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defaultThemeVersion="166925"/>
  <mc:AlternateContent xmlns:mc="http://schemas.openxmlformats.org/markup-compatibility/2006">
    <mc:Choice Requires="x15">
      <x15ac:absPath xmlns:x15ac="http://schemas.microsoft.com/office/spreadsheetml/2010/11/ac" url="https://d.docs.live.net/13976c501f6677a0/SEN Docs/Data Sci Job Applications/CareerFoundry/Assignments/"/>
    </mc:Choice>
  </mc:AlternateContent>
  <xr:revisionPtr revIDLastSave="347" documentId="8_{CFA2CBB2-EDB5-455D-9E57-580DEBDFF868}" xr6:coauthVersionLast="47" xr6:coauthVersionMax="47" xr10:uidLastSave="{A9C4E990-0780-4983-8796-DE9F0D90795A}"/>
  <bookViews>
    <workbookView xWindow="-108" yWindow="-108" windowWidth="23256" windowHeight="12576" firstSheet="9" activeTab="15" xr2:uid="{A49ABD3A-0A55-499F-9DF3-C811023A83EA}"/>
  </bookViews>
  <sheets>
    <sheet name="Data Map" sheetId="1" r:id="rId1"/>
    <sheet name="Visits Clean" sheetId="2" r:id="rId2"/>
    <sheet name="Pivot Visits" sheetId="4" r:id="rId3"/>
    <sheet name="Visits new" sheetId="5" r:id="rId4"/>
    <sheet name="US Pop after &gt;2009" sheetId="6" r:id="rId5"/>
    <sheet name="Deaths After &gt;2009" sheetId="7" r:id="rId6"/>
    <sheet name="Integrated Data" sheetId="8" r:id="rId7"/>
    <sheet name="Statistical Analysis" sheetId="9" r:id="rId8"/>
    <sheet name="&gt;14%" sheetId="21" r:id="rId9"/>
    <sheet name="Deaths vs Visits" sheetId="23" r:id="rId10"/>
    <sheet name="Deaths vs num Of Providers 2" sheetId="22" r:id="rId11"/>
    <sheet name="Q &amp; A" sheetId="19" r:id="rId12"/>
    <sheet name="Summary" sheetId="10" r:id="rId13"/>
    <sheet name="Integrated Data (2)" sheetId="24" r:id="rId14"/>
    <sheet name="Sheet3" sheetId="26" r:id="rId15"/>
    <sheet name="Sheet4" sheetId="27" r:id="rId16"/>
  </sheets>
  <definedNames>
    <definedName name="_xlnm._FilterDatabase" localSheetId="8" hidden="1">'&gt;14%'!$A$1:$N$409</definedName>
    <definedName name="_xlnm._FilterDatabase" localSheetId="5" hidden="1">'Deaths After &gt;2009'!$A$1:$Q$460</definedName>
    <definedName name="_xlnm._FilterDatabase" localSheetId="9" hidden="1">'Deaths vs Visits'!$A$1:$O$409</definedName>
    <definedName name="_xlnm._FilterDatabase" localSheetId="13" hidden="1">'Integrated Data (2)'!$A$1:$N$409</definedName>
    <definedName name="_xlnm._FilterDatabase" localSheetId="4" hidden="1">'US Pop after &gt;2009'!$A$1:$V$460</definedName>
    <definedName name="_xlnm._FilterDatabase" localSheetId="3" hidden="1">'Visits new'!$A$1:$E$409</definedName>
    <definedName name="_xlchart.v1.0" hidden="1">'US Pop after &gt;2009'!$A$2:$A$460</definedName>
    <definedName name="_xlchart.v1.1" hidden="1">'US Pop after &gt;2009'!$B$1</definedName>
    <definedName name="_xlchart.v1.10" hidden="1">'US Pop after &gt;2009'!$F$2:$F$460</definedName>
    <definedName name="_xlchart.v1.11" hidden="1">'US Pop after &gt;2009'!$G$1</definedName>
    <definedName name="_xlchart.v1.12" hidden="1">'US Pop after &gt;2009'!$G$2:$G$460</definedName>
    <definedName name="_xlchart.v1.13" hidden="1">'US Pop after &gt;2009'!$H$1</definedName>
    <definedName name="_xlchart.v1.14" hidden="1">'US Pop after &gt;2009'!$H$2:$H$460</definedName>
    <definedName name="_xlchart.v1.15" hidden="1">'US Pop after &gt;2009'!$I$1</definedName>
    <definedName name="_xlchart.v1.16" hidden="1">'US Pop after &gt;2009'!$I$2:$I$460</definedName>
    <definedName name="_xlchart.v1.17" hidden="1">'US Pop after &gt;2009'!$J$1</definedName>
    <definedName name="_xlchart.v1.18" hidden="1">'US Pop after &gt;2009'!$J$2:$J$460</definedName>
    <definedName name="_xlchart.v1.19" hidden="1">'US Pop after &gt;2009'!$K$1</definedName>
    <definedName name="_xlchart.v1.2" hidden="1">'US Pop after &gt;2009'!$B$2:$B$460</definedName>
    <definedName name="_xlchart.v1.20" hidden="1">'US Pop after &gt;2009'!$K$2:$K$460</definedName>
    <definedName name="_xlchart.v1.21" hidden="1">'US Pop after &gt;2009'!$L$1</definedName>
    <definedName name="_xlchart.v1.22" hidden="1">'US Pop after &gt;2009'!$L$2:$L$460</definedName>
    <definedName name="_xlchart.v1.23" hidden="1">'US Pop after &gt;2009'!$M$1</definedName>
    <definedName name="_xlchart.v1.24" hidden="1">'US Pop after &gt;2009'!$M$2:$M$460</definedName>
    <definedName name="_xlchart.v1.25" hidden="1">'US Pop after &gt;2009'!$N$1</definedName>
    <definedName name="_xlchart.v1.26" hidden="1">'US Pop after &gt;2009'!$N$2:$N$460</definedName>
    <definedName name="_xlchart.v1.27" hidden="1">'US Pop after &gt;2009'!$O$1</definedName>
    <definedName name="_xlchart.v1.28" hidden="1">'US Pop after &gt;2009'!$O$2:$O$460</definedName>
    <definedName name="_xlchart.v1.29" hidden="1">'US Pop after &gt;2009'!$P$1</definedName>
    <definedName name="_xlchart.v1.3" hidden="1">'US Pop after &gt;2009'!$C$1</definedName>
    <definedName name="_xlchart.v1.30" hidden="1">'US Pop after &gt;2009'!$P$2:$P$460</definedName>
    <definedName name="_xlchart.v1.31" hidden="1">'US Pop after &gt;2009'!$Q$1</definedName>
    <definedName name="_xlchart.v1.32" hidden="1">'US Pop after &gt;2009'!$Q$2:$Q$460</definedName>
    <definedName name="_xlchart.v1.33" hidden="1">'US Pop after &gt;2009'!$R$1</definedName>
    <definedName name="_xlchart.v1.34" hidden="1">'US Pop after &gt;2009'!$R$2:$R$460</definedName>
    <definedName name="_xlchart.v1.35" hidden="1">'US Pop after &gt;2009'!$S$1</definedName>
    <definedName name="_xlchart.v1.36" hidden="1">'US Pop after &gt;2009'!$S$2:$S$460</definedName>
    <definedName name="_xlchart.v1.37" hidden="1">'US Pop after &gt;2009'!$T$1</definedName>
    <definedName name="_xlchart.v1.38" hidden="1">'US Pop after &gt;2009'!$T$2:$T$460</definedName>
    <definedName name="_xlchart.v1.39" hidden="1">'US Pop after &gt;2009'!$U$1</definedName>
    <definedName name="_xlchart.v1.4" hidden="1">'US Pop after &gt;2009'!$C$2:$C$460</definedName>
    <definedName name="_xlchart.v1.40" hidden="1">'US Pop after &gt;2009'!$U$2:$U$460</definedName>
    <definedName name="_xlchart.v1.41" hidden="1">'US Pop after &gt;2009'!$V$1</definedName>
    <definedName name="_xlchart.v1.42" hidden="1">'US Pop after &gt;2009'!$V$2:$V$460</definedName>
    <definedName name="_xlchart.v1.5" hidden="1">'US Pop after &gt;2009'!$D$1</definedName>
    <definedName name="_xlchart.v1.6" hidden="1">'US Pop after &gt;2009'!$D$2:$D$460</definedName>
    <definedName name="_xlchart.v1.7" hidden="1">'US Pop after &gt;2009'!$E$1</definedName>
    <definedName name="_xlchart.v1.8" hidden="1">'US Pop after &gt;2009'!$E$2:$E$460</definedName>
    <definedName name="_xlchart.v1.9" hidden="1">'US Pop after &gt;2009'!$F$1</definedName>
  </definedNames>
  <calcPr calcId="191029"/>
  <pivotCaches>
    <pivotCache cacheId="0" r:id="rId1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56" i="24" l="1"/>
  <c r="H56" i="24"/>
  <c r="G56" i="24"/>
  <c r="F56" i="24"/>
  <c r="E56" i="24"/>
  <c r="D56" i="24"/>
  <c r="C56" i="24"/>
  <c r="B56" i="24"/>
  <c r="I33" i="24"/>
  <c r="H33" i="24"/>
  <c r="G33" i="24"/>
  <c r="F33" i="24"/>
  <c r="E33" i="24"/>
  <c r="D33" i="24"/>
  <c r="C33" i="24"/>
  <c r="B33" i="24"/>
  <c r="I32" i="24"/>
  <c r="H32" i="24"/>
  <c r="G32" i="24"/>
  <c r="F32" i="24"/>
  <c r="E32" i="24"/>
  <c r="D32" i="24"/>
  <c r="C32" i="24"/>
  <c r="B32" i="24"/>
  <c r="I31" i="24"/>
  <c r="H31" i="24"/>
  <c r="G31" i="24"/>
  <c r="F31" i="24"/>
  <c r="E31" i="24"/>
  <c r="D31" i="24"/>
  <c r="C31" i="24"/>
  <c r="B31" i="24"/>
  <c r="I42" i="24"/>
  <c r="H42" i="24"/>
  <c r="G42" i="24"/>
  <c r="F42" i="24"/>
  <c r="L42" i="24" s="1"/>
  <c r="E42" i="24"/>
  <c r="D42" i="24"/>
  <c r="C42" i="24"/>
  <c r="B42" i="24"/>
  <c r="I30" i="24"/>
  <c r="H30" i="24"/>
  <c r="G30" i="24"/>
  <c r="F30" i="24"/>
  <c r="E30" i="24"/>
  <c r="D30" i="24"/>
  <c r="C30" i="24"/>
  <c r="B30" i="24"/>
  <c r="I57" i="24"/>
  <c r="H57" i="24"/>
  <c r="G57" i="24"/>
  <c r="F57" i="24"/>
  <c r="E57" i="24"/>
  <c r="D57" i="24"/>
  <c r="C57" i="24"/>
  <c r="B57" i="24"/>
  <c r="I39" i="24"/>
  <c r="H39" i="24"/>
  <c r="G39" i="24"/>
  <c r="F39" i="24"/>
  <c r="E39" i="24"/>
  <c r="D39" i="24"/>
  <c r="C39" i="24"/>
  <c r="B39" i="24"/>
  <c r="I258" i="24"/>
  <c r="H258" i="24"/>
  <c r="G258" i="24"/>
  <c r="F258" i="24"/>
  <c r="E258" i="24"/>
  <c r="D258" i="24"/>
  <c r="C258" i="24"/>
  <c r="B258" i="24"/>
  <c r="I200" i="24"/>
  <c r="H200" i="24"/>
  <c r="G200" i="24"/>
  <c r="F200" i="24"/>
  <c r="E200" i="24"/>
  <c r="D200" i="24"/>
  <c r="C200" i="24"/>
  <c r="B200" i="24"/>
  <c r="I287" i="24"/>
  <c r="H287" i="24"/>
  <c r="G287" i="24"/>
  <c r="F287" i="24"/>
  <c r="E287" i="24"/>
  <c r="D287" i="24"/>
  <c r="C287" i="24"/>
  <c r="B287" i="24"/>
  <c r="I251" i="24"/>
  <c r="H251" i="24"/>
  <c r="G251" i="24"/>
  <c r="F251" i="24"/>
  <c r="E251" i="24"/>
  <c r="D251" i="24"/>
  <c r="C251" i="24"/>
  <c r="B251" i="24"/>
  <c r="I311" i="24"/>
  <c r="H311" i="24"/>
  <c r="G311" i="24"/>
  <c r="F311" i="24"/>
  <c r="E311" i="24"/>
  <c r="D311" i="24"/>
  <c r="C311" i="24"/>
  <c r="B311" i="24"/>
  <c r="I256" i="24"/>
  <c r="H256" i="24"/>
  <c r="G256" i="24"/>
  <c r="F256" i="24"/>
  <c r="E256" i="24"/>
  <c r="D256" i="24"/>
  <c r="C256" i="24"/>
  <c r="B256" i="24"/>
  <c r="I246" i="24"/>
  <c r="H246" i="24"/>
  <c r="G246" i="24"/>
  <c r="F246" i="24"/>
  <c r="E246" i="24"/>
  <c r="D246" i="24"/>
  <c r="C246" i="24"/>
  <c r="B246" i="24"/>
  <c r="I202" i="24"/>
  <c r="H202" i="24"/>
  <c r="G202" i="24"/>
  <c r="F202" i="24"/>
  <c r="E202" i="24"/>
  <c r="D202" i="24"/>
  <c r="C202" i="24"/>
  <c r="B202" i="24"/>
  <c r="I341" i="24"/>
  <c r="H341" i="24"/>
  <c r="G341" i="24"/>
  <c r="F341" i="24"/>
  <c r="E341" i="24"/>
  <c r="D341" i="24"/>
  <c r="C341" i="24"/>
  <c r="B341" i="24"/>
  <c r="I183" i="24"/>
  <c r="H183" i="24"/>
  <c r="G183" i="24"/>
  <c r="F183" i="24"/>
  <c r="E183" i="24"/>
  <c r="D183" i="24"/>
  <c r="C183" i="24"/>
  <c r="B183" i="24"/>
  <c r="I390" i="24"/>
  <c r="H390" i="24"/>
  <c r="G390" i="24"/>
  <c r="F390" i="24"/>
  <c r="E390" i="24"/>
  <c r="D390" i="24"/>
  <c r="C390" i="24"/>
  <c r="B390" i="24"/>
  <c r="I307" i="24"/>
  <c r="H307" i="24"/>
  <c r="G307" i="24"/>
  <c r="F307" i="24"/>
  <c r="E307" i="24"/>
  <c r="D307" i="24"/>
  <c r="C307" i="24"/>
  <c r="B307" i="24"/>
  <c r="I343" i="24"/>
  <c r="H343" i="24"/>
  <c r="G343" i="24"/>
  <c r="F343" i="24"/>
  <c r="E343" i="24"/>
  <c r="D343" i="24"/>
  <c r="C343" i="24"/>
  <c r="B343" i="24"/>
  <c r="I277" i="24"/>
  <c r="H277" i="24"/>
  <c r="G277" i="24"/>
  <c r="F277" i="24"/>
  <c r="E277" i="24"/>
  <c r="D277" i="24"/>
  <c r="C277" i="24"/>
  <c r="B277" i="24"/>
  <c r="I236" i="24"/>
  <c r="H236" i="24"/>
  <c r="G236" i="24"/>
  <c r="F236" i="24"/>
  <c r="E236" i="24"/>
  <c r="D236" i="24"/>
  <c r="C236" i="24"/>
  <c r="B236" i="24"/>
  <c r="I293" i="24"/>
  <c r="H293" i="24"/>
  <c r="G293" i="24"/>
  <c r="F293" i="24"/>
  <c r="E293" i="24"/>
  <c r="D293" i="24"/>
  <c r="C293" i="24"/>
  <c r="B293" i="24"/>
  <c r="I191" i="24"/>
  <c r="H191" i="24"/>
  <c r="G191" i="24"/>
  <c r="F191" i="24"/>
  <c r="E191" i="24"/>
  <c r="D191" i="24"/>
  <c r="C191" i="24"/>
  <c r="B191" i="24"/>
  <c r="I131" i="24"/>
  <c r="H131" i="24"/>
  <c r="G131" i="24"/>
  <c r="F131" i="24"/>
  <c r="E131" i="24"/>
  <c r="D131" i="24"/>
  <c r="C131" i="24"/>
  <c r="B131" i="24"/>
  <c r="I143" i="24"/>
  <c r="H143" i="24"/>
  <c r="G143" i="24"/>
  <c r="F143" i="24"/>
  <c r="E143" i="24"/>
  <c r="D143" i="24"/>
  <c r="C143" i="24"/>
  <c r="B143" i="24"/>
  <c r="I115" i="24"/>
  <c r="H115" i="24"/>
  <c r="G115" i="24"/>
  <c r="F115" i="24"/>
  <c r="E115" i="24"/>
  <c r="D115" i="24"/>
  <c r="C115" i="24"/>
  <c r="B115" i="24"/>
  <c r="I125" i="24"/>
  <c r="H125" i="24"/>
  <c r="G125" i="24"/>
  <c r="F125" i="24"/>
  <c r="E125" i="24"/>
  <c r="D125" i="24"/>
  <c r="C125" i="24"/>
  <c r="B125" i="24"/>
  <c r="I106" i="24"/>
  <c r="H106" i="24"/>
  <c r="G106" i="24"/>
  <c r="F106" i="24"/>
  <c r="E106" i="24"/>
  <c r="D106" i="24"/>
  <c r="C106" i="24"/>
  <c r="B106" i="24"/>
  <c r="I123" i="24"/>
  <c r="H123" i="24"/>
  <c r="G123" i="24"/>
  <c r="F123" i="24"/>
  <c r="E123" i="24"/>
  <c r="D123" i="24"/>
  <c r="C123" i="24"/>
  <c r="B123" i="24"/>
  <c r="I80" i="24"/>
  <c r="H80" i="24"/>
  <c r="G80" i="24"/>
  <c r="F80" i="24"/>
  <c r="E80" i="24"/>
  <c r="D80" i="24"/>
  <c r="C80" i="24"/>
  <c r="B80" i="24"/>
  <c r="I227" i="24"/>
  <c r="H227" i="24"/>
  <c r="G227" i="24"/>
  <c r="F227" i="24"/>
  <c r="E227" i="24"/>
  <c r="D227" i="24"/>
  <c r="C227" i="24"/>
  <c r="B227" i="24"/>
  <c r="I214" i="24"/>
  <c r="H214" i="24"/>
  <c r="G214" i="24"/>
  <c r="F214" i="24"/>
  <c r="E214" i="24"/>
  <c r="D214" i="24"/>
  <c r="C214" i="24"/>
  <c r="B214" i="24"/>
  <c r="I295" i="24"/>
  <c r="H295" i="24"/>
  <c r="G295" i="24"/>
  <c r="F295" i="24"/>
  <c r="E295" i="24"/>
  <c r="D295" i="24"/>
  <c r="C295" i="24"/>
  <c r="B295" i="24"/>
  <c r="I320" i="24"/>
  <c r="H320" i="24"/>
  <c r="G320" i="24"/>
  <c r="F320" i="24"/>
  <c r="E320" i="24"/>
  <c r="D320" i="24"/>
  <c r="C320" i="24"/>
  <c r="B320" i="24"/>
  <c r="I294" i="24"/>
  <c r="N294" i="24" s="1"/>
  <c r="H294" i="24"/>
  <c r="G294" i="24"/>
  <c r="F294" i="24"/>
  <c r="L294" i="24" s="1"/>
  <c r="E294" i="24"/>
  <c r="D294" i="24"/>
  <c r="C294" i="24"/>
  <c r="B294" i="24"/>
  <c r="I252" i="24"/>
  <c r="H252" i="24"/>
  <c r="G252" i="24"/>
  <c r="F252" i="24"/>
  <c r="E252" i="24"/>
  <c r="D252" i="24"/>
  <c r="C252" i="24"/>
  <c r="B252" i="24"/>
  <c r="I291" i="24"/>
  <c r="H291" i="24"/>
  <c r="G291" i="24"/>
  <c r="F291" i="24"/>
  <c r="E291" i="24"/>
  <c r="D291" i="24"/>
  <c r="C291" i="24"/>
  <c r="B291" i="24"/>
  <c r="I217" i="24"/>
  <c r="H217" i="24"/>
  <c r="G217" i="24"/>
  <c r="F217" i="24"/>
  <c r="E217" i="24"/>
  <c r="D217" i="24"/>
  <c r="C217" i="24"/>
  <c r="B217" i="24"/>
  <c r="I29" i="24"/>
  <c r="N29" i="24" s="1"/>
  <c r="H29" i="24"/>
  <c r="G29" i="24"/>
  <c r="F29" i="24"/>
  <c r="E29" i="24"/>
  <c r="D29" i="24"/>
  <c r="C29" i="24"/>
  <c r="B29" i="24"/>
  <c r="I28" i="24"/>
  <c r="H28" i="24"/>
  <c r="G28" i="24"/>
  <c r="F28" i="24"/>
  <c r="E28" i="24"/>
  <c r="D28" i="24"/>
  <c r="C28" i="24"/>
  <c r="B28" i="24"/>
  <c r="I47" i="24"/>
  <c r="H47" i="24"/>
  <c r="G47" i="24"/>
  <c r="F47" i="24"/>
  <c r="E47" i="24"/>
  <c r="D47" i="24"/>
  <c r="C47" i="24"/>
  <c r="B47" i="24"/>
  <c r="I27" i="24"/>
  <c r="H27" i="24"/>
  <c r="G27" i="24"/>
  <c r="F27" i="24"/>
  <c r="E27" i="24"/>
  <c r="D27" i="24"/>
  <c r="C27" i="24"/>
  <c r="B27" i="24"/>
  <c r="I26" i="24"/>
  <c r="H26" i="24"/>
  <c r="G26" i="24"/>
  <c r="F26" i="24"/>
  <c r="E26" i="24"/>
  <c r="D26" i="24"/>
  <c r="C26" i="24"/>
  <c r="B26" i="24"/>
  <c r="I25" i="24"/>
  <c r="H25" i="24"/>
  <c r="G25" i="24"/>
  <c r="F25" i="24"/>
  <c r="E25" i="24"/>
  <c r="D25" i="24"/>
  <c r="C25" i="24"/>
  <c r="B25" i="24"/>
  <c r="I24" i="24"/>
  <c r="H24" i="24"/>
  <c r="G24" i="24"/>
  <c r="F24" i="24"/>
  <c r="E24" i="24"/>
  <c r="D24" i="24"/>
  <c r="C24" i="24"/>
  <c r="B24" i="24"/>
  <c r="I23" i="24"/>
  <c r="H23" i="24"/>
  <c r="G23" i="24"/>
  <c r="F23" i="24"/>
  <c r="E23" i="24"/>
  <c r="D23" i="24"/>
  <c r="C23" i="24"/>
  <c r="B23" i="24"/>
  <c r="I51" i="24"/>
  <c r="N51" i="24" s="1"/>
  <c r="H51" i="24"/>
  <c r="G51" i="24"/>
  <c r="F51" i="24"/>
  <c r="E51" i="24"/>
  <c r="D51" i="24"/>
  <c r="C51" i="24"/>
  <c r="B51" i="24"/>
  <c r="I84" i="24"/>
  <c r="H84" i="24"/>
  <c r="G84" i="24"/>
  <c r="F84" i="24"/>
  <c r="E84" i="24"/>
  <c r="D84" i="24"/>
  <c r="C84" i="24"/>
  <c r="B84" i="24"/>
  <c r="I76" i="24"/>
  <c r="H76" i="24"/>
  <c r="G76" i="24"/>
  <c r="F76" i="24"/>
  <c r="E76" i="24"/>
  <c r="D76" i="24"/>
  <c r="C76" i="24"/>
  <c r="B76" i="24"/>
  <c r="I91" i="24"/>
  <c r="H91" i="24"/>
  <c r="G91" i="24"/>
  <c r="F91" i="24"/>
  <c r="E91" i="24"/>
  <c r="D91" i="24"/>
  <c r="C91" i="24"/>
  <c r="B91" i="24"/>
  <c r="L118" i="24"/>
  <c r="I118" i="24"/>
  <c r="H118" i="24"/>
  <c r="G118" i="24"/>
  <c r="F118" i="24"/>
  <c r="E118" i="24"/>
  <c r="D118" i="24"/>
  <c r="C118" i="24"/>
  <c r="B118" i="24"/>
  <c r="I70" i="24"/>
  <c r="H70" i="24"/>
  <c r="G70" i="24"/>
  <c r="F70" i="24"/>
  <c r="E70" i="24"/>
  <c r="D70" i="24"/>
  <c r="C70" i="24"/>
  <c r="K70" i="24" s="1"/>
  <c r="B70" i="24"/>
  <c r="I89" i="24"/>
  <c r="H89" i="24"/>
  <c r="G89" i="24"/>
  <c r="F89" i="24"/>
  <c r="E89" i="24"/>
  <c r="D89" i="24"/>
  <c r="C89" i="24"/>
  <c r="B89" i="24"/>
  <c r="I86" i="24"/>
  <c r="H86" i="24"/>
  <c r="G86" i="24"/>
  <c r="F86" i="24"/>
  <c r="E86" i="24"/>
  <c r="D86" i="24"/>
  <c r="C86" i="24"/>
  <c r="B86" i="24"/>
  <c r="I152" i="24"/>
  <c r="H152" i="24"/>
  <c r="G152" i="24"/>
  <c r="F152" i="24"/>
  <c r="E152" i="24"/>
  <c r="D152" i="24"/>
  <c r="C152" i="24"/>
  <c r="B152" i="24"/>
  <c r="I149" i="24"/>
  <c r="H149" i="24"/>
  <c r="G149" i="24"/>
  <c r="F149" i="24"/>
  <c r="E149" i="24"/>
  <c r="D149" i="24"/>
  <c r="C149" i="24"/>
  <c r="B149" i="24"/>
  <c r="I179" i="24"/>
  <c r="H179" i="24"/>
  <c r="G179" i="24"/>
  <c r="F179" i="24"/>
  <c r="E179" i="24"/>
  <c r="D179" i="24"/>
  <c r="C179" i="24"/>
  <c r="B179" i="24"/>
  <c r="I193" i="24"/>
  <c r="H193" i="24"/>
  <c r="G193" i="24"/>
  <c r="F193" i="24"/>
  <c r="E193" i="24"/>
  <c r="D193" i="24"/>
  <c r="C193" i="24"/>
  <c r="B193" i="24"/>
  <c r="I189" i="24"/>
  <c r="H189" i="24"/>
  <c r="G189" i="24"/>
  <c r="F189" i="24"/>
  <c r="E189" i="24"/>
  <c r="D189" i="24"/>
  <c r="C189" i="24"/>
  <c r="B189" i="24"/>
  <c r="I166" i="24"/>
  <c r="H166" i="24"/>
  <c r="G166" i="24"/>
  <c r="F166" i="24"/>
  <c r="E166" i="24"/>
  <c r="D166" i="24"/>
  <c r="C166" i="24"/>
  <c r="B166" i="24"/>
  <c r="I169" i="24"/>
  <c r="H169" i="24"/>
  <c r="G169" i="24"/>
  <c r="F169" i="24"/>
  <c r="E169" i="24"/>
  <c r="D169" i="24"/>
  <c r="C169" i="24"/>
  <c r="B169" i="24"/>
  <c r="I172" i="24"/>
  <c r="H172" i="24"/>
  <c r="G172" i="24"/>
  <c r="F172" i="24"/>
  <c r="E172" i="24"/>
  <c r="D172" i="24"/>
  <c r="C172" i="24"/>
  <c r="B172" i="24"/>
  <c r="I401" i="24"/>
  <c r="H401" i="24"/>
  <c r="G401" i="24"/>
  <c r="F401" i="24"/>
  <c r="E401" i="24"/>
  <c r="D401" i="24"/>
  <c r="C401" i="24"/>
  <c r="B401" i="24"/>
  <c r="I394" i="24"/>
  <c r="H394" i="24"/>
  <c r="G394" i="24"/>
  <c r="F394" i="24"/>
  <c r="E394" i="24"/>
  <c r="D394" i="24"/>
  <c r="C394" i="24"/>
  <c r="B394" i="24"/>
  <c r="I405" i="24"/>
  <c r="H405" i="24"/>
  <c r="G405" i="24"/>
  <c r="F405" i="24"/>
  <c r="E405" i="24"/>
  <c r="D405" i="24"/>
  <c r="C405" i="24"/>
  <c r="B405" i="24"/>
  <c r="I400" i="24"/>
  <c r="H400" i="24"/>
  <c r="G400" i="24"/>
  <c r="F400" i="24"/>
  <c r="E400" i="24"/>
  <c r="D400" i="24"/>
  <c r="C400" i="24"/>
  <c r="B400" i="24"/>
  <c r="I397" i="24"/>
  <c r="H397" i="24"/>
  <c r="G397" i="24"/>
  <c r="F397" i="24"/>
  <c r="E397" i="24"/>
  <c r="D397" i="24"/>
  <c r="C397" i="24"/>
  <c r="B397" i="24"/>
  <c r="I371" i="24"/>
  <c r="H371" i="24"/>
  <c r="G371" i="24"/>
  <c r="F371" i="24"/>
  <c r="E371" i="24"/>
  <c r="D371" i="24"/>
  <c r="C371" i="24"/>
  <c r="B371" i="24"/>
  <c r="I372" i="24"/>
  <c r="H372" i="24"/>
  <c r="G372" i="24"/>
  <c r="F372" i="24"/>
  <c r="E372" i="24"/>
  <c r="D372" i="24"/>
  <c r="C372" i="24"/>
  <c r="B372" i="24"/>
  <c r="I360" i="24"/>
  <c r="H360" i="24"/>
  <c r="G360" i="24"/>
  <c r="F360" i="24"/>
  <c r="E360" i="24"/>
  <c r="D360" i="24"/>
  <c r="C360" i="24"/>
  <c r="B360" i="24"/>
  <c r="I105" i="24"/>
  <c r="H105" i="24"/>
  <c r="G105" i="24"/>
  <c r="F105" i="24"/>
  <c r="E105" i="24"/>
  <c r="D105" i="24"/>
  <c r="C105" i="24"/>
  <c r="B105" i="24"/>
  <c r="I137" i="24"/>
  <c r="H137" i="24"/>
  <c r="G137" i="24"/>
  <c r="F137" i="24"/>
  <c r="E137" i="24"/>
  <c r="D137" i="24"/>
  <c r="C137" i="24"/>
  <c r="B137" i="24"/>
  <c r="I237" i="24"/>
  <c r="H237" i="24"/>
  <c r="G237" i="24"/>
  <c r="F237" i="24"/>
  <c r="E237" i="24"/>
  <c r="D237" i="24"/>
  <c r="C237" i="24"/>
  <c r="B237" i="24"/>
  <c r="I168" i="24"/>
  <c r="H168" i="24"/>
  <c r="G168" i="24"/>
  <c r="F168" i="24"/>
  <c r="E168" i="24"/>
  <c r="D168" i="24"/>
  <c r="C168" i="24"/>
  <c r="B168" i="24"/>
  <c r="I139" i="24"/>
  <c r="H139" i="24"/>
  <c r="G139" i="24"/>
  <c r="F139" i="24"/>
  <c r="E139" i="24"/>
  <c r="D139" i="24"/>
  <c r="C139" i="24"/>
  <c r="B139" i="24"/>
  <c r="I136" i="24"/>
  <c r="H136" i="24"/>
  <c r="G136" i="24"/>
  <c r="F136" i="24"/>
  <c r="E136" i="24"/>
  <c r="D136" i="24"/>
  <c r="C136" i="24"/>
  <c r="B136" i="24"/>
  <c r="I65" i="24"/>
  <c r="H65" i="24"/>
  <c r="G65" i="24"/>
  <c r="F65" i="24"/>
  <c r="E65" i="24"/>
  <c r="D65" i="24"/>
  <c r="C65" i="24"/>
  <c r="B65" i="24"/>
  <c r="I92" i="24"/>
  <c r="H92" i="24"/>
  <c r="G92" i="24"/>
  <c r="F92" i="24"/>
  <c r="E92" i="24"/>
  <c r="D92" i="24"/>
  <c r="C92" i="24"/>
  <c r="B92" i="24"/>
  <c r="I174" i="24"/>
  <c r="H174" i="24"/>
  <c r="G174" i="24"/>
  <c r="F174" i="24"/>
  <c r="E174" i="24"/>
  <c r="D174" i="24"/>
  <c r="C174" i="24"/>
  <c r="B174" i="24"/>
  <c r="I164" i="24"/>
  <c r="H164" i="24"/>
  <c r="G164" i="24"/>
  <c r="F164" i="24"/>
  <c r="E164" i="24"/>
  <c r="D164" i="24"/>
  <c r="C164" i="24"/>
  <c r="B164" i="24"/>
  <c r="I267" i="24"/>
  <c r="H267" i="24"/>
  <c r="G267" i="24"/>
  <c r="F267" i="24"/>
  <c r="E267" i="24"/>
  <c r="D267" i="24"/>
  <c r="C267" i="24"/>
  <c r="B267" i="24"/>
  <c r="I181" i="24"/>
  <c r="H181" i="24"/>
  <c r="G181" i="24"/>
  <c r="F181" i="24"/>
  <c r="E181" i="24"/>
  <c r="D181" i="24"/>
  <c r="C181" i="24"/>
  <c r="B181" i="24"/>
  <c r="I184" i="24"/>
  <c r="H184" i="24"/>
  <c r="G184" i="24"/>
  <c r="F184" i="24"/>
  <c r="E184" i="24"/>
  <c r="D184" i="24"/>
  <c r="C184" i="24"/>
  <c r="B184" i="24"/>
  <c r="I185" i="24"/>
  <c r="H185" i="24"/>
  <c r="G185" i="24"/>
  <c r="F185" i="24"/>
  <c r="E185" i="24"/>
  <c r="D185" i="24"/>
  <c r="C185" i="24"/>
  <c r="B185" i="24"/>
  <c r="I220" i="24"/>
  <c r="H220" i="24"/>
  <c r="G220" i="24"/>
  <c r="F220" i="24"/>
  <c r="E220" i="24"/>
  <c r="D220" i="24"/>
  <c r="C220" i="24"/>
  <c r="B220" i="24"/>
  <c r="I190" i="24"/>
  <c r="H190" i="24"/>
  <c r="G190" i="24"/>
  <c r="F190" i="24"/>
  <c r="E190" i="24"/>
  <c r="D190" i="24"/>
  <c r="C190" i="24"/>
  <c r="K190" i="24" s="1"/>
  <c r="B190" i="24"/>
  <c r="I102" i="24"/>
  <c r="H102" i="24"/>
  <c r="G102" i="24"/>
  <c r="F102" i="24"/>
  <c r="E102" i="24"/>
  <c r="D102" i="24"/>
  <c r="C102" i="24"/>
  <c r="B102" i="24"/>
  <c r="I40" i="24"/>
  <c r="H40" i="24"/>
  <c r="G40" i="24"/>
  <c r="F40" i="24"/>
  <c r="E40" i="24"/>
  <c r="D40" i="24"/>
  <c r="C40" i="24"/>
  <c r="B40" i="24"/>
  <c r="M40" i="24" s="1"/>
  <c r="I192" i="24"/>
  <c r="H192" i="24"/>
  <c r="G192" i="24"/>
  <c r="F192" i="24"/>
  <c r="E192" i="24"/>
  <c r="D192" i="24"/>
  <c r="C192" i="24"/>
  <c r="B192" i="24"/>
  <c r="I66" i="24"/>
  <c r="H66" i="24"/>
  <c r="G66" i="24"/>
  <c r="F66" i="24"/>
  <c r="E66" i="24"/>
  <c r="D66" i="24"/>
  <c r="C66" i="24"/>
  <c r="B66" i="24"/>
  <c r="I93" i="24"/>
  <c r="H93" i="24"/>
  <c r="G93" i="24"/>
  <c r="F93" i="24"/>
  <c r="E93" i="24"/>
  <c r="D93" i="24"/>
  <c r="C93" i="24"/>
  <c r="B93" i="24"/>
  <c r="I45" i="24"/>
  <c r="H45" i="24"/>
  <c r="G45" i="24"/>
  <c r="F45" i="24"/>
  <c r="E45" i="24"/>
  <c r="D45" i="24"/>
  <c r="C45" i="24"/>
  <c r="K45" i="24" s="1"/>
  <c r="B45" i="24"/>
  <c r="I135" i="24"/>
  <c r="H135" i="24"/>
  <c r="G135" i="24"/>
  <c r="F135" i="24"/>
  <c r="E135" i="24"/>
  <c r="D135" i="24"/>
  <c r="C135" i="24"/>
  <c r="B135" i="24"/>
  <c r="I126" i="24"/>
  <c r="H126" i="24"/>
  <c r="G126" i="24"/>
  <c r="F126" i="24"/>
  <c r="E126" i="24"/>
  <c r="D126" i="24"/>
  <c r="C126" i="24"/>
  <c r="B126" i="24"/>
  <c r="I368" i="24"/>
  <c r="H368" i="24"/>
  <c r="G368" i="24"/>
  <c r="F368" i="24"/>
  <c r="E368" i="24"/>
  <c r="D368" i="24"/>
  <c r="C368" i="24"/>
  <c r="B368" i="24"/>
  <c r="I330" i="24"/>
  <c r="H330" i="24"/>
  <c r="G330" i="24"/>
  <c r="F330" i="24"/>
  <c r="E330" i="24"/>
  <c r="D330" i="24"/>
  <c r="L330" i="24" s="1"/>
  <c r="C330" i="24"/>
  <c r="B330" i="24"/>
  <c r="I389" i="24"/>
  <c r="H389" i="24"/>
  <c r="G389" i="24"/>
  <c r="F389" i="24"/>
  <c r="E389" i="24"/>
  <c r="D389" i="24"/>
  <c r="C389" i="24"/>
  <c r="B389" i="24"/>
  <c r="I350" i="24"/>
  <c r="H350" i="24"/>
  <c r="G350" i="24"/>
  <c r="F350" i="24"/>
  <c r="E350" i="24"/>
  <c r="D350" i="24"/>
  <c r="C350" i="24"/>
  <c r="B350" i="24"/>
  <c r="I382" i="24"/>
  <c r="H382" i="24"/>
  <c r="G382" i="24"/>
  <c r="F382" i="24"/>
  <c r="E382" i="24"/>
  <c r="D382" i="24"/>
  <c r="C382" i="24"/>
  <c r="B382" i="24"/>
  <c r="I306" i="24"/>
  <c r="H306" i="24"/>
  <c r="G306" i="24"/>
  <c r="F306" i="24"/>
  <c r="E306" i="24"/>
  <c r="D306" i="24"/>
  <c r="C306" i="24"/>
  <c r="B306" i="24"/>
  <c r="I374" i="24"/>
  <c r="H374" i="24"/>
  <c r="G374" i="24"/>
  <c r="F374" i="24"/>
  <c r="E374" i="24"/>
  <c r="D374" i="24"/>
  <c r="C374" i="24"/>
  <c r="B374" i="24"/>
  <c r="I303" i="24"/>
  <c r="H303" i="24"/>
  <c r="G303" i="24"/>
  <c r="F303" i="24"/>
  <c r="E303" i="24"/>
  <c r="D303" i="24"/>
  <c r="C303" i="24"/>
  <c r="B303" i="24"/>
  <c r="I145" i="24"/>
  <c r="H145" i="24"/>
  <c r="G145" i="24"/>
  <c r="F145" i="24"/>
  <c r="E145" i="24"/>
  <c r="D145" i="24"/>
  <c r="C145" i="24"/>
  <c r="B145" i="24"/>
  <c r="I79" i="24"/>
  <c r="H79" i="24"/>
  <c r="G79" i="24"/>
  <c r="F79" i="24"/>
  <c r="E79" i="24"/>
  <c r="D79" i="24"/>
  <c r="C79" i="24"/>
  <c r="B79" i="24"/>
  <c r="I96" i="24"/>
  <c r="H96" i="24"/>
  <c r="G96" i="24"/>
  <c r="F96" i="24"/>
  <c r="E96" i="24"/>
  <c r="D96" i="24"/>
  <c r="C96" i="24"/>
  <c r="B96" i="24"/>
  <c r="I99" i="24"/>
  <c r="H99" i="24"/>
  <c r="G99" i="24"/>
  <c r="F99" i="24"/>
  <c r="E99" i="24"/>
  <c r="D99" i="24"/>
  <c r="C99" i="24"/>
  <c r="B99" i="24"/>
  <c r="I107" i="24"/>
  <c r="H107" i="24"/>
  <c r="G107" i="24"/>
  <c r="F107" i="24"/>
  <c r="E107" i="24"/>
  <c r="D107" i="24"/>
  <c r="C107" i="24"/>
  <c r="B107" i="24"/>
  <c r="I74" i="24"/>
  <c r="H74" i="24"/>
  <c r="G74" i="24"/>
  <c r="F74" i="24"/>
  <c r="E74" i="24"/>
  <c r="D74" i="24"/>
  <c r="C74" i="24"/>
  <c r="B74" i="24"/>
  <c r="I81" i="24"/>
  <c r="H81" i="24"/>
  <c r="G81" i="24"/>
  <c r="F81" i="24"/>
  <c r="E81" i="24"/>
  <c r="D81" i="24"/>
  <c r="C81" i="24"/>
  <c r="B81" i="24"/>
  <c r="I95" i="24"/>
  <c r="H95" i="24"/>
  <c r="G95" i="24"/>
  <c r="F95" i="24"/>
  <c r="E95" i="24"/>
  <c r="D95" i="24"/>
  <c r="C95" i="24"/>
  <c r="B95" i="24"/>
  <c r="I187" i="24"/>
  <c r="H187" i="24"/>
  <c r="G187" i="24"/>
  <c r="F187" i="24"/>
  <c r="E187" i="24"/>
  <c r="D187" i="24"/>
  <c r="C187" i="24"/>
  <c r="B187" i="24"/>
  <c r="I142" i="24"/>
  <c r="H142" i="24"/>
  <c r="G142" i="24"/>
  <c r="F142" i="24"/>
  <c r="E142" i="24"/>
  <c r="D142" i="24"/>
  <c r="C142" i="24"/>
  <c r="B142" i="24"/>
  <c r="I265" i="24"/>
  <c r="H265" i="24"/>
  <c r="G265" i="24"/>
  <c r="F265" i="24"/>
  <c r="E265" i="24"/>
  <c r="D265" i="24"/>
  <c r="C265" i="24"/>
  <c r="B265" i="24"/>
  <c r="I268" i="24"/>
  <c r="H268" i="24"/>
  <c r="G268" i="24"/>
  <c r="F268" i="24"/>
  <c r="E268" i="24"/>
  <c r="D268" i="24"/>
  <c r="C268" i="24"/>
  <c r="B268" i="24"/>
  <c r="I257" i="24"/>
  <c r="H257" i="24"/>
  <c r="G257" i="24"/>
  <c r="F257" i="24"/>
  <c r="E257" i="24"/>
  <c r="D257" i="24"/>
  <c r="C257" i="24"/>
  <c r="B257" i="24"/>
  <c r="I158" i="24"/>
  <c r="H158" i="24"/>
  <c r="G158" i="24"/>
  <c r="F158" i="24"/>
  <c r="E158" i="24"/>
  <c r="D158" i="24"/>
  <c r="C158" i="24"/>
  <c r="B158" i="24"/>
  <c r="I357" i="24"/>
  <c r="H357" i="24"/>
  <c r="G357" i="24"/>
  <c r="F357" i="24"/>
  <c r="E357" i="24"/>
  <c r="D357" i="24"/>
  <c r="C357" i="24"/>
  <c r="B357" i="24"/>
  <c r="I285" i="24"/>
  <c r="H285" i="24"/>
  <c r="G285" i="24"/>
  <c r="F285" i="24"/>
  <c r="E285" i="24"/>
  <c r="D285" i="24"/>
  <c r="C285" i="24"/>
  <c r="B285" i="24"/>
  <c r="I345" i="24"/>
  <c r="H345" i="24"/>
  <c r="G345" i="24"/>
  <c r="F345" i="24"/>
  <c r="E345" i="24"/>
  <c r="D345" i="24"/>
  <c r="C345" i="24"/>
  <c r="B345" i="24"/>
  <c r="I322" i="24"/>
  <c r="H322" i="24"/>
  <c r="G322" i="24"/>
  <c r="F322" i="24"/>
  <c r="E322" i="24"/>
  <c r="D322" i="24"/>
  <c r="C322" i="24"/>
  <c r="B322" i="24"/>
  <c r="I379" i="24"/>
  <c r="H379" i="24"/>
  <c r="G379" i="24"/>
  <c r="F379" i="24"/>
  <c r="E379" i="24"/>
  <c r="D379" i="24"/>
  <c r="C379" i="24"/>
  <c r="B379" i="24"/>
  <c r="I365" i="24"/>
  <c r="H365" i="24"/>
  <c r="G365" i="24"/>
  <c r="F365" i="24"/>
  <c r="E365" i="24"/>
  <c r="D365" i="24"/>
  <c r="C365" i="24"/>
  <c r="B365" i="24"/>
  <c r="I366" i="24"/>
  <c r="H366" i="24"/>
  <c r="G366" i="24"/>
  <c r="F366" i="24"/>
  <c r="E366" i="24"/>
  <c r="D366" i="24"/>
  <c r="C366" i="24"/>
  <c r="B366" i="24"/>
  <c r="I326" i="24"/>
  <c r="H326" i="24"/>
  <c r="G326" i="24"/>
  <c r="F326" i="24"/>
  <c r="E326" i="24"/>
  <c r="D326" i="24"/>
  <c r="L326" i="24" s="1"/>
  <c r="C326" i="24"/>
  <c r="B326" i="24"/>
  <c r="I338" i="24"/>
  <c r="H338" i="24"/>
  <c r="G338" i="24"/>
  <c r="F338" i="24"/>
  <c r="E338" i="24"/>
  <c r="D338" i="24"/>
  <c r="C338" i="24"/>
  <c r="B338" i="24"/>
  <c r="I274" i="24"/>
  <c r="H274" i="24"/>
  <c r="G274" i="24"/>
  <c r="F274" i="24"/>
  <c r="E274" i="24"/>
  <c r="D274" i="24"/>
  <c r="C274" i="24"/>
  <c r="B274" i="24"/>
  <c r="I22" i="24"/>
  <c r="H22" i="24"/>
  <c r="G22" i="24"/>
  <c r="F22" i="24"/>
  <c r="E22" i="24"/>
  <c r="D22" i="24"/>
  <c r="C22" i="24"/>
  <c r="B22" i="24"/>
  <c r="I21" i="24"/>
  <c r="H21" i="24"/>
  <c r="G21" i="24"/>
  <c r="F21" i="24"/>
  <c r="E21" i="24"/>
  <c r="D21" i="24"/>
  <c r="C21" i="24"/>
  <c r="B21" i="24"/>
  <c r="I71" i="24"/>
  <c r="H71" i="24"/>
  <c r="G71" i="24"/>
  <c r="F71" i="24"/>
  <c r="E71" i="24"/>
  <c r="D71" i="24"/>
  <c r="C71" i="24"/>
  <c r="B71" i="24"/>
  <c r="I146" i="24"/>
  <c r="H146" i="24"/>
  <c r="G146" i="24"/>
  <c r="F146" i="24"/>
  <c r="E146" i="24"/>
  <c r="D146" i="24"/>
  <c r="C146" i="24"/>
  <c r="B146" i="24"/>
  <c r="I54" i="24"/>
  <c r="H54" i="24"/>
  <c r="G54" i="24"/>
  <c r="F54" i="24"/>
  <c r="E54" i="24"/>
  <c r="D54" i="24"/>
  <c r="C54" i="24"/>
  <c r="B54" i="24"/>
  <c r="I48" i="24"/>
  <c r="H48" i="24"/>
  <c r="G48" i="24"/>
  <c r="F48" i="24"/>
  <c r="E48" i="24"/>
  <c r="D48" i="24"/>
  <c r="C48" i="24"/>
  <c r="B48" i="24"/>
  <c r="I20" i="24"/>
  <c r="H20" i="24"/>
  <c r="G20" i="24"/>
  <c r="F20" i="24"/>
  <c r="E20" i="24"/>
  <c r="D20" i="24"/>
  <c r="C20" i="24"/>
  <c r="B20" i="24"/>
  <c r="I38" i="24"/>
  <c r="H38" i="24"/>
  <c r="G38" i="24"/>
  <c r="F38" i="24"/>
  <c r="E38" i="24"/>
  <c r="D38" i="24"/>
  <c r="C38" i="24"/>
  <c r="B38" i="24"/>
  <c r="I352" i="24"/>
  <c r="H352" i="24"/>
  <c r="G352" i="24"/>
  <c r="F352" i="24"/>
  <c r="E352" i="24"/>
  <c r="D352" i="24"/>
  <c r="C352" i="24"/>
  <c r="B352" i="24"/>
  <c r="I340" i="24"/>
  <c r="H340" i="24"/>
  <c r="G340" i="24"/>
  <c r="F340" i="24"/>
  <c r="E340" i="24"/>
  <c r="D340" i="24"/>
  <c r="C340" i="24"/>
  <c r="B340" i="24"/>
  <c r="I383" i="24"/>
  <c r="H383" i="24"/>
  <c r="G383" i="24"/>
  <c r="F383" i="24"/>
  <c r="E383" i="24"/>
  <c r="D383" i="24"/>
  <c r="C383" i="24"/>
  <c r="B383" i="24"/>
  <c r="I323" i="24"/>
  <c r="H323" i="24"/>
  <c r="G323" i="24"/>
  <c r="F323" i="24"/>
  <c r="E323" i="24"/>
  <c r="D323" i="24"/>
  <c r="C323" i="24"/>
  <c r="B323" i="24"/>
  <c r="I342" i="24"/>
  <c r="H342" i="24"/>
  <c r="G342" i="24"/>
  <c r="F342" i="24"/>
  <c r="E342" i="24"/>
  <c r="D342" i="24"/>
  <c r="C342" i="24"/>
  <c r="B342" i="24"/>
  <c r="I346" i="24"/>
  <c r="H346" i="24"/>
  <c r="G346" i="24"/>
  <c r="F346" i="24"/>
  <c r="E346" i="24"/>
  <c r="D346" i="24"/>
  <c r="C346" i="24"/>
  <c r="B346" i="24"/>
  <c r="I263" i="24"/>
  <c r="H263" i="24"/>
  <c r="G263" i="24"/>
  <c r="F263" i="24"/>
  <c r="E263" i="24"/>
  <c r="D263" i="24"/>
  <c r="C263" i="24"/>
  <c r="B263" i="24"/>
  <c r="I298" i="24"/>
  <c r="H298" i="24"/>
  <c r="G298" i="24"/>
  <c r="F298" i="24"/>
  <c r="E298" i="24"/>
  <c r="D298" i="24"/>
  <c r="C298" i="24"/>
  <c r="B298" i="24"/>
  <c r="I387" i="24"/>
  <c r="H387" i="24"/>
  <c r="G387" i="24"/>
  <c r="F387" i="24"/>
  <c r="E387" i="24"/>
  <c r="D387" i="24"/>
  <c r="C387" i="24"/>
  <c r="B387" i="24"/>
  <c r="I386" i="24"/>
  <c r="H386" i="24"/>
  <c r="G386" i="24"/>
  <c r="F386" i="24"/>
  <c r="E386" i="24"/>
  <c r="D386" i="24"/>
  <c r="C386" i="24"/>
  <c r="B386" i="24"/>
  <c r="I402" i="24"/>
  <c r="H402" i="24"/>
  <c r="G402" i="24"/>
  <c r="F402" i="24"/>
  <c r="E402" i="24"/>
  <c r="D402" i="24"/>
  <c r="C402" i="24"/>
  <c r="B402" i="24"/>
  <c r="I396" i="24"/>
  <c r="H396" i="24"/>
  <c r="G396" i="24"/>
  <c r="F396" i="24"/>
  <c r="E396" i="24"/>
  <c r="D396" i="24"/>
  <c r="C396" i="24"/>
  <c r="B396" i="24"/>
  <c r="I403" i="24"/>
  <c r="H403" i="24"/>
  <c r="G403" i="24"/>
  <c r="F403" i="24"/>
  <c r="E403" i="24"/>
  <c r="D403" i="24"/>
  <c r="C403" i="24"/>
  <c r="B403" i="24"/>
  <c r="I388" i="24"/>
  <c r="H388" i="24"/>
  <c r="G388" i="24"/>
  <c r="F388" i="24"/>
  <c r="E388" i="24"/>
  <c r="D388" i="24"/>
  <c r="C388" i="24"/>
  <c r="B388" i="24"/>
  <c r="I406" i="24"/>
  <c r="H406" i="24"/>
  <c r="G406" i="24"/>
  <c r="F406" i="24"/>
  <c r="E406" i="24"/>
  <c r="D406" i="24"/>
  <c r="C406" i="24"/>
  <c r="B406" i="24"/>
  <c r="I395" i="24"/>
  <c r="H395" i="24"/>
  <c r="G395" i="24"/>
  <c r="F395" i="24"/>
  <c r="E395" i="24"/>
  <c r="D395" i="24"/>
  <c r="C395" i="24"/>
  <c r="B395" i="24"/>
  <c r="I73" i="24"/>
  <c r="H73" i="24"/>
  <c r="G73" i="24"/>
  <c r="F73" i="24"/>
  <c r="E73" i="24"/>
  <c r="D73" i="24"/>
  <c r="C73" i="24"/>
  <c r="B73" i="24"/>
  <c r="I75" i="24"/>
  <c r="H75" i="24"/>
  <c r="G75" i="24"/>
  <c r="F75" i="24"/>
  <c r="E75" i="24"/>
  <c r="D75" i="24"/>
  <c r="C75" i="24"/>
  <c r="B75" i="24"/>
  <c r="I72" i="24"/>
  <c r="H72" i="24"/>
  <c r="G72" i="24"/>
  <c r="F72" i="24"/>
  <c r="E72" i="24"/>
  <c r="D72" i="24"/>
  <c r="C72" i="24"/>
  <c r="B72" i="24"/>
  <c r="I85" i="24"/>
  <c r="H85" i="24"/>
  <c r="G85" i="24"/>
  <c r="F85" i="24"/>
  <c r="E85" i="24"/>
  <c r="D85" i="24"/>
  <c r="C85" i="24"/>
  <c r="B85" i="24"/>
  <c r="I116" i="24"/>
  <c r="H116" i="24"/>
  <c r="G116" i="24"/>
  <c r="F116" i="24"/>
  <c r="E116" i="24"/>
  <c r="D116" i="24"/>
  <c r="C116" i="24"/>
  <c r="B116" i="24"/>
  <c r="I62" i="24"/>
  <c r="H62" i="24"/>
  <c r="G62" i="24"/>
  <c r="F62" i="24"/>
  <c r="E62" i="24"/>
  <c r="D62" i="24"/>
  <c r="C62" i="24"/>
  <c r="B62" i="24"/>
  <c r="I114" i="24"/>
  <c r="H114" i="24"/>
  <c r="G114" i="24"/>
  <c r="F114" i="24"/>
  <c r="E114" i="24"/>
  <c r="D114" i="24"/>
  <c r="C114" i="24"/>
  <c r="B114" i="24"/>
  <c r="I88" i="24"/>
  <c r="H88" i="24"/>
  <c r="G88" i="24"/>
  <c r="F88" i="24"/>
  <c r="E88" i="24"/>
  <c r="D88" i="24"/>
  <c r="C88" i="24"/>
  <c r="B88" i="24"/>
  <c r="I209" i="24"/>
  <c r="H209" i="24"/>
  <c r="G209" i="24"/>
  <c r="F209" i="24"/>
  <c r="E209" i="24"/>
  <c r="D209" i="24"/>
  <c r="C209" i="24"/>
  <c r="B209" i="24"/>
  <c r="I182" i="24"/>
  <c r="H182" i="24"/>
  <c r="G182" i="24"/>
  <c r="F182" i="24"/>
  <c r="E182" i="24"/>
  <c r="D182" i="24"/>
  <c r="C182" i="24"/>
  <c r="B182" i="24"/>
  <c r="I234" i="24"/>
  <c r="H234" i="24"/>
  <c r="G234" i="24"/>
  <c r="F234" i="24"/>
  <c r="E234" i="24"/>
  <c r="D234" i="24"/>
  <c r="C234" i="24"/>
  <c r="B234" i="24"/>
  <c r="I176" i="24"/>
  <c r="H176" i="24"/>
  <c r="G176" i="24"/>
  <c r="F176" i="24"/>
  <c r="E176" i="24"/>
  <c r="D176" i="24"/>
  <c r="C176" i="24"/>
  <c r="B176" i="24"/>
  <c r="I219" i="24"/>
  <c r="H219" i="24"/>
  <c r="G219" i="24"/>
  <c r="F219" i="24"/>
  <c r="E219" i="24"/>
  <c r="D219" i="24"/>
  <c r="C219" i="24"/>
  <c r="B219" i="24"/>
  <c r="I159" i="24"/>
  <c r="H159" i="24"/>
  <c r="G159" i="24"/>
  <c r="F159" i="24"/>
  <c r="E159" i="24"/>
  <c r="D159" i="24"/>
  <c r="C159" i="24"/>
  <c r="B159" i="24"/>
  <c r="I173" i="24"/>
  <c r="H173" i="24"/>
  <c r="G173" i="24"/>
  <c r="F173" i="24"/>
  <c r="E173" i="24"/>
  <c r="D173" i="24"/>
  <c r="C173" i="24"/>
  <c r="B173" i="24"/>
  <c r="I157" i="24"/>
  <c r="H157" i="24"/>
  <c r="G157" i="24"/>
  <c r="F157" i="24"/>
  <c r="E157" i="24"/>
  <c r="D157" i="24"/>
  <c r="C157" i="24"/>
  <c r="B157" i="24"/>
  <c r="I100" i="24"/>
  <c r="H100" i="24"/>
  <c r="G100" i="24"/>
  <c r="F100" i="24"/>
  <c r="E100" i="24"/>
  <c r="D100" i="24"/>
  <c r="C100" i="24"/>
  <c r="B100" i="24"/>
  <c r="I50" i="24"/>
  <c r="H50" i="24"/>
  <c r="G50" i="24"/>
  <c r="F50" i="24"/>
  <c r="E50" i="24"/>
  <c r="D50" i="24"/>
  <c r="C50" i="24"/>
  <c r="B50" i="24"/>
  <c r="I163" i="24"/>
  <c r="H163" i="24"/>
  <c r="G163" i="24"/>
  <c r="F163" i="24"/>
  <c r="E163" i="24"/>
  <c r="D163" i="24"/>
  <c r="C163" i="24"/>
  <c r="B163" i="24"/>
  <c r="I60" i="24"/>
  <c r="H60" i="24"/>
  <c r="G60" i="24"/>
  <c r="F60" i="24"/>
  <c r="E60" i="24"/>
  <c r="D60" i="24"/>
  <c r="C60" i="24"/>
  <c r="B60" i="24"/>
  <c r="I77" i="24"/>
  <c r="H77" i="24"/>
  <c r="G77" i="24"/>
  <c r="F77" i="24"/>
  <c r="E77" i="24"/>
  <c r="D77" i="24"/>
  <c r="C77" i="24"/>
  <c r="B77" i="24"/>
  <c r="I101" i="24"/>
  <c r="H101" i="24"/>
  <c r="G101" i="24"/>
  <c r="F101" i="24"/>
  <c r="E101" i="24"/>
  <c r="D101" i="24"/>
  <c r="C101" i="24"/>
  <c r="B101" i="24"/>
  <c r="I128" i="24"/>
  <c r="H128" i="24"/>
  <c r="G128" i="24"/>
  <c r="F128" i="24"/>
  <c r="E128" i="24"/>
  <c r="D128" i="24"/>
  <c r="C128" i="24"/>
  <c r="B128" i="24"/>
  <c r="I61" i="24"/>
  <c r="H61" i="24"/>
  <c r="G61" i="24"/>
  <c r="F61" i="24"/>
  <c r="E61" i="24"/>
  <c r="D61" i="24"/>
  <c r="C61" i="24"/>
  <c r="B61" i="24"/>
  <c r="I281" i="24"/>
  <c r="H281" i="24"/>
  <c r="G281" i="24"/>
  <c r="F281" i="24"/>
  <c r="E281" i="24"/>
  <c r="D281" i="24"/>
  <c r="C281" i="24"/>
  <c r="B281" i="24"/>
  <c r="I206" i="24"/>
  <c r="H206" i="24"/>
  <c r="G206" i="24"/>
  <c r="F206" i="24"/>
  <c r="E206" i="24"/>
  <c r="D206" i="24"/>
  <c r="C206" i="24"/>
  <c r="B206" i="24"/>
  <c r="I286" i="24"/>
  <c r="H286" i="24"/>
  <c r="G286" i="24"/>
  <c r="F286" i="24"/>
  <c r="E286" i="24"/>
  <c r="D286" i="24"/>
  <c r="C286" i="24"/>
  <c r="B286" i="24"/>
  <c r="I347" i="24"/>
  <c r="H347" i="24"/>
  <c r="G347" i="24"/>
  <c r="F347" i="24"/>
  <c r="E347" i="24"/>
  <c r="D347" i="24"/>
  <c r="C347" i="24"/>
  <c r="B347" i="24"/>
  <c r="I144" i="24"/>
  <c r="H144" i="24"/>
  <c r="G144" i="24"/>
  <c r="F144" i="24"/>
  <c r="E144" i="24"/>
  <c r="D144" i="24"/>
  <c r="C144" i="24"/>
  <c r="B144" i="24"/>
  <c r="I170" i="24"/>
  <c r="H170" i="24"/>
  <c r="G170" i="24"/>
  <c r="F170" i="24"/>
  <c r="E170" i="24"/>
  <c r="D170" i="24"/>
  <c r="L170" i="24" s="1"/>
  <c r="C170" i="24"/>
  <c r="B170" i="24"/>
  <c r="I127" i="24"/>
  <c r="H127" i="24"/>
  <c r="G127" i="24"/>
  <c r="F127" i="24"/>
  <c r="E127" i="24"/>
  <c r="D127" i="24"/>
  <c r="C127" i="24"/>
  <c r="B127" i="24"/>
  <c r="I124" i="24"/>
  <c r="H124" i="24"/>
  <c r="G124" i="24"/>
  <c r="F124" i="24"/>
  <c r="E124" i="24"/>
  <c r="D124" i="24"/>
  <c r="C124" i="24"/>
  <c r="B124" i="24"/>
  <c r="I232" i="24"/>
  <c r="H232" i="24"/>
  <c r="G232" i="24"/>
  <c r="F232" i="24"/>
  <c r="E232" i="24"/>
  <c r="D232" i="24"/>
  <c r="C232" i="24"/>
  <c r="B232" i="24"/>
  <c r="I150" i="24"/>
  <c r="H150" i="24"/>
  <c r="G150" i="24"/>
  <c r="F150" i="24"/>
  <c r="E150" i="24"/>
  <c r="D150" i="24"/>
  <c r="C150" i="24"/>
  <c r="B150" i="24"/>
  <c r="I188" i="24"/>
  <c r="H188" i="24"/>
  <c r="G188" i="24"/>
  <c r="F188" i="24"/>
  <c r="E188" i="24"/>
  <c r="D188" i="24"/>
  <c r="C188" i="24"/>
  <c r="B188" i="24"/>
  <c r="I162" i="24"/>
  <c r="H162" i="24"/>
  <c r="G162" i="24"/>
  <c r="F162" i="24"/>
  <c r="E162" i="24"/>
  <c r="D162" i="24"/>
  <c r="C162" i="24"/>
  <c r="B162" i="24"/>
  <c r="I178" i="24"/>
  <c r="H178" i="24"/>
  <c r="G178" i="24"/>
  <c r="F178" i="24"/>
  <c r="E178" i="24"/>
  <c r="D178" i="24"/>
  <c r="C178" i="24"/>
  <c r="B178" i="24"/>
  <c r="I138" i="24"/>
  <c r="H138" i="24"/>
  <c r="G138" i="24"/>
  <c r="F138" i="24"/>
  <c r="E138" i="24"/>
  <c r="D138" i="24"/>
  <c r="C138" i="24"/>
  <c r="K138" i="24" s="1"/>
  <c r="B138" i="24"/>
  <c r="I154" i="24"/>
  <c r="H154" i="24"/>
  <c r="G154" i="24"/>
  <c r="F154" i="24"/>
  <c r="E154" i="24"/>
  <c r="D154" i="24"/>
  <c r="C154" i="24"/>
  <c r="B154" i="24"/>
  <c r="I112" i="24"/>
  <c r="H112" i="24"/>
  <c r="G112" i="24"/>
  <c r="F112" i="24"/>
  <c r="E112" i="24"/>
  <c r="D112" i="24"/>
  <c r="C112" i="24"/>
  <c r="B112" i="24"/>
  <c r="I90" i="24"/>
  <c r="H90" i="24"/>
  <c r="G90" i="24"/>
  <c r="F90" i="24"/>
  <c r="E90" i="24"/>
  <c r="D90" i="24"/>
  <c r="C90" i="24"/>
  <c r="B90" i="24"/>
  <c r="I37" i="24"/>
  <c r="H37" i="24"/>
  <c r="G37" i="24"/>
  <c r="F37" i="24"/>
  <c r="E37" i="24"/>
  <c r="D37" i="24"/>
  <c r="C37" i="24"/>
  <c r="B37" i="24"/>
  <c r="I78" i="24"/>
  <c r="H78" i="24"/>
  <c r="G78" i="24"/>
  <c r="F78" i="24"/>
  <c r="E78" i="24"/>
  <c r="D78" i="24"/>
  <c r="C78" i="24"/>
  <c r="B78" i="24"/>
  <c r="I63" i="24"/>
  <c r="H63" i="24"/>
  <c r="G63" i="24"/>
  <c r="F63" i="24"/>
  <c r="E63" i="24"/>
  <c r="D63" i="24"/>
  <c r="C63" i="24"/>
  <c r="B63" i="24"/>
  <c r="I111" i="24"/>
  <c r="H111" i="24"/>
  <c r="G111" i="24"/>
  <c r="F111" i="24"/>
  <c r="E111" i="24"/>
  <c r="D111" i="24"/>
  <c r="C111" i="24"/>
  <c r="B111" i="24"/>
  <c r="I58" i="24"/>
  <c r="H58" i="24"/>
  <c r="G58" i="24"/>
  <c r="F58" i="24"/>
  <c r="E58" i="24"/>
  <c r="D58" i="24"/>
  <c r="C58" i="24"/>
  <c r="B58" i="24"/>
  <c r="I44" i="24"/>
  <c r="H44" i="24"/>
  <c r="G44" i="24"/>
  <c r="F44" i="24"/>
  <c r="E44" i="24"/>
  <c r="D44" i="24"/>
  <c r="C44" i="24"/>
  <c r="B44" i="24"/>
  <c r="I69" i="24"/>
  <c r="H69" i="24"/>
  <c r="G69" i="24"/>
  <c r="F69" i="24"/>
  <c r="E69" i="24"/>
  <c r="D69" i="24"/>
  <c r="C69" i="24"/>
  <c r="B69" i="24"/>
  <c r="I361" i="24"/>
  <c r="H361" i="24"/>
  <c r="G361" i="24"/>
  <c r="F361" i="24"/>
  <c r="E361" i="24"/>
  <c r="D361" i="24"/>
  <c r="C361" i="24"/>
  <c r="B361" i="24"/>
  <c r="I317" i="24"/>
  <c r="H317" i="24"/>
  <c r="G317" i="24"/>
  <c r="F317" i="24"/>
  <c r="E317" i="24"/>
  <c r="D317" i="24"/>
  <c r="C317" i="24"/>
  <c r="B317" i="24"/>
  <c r="I375" i="24"/>
  <c r="H375" i="24"/>
  <c r="G375" i="24"/>
  <c r="F375" i="24"/>
  <c r="E375" i="24"/>
  <c r="D375" i="24"/>
  <c r="C375" i="24"/>
  <c r="B375" i="24"/>
  <c r="I367" i="24"/>
  <c r="H367" i="24"/>
  <c r="G367" i="24"/>
  <c r="F367" i="24"/>
  <c r="E367" i="24"/>
  <c r="D367" i="24"/>
  <c r="C367" i="24"/>
  <c r="B367" i="24"/>
  <c r="I377" i="24"/>
  <c r="H377" i="24"/>
  <c r="G377" i="24"/>
  <c r="F377" i="24"/>
  <c r="E377" i="24"/>
  <c r="D377" i="24"/>
  <c r="C377" i="24"/>
  <c r="B377" i="24"/>
  <c r="I339" i="24"/>
  <c r="H339" i="24"/>
  <c r="G339" i="24"/>
  <c r="F339" i="24"/>
  <c r="E339" i="24"/>
  <c r="D339" i="24"/>
  <c r="C339" i="24"/>
  <c r="K339" i="24" s="1"/>
  <c r="B339" i="24"/>
  <c r="I321" i="24"/>
  <c r="H321" i="24"/>
  <c r="G321" i="24"/>
  <c r="F321" i="24"/>
  <c r="E321" i="24"/>
  <c r="D321" i="24"/>
  <c r="C321" i="24"/>
  <c r="B321" i="24"/>
  <c r="I312" i="24"/>
  <c r="H312" i="24"/>
  <c r="G312" i="24"/>
  <c r="F312" i="24"/>
  <c r="E312" i="24"/>
  <c r="D312" i="24"/>
  <c r="C312" i="24"/>
  <c r="B312" i="24"/>
  <c r="I407" i="24"/>
  <c r="H407" i="24"/>
  <c r="G407" i="24"/>
  <c r="F407" i="24"/>
  <c r="E407" i="24"/>
  <c r="D407" i="24"/>
  <c r="C407" i="24"/>
  <c r="B407" i="24"/>
  <c r="I398" i="24"/>
  <c r="H398" i="24"/>
  <c r="G398" i="24"/>
  <c r="F398" i="24"/>
  <c r="E398" i="24"/>
  <c r="D398" i="24"/>
  <c r="C398" i="24"/>
  <c r="B398" i="24"/>
  <c r="I399" i="24"/>
  <c r="H399" i="24"/>
  <c r="G399" i="24"/>
  <c r="F399" i="24"/>
  <c r="E399" i="24"/>
  <c r="D399" i="24"/>
  <c r="C399" i="24"/>
  <c r="B399" i="24"/>
  <c r="I392" i="24"/>
  <c r="H392" i="24"/>
  <c r="G392" i="24"/>
  <c r="F392" i="24"/>
  <c r="E392" i="24"/>
  <c r="D392" i="24"/>
  <c r="C392" i="24"/>
  <c r="B392" i="24"/>
  <c r="I376" i="24"/>
  <c r="H376" i="24"/>
  <c r="G376" i="24"/>
  <c r="F376" i="24"/>
  <c r="E376" i="24"/>
  <c r="D376" i="24"/>
  <c r="C376" i="24"/>
  <c r="B376" i="24"/>
  <c r="I222" i="24"/>
  <c r="H222" i="24"/>
  <c r="G222" i="24"/>
  <c r="F222" i="24"/>
  <c r="E222" i="24"/>
  <c r="D222" i="24"/>
  <c r="C222" i="24"/>
  <c r="B222" i="24"/>
  <c r="I273" i="24"/>
  <c r="H273" i="24"/>
  <c r="G273" i="24"/>
  <c r="F273" i="24"/>
  <c r="E273" i="24"/>
  <c r="D273" i="24"/>
  <c r="C273" i="24"/>
  <c r="B273" i="24"/>
  <c r="I213" i="24"/>
  <c r="H213" i="24"/>
  <c r="G213" i="24"/>
  <c r="F213" i="24"/>
  <c r="E213" i="24"/>
  <c r="D213" i="24"/>
  <c r="C213" i="24"/>
  <c r="K213" i="24" s="1"/>
  <c r="B213" i="24"/>
  <c r="I141" i="24"/>
  <c r="H141" i="24"/>
  <c r="G141" i="24"/>
  <c r="F141" i="24"/>
  <c r="E141" i="24"/>
  <c r="D141" i="24"/>
  <c r="C141" i="24"/>
  <c r="B141" i="24"/>
  <c r="I87" i="24"/>
  <c r="H87" i="24"/>
  <c r="G87" i="24"/>
  <c r="F87" i="24"/>
  <c r="E87" i="24"/>
  <c r="D87" i="24"/>
  <c r="C87" i="24"/>
  <c r="B87" i="24"/>
  <c r="I155" i="24"/>
  <c r="H155" i="24"/>
  <c r="G155" i="24"/>
  <c r="F155" i="24"/>
  <c r="E155" i="24"/>
  <c r="D155" i="24"/>
  <c r="C155" i="24"/>
  <c r="B155" i="24"/>
  <c r="I122" i="24"/>
  <c r="H122" i="24"/>
  <c r="G122" i="24"/>
  <c r="F122" i="24"/>
  <c r="E122" i="24"/>
  <c r="D122" i="24"/>
  <c r="C122" i="24"/>
  <c r="B122" i="24"/>
  <c r="I156" i="24"/>
  <c r="H156" i="24"/>
  <c r="G156" i="24"/>
  <c r="F156" i="24"/>
  <c r="E156" i="24"/>
  <c r="D156" i="24"/>
  <c r="C156" i="24"/>
  <c r="B156" i="24"/>
  <c r="I147" i="24"/>
  <c r="H147" i="24"/>
  <c r="G147" i="24"/>
  <c r="F147" i="24"/>
  <c r="E147" i="24"/>
  <c r="D147" i="24"/>
  <c r="C147" i="24"/>
  <c r="K147" i="24" s="1"/>
  <c r="B147" i="24"/>
  <c r="I140" i="24"/>
  <c r="H140" i="24"/>
  <c r="G140" i="24"/>
  <c r="F140" i="24"/>
  <c r="E140" i="24"/>
  <c r="D140" i="24"/>
  <c r="C140" i="24"/>
  <c r="B140" i="24"/>
  <c r="I119" i="24"/>
  <c r="H119" i="24"/>
  <c r="G119" i="24"/>
  <c r="F119" i="24"/>
  <c r="E119" i="24"/>
  <c r="D119" i="24"/>
  <c r="C119" i="24"/>
  <c r="B119" i="24"/>
  <c r="I308" i="24"/>
  <c r="H308" i="24"/>
  <c r="G308" i="24"/>
  <c r="F308" i="24"/>
  <c r="E308" i="24"/>
  <c r="D308" i="24"/>
  <c r="C308" i="24"/>
  <c r="B308" i="24"/>
  <c r="I270" i="24"/>
  <c r="H270" i="24"/>
  <c r="G270" i="24"/>
  <c r="F270" i="24"/>
  <c r="E270" i="24"/>
  <c r="D270" i="24"/>
  <c r="C270" i="24"/>
  <c r="B270" i="24"/>
  <c r="I331" i="24"/>
  <c r="H331" i="24"/>
  <c r="G331" i="24"/>
  <c r="F331" i="24"/>
  <c r="E331" i="24"/>
  <c r="D331" i="24"/>
  <c r="C331" i="24"/>
  <c r="B331" i="24"/>
  <c r="I316" i="24"/>
  <c r="H316" i="24"/>
  <c r="G316" i="24"/>
  <c r="F316" i="24"/>
  <c r="E316" i="24"/>
  <c r="D316" i="24"/>
  <c r="C316" i="24"/>
  <c r="B316" i="24"/>
  <c r="I325" i="24"/>
  <c r="H325" i="24"/>
  <c r="G325" i="24"/>
  <c r="F325" i="24"/>
  <c r="E325" i="24"/>
  <c r="D325" i="24"/>
  <c r="C325" i="24"/>
  <c r="B325" i="24"/>
  <c r="I241" i="24"/>
  <c r="H241" i="24"/>
  <c r="G241" i="24"/>
  <c r="F241" i="24"/>
  <c r="E241" i="24"/>
  <c r="D241" i="24"/>
  <c r="L241" i="24" s="1"/>
  <c r="C241" i="24"/>
  <c r="B241" i="24"/>
  <c r="I283" i="24"/>
  <c r="H283" i="24"/>
  <c r="G283" i="24"/>
  <c r="F283" i="24"/>
  <c r="E283" i="24"/>
  <c r="D283" i="24"/>
  <c r="C283" i="24"/>
  <c r="B283" i="24"/>
  <c r="I210" i="24"/>
  <c r="H210" i="24"/>
  <c r="G210" i="24"/>
  <c r="F210" i="24"/>
  <c r="E210" i="24"/>
  <c r="D210" i="24"/>
  <c r="C210" i="24"/>
  <c r="B210" i="24"/>
  <c r="I356" i="24"/>
  <c r="H356" i="24"/>
  <c r="G356" i="24"/>
  <c r="F356" i="24"/>
  <c r="E356" i="24"/>
  <c r="D356" i="24"/>
  <c r="C356" i="24"/>
  <c r="B356" i="24"/>
  <c r="I292" i="24"/>
  <c r="H292" i="24"/>
  <c r="G292" i="24"/>
  <c r="F292" i="24"/>
  <c r="E292" i="24"/>
  <c r="D292" i="24"/>
  <c r="C292" i="24"/>
  <c r="B292" i="24"/>
  <c r="I373" i="24"/>
  <c r="H373" i="24"/>
  <c r="G373" i="24"/>
  <c r="F373" i="24"/>
  <c r="E373" i="24"/>
  <c r="D373" i="24"/>
  <c r="C373" i="24"/>
  <c r="B373" i="24"/>
  <c r="I337" i="24"/>
  <c r="H337" i="24"/>
  <c r="G337" i="24"/>
  <c r="F337" i="24"/>
  <c r="E337" i="24"/>
  <c r="D337" i="24"/>
  <c r="C337" i="24"/>
  <c r="B337" i="24"/>
  <c r="I380" i="24"/>
  <c r="H380" i="24"/>
  <c r="G380" i="24"/>
  <c r="F380" i="24"/>
  <c r="E380" i="24"/>
  <c r="D380" i="24"/>
  <c r="C380" i="24"/>
  <c r="B380" i="24"/>
  <c r="I327" i="24"/>
  <c r="H327" i="24"/>
  <c r="G327" i="24"/>
  <c r="F327" i="24"/>
  <c r="E327" i="24"/>
  <c r="D327" i="24"/>
  <c r="C327" i="24"/>
  <c r="B327" i="24"/>
  <c r="I349" i="24"/>
  <c r="H349" i="24"/>
  <c r="G349" i="24"/>
  <c r="F349" i="24"/>
  <c r="E349" i="24"/>
  <c r="D349" i="24"/>
  <c r="C349" i="24"/>
  <c r="B349" i="24"/>
  <c r="I309" i="24"/>
  <c r="H309" i="24"/>
  <c r="G309" i="24"/>
  <c r="F309" i="24"/>
  <c r="E309" i="24"/>
  <c r="D309" i="24"/>
  <c r="C309" i="24"/>
  <c r="B309" i="24"/>
  <c r="I229" i="24"/>
  <c r="H229" i="24"/>
  <c r="G229" i="24"/>
  <c r="F229" i="24"/>
  <c r="E229" i="24"/>
  <c r="D229" i="24"/>
  <c r="C229" i="24"/>
  <c r="B229" i="24"/>
  <c r="I245" i="24"/>
  <c r="H245" i="24"/>
  <c r="G245" i="24"/>
  <c r="F245" i="24"/>
  <c r="E245" i="24"/>
  <c r="D245" i="24"/>
  <c r="C245" i="24"/>
  <c r="B245" i="24"/>
  <c r="I301" i="24"/>
  <c r="H301" i="24"/>
  <c r="G301" i="24"/>
  <c r="F301" i="24"/>
  <c r="E301" i="24"/>
  <c r="D301" i="24"/>
  <c r="C301" i="24"/>
  <c r="B301" i="24"/>
  <c r="I239" i="24"/>
  <c r="H239" i="24"/>
  <c r="G239" i="24"/>
  <c r="F239" i="24"/>
  <c r="E239" i="24"/>
  <c r="D239" i="24"/>
  <c r="C239" i="24"/>
  <c r="B239" i="24"/>
  <c r="I284" i="24"/>
  <c r="H284" i="24"/>
  <c r="G284" i="24"/>
  <c r="F284" i="24"/>
  <c r="E284" i="24"/>
  <c r="D284" i="24"/>
  <c r="C284" i="24"/>
  <c r="B284" i="24"/>
  <c r="I204" i="24"/>
  <c r="H204" i="24"/>
  <c r="G204" i="24"/>
  <c r="F204" i="24"/>
  <c r="E204" i="24"/>
  <c r="D204" i="24"/>
  <c r="L204" i="24" s="1"/>
  <c r="C204" i="24"/>
  <c r="B204" i="24"/>
  <c r="I262" i="24"/>
  <c r="H262" i="24"/>
  <c r="G262" i="24"/>
  <c r="F262" i="24"/>
  <c r="E262" i="24"/>
  <c r="D262" i="24"/>
  <c r="C262" i="24"/>
  <c r="B262" i="24"/>
  <c r="I196" i="24"/>
  <c r="H196" i="24"/>
  <c r="G196" i="24"/>
  <c r="F196" i="24"/>
  <c r="E196" i="24"/>
  <c r="D196" i="24"/>
  <c r="C196" i="24"/>
  <c r="B196" i="24"/>
  <c r="I151" i="24"/>
  <c r="H151" i="24"/>
  <c r="G151" i="24"/>
  <c r="F151" i="24"/>
  <c r="E151" i="24"/>
  <c r="D151" i="24"/>
  <c r="C151" i="24"/>
  <c r="B151" i="24"/>
  <c r="I83" i="24"/>
  <c r="H83" i="24"/>
  <c r="G83" i="24"/>
  <c r="F83" i="24"/>
  <c r="E83" i="24"/>
  <c r="D83" i="24"/>
  <c r="C83" i="24"/>
  <c r="B83" i="24"/>
  <c r="I203" i="24"/>
  <c r="H203" i="24"/>
  <c r="G203" i="24"/>
  <c r="F203" i="24"/>
  <c r="E203" i="24"/>
  <c r="D203" i="24"/>
  <c r="C203" i="24"/>
  <c r="B203" i="24"/>
  <c r="I59" i="24"/>
  <c r="H59" i="24"/>
  <c r="G59" i="24"/>
  <c r="F59" i="24"/>
  <c r="E59" i="24"/>
  <c r="D59" i="24"/>
  <c r="C59" i="24"/>
  <c r="B59" i="24"/>
  <c r="I109" i="24"/>
  <c r="H109" i="24"/>
  <c r="G109" i="24"/>
  <c r="F109" i="24"/>
  <c r="E109" i="24"/>
  <c r="D109" i="24"/>
  <c r="C109" i="24"/>
  <c r="B109" i="24"/>
  <c r="I53" i="24"/>
  <c r="H53" i="24"/>
  <c r="G53" i="24"/>
  <c r="F53" i="24"/>
  <c r="E53" i="24"/>
  <c r="D53" i="24"/>
  <c r="C53" i="24"/>
  <c r="B53" i="24"/>
  <c r="I161" i="24"/>
  <c r="H161" i="24"/>
  <c r="G161" i="24"/>
  <c r="F161" i="24"/>
  <c r="E161" i="24"/>
  <c r="D161" i="24"/>
  <c r="C161" i="24"/>
  <c r="B161" i="24"/>
  <c r="I103" i="24"/>
  <c r="H103" i="24"/>
  <c r="G103" i="24"/>
  <c r="F103" i="24"/>
  <c r="E103" i="24"/>
  <c r="D103" i="24"/>
  <c r="C103" i="24"/>
  <c r="B103" i="24"/>
  <c r="I238" i="24"/>
  <c r="H238" i="24"/>
  <c r="G238" i="24"/>
  <c r="F238" i="24"/>
  <c r="E238" i="24"/>
  <c r="D238" i="24"/>
  <c r="C238" i="24"/>
  <c r="B238" i="24"/>
  <c r="I177" i="24"/>
  <c r="H177" i="24"/>
  <c r="G177" i="24"/>
  <c r="F177" i="24"/>
  <c r="E177" i="24"/>
  <c r="D177" i="24"/>
  <c r="C177" i="24"/>
  <c r="B177" i="24"/>
  <c r="I195" i="24"/>
  <c r="H195" i="24"/>
  <c r="G195" i="24"/>
  <c r="F195" i="24"/>
  <c r="E195" i="24"/>
  <c r="D195" i="24"/>
  <c r="C195" i="24"/>
  <c r="B195" i="24"/>
  <c r="I248" i="24"/>
  <c r="H248" i="24"/>
  <c r="G248" i="24"/>
  <c r="F248" i="24"/>
  <c r="E248" i="24"/>
  <c r="D248" i="24"/>
  <c r="C248" i="24"/>
  <c r="B248" i="24"/>
  <c r="I296" i="24"/>
  <c r="H296" i="24"/>
  <c r="G296" i="24"/>
  <c r="F296" i="24"/>
  <c r="E296" i="24"/>
  <c r="D296" i="24"/>
  <c r="C296" i="24"/>
  <c r="B296" i="24"/>
  <c r="I226" i="24"/>
  <c r="H226" i="24"/>
  <c r="G226" i="24"/>
  <c r="F226" i="24"/>
  <c r="E226" i="24"/>
  <c r="D226" i="24"/>
  <c r="C226" i="24"/>
  <c r="B226" i="24"/>
  <c r="I243" i="24"/>
  <c r="H243" i="24"/>
  <c r="G243" i="24"/>
  <c r="F243" i="24"/>
  <c r="E243" i="24"/>
  <c r="D243" i="24"/>
  <c r="C243" i="24"/>
  <c r="B243" i="24"/>
  <c r="I282" i="24"/>
  <c r="H282" i="24"/>
  <c r="G282" i="24"/>
  <c r="F282" i="24"/>
  <c r="E282" i="24"/>
  <c r="D282" i="24"/>
  <c r="C282" i="24"/>
  <c r="B282" i="24"/>
  <c r="I354" i="24"/>
  <c r="H354" i="24"/>
  <c r="G354" i="24"/>
  <c r="F354" i="24"/>
  <c r="E354" i="24"/>
  <c r="D354" i="24"/>
  <c r="C354" i="24"/>
  <c r="B354" i="24"/>
  <c r="I329" i="24"/>
  <c r="H329" i="24"/>
  <c r="G329" i="24"/>
  <c r="F329" i="24"/>
  <c r="E329" i="24"/>
  <c r="D329" i="24"/>
  <c r="C329" i="24"/>
  <c r="B329" i="24"/>
  <c r="I362" i="24"/>
  <c r="H362" i="24"/>
  <c r="G362" i="24"/>
  <c r="F362" i="24"/>
  <c r="E362" i="24"/>
  <c r="D362" i="24"/>
  <c r="C362" i="24"/>
  <c r="B362" i="24"/>
  <c r="I378" i="24"/>
  <c r="H378" i="24"/>
  <c r="G378" i="24"/>
  <c r="F378" i="24"/>
  <c r="E378" i="24"/>
  <c r="D378" i="24"/>
  <c r="C378" i="24"/>
  <c r="B378" i="24"/>
  <c r="I333" i="24"/>
  <c r="H333" i="24"/>
  <c r="G333" i="24"/>
  <c r="F333" i="24"/>
  <c r="E333" i="24"/>
  <c r="D333" i="24"/>
  <c r="C333" i="24"/>
  <c r="B333" i="24"/>
  <c r="I299" i="24"/>
  <c r="H299" i="24"/>
  <c r="G299" i="24"/>
  <c r="F299" i="24"/>
  <c r="E299" i="24"/>
  <c r="D299" i="24"/>
  <c r="C299" i="24"/>
  <c r="B299" i="24"/>
  <c r="I353" i="24"/>
  <c r="H353" i="24"/>
  <c r="G353" i="24"/>
  <c r="F353" i="24"/>
  <c r="E353" i="24"/>
  <c r="D353" i="24"/>
  <c r="C353" i="24"/>
  <c r="B353" i="24"/>
  <c r="I332" i="24"/>
  <c r="H332" i="24"/>
  <c r="G332" i="24"/>
  <c r="F332" i="24"/>
  <c r="E332" i="24"/>
  <c r="D332" i="24"/>
  <c r="C332" i="24"/>
  <c r="B332" i="24"/>
  <c r="I247" i="24"/>
  <c r="H247" i="24"/>
  <c r="G247" i="24"/>
  <c r="F247" i="24"/>
  <c r="E247" i="24"/>
  <c r="D247" i="24"/>
  <c r="C247" i="24"/>
  <c r="B247" i="24"/>
  <c r="I228" i="24"/>
  <c r="H228" i="24"/>
  <c r="G228" i="24"/>
  <c r="F228" i="24"/>
  <c r="E228" i="24"/>
  <c r="D228" i="24"/>
  <c r="C228" i="24"/>
  <c r="B228" i="24"/>
  <c r="I318" i="24"/>
  <c r="H318" i="24"/>
  <c r="G318" i="24"/>
  <c r="F318" i="24"/>
  <c r="E318" i="24"/>
  <c r="D318" i="24"/>
  <c r="C318" i="24"/>
  <c r="B318" i="24"/>
  <c r="I300" i="24"/>
  <c r="H300" i="24"/>
  <c r="G300" i="24"/>
  <c r="F300" i="24"/>
  <c r="E300" i="24"/>
  <c r="D300" i="24"/>
  <c r="C300" i="24"/>
  <c r="B300" i="24"/>
  <c r="I369" i="24"/>
  <c r="H369" i="24"/>
  <c r="G369" i="24"/>
  <c r="F369" i="24"/>
  <c r="E369" i="24"/>
  <c r="D369" i="24"/>
  <c r="C369" i="24"/>
  <c r="B369" i="24"/>
  <c r="I315" i="24"/>
  <c r="H315" i="24"/>
  <c r="G315" i="24"/>
  <c r="F315" i="24"/>
  <c r="E315" i="24"/>
  <c r="D315" i="24"/>
  <c r="C315" i="24"/>
  <c r="B315" i="24"/>
  <c r="I313" i="24"/>
  <c r="H313" i="24"/>
  <c r="G313" i="24"/>
  <c r="F313" i="24"/>
  <c r="E313" i="24"/>
  <c r="D313" i="24"/>
  <c r="C313" i="24"/>
  <c r="B313" i="24"/>
  <c r="I244" i="24"/>
  <c r="H244" i="24"/>
  <c r="G244" i="24"/>
  <c r="F244" i="24"/>
  <c r="E244" i="24"/>
  <c r="D244" i="24"/>
  <c r="C244" i="24"/>
  <c r="B244" i="24"/>
  <c r="I266" i="24"/>
  <c r="H266" i="24"/>
  <c r="G266" i="24"/>
  <c r="F266" i="24"/>
  <c r="E266" i="24"/>
  <c r="D266" i="24"/>
  <c r="C266" i="24"/>
  <c r="B266" i="24"/>
  <c r="I208" i="24"/>
  <c r="H208" i="24"/>
  <c r="G208" i="24"/>
  <c r="F208" i="24"/>
  <c r="E208" i="24"/>
  <c r="D208" i="24"/>
  <c r="C208" i="24"/>
  <c r="B208" i="24"/>
  <c r="I278" i="24"/>
  <c r="H278" i="24"/>
  <c r="G278" i="24"/>
  <c r="F278" i="24"/>
  <c r="E278" i="24"/>
  <c r="D278" i="24"/>
  <c r="C278" i="24"/>
  <c r="B278" i="24"/>
  <c r="I264" i="24"/>
  <c r="H264" i="24"/>
  <c r="G264" i="24"/>
  <c r="F264" i="24"/>
  <c r="E264" i="24"/>
  <c r="D264" i="24"/>
  <c r="C264" i="24"/>
  <c r="B264" i="24"/>
  <c r="I381" i="24"/>
  <c r="H381" i="24"/>
  <c r="G381" i="24"/>
  <c r="F381" i="24"/>
  <c r="E381" i="24"/>
  <c r="D381" i="24"/>
  <c r="C381" i="24"/>
  <c r="B381" i="24"/>
  <c r="I304" i="24"/>
  <c r="H304" i="24"/>
  <c r="G304" i="24"/>
  <c r="F304" i="24"/>
  <c r="E304" i="24"/>
  <c r="D304" i="24"/>
  <c r="C304" i="24"/>
  <c r="B304" i="24"/>
  <c r="I310" i="24"/>
  <c r="H310" i="24"/>
  <c r="G310" i="24"/>
  <c r="F310" i="24"/>
  <c r="E310" i="24"/>
  <c r="D310" i="24"/>
  <c r="C310" i="24"/>
  <c r="B310" i="24"/>
  <c r="I250" i="24"/>
  <c r="H250" i="24"/>
  <c r="G250" i="24"/>
  <c r="F250" i="24"/>
  <c r="E250" i="24"/>
  <c r="D250" i="24"/>
  <c r="C250" i="24"/>
  <c r="B250" i="24"/>
  <c r="I242" i="24"/>
  <c r="H242" i="24"/>
  <c r="G242" i="24"/>
  <c r="F242" i="24"/>
  <c r="E242" i="24"/>
  <c r="D242" i="24"/>
  <c r="C242" i="24"/>
  <c r="B242" i="24"/>
  <c r="I201" i="24"/>
  <c r="H201" i="24"/>
  <c r="G201" i="24"/>
  <c r="F201" i="24"/>
  <c r="E201" i="24"/>
  <c r="D201" i="24"/>
  <c r="C201" i="24"/>
  <c r="B201" i="24"/>
  <c r="I231" i="24"/>
  <c r="H231" i="24"/>
  <c r="G231" i="24"/>
  <c r="F231" i="24"/>
  <c r="E231" i="24"/>
  <c r="D231" i="24"/>
  <c r="C231" i="24"/>
  <c r="B231" i="24"/>
  <c r="I230" i="24"/>
  <c r="H230" i="24"/>
  <c r="G230" i="24"/>
  <c r="F230" i="24"/>
  <c r="E230" i="24"/>
  <c r="D230" i="24"/>
  <c r="C230" i="24"/>
  <c r="B230" i="24"/>
  <c r="I254" i="24"/>
  <c r="H254" i="24"/>
  <c r="G254" i="24"/>
  <c r="F254" i="24"/>
  <c r="E254" i="24"/>
  <c r="D254" i="24"/>
  <c r="C254" i="24"/>
  <c r="B254" i="24"/>
  <c r="I180" i="24"/>
  <c r="H180" i="24"/>
  <c r="G180" i="24"/>
  <c r="F180" i="24"/>
  <c r="E180" i="24"/>
  <c r="D180" i="24"/>
  <c r="C180" i="24"/>
  <c r="B180" i="24"/>
  <c r="I198" i="24"/>
  <c r="H198" i="24"/>
  <c r="G198" i="24"/>
  <c r="F198" i="24"/>
  <c r="E198" i="24"/>
  <c r="D198" i="24"/>
  <c r="C198" i="24"/>
  <c r="B198" i="24"/>
  <c r="I269" i="24"/>
  <c r="H269" i="24"/>
  <c r="G269" i="24"/>
  <c r="F269" i="24"/>
  <c r="E269" i="24"/>
  <c r="D269" i="24"/>
  <c r="C269" i="24"/>
  <c r="B269" i="24"/>
  <c r="I319" i="24"/>
  <c r="H319" i="24"/>
  <c r="G319" i="24"/>
  <c r="F319" i="24"/>
  <c r="E319" i="24"/>
  <c r="D319" i="24"/>
  <c r="C319" i="24"/>
  <c r="B319" i="24"/>
  <c r="I279" i="24"/>
  <c r="H279" i="24"/>
  <c r="G279" i="24"/>
  <c r="F279" i="24"/>
  <c r="E279" i="24"/>
  <c r="D279" i="24"/>
  <c r="C279" i="24"/>
  <c r="B279" i="24"/>
  <c r="I314" i="24"/>
  <c r="H314" i="24"/>
  <c r="G314" i="24"/>
  <c r="F314" i="24"/>
  <c r="E314" i="24"/>
  <c r="D314" i="24"/>
  <c r="C314" i="24"/>
  <c r="B314" i="24"/>
  <c r="I336" i="24"/>
  <c r="H336" i="24"/>
  <c r="G336" i="24"/>
  <c r="F336" i="24"/>
  <c r="E336" i="24"/>
  <c r="D336" i="24"/>
  <c r="C336" i="24"/>
  <c r="B336" i="24"/>
  <c r="I328" i="24"/>
  <c r="H328" i="24"/>
  <c r="G328" i="24"/>
  <c r="F328" i="24"/>
  <c r="E328" i="24"/>
  <c r="D328" i="24"/>
  <c r="C328" i="24"/>
  <c r="B328" i="24"/>
  <c r="I305" i="24"/>
  <c r="H305" i="24"/>
  <c r="G305" i="24"/>
  <c r="F305" i="24"/>
  <c r="E305" i="24"/>
  <c r="D305" i="24"/>
  <c r="C305" i="24"/>
  <c r="B305" i="24"/>
  <c r="I324" i="24"/>
  <c r="H324" i="24"/>
  <c r="G324" i="24"/>
  <c r="F324" i="24"/>
  <c r="E324" i="24"/>
  <c r="D324" i="24"/>
  <c r="C324" i="24"/>
  <c r="B324" i="24"/>
  <c r="I289" i="24"/>
  <c r="H289" i="24"/>
  <c r="G289" i="24"/>
  <c r="F289" i="24"/>
  <c r="E289" i="24"/>
  <c r="D289" i="24"/>
  <c r="C289" i="24"/>
  <c r="B289" i="24"/>
  <c r="I97" i="24"/>
  <c r="H97" i="24"/>
  <c r="G97" i="24"/>
  <c r="F97" i="24"/>
  <c r="E97" i="24"/>
  <c r="D97" i="24"/>
  <c r="C97" i="24"/>
  <c r="B97" i="24"/>
  <c r="I43" i="24"/>
  <c r="H43" i="24"/>
  <c r="G43" i="24"/>
  <c r="F43" i="24"/>
  <c r="E43" i="24"/>
  <c r="D43" i="24"/>
  <c r="C43" i="24"/>
  <c r="B43" i="24"/>
  <c r="I67" i="24"/>
  <c r="H67" i="24"/>
  <c r="G67" i="24"/>
  <c r="F67" i="24"/>
  <c r="E67" i="24"/>
  <c r="D67" i="24"/>
  <c r="C67" i="24"/>
  <c r="B67" i="24"/>
  <c r="I52" i="24"/>
  <c r="H52" i="24"/>
  <c r="G52" i="24"/>
  <c r="F52" i="24"/>
  <c r="E52" i="24"/>
  <c r="D52" i="24"/>
  <c r="C52" i="24"/>
  <c r="B52" i="24"/>
  <c r="I94" i="24"/>
  <c r="H94" i="24"/>
  <c r="G94" i="24"/>
  <c r="F94" i="24"/>
  <c r="E94" i="24"/>
  <c r="D94" i="24"/>
  <c r="C94" i="24"/>
  <c r="B94" i="24"/>
  <c r="I46" i="24"/>
  <c r="H46" i="24"/>
  <c r="G46" i="24"/>
  <c r="F46" i="24"/>
  <c r="E46" i="24"/>
  <c r="D46" i="24"/>
  <c r="C46" i="24"/>
  <c r="B46" i="24"/>
  <c r="I55" i="24"/>
  <c r="H55" i="24"/>
  <c r="G55" i="24"/>
  <c r="F55" i="24"/>
  <c r="E55" i="24"/>
  <c r="D55" i="24"/>
  <c r="C55" i="24"/>
  <c r="B55" i="24"/>
  <c r="I64" i="24"/>
  <c r="H64" i="24"/>
  <c r="G64" i="24"/>
  <c r="F64" i="24"/>
  <c r="E64" i="24"/>
  <c r="D64" i="24"/>
  <c r="C64" i="24"/>
  <c r="B64" i="24"/>
  <c r="I409" i="24"/>
  <c r="H409" i="24"/>
  <c r="G409" i="24"/>
  <c r="F409" i="24"/>
  <c r="E409" i="24"/>
  <c r="D409" i="24"/>
  <c r="C409" i="24"/>
  <c r="B409" i="24"/>
  <c r="I404" i="24"/>
  <c r="H404" i="24"/>
  <c r="G404" i="24"/>
  <c r="F404" i="24"/>
  <c r="E404" i="24"/>
  <c r="D404" i="24"/>
  <c r="C404" i="24"/>
  <c r="B404" i="24"/>
  <c r="I408" i="24"/>
  <c r="H408" i="24"/>
  <c r="G408" i="24"/>
  <c r="F408" i="24"/>
  <c r="E408" i="24"/>
  <c r="D408" i="24"/>
  <c r="C408" i="24"/>
  <c r="B408" i="24"/>
  <c r="I370" i="24"/>
  <c r="H370" i="24"/>
  <c r="G370" i="24"/>
  <c r="F370" i="24"/>
  <c r="E370" i="24"/>
  <c r="D370" i="24"/>
  <c r="C370" i="24"/>
  <c r="B370" i="24"/>
  <c r="I393" i="24"/>
  <c r="H393" i="24"/>
  <c r="G393" i="24"/>
  <c r="F393" i="24"/>
  <c r="E393" i="24"/>
  <c r="D393" i="24"/>
  <c r="C393" i="24"/>
  <c r="B393" i="24"/>
  <c r="I358" i="24"/>
  <c r="H358" i="24"/>
  <c r="G358" i="24"/>
  <c r="F358" i="24"/>
  <c r="E358" i="24"/>
  <c r="D358" i="24"/>
  <c r="C358" i="24"/>
  <c r="B358" i="24"/>
  <c r="I233" i="24"/>
  <c r="H233" i="24"/>
  <c r="G233" i="24"/>
  <c r="F233" i="24"/>
  <c r="E233" i="24"/>
  <c r="D233" i="24"/>
  <c r="C233" i="24"/>
  <c r="B233" i="24"/>
  <c r="I153" i="24"/>
  <c r="H153" i="24"/>
  <c r="G153" i="24"/>
  <c r="F153" i="24"/>
  <c r="E153" i="24"/>
  <c r="D153" i="24"/>
  <c r="C153" i="24"/>
  <c r="B153" i="24"/>
  <c r="I211" i="24"/>
  <c r="H211" i="24"/>
  <c r="G211" i="24"/>
  <c r="F211" i="24"/>
  <c r="E211" i="24"/>
  <c r="D211" i="24"/>
  <c r="C211" i="24"/>
  <c r="B211" i="24"/>
  <c r="I207" i="24"/>
  <c r="H207" i="24"/>
  <c r="G207" i="24"/>
  <c r="F207" i="24"/>
  <c r="E207" i="24"/>
  <c r="D207" i="24"/>
  <c r="C207" i="24"/>
  <c r="B207" i="24"/>
  <c r="I223" i="24"/>
  <c r="H223" i="24"/>
  <c r="G223" i="24"/>
  <c r="F223" i="24"/>
  <c r="E223" i="24"/>
  <c r="D223" i="24"/>
  <c r="C223" i="24"/>
  <c r="B223" i="24"/>
  <c r="I240" i="24"/>
  <c r="H240" i="24"/>
  <c r="G240" i="24"/>
  <c r="F240" i="24"/>
  <c r="E240" i="24"/>
  <c r="D240" i="24"/>
  <c r="C240" i="24"/>
  <c r="B240" i="24"/>
  <c r="I221" i="24"/>
  <c r="H221" i="24"/>
  <c r="G221" i="24"/>
  <c r="F221" i="24"/>
  <c r="E221" i="24"/>
  <c r="D221" i="24"/>
  <c r="C221" i="24"/>
  <c r="B221" i="24"/>
  <c r="I197" i="24"/>
  <c r="H197" i="24"/>
  <c r="G197" i="24"/>
  <c r="F197" i="24"/>
  <c r="E197" i="24"/>
  <c r="D197" i="24"/>
  <c r="C197" i="24"/>
  <c r="B197" i="24"/>
  <c r="I225" i="24"/>
  <c r="H225" i="24"/>
  <c r="G225" i="24"/>
  <c r="F225" i="24"/>
  <c r="E225" i="24"/>
  <c r="D225" i="24"/>
  <c r="C225" i="24"/>
  <c r="B225" i="24"/>
  <c r="I218" i="24"/>
  <c r="H218" i="24"/>
  <c r="G218" i="24"/>
  <c r="F218" i="24"/>
  <c r="E218" i="24"/>
  <c r="D218" i="24"/>
  <c r="C218" i="24"/>
  <c r="B218" i="24"/>
  <c r="I235" i="24"/>
  <c r="H235" i="24"/>
  <c r="G235" i="24"/>
  <c r="F235" i="24"/>
  <c r="E235" i="24"/>
  <c r="D235" i="24"/>
  <c r="C235" i="24"/>
  <c r="B235" i="24"/>
  <c r="I212" i="24"/>
  <c r="H212" i="24"/>
  <c r="G212" i="24"/>
  <c r="F212" i="24"/>
  <c r="E212" i="24"/>
  <c r="D212" i="24"/>
  <c r="C212" i="24"/>
  <c r="B212" i="24"/>
  <c r="I205" i="24"/>
  <c r="H205" i="24"/>
  <c r="G205" i="24"/>
  <c r="F205" i="24"/>
  <c r="E205" i="24"/>
  <c r="D205" i="24"/>
  <c r="C205" i="24"/>
  <c r="B205" i="24"/>
  <c r="I215" i="24"/>
  <c r="H215" i="24"/>
  <c r="G215" i="24"/>
  <c r="F215" i="24"/>
  <c r="E215" i="24"/>
  <c r="D215" i="24"/>
  <c r="C215" i="24"/>
  <c r="B215" i="24"/>
  <c r="I216" i="24"/>
  <c r="H216" i="24"/>
  <c r="G216" i="24"/>
  <c r="F216" i="24"/>
  <c r="E216" i="24"/>
  <c r="D216" i="24"/>
  <c r="C216" i="24"/>
  <c r="B216" i="24"/>
  <c r="I171" i="24"/>
  <c r="H171" i="24"/>
  <c r="G171" i="24"/>
  <c r="F171" i="24"/>
  <c r="E171" i="24"/>
  <c r="D171" i="24"/>
  <c r="C171" i="24"/>
  <c r="B171" i="24"/>
  <c r="I186" i="24"/>
  <c r="H186" i="24"/>
  <c r="G186" i="24"/>
  <c r="F186" i="24"/>
  <c r="E186" i="24"/>
  <c r="D186" i="24"/>
  <c r="C186" i="24"/>
  <c r="B186" i="24"/>
  <c r="I165" i="24"/>
  <c r="H165" i="24"/>
  <c r="G165" i="24"/>
  <c r="F165" i="24"/>
  <c r="E165" i="24"/>
  <c r="D165" i="24"/>
  <c r="C165" i="24"/>
  <c r="B165" i="24"/>
  <c r="I19" i="24"/>
  <c r="H19" i="24"/>
  <c r="G19" i="24"/>
  <c r="F19" i="24"/>
  <c r="E19" i="24"/>
  <c r="D19" i="24"/>
  <c r="C19" i="24"/>
  <c r="B19" i="24"/>
  <c r="I18" i="24"/>
  <c r="H18" i="24"/>
  <c r="G18" i="24"/>
  <c r="F18" i="24"/>
  <c r="E18" i="24"/>
  <c r="D18" i="24"/>
  <c r="C18" i="24"/>
  <c r="B18" i="24"/>
  <c r="I17" i="24"/>
  <c r="H17" i="24"/>
  <c r="G17" i="24"/>
  <c r="F17" i="24"/>
  <c r="E17" i="24"/>
  <c r="D17" i="24"/>
  <c r="C17" i="24"/>
  <c r="B17" i="24"/>
  <c r="I16" i="24"/>
  <c r="H16" i="24"/>
  <c r="G16" i="24"/>
  <c r="F16" i="24"/>
  <c r="E16" i="24"/>
  <c r="D16" i="24"/>
  <c r="C16" i="24"/>
  <c r="B16" i="24"/>
  <c r="I15" i="24"/>
  <c r="H15" i="24"/>
  <c r="G15" i="24"/>
  <c r="F15" i="24"/>
  <c r="E15" i="24"/>
  <c r="D15" i="24"/>
  <c r="C15" i="24"/>
  <c r="B15" i="24"/>
  <c r="I14" i="24"/>
  <c r="H14" i="24"/>
  <c r="G14" i="24"/>
  <c r="F14" i="24"/>
  <c r="E14" i="24"/>
  <c r="D14" i="24"/>
  <c r="C14" i="24"/>
  <c r="B14" i="24"/>
  <c r="I13" i="24"/>
  <c r="H13" i="24"/>
  <c r="G13" i="24"/>
  <c r="F13" i="24"/>
  <c r="E13" i="24"/>
  <c r="D13" i="24"/>
  <c r="C13" i="24"/>
  <c r="B13" i="24"/>
  <c r="I12" i="24"/>
  <c r="H12" i="24"/>
  <c r="G12" i="24"/>
  <c r="F12" i="24"/>
  <c r="E12" i="24"/>
  <c r="D12" i="24"/>
  <c r="C12" i="24"/>
  <c r="B12" i="24"/>
  <c r="I34" i="24"/>
  <c r="H34" i="24"/>
  <c r="G34" i="24"/>
  <c r="F34" i="24"/>
  <c r="E34" i="24"/>
  <c r="D34" i="24"/>
  <c r="C34" i="24"/>
  <c r="B34" i="24"/>
  <c r="I11" i="24"/>
  <c r="H11" i="24"/>
  <c r="G11" i="24"/>
  <c r="F11" i="24"/>
  <c r="E11" i="24"/>
  <c r="D11" i="24"/>
  <c r="C11" i="24"/>
  <c r="B11" i="24"/>
  <c r="I68" i="24"/>
  <c r="H68" i="24"/>
  <c r="G68" i="24"/>
  <c r="F68" i="24"/>
  <c r="E68" i="24"/>
  <c r="D68" i="24"/>
  <c r="C68" i="24"/>
  <c r="B68" i="24"/>
  <c r="I49" i="24"/>
  <c r="H49" i="24"/>
  <c r="G49" i="24"/>
  <c r="F49" i="24"/>
  <c r="E49" i="24"/>
  <c r="D49" i="24"/>
  <c r="C49" i="24"/>
  <c r="B49" i="24"/>
  <c r="I35" i="24"/>
  <c r="H35" i="24"/>
  <c r="G35" i="24"/>
  <c r="F35" i="24"/>
  <c r="E35" i="24"/>
  <c r="D35" i="24"/>
  <c r="C35" i="24"/>
  <c r="B35" i="24"/>
  <c r="I41" i="24"/>
  <c r="H41" i="24"/>
  <c r="G41" i="24"/>
  <c r="F41" i="24"/>
  <c r="E41" i="24"/>
  <c r="D41" i="24"/>
  <c r="C41" i="24"/>
  <c r="B41" i="24"/>
  <c r="I10" i="24"/>
  <c r="H10" i="24"/>
  <c r="G10" i="24"/>
  <c r="F10" i="24"/>
  <c r="E10" i="24"/>
  <c r="D10" i="24"/>
  <c r="C10" i="24"/>
  <c r="B10" i="24"/>
  <c r="I36" i="24"/>
  <c r="H36" i="24"/>
  <c r="G36" i="24"/>
  <c r="F36" i="24"/>
  <c r="E36" i="24"/>
  <c r="D36" i="24"/>
  <c r="C36" i="24"/>
  <c r="K36" i="24" s="1"/>
  <c r="B36" i="24"/>
  <c r="I249" i="24"/>
  <c r="H249" i="24"/>
  <c r="G249" i="24"/>
  <c r="F249" i="24"/>
  <c r="E249" i="24"/>
  <c r="D249" i="24"/>
  <c r="C249" i="24"/>
  <c r="B249" i="24"/>
  <c r="I160" i="24"/>
  <c r="H160" i="24"/>
  <c r="G160" i="24"/>
  <c r="F160" i="24"/>
  <c r="E160" i="24"/>
  <c r="D160" i="24"/>
  <c r="C160" i="24"/>
  <c r="B160" i="24"/>
  <c r="I260" i="24"/>
  <c r="H260" i="24"/>
  <c r="G260" i="24"/>
  <c r="F260" i="24"/>
  <c r="E260" i="24"/>
  <c r="D260" i="24"/>
  <c r="C260" i="24"/>
  <c r="B260" i="24"/>
  <c r="I224" i="24"/>
  <c r="H224" i="24"/>
  <c r="G224" i="24"/>
  <c r="F224" i="24"/>
  <c r="E224" i="24"/>
  <c r="D224" i="24"/>
  <c r="C224" i="24"/>
  <c r="B224" i="24"/>
  <c r="I199" i="24"/>
  <c r="H199" i="24"/>
  <c r="G199" i="24"/>
  <c r="F199" i="24"/>
  <c r="E199" i="24"/>
  <c r="D199" i="24"/>
  <c r="C199" i="24"/>
  <c r="B199" i="24"/>
  <c r="I175" i="24"/>
  <c r="H175" i="24"/>
  <c r="G175" i="24"/>
  <c r="F175" i="24"/>
  <c r="E175" i="24"/>
  <c r="D175" i="24"/>
  <c r="C175" i="24"/>
  <c r="B175" i="24"/>
  <c r="I253" i="24"/>
  <c r="H253" i="24"/>
  <c r="G253" i="24"/>
  <c r="F253" i="24"/>
  <c r="E253" i="24"/>
  <c r="D253" i="24"/>
  <c r="C253" i="24"/>
  <c r="B253" i="24"/>
  <c r="I194" i="24"/>
  <c r="H194" i="24"/>
  <c r="G194" i="24"/>
  <c r="F194" i="24"/>
  <c r="E194" i="24"/>
  <c r="D194" i="24"/>
  <c r="C194" i="24"/>
  <c r="B194" i="24"/>
  <c r="I98" i="24"/>
  <c r="H98" i="24"/>
  <c r="G98" i="24"/>
  <c r="F98" i="24"/>
  <c r="E98" i="24"/>
  <c r="D98" i="24"/>
  <c r="C98" i="24"/>
  <c r="B98" i="24"/>
  <c r="I82" i="24"/>
  <c r="H82" i="24"/>
  <c r="G82" i="24"/>
  <c r="F82" i="24"/>
  <c r="E82" i="24"/>
  <c r="D82" i="24"/>
  <c r="C82" i="24"/>
  <c r="B82" i="24"/>
  <c r="I121" i="24"/>
  <c r="H121" i="24"/>
  <c r="G121" i="24"/>
  <c r="F121" i="24"/>
  <c r="E121" i="24"/>
  <c r="D121" i="24"/>
  <c r="C121" i="24"/>
  <c r="B121" i="24"/>
  <c r="I129" i="24"/>
  <c r="H129" i="24"/>
  <c r="G129" i="24"/>
  <c r="F129" i="24"/>
  <c r="E129" i="24"/>
  <c r="D129" i="24"/>
  <c r="C129" i="24"/>
  <c r="B129" i="24"/>
  <c r="I108" i="24"/>
  <c r="H108" i="24"/>
  <c r="G108" i="24"/>
  <c r="F108" i="24"/>
  <c r="E108" i="24"/>
  <c r="D108" i="24"/>
  <c r="C108" i="24"/>
  <c r="B108" i="24"/>
  <c r="I104" i="24"/>
  <c r="H104" i="24"/>
  <c r="G104" i="24"/>
  <c r="F104" i="24"/>
  <c r="E104" i="24"/>
  <c r="D104" i="24"/>
  <c r="C104" i="24"/>
  <c r="B104" i="24"/>
  <c r="I117" i="24"/>
  <c r="H117" i="24"/>
  <c r="G117" i="24"/>
  <c r="F117" i="24"/>
  <c r="E117" i="24"/>
  <c r="D117" i="24"/>
  <c r="C117" i="24"/>
  <c r="B117" i="24"/>
  <c r="I110" i="24"/>
  <c r="H110" i="24"/>
  <c r="G110" i="24"/>
  <c r="F110" i="24"/>
  <c r="E110" i="24"/>
  <c r="D110" i="24"/>
  <c r="C110" i="24"/>
  <c r="B110" i="24"/>
  <c r="I276" i="24"/>
  <c r="H276" i="24"/>
  <c r="G276" i="24"/>
  <c r="F276" i="24"/>
  <c r="E276" i="24"/>
  <c r="D276" i="24"/>
  <c r="C276" i="24"/>
  <c r="B276" i="24"/>
  <c r="I255" i="24"/>
  <c r="H255" i="24"/>
  <c r="G255" i="24"/>
  <c r="F255" i="24"/>
  <c r="E255" i="24"/>
  <c r="D255" i="24"/>
  <c r="C255" i="24"/>
  <c r="B255" i="24"/>
  <c r="I271" i="24"/>
  <c r="H271" i="24"/>
  <c r="G271" i="24"/>
  <c r="F271" i="24"/>
  <c r="E271" i="24"/>
  <c r="D271" i="24"/>
  <c r="C271" i="24"/>
  <c r="B271" i="24"/>
  <c r="I261" i="24"/>
  <c r="H261" i="24"/>
  <c r="G261" i="24"/>
  <c r="F261" i="24"/>
  <c r="E261" i="24"/>
  <c r="D261" i="24"/>
  <c r="C261" i="24"/>
  <c r="B261" i="24"/>
  <c r="I297" i="24"/>
  <c r="H297" i="24"/>
  <c r="G297" i="24"/>
  <c r="F297" i="24"/>
  <c r="E297" i="24"/>
  <c r="D297" i="24"/>
  <c r="C297" i="24"/>
  <c r="B297" i="24"/>
  <c r="I259" i="24"/>
  <c r="H259" i="24"/>
  <c r="G259" i="24"/>
  <c r="F259" i="24"/>
  <c r="E259" i="24"/>
  <c r="D259" i="24"/>
  <c r="C259" i="24"/>
  <c r="B259" i="24"/>
  <c r="I288" i="24"/>
  <c r="H288" i="24"/>
  <c r="G288" i="24"/>
  <c r="F288" i="24"/>
  <c r="E288" i="24"/>
  <c r="D288" i="24"/>
  <c r="C288" i="24"/>
  <c r="B288" i="24"/>
  <c r="I272" i="24"/>
  <c r="H272" i="24"/>
  <c r="G272" i="24"/>
  <c r="F272" i="24"/>
  <c r="E272" i="24"/>
  <c r="D272" i="24"/>
  <c r="C272" i="24"/>
  <c r="B272" i="24"/>
  <c r="I359" i="24"/>
  <c r="H359" i="24"/>
  <c r="G359" i="24"/>
  <c r="F359" i="24"/>
  <c r="E359" i="24"/>
  <c r="D359" i="24"/>
  <c r="C359" i="24"/>
  <c r="B359" i="24"/>
  <c r="I335" i="24"/>
  <c r="H335" i="24"/>
  <c r="G335" i="24"/>
  <c r="F335" i="24"/>
  <c r="E335" i="24"/>
  <c r="D335" i="24"/>
  <c r="C335" i="24"/>
  <c r="B335" i="24"/>
  <c r="I344" i="24"/>
  <c r="H344" i="24"/>
  <c r="G344" i="24"/>
  <c r="F344" i="24"/>
  <c r="E344" i="24"/>
  <c r="D344" i="24"/>
  <c r="C344" i="24"/>
  <c r="B344" i="24"/>
  <c r="I363" i="24"/>
  <c r="H363" i="24"/>
  <c r="G363" i="24"/>
  <c r="F363" i="24"/>
  <c r="E363" i="24"/>
  <c r="D363" i="24"/>
  <c r="C363" i="24"/>
  <c r="B363" i="24"/>
  <c r="I384" i="24"/>
  <c r="H384" i="24"/>
  <c r="G384" i="24"/>
  <c r="F384" i="24"/>
  <c r="E384" i="24"/>
  <c r="D384" i="24"/>
  <c r="C384" i="24"/>
  <c r="B384" i="24"/>
  <c r="I351" i="24"/>
  <c r="H351" i="24"/>
  <c r="G351" i="24"/>
  <c r="F351" i="24"/>
  <c r="E351" i="24"/>
  <c r="D351" i="24"/>
  <c r="C351" i="24"/>
  <c r="B351" i="24"/>
  <c r="I364" i="24"/>
  <c r="H364" i="24"/>
  <c r="G364" i="24"/>
  <c r="F364" i="24"/>
  <c r="E364" i="24"/>
  <c r="D364" i="24"/>
  <c r="C364" i="24"/>
  <c r="B364" i="24"/>
  <c r="I280" i="24"/>
  <c r="H280" i="24"/>
  <c r="G280" i="24"/>
  <c r="F280" i="24"/>
  <c r="E280" i="24"/>
  <c r="D280" i="24"/>
  <c r="C280" i="24"/>
  <c r="B280" i="24"/>
  <c r="I148" i="24"/>
  <c r="H148" i="24"/>
  <c r="G148" i="24"/>
  <c r="F148" i="24"/>
  <c r="E148" i="24"/>
  <c r="D148" i="24"/>
  <c r="C148" i="24"/>
  <c r="B148" i="24"/>
  <c r="I167" i="24"/>
  <c r="H167" i="24"/>
  <c r="G167" i="24"/>
  <c r="F167" i="24"/>
  <c r="E167" i="24"/>
  <c r="D167" i="24"/>
  <c r="C167" i="24"/>
  <c r="B167" i="24"/>
  <c r="I132" i="24"/>
  <c r="H132" i="24"/>
  <c r="G132" i="24"/>
  <c r="F132" i="24"/>
  <c r="E132" i="24"/>
  <c r="D132" i="24"/>
  <c r="C132" i="24"/>
  <c r="B132" i="24"/>
  <c r="I133" i="24"/>
  <c r="H133" i="24"/>
  <c r="G133" i="24"/>
  <c r="F133" i="24"/>
  <c r="E133" i="24"/>
  <c r="D133" i="24"/>
  <c r="C133" i="24"/>
  <c r="B133" i="24"/>
  <c r="I130" i="24"/>
  <c r="H130" i="24"/>
  <c r="G130" i="24"/>
  <c r="F130" i="24"/>
  <c r="E130" i="24"/>
  <c r="D130" i="24"/>
  <c r="C130" i="24"/>
  <c r="B130" i="24"/>
  <c r="I113" i="24"/>
  <c r="H113" i="24"/>
  <c r="G113" i="24"/>
  <c r="F113" i="24"/>
  <c r="E113" i="24"/>
  <c r="D113" i="24"/>
  <c r="C113" i="24"/>
  <c r="B113" i="24"/>
  <c r="I120" i="24"/>
  <c r="H120" i="24"/>
  <c r="G120" i="24"/>
  <c r="F120" i="24"/>
  <c r="E120" i="24"/>
  <c r="D120" i="24"/>
  <c r="C120" i="24"/>
  <c r="B120" i="24"/>
  <c r="I134" i="24"/>
  <c r="H134" i="24"/>
  <c r="G134" i="24"/>
  <c r="F134" i="24"/>
  <c r="E134" i="24"/>
  <c r="D134" i="24"/>
  <c r="C134" i="24"/>
  <c r="B134" i="24"/>
  <c r="I9" i="24"/>
  <c r="H9" i="24"/>
  <c r="G9" i="24"/>
  <c r="F9" i="24"/>
  <c r="E9" i="24"/>
  <c r="D9" i="24"/>
  <c r="C9" i="24"/>
  <c r="B9" i="24"/>
  <c r="I8" i="24"/>
  <c r="H8" i="24"/>
  <c r="G8" i="24"/>
  <c r="F8" i="24"/>
  <c r="E8" i="24"/>
  <c r="D8" i="24"/>
  <c r="C8" i="24"/>
  <c r="B8" i="24"/>
  <c r="I7" i="24"/>
  <c r="H7" i="24"/>
  <c r="G7" i="24"/>
  <c r="F7" i="24"/>
  <c r="E7" i="24"/>
  <c r="D7" i="24"/>
  <c r="C7" i="24"/>
  <c r="B7" i="24"/>
  <c r="I6" i="24"/>
  <c r="H6" i="24"/>
  <c r="G6" i="24"/>
  <c r="F6" i="24"/>
  <c r="E6" i="24"/>
  <c r="D6" i="24"/>
  <c r="C6" i="24"/>
  <c r="B6" i="24"/>
  <c r="I5" i="24"/>
  <c r="H5" i="24"/>
  <c r="G5" i="24"/>
  <c r="F5" i="24"/>
  <c r="E5" i="24"/>
  <c r="D5" i="24"/>
  <c r="C5" i="24"/>
  <c r="B5" i="24"/>
  <c r="I4" i="24"/>
  <c r="H4" i="24"/>
  <c r="G4" i="24"/>
  <c r="F4" i="24"/>
  <c r="E4" i="24"/>
  <c r="D4" i="24"/>
  <c r="C4" i="24"/>
  <c r="B4" i="24"/>
  <c r="I3" i="24"/>
  <c r="H3" i="24"/>
  <c r="G3" i="24"/>
  <c r="F3" i="24"/>
  <c r="E3" i="24"/>
  <c r="D3" i="24"/>
  <c r="C3" i="24"/>
  <c r="B3" i="24"/>
  <c r="I2" i="24"/>
  <c r="H2" i="24"/>
  <c r="G2" i="24"/>
  <c r="F2" i="24"/>
  <c r="E2" i="24"/>
  <c r="D2" i="24"/>
  <c r="C2" i="24"/>
  <c r="B2" i="24"/>
  <c r="I391" i="24"/>
  <c r="H391" i="24"/>
  <c r="G391" i="24"/>
  <c r="F391" i="24"/>
  <c r="E391" i="24"/>
  <c r="D391" i="24"/>
  <c r="C391" i="24"/>
  <c r="B391" i="24"/>
  <c r="I348" i="24"/>
  <c r="H348" i="24"/>
  <c r="G348" i="24"/>
  <c r="F348" i="24"/>
  <c r="E348" i="24"/>
  <c r="D348" i="24"/>
  <c r="C348" i="24"/>
  <c r="B348" i="24"/>
  <c r="I385" i="24"/>
  <c r="H385" i="24"/>
  <c r="G385" i="24"/>
  <c r="F385" i="24"/>
  <c r="E385" i="24"/>
  <c r="D385" i="24"/>
  <c r="C385" i="24"/>
  <c r="B385" i="24"/>
  <c r="I355" i="24"/>
  <c r="H355" i="24"/>
  <c r="G355" i="24"/>
  <c r="F355" i="24"/>
  <c r="E355" i="24"/>
  <c r="D355" i="24"/>
  <c r="C355" i="24"/>
  <c r="B355" i="24"/>
  <c r="I334" i="24"/>
  <c r="H334" i="24"/>
  <c r="G334" i="24"/>
  <c r="F334" i="24"/>
  <c r="E334" i="24"/>
  <c r="D334" i="24"/>
  <c r="C334" i="24"/>
  <c r="B334" i="24"/>
  <c r="I275" i="24"/>
  <c r="H275" i="24"/>
  <c r="G275" i="24"/>
  <c r="F275" i="24"/>
  <c r="E275" i="24"/>
  <c r="D275" i="24"/>
  <c r="C275" i="24"/>
  <c r="B275" i="24"/>
  <c r="I290" i="24"/>
  <c r="H290" i="24"/>
  <c r="G290" i="24"/>
  <c r="F290" i="24"/>
  <c r="E290" i="24"/>
  <c r="D290" i="24"/>
  <c r="C290" i="24"/>
  <c r="B290" i="24"/>
  <c r="I302" i="24"/>
  <c r="H302" i="24"/>
  <c r="G302" i="24"/>
  <c r="F302" i="24"/>
  <c r="E302" i="24"/>
  <c r="D302" i="24"/>
  <c r="C302" i="24"/>
  <c r="B302" i="24"/>
  <c r="I409" i="23"/>
  <c r="H409" i="23"/>
  <c r="G409" i="23"/>
  <c r="F409" i="23"/>
  <c r="E409" i="23"/>
  <c r="D409" i="23"/>
  <c r="C409" i="23"/>
  <c r="B409" i="23"/>
  <c r="I408" i="23"/>
  <c r="H408" i="23"/>
  <c r="G408" i="23"/>
  <c r="F408" i="23"/>
  <c r="E408" i="23"/>
  <c r="D408" i="23"/>
  <c r="C408" i="23"/>
  <c r="B408" i="23"/>
  <c r="I407" i="23"/>
  <c r="H407" i="23"/>
  <c r="G407" i="23"/>
  <c r="F407" i="23"/>
  <c r="E407" i="23"/>
  <c r="D407" i="23"/>
  <c r="C407" i="23"/>
  <c r="B407" i="23"/>
  <c r="I406" i="23"/>
  <c r="H406" i="23"/>
  <c r="G406" i="23"/>
  <c r="F406" i="23"/>
  <c r="E406" i="23"/>
  <c r="D406" i="23"/>
  <c r="C406" i="23"/>
  <c r="B406" i="23"/>
  <c r="I405" i="23"/>
  <c r="H405" i="23"/>
  <c r="G405" i="23"/>
  <c r="F405" i="23"/>
  <c r="E405" i="23"/>
  <c r="D405" i="23"/>
  <c r="C405" i="23"/>
  <c r="B405" i="23"/>
  <c r="I404" i="23"/>
  <c r="H404" i="23"/>
  <c r="G404" i="23"/>
  <c r="F404" i="23"/>
  <c r="E404" i="23"/>
  <c r="D404" i="23"/>
  <c r="C404" i="23"/>
  <c r="B404" i="23"/>
  <c r="I403" i="23"/>
  <c r="H403" i="23"/>
  <c r="G403" i="23"/>
  <c r="F403" i="23"/>
  <c r="E403" i="23"/>
  <c r="D403" i="23"/>
  <c r="C403" i="23"/>
  <c r="B403" i="23"/>
  <c r="I402" i="23"/>
  <c r="H402" i="23"/>
  <c r="G402" i="23"/>
  <c r="F402" i="23"/>
  <c r="E402" i="23"/>
  <c r="D402" i="23"/>
  <c r="C402" i="23"/>
  <c r="B402" i="23"/>
  <c r="I401" i="23"/>
  <c r="H401" i="23"/>
  <c r="G401" i="23"/>
  <c r="F401" i="23"/>
  <c r="E401" i="23"/>
  <c r="D401" i="23"/>
  <c r="C401" i="23"/>
  <c r="B401" i="23"/>
  <c r="I400" i="23"/>
  <c r="H400" i="23"/>
  <c r="G400" i="23"/>
  <c r="F400" i="23"/>
  <c r="E400" i="23"/>
  <c r="D400" i="23"/>
  <c r="C400" i="23"/>
  <c r="B400" i="23"/>
  <c r="I399" i="23"/>
  <c r="H399" i="23"/>
  <c r="G399" i="23"/>
  <c r="F399" i="23"/>
  <c r="E399" i="23"/>
  <c r="D399" i="23"/>
  <c r="C399" i="23"/>
  <c r="B399" i="23"/>
  <c r="I398" i="23"/>
  <c r="H398" i="23"/>
  <c r="G398" i="23"/>
  <c r="F398" i="23"/>
  <c r="E398" i="23"/>
  <c r="D398" i="23"/>
  <c r="C398" i="23"/>
  <c r="B398" i="23"/>
  <c r="I397" i="23"/>
  <c r="H397" i="23"/>
  <c r="G397" i="23"/>
  <c r="F397" i="23"/>
  <c r="E397" i="23"/>
  <c r="D397" i="23"/>
  <c r="C397" i="23"/>
  <c r="B397" i="23"/>
  <c r="I396" i="23"/>
  <c r="H396" i="23"/>
  <c r="G396" i="23"/>
  <c r="F396" i="23"/>
  <c r="E396" i="23"/>
  <c r="D396" i="23"/>
  <c r="C396" i="23"/>
  <c r="B396" i="23"/>
  <c r="I395" i="23"/>
  <c r="H395" i="23"/>
  <c r="G395" i="23"/>
  <c r="F395" i="23"/>
  <c r="E395" i="23"/>
  <c r="D395" i="23"/>
  <c r="C395" i="23"/>
  <c r="B395" i="23"/>
  <c r="I394" i="23"/>
  <c r="H394" i="23"/>
  <c r="G394" i="23"/>
  <c r="F394" i="23"/>
  <c r="E394" i="23"/>
  <c r="D394" i="23"/>
  <c r="C394" i="23"/>
  <c r="B394" i="23"/>
  <c r="I393" i="23"/>
  <c r="H393" i="23"/>
  <c r="G393" i="23"/>
  <c r="F393" i="23"/>
  <c r="E393" i="23"/>
  <c r="D393" i="23"/>
  <c r="C393" i="23"/>
  <c r="B393" i="23"/>
  <c r="I392" i="23"/>
  <c r="H392" i="23"/>
  <c r="G392" i="23"/>
  <c r="F392" i="23"/>
  <c r="E392" i="23"/>
  <c r="D392" i="23"/>
  <c r="C392" i="23"/>
  <c r="B392" i="23"/>
  <c r="I391" i="23"/>
  <c r="H391" i="23"/>
  <c r="G391" i="23"/>
  <c r="F391" i="23"/>
  <c r="E391" i="23"/>
  <c r="D391" i="23"/>
  <c r="C391" i="23"/>
  <c r="B391" i="23"/>
  <c r="I390" i="23"/>
  <c r="H390" i="23"/>
  <c r="G390" i="23"/>
  <c r="F390" i="23"/>
  <c r="E390" i="23"/>
  <c r="D390" i="23"/>
  <c r="C390" i="23"/>
  <c r="B390" i="23"/>
  <c r="I389" i="23"/>
  <c r="H389" i="23"/>
  <c r="G389" i="23"/>
  <c r="F389" i="23"/>
  <c r="E389" i="23"/>
  <c r="D389" i="23"/>
  <c r="C389" i="23"/>
  <c r="B389" i="23"/>
  <c r="I388" i="23"/>
  <c r="H388" i="23"/>
  <c r="G388" i="23"/>
  <c r="F388" i="23"/>
  <c r="E388" i="23"/>
  <c r="D388" i="23"/>
  <c r="C388" i="23"/>
  <c r="B388" i="23"/>
  <c r="I387" i="23"/>
  <c r="H387" i="23"/>
  <c r="G387" i="23"/>
  <c r="F387" i="23"/>
  <c r="E387" i="23"/>
  <c r="D387" i="23"/>
  <c r="C387" i="23"/>
  <c r="B387" i="23"/>
  <c r="I386" i="23"/>
  <c r="H386" i="23"/>
  <c r="G386" i="23"/>
  <c r="F386" i="23"/>
  <c r="E386" i="23"/>
  <c r="D386" i="23"/>
  <c r="C386" i="23"/>
  <c r="B386" i="23"/>
  <c r="I385" i="23"/>
  <c r="H385" i="23"/>
  <c r="G385" i="23"/>
  <c r="F385" i="23"/>
  <c r="E385" i="23"/>
  <c r="D385" i="23"/>
  <c r="C385" i="23"/>
  <c r="B385" i="23"/>
  <c r="I384" i="23"/>
  <c r="H384" i="23"/>
  <c r="G384" i="23"/>
  <c r="F384" i="23"/>
  <c r="E384" i="23"/>
  <c r="D384" i="23"/>
  <c r="C384" i="23"/>
  <c r="B384" i="23"/>
  <c r="I383" i="23"/>
  <c r="H383" i="23"/>
  <c r="G383" i="23"/>
  <c r="F383" i="23"/>
  <c r="E383" i="23"/>
  <c r="D383" i="23"/>
  <c r="C383" i="23"/>
  <c r="B383" i="23"/>
  <c r="I382" i="23"/>
  <c r="H382" i="23"/>
  <c r="G382" i="23"/>
  <c r="F382" i="23"/>
  <c r="E382" i="23"/>
  <c r="D382" i="23"/>
  <c r="C382" i="23"/>
  <c r="B382" i="23"/>
  <c r="I381" i="23"/>
  <c r="H381" i="23"/>
  <c r="G381" i="23"/>
  <c r="F381" i="23"/>
  <c r="E381" i="23"/>
  <c r="D381" i="23"/>
  <c r="C381" i="23"/>
  <c r="B381" i="23"/>
  <c r="I380" i="23"/>
  <c r="H380" i="23"/>
  <c r="G380" i="23"/>
  <c r="F380" i="23"/>
  <c r="E380" i="23"/>
  <c r="D380" i="23"/>
  <c r="C380" i="23"/>
  <c r="B380" i="23"/>
  <c r="I379" i="23"/>
  <c r="H379" i="23"/>
  <c r="G379" i="23"/>
  <c r="F379" i="23"/>
  <c r="E379" i="23"/>
  <c r="D379" i="23"/>
  <c r="C379" i="23"/>
  <c r="B379" i="23"/>
  <c r="I378" i="23"/>
  <c r="H378" i="23"/>
  <c r="G378" i="23"/>
  <c r="F378" i="23"/>
  <c r="E378" i="23"/>
  <c r="D378" i="23"/>
  <c r="C378" i="23"/>
  <c r="B378" i="23"/>
  <c r="I377" i="23"/>
  <c r="H377" i="23"/>
  <c r="G377" i="23"/>
  <c r="F377" i="23"/>
  <c r="E377" i="23"/>
  <c r="D377" i="23"/>
  <c r="C377" i="23"/>
  <c r="B377" i="23"/>
  <c r="I376" i="23"/>
  <c r="H376" i="23"/>
  <c r="G376" i="23"/>
  <c r="F376" i="23"/>
  <c r="E376" i="23"/>
  <c r="D376" i="23"/>
  <c r="C376" i="23"/>
  <c r="B376" i="23"/>
  <c r="N376" i="23" s="1"/>
  <c r="I375" i="23"/>
  <c r="H375" i="23"/>
  <c r="G375" i="23"/>
  <c r="F375" i="23"/>
  <c r="E375" i="23"/>
  <c r="D375" i="23"/>
  <c r="C375" i="23"/>
  <c r="B375" i="23"/>
  <c r="I374" i="23"/>
  <c r="H374" i="23"/>
  <c r="G374" i="23"/>
  <c r="F374" i="23"/>
  <c r="E374" i="23"/>
  <c r="D374" i="23"/>
  <c r="C374" i="23"/>
  <c r="B374" i="23"/>
  <c r="I373" i="23"/>
  <c r="H373" i="23"/>
  <c r="G373" i="23"/>
  <c r="F373" i="23"/>
  <c r="E373" i="23"/>
  <c r="D373" i="23"/>
  <c r="C373" i="23"/>
  <c r="B373" i="23"/>
  <c r="I372" i="23"/>
  <c r="H372" i="23"/>
  <c r="G372" i="23"/>
  <c r="F372" i="23"/>
  <c r="E372" i="23"/>
  <c r="D372" i="23"/>
  <c r="C372" i="23"/>
  <c r="B372" i="23"/>
  <c r="I371" i="23"/>
  <c r="H371" i="23"/>
  <c r="G371" i="23"/>
  <c r="F371" i="23"/>
  <c r="E371" i="23"/>
  <c r="D371" i="23"/>
  <c r="C371" i="23"/>
  <c r="B371" i="23"/>
  <c r="I370" i="23"/>
  <c r="H370" i="23"/>
  <c r="G370" i="23"/>
  <c r="F370" i="23"/>
  <c r="E370" i="23"/>
  <c r="D370" i="23"/>
  <c r="C370" i="23"/>
  <c r="B370" i="23"/>
  <c r="I369" i="23"/>
  <c r="H369" i="23"/>
  <c r="G369" i="23"/>
  <c r="F369" i="23"/>
  <c r="E369" i="23"/>
  <c r="D369" i="23"/>
  <c r="C369" i="23"/>
  <c r="B369" i="23"/>
  <c r="I368" i="23"/>
  <c r="H368" i="23"/>
  <c r="G368" i="23"/>
  <c r="F368" i="23"/>
  <c r="E368" i="23"/>
  <c r="D368" i="23"/>
  <c r="C368" i="23"/>
  <c r="B368" i="23"/>
  <c r="I367" i="23"/>
  <c r="H367" i="23"/>
  <c r="G367" i="23"/>
  <c r="F367" i="23"/>
  <c r="E367" i="23"/>
  <c r="D367" i="23"/>
  <c r="C367" i="23"/>
  <c r="B367" i="23"/>
  <c r="I366" i="23"/>
  <c r="H366" i="23"/>
  <c r="G366" i="23"/>
  <c r="F366" i="23"/>
  <c r="E366" i="23"/>
  <c r="D366" i="23"/>
  <c r="C366" i="23"/>
  <c r="B366" i="23"/>
  <c r="I365" i="23"/>
  <c r="H365" i="23"/>
  <c r="G365" i="23"/>
  <c r="F365" i="23"/>
  <c r="E365" i="23"/>
  <c r="D365" i="23"/>
  <c r="C365" i="23"/>
  <c r="B365" i="23"/>
  <c r="I364" i="23"/>
  <c r="H364" i="23"/>
  <c r="G364" i="23"/>
  <c r="F364" i="23"/>
  <c r="E364" i="23"/>
  <c r="D364" i="23"/>
  <c r="C364" i="23"/>
  <c r="B364" i="23"/>
  <c r="I363" i="23"/>
  <c r="H363" i="23"/>
  <c r="G363" i="23"/>
  <c r="F363" i="23"/>
  <c r="E363" i="23"/>
  <c r="D363" i="23"/>
  <c r="C363" i="23"/>
  <c r="B363" i="23"/>
  <c r="I362" i="23"/>
  <c r="H362" i="23"/>
  <c r="G362" i="23"/>
  <c r="F362" i="23"/>
  <c r="E362" i="23"/>
  <c r="D362" i="23"/>
  <c r="C362" i="23"/>
  <c r="B362" i="23"/>
  <c r="I361" i="23"/>
  <c r="H361" i="23"/>
  <c r="G361" i="23"/>
  <c r="F361" i="23"/>
  <c r="E361" i="23"/>
  <c r="D361" i="23"/>
  <c r="C361" i="23"/>
  <c r="B361" i="23"/>
  <c r="I360" i="23"/>
  <c r="H360" i="23"/>
  <c r="G360" i="23"/>
  <c r="F360" i="23"/>
  <c r="E360" i="23"/>
  <c r="D360" i="23"/>
  <c r="C360" i="23"/>
  <c r="B360" i="23"/>
  <c r="I359" i="23"/>
  <c r="H359" i="23"/>
  <c r="G359" i="23"/>
  <c r="F359" i="23"/>
  <c r="E359" i="23"/>
  <c r="D359" i="23"/>
  <c r="C359" i="23"/>
  <c r="B359" i="23"/>
  <c r="I358" i="23"/>
  <c r="H358" i="23"/>
  <c r="G358" i="23"/>
  <c r="F358" i="23"/>
  <c r="E358" i="23"/>
  <c r="D358" i="23"/>
  <c r="C358" i="23"/>
  <c r="B358" i="23"/>
  <c r="I357" i="23"/>
  <c r="H357" i="23"/>
  <c r="G357" i="23"/>
  <c r="F357" i="23"/>
  <c r="E357" i="23"/>
  <c r="D357" i="23"/>
  <c r="C357" i="23"/>
  <c r="B357" i="23"/>
  <c r="I356" i="23"/>
  <c r="H356" i="23"/>
  <c r="G356" i="23"/>
  <c r="F356" i="23"/>
  <c r="E356" i="23"/>
  <c r="D356" i="23"/>
  <c r="C356" i="23"/>
  <c r="B356" i="23"/>
  <c r="I355" i="23"/>
  <c r="H355" i="23"/>
  <c r="G355" i="23"/>
  <c r="F355" i="23"/>
  <c r="E355" i="23"/>
  <c r="D355" i="23"/>
  <c r="C355" i="23"/>
  <c r="B355" i="23"/>
  <c r="I354" i="23"/>
  <c r="H354" i="23"/>
  <c r="G354" i="23"/>
  <c r="F354" i="23"/>
  <c r="E354" i="23"/>
  <c r="D354" i="23"/>
  <c r="C354" i="23"/>
  <c r="B354" i="23"/>
  <c r="I353" i="23"/>
  <c r="H353" i="23"/>
  <c r="G353" i="23"/>
  <c r="F353" i="23"/>
  <c r="E353" i="23"/>
  <c r="D353" i="23"/>
  <c r="C353" i="23"/>
  <c r="B353" i="23"/>
  <c r="I352" i="23"/>
  <c r="H352" i="23"/>
  <c r="G352" i="23"/>
  <c r="F352" i="23"/>
  <c r="E352" i="23"/>
  <c r="D352" i="23"/>
  <c r="C352" i="23"/>
  <c r="B352" i="23"/>
  <c r="I351" i="23"/>
  <c r="H351" i="23"/>
  <c r="G351" i="23"/>
  <c r="F351" i="23"/>
  <c r="E351" i="23"/>
  <c r="D351" i="23"/>
  <c r="C351" i="23"/>
  <c r="B351" i="23"/>
  <c r="I350" i="23"/>
  <c r="H350" i="23"/>
  <c r="G350" i="23"/>
  <c r="F350" i="23"/>
  <c r="E350" i="23"/>
  <c r="D350" i="23"/>
  <c r="C350" i="23"/>
  <c r="B350" i="23"/>
  <c r="I349" i="23"/>
  <c r="H349" i="23"/>
  <c r="G349" i="23"/>
  <c r="F349" i="23"/>
  <c r="E349" i="23"/>
  <c r="D349" i="23"/>
  <c r="C349" i="23"/>
  <c r="B349" i="23"/>
  <c r="I348" i="23"/>
  <c r="H348" i="23"/>
  <c r="G348" i="23"/>
  <c r="F348" i="23"/>
  <c r="E348" i="23"/>
  <c r="D348" i="23"/>
  <c r="C348" i="23"/>
  <c r="K348" i="23" s="1"/>
  <c r="B348" i="23"/>
  <c r="I347" i="23"/>
  <c r="H347" i="23"/>
  <c r="G347" i="23"/>
  <c r="F347" i="23"/>
  <c r="E347" i="23"/>
  <c r="D347" i="23"/>
  <c r="C347" i="23"/>
  <c r="B347" i="23"/>
  <c r="I346" i="23"/>
  <c r="H346" i="23"/>
  <c r="G346" i="23"/>
  <c r="F346" i="23"/>
  <c r="E346" i="23"/>
  <c r="D346" i="23"/>
  <c r="C346" i="23"/>
  <c r="B346" i="23"/>
  <c r="I345" i="23"/>
  <c r="H345" i="23"/>
  <c r="G345" i="23"/>
  <c r="F345" i="23"/>
  <c r="E345" i="23"/>
  <c r="D345" i="23"/>
  <c r="C345" i="23"/>
  <c r="B345" i="23"/>
  <c r="I344" i="23"/>
  <c r="H344" i="23"/>
  <c r="G344" i="23"/>
  <c r="F344" i="23"/>
  <c r="E344" i="23"/>
  <c r="D344" i="23"/>
  <c r="C344" i="23"/>
  <c r="B344" i="23"/>
  <c r="I343" i="23"/>
  <c r="H343" i="23"/>
  <c r="G343" i="23"/>
  <c r="F343" i="23"/>
  <c r="E343" i="23"/>
  <c r="D343" i="23"/>
  <c r="C343" i="23"/>
  <c r="B343" i="23"/>
  <c r="I342" i="23"/>
  <c r="H342" i="23"/>
  <c r="G342" i="23"/>
  <c r="F342" i="23"/>
  <c r="E342" i="23"/>
  <c r="D342" i="23"/>
  <c r="C342" i="23"/>
  <c r="B342" i="23"/>
  <c r="I341" i="23"/>
  <c r="H341" i="23"/>
  <c r="G341" i="23"/>
  <c r="F341" i="23"/>
  <c r="E341" i="23"/>
  <c r="D341" i="23"/>
  <c r="C341" i="23"/>
  <c r="B341" i="23"/>
  <c r="I340" i="23"/>
  <c r="H340" i="23"/>
  <c r="G340" i="23"/>
  <c r="F340" i="23"/>
  <c r="E340" i="23"/>
  <c r="D340" i="23"/>
  <c r="C340" i="23"/>
  <c r="B340" i="23"/>
  <c r="I339" i="23"/>
  <c r="H339" i="23"/>
  <c r="G339" i="23"/>
  <c r="F339" i="23"/>
  <c r="E339" i="23"/>
  <c r="D339" i="23"/>
  <c r="C339" i="23"/>
  <c r="B339" i="23"/>
  <c r="I338" i="23"/>
  <c r="H338" i="23"/>
  <c r="G338" i="23"/>
  <c r="F338" i="23"/>
  <c r="E338" i="23"/>
  <c r="D338" i="23"/>
  <c r="C338" i="23"/>
  <c r="B338" i="23"/>
  <c r="I337" i="23"/>
  <c r="H337" i="23"/>
  <c r="G337" i="23"/>
  <c r="F337" i="23"/>
  <c r="E337" i="23"/>
  <c r="D337" i="23"/>
  <c r="C337" i="23"/>
  <c r="B337" i="23"/>
  <c r="I336" i="23"/>
  <c r="H336" i="23"/>
  <c r="G336" i="23"/>
  <c r="F336" i="23"/>
  <c r="E336" i="23"/>
  <c r="D336" i="23"/>
  <c r="C336" i="23"/>
  <c r="B336" i="23"/>
  <c r="I335" i="23"/>
  <c r="H335" i="23"/>
  <c r="G335" i="23"/>
  <c r="F335" i="23"/>
  <c r="E335" i="23"/>
  <c r="D335" i="23"/>
  <c r="C335" i="23"/>
  <c r="B335" i="23"/>
  <c r="I334" i="23"/>
  <c r="H334" i="23"/>
  <c r="G334" i="23"/>
  <c r="F334" i="23"/>
  <c r="E334" i="23"/>
  <c r="D334" i="23"/>
  <c r="C334" i="23"/>
  <c r="B334" i="23"/>
  <c r="I333" i="23"/>
  <c r="H333" i="23"/>
  <c r="G333" i="23"/>
  <c r="F333" i="23"/>
  <c r="E333" i="23"/>
  <c r="D333" i="23"/>
  <c r="C333" i="23"/>
  <c r="B333" i="23"/>
  <c r="I332" i="23"/>
  <c r="H332" i="23"/>
  <c r="G332" i="23"/>
  <c r="F332" i="23"/>
  <c r="E332" i="23"/>
  <c r="D332" i="23"/>
  <c r="C332" i="23"/>
  <c r="B332" i="23"/>
  <c r="I331" i="23"/>
  <c r="H331" i="23"/>
  <c r="G331" i="23"/>
  <c r="F331" i="23"/>
  <c r="E331" i="23"/>
  <c r="D331" i="23"/>
  <c r="C331" i="23"/>
  <c r="B331" i="23"/>
  <c r="I330" i="23"/>
  <c r="H330" i="23"/>
  <c r="G330" i="23"/>
  <c r="F330" i="23"/>
  <c r="E330" i="23"/>
  <c r="D330" i="23"/>
  <c r="C330" i="23"/>
  <c r="B330" i="23"/>
  <c r="I329" i="23"/>
  <c r="H329" i="23"/>
  <c r="G329" i="23"/>
  <c r="F329" i="23"/>
  <c r="E329" i="23"/>
  <c r="D329" i="23"/>
  <c r="C329" i="23"/>
  <c r="B329" i="23"/>
  <c r="I328" i="23"/>
  <c r="H328" i="23"/>
  <c r="G328" i="23"/>
  <c r="F328" i="23"/>
  <c r="E328" i="23"/>
  <c r="D328" i="23"/>
  <c r="C328" i="23"/>
  <c r="B328" i="23"/>
  <c r="I327" i="23"/>
  <c r="N327" i="23" s="1"/>
  <c r="H327" i="23"/>
  <c r="M327" i="23" s="1"/>
  <c r="G327" i="23"/>
  <c r="F327" i="23"/>
  <c r="E327" i="23"/>
  <c r="D327" i="23"/>
  <c r="C327" i="23"/>
  <c r="B327" i="23"/>
  <c r="I326" i="23"/>
  <c r="H326" i="23"/>
  <c r="G326" i="23"/>
  <c r="F326" i="23"/>
  <c r="E326" i="23"/>
  <c r="D326" i="23"/>
  <c r="C326" i="23"/>
  <c r="B326" i="23"/>
  <c r="I325" i="23"/>
  <c r="H325" i="23"/>
  <c r="G325" i="23"/>
  <c r="F325" i="23"/>
  <c r="E325" i="23"/>
  <c r="D325" i="23"/>
  <c r="C325" i="23"/>
  <c r="B325" i="23"/>
  <c r="I324" i="23"/>
  <c r="H324" i="23"/>
  <c r="G324" i="23"/>
  <c r="F324" i="23"/>
  <c r="E324" i="23"/>
  <c r="D324" i="23"/>
  <c r="C324" i="23"/>
  <c r="B324" i="23"/>
  <c r="I323" i="23"/>
  <c r="N323" i="23" s="1"/>
  <c r="H323" i="23"/>
  <c r="G323" i="23"/>
  <c r="J323" i="23" s="1"/>
  <c r="F323" i="23"/>
  <c r="E323" i="23"/>
  <c r="D323" i="23"/>
  <c r="C323" i="23"/>
  <c r="B323" i="23"/>
  <c r="I322" i="23"/>
  <c r="H322" i="23"/>
  <c r="G322" i="23"/>
  <c r="F322" i="23"/>
  <c r="E322" i="23"/>
  <c r="D322" i="23"/>
  <c r="C322" i="23"/>
  <c r="B322" i="23"/>
  <c r="I321" i="23"/>
  <c r="H321" i="23"/>
  <c r="G321" i="23"/>
  <c r="F321" i="23"/>
  <c r="E321" i="23"/>
  <c r="D321" i="23"/>
  <c r="C321" i="23"/>
  <c r="B321" i="23"/>
  <c r="I320" i="23"/>
  <c r="H320" i="23"/>
  <c r="G320" i="23"/>
  <c r="F320" i="23"/>
  <c r="E320" i="23"/>
  <c r="D320" i="23"/>
  <c r="C320" i="23"/>
  <c r="B320" i="23"/>
  <c r="I319" i="23"/>
  <c r="H319" i="23"/>
  <c r="G319" i="23"/>
  <c r="F319" i="23"/>
  <c r="E319" i="23"/>
  <c r="D319" i="23"/>
  <c r="C319" i="23"/>
  <c r="B319" i="23"/>
  <c r="I318" i="23"/>
  <c r="H318" i="23"/>
  <c r="G318" i="23"/>
  <c r="F318" i="23"/>
  <c r="E318" i="23"/>
  <c r="D318" i="23"/>
  <c r="C318" i="23"/>
  <c r="B318" i="23"/>
  <c r="I317" i="23"/>
  <c r="H317" i="23"/>
  <c r="G317" i="23"/>
  <c r="F317" i="23"/>
  <c r="E317" i="23"/>
  <c r="D317" i="23"/>
  <c r="C317" i="23"/>
  <c r="B317" i="23"/>
  <c r="I316" i="23"/>
  <c r="H316" i="23"/>
  <c r="G316" i="23"/>
  <c r="F316" i="23"/>
  <c r="E316" i="23"/>
  <c r="D316" i="23"/>
  <c r="C316" i="23"/>
  <c r="B316" i="23"/>
  <c r="I315" i="23"/>
  <c r="H315" i="23"/>
  <c r="G315" i="23"/>
  <c r="F315" i="23"/>
  <c r="E315" i="23"/>
  <c r="K315" i="23" s="1"/>
  <c r="D315" i="23"/>
  <c r="C315" i="23"/>
  <c r="B315" i="23"/>
  <c r="I314" i="23"/>
  <c r="H314" i="23"/>
  <c r="G314" i="23"/>
  <c r="F314" i="23"/>
  <c r="E314" i="23"/>
  <c r="D314" i="23"/>
  <c r="C314" i="23"/>
  <c r="B314" i="23"/>
  <c r="I313" i="23"/>
  <c r="H313" i="23"/>
  <c r="G313" i="23"/>
  <c r="F313" i="23"/>
  <c r="E313" i="23"/>
  <c r="D313" i="23"/>
  <c r="C313" i="23"/>
  <c r="B313" i="23"/>
  <c r="I312" i="23"/>
  <c r="H312" i="23"/>
  <c r="G312" i="23"/>
  <c r="F312" i="23"/>
  <c r="E312" i="23"/>
  <c r="D312" i="23"/>
  <c r="C312" i="23"/>
  <c r="B312" i="23"/>
  <c r="I311" i="23"/>
  <c r="H311" i="23"/>
  <c r="G311" i="23"/>
  <c r="F311" i="23"/>
  <c r="E311" i="23"/>
  <c r="D311" i="23"/>
  <c r="C311" i="23"/>
  <c r="B311" i="23"/>
  <c r="I310" i="23"/>
  <c r="H310" i="23"/>
  <c r="G310" i="23"/>
  <c r="F310" i="23"/>
  <c r="E310" i="23"/>
  <c r="D310" i="23"/>
  <c r="C310" i="23"/>
  <c r="B310" i="23"/>
  <c r="I309" i="23"/>
  <c r="H309" i="23"/>
  <c r="G309" i="23"/>
  <c r="F309" i="23"/>
  <c r="E309" i="23"/>
  <c r="D309" i="23"/>
  <c r="C309" i="23"/>
  <c r="B309" i="23"/>
  <c r="I308" i="23"/>
  <c r="H308" i="23"/>
  <c r="G308" i="23"/>
  <c r="F308" i="23"/>
  <c r="E308" i="23"/>
  <c r="D308" i="23"/>
  <c r="C308" i="23"/>
  <c r="B308" i="23"/>
  <c r="I307" i="23"/>
  <c r="H307" i="23"/>
  <c r="G307" i="23"/>
  <c r="F307" i="23"/>
  <c r="E307" i="23"/>
  <c r="D307" i="23"/>
  <c r="C307" i="23"/>
  <c r="B307" i="23"/>
  <c r="I306" i="23"/>
  <c r="H306" i="23"/>
  <c r="G306" i="23"/>
  <c r="F306" i="23"/>
  <c r="E306" i="23"/>
  <c r="D306" i="23"/>
  <c r="C306" i="23"/>
  <c r="B306" i="23"/>
  <c r="I305" i="23"/>
  <c r="H305" i="23"/>
  <c r="G305" i="23"/>
  <c r="F305" i="23"/>
  <c r="E305" i="23"/>
  <c r="D305" i="23"/>
  <c r="C305" i="23"/>
  <c r="B305" i="23"/>
  <c r="I304" i="23"/>
  <c r="H304" i="23"/>
  <c r="G304" i="23"/>
  <c r="F304" i="23"/>
  <c r="E304" i="23"/>
  <c r="D304" i="23"/>
  <c r="C304" i="23"/>
  <c r="B304" i="23"/>
  <c r="I303" i="23"/>
  <c r="H303" i="23"/>
  <c r="G303" i="23"/>
  <c r="F303" i="23"/>
  <c r="E303" i="23"/>
  <c r="D303" i="23"/>
  <c r="C303" i="23"/>
  <c r="B303" i="23"/>
  <c r="I302" i="23"/>
  <c r="H302" i="23"/>
  <c r="G302" i="23"/>
  <c r="F302" i="23"/>
  <c r="E302" i="23"/>
  <c r="D302" i="23"/>
  <c r="C302" i="23"/>
  <c r="B302" i="23"/>
  <c r="I301" i="23"/>
  <c r="H301" i="23"/>
  <c r="G301" i="23"/>
  <c r="F301" i="23"/>
  <c r="E301" i="23"/>
  <c r="D301" i="23"/>
  <c r="C301" i="23"/>
  <c r="B301" i="23"/>
  <c r="I300" i="23"/>
  <c r="H300" i="23"/>
  <c r="G300" i="23"/>
  <c r="F300" i="23"/>
  <c r="E300" i="23"/>
  <c r="D300" i="23"/>
  <c r="C300" i="23"/>
  <c r="B300" i="23"/>
  <c r="I299" i="23"/>
  <c r="H299" i="23"/>
  <c r="G299" i="23"/>
  <c r="F299" i="23"/>
  <c r="E299" i="23"/>
  <c r="D299" i="23"/>
  <c r="C299" i="23"/>
  <c r="B299" i="23"/>
  <c r="I298" i="23"/>
  <c r="H298" i="23"/>
  <c r="G298" i="23"/>
  <c r="F298" i="23"/>
  <c r="E298" i="23"/>
  <c r="D298" i="23"/>
  <c r="C298" i="23"/>
  <c r="B298" i="23"/>
  <c r="I297" i="23"/>
  <c r="H297" i="23"/>
  <c r="G297" i="23"/>
  <c r="F297" i="23"/>
  <c r="E297" i="23"/>
  <c r="D297" i="23"/>
  <c r="C297" i="23"/>
  <c r="B297" i="23"/>
  <c r="I296" i="23"/>
  <c r="H296" i="23"/>
  <c r="G296" i="23"/>
  <c r="F296" i="23"/>
  <c r="E296" i="23"/>
  <c r="D296" i="23"/>
  <c r="C296" i="23"/>
  <c r="B296" i="23"/>
  <c r="I295" i="23"/>
  <c r="H295" i="23"/>
  <c r="G295" i="23"/>
  <c r="F295" i="23"/>
  <c r="E295" i="23"/>
  <c r="D295" i="23"/>
  <c r="C295" i="23"/>
  <c r="B295" i="23"/>
  <c r="I294" i="23"/>
  <c r="H294" i="23"/>
  <c r="G294" i="23"/>
  <c r="F294" i="23"/>
  <c r="E294" i="23"/>
  <c r="D294" i="23"/>
  <c r="C294" i="23"/>
  <c r="B294" i="23"/>
  <c r="I293" i="23"/>
  <c r="H293" i="23"/>
  <c r="G293" i="23"/>
  <c r="F293" i="23"/>
  <c r="E293" i="23"/>
  <c r="D293" i="23"/>
  <c r="C293" i="23"/>
  <c r="B293" i="23"/>
  <c r="I292" i="23"/>
  <c r="H292" i="23"/>
  <c r="G292" i="23"/>
  <c r="F292" i="23"/>
  <c r="E292" i="23"/>
  <c r="D292" i="23"/>
  <c r="C292" i="23"/>
  <c r="B292" i="23"/>
  <c r="I291" i="23"/>
  <c r="H291" i="23"/>
  <c r="G291" i="23"/>
  <c r="F291" i="23"/>
  <c r="E291" i="23"/>
  <c r="D291" i="23"/>
  <c r="C291" i="23"/>
  <c r="B291" i="23"/>
  <c r="I290" i="23"/>
  <c r="H290" i="23"/>
  <c r="G290" i="23"/>
  <c r="F290" i="23"/>
  <c r="E290" i="23"/>
  <c r="D290" i="23"/>
  <c r="C290" i="23"/>
  <c r="B290" i="23"/>
  <c r="I289" i="23"/>
  <c r="H289" i="23"/>
  <c r="G289" i="23"/>
  <c r="F289" i="23"/>
  <c r="E289" i="23"/>
  <c r="D289" i="23"/>
  <c r="C289" i="23"/>
  <c r="B289" i="23"/>
  <c r="I288" i="23"/>
  <c r="H288" i="23"/>
  <c r="G288" i="23"/>
  <c r="F288" i="23"/>
  <c r="E288" i="23"/>
  <c r="D288" i="23"/>
  <c r="C288" i="23"/>
  <c r="B288" i="23"/>
  <c r="I287" i="23"/>
  <c r="H287" i="23"/>
  <c r="G287" i="23"/>
  <c r="F287" i="23"/>
  <c r="E287" i="23"/>
  <c r="D287" i="23"/>
  <c r="C287" i="23"/>
  <c r="B287" i="23"/>
  <c r="I286" i="23"/>
  <c r="H286" i="23"/>
  <c r="G286" i="23"/>
  <c r="F286" i="23"/>
  <c r="E286" i="23"/>
  <c r="D286" i="23"/>
  <c r="C286" i="23"/>
  <c r="B286" i="23"/>
  <c r="I285" i="23"/>
  <c r="H285" i="23"/>
  <c r="G285" i="23"/>
  <c r="F285" i="23"/>
  <c r="E285" i="23"/>
  <c r="D285" i="23"/>
  <c r="C285" i="23"/>
  <c r="B285" i="23"/>
  <c r="I284" i="23"/>
  <c r="H284" i="23"/>
  <c r="G284" i="23"/>
  <c r="F284" i="23"/>
  <c r="E284" i="23"/>
  <c r="D284" i="23"/>
  <c r="C284" i="23"/>
  <c r="B284" i="23"/>
  <c r="I283" i="23"/>
  <c r="H283" i="23"/>
  <c r="G283" i="23"/>
  <c r="F283" i="23"/>
  <c r="E283" i="23"/>
  <c r="D283" i="23"/>
  <c r="C283" i="23"/>
  <c r="B283" i="23"/>
  <c r="I282" i="23"/>
  <c r="H282" i="23"/>
  <c r="G282" i="23"/>
  <c r="F282" i="23"/>
  <c r="E282" i="23"/>
  <c r="D282" i="23"/>
  <c r="C282" i="23"/>
  <c r="B282" i="23"/>
  <c r="I281" i="23"/>
  <c r="H281" i="23"/>
  <c r="G281" i="23"/>
  <c r="F281" i="23"/>
  <c r="E281" i="23"/>
  <c r="D281" i="23"/>
  <c r="C281" i="23"/>
  <c r="B281" i="23"/>
  <c r="I280" i="23"/>
  <c r="H280" i="23"/>
  <c r="G280" i="23"/>
  <c r="F280" i="23"/>
  <c r="E280" i="23"/>
  <c r="D280" i="23"/>
  <c r="C280" i="23"/>
  <c r="B280" i="23"/>
  <c r="I279" i="23"/>
  <c r="H279" i="23"/>
  <c r="G279" i="23"/>
  <c r="F279" i="23"/>
  <c r="E279" i="23"/>
  <c r="D279" i="23"/>
  <c r="C279" i="23"/>
  <c r="B279" i="23"/>
  <c r="I278" i="23"/>
  <c r="H278" i="23"/>
  <c r="G278" i="23"/>
  <c r="F278" i="23"/>
  <c r="E278" i="23"/>
  <c r="D278" i="23"/>
  <c r="C278" i="23"/>
  <c r="B278" i="23"/>
  <c r="I277" i="23"/>
  <c r="H277" i="23"/>
  <c r="G277" i="23"/>
  <c r="F277" i="23"/>
  <c r="E277" i="23"/>
  <c r="D277" i="23"/>
  <c r="C277" i="23"/>
  <c r="B277" i="23"/>
  <c r="I276" i="23"/>
  <c r="H276" i="23"/>
  <c r="G276" i="23"/>
  <c r="F276" i="23"/>
  <c r="E276" i="23"/>
  <c r="D276" i="23"/>
  <c r="C276" i="23"/>
  <c r="B276" i="23"/>
  <c r="I275" i="23"/>
  <c r="H275" i="23"/>
  <c r="G275" i="23"/>
  <c r="F275" i="23"/>
  <c r="E275" i="23"/>
  <c r="D275" i="23"/>
  <c r="C275" i="23"/>
  <c r="B275" i="23"/>
  <c r="I274" i="23"/>
  <c r="H274" i="23"/>
  <c r="G274" i="23"/>
  <c r="F274" i="23"/>
  <c r="E274" i="23"/>
  <c r="D274" i="23"/>
  <c r="C274" i="23"/>
  <c r="B274" i="23"/>
  <c r="I273" i="23"/>
  <c r="H273" i="23"/>
  <c r="G273" i="23"/>
  <c r="F273" i="23"/>
  <c r="E273" i="23"/>
  <c r="D273" i="23"/>
  <c r="C273" i="23"/>
  <c r="B273" i="23"/>
  <c r="I272" i="23"/>
  <c r="H272" i="23"/>
  <c r="G272" i="23"/>
  <c r="F272" i="23"/>
  <c r="E272" i="23"/>
  <c r="D272" i="23"/>
  <c r="C272" i="23"/>
  <c r="B272" i="23"/>
  <c r="I271" i="23"/>
  <c r="H271" i="23"/>
  <c r="G271" i="23"/>
  <c r="F271" i="23"/>
  <c r="E271" i="23"/>
  <c r="D271" i="23"/>
  <c r="C271" i="23"/>
  <c r="B271" i="23"/>
  <c r="I270" i="23"/>
  <c r="H270" i="23"/>
  <c r="G270" i="23"/>
  <c r="F270" i="23"/>
  <c r="E270" i="23"/>
  <c r="D270" i="23"/>
  <c r="C270" i="23"/>
  <c r="B270" i="23"/>
  <c r="I269" i="23"/>
  <c r="H269" i="23"/>
  <c r="G269" i="23"/>
  <c r="F269" i="23"/>
  <c r="E269" i="23"/>
  <c r="D269" i="23"/>
  <c r="C269" i="23"/>
  <c r="B269" i="23"/>
  <c r="I268" i="23"/>
  <c r="H268" i="23"/>
  <c r="G268" i="23"/>
  <c r="F268" i="23"/>
  <c r="E268" i="23"/>
  <c r="D268" i="23"/>
  <c r="C268" i="23"/>
  <c r="B268" i="23"/>
  <c r="I267" i="23"/>
  <c r="H267" i="23"/>
  <c r="G267" i="23"/>
  <c r="F267" i="23"/>
  <c r="E267" i="23"/>
  <c r="D267" i="23"/>
  <c r="C267" i="23"/>
  <c r="B267" i="23"/>
  <c r="I266" i="23"/>
  <c r="H266" i="23"/>
  <c r="G266" i="23"/>
  <c r="F266" i="23"/>
  <c r="E266" i="23"/>
  <c r="D266" i="23"/>
  <c r="C266" i="23"/>
  <c r="B266" i="23"/>
  <c r="I265" i="23"/>
  <c r="H265" i="23"/>
  <c r="G265" i="23"/>
  <c r="F265" i="23"/>
  <c r="E265" i="23"/>
  <c r="D265" i="23"/>
  <c r="C265" i="23"/>
  <c r="B265" i="23"/>
  <c r="I264" i="23"/>
  <c r="H264" i="23"/>
  <c r="G264" i="23"/>
  <c r="F264" i="23"/>
  <c r="E264" i="23"/>
  <c r="D264" i="23"/>
  <c r="C264" i="23"/>
  <c r="B264" i="23"/>
  <c r="I263" i="23"/>
  <c r="H263" i="23"/>
  <c r="G263" i="23"/>
  <c r="F263" i="23"/>
  <c r="E263" i="23"/>
  <c r="D263" i="23"/>
  <c r="C263" i="23"/>
  <c r="B263" i="23"/>
  <c r="I262" i="23"/>
  <c r="H262" i="23"/>
  <c r="G262" i="23"/>
  <c r="F262" i="23"/>
  <c r="E262" i="23"/>
  <c r="D262" i="23"/>
  <c r="C262" i="23"/>
  <c r="K262" i="23" s="1"/>
  <c r="B262" i="23"/>
  <c r="I261" i="23"/>
  <c r="H261" i="23"/>
  <c r="G261" i="23"/>
  <c r="F261" i="23"/>
  <c r="E261" i="23"/>
  <c r="D261" i="23"/>
  <c r="C261" i="23"/>
  <c r="B261" i="23"/>
  <c r="I260" i="23"/>
  <c r="H260" i="23"/>
  <c r="G260" i="23"/>
  <c r="F260" i="23"/>
  <c r="E260" i="23"/>
  <c r="D260" i="23"/>
  <c r="C260" i="23"/>
  <c r="B260" i="23"/>
  <c r="I259" i="23"/>
  <c r="H259" i="23"/>
  <c r="G259" i="23"/>
  <c r="F259" i="23"/>
  <c r="E259" i="23"/>
  <c r="D259" i="23"/>
  <c r="C259" i="23"/>
  <c r="B259" i="23"/>
  <c r="I258" i="23"/>
  <c r="H258" i="23"/>
  <c r="G258" i="23"/>
  <c r="F258" i="23"/>
  <c r="E258" i="23"/>
  <c r="D258" i="23"/>
  <c r="C258" i="23"/>
  <c r="K258" i="23" s="1"/>
  <c r="B258" i="23"/>
  <c r="I257" i="23"/>
  <c r="H257" i="23"/>
  <c r="G257" i="23"/>
  <c r="F257" i="23"/>
  <c r="E257" i="23"/>
  <c r="D257" i="23"/>
  <c r="C257" i="23"/>
  <c r="B257" i="23"/>
  <c r="I256" i="23"/>
  <c r="H256" i="23"/>
  <c r="G256" i="23"/>
  <c r="F256" i="23"/>
  <c r="E256" i="23"/>
  <c r="D256" i="23"/>
  <c r="C256" i="23"/>
  <c r="B256" i="23"/>
  <c r="I255" i="23"/>
  <c r="H255" i="23"/>
  <c r="G255" i="23"/>
  <c r="F255" i="23"/>
  <c r="E255" i="23"/>
  <c r="D255" i="23"/>
  <c r="C255" i="23"/>
  <c r="B255" i="23"/>
  <c r="I254" i="23"/>
  <c r="H254" i="23"/>
  <c r="G254" i="23"/>
  <c r="F254" i="23"/>
  <c r="E254" i="23"/>
  <c r="D254" i="23"/>
  <c r="C254" i="23"/>
  <c r="K254" i="23" s="1"/>
  <c r="B254" i="23"/>
  <c r="I253" i="23"/>
  <c r="H253" i="23"/>
  <c r="G253" i="23"/>
  <c r="F253" i="23"/>
  <c r="E253" i="23"/>
  <c r="D253" i="23"/>
  <c r="C253" i="23"/>
  <c r="B253" i="23"/>
  <c r="I252" i="23"/>
  <c r="H252" i="23"/>
  <c r="G252" i="23"/>
  <c r="F252" i="23"/>
  <c r="E252" i="23"/>
  <c r="D252" i="23"/>
  <c r="C252" i="23"/>
  <c r="B252" i="23"/>
  <c r="I251" i="23"/>
  <c r="H251" i="23"/>
  <c r="G251" i="23"/>
  <c r="F251" i="23"/>
  <c r="E251" i="23"/>
  <c r="D251" i="23"/>
  <c r="C251" i="23"/>
  <c r="B251" i="23"/>
  <c r="I250" i="23"/>
  <c r="H250" i="23"/>
  <c r="G250" i="23"/>
  <c r="F250" i="23"/>
  <c r="E250" i="23"/>
  <c r="D250" i="23"/>
  <c r="C250" i="23"/>
  <c r="B250" i="23"/>
  <c r="I249" i="23"/>
  <c r="H249" i="23"/>
  <c r="G249" i="23"/>
  <c r="F249" i="23"/>
  <c r="E249" i="23"/>
  <c r="D249" i="23"/>
  <c r="C249" i="23"/>
  <c r="B249" i="23"/>
  <c r="I248" i="23"/>
  <c r="H248" i="23"/>
  <c r="G248" i="23"/>
  <c r="F248" i="23"/>
  <c r="E248" i="23"/>
  <c r="D248" i="23"/>
  <c r="C248" i="23"/>
  <c r="B248" i="23"/>
  <c r="I247" i="23"/>
  <c r="H247" i="23"/>
  <c r="G247" i="23"/>
  <c r="F247" i="23"/>
  <c r="E247" i="23"/>
  <c r="D247" i="23"/>
  <c r="C247" i="23"/>
  <c r="B247" i="23"/>
  <c r="I246" i="23"/>
  <c r="H246" i="23"/>
  <c r="G246" i="23"/>
  <c r="F246" i="23"/>
  <c r="E246" i="23"/>
  <c r="D246" i="23"/>
  <c r="C246" i="23"/>
  <c r="K246" i="23" s="1"/>
  <c r="B246" i="23"/>
  <c r="I245" i="23"/>
  <c r="H245" i="23"/>
  <c r="G245" i="23"/>
  <c r="F245" i="23"/>
  <c r="E245" i="23"/>
  <c r="D245" i="23"/>
  <c r="C245" i="23"/>
  <c r="B245" i="23"/>
  <c r="I244" i="23"/>
  <c r="H244" i="23"/>
  <c r="G244" i="23"/>
  <c r="F244" i="23"/>
  <c r="E244" i="23"/>
  <c r="D244" i="23"/>
  <c r="C244" i="23"/>
  <c r="B244" i="23"/>
  <c r="I243" i="23"/>
  <c r="H243" i="23"/>
  <c r="G243" i="23"/>
  <c r="F243" i="23"/>
  <c r="E243" i="23"/>
  <c r="D243" i="23"/>
  <c r="C243" i="23"/>
  <c r="B243" i="23"/>
  <c r="I242" i="23"/>
  <c r="H242" i="23"/>
  <c r="G242" i="23"/>
  <c r="F242" i="23"/>
  <c r="E242" i="23"/>
  <c r="D242" i="23"/>
  <c r="C242" i="23"/>
  <c r="B242" i="23"/>
  <c r="I241" i="23"/>
  <c r="H241" i="23"/>
  <c r="G241" i="23"/>
  <c r="F241" i="23"/>
  <c r="E241" i="23"/>
  <c r="D241" i="23"/>
  <c r="C241" i="23"/>
  <c r="B241" i="23"/>
  <c r="I240" i="23"/>
  <c r="H240" i="23"/>
  <c r="G240" i="23"/>
  <c r="F240" i="23"/>
  <c r="E240" i="23"/>
  <c r="D240" i="23"/>
  <c r="C240" i="23"/>
  <c r="B240" i="23"/>
  <c r="I239" i="23"/>
  <c r="H239" i="23"/>
  <c r="G239" i="23"/>
  <c r="F239" i="23"/>
  <c r="E239" i="23"/>
  <c r="D239" i="23"/>
  <c r="C239" i="23"/>
  <c r="B239" i="23"/>
  <c r="I238" i="23"/>
  <c r="H238" i="23"/>
  <c r="G238" i="23"/>
  <c r="F238" i="23"/>
  <c r="E238" i="23"/>
  <c r="D238" i="23"/>
  <c r="C238" i="23"/>
  <c r="B238" i="23"/>
  <c r="I237" i="23"/>
  <c r="H237" i="23"/>
  <c r="G237" i="23"/>
  <c r="F237" i="23"/>
  <c r="E237" i="23"/>
  <c r="D237" i="23"/>
  <c r="C237" i="23"/>
  <c r="B237" i="23"/>
  <c r="I236" i="23"/>
  <c r="H236" i="23"/>
  <c r="G236" i="23"/>
  <c r="F236" i="23"/>
  <c r="E236" i="23"/>
  <c r="D236" i="23"/>
  <c r="C236" i="23"/>
  <c r="B236" i="23"/>
  <c r="I235" i="23"/>
  <c r="H235" i="23"/>
  <c r="G235" i="23"/>
  <c r="F235" i="23"/>
  <c r="E235" i="23"/>
  <c r="D235" i="23"/>
  <c r="C235" i="23"/>
  <c r="B235" i="23"/>
  <c r="I234" i="23"/>
  <c r="H234" i="23"/>
  <c r="G234" i="23"/>
  <c r="F234" i="23"/>
  <c r="E234" i="23"/>
  <c r="D234" i="23"/>
  <c r="C234" i="23"/>
  <c r="B234" i="23"/>
  <c r="I233" i="23"/>
  <c r="H233" i="23"/>
  <c r="G233" i="23"/>
  <c r="F233" i="23"/>
  <c r="E233" i="23"/>
  <c r="D233" i="23"/>
  <c r="C233" i="23"/>
  <c r="B233" i="23"/>
  <c r="I232" i="23"/>
  <c r="H232" i="23"/>
  <c r="G232" i="23"/>
  <c r="F232" i="23"/>
  <c r="E232" i="23"/>
  <c r="D232" i="23"/>
  <c r="C232" i="23"/>
  <c r="B232" i="23"/>
  <c r="I231" i="23"/>
  <c r="H231" i="23"/>
  <c r="G231" i="23"/>
  <c r="F231" i="23"/>
  <c r="E231" i="23"/>
  <c r="D231" i="23"/>
  <c r="C231" i="23"/>
  <c r="B231" i="23"/>
  <c r="I230" i="23"/>
  <c r="H230" i="23"/>
  <c r="G230" i="23"/>
  <c r="F230" i="23"/>
  <c r="E230" i="23"/>
  <c r="D230" i="23"/>
  <c r="C230" i="23"/>
  <c r="K230" i="23" s="1"/>
  <c r="B230" i="23"/>
  <c r="I229" i="23"/>
  <c r="H229" i="23"/>
  <c r="G229" i="23"/>
  <c r="F229" i="23"/>
  <c r="E229" i="23"/>
  <c r="D229" i="23"/>
  <c r="C229" i="23"/>
  <c r="B229" i="23"/>
  <c r="I228" i="23"/>
  <c r="H228" i="23"/>
  <c r="G228" i="23"/>
  <c r="F228" i="23"/>
  <c r="E228" i="23"/>
  <c r="D228" i="23"/>
  <c r="C228" i="23"/>
  <c r="B228" i="23"/>
  <c r="I227" i="23"/>
  <c r="H227" i="23"/>
  <c r="G227" i="23"/>
  <c r="F227" i="23"/>
  <c r="E227" i="23"/>
  <c r="D227" i="23"/>
  <c r="C227" i="23"/>
  <c r="K227" i="23" s="1"/>
  <c r="B227" i="23"/>
  <c r="I226" i="23"/>
  <c r="H226" i="23"/>
  <c r="G226" i="23"/>
  <c r="F226" i="23"/>
  <c r="E226" i="23"/>
  <c r="D226" i="23"/>
  <c r="C226" i="23"/>
  <c r="B226" i="23"/>
  <c r="I225" i="23"/>
  <c r="H225" i="23"/>
  <c r="G225" i="23"/>
  <c r="F225" i="23"/>
  <c r="E225" i="23"/>
  <c r="D225" i="23"/>
  <c r="C225" i="23"/>
  <c r="B225" i="23"/>
  <c r="I224" i="23"/>
  <c r="H224" i="23"/>
  <c r="G224" i="23"/>
  <c r="F224" i="23"/>
  <c r="E224" i="23"/>
  <c r="D224" i="23"/>
  <c r="C224" i="23"/>
  <c r="B224" i="23"/>
  <c r="J224" i="23" s="1"/>
  <c r="I223" i="23"/>
  <c r="H223" i="23"/>
  <c r="G223" i="23"/>
  <c r="F223" i="23"/>
  <c r="E223" i="23"/>
  <c r="D223" i="23"/>
  <c r="C223" i="23"/>
  <c r="B223" i="23"/>
  <c r="I222" i="23"/>
  <c r="H222" i="23"/>
  <c r="G222" i="23"/>
  <c r="F222" i="23"/>
  <c r="E222" i="23"/>
  <c r="D222" i="23"/>
  <c r="C222" i="23"/>
  <c r="B222" i="23"/>
  <c r="I221" i="23"/>
  <c r="H221" i="23"/>
  <c r="G221" i="23"/>
  <c r="F221" i="23"/>
  <c r="E221" i="23"/>
  <c r="D221" i="23"/>
  <c r="C221" i="23"/>
  <c r="B221" i="23"/>
  <c r="I220" i="23"/>
  <c r="H220" i="23"/>
  <c r="G220" i="23"/>
  <c r="F220" i="23"/>
  <c r="E220" i="23"/>
  <c r="D220" i="23"/>
  <c r="C220" i="23"/>
  <c r="B220" i="23"/>
  <c r="I219" i="23"/>
  <c r="H219" i="23"/>
  <c r="G219" i="23"/>
  <c r="F219" i="23"/>
  <c r="E219" i="23"/>
  <c r="D219" i="23"/>
  <c r="C219" i="23"/>
  <c r="B219" i="23"/>
  <c r="I218" i="23"/>
  <c r="H218" i="23"/>
  <c r="G218" i="23"/>
  <c r="F218" i="23"/>
  <c r="E218" i="23"/>
  <c r="D218" i="23"/>
  <c r="C218" i="23"/>
  <c r="B218" i="23"/>
  <c r="I217" i="23"/>
  <c r="H217" i="23"/>
  <c r="G217" i="23"/>
  <c r="F217" i="23"/>
  <c r="E217" i="23"/>
  <c r="D217" i="23"/>
  <c r="C217" i="23"/>
  <c r="B217" i="23"/>
  <c r="I216" i="23"/>
  <c r="H216" i="23"/>
  <c r="G216" i="23"/>
  <c r="F216" i="23"/>
  <c r="E216" i="23"/>
  <c r="D216" i="23"/>
  <c r="C216" i="23"/>
  <c r="B216" i="23"/>
  <c r="I215" i="23"/>
  <c r="H215" i="23"/>
  <c r="G215" i="23"/>
  <c r="F215" i="23"/>
  <c r="E215" i="23"/>
  <c r="D215" i="23"/>
  <c r="C215" i="23"/>
  <c r="B215" i="23"/>
  <c r="I214" i="23"/>
  <c r="H214" i="23"/>
  <c r="G214" i="23"/>
  <c r="F214" i="23"/>
  <c r="E214" i="23"/>
  <c r="D214" i="23"/>
  <c r="C214" i="23"/>
  <c r="B214" i="23"/>
  <c r="I213" i="23"/>
  <c r="H213" i="23"/>
  <c r="G213" i="23"/>
  <c r="F213" i="23"/>
  <c r="E213" i="23"/>
  <c r="D213" i="23"/>
  <c r="C213" i="23"/>
  <c r="B213" i="23"/>
  <c r="I212" i="23"/>
  <c r="H212" i="23"/>
  <c r="G212" i="23"/>
  <c r="F212" i="23"/>
  <c r="E212" i="23"/>
  <c r="D212" i="23"/>
  <c r="C212" i="23"/>
  <c r="B212" i="23"/>
  <c r="I211" i="23"/>
  <c r="H211" i="23"/>
  <c r="G211" i="23"/>
  <c r="F211" i="23"/>
  <c r="E211" i="23"/>
  <c r="D211" i="23"/>
  <c r="C211" i="23"/>
  <c r="B211" i="23"/>
  <c r="I210" i="23"/>
  <c r="H210" i="23"/>
  <c r="G210" i="23"/>
  <c r="F210" i="23"/>
  <c r="E210" i="23"/>
  <c r="D210" i="23"/>
  <c r="C210" i="23"/>
  <c r="B210" i="23"/>
  <c r="I209" i="23"/>
  <c r="H209" i="23"/>
  <c r="G209" i="23"/>
  <c r="F209" i="23"/>
  <c r="E209" i="23"/>
  <c r="D209" i="23"/>
  <c r="C209" i="23"/>
  <c r="B209" i="23"/>
  <c r="I208" i="23"/>
  <c r="H208" i="23"/>
  <c r="G208" i="23"/>
  <c r="F208" i="23"/>
  <c r="E208" i="23"/>
  <c r="D208" i="23"/>
  <c r="C208" i="23"/>
  <c r="B208" i="23"/>
  <c r="I207" i="23"/>
  <c r="H207" i="23"/>
  <c r="G207" i="23"/>
  <c r="F207" i="23"/>
  <c r="E207" i="23"/>
  <c r="D207" i="23"/>
  <c r="C207" i="23"/>
  <c r="B207" i="23"/>
  <c r="I206" i="23"/>
  <c r="H206" i="23"/>
  <c r="G206" i="23"/>
  <c r="F206" i="23"/>
  <c r="E206" i="23"/>
  <c r="D206" i="23"/>
  <c r="C206" i="23"/>
  <c r="B206" i="23"/>
  <c r="I205" i="23"/>
  <c r="H205" i="23"/>
  <c r="G205" i="23"/>
  <c r="F205" i="23"/>
  <c r="E205" i="23"/>
  <c r="D205" i="23"/>
  <c r="C205" i="23"/>
  <c r="B205" i="23"/>
  <c r="I204" i="23"/>
  <c r="H204" i="23"/>
  <c r="G204" i="23"/>
  <c r="F204" i="23"/>
  <c r="E204" i="23"/>
  <c r="D204" i="23"/>
  <c r="C204" i="23"/>
  <c r="B204" i="23"/>
  <c r="I203" i="23"/>
  <c r="H203" i="23"/>
  <c r="G203" i="23"/>
  <c r="F203" i="23"/>
  <c r="E203" i="23"/>
  <c r="D203" i="23"/>
  <c r="C203" i="23"/>
  <c r="B203" i="23"/>
  <c r="I202" i="23"/>
  <c r="H202" i="23"/>
  <c r="G202" i="23"/>
  <c r="F202" i="23"/>
  <c r="E202" i="23"/>
  <c r="D202" i="23"/>
  <c r="C202" i="23"/>
  <c r="B202" i="23"/>
  <c r="M202" i="23" s="1"/>
  <c r="I201" i="23"/>
  <c r="H201" i="23"/>
  <c r="G201" i="23"/>
  <c r="F201" i="23"/>
  <c r="E201" i="23"/>
  <c r="D201" i="23"/>
  <c r="C201" i="23"/>
  <c r="K201" i="23" s="1"/>
  <c r="B201" i="23"/>
  <c r="I200" i="23"/>
  <c r="H200" i="23"/>
  <c r="G200" i="23"/>
  <c r="F200" i="23"/>
  <c r="E200" i="23"/>
  <c r="D200" i="23"/>
  <c r="C200" i="23"/>
  <c r="B200" i="23"/>
  <c r="I199" i="23"/>
  <c r="H199" i="23"/>
  <c r="G199" i="23"/>
  <c r="F199" i="23"/>
  <c r="E199" i="23"/>
  <c r="D199" i="23"/>
  <c r="C199" i="23"/>
  <c r="B199" i="23"/>
  <c r="I198" i="23"/>
  <c r="H198" i="23"/>
  <c r="G198" i="23"/>
  <c r="F198" i="23"/>
  <c r="E198" i="23"/>
  <c r="D198" i="23"/>
  <c r="C198" i="23"/>
  <c r="B198" i="23"/>
  <c r="I197" i="23"/>
  <c r="H197" i="23"/>
  <c r="G197" i="23"/>
  <c r="F197" i="23"/>
  <c r="E197" i="23"/>
  <c r="D197" i="23"/>
  <c r="C197" i="23"/>
  <c r="B197" i="23"/>
  <c r="I196" i="23"/>
  <c r="H196" i="23"/>
  <c r="G196" i="23"/>
  <c r="F196" i="23"/>
  <c r="E196" i="23"/>
  <c r="D196" i="23"/>
  <c r="C196" i="23"/>
  <c r="B196" i="23"/>
  <c r="I195" i="23"/>
  <c r="H195" i="23"/>
  <c r="G195" i="23"/>
  <c r="F195" i="23"/>
  <c r="E195" i="23"/>
  <c r="D195" i="23"/>
  <c r="C195" i="23"/>
  <c r="B195" i="23"/>
  <c r="I194" i="23"/>
  <c r="H194" i="23"/>
  <c r="G194" i="23"/>
  <c r="F194" i="23"/>
  <c r="E194" i="23"/>
  <c r="D194" i="23"/>
  <c r="C194" i="23"/>
  <c r="B194" i="23"/>
  <c r="I193" i="23"/>
  <c r="H193" i="23"/>
  <c r="G193" i="23"/>
  <c r="F193" i="23"/>
  <c r="E193" i="23"/>
  <c r="D193" i="23"/>
  <c r="C193" i="23"/>
  <c r="B193" i="23"/>
  <c r="I192" i="23"/>
  <c r="H192" i="23"/>
  <c r="G192" i="23"/>
  <c r="F192" i="23"/>
  <c r="E192" i="23"/>
  <c r="D192" i="23"/>
  <c r="C192" i="23"/>
  <c r="B192" i="23"/>
  <c r="I191" i="23"/>
  <c r="H191" i="23"/>
  <c r="G191" i="23"/>
  <c r="F191" i="23"/>
  <c r="E191" i="23"/>
  <c r="D191" i="23"/>
  <c r="C191" i="23"/>
  <c r="B191" i="23"/>
  <c r="I190" i="23"/>
  <c r="H190" i="23"/>
  <c r="G190" i="23"/>
  <c r="F190" i="23"/>
  <c r="E190" i="23"/>
  <c r="D190" i="23"/>
  <c r="C190" i="23"/>
  <c r="B190" i="23"/>
  <c r="I189" i="23"/>
  <c r="H189" i="23"/>
  <c r="G189" i="23"/>
  <c r="F189" i="23"/>
  <c r="E189" i="23"/>
  <c r="D189" i="23"/>
  <c r="C189" i="23"/>
  <c r="B189" i="23"/>
  <c r="I188" i="23"/>
  <c r="H188" i="23"/>
  <c r="G188" i="23"/>
  <c r="F188" i="23"/>
  <c r="E188" i="23"/>
  <c r="D188" i="23"/>
  <c r="C188" i="23"/>
  <c r="B188" i="23"/>
  <c r="I187" i="23"/>
  <c r="H187" i="23"/>
  <c r="G187" i="23"/>
  <c r="F187" i="23"/>
  <c r="E187" i="23"/>
  <c r="D187" i="23"/>
  <c r="C187" i="23"/>
  <c r="B187" i="23"/>
  <c r="I186" i="23"/>
  <c r="H186" i="23"/>
  <c r="G186" i="23"/>
  <c r="F186" i="23"/>
  <c r="E186" i="23"/>
  <c r="D186" i="23"/>
  <c r="C186" i="23"/>
  <c r="B186" i="23"/>
  <c r="I185" i="23"/>
  <c r="H185" i="23"/>
  <c r="G185" i="23"/>
  <c r="F185" i="23"/>
  <c r="E185" i="23"/>
  <c r="D185" i="23"/>
  <c r="C185" i="23"/>
  <c r="B185" i="23"/>
  <c r="I184" i="23"/>
  <c r="H184" i="23"/>
  <c r="G184" i="23"/>
  <c r="F184" i="23"/>
  <c r="E184" i="23"/>
  <c r="D184" i="23"/>
  <c r="C184" i="23"/>
  <c r="B184" i="23"/>
  <c r="I183" i="23"/>
  <c r="H183" i="23"/>
  <c r="G183" i="23"/>
  <c r="F183" i="23"/>
  <c r="E183" i="23"/>
  <c r="D183" i="23"/>
  <c r="C183" i="23"/>
  <c r="K183" i="23" s="1"/>
  <c r="B183" i="23"/>
  <c r="I182" i="23"/>
  <c r="H182" i="23"/>
  <c r="G182" i="23"/>
  <c r="F182" i="23"/>
  <c r="E182" i="23"/>
  <c r="D182" i="23"/>
  <c r="C182" i="23"/>
  <c r="B182" i="23"/>
  <c r="I181" i="23"/>
  <c r="H181" i="23"/>
  <c r="G181" i="23"/>
  <c r="F181" i="23"/>
  <c r="E181" i="23"/>
  <c r="D181" i="23"/>
  <c r="C181" i="23"/>
  <c r="B181" i="23"/>
  <c r="I180" i="23"/>
  <c r="H180" i="23"/>
  <c r="G180" i="23"/>
  <c r="F180" i="23"/>
  <c r="E180" i="23"/>
  <c r="D180" i="23"/>
  <c r="C180" i="23"/>
  <c r="B180" i="23"/>
  <c r="I179" i="23"/>
  <c r="H179" i="23"/>
  <c r="G179" i="23"/>
  <c r="F179" i="23"/>
  <c r="E179" i="23"/>
  <c r="D179" i="23"/>
  <c r="C179" i="23"/>
  <c r="B179" i="23"/>
  <c r="I178" i="23"/>
  <c r="H178" i="23"/>
  <c r="G178" i="23"/>
  <c r="F178" i="23"/>
  <c r="E178" i="23"/>
  <c r="D178" i="23"/>
  <c r="C178" i="23"/>
  <c r="B178" i="23"/>
  <c r="I177" i="23"/>
  <c r="H177" i="23"/>
  <c r="G177" i="23"/>
  <c r="F177" i="23"/>
  <c r="E177" i="23"/>
  <c r="D177" i="23"/>
  <c r="C177" i="23"/>
  <c r="B177" i="23"/>
  <c r="I176" i="23"/>
  <c r="H176" i="23"/>
  <c r="G176" i="23"/>
  <c r="F176" i="23"/>
  <c r="E176" i="23"/>
  <c r="D176" i="23"/>
  <c r="C176" i="23"/>
  <c r="B176" i="23"/>
  <c r="I175" i="23"/>
  <c r="H175" i="23"/>
  <c r="G175" i="23"/>
  <c r="F175" i="23"/>
  <c r="E175" i="23"/>
  <c r="D175" i="23"/>
  <c r="C175" i="23"/>
  <c r="B175" i="23"/>
  <c r="I174" i="23"/>
  <c r="H174" i="23"/>
  <c r="G174" i="23"/>
  <c r="F174" i="23"/>
  <c r="E174" i="23"/>
  <c r="D174" i="23"/>
  <c r="C174" i="23"/>
  <c r="B174" i="23"/>
  <c r="I173" i="23"/>
  <c r="H173" i="23"/>
  <c r="G173" i="23"/>
  <c r="F173" i="23"/>
  <c r="E173" i="23"/>
  <c r="D173" i="23"/>
  <c r="C173" i="23"/>
  <c r="B173" i="23"/>
  <c r="I172" i="23"/>
  <c r="H172" i="23"/>
  <c r="G172" i="23"/>
  <c r="F172" i="23"/>
  <c r="E172" i="23"/>
  <c r="D172" i="23"/>
  <c r="C172" i="23"/>
  <c r="B172" i="23"/>
  <c r="I171" i="23"/>
  <c r="H171" i="23"/>
  <c r="G171" i="23"/>
  <c r="F171" i="23"/>
  <c r="E171" i="23"/>
  <c r="D171" i="23"/>
  <c r="C171" i="23"/>
  <c r="B171" i="23"/>
  <c r="I170" i="23"/>
  <c r="H170" i="23"/>
  <c r="G170" i="23"/>
  <c r="F170" i="23"/>
  <c r="E170" i="23"/>
  <c r="D170" i="23"/>
  <c r="C170" i="23"/>
  <c r="B170" i="23"/>
  <c r="I169" i="23"/>
  <c r="N169" i="23" s="1"/>
  <c r="H169" i="23"/>
  <c r="G169" i="23"/>
  <c r="J169" i="23" s="1"/>
  <c r="F169" i="23"/>
  <c r="E169" i="23"/>
  <c r="D169" i="23"/>
  <c r="C169" i="23"/>
  <c r="B169" i="23"/>
  <c r="I168" i="23"/>
  <c r="H168" i="23"/>
  <c r="G168" i="23"/>
  <c r="F168" i="23"/>
  <c r="E168" i="23"/>
  <c r="D168" i="23"/>
  <c r="C168" i="23"/>
  <c r="B168" i="23"/>
  <c r="I167" i="23"/>
  <c r="H167" i="23"/>
  <c r="G167" i="23"/>
  <c r="F167" i="23"/>
  <c r="E167" i="23"/>
  <c r="D167" i="23"/>
  <c r="C167" i="23"/>
  <c r="B167" i="23"/>
  <c r="I166" i="23"/>
  <c r="H166" i="23"/>
  <c r="G166" i="23"/>
  <c r="F166" i="23"/>
  <c r="E166" i="23"/>
  <c r="D166" i="23"/>
  <c r="C166" i="23"/>
  <c r="B166" i="23"/>
  <c r="I165" i="23"/>
  <c r="H165" i="23"/>
  <c r="G165" i="23"/>
  <c r="F165" i="23"/>
  <c r="E165" i="23"/>
  <c r="D165" i="23"/>
  <c r="C165" i="23"/>
  <c r="B165" i="23"/>
  <c r="I164" i="23"/>
  <c r="H164" i="23"/>
  <c r="G164" i="23"/>
  <c r="F164" i="23"/>
  <c r="E164" i="23"/>
  <c r="D164" i="23"/>
  <c r="C164" i="23"/>
  <c r="B164" i="23"/>
  <c r="I163" i="23"/>
  <c r="H163" i="23"/>
  <c r="M163" i="23" s="1"/>
  <c r="G163" i="23"/>
  <c r="F163" i="23"/>
  <c r="E163" i="23"/>
  <c r="D163" i="23"/>
  <c r="C163" i="23"/>
  <c r="B163" i="23"/>
  <c r="I162" i="23"/>
  <c r="H162" i="23"/>
  <c r="G162" i="23"/>
  <c r="F162" i="23"/>
  <c r="E162" i="23"/>
  <c r="D162" i="23"/>
  <c r="C162" i="23"/>
  <c r="B162" i="23"/>
  <c r="I161" i="23"/>
  <c r="H161" i="23"/>
  <c r="G161" i="23"/>
  <c r="J161" i="23" s="1"/>
  <c r="F161" i="23"/>
  <c r="E161" i="23"/>
  <c r="D161" i="23"/>
  <c r="C161" i="23"/>
  <c r="B161" i="23"/>
  <c r="I160" i="23"/>
  <c r="H160" i="23"/>
  <c r="G160" i="23"/>
  <c r="F160" i="23"/>
  <c r="E160" i="23"/>
  <c r="D160" i="23"/>
  <c r="C160" i="23"/>
  <c r="B160" i="23"/>
  <c r="I159" i="23"/>
  <c r="N159" i="23" s="1"/>
  <c r="H159" i="23"/>
  <c r="G159" i="23"/>
  <c r="F159" i="23"/>
  <c r="E159" i="23"/>
  <c r="D159" i="23"/>
  <c r="C159" i="23"/>
  <c r="B159" i="23"/>
  <c r="I158" i="23"/>
  <c r="H158" i="23"/>
  <c r="G158" i="23"/>
  <c r="F158" i="23"/>
  <c r="E158" i="23"/>
  <c r="D158" i="23"/>
  <c r="C158" i="23"/>
  <c r="B158" i="23"/>
  <c r="I157" i="23"/>
  <c r="H157" i="23"/>
  <c r="M157" i="23" s="1"/>
  <c r="G157" i="23"/>
  <c r="J157" i="23" s="1"/>
  <c r="F157" i="23"/>
  <c r="E157" i="23"/>
  <c r="D157" i="23"/>
  <c r="C157" i="23"/>
  <c r="B157" i="23"/>
  <c r="I156" i="23"/>
  <c r="H156" i="23"/>
  <c r="G156" i="23"/>
  <c r="F156" i="23"/>
  <c r="E156" i="23"/>
  <c r="D156" i="23"/>
  <c r="C156" i="23"/>
  <c r="B156" i="23"/>
  <c r="I155" i="23"/>
  <c r="H155" i="23"/>
  <c r="G155" i="23"/>
  <c r="F155" i="23"/>
  <c r="E155" i="23"/>
  <c r="D155" i="23"/>
  <c r="C155" i="23"/>
  <c r="B155" i="23"/>
  <c r="I154" i="23"/>
  <c r="H154" i="23"/>
  <c r="G154" i="23"/>
  <c r="F154" i="23"/>
  <c r="E154" i="23"/>
  <c r="D154" i="23"/>
  <c r="C154" i="23"/>
  <c r="B154" i="23"/>
  <c r="I153" i="23"/>
  <c r="N153" i="23" s="1"/>
  <c r="H153" i="23"/>
  <c r="G153" i="23"/>
  <c r="J153" i="23" s="1"/>
  <c r="F153" i="23"/>
  <c r="E153" i="23"/>
  <c r="D153" i="23"/>
  <c r="C153" i="23"/>
  <c r="B153" i="23"/>
  <c r="I152" i="23"/>
  <c r="H152" i="23"/>
  <c r="G152" i="23"/>
  <c r="F152" i="23"/>
  <c r="E152" i="23"/>
  <c r="D152" i="23"/>
  <c r="C152" i="23"/>
  <c r="B152" i="23"/>
  <c r="I151" i="23"/>
  <c r="H151" i="23"/>
  <c r="G151" i="23"/>
  <c r="F151" i="23"/>
  <c r="E151" i="23"/>
  <c r="D151" i="23"/>
  <c r="C151" i="23"/>
  <c r="B151" i="23"/>
  <c r="I150" i="23"/>
  <c r="H150" i="23"/>
  <c r="G150" i="23"/>
  <c r="F150" i="23"/>
  <c r="E150" i="23"/>
  <c r="D150" i="23"/>
  <c r="C150" i="23"/>
  <c r="B150" i="23"/>
  <c r="I149" i="23"/>
  <c r="H149" i="23"/>
  <c r="M149" i="23" s="1"/>
  <c r="G149" i="23"/>
  <c r="F149" i="23"/>
  <c r="E149" i="23"/>
  <c r="D149" i="23"/>
  <c r="C149" i="23"/>
  <c r="B149" i="23"/>
  <c r="I148" i="23"/>
  <c r="H148" i="23"/>
  <c r="G148" i="23"/>
  <c r="F148" i="23"/>
  <c r="E148" i="23"/>
  <c r="D148" i="23"/>
  <c r="C148" i="23"/>
  <c r="B148" i="23"/>
  <c r="K147" i="23"/>
  <c r="I147" i="23"/>
  <c r="H147" i="23"/>
  <c r="M147" i="23" s="1"/>
  <c r="G147" i="23"/>
  <c r="F147" i="23"/>
  <c r="E147" i="23"/>
  <c r="D147" i="23"/>
  <c r="C147" i="23"/>
  <c r="B147" i="23"/>
  <c r="I146" i="23"/>
  <c r="H146" i="23"/>
  <c r="G146" i="23"/>
  <c r="F146" i="23"/>
  <c r="E146" i="23"/>
  <c r="D146" i="23"/>
  <c r="C146" i="23"/>
  <c r="B146" i="23"/>
  <c r="I145" i="23"/>
  <c r="N145" i="23" s="1"/>
  <c r="H145" i="23"/>
  <c r="G145" i="23"/>
  <c r="F145" i="23"/>
  <c r="E145" i="23"/>
  <c r="D145" i="23"/>
  <c r="C145" i="23"/>
  <c r="B145" i="23"/>
  <c r="I144" i="23"/>
  <c r="H144" i="23"/>
  <c r="G144" i="23"/>
  <c r="F144" i="23"/>
  <c r="E144" i="23"/>
  <c r="D144" i="23"/>
  <c r="C144" i="23"/>
  <c r="B144" i="23"/>
  <c r="I143" i="23"/>
  <c r="N143" i="23" s="1"/>
  <c r="H143" i="23"/>
  <c r="G143" i="23"/>
  <c r="F143" i="23"/>
  <c r="E143" i="23"/>
  <c r="D143" i="23"/>
  <c r="C143" i="23"/>
  <c r="B143" i="23"/>
  <c r="I142" i="23"/>
  <c r="H142" i="23"/>
  <c r="G142" i="23"/>
  <c r="F142" i="23"/>
  <c r="E142" i="23"/>
  <c r="D142" i="23"/>
  <c r="C142" i="23"/>
  <c r="B142" i="23"/>
  <c r="I141" i="23"/>
  <c r="H141" i="23"/>
  <c r="G141" i="23"/>
  <c r="F141" i="23"/>
  <c r="E141" i="23"/>
  <c r="D141" i="23"/>
  <c r="C141" i="23"/>
  <c r="B141" i="23"/>
  <c r="I140" i="23"/>
  <c r="H140" i="23"/>
  <c r="G140" i="23"/>
  <c r="F140" i="23"/>
  <c r="E140" i="23"/>
  <c r="D140" i="23"/>
  <c r="C140" i="23"/>
  <c r="B140" i="23"/>
  <c r="I139" i="23"/>
  <c r="H139" i="23"/>
  <c r="G139" i="23"/>
  <c r="F139" i="23"/>
  <c r="E139" i="23"/>
  <c r="D139" i="23"/>
  <c r="C139" i="23"/>
  <c r="B139" i="23"/>
  <c r="I138" i="23"/>
  <c r="H138" i="23"/>
  <c r="G138" i="23"/>
  <c r="F138" i="23"/>
  <c r="E138" i="23"/>
  <c r="D138" i="23"/>
  <c r="C138" i="23"/>
  <c r="B138" i="23"/>
  <c r="I137" i="23"/>
  <c r="H137" i="23"/>
  <c r="G137" i="23"/>
  <c r="F137" i="23"/>
  <c r="E137" i="23"/>
  <c r="D137" i="23"/>
  <c r="C137" i="23"/>
  <c r="B137" i="23"/>
  <c r="I136" i="23"/>
  <c r="H136" i="23"/>
  <c r="G136" i="23"/>
  <c r="F136" i="23"/>
  <c r="E136" i="23"/>
  <c r="D136" i="23"/>
  <c r="C136" i="23"/>
  <c r="B136" i="23"/>
  <c r="I135" i="23"/>
  <c r="H135" i="23"/>
  <c r="G135" i="23"/>
  <c r="F135" i="23"/>
  <c r="E135" i="23"/>
  <c r="D135" i="23"/>
  <c r="C135" i="23"/>
  <c r="B135" i="23"/>
  <c r="I134" i="23"/>
  <c r="H134" i="23"/>
  <c r="G134" i="23"/>
  <c r="F134" i="23"/>
  <c r="E134" i="23"/>
  <c r="D134" i="23"/>
  <c r="C134" i="23"/>
  <c r="B134" i="23"/>
  <c r="I133" i="23"/>
  <c r="H133" i="23"/>
  <c r="G133" i="23"/>
  <c r="F133" i="23"/>
  <c r="E133" i="23"/>
  <c r="D133" i="23"/>
  <c r="C133" i="23"/>
  <c r="B133" i="23"/>
  <c r="I132" i="23"/>
  <c r="H132" i="23"/>
  <c r="G132" i="23"/>
  <c r="F132" i="23"/>
  <c r="E132" i="23"/>
  <c r="D132" i="23"/>
  <c r="C132" i="23"/>
  <c r="B132" i="23"/>
  <c r="I131" i="23"/>
  <c r="H131" i="23"/>
  <c r="G131" i="23"/>
  <c r="F131" i="23"/>
  <c r="E131" i="23"/>
  <c r="D131" i="23"/>
  <c r="C131" i="23"/>
  <c r="B131" i="23"/>
  <c r="I130" i="23"/>
  <c r="H130" i="23"/>
  <c r="G130" i="23"/>
  <c r="F130" i="23"/>
  <c r="E130" i="23"/>
  <c r="D130" i="23"/>
  <c r="C130" i="23"/>
  <c r="B130" i="23"/>
  <c r="I129" i="23"/>
  <c r="H129" i="23"/>
  <c r="G129" i="23"/>
  <c r="F129" i="23"/>
  <c r="E129" i="23"/>
  <c r="D129" i="23"/>
  <c r="C129" i="23"/>
  <c r="B129" i="23"/>
  <c r="I128" i="23"/>
  <c r="H128" i="23"/>
  <c r="G128" i="23"/>
  <c r="F128" i="23"/>
  <c r="E128" i="23"/>
  <c r="D128" i="23"/>
  <c r="C128" i="23"/>
  <c r="B128" i="23"/>
  <c r="I127" i="23"/>
  <c r="H127" i="23"/>
  <c r="G127" i="23"/>
  <c r="F127" i="23"/>
  <c r="E127" i="23"/>
  <c r="D127" i="23"/>
  <c r="C127" i="23"/>
  <c r="B127" i="23"/>
  <c r="I126" i="23"/>
  <c r="H126" i="23"/>
  <c r="G126" i="23"/>
  <c r="F126" i="23"/>
  <c r="E126" i="23"/>
  <c r="D126" i="23"/>
  <c r="C126" i="23"/>
  <c r="B126" i="23"/>
  <c r="I125" i="23"/>
  <c r="H125" i="23"/>
  <c r="G125" i="23"/>
  <c r="F125" i="23"/>
  <c r="E125" i="23"/>
  <c r="D125" i="23"/>
  <c r="C125" i="23"/>
  <c r="B125" i="23"/>
  <c r="I124" i="23"/>
  <c r="H124" i="23"/>
  <c r="G124" i="23"/>
  <c r="F124" i="23"/>
  <c r="E124" i="23"/>
  <c r="D124" i="23"/>
  <c r="C124" i="23"/>
  <c r="B124" i="23"/>
  <c r="I123" i="23"/>
  <c r="H123" i="23"/>
  <c r="G123" i="23"/>
  <c r="F123" i="23"/>
  <c r="E123" i="23"/>
  <c r="D123" i="23"/>
  <c r="C123" i="23"/>
  <c r="B123" i="23"/>
  <c r="I122" i="23"/>
  <c r="H122" i="23"/>
  <c r="G122" i="23"/>
  <c r="F122" i="23"/>
  <c r="E122" i="23"/>
  <c r="D122" i="23"/>
  <c r="C122" i="23"/>
  <c r="B122" i="23"/>
  <c r="I121" i="23"/>
  <c r="H121" i="23"/>
  <c r="G121" i="23"/>
  <c r="F121" i="23"/>
  <c r="E121" i="23"/>
  <c r="D121" i="23"/>
  <c r="C121" i="23"/>
  <c r="B121" i="23"/>
  <c r="I120" i="23"/>
  <c r="H120" i="23"/>
  <c r="G120" i="23"/>
  <c r="F120" i="23"/>
  <c r="E120" i="23"/>
  <c r="D120" i="23"/>
  <c r="C120" i="23"/>
  <c r="B120" i="23"/>
  <c r="M120" i="23" s="1"/>
  <c r="I119" i="23"/>
  <c r="H119" i="23"/>
  <c r="G119" i="23"/>
  <c r="F119" i="23"/>
  <c r="E119" i="23"/>
  <c r="D119" i="23"/>
  <c r="C119" i="23"/>
  <c r="B119" i="23"/>
  <c r="I118" i="23"/>
  <c r="H118" i="23"/>
  <c r="G118" i="23"/>
  <c r="F118" i="23"/>
  <c r="E118" i="23"/>
  <c r="D118" i="23"/>
  <c r="C118" i="23"/>
  <c r="B118" i="23"/>
  <c r="N118" i="23" s="1"/>
  <c r="I117" i="23"/>
  <c r="H117" i="23"/>
  <c r="G117" i="23"/>
  <c r="F117" i="23"/>
  <c r="E117" i="23"/>
  <c r="D117" i="23"/>
  <c r="C117" i="23"/>
  <c r="B117" i="23"/>
  <c r="I116" i="23"/>
  <c r="H116" i="23"/>
  <c r="G116" i="23"/>
  <c r="F116" i="23"/>
  <c r="E116" i="23"/>
  <c r="D116" i="23"/>
  <c r="C116" i="23"/>
  <c r="K116" i="23" s="1"/>
  <c r="B116" i="23"/>
  <c r="I115" i="23"/>
  <c r="H115" i="23"/>
  <c r="G115" i="23"/>
  <c r="F115" i="23"/>
  <c r="E115" i="23"/>
  <c r="D115" i="23"/>
  <c r="C115" i="23"/>
  <c r="B115" i="23"/>
  <c r="I114" i="23"/>
  <c r="H114" i="23"/>
  <c r="G114" i="23"/>
  <c r="F114" i="23"/>
  <c r="E114" i="23"/>
  <c r="D114" i="23"/>
  <c r="C114" i="23"/>
  <c r="B114" i="23"/>
  <c r="J114" i="23" s="1"/>
  <c r="I113" i="23"/>
  <c r="H113" i="23"/>
  <c r="G113" i="23"/>
  <c r="F113" i="23"/>
  <c r="E113" i="23"/>
  <c r="D113" i="23"/>
  <c r="C113" i="23"/>
  <c r="B113" i="23"/>
  <c r="I112" i="23"/>
  <c r="H112" i="23"/>
  <c r="G112" i="23"/>
  <c r="F112" i="23"/>
  <c r="E112" i="23"/>
  <c r="D112" i="23"/>
  <c r="C112" i="23"/>
  <c r="B112" i="23"/>
  <c r="I111" i="23"/>
  <c r="H111" i="23"/>
  <c r="G111" i="23"/>
  <c r="F111" i="23"/>
  <c r="E111" i="23"/>
  <c r="D111" i="23"/>
  <c r="C111" i="23"/>
  <c r="B111" i="23"/>
  <c r="I110" i="23"/>
  <c r="H110" i="23"/>
  <c r="G110" i="23"/>
  <c r="F110" i="23"/>
  <c r="E110" i="23"/>
  <c r="D110" i="23"/>
  <c r="C110" i="23"/>
  <c r="B110" i="23"/>
  <c r="I109" i="23"/>
  <c r="H109" i="23"/>
  <c r="G109" i="23"/>
  <c r="F109" i="23"/>
  <c r="E109" i="23"/>
  <c r="K109" i="23" s="1"/>
  <c r="D109" i="23"/>
  <c r="C109" i="23"/>
  <c r="B109" i="23"/>
  <c r="I108" i="23"/>
  <c r="H108" i="23"/>
  <c r="G108" i="23"/>
  <c r="F108" i="23"/>
  <c r="E108" i="23"/>
  <c r="D108" i="23"/>
  <c r="C108" i="23"/>
  <c r="B108" i="23"/>
  <c r="I107" i="23"/>
  <c r="H107" i="23"/>
  <c r="G107" i="23"/>
  <c r="F107" i="23"/>
  <c r="E107" i="23"/>
  <c r="D107" i="23"/>
  <c r="C107" i="23"/>
  <c r="B107" i="23"/>
  <c r="I106" i="23"/>
  <c r="H106" i="23"/>
  <c r="G106" i="23"/>
  <c r="F106" i="23"/>
  <c r="E106" i="23"/>
  <c r="D106" i="23"/>
  <c r="C106" i="23"/>
  <c r="B106" i="23"/>
  <c r="I105" i="23"/>
  <c r="H105" i="23"/>
  <c r="M105" i="23" s="1"/>
  <c r="G105" i="23"/>
  <c r="F105" i="23"/>
  <c r="E105" i="23"/>
  <c r="D105" i="23"/>
  <c r="C105" i="23"/>
  <c r="B105" i="23"/>
  <c r="I104" i="23"/>
  <c r="H104" i="23"/>
  <c r="G104" i="23"/>
  <c r="F104" i="23"/>
  <c r="E104" i="23"/>
  <c r="D104" i="23"/>
  <c r="C104" i="23"/>
  <c r="B104" i="23"/>
  <c r="I103" i="23"/>
  <c r="H103" i="23"/>
  <c r="G103" i="23"/>
  <c r="F103" i="23"/>
  <c r="E103" i="23"/>
  <c r="D103" i="23"/>
  <c r="C103" i="23"/>
  <c r="B103" i="23"/>
  <c r="I102" i="23"/>
  <c r="H102" i="23"/>
  <c r="G102" i="23"/>
  <c r="F102" i="23"/>
  <c r="E102" i="23"/>
  <c r="D102" i="23"/>
  <c r="C102" i="23"/>
  <c r="B102" i="23"/>
  <c r="I101" i="23"/>
  <c r="H101" i="23"/>
  <c r="G101" i="23"/>
  <c r="F101" i="23"/>
  <c r="E101" i="23"/>
  <c r="D101" i="23"/>
  <c r="C101" i="23"/>
  <c r="B101" i="23"/>
  <c r="I100" i="23"/>
  <c r="H100" i="23"/>
  <c r="G100" i="23"/>
  <c r="F100" i="23"/>
  <c r="E100" i="23"/>
  <c r="D100" i="23"/>
  <c r="C100" i="23"/>
  <c r="B100" i="23"/>
  <c r="I99" i="23"/>
  <c r="H99" i="23"/>
  <c r="G99" i="23"/>
  <c r="F99" i="23"/>
  <c r="E99" i="23"/>
  <c r="D99" i="23"/>
  <c r="C99" i="23"/>
  <c r="B99" i="23"/>
  <c r="I98" i="23"/>
  <c r="H98" i="23"/>
  <c r="G98" i="23"/>
  <c r="F98" i="23"/>
  <c r="E98" i="23"/>
  <c r="D98" i="23"/>
  <c r="C98" i="23"/>
  <c r="B98" i="23"/>
  <c r="I97" i="23"/>
  <c r="H97" i="23"/>
  <c r="G97" i="23"/>
  <c r="F97" i="23"/>
  <c r="E97" i="23"/>
  <c r="D97" i="23"/>
  <c r="C97" i="23"/>
  <c r="B97" i="23"/>
  <c r="I96" i="23"/>
  <c r="H96" i="23"/>
  <c r="G96" i="23"/>
  <c r="F96" i="23"/>
  <c r="E96" i="23"/>
  <c r="D96" i="23"/>
  <c r="C96" i="23"/>
  <c r="B96" i="23"/>
  <c r="I95" i="23"/>
  <c r="H95" i="23"/>
  <c r="G95" i="23"/>
  <c r="F95" i="23"/>
  <c r="E95" i="23"/>
  <c r="D95" i="23"/>
  <c r="C95" i="23"/>
  <c r="B95" i="23"/>
  <c r="I94" i="23"/>
  <c r="H94" i="23"/>
  <c r="G94" i="23"/>
  <c r="F94" i="23"/>
  <c r="E94" i="23"/>
  <c r="D94" i="23"/>
  <c r="C94" i="23"/>
  <c r="B94" i="23"/>
  <c r="I93" i="23"/>
  <c r="H93" i="23"/>
  <c r="G93" i="23"/>
  <c r="F93" i="23"/>
  <c r="E93" i="23"/>
  <c r="D93" i="23"/>
  <c r="C93" i="23"/>
  <c r="B93" i="23"/>
  <c r="I92" i="23"/>
  <c r="H92" i="23"/>
  <c r="G92" i="23"/>
  <c r="F92" i="23"/>
  <c r="E92" i="23"/>
  <c r="D92" i="23"/>
  <c r="C92" i="23"/>
  <c r="K92" i="23" s="1"/>
  <c r="B92" i="23"/>
  <c r="I91" i="23"/>
  <c r="H91" i="23"/>
  <c r="G91" i="23"/>
  <c r="F91" i="23"/>
  <c r="E91" i="23"/>
  <c r="D91" i="23"/>
  <c r="C91" i="23"/>
  <c r="B91" i="23"/>
  <c r="I90" i="23"/>
  <c r="H90" i="23"/>
  <c r="G90" i="23"/>
  <c r="F90" i="23"/>
  <c r="E90" i="23"/>
  <c r="D90" i="23"/>
  <c r="C90" i="23"/>
  <c r="B90" i="23"/>
  <c r="I89" i="23"/>
  <c r="H89" i="23"/>
  <c r="G89" i="23"/>
  <c r="F89" i="23"/>
  <c r="E89" i="23"/>
  <c r="D89" i="23"/>
  <c r="C89" i="23"/>
  <c r="B89" i="23"/>
  <c r="I88" i="23"/>
  <c r="H88" i="23"/>
  <c r="G88" i="23"/>
  <c r="F88" i="23"/>
  <c r="E88" i="23"/>
  <c r="D88" i="23"/>
  <c r="C88" i="23"/>
  <c r="K88" i="23" s="1"/>
  <c r="B88" i="23"/>
  <c r="I87" i="23"/>
  <c r="H87" i="23"/>
  <c r="G87" i="23"/>
  <c r="F87" i="23"/>
  <c r="E87" i="23"/>
  <c r="K87" i="23" s="1"/>
  <c r="D87" i="23"/>
  <c r="C87" i="23"/>
  <c r="B87" i="23"/>
  <c r="I86" i="23"/>
  <c r="H86" i="23"/>
  <c r="G86" i="23"/>
  <c r="F86" i="23"/>
  <c r="E86" i="23"/>
  <c r="D86" i="23"/>
  <c r="L86" i="23" s="1"/>
  <c r="C86" i="23"/>
  <c r="K86" i="23" s="1"/>
  <c r="B86" i="23"/>
  <c r="I85" i="23"/>
  <c r="H85" i="23"/>
  <c r="G85" i="23"/>
  <c r="F85" i="23"/>
  <c r="E85" i="23"/>
  <c r="D85" i="23"/>
  <c r="C85" i="23"/>
  <c r="B85" i="23"/>
  <c r="I84" i="23"/>
  <c r="H84" i="23"/>
  <c r="G84" i="23"/>
  <c r="F84" i="23"/>
  <c r="E84" i="23"/>
  <c r="D84" i="23"/>
  <c r="C84" i="23"/>
  <c r="B84" i="23"/>
  <c r="I83" i="23"/>
  <c r="H83" i="23"/>
  <c r="G83" i="23"/>
  <c r="F83" i="23"/>
  <c r="E83" i="23"/>
  <c r="D83" i="23"/>
  <c r="C83" i="23"/>
  <c r="B83" i="23"/>
  <c r="I82" i="23"/>
  <c r="H82" i="23"/>
  <c r="G82" i="23"/>
  <c r="F82" i="23"/>
  <c r="E82" i="23"/>
  <c r="D82" i="23"/>
  <c r="C82" i="23"/>
  <c r="K82" i="23" s="1"/>
  <c r="B82" i="23"/>
  <c r="I81" i="23"/>
  <c r="H81" i="23"/>
  <c r="G81" i="23"/>
  <c r="F81" i="23"/>
  <c r="E81" i="23"/>
  <c r="D81" i="23"/>
  <c r="C81" i="23"/>
  <c r="B81" i="23"/>
  <c r="I80" i="23"/>
  <c r="H80" i="23"/>
  <c r="G80" i="23"/>
  <c r="F80" i="23"/>
  <c r="E80" i="23"/>
  <c r="D80" i="23"/>
  <c r="C80" i="23"/>
  <c r="B80" i="23"/>
  <c r="I79" i="23"/>
  <c r="H79" i="23"/>
  <c r="G79" i="23"/>
  <c r="F79" i="23"/>
  <c r="E79" i="23"/>
  <c r="D79" i="23"/>
  <c r="C79" i="23"/>
  <c r="B79" i="23"/>
  <c r="I78" i="23"/>
  <c r="H78" i="23"/>
  <c r="G78" i="23"/>
  <c r="F78" i="23"/>
  <c r="E78" i="23"/>
  <c r="D78" i="23"/>
  <c r="C78" i="23"/>
  <c r="B78" i="23"/>
  <c r="I77" i="23"/>
  <c r="H77" i="23"/>
  <c r="G77" i="23"/>
  <c r="F77" i="23"/>
  <c r="E77" i="23"/>
  <c r="D77" i="23"/>
  <c r="C77" i="23"/>
  <c r="B77" i="23"/>
  <c r="I76" i="23"/>
  <c r="H76" i="23"/>
  <c r="G76" i="23"/>
  <c r="F76" i="23"/>
  <c r="E76" i="23"/>
  <c r="D76" i="23"/>
  <c r="C76" i="23"/>
  <c r="K76" i="23" s="1"/>
  <c r="B76" i="23"/>
  <c r="I75" i="23"/>
  <c r="H75" i="23"/>
  <c r="G75" i="23"/>
  <c r="F75" i="23"/>
  <c r="E75" i="23"/>
  <c r="D75" i="23"/>
  <c r="C75" i="23"/>
  <c r="B75" i="23"/>
  <c r="I74" i="23"/>
  <c r="H74" i="23"/>
  <c r="G74" i="23"/>
  <c r="F74" i="23"/>
  <c r="E74" i="23"/>
  <c r="D74" i="23"/>
  <c r="C74" i="23"/>
  <c r="K74" i="23" s="1"/>
  <c r="B74" i="23"/>
  <c r="I73" i="23"/>
  <c r="N73" i="23" s="1"/>
  <c r="H73" i="23"/>
  <c r="G73" i="23"/>
  <c r="F73" i="23"/>
  <c r="E73" i="23"/>
  <c r="D73" i="23"/>
  <c r="C73" i="23"/>
  <c r="B73" i="23"/>
  <c r="I72" i="23"/>
  <c r="H72" i="23"/>
  <c r="G72" i="23"/>
  <c r="F72" i="23"/>
  <c r="E72" i="23"/>
  <c r="D72" i="23"/>
  <c r="C72" i="23"/>
  <c r="K72" i="23" s="1"/>
  <c r="B72" i="23"/>
  <c r="I71" i="23"/>
  <c r="H71" i="23"/>
  <c r="G71" i="23"/>
  <c r="F71" i="23"/>
  <c r="E71" i="23"/>
  <c r="D71" i="23"/>
  <c r="C71" i="23"/>
  <c r="B71" i="23"/>
  <c r="I70" i="23"/>
  <c r="H70" i="23"/>
  <c r="G70" i="23"/>
  <c r="F70" i="23"/>
  <c r="E70" i="23"/>
  <c r="D70" i="23"/>
  <c r="C70" i="23"/>
  <c r="K70" i="23" s="1"/>
  <c r="B70" i="23"/>
  <c r="I69" i="23"/>
  <c r="H69" i="23"/>
  <c r="G69" i="23"/>
  <c r="F69" i="23"/>
  <c r="E69" i="23"/>
  <c r="D69" i="23"/>
  <c r="C69" i="23"/>
  <c r="B69" i="23"/>
  <c r="I68" i="23"/>
  <c r="H68" i="23"/>
  <c r="G68" i="23"/>
  <c r="F68" i="23"/>
  <c r="E68" i="23"/>
  <c r="D68" i="23"/>
  <c r="L68" i="23" s="1"/>
  <c r="C68" i="23"/>
  <c r="B68" i="23"/>
  <c r="I67" i="23"/>
  <c r="H67" i="23"/>
  <c r="G67" i="23"/>
  <c r="F67" i="23"/>
  <c r="E67" i="23"/>
  <c r="D67" i="23"/>
  <c r="C67" i="23"/>
  <c r="B67" i="23"/>
  <c r="I66" i="23"/>
  <c r="H66" i="23"/>
  <c r="G66" i="23"/>
  <c r="F66" i="23"/>
  <c r="E66" i="23"/>
  <c r="D66" i="23"/>
  <c r="C66" i="23"/>
  <c r="K66" i="23" s="1"/>
  <c r="B66" i="23"/>
  <c r="I65" i="23"/>
  <c r="H65" i="23"/>
  <c r="G65" i="23"/>
  <c r="F65" i="23"/>
  <c r="E65" i="23"/>
  <c r="D65" i="23"/>
  <c r="C65" i="23"/>
  <c r="B65" i="23"/>
  <c r="I64" i="23"/>
  <c r="H64" i="23"/>
  <c r="G64" i="23"/>
  <c r="F64" i="23"/>
  <c r="E64" i="23"/>
  <c r="D64" i="23"/>
  <c r="C64" i="23"/>
  <c r="K64" i="23" s="1"/>
  <c r="B64" i="23"/>
  <c r="I63" i="23"/>
  <c r="H63" i="23"/>
  <c r="G63" i="23"/>
  <c r="F63" i="23"/>
  <c r="E63" i="23"/>
  <c r="D63" i="23"/>
  <c r="C63" i="23"/>
  <c r="B63" i="23"/>
  <c r="I62" i="23"/>
  <c r="H62" i="23"/>
  <c r="G62" i="23"/>
  <c r="F62" i="23"/>
  <c r="E62" i="23"/>
  <c r="D62" i="23"/>
  <c r="C62" i="23"/>
  <c r="K62" i="23" s="1"/>
  <c r="B62" i="23"/>
  <c r="I61" i="23"/>
  <c r="H61" i="23"/>
  <c r="G61" i="23"/>
  <c r="F61" i="23"/>
  <c r="E61" i="23"/>
  <c r="D61" i="23"/>
  <c r="C61" i="23"/>
  <c r="B61" i="23"/>
  <c r="I60" i="23"/>
  <c r="H60" i="23"/>
  <c r="G60" i="23"/>
  <c r="F60" i="23"/>
  <c r="E60" i="23"/>
  <c r="D60" i="23"/>
  <c r="C60" i="23"/>
  <c r="B60" i="23"/>
  <c r="I59" i="23"/>
  <c r="H59" i="23"/>
  <c r="G59" i="23"/>
  <c r="F59" i="23"/>
  <c r="E59" i="23"/>
  <c r="D59" i="23"/>
  <c r="C59" i="23"/>
  <c r="B59" i="23"/>
  <c r="I58" i="23"/>
  <c r="H58" i="23"/>
  <c r="G58" i="23"/>
  <c r="F58" i="23"/>
  <c r="E58" i="23"/>
  <c r="D58" i="23"/>
  <c r="C58" i="23"/>
  <c r="B58" i="23"/>
  <c r="I57" i="23"/>
  <c r="H57" i="23"/>
  <c r="G57" i="23"/>
  <c r="F57" i="23"/>
  <c r="E57" i="23"/>
  <c r="D57" i="23"/>
  <c r="C57" i="23"/>
  <c r="B57" i="23"/>
  <c r="I56" i="23"/>
  <c r="H56" i="23"/>
  <c r="G56" i="23"/>
  <c r="F56" i="23"/>
  <c r="E56" i="23"/>
  <c r="D56" i="23"/>
  <c r="C56" i="23"/>
  <c r="B56" i="23"/>
  <c r="I55" i="23"/>
  <c r="H55" i="23"/>
  <c r="G55" i="23"/>
  <c r="F55" i="23"/>
  <c r="E55" i="23"/>
  <c r="D55" i="23"/>
  <c r="C55" i="23"/>
  <c r="B55" i="23"/>
  <c r="I54" i="23"/>
  <c r="H54" i="23"/>
  <c r="G54" i="23"/>
  <c r="F54" i="23"/>
  <c r="E54" i="23"/>
  <c r="D54" i="23"/>
  <c r="C54" i="23"/>
  <c r="B54" i="23"/>
  <c r="I53" i="23"/>
  <c r="H53" i="23"/>
  <c r="G53" i="23"/>
  <c r="F53" i="23"/>
  <c r="E53" i="23"/>
  <c r="D53" i="23"/>
  <c r="C53" i="23"/>
  <c r="B53" i="23"/>
  <c r="I52" i="23"/>
  <c r="H52" i="23"/>
  <c r="G52" i="23"/>
  <c r="F52" i="23"/>
  <c r="E52" i="23"/>
  <c r="D52" i="23"/>
  <c r="C52" i="23"/>
  <c r="B52" i="23"/>
  <c r="I51" i="23"/>
  <c r="H51" i="23"/>
  <c r="G51" i="23"/>
  <c r="F51" i="23"/>
  <c r="E51" i="23"/>
  <c r="D51" i="23"/>
  <c r="C51" i="23"/>
  <c r="B51" i="23"/>
  <c r="I50" i="23"/>
  <c r="H50" i="23"/>
  <c r="G50" i="23"/>
  <c r="F50" i="23"/>
  <c r="E50" i="23"/>
  <c r="D50" i="23"/>
  <c r="C50" i="23"/>
  <c r="B50" i="23"/>
  <c r="I49" i="23"/>
  <c r="H49" i="23"/>
  <c r="G49" i="23"/>
  <c r="F49" i="23"/>
  <c r="E49" i="23"/>
  <c r="D49" i="23"/>
  <c r="C49" i="23"/>
  <c r="B49" i="23"/>
  <c r="I48" i="23"/>
  <c r="H48" i="23"/>
  <c r="G48" i="23"/>
  <c r="F48" i="23"/>
  <c r="E48" i="23"/>
  <c r="D48" i="23"/>
  <c r="C48" i="23"/>
  <c r="B48" i="23"/>
  <c r="I47" i="23"/>
  <c r="H47" i="23"/>
  <c r="G47" i="23"/>
  <c r="F47" i="23"/>
  <c r="E47" i="23"/>
  <c r="D47" i="23"/>
  <c r="C47" i="23"/>
  <c r="B47" i="23"/>
  <c r="I46" i="23"/>
  <c r="H46" i="23"/>
  <c r="G46" i="23"/>
  <c r="F46" i="23"/>
  <c r="E46" i="23"/>
  <c r="D46" i="23"/>
  <c r="C46" i="23"/>
  <c r="B46" i="23"/>
  <c r="I45" i="23"/>
  <c r="H45" i="23"/>
  <c r="G45" i="23"/>
  <c r="F45" i="23"/>
  <c r="E45" i="23"/>
  <c r="D45" i="23"/>
  <c r="C45" i="23"/>
  <c r="B45" i="23"/>
  <c r="I44" i="23"/>
  <c r="H44" i="23"/>
  <c r="G44" i="23"/>
  <c r="F44" i="23"/>
  <c r="E44" i="23"/>
  <c r="D44" i="23"/>
  <c r="C44" i="23"/>
  <c r="B44" i="23"/>
  <c r="I43" i="23"/>
  <c r="H43" i="23"/>
  <c r="G43" i="23"/>
  <c r="F43" i="23"/>
  <c r="E43" i="23"/>
  <c r="D43" i="23"/>
  <c r="C43" i="23"/>
  <c r="B43" i="23"/>
  <c r="I42" i="23"/>
  <c r="H42" i="23"/>
  <c r="G42" i="23"/>
  <c r="F42" i="23"/>
  <c r="E42" i="23"/>
  <c r="D42" i="23"/>
  <c r="C42" i="23"/>
  <c r="B42" i="23"/>
  <c r="I41" i="23"/>
  <c r="H41" i="23"/>
  <c r="G41" i="23"/>
  <c r="F41" i="23"/>
  <c r="E41" i="23"/>
  <c r="D41" i="23"/>
  <c r="C41" i="23"/>
  <c r="B41" i="23"/>
  <c r="I40" i="23"/>
  <c r="H40" i="23"/>
  <c r="G40" i="23"/>
  <c r="F40" i="23"/>
  <c r="E40" i="23"/>
  <c r="D40" i="23"/>
  <c r="C40" i="23"/>
  <c r="B40" i="23"/>
  <c r="I39" i="23"/>
  <c r="H39" i="23"/>
  <c r="G39" i="23"/>
  <c r="F39" i="23"/>
  <c r="E39" i="23"/>
  <c r="D39" i="23"/>
  <c r="C39" i="23"/>
  <c r="B39" i="23"/>
  <c r="I38" i="23"/>
  <c r="H38" i="23"/>
  <c r="G38" i="23"/>
  <c r="F38" i="23"/>
  <c r="E38" i="23"/>
  <c r="D38" i="23"/>
  <c r="C38" i="23"/>
  <c r="B38" i="23"/>
  <c r="I37" i="23"/>
  <c r="H37" i="23"/>
  <c r="G37" i="23"/>
  <c r="F37" i="23"/>
  <c r="E37" i="23"/>
  <c r="D37" i="23"/>
  <c r="C37" i="23"/>
  <c r="B37" i="23"/>
  <c r="I36" i="23"/>
  <c r="H36" i="23"/>
  <c r="G36" i="23"/>
  <c r="F36" i="23"/>
  <c r="E36" i="23"/>
  <c r="D36" i="23"/>
  <c r="C36" i="23"/>
  <c r="B36" i="23"/>
  <c r="I35" i="23"/>
  <c r="H35" i="23"/>
  <c r="G35" i="23"/>
  <c r="F35" i="23"/>
  <c r="E35" i="23"/>
  <c r="D35" i="23"/>
  <c r="C35" i="23"/>
  <c r="B35" i="23"/>
  <c r="I34" i="23"/>
  <c r="H34" i="23"/>
  <c r="G34" i="23"/>
  <c r="F34" i="23"/>
  <c r="E34" i="23"/>
  <c r="D34" i="23"/>
  <c r="C34" i="23"/>
  <c r="B34" i="23"/>
  <c r="I33" i="23"/>
  <c r="H33" i="23"/>
  <c r="G33" i="23"/>
  <c r="F33" i="23"/>
  <c r="E33" i="23"/>
  <c r="D33" i="23"/>
  <c r="C33" i="23"/>
  <c r="B33" i="23"/>
  <c r="I32" i="23"/>
  <c r="H32" i="23"/>
  <c r="G32" i="23"/>
  <c r="F32" i="23"/>
  <c r="E32" i="23"/>
  <c r="D32" i="23"/>
  <c r="C32" i="23"/>
  <c r="B32" i="23"/>
  <c r="I31" i="23"/>
  <c r="H31" i="23"/>
  <c r="G31" i="23"/>
  <c r="F31" i="23"/>
  <c r="E31" i="23"/>
  <c r="D31" i="23"/>
  <c r="C31" i="23"/>
  <c r="B31" i="23"/>
  <c r="I30" i="23"/>
  <c r="H30" i="23"/>
  <c r="G30" i="23"/>
  <c r="F30" i="23"/>
  <c r="E30" i="23"/>
  <c r="D30" i="23"/>
  <c r="C30" i="23"/>
  <c r="B30" i="23"/>
  <c r="I29" i="23"/>
  <c r="H29" i="23"/>
  <c r="G29" i="23"/>
  <c r="F29" i="23"/>
  <c r="E29" i="23"/>
  <c r="D29" i="23"/>
  <c r="C29" i="23"/>
  <c r="B29" i="23"/>
  <c r="I28" i="23"/>
  <c r="H28" i="23"/>
  <c r="G28" i="23"/>
  <c r="F28" i="23"/>
  <c r="E28" i="23"/>
  <c r="D28" i="23"/>
  <c r="C28" i="23"/>
  <c r="B28" i="23"/>
  <c r="I27" i="23"/>
  <c r="H27" i="23"/>
  <c r="G27" i="23"/>
  <c r="F27" i="23"/>
  <c r="E27" i="23"/>
  <c r="D27" i="23"/>
  <c r="C27" i="23"/>
  <c r="B27" i="23"/>
  <c r="I26" i="23"/>
  <c r="H26" i="23"/>
  <c r="G26" i="23"/>
  <c r="F26" i="23"/>
  <c r="E26" i="23"/>
  <c r="D26" i="23"/>
  <c r="C26" i="23"/>
  <c r="B26" i="23"/>
  <c r="I25" i="23"/>
  <c r="H25" i="23"/>
  <c r="G25" i="23"/>
  <c r="F25" i="23"/>
  <c r="E25" i="23"/>
  <c r="D25" i="23"/>
  <c r="C25" i="23"/>
  <c r="B25" i="23"/>
  <c r="I24" i="23"/>
  <c r="H24" i="23"/>
  <c r="G24" i="23"/>
  <c r="F24" i="23"/>
  <c r="E24" i="23"/>
  <c r="D24" i="23"/>
  <c r="C24" i="23"/>
  <c r="B24" i="23"/>
  <c r="I23" i="23"/>
  <c r="H23" i="23"/>
  <c r="G23" i="23"/>
  <c r="F23" i="23"/>
  <c r="E23" i="23"/>
  <c r="D23" i="23"/>
  <c r="C23" i="23"/>
  <c r="B23" i="23"/>
  <c r="I22" i="23"/>
  <c r="H22" i="23"/>
  <c r="G22" i="23"/>
  <c r="F22" i="23"/>
  <c r="E22" i="23"/>
  <c r="D22" i="23"/>
  <c r="C22" i="23"/>
  <c r="B22" i="23"/>
  <c r="I21" i="23"/>
  <c r="H21" i="23"/>
  <c r="G21" i="23"/>
  <c r="F21" i="23"/>
  <c r="E21" i="23"/>
  <c r="D21" i="23"/>
  <c r="C21" i="23"/>
  <c r="B21" i="23"/>
  <c r="I20" i="23"/>
  <c r="H20" i="23"/>
  <c r="G20" i="23"/>
  <c r="F20" i="23"/>
  <c r="E20" i="23"/>
  <c r="D20" i="23"/>
  <c r="C20" i="23"/>
  <c r="B20" i="23"/>
  <c r="I19" i="23"/>
  <c r="H19" i="23"/>
  <c r="G19" i="23"/>
  <c r="F19" i="23"/>
  <c r="E19" i="23"/>
  <c r="D19" i="23"/>
  <c r="C19" i="23"/>
  <c r="B19" i="23"/>
  <c r="I18" i="23"/>
  <c r="H18" i="23"/>
  <c r="G18" i="23"/>
  <c r="F18" i="23"/>
  <c r="E18" i="23"/>
  <c r="D18" i="23"/>
  <c r="C18" i="23"/>
  <c r="B18" i="23"/>
  <c r="I17" i="23"/>
  <c r="H17" i="23"/>
  <c r="G17" i="23"/>
  <c r="F17" i="23"/>
  <c r="E17" i="23"/>
  <c r="D17" i="23"/>
  <c r="C17" i="23"/>
  <c r="B17" i="23"/>
  <c r="I16" i="23"/>
  <c r="H16" i="23"/>
  <c r="G16" i="23"/>
  <c r="F16" i="23"/>
  <c r="E16" i="23"/>
  <c r="D16" i="23"/>
  <c r="C16" i="23"/>
  <c r="B16" i="23"/>
  <c r="I15" i="23"/>
  <c r="H15" i="23"/>
  <c r="G15" i="23"/>
  <c r="F15" i="23"/>
  <c r="E15" i="23"/>
  <c r="D15" i="23"/>
  <c r="C15" i="23"/>
  <c r="B15" i="23"/>
  <c r="I14" i="23"/>
  <c r="H14" i="23"/>
  <c r="G14" i="23"/>
  <c r="F14" i="23"/>
  <c r="E14" i="23"/>
  <c r="D14" i="23"/>
  <c r="C14" i="23"/>
  <c r="B14" i="23"/>
  <c r="I13" i="23"/>
  <c r="H13" i="23"/>
  <c r="G13" i="23"/>
  <c r="F13" i="23"/>
  <c r="E13" i="23"/>
  <c r="D13" i="23"/>
  <c r="C13" i="23"/>
  <c r="B13" i="23"/>
  <c r="J13" i="23" s="1"/>
  <c r="I12" i="23"/>
  <c r="H12" i="23"/>
  <c r="G12" i="23"/>
  <c r="F12" i="23"/>
  <c r="E12" i="23"/>
  <c r="D12" i="23"/>
  <c r="C12" i="23"/>
  <c r="B12" i="23"/>
  <c r="I11" i="23"/>
  <c r="H11" i="23"/>
  <c r="G11" i="23"/>
  <c r="F11" i="23"/>
  <c r="E11" i="23"/>
  <c r="D11" i="23"/>
  <c r="C11" i="23"/>
  <c r="B11" i="23"/>
  <c r="I10" i="23"/>
  <c r="H10" i="23"/>
  <c r="G10" i="23"/>
  <c r="F10" i="23"/>
  <c r="E10" i="23"/>
  <c r="D10" i="23"/>
  <c r="C10" i="23"/>
  <c r="B10" i="23"/>
  <c r="I9" i="23"/>
  <c r="H9" i="23"/>
  <c r="G9" i="23"/>
  <c r="F9" i="23"/>
  <c r="E9" i="23"/>
  <c r="D9" i="23"/>
  <c r="C9" i="23"/>
  <c r="B9" i="23"/>
  <c r="I8" i="23"/>
  <c r="H8" i="23"/>
  <c r="G8" i="23"/>
  <c r="F8" i="23"/>
  <c r="E8" i="23"/>
  <c r="D8" i="23"/>
  <c r="C8" i="23"/>
  <c r="B8" i="23"/>
  <c r="I7" i="23"/>
  <c r="H7" i="23"/>
  <c r="G7" i="23"/>
  <c r="F7" i="23"/>
  <c r="E7" i="23"/>
  <c r="D7" i="23"/>
  <c r="C7" i="23"/>
  <c r="B7" i="23"/>
  <c r="I6" i="23"/>
  <c r="H6" i="23"/>
  <c r="G6" i="23"/>
  <c r="F6" i="23"/>
  <c r="E6" i="23"/>
  <c r="D6" i="23"/>
  <c r="C6" i="23"/>
  <c r="B6" i="23"/>
  <c r="I5" i="23"/>
  <c r="H5" i="23"/>
  <c r="G5" i="23"/>
  <c r="F5" i="23"/>
  <c r="E5" i="23"/>
  <c r="D5" i="23"/>
  <c r="C5" i="23"/>
  <c r="B5" i="23"/>
  <c r="I4" i="23"/>
  <c r="H4" i="23"/>
  <c r="G4" i="23"/>
  <c r="F4" i="23"/>
  <c r="E4" i="23"/>
  <c r="D4" i="23"/>
  <c r="C4" i="23"/>
  <c r="B4" i="23"/>
  <c r="I3" i="23"/>
  <c r="H3" i="23"/>
  <c r="G3" i="23"/>
  <c r="F3" i="23"/>
  <c r="E3" i="23"/>
  <c r="D3" i="23"/>
  <c r="C3" i="23"/>
  <c r="B3" i="23"/>
  <c r="I2" i="23"/>
  <c r="H2" i="23"/>
  <c r="G2" i="23"/>
  <c r="F2" i="23"/>
  <c r="E2" i="23"/>
  <c r="D2" i="23"/>
  <c r="C2" i="23"/>
  <c r="B2" i="23"/>
  <c r="I409" i="22"/>
  <c r="H409" i="22"/>
  <c r="G409" i="22"/>
  <c r="F409" i="22"/>
  <c r="E409" i="22"/>
  <c r="K409" i="22" s="1"/>
  <c r="D409" i="22"/>
  <c r="C409" i="22"/>
  <c r="B409" i="22"/>
  <c r="I408" i="22"/>
  <c r="H408" i="22"/>
  <c r="G408" i="22"/>
  <c r="F408" i="22"/>
  <c r="E408" i="22"/>
  <c r="K408" i="22" s="1"/>
  <c r="D408" i="22"/>
  <c r="C408" i="22"/>
  <c r="B408" i="22"/>
  <c r="I407" i="22"/>
  <c r="H407" i="22"/>
  <c r="G407" i="22"/>
  <c r="F407" i="22"/>
  <c r="E407" i="22"/>
  <c r="K407" i="22" s="1"/>
  <c r="D407" i="22"/>
  <c r="C407" i="22"/>
  <c r="B407" i="22"/>
  <c r="I406" i="22"/>
  <c r="H406" i="22"/>
  <c r="G406" i="22"/>
  <c r="F406" i="22"/>
  <c r="E406" i="22"/>
  <c r="D406" i="22"/>
  <c r="C406" i="22"/>
  <c r="B406" i="22"/>
  <c r="I405" i="22"/>
  <c r="H405" i="22"/>
  <c r="G405" i="22"/>
  <c r="F405" i="22"/>
  <c r="E405" i="22"/>
  <c r="K405" i="22" s="1"/>
  <c r="D405" i="22"/>
  <c r="C405" i="22"/>
  <c r="B405" i="22"/>
  <c r="I404" i="22"/>
  <c r="H404" i="22"/>
  <c r="G404" i="22"/>
  <c r="F404" i="22"/>
  <c r="E404" i="22"/>
  <c r="D404" i="22"/>
  <c r="C404" i="22"/>
  <c r="B404" i="22"/>
  <c r="I403" i="22"/>
  <c r="H403" i="22"/>
  <c r="G403" i="22"/>
  <c r="F403" i="22"/>
  <c r="E403" i="22"/>
  <c r="K403" i="22" s="1"/>
  <c r="D403" i="22"/>
  <c r="C403" i="22"/>
  <c r="B403" i="22"/>
  <c r="I402" i="22"/>
  <c r="H402" i="22"/>
  <c r="G402" i="22"/>
  <c r="F402" i="22"/>
  <c r="E402" i="22"/>
  <c r="D402" i="22"/>
  <c r="C402" i="22"/>
  <c r="B402" i="22"/>
  <c r="I401" i="22"/>
  <c r="H401" i="22"/>
  <c r="G401" i="22"/>
  <c r="F401" i="22"/>
  <c r="E401" i="22"/>
  <c r="K401" i="22" s="1"/>
  <c r="D401" i="22"/>
  <c r="C401" i="22"/>
  <c r="B401" i="22"/>
  <c r="I400" i="22"/>
  <c r="H400" i="22"/>
  <c r="G400" i="22"/>
  <c r="F400" i="22"/>
  <c r="E400" i="22"/>
  <c r="D400" i="22"/>
  <c r="C400" i="22"/>
  <c r="B400" i="22"/>
  <c r="I399" i="22"/>
  <c r="H399" i="22"/>
  <c r="G399" i="22"/>
  <c r="F399" i="22"/>
  <c r="E399" i="22"/>
  <c r="K399" i="22" s="1"/>
  <c r="D399" i="22"/>
  <c r="C399" i="22"/>
  <c r="B399" i="22"/>
  <c r="I398" i="22"/>
  <c r="H398" i="22"/>
  <c r="G398" i="22"/>
  <c r="F398" i="22"/>
  <c r="E398" i="22"/>
  <c r="D398" i="22"/>
  <c r="C398" i="22"/>
  <c r="B398" i="22"/>
  <c r="I397" i="22"/>
  <c r="H397" i="22"/>
  <c r="G397" i="22"/>
  <c r="F397" i="22"/>
  <c r="E397" i="22"/>
  <c r="K397" i="22" s="1"/>
  <c r="D397" i="22"/>
  <c r="C397" i="22"/>
  <c r="B397" i="22"/>
  <c r="I396" i="22"/>
  <c r="H396" i="22"/>
  <c r="G396" i="22"/>
  <c r="F396" i="22"/>
  <c r="E396" i="22"/>
  <c r="D396" i="22"/>
  <c r="C396" i="22"/>
  <c r="B396" i="22"/>
  <c r="I395" i="22"/>
  <c r="H395" i="22"/>
  <c r="G395" i="22"/>
  <c r="F395" i="22"/>
  <c r="E395" i="22"/>
  <c r="K395" i="22" s="1"/>
  <c r="D395" i="22"/>
  <c r="C395" i="22"/>
  <c r="B395" i="22"/>
  <c r="I394" i="22"/>
  <c r="H394" i="22"/>
  <c r="G394" i="22"/>
  <c r="F394" i="22"/>
  <c r="E394" i="22"/>
  <c r="D394" i="22"/>
  <c r="C394" i="22"/>
  <c r="B394" i="22"/>
  <c r="I393" i="22"/>
  <c r="H393" i="22"/>
  <c r="G393" i="22"/>
  <c r="F393" i="22"/>
  <c r="E393" i="22"/>
  <c r="K393" i="22" s="1"/>
  <c r="D393" i="22"/>
  <c r="C393" i="22"/>
  <c r="B393" i="22"/>
  <c r="I392" i="22"/>
  <c r="H392" i="22"/>
  <c r="G392" i="22"/>
  <c r="F392" i="22"/>
  <c r="E392" i="22"/>
  <c r="D392" i="22"/>
  <c r="C392" i="22"/>
  <c r="B392" i="22"/>
  <c r="I391" i="22"/>
  <c r="H391" i="22"/>
  <c r="G391" i="22"/>
  <c r="F391" i="22"/>
  <c r="E391" i="22"/>
  <c r="K391" i="22" s="1"/>
  <c r="D391" i="22"/>
  <c r="C391" i="22"/>
  <c r="B391" i="22"/>
  <c r="I390" i="22"/>
  <c r="H390" i="22"/>
  <c r="G390" i="22"/>
  <c r="F390" i="22"/>
  <c r="E390" i="22"/>
  <c r="D390" i="22"/>
  <c r="C390" i="22"/>
  <c r="B390" i="22"/>
  <c r="I389" i="22"/>
  <c r="H389" i="22"/>
  <c r="G389" i="22"/>
  <c r="F389" i="22"/>
  <c r="E389" i="22"/>
  <c r="K389" i="22" s="1"/>
  <c r="D389" i="22"/>
  <c r="C389" i="22"/>
  <c r="B389" i="22"/>
  <c r="I388" i="22"/>
  <c r="H388" i="22"/>
  <c r="G388" i="22"/>
  <c r="F388" i="22"/>
  <c r="E388" i="22"/>
  <c r="D388" i="22"/>
  <c r="C388" i="22"/>
  <c r="B388" i="22"/>
  <c r="I387" i="22"/>
  <c r="H387" i="22"/>
  <c r="G387" i="22"/>
  <c r="F387" i="22"/>
  <c r="E387" i="22"/>
  <c r="K387" i="22" s="1"/>
  <c r="D387" i="22"/>
  <c r="C387" i="22"/>
  <c r="B387" i="22"/>
  <c r="I386" i="22"/>
  <c r="H386" i="22"/>
  <c r="G386" i="22"/>
  <c r="F386" i="22"/>
  <c r="E386" i="22"/>
  <c r="D386" i="22"/>
  <c r="C386" i="22"/>
  <c r="B386" i="22"/>
  <c r="I385" i="22"/>
  <c r="H385" i="22"/>
  <c r="G385" i="22"/>
  <c r="F385" i="22"/>
  <c r="E385" i="22"/>
  <c r="K385" i="22" s="1"/>
  <c r="D385" i="22"/>
  <c r="C385" i="22"/>
  <c r="B385" i="22"/>
  <c r="I384" i="22"/>
  <c r="H384" i="22"/>
  <c r="G384" i="22"/>
  <c r="F384" i="22"/>
  <c r="E384" i="22"/>
  <c r="D384" i="22"/>
  <c r="C384" i="22"/>
  <c r="B384" i="22"/>
  <c r="I383" i="22"/>
  <c r="H383" i="22"/>
  <c r="G383" i="22"/>
  <c r="F383" i="22"/>
  <c r="E383" i="22"/>
  <c r="K383" i="22" s="1"/>
  <c r="D383" i="22"/>
  <c r="C383" i="22"/>
  <c r="B383" i="22"/>
  <c r="I382" i="22"/>
  <c r="H382" i="22"/>
  <c r="G382" i="22"/>
  <c r="F382" i="22"/>
  <c r="E382" i="22"/>
  <c r="D382" i="22"/>
  <c r="C382" i="22"/>
  <c r="B382" i="22"/>
  <c r="I381" i="22"/>
  <c r="H381" i="22"/>
  <c r="G381" i="22"/>
  <c r="F381" i="22"/>
  <c r="E381" i="22"/>
  <c r="K381" i="22" s="1"/>
  <c r="D381" i="22"/>
  <c r="C381" i="22"/>
  <c r="B381" i="22"/>
  <c r="I380" i="22"/>
  <c r="H380" i="22"/>
  <c r="G380" i="22"/>
  <c r="F380" i="22"/>
  <c r="E380" i="22"/>
  <c r="D380" i="22"/>
  <c r="C380" i="22"/>
  <c r="B380" i="22"/>
  <c r="I379" i="22"/>
  <c r="H379" i="22"/>
  <c r="G379" i="22"/>
  <c r="F379" i="22"/>
  <c r="E379" i="22"/>
  <c r="K379" i="22" s="1"/>
  <c r="D379" i="22"/>
  <c r="C379" i="22"/>
  <c r="B379" i="22"/>
  <c r="I378" i="22"/>
  <c r="H378" i="22"/>
  <c r="G378" i="22"/>
  <c r="F378" i="22"/>
  <c r="E378" i="22"/>
  <c r="D378" i="22"/>
  <c r="C378" i="22"/>
  <c r="B378" i="22"/>
  <c r="I377" i="22"/>
  <c r="H377" i="22"/>
  <c r="G377" i="22"/>
  <c r="F377" i="22"/>
  <c r="E377" i="22"/>
  <c r="K377" i="22" s="1"/>
  <c r="D377" i="22"/>
  <c r="C377" i="22"/>
  <c r="B377" i="22"/>
  <c r="I376" i="22"/>
  <c r="H376" i="22"/>
  <c r="G376" i="22"/>
  <c r="F376" i="22"/>
  <c r="E376" i="22"/>
  <c r="D376" i="22"/>
  <c r="C376" i="22"/>
  <c r="B376" i="22"/>
  <c r="I375" i="22"/>
  <c r="H375" i="22"/>
  <c r="G375" i="22"/>
  <c r="F375" i="22"/>
  <c r="E375" i="22"/>
  <c r="K375" i="22" s="1"/>
  <c r="D375" i="22"/>
  <c r="C375" i="22"/>
  <c r="B375" i="22"/>
  <c r="I374" i="22"/>
  <c r="H374" i="22"/>
  <c r="G374" i="22"/>
  <c r="F374" i="22"/>
  <c r="E374" i="22"/>
  <c r="D374" i="22"/>
  <c r="C374" i="22"/>
  <c r="B374" i="22"/>
  <c r="I373" i="22"/>
  <c r="H373" i="22"/>
  <c r="G373" i="22"/>
  <c r="F373" i="22"/>
  <c r="L373" i="22" s="1"/>
  <c r="E373" i="22"/>
  <c r="K373" i="22" s="1"/>
  <c r="D373" i="22"/>
  <c r="C373" i="22"/>
  <c r="B373" i="22"/>
  <c r="I372" i="22"/>
  <c r="H372" i="22"/>
  <c r="G372" i="22"/>
  <c r="F372" i="22"/>
  <c r="E372" i="22"/>
  <c r="D372" i="22"/>
  <c r="C372" i="22"/>
  <c r="B372" i="22"/>
  <c r="I371" i="22"/>
  <c r="H371" i="22"/>
  <c r="G371" i="22"/>
  <c r="F371" i="22"/>
  <c r="L371" i="22" s="1"/>
  <c r="E371" i="22"/>
  <c r="K371" i="22" s="1"/>
  <c r="D371" i="22"/>
  <c r="C371" i="22"/>
  <c r="B371" i="22"/>
  <c r="I370" i="22"/>
  <c r="H370" i="22"/>
  <c r="G370" i="22"/>
  <c r="F370" i="22"/>
  <c r="E370" i="22"/>
  <c r="D370" i="22"/>
  <c r="C370" i="22"/>
  <c r="B370" i="22"/>
  <c r="I369" i="22"/>
  <c r="H369" i="22"/>
  <c r="G369" i="22"/>
  <c r="F369" i="22"/>
  <c r="L369" i="22" s="1"/>
  <c r="E369" i="22"/>
  <c r="K369" i="22" s="1"/>
  <c r="D369" i="22"/>
  <c r="C369" i="22"/>
  <c r="B369" i="22"/>
  <c r="I368" i="22"/>
  <c r="H368" i="22"/>
  <c r="G368" i="22"/>
  <c r="F368" i="22"/>
  <c r="E368" i="22"/>
  <c r="D368" i="22"/>
  <c r="C368" i="22"/>
  <c r="B368" i="22"/>
  <c r="I367" i="22"/>
  <c r="H367" i="22"/>
  <c r="G367" i="22"/>
  <c r="F367" i="22"/>
  <c r="L367" i="22" s="1"/>
  <c r="E367" i="22"/>
  <c r="K367" i="22" s="1"/>
  <c r="D367" i="22"/>
  <c r="C367" i="22"/>
  <c r="B367" i="22"/>
  <c r="I366" i="22"/>
  <c r="H366" i="22"/>
  <c r="G366" i="22"/>
  <c r="F366" i="22"/>
  <c r="E366" i="22"/>
  <c r="D366" i="22"/>
  <c r="C366" i="22"/>
  <c r="B366" i="22"/>
  <c r="I365" i="22"/>
  <c r="H365" i="22"/>
  <c r="G365" i="22"/>
  <c r="F365" i="22"/>
  <c r="L365" i="22" s="1"/>
  <c r="E365" i="22"/>
  <c r="K365" i="22" s="1"/>
  <c r="D365" i="22"/>
  <c r="C365" i="22"/>
  <c r="B365" i="22"/>
  <c r="I364" i="22"/>
  <c r="H364" i="22"/>
  <c r="G364" i="22"/>
  <c r="F364" i="22"/>
  <c r="E364" i="22"/>
  <c r="D364" i="22"/>
  <c r="C364" i="22"/>
  <c r="B364" i="22"/>
  <c r="I363" i="22"/>
  <c r="H363" i="22"/>
  <c r="G363" i="22"/>
  <c r="F363" i="22"/>
  <c r="L363" i="22" s="1"/>
  <c r="E363" i="22"/>
  <c r="K363" i="22" s="1"/>
  <c r="D363" i="22"/>
  <c r="C363" i="22"/>
  <c r="B363" i="22"/>
  <c r="I362" i="22"/>
  <c r="H362" i="22"/>
  <c r="G362" i="22"/>
  <c r="F362" i="22"/>
  <c r="E362" i="22"/>
  <c r="D362" i="22"/>
  <c r="C362" i="22"/>
  <c r="B362" i="22"/>
  <c r="I361" i="22"/>
  <c r="H361" i="22"/>
  <c r="G361" i="22"/>
  <c r="F361" i="22"/>
  <c r="L361" i="22" s="1"/>
  <c r="E361" i="22"/>
  <c r="K361" i="22" s="1"/>
  <c r="D361" i="22"/>
  <c r="C361" i="22"/>
  <c r="B361" i="22"/>
  <c r="I360" i="22"/>
  <c r="H360" i="22"/>
  <c r="G360" i="22"/>
  <c r="F360" i="22"/>
  <c r="E360" i="22"/>
  <c r="D360" i="22"/>
  <c r="C360" i="22"/>
  <c r="B360" i="22"/>
  <c r="I359" i="22"/>
  <c r="H359" i="22"/>
  <c r="G359" i="22"/>
  <c r="F359" i="22"/>
  <c r="L359" i="22" s="1"/>
  <c r="E359" i="22"/>
  <c r="K359" i="22" s="1"/>
  <c r="D359" i="22"/>
  <c r="C359" i="22"/>
  <c r="B359" i="22"/>
  <c r="I358" i="22"/>
  <c r="H358" i="22"/>
  <c r="G358" i="22"/>
  <c r="F358" i="22"/>
  <c r="E358" i="22"/>
  <c r="D358" i="22"/>
  <c r="C358" i="22"/>
  <c r="B358" i="22"/>
  <c r="I357" i="22"/>
  <c r="H357" i="22"/>
  <c r="G357" i="22"/>
  <c r="F357" i="22"/>
  <c r="L357" i="22" s="1"/>
  <c r="E357" i="22"/>
  <c r="K357" i="22" s="1"/>
  <c r="D357" i="22"/>
  <c r="C357" i="22"/>
  <c r="B357" i="22"/>
  <c r="I356" i="22"/>
  <c r="H356" i="22"/>
  <c r="G356" i="22"/>
  <c r="F356" i="22"/>
  <c r="E356" i="22"/>
  <c r="D356" i="22"/>
  <c r="C356" i="22"/>
  <c r="B356" i="22"/>
  <c r="I355" i="22"/>
  <c r="H355" i="22"/>
  <c r="G355" i="22"/>
  <c r="F355" i="22"/>
  <c r="L355" i="22" s="1"/>
  <c r="E355" i="22"/>
  <c r="K355" i="22" s="1"/>
  <c r="D355" i="22"/>
  <c r="C355" i="22"/>
  <c r="B355" i="22"/>
  <c r="I354" i="22"/>
  <c r="H354" i="22"/>
  <c r="G354" i="22"/>
  <c r="F354" i="22"/>
  <c r="E354" i="22"/>
  <c r="D354" i="22"/>
  <c r="C354" i="22"/>
  <c r="B354" i="22"/>
  <c r="I353" i="22"/>
  <c r="H353" i="22"/>
  <c r="G353" i="22"/>
  <c r="F353" i="22"/>
  <c r="L353" i="22" s="1"/>
  <c r="E353" i="22"/>
  <c r="K353" i="22" s="1"/>
  <c r="D353" i="22"/>
  <c r="C353" i="22"/>
  <c r="B353" i="22"/>
  <c r="I352" i="22"/>
  <c r="H352" i="22"/>
  <c r="G352" i="22"/>
  <c r="F352" i="22"/>
  <c r="E352" i="22"/>
  <c r="D352" i="22"/>
  <c r="C352" i="22"/>
  <c r="B352" i="22"/>
  <c r="I351" i="22"/>
  <c r="H351" i="22"/>
  <c r="G351" i="22"/>
  <c r="F351" i="22"/>
  <c r="L351" i="22" s="1"/>
  <c r="E351" i="22"/>
  <c r="K351" i="22" s="1"/>
  <c r="D351" i="22"/>
  <c r="C351" i="22"/>
  <c r="B351" i="22"/>
  <c r="I350" i="22"/>
  <c r="H350" i="22"/>
  <c r="G350" i="22"/>
  <c r="F350" i="22"/>
  <c r="E350" i="22"/>
  <c r="D350" i="22"/>
  <c r="C350" i="22"/>
  <c r="B350" i="22"/>
  <c r="I349" i="22"/>
  <c r="N349" i="22" s="1"/>
  <c r="H349" i="22"/>
  <c r="G349" i="22"/>
  <c r="F349" i="22"/>
  <c r="E349" i="22"/>
  <c r="K349" i="22" s="1"/>
  <c r="D349" i="22"/>
  <c r="C349" i="22"/>
  <c r="B349" i="22"/>
  <c r="I348" i="22"/>
  <c r="H348" i="22"/>
  <c r="G348" i="22"/>
  <c r="F348" i="22"/>
  <c r="L348" i="22" s="1"/>
  <c r="E348" i="22"/>
  <c r="D348" i="22"/>
  <c r="C348" i="22"/>
  <c r="B348" i="22"/>
  <c r="I347" i="22"/>
  <c r="H347" i="22"/>
  <c r="G347" i="22"/>
  <c r="F347" i="22"/>
  <c r="E347" i="22"/>
  <c r="D347" i="22"/>
  <c r="C347" i="22"/>
  <c r="B347" i="22"/>
  <c r="I346" i="22"/>
  <c r="N346" i="22" s="1"/>
  <c r="H346" i="22"/>
  <c r="G346" i="22"/>
  <c r="J346" i="22" s="1"/>
  <c r="F346" i="22"/>
  <c r="L346" i="22" s="1"/>
  <c r="E346" i="22"/>
  <c r="K346" i="22" s="1"/>
  <c r="D346" i="22"/>
  <c r="C346" i="22"/>
  <c r="B346" i="22"/>
  <c r="I345" i="22"/>
  <c r="H345" i="22"/>
  <c r="G345" i="22"/>
  <c r="F345" i="22"/>
  <c r="E345" i="22"/>
  <c r="K345" i="22" s="1"/>
  <c r="D345" i="22"/>
  <c r="C345" i="22"/>
  <c r="B345" i="22"/>
  <c r="I344" i="22"/>
  <c r="N344" i="22" s="1"/>
  <c r="H344" i="22"/>
  <c r="M344" i="22" s="1"/>
  <c r="G344" i="22"/>
  <c r="J344" i="22" s="1"/>
  <c r="F344" i="22"/>
  <c r="L344" i="22" s="1"/>
  <c r="E344" i="22"/>
  <c r="K344" i="22" s="1"/>
  <c r="D344" i="22"/>
  <c r="C344" i="22"/>
  <c r="B344" i="22"/>
  <c r="J343" i="22"/>
  <c r="I343" i="22"/>
  <c r="N343" i="22" s="1"/>
  <c r="H343" i="22"/>
  <c r="G343" i="22"/>
  <c r="F343" i="22"/>
  <c r="E343" i="22"/>
  <c r="K343" i="22" s="1"/>
  <c r="D343" i="22"/>
  <c r="C343" i="22"/>
  <c r="B343" i="22"/>
  <c r="I342" i="22"/>
  <c r="N342" i="22" s="1"/>
  <c r="H342" i="22"/>
  <c r="M342" i="22" s="1"/>
  <c r="G342" i="22"/>
  <c r="J342" i="22" s="1"/>
  <c r="F342" i="22"/>
  <c r="E342" i="22"/>
  <c r="K342" i="22" s="1"/>
  <c r="D342" i="22"/>
  <c r="C342" i="22"/>
  <c r="B342" i="22"/>
  <c r="I341" i="22"/>
  <c r="H341" i="22"/>
  <c r="G341" i="22"/>
  <c r="F341" i="22"/>
  <c r="E341" i="22"/>
  <c r="D341" i="22"/>
  <c r="C341" i="22"/>
  <c r="K341" i="22" s="1"/>
  <c r="B341" i="22"/>
  <c r="I340" i="22"/>
  <c r="N340" i="22" s="1"/>
  <c r="H340" i="22"/>
  <c r="G340" i="22"/>
  <c r="J340" i="22" s="1"/>
  <c r="F340" i="22"/>
  <c r="E340" i="22"/>
  <c r="K340" i="22" s="1"/>
  <c r="D340" i="22"/>
  <c r="C340" i="22"/>
  <c r="B340" i="22"/>
  <c r="I339" i="22"/>
  <c r="N339" i="22" s="1"/>
  <c r="H339" i="22"/>
  <c r="M339" i="22" s="1"/>
  <c r="G339" i="22"/>
  <c r="F339" i="22"/>
  <c r="E339" i="22"/>
  <c r="K339" i="22" s="1"/>
  <c r="D339" i="22"/>
  <c r="C339" i="22"/>
  <c r="B339" i="22"/>
  <c r="J339" i="22" s="1"/>
  <c r="I338" i="22"/>
  <c r="N338" i="22" s="1"/>
  <c r="H338" i="22"/>
  <c r="M338" i="22" s="1"/>
  <c r="G338" i="22"/>
  <c r="J338" i="22" s="1"/>
  <c r="F338" i="22"/>
  <c r="E338" i="22"/>
  <c r="K338" i="22" s="1"/>
  <c r="D338" i="22"/>
  <c r="C338" i="22"/>
  <c r="B338" i="22"/>
  <c r="K337" i="22"/>
  <c r="J337" i="22"/>
  <c r="I337" i="22"/>
  <c r="N337" i="22" s="1"/>
  <c r="H337" i="22"/>
  <c r="M337" i="22" s="1"/>
  <c r="G337" i="22"/>
  <c r="F337" i="22"/>
  <c r="E337" i="22"/>
  <c r="D337" i="22"/>
  <c r="C337" i="22"/>
  <c r="B337" i="22"/>
  <c r="I336" i="22"/>
  <c r="N336" i="22" s="1"/>
  <c r="H336" i="22"/>
  <c r="M336" i="22" s="1"/>
  <c r="G336" i="22"/>
  <c r="J336" i="22" s="1"/>
  <c r="F336" i="22"/>
  <c r="E336" i="22"/>
  <c r="K336" i="22" s="1"/>
  <c r="D336" i="22"/>
  <c r="C336" i="22"/>
  <c r="B336" i="22"/>
  <c r="I335" i="22"/>
  <c r="H335" i="22"/>
  <c r="G335" i="22"/>
  <c r="F335" i="22"/>
  <c r="E335" i="22"/>
  <c r="K335" i="22" s="1"/>
  <c r="D335" i="22"/>
  <c r="C335" i="22"/>
  <c r="B335" i="22"/>
  <c r="I334" i="22"/>
  <c r="N334" i="22" s="1"/>
  <c r="H334" i="22"/>
  <c r="M334" i="22" s="1"/>
  <c r="G334" i="22"/>
  <c r="J334" i="22" s="1"/>
  <c r="F334" i="22"/>
  <c r="E334" i="22"/>
  <c r="K334" i="22" s="1"/>
  <c r="D334" i="22"/>
  <c r="C334" i="22"/>
  <c r="B334" i="22"/>
  <c r="J333" i="22"/>
  <c r="I333" i="22"/>
  <c r="N333" i="22" s="1"/>
  <c r="H333" i="22"/>
  <c r="G333" i="22"/>
  <c r="F333" i="22"/>
  <c r="E333" i="22"/>
  <c r="D333" i="22"/>
  <c r="C333" i="22"/>
  <c r="K333" i="22" s="1"/>
  <c r="B333" i="22"/>
  <c r="I332" i="22"/>
  <c r="N332" i="22" s="1"/>
  <c r="H332" i="22"/>
  <c r="M332" i="22" s="1"/>
  <c r="G332" i="22"/>
  <c r="J332" i="22" s="1"/>
  <c r="F332" i="22"/>
  <c r="E332" i="22"/>
  <c r="K332" i="22" s="1"/>
  <c r="D332" i="22"/>
  <c r="C332" i="22"/>
  <c r="B332" i="22"/>
  <c r="J331" i="22"/>
  <c r="I331" i="22"/>
  <c r="N331" i="22" s="1"/>
  <c r="H331" i="22"/>
  <c r="M331" i="22" s="1"/>
  <c r="G331" i="22"/>
  <c r="F331" i="22"/>
  <c r="E331" i="22"/>
  <c r="D331" i="22"/>
  <c r="C331" i="22"/>
  <c r="K331" i="22" s="1"/>
  <c r="B331" i="22"/>
  <c r="I330" i="22"/>
  <c r="N330" i="22" s="1"/>
  <c r="H330" i="22"/>
  <c r="G330" i="22"/>
  <c r="J330" i="22" s="1"/>
  <c r="F330" i="22"/>
  <c r="L330" i="22" s="1"/>
  <c r="E330" i="22"/>
  <c r="K330" i="22" s="1"/>
  <c r="D330" i="22"/>
  <c r="C330" i="22"/>
  <c r="B330" i="22"/>
  <c r="I329" i="22"/>
  <c r="H329" i="22"/>
  <c r="G329" i="22"/>
  <c r="F329" i="22"/>
  <c r="E329" i="22"/>
  <c r="K329" i="22" s="1"/>
  <c r="D329" i="22"/>
  <c r="C329" i="22"/>
  <c r="B329" i="22"/>
  <c r="I328" i="22"/>
  <c r="N328" i="22" s="1"/>
  <c r="H328" i="22"/>
  <c r="M328" i="22" s="1"/>
  <c r="G328" i="22"/>
  <c r="J328" i="22" s="1"/>
  <c r="F328" i="22"/>
  <c r="L328" i="22" s="1"/>
  <c r="E328" i="22"/>
  <c r="K328" i="22" s="1"/>
  <c r="D328" i="22"/>
  <c r="C328" i="22"/>
  <c r="B328" i="22"/>
  <c r="J327" i="22"/>
  <c r="I327" i="22"/>
  <c r="N327" i="22" s="1"/>
  <c r="H327" i="22"/>
  <c r="G327" i="22"/>
  <c r="F327" i="22"/>
  <c r="E327" i="22"/>
  <c r="K327" i="22" s="1"/>
  <c r="D327" i="22"/>
  <c r="C327" i="22"/>
  <c r="B327" i="22"/>
  <c r="I326" i="22"/>
  <c r="N326" i="22" s="1"/>
  <c r="H326" i="22"/>
  <c r="M326" i="22" s="1"/>
  <c r="G326" i="22"/>
  <c r="F326" i="22"/>
  <c r="E326" i="22"/>
  <c r="K326" i="22" s="1"/>
  <c r="D326" i="22"/>
  <c r="C326" i="22"/>
  <c r="B326" i="22"/>
  <c r="I325" i="22"/>
  <c r="H325" i="22"/>
  <c r="G325" i="22"/>
  <c r="J325" i="22" s="1"/>
  <c r="F325" i="22"/>
  <c r="E325" i="22"/>
  <c r="K325" i="22" s="1"/>
  <c r="D325" i="22"/>
  <c r="C325" i="22"/>
  <c r="B325" i="22"/>
  <c r="I324" i="22"/>
  <c r="H324" i="22"/>
  <c r="G324" i="22"/>
  <c r="F324" i="22"/>
  <c r="E324" i="22"/>
  <c r="D324" i="22"/>
  <c r="L324" i="22" s="1"/>
  <c r="C324" i="22"/>
  <c r="K324" i="22" s="1"/>
  <c r="B324" i="22"/>
  <c r="N324" i="22" s="1"/>
  <c r="N323" i="22"/>
  <c r="M323" i="22"/>
  <c r="I323" i="22"/>
  <c r="H323" i="22"/>
  <c r="G323" i="22"/>
  <c r="F323" i="22"/>
  <c r="L323" i="22" s="1"/>
  <c r="E323" i="22"/>
  <c r="D323" i="22"/>
  <c r="C323" i="22"/>
  <c r="K323" i="22" s="1"/>
  <c r="B323" i="22"/>
  <c r="J323" i="22" s="1"/>
  <c r="N322" i="22"/>
  <c r="M322" i="22"/>
  <c r="L322" i="22"/>
  <c r="K322" i="22"/>
  <c r="I322" i="22"/>
  <c r="H322" i="22"/>
  <c r="G322" i="22"/>
  <c r="F322" i="22"/>
  <c r="E322" i="22"/>
  <c r="D322" i="22"/>
  <c r="C322" i="22"/>
  <c r="B322" i="22"/>
  <c r="N321" i="22"/>
  <c r="M321" i="22"/>
  <c r="K321" i="22"/>
  <c r="J321" i="22"/>
  <c r="I321" i="22"/>
  <c r="H321" i="22"/>
  <c r="G321" i="22"/>
  <c r="F321" i="22"/>
  <c r="L321" i="22" s="1"/>
  <c r="E321" i="22"/>
  <c r="D321" i="22"/>
  <c r="C321" i="22"/>
  <c r="B321" i="22"/>
  <c r="I320" i="22"/>
  <c r="H320" i="22"/>
  <c r="G320" i="22"/>
  <c r="F320" i="22"/>
  <c r="E320" i="22"/>
  <c r="K320" i="22" s="1"/>
  <c r="D320" i="22"/>
  <c r="L320" i="22" s="1"/>
  <c r="C320" i="22"/>
  <c r="B320" i="22"/>
  <c r="I319" i="22"/>
  <c r="H319" i="22"/>
  <c r="G319" i="22"/>
  <c r="F319" i="22"/>
  <c r="L319" i="22" s="1"/>
  <c r="E319" i="22"/>
  <c r="K319" i="22" s="1"/>
  <c r="D319" i="22"/>
  <c r="C319" i="22"/>
  <c r="B319" i="22"/>
  <c r="N318" i="22"/>
  <c r="I318" i="22"/>
  <c r="H318" i="22"/>
  <c r="G318" i="22"/>
  <c r="F318" i="22"/>
  <c r="L318" i="22" s="1"/>
  <c r="E318" i="22"/>
  <c r="K318" i="22" s="1"/>
  <c r="D318" i="22"/>
  <c r="C318" i="22"/>
  <c r="B318" i="22"/>
  <c r="I317" i="22"/>
  <c r="H317" i="22"/>
  <c r="G317" i="22"/>
  <c r="F317" i="22"/>
  <c r="E317" i="22"/>
  <c r="D317" i="22"/>
  <c r="L317" i="22" s="1"/>
  <c r="C317" i="22"/>
  <c r="B317" i="22"/>
  <c r="I316" i="22"/>
  <c r="H316" i="22"/>
  <c r="G316" i="22"/>
  <c r="F316" i="22"/>
  <c r="E316" i="22"/>
  <c r="D316" i="22"/>
  <c r="L316" i="22" s="1"/>
  <c r="C316" i="22"/>
  <c r="K316" i="22" s="1"/>
  <c r="B316" i="22"/>
  <c r="N316" i="22" s="1"/>
  <c r="N315" i="22"/>
  <c r="M315" i="22"/>
  <c r="K315" i="22"/>
  <c r="I315" i="22"/>
  <c r="H315" i="22"/>
  <c r="G315" i="22"/>
  <c r="F315" i="22"/>
  <c r="L315" i="22" s="1"/>
  <c r="E315" i="22"/>
  <c r="D315" i="22"/>
  <c r="C315" i="22"/>
  <c r="B315" i="22"/>
  <c r="J315" i="22" s="1"/>
  <c r="N314" i="22"/>
  <c r="M314" i="22"/>
  <c r="L314" i="22"/>
  <c r="K314" i="22"/>
  <c r="I314" i="22"/>
  <c r="H314" i="22"/>
  <c r="G314" i="22"/>
  <c r="F314" i="22"/>
  <c r="E314" i="22"/>
  <c r="D314" i="22"/>
  <c r="C314" i="22"/>
  <c r="B314" i="22"/>
  <c r="N313" i="22"/>
  <c r="M313" i="22"/>
  <c r="K313" i="22"/>
  <c r="J313" i="22"/>
  <c r="I313" i="22"/>
  <c r="H313" i="22"/>
  <c r="G313" i="22"/>
  <c r="F313" i="22"/>
  <c r="L313" i="22" s="1"/>
  <c r="E313" i="22"/>
  <c r="D313" i="22"/>
  <c r="C313" i="22"/>
  <c r="B313" i="22"/>
  <c r="I312" i="22"/>
  <c r="H312" i="22"/>
  <c r="G312" i="22"/>
  <c r="F312" i="22"/>
  <c r="E312" i="22"/>
  <c r="K312" i="22" s="1"/>
  <c r="D312" i="22"/>
  <c r="L312" i="22" s="1"/>
  <c r="C312" i="22"/>
  <c r="B312" i="22"/>
  <c r="I311" i="22"/>
  <c r="N311" i="22" s="1"/>
  <c r="H311" i="22"/>
  <c r="G311" i="22"/>
  <c r="F311" i="22"/>
  <c r="L311" i="22" s="1"/>
  <c r="E311" i="22"/>
  <c r="K311" i="22" s="1"/>
  <c r="D311" i="22"/>
  <c r="C311" i="22"/>
  <c r="B311" i="22"/>
  <c r="N310" i="22"/>
  <c r="I310" i="22"/>
  <c r="H310" i="22"/>
  <c r="G310" i="22"/>
  <c r="F310" i="22"/>
  <c r="L310" i="22" s="1"/>
  <c r="E310" i="22"/>
  <c r="D310" i="22"/>
  <c r="C310" i="22"/>
  <c r="B310" i="22"/>
  <c r="I309" i="22"/>
  <c r="H309" i="22"/>
  <c r="G309" i="22"/>
  <c r="F309" i="22"/>
  <c r="E309" i="22"/>
  <c r="K309" i="22" s="1"/>
  <c r="D309" i="22"/>
  <c r="L309" i="22" s="1"/>
  <c r="C309" i="22"/>
  <c r="B309" i="22"/>
  <c r="I308" i="22"/>
  <c r="N308" i="22" s="1"/>
  <c r="H308" i="22"/>
  <c r="G308" i="22"/>
  <c r="F308" i="22"/>
  <c r="E308" i="22"/>
  <c r="D308" i="22"/>
  <c r="L308" i="22" s="1"/>
  <c r="C308" i="22"/>
  <c r="K308" i="22" s="1"/>
  <c r="B308" i="22"/>
  <c r="M308" i="22" s="1"/>
  <c r="N307" i="22"/>
  <c r="M307" i="22"/>
  <c r="K307" i="22"/>
  <c r="I307" i="22"/>
  <c r="H307" i="22"/>
  <c r="G307" i="22"/>
  <c r="F307" i="22"/>
  <c r="L307" i="22" s="1"/>
  <c r="E307" i="22"/>
  <c r="D307" i="22"/>
  <c r="C307" i="22"/>
  <c r="B307" i="22"/>
  <c r="J307" i="22" s="1"/>
  <c r="N306" i="22"/>
  <c r="M306" i="22"/>
  <c r="L306" i="22"/>
  <c r="K306" i="22"/>
  <c r="I306" i="22"/>
  <c r="H306" i="22"/>
  <c r="G306" i="22"/>
  <c r="F306" i="22"/>
  <c r="E306" i="22"/>
  <c r="D306" i="22"/>
  <c r="C306" i="22"/>
  <c r="B306" i="22"/>
  <c r="M305" i="22"/>
  <c r="K305" i="22"/>
  <c r="J305" i="22"/>
  <c r="I305" i="22"/>
  <c r="N305" i="22" s="1"/>
  <c r="H305" i="22"/>
  <c r="G305" i="22"/>
  <c r="F305" i="22"/>
  <c r="L305" i="22" s="1"/>
  <c r="E305" i="22"/>
  <c r="D305" i="22"/>
  <c r="C305" i="22"/>
  <c r="B305" i="22"/>
  <c r="I304" i="22"/>
  <c r="N304" i="22" s="1"/>
  <c r="H304" i="22"/>
  <c r="G304" i="22"/>
  <c r="F304" i="22"/>
  <c r="E304" i="22"/>
  <c r="K304" i="22" s="1"/>
  <c r="D304" i="22"/>
  <c r="L304" i="22" s="1"/>
  <c r="C304" i="22"/>
  <c r="B304" i="22"/>
  <c r="I303" i="22"/>
  <c r="N303" i="22" s="1"/>
  <c r="H303" i="22"/>
  <c r="G303" i="22"/>
  <c r="F303" i="22"/>
  <c r="L303" i="22" s="1"/>
  <c r="E303" i="22"/>
  <c r="K303" i="22" s="1"/>
  <c r="D303" i="22"/>
  <c r="C303" i="22"/>
  <c r="B303" i="22"/>
  <c r="N302" i="22"/>
  <c r="I302" i="22"/>
  <c r="H302" i="22"/>
  <c r="G302" i="22"/>
  <c r="F302" i="22"/>
  <c r="E302" i="22"/>
  <c r="K302" i="22" s="1"/>
  <c r="D302" i="22"/>
  <c r="C302" i="22"/>
  <c r="B302" i="22"/>
  <c r="L301" i="22"/>
  <c r="I301" i="22"/>
  <c r="H301" i="22"/>
  <c r="G301" i="22"/>
  <c r="F301" i="22"/>
  <c r="E301" i="22"/>
  <c r="D301" i="22"/>
  <c r="C301" i="22"/>
  <c r="B301" i="22"/>
  <c r="I300" i="22"/>
  <c r="N300" i="22" s="1"/>
  <c r="H300" i="22"/>
  <c r="G300" i="22"/>
  <c r="F300" i="22"/>
  <c r="E300" i="22"/>
  <c r="D300" i="22"/>
  <c r="L300" i="22" s="1"/>
  <c r="C300" i="22"/>
  <c r="K300" i="22" s="1"/>
  <c r="B300" i="22"/>
  <c r="M300" i="22" s="1"/>
  <c r="N299" i="22"/>
  <c r="M299" i="22"/>
  <c r="K299" i="22"/>
  <c r="I299" i="22"/>
  <c r="H299" i="22"/>
  <c r="G299" i="22"/>
  <c r="F299" i="22"/>
  <c r="L299" i="22" s="1"/>
  <c r="E299" i="22"/>
  <c r="D299" i="22"/>
  <c r="C299" i="22"/>
  <c r="B299" i="22"/>
  <c r="J299" i="22" s="1"/>
  <c r="N298" i="22"/>
  <c r="M298" i="22"/>
  <c r="L298" i="22"/>
  <c r="K298" i="22"/>
  <c r="I298" i="22"/>
  <c r="H298" i="22"/>
  <c r="G298" i="22"/>
  <c r="F298" i="22"/>
  <c r="E298" i="22"/>
  <c r="D298" i="22"/>
  <c r="C298" i="22"/>
  <c r="B298" i="22"/>
  <c r="M297" i="22"/>
  <c r="K297" i="22"/>
  <c r="J297" i="22"/>
  <c r="I297" i="22"/>
  <c r="N297" i="22" s="1"/>
  <c r="H297" i="22"/>
  <c r="G297" i="22"/>
  <c r="F297" i="22"/>
  <c r="L297" i="22" s="1"/>
  <c r="E297" i="22"/>
  <c r="D297" i="22"/>
  <c r="C297" i="22"/>
  <c r="B297" i="22"/>
  <c r="I296" i="22"/>
  <c r="N296" i="22" s="1"/>
  <c r="H296" i="22"/>
  <c r="G296" i="22"/>
  <c r="F296" i="22"/>
  <c r="E296" i="22"/>
  <c r="K296" i="22" s="1"/>
  <c r="D296" i="22"/>
  <c r="L296" i="22" s="1"/>
  <c r="C296" i="22"/>
  <c r="B296" i="22"/>
  <c r="I295" i="22"/>
  <c r="N295" i="22" s="1"/>
  <c r="H295" i="22"/>
  <c r="G295" i="22"/>
  <c r="F295" i="22"/>
  <c r="L295" i="22" s="1"/>
  <c r="E295" i="22"/>
  <c r="K295" i="22" s="1"/>
  <c r="D295" i="22"/>
  <c r="C295" i="22"/>
  <c r="B295" i="22"/>
  <c r="N294" i="22"/>
  <c r="I294" i="22"/>
  <c r="H294" i="22"/>
  <c r="G294" i="22"/>
  <c r="F294" i="22"/>
  <c r="E294" i="22"/>
  <c r="K294" i="22" s="1"/>
  <c r="D294" i="22"/>
  <c r="C294" i="22"/>
  <c r="B294" i="22"/>
  <c r="L293" i="22"/>
  <c r="I293" i="22"/>
  <c r="H293" i="22"/>
  <c r="G293" i="22"/>
  <c r="F293" i="22"/>
  <c r="E293" i="22"/>
  <c r="K293" i="22" s="1"/>
  <c r="D293" i="22"/>
  <c r="C293" i="22"/>
  <c r="B293" i="22"/>
  <c r="J292" i="22"/>
  <c r="I292" i="22"/>
  <c r="N292" i="22" s="1"/>
  <c r="H292" i="22"/>
  <c r="G292" i="22"/>
  <c r="F292" i="22"/>
  <c r="E292" i="22"/>
  <c r="D292" i="22"/>
  <c r="L292" i="22" s="1"/>
  <c r="C292" i="22"/>
  <c r="K292" i="22" s="1"/>
  <c r="B292" i="22"/>
  <c r="M292" i="22" s="1"/>
  <c r="N291" i="22"/>
  <c r="M291" i="22"/>
  <c r="K291" i="22"/>
  <c r="I291" i="22"/>
  <c r="H291" i="22"/>
  <c r="G291" i="22"/>
  <c r="F291" i="22"/>
  <c r="L291" i="22" s="1"/>
  <c r="E291" i="22"/>
  <c r="D291" i="22"/>
  <c r="C291" i="22"/>
  <c r="B291" i="22"/>
  <c r="J291" i="22" s="1"/>
  <c r="N290" i="22"/>
  <c r="M290" i="22"/>
  <c r="L290" i="22"/>
  <c r="K290" i="22"/>
  <c r="I290" i="22"/>
  <c r="H290" i="22"/>
  <c r="G290" i="22"/>
  <c r="F290" i="22"/>
  <c r="E290" i="22"/>
  <c r="D290" i="22"/>
  <c r="C290" i="22"/>
  <c r="B290" i="22"/>
  <c r="M289" i="22"/>
  <c r="K289" i="22"/>
  <c r="J289" i="22"/>
  <c r="I289" i="22"/>
  <c r="N289" i="22" s="1"/>
  <c r="H289" i="22"/>
  <c r="G289" i="22"/>
  <c r="F289" i="22"/>
  <c r="L289" i="22" s="1"/>
  <c r="E289" i="22"/>
  <c r="D289" i="22"/>
  <c r="C289" i="22"/>
  <c r="B289" i="22"/>
  <c r="L288" i="22"/>
  <c r="I288" i="22"/>
  <c r="N288" i="22" s="1"/>
  <c r="H288" i="22"/>
  <c r="G288" i="22"/>
  <c r="F288" i="22"/>
  <c r="E288" i="22"/>
  <c r="K288" i="22" s="1"/>
  <c r="D288" i="22"/>
  <c r="C288" i="22"/>
  <c r="B288" i="22"/>
  <c r="I287" i="22"/>
  <c r="N287" i="22" s="1"/>
  <c r="H287" i="22"/>
  <c r="G287" i="22"/>
  <c r="F287" i="22"/>
  <c r="L287" i="22" s="1"/>
  <c r="E287" i="22"/>
  <c r="K287" i="22" s="1"/>
  <c r="D287" i="22"/>
  <c r="C287" i="22"/>
  <c r="B287" i="22"/>
  <c r="N286" i="22"/>
  <c r="I286" i="22"/>
  <c r="H286" i="22"/>
  <c r="G286" i="22"/>
  <c r="F286" i="22"/>
  <c r="E286" i="22"/>
  <c r="K286" i="22" s="1"/>
  <c r="D286" i="22"/>
  <c r="C286" i="22"/>
  <c r="B286" i="22"/>
  <c r="L285" i="22"/>
  <c r="I285" i="22"/>
  <c r="H285" i="22"/>
  <c r="G285" i="22"/>
  <c r="F285" i="22"/>
  <c r="E285" i="22"/>
  <c r="D285" i="22"/>
  <c r="C285" i="22"/>
  <c r="B285" i="22"/>
  <c r="J284" i="22"/>
  <c r="I284" i="22"/>
  <c r="N284" i="22" s="1"/>
  <c r="H284" i="22"/>
  <c r="G284" i="22"/>
  <c r="F284" i="22"/>
  <c r="E284" i="22"/>
  <c r="D284" i="22"/>
  <c r="L284" i="22" s="1"/>
  <c r="C284" i="22"/>
  <c r="K284" i="22" s="1"/>
  <c r="B284" i="22"/>
  <c r="M284" i="22" s="1"/>
  <c r="K283" i="22"/>
  <c r="I283" i="22"/>
  <c r="H283" i="22"/>
  <c r="G283" i="22"/>
  <c r="F283" i="22"/>
  <c r="L283" i="22" s="1"/>
  <c r="E283" i="22"/>
  <c r="D283" i="22"/>
  <c r="C283" i="22"/>
  <c r="B283" i="22"/>
  <c r="J283" i="22" s="1"/>
  <c r="N282" i="22"/>
  <c r="M282" i="22"/>
  <c r="L282" i="22"/>
  <c r="K282" i="22"/>
  <c r="I282" i="22"/>
  <c r="H282" i="22"/>
  <c r="G282" i="22"/>
  <c r="F282" i="22"/>
  <c r="E282" i="22"/>
  <c r="D282" i="22"/>
  <c r="C282" i="22"/>
  <c r="B282" i="22"/>
  <c r="M281" i="22"/>
  <c r="K281" i="22"/>
  <c r="J281" i="22"/>
  <c r="I281" i="22"/>
  <c r="N281" i="22" s="1"/>
  <c r="H281" i="22"/>
  <c r="G281" i="22"/>
  <c r="F281" i="22"/>
  <c r="L281" i="22" s="1"/>
  <c r="E281" i="22"/>
  <c r="D281" i="22"/>
  <c r="C281" i="22"/>
  <c r="B281" i="22"/>
  <c r="L280" i="22"/>
  <c r="I280" i="22"/>
  <c r="H280" i="22"/>
  <c r="G280" i="22"/>
  <c r="F280" i="22"/>
  <c r="E280" i="22"/>
  <c r="K280" i="22" s="1"/>
  <c r="D280" i="22"/>
  <c r="C280" i="22"/>
  <c r="B280" i="22"/>
  <c r="I279" i="22"/>
  <c r="N279" i="22" s="1"/>
  <c r="H279" i="22"/>
  <c r="G279" i="22"/>
  <c r="F279" i="22"/>
  <c r="L279" i="22" s="1"/>
  <c r="E279" i="22"/>
  <c r="K279" i="22" s="1"/>
  <c r="D279" i="22"/>
  <c r="C279" i="22"/>
  <c r="B279" i="22"/>
  <c r="N278" i="22"/>
  <c r="I278" i="22"/>
  <c r="H278" i="22"/>
  <c r="G278" i="22"/>
  <c r="F278" i="22"/>
  <c r="L278" i="22" s="1"/>
  <c r="E278" i="22"/>
  <c r="K278" i="22" s="1"/>
  <c r="D278" i="22"/>
  <c r="C278" i="22"/>
  <c r="B278" i="22"/>
  <c r="L277" i="22"/>
  <c r="I277" i="22"/>
  <c r="H277" i="22"/>
  <c r="G277" i="22"/>
  <c r="F277" i="22"/>
  <c r="E277" i="22"/>
  <c r="D277" i="22"/>
  <c r="C277" i="22"/>
  <c r="B277" i="22"/>
  <c r="J276" i="22"/>
  <c r="I276" i="22"/>
  <c r="N276" i="22" s="1"/>
  <c r="H276" i="22"/>
  <c r="G276" i="22"/>
  <c r="F276" i="22"/>
  <c r="E276" i="22"/>
  <c r="D276" i="22"/>
  <c r="L276" i="22" s="1"/>
  <c r="C276" i="22"/>
  <c r="K276" i="22" s="1"/>
  <c r="B276" i="22"/>
  <c r="M276" i="22" s="1"/>
  <c r="K275" i="22"/>
  <c r="I275" i="22"/>
  <c r="H275" i="22"/>
  <c r="G275" i="22"/>
  <c r="F275" i="22"/>
  <c r="L275" i="22" s="1"/>
  <c r="E275" i="22"/>
  <c r="D275" i="22"/>
  <c r="C275" i="22"/>
  <c r="B275" i="22"/>
  <c r="K274" i="22"/>
  <c r="I274" i="22"/>
  <c r="H274" i="22"/>
  <c r="G274" i="22"/>
  <c r="F274" i="22"/>
  <c r="L274" i="22" s="1"/>
  <c r="E274" i="22"/>
  <c r="D274" i="22"/>
  <c r="C274" i="22"/>
  <c r="B274" i="22"/>
  <c r="N273" i="22"/>
  <c r="M273" i="22"/>
  <c r="K273" i="22"/>
  <c r="I273" i="22"/>
  <c r="H273" i="22"/>
  <c r="G273" i="22"/>
  <c r="J273" i="22" s="1"/>
  <c r="F273" i="22"/>
  <c r="L273" i="22" s="1"/>
  <c r="E273" i="22"/>
  <c r="D273" i="22"/>
  <c r="C273" i="22"/>
  <c r="B273" i="22"/>
  <c r="N272" i="22"/>
  <c r="K272" i="22"/>
  <c r="I272" i="22"/>
  <c r="H272" i="22"/>
  <c r="G272" i="22"/>
  <c r="J272" i="22" s="1"/>
  <c r="F272" i="22"/>
  <c r="L272" i="22" s="1"/>
  <c r="E272" i="22"/>
  <c r="D272" i="22"/>
  <c r="C272" i="22"/>
  <c r="B272" i="22"/>
  <c r="K271" i="22"/>
  <c r="I271" i="22"/>
  <c r="H271" i="22"/>
  <c r="G271" i="22"/>
  <c r="F271" i="22"/>
  <c r="L271" i="22" s="1"/>
  <c r="E271" i="22"/>
  <c r="D271" i="22"/>
  <c r="C271" i="22"/>
  <c r="B271" i="22"/>
  <c r="K270" i="22"/>
  <c r="I270" i="22"/>
  <c r="H270" i="22"/>
  <c r="G270" i="22"/>
  <c r="F270" i="22"/>
  <c r="L270" i="22" s="1"/>
  <c r="E270" i="22"/>
  <c r="D270" i="22"/>
  <c r="C270" i="22"/>
  <c r="B270" i="22"/>
  <c r="N269" i="22"/>
  <c r="M269" i="22"/>
  <c r="I269" i="22"/>
  <c r="H269" i="22"/>
  <c r="G269" i="22"/>
  <c r="F269" i="22"/>
  <c r="L269" i="22" s="1"/>
  <c r="E269" i="22"/>
  <c r="D269" i="22"/>
  <c r="C269" i="22"/>
  <c r="K269" i="22" s="1"/>
  <c r="B269" i="22"/>
  <c r="I268" i="22"/>
  <c r="H268" i="22"/>
  <c r="G268" i="22"/>
  <c r="F268" i="22"/>
  <c r="L268" i="22" s="1"/>
  <c r="E268" i="22"/>
  <c r="D268" i="22"/>
  <c r="C268" i="22"/>
  <c r="K268" i="22" s="1"/>
  <c r="B268" i="22"/>
  <c r="I267" i="22"/>
  <c r="H267" i="22"/>
  <c r="G267" i="22"/>
  <c r="F267" i="22"/>
  <c r="L267" i="22" s="1"/>
  <c r="E267" i="22"/>
  <c r="D267" i="22"/>
  <c r="C267" i="22"/>
  <c r="K267" i="22" s="1"/>
  <c r="B267" i="22"/>
  <c r="N266" i="22"/>
  <c r="I266" i="22"/>
  <c r="H266" i="22"/>
  <c r="G266" i="22"/>
  <c r="F266" i="22"/>
  <c r="L266" i="22" s="1"/>
  <c r="E266" i="22"/>
  <c r="D266" i="22"/>
  <c r="C266" i="22"/>
  <c r="K266" i="22" s="1"/>
  <c r="B266" i="22"/>
  <c r="I265" i="22"/>
  <c r="N265" i="22" s="1"/>
  <c r="H265" i="22"/>
  <c r="G265" i="22"/>
  <c r="F265" i="22"/>
  <c r="L265" i="22" s="1"/>
  <c r="E265" i="22"/>
  <c r="D265" i="22"/>
  <c r="C265" i="22"/>
  <c r="K265" i="22" s="1"/>
  <c r="B265" i="22"/>
  <c r="I264" i="22"/>
  <c r="N264" i="22" s="1"/>
  <c r="H264" i="22"/>
  <c r="G264" i="22"/>
  <c r="F264" i="22"/>
  <c r="E264" i="22"/>
  <c r="D264" i="22"/>
  <c r="C264" i="22"/>
  <c r="B264" i="22"/>
  <c r="I263" i="22"/>
  <c r="N263" i="22" s="1"/>
  <c r="H263" i="22"/>
  <c r="G263" i="22"/>
  <c r="F263" i="22"/>
  <c r="E263" i="22"/>
  <c r="K263" i="22" s="1"/>
  <c r="D263" i="22"/>
  <c r="C263" i="22"/>
  <c r="B263" i="22"/>
  <c r="M262" i="22"/>
  <c r="I262" i="22"/>
  <c r="N262" i="22" s="1"/>
  <c r="H262" i="22"/>
  <c r="G262" i="22"/>
  <c r="F262" i="22"/>
  <c r="E262" i="22"/>
  <c r="D262" i="22"/>
  <c r="C262" i="22"/>
  <c r="B262" i="22"/>
  <c r="I261" i="22"/>
  <c r="N261" i="22" s="1"/>
  <c r="H261" i="22"/>
  <c r="G261" i="22"/>
  <c r="F261" i="22"/>
  <c r="L261" i="22" s="1"/>
  <c r="E261" i="22"/>
  <c r="K261" i="22" s="1"/>
  <c r="D261" i="22"/>
  <c r="C261" i="22"/>
  <c r="B261" i="22"/>
  <c r="I260" i="22"/>
  <c r="H260" i="22"/>
  <c r="M260" i="22" s="1"/>
  <c r="G260" i="22"/>
  <c r="F260" i="22"/>
  <c r="E260" i="22"/>
  <c r="D260" i="22"/>
  <c r="C260" i="22"/>
  <c r="K260" i="22" s="1"/>
  <c r="B260" i="22"/>
  <c r="N260" i="22" s="1"/>
  <c r="I259" i="22"/>
  <c r="H259" i="22"/>
  <c r="G259" i="22"/>
  <c r="F259" i="22"/>
  <c r="E259" i="22"/>
  <c r="K259" i="22" s="1"/>
  <c r="D259" i="22"/>
  <c r="C259" i="22"/>
  <c r="B259" i="22"/>
  <c r="M258" i="22"/>
  <c r="J258" i="22"/>
  <c r="I258" i="22"/>
  <c r="N258" i="22" s="1"/>
  <c r="H258" i="22"/>
  <c r="G258" i="22"/>
  <c r="F258" i="22"/>
  <c r="E258" i="22"/>
  <c r="D258" i="22"/>
  <c r="C258" i="22"/>
  <c r="K258" i="22" s="1"/>
  <c r="B258" i="22"/>
  <c r="N257" i="22"/>
  <c r="I257" i="22"/>
  <c r="H257" i="22"/>
  <c r="M257" i="22" s="1"/>
  <c r="G257" i="22"/>
  <c r="F257" i="22"/>
  <c r="L257" i="22" s="1"/>
  <c r="E257" i="22"/>
  <c r="D257" i="22"/>
  <c r="C257" i="22"/>
  <c r="K257" i="22" s="1"/>
  <c r="B257" i="22"/>
  <c r="J257" i="22" s="1"/>
  <c r="N256" i="22"/>
  <c r="M256" i="22"/>
  <c r="I256" i="22"/>
  <c r="H256" i="22"/>
  <c r="G256" i="22"/>
  <c r="J256" i="22" s="1"/>
  <c r="F256" i="22"/>
  <c r="E256" i="22"/>
  <c r="K256" i="22" s="1"/>
  <c r="D256" i="22"/>
  <c r="C256" i="22"/>
  <c r="B256" i="22"/>
  <c r="N255" i="22"/>
  <c r="M255" i="22"/>
  <c r="K255" i="22"/>
  <c r="I255" i="22"/>
  <c r="H255" i="22"/>
  <c r="G255" i="22"/>
  <c r="J255" i="22" s="1"/>
  <c r="F255" i="22"/>
  <c r="L255" i="22" s="1"/>
  <c r="E255" i="22"/>
  <c r="D255" i="22"/>
  <c r="C255" i="22"/>
  <c r="B255" i="22"/>
  <c r="N254" i="22"/>
  <c r="M254" i="22"/>
  <c r="K254" i="22"/>
  <c r="J254" i="22"/>
  <c r="I254" i="22"/>
  <c r="H254" i="22"/>
  <c r="G254" i="22"/>
  <c r="F254" i="22"/>
  <c r="L254" i="22" s="1"/>
  <c r="E254" i="22"/>
  <c r="D254" i="22"/>
  <c r="C254" i="22"/>
  <c r="B254" i="22"/>
  <c r="M253" i="22"/>
  <c r="J253" i="22"/>
  <c r="I253" i="22"/>
  <c r="N253" i="22" s="1"/>
  <c r="H253" i="22"/>
  <c r="G253" i="22"/>
  <c r="F253" i="22"/>
  <c r="L253" i="22" s="1"/>
  <c r="E253" i="22"/>
  <c r="K253" i="22" s="1"/>
  <c r="D253" i="22"/>
  <c r="C253" i="22"/>
  <c r="B253" i="22"/>
  <c r="N252" i="22"/>
  <c r="K252" i="22"/>
  <c r="J252" i="22"/>
  <c r="I252" i="22"/>
  <c r="H252" i="22"/>
  <c r="G252" i="22"/>
  <c r="F252" i="22"/>
  <c r="E252" i="22"/>
  <c r="D252" i="22"/>
  <c r="C252" i="22"/>
  <c r="B252" i="22"/>
  <c r="M251" i="22"/>
  <c r="J251" i="22"/>
  <c r="I251" i="22"/>
  <c r="N251" i="22" s="1"/>
  <c r="H251" i="22"/>
  <c r="G251" i="22"/>
  <c r="F251" i="22"/>
  <c r="E251" i="22"/>
  <c r="K251" i="22" s="1"/>
  <c r="D251" i="22"/>
  <c r="C251" i="22"/>
  <c r="B251" i="22"/>
  <c r="K250" i="22"/>
  <c r="I250" i="22"/>
  <c r="H250" i="22"/>
  <c r="G250" i="22"/>
  <c r="F250" i="22"/>
  <c r="L250" i="22" s="1"/>
  <c r="E250" i="22"/>
  <c r="D250" i="22"/>
  <c r="C250" i="22"/>
  <c r="B250" i="22"/>
  <c r="I249" i="22"/>
  <c r="H249" i="22"/>
  <c r="G249" i="22"/>
  <c r="F249" i="22"/>
  <c r="L249" i="22" s="1"/>
  <c r="E249" i="22"/>
  <c r="K249" i="22" s="1"/>
  <c r="D249" i="22"/>
  <c r="C249" i="22"/>
  <c r="B249" i="22"/>
  <c r="I248" i="22"/>
  <c r="N248" i="22" s="1"/>
  <c r="H248" i="22"/>
  <c r="G248" i="22"/>
  <c r="F248" i="22"/>
  <c r="L248" i="22" s="1"/>
  <c r="E248" i="22"/>
  <c r="K248" i="22" s="1"/>
  <c r="D248" i="22"/>
  <c r="C248" i="22"/>
  <c r="B248" i="22"/>
  <c r="I247" i="22"/>
  <c r="N247" i="22" s="1"/>
  <c r="H247" i="22"/>
  <c r="G247" i="22"/>
  <c r="J247" i="22" s="1"/>
  <c r="F247" i="22"/>
  <c r="L247" i="22" s="1"/>
  <c r="E247" i="22"/>
  <c r="D247" i="22"/>
  <c r="C247" i="22"/>
  <c r="B247" i="22"/>
  <c r="I246" i="22"/>
  <c r="H246" i="22"/>
  <c r="M246" i="22" s="1"/>
  <c r="G246" i="22"/>
  <c r="F246" i="22"/>
  <c r="E246" i="22"/>
  <c r="K246" i="22" s="1"/>
  <c r="D246" i="22"/>
  <c r="C246" i="22"/>
  <c r="B246" i="22"/>
  <c r="N246" i="22" s="1"/>
  <c r="N245" i="22"/>
  <c r="I245" i="22"/>
  <c r="H245" i="22"/>
  <c r="G245" i="22"/>
  <c r="J245" i="22" s="1"/>
  <c r="F245" i="22"/>
  <c r="L245" i="22" s="1"/>
  <c r="E245" i="22"/>
  <c r="D245" i="22"/>
  <c r="C245" i="22"/>
  <c r="B245" i="22"/>
  <c r="M244" i="22"/>
  <c r="I244" i="22"/>
  <c r="H244" i="22"/>
  <c r="G244" i="22"/>
  <c r="J244" i="22" s="1"/>
  <c r="F244" i="22"/>
  <c r="E244" i="22"/>
  <c r="K244" i="22" s="1"/>
  <c r="D244" i="22"/>
  <c r="C244" i="22"/>
  <c r="B244" i="22"/>
  <c r="K243" i="22"/>
  <c r="I243" i="22"/>
  <c r="H243" i="22"/>
  <c r="G243" i="22"/>
  <c r="F243" i="22"/>
  <c r="E243" i="22"/>
  <c r="D243" i="22"/>
  <c r="C243" i="22"/>
  <c r="B243" i="22"/>
  <c r="M242" i="22"/>
  <c r="J242" i="22"/>
  <c r="I242" i="22"/>
  <c r="N242" i="22" s="1"/>
  <c r="H242" i="22"/>
  <c r="G242" i="22"/>
  <c r="F242" i="22"/>
  <c r="E242" i="22"/>
  <c r="D242" i="22"/>
  <c r="C242" i="22"/>
  <c r="K242" i="22" s="1"/>
  <c r="B242" i="22"/>
  <c r="K241" i="22"/>
  <c r="I241" i="22"/>
  <c r="N241" i="22" s="1"/>
  <c r="H241" i="22"/>
  <c r="M241" i="22" s="1"/>
  <c r="G241" i="22"/>
  <c r="F241" i="22"/>
  <c r="E241" i="22"/>
  <c r="D241" i="22"/>
  <c r="C241" i="22"/>
  <c r="B241" i="22"/>
  <c r="N240" i="22"/>
  <c r="J240" i="22"/>
  <c r="I240" i="22"/>
  <c r="H240" i="22"/>
  <c r="G240" i="22"/>
  <c r="F240" i="22"/>
  <c r="E240" i="22"/>
  <c r="K240" i="22" s="1"/>
  <c r="D240" i="22"/>
  <c r="C240" i="22"/>
  <c r="B240" i="22"/>
  <c r="N239" i="22"/>
  <c r="M239" i="22"/>
  <c r="K239" i="22"/>
  <c r="I239" i="22"/>
  <c r="H239" i="22"/>
  <c r="G239" i="22"/>
  <c r="F239" i="22"/>
  <c r="L239" i="22" s="1"/>
  <c r="E239" i="22"/>
  <c r="D239" i="22"/>
  <c r="C239" i="22"/>
  <c r="B239" i="22"/>
  <c r="N238" i="22"/>
  <c r="M238" i="22"/>
  <c r="J238" i="22"/>
  <c r="I238" i="22"/>
  <c r="H238" i="22"/>
  <c r="G238" i="22"/>
  <c r="F238" i="22"/>
  <c r="L238" i="22" s="1"/>
  <c r="E238" i="22"/>
  <c r="K238" i="22" s="1"/>
  <c r="D238" i="22"/>
  <c r="C238" i="22"/>
  <c r="B238" i="22"/>
  <c r="M237" i="22"/>
  <c r="K237" i="22"/>
  <c r="J237" i="22"/>
  <c r="I237" i="22"/>
  <c r="N237" i="22" s="1"/>
  <c r="H237" i="22"/>
  <c r="G237" i="22"/>
  <c r="F237" i="22"/>
  <c r="E237" i="22"/>
  <c r="D237" i="22"/>
  <c r="C237" i="22"/>
  <c r="B237" i="22"/>
  <c r="N236" i="22"/>
  <c r="J236" i="22"/>
  <c r="I236" i="22"/>
  <c r="H236" i="22"/>
  <c r="G236" i="22"/>
  <c r="F236" i="22"/>
  <c r="E236" i="22"/>
  <c r="D236" i="22"/>
  <c r="C236" i="22"/>
  <c r="K236" i="22" s="1"/>
  <c r="B236" i="22"/>
  <c r="I235" i="22"/>
  <c r="H235" i="22"/>
  <c r="G235" i="22"/>
  <c r="F235" i="22"/>
  <c r="E235" i="22"/>
  <c r="D235" i="22"/>
  <c r="C235" i="22"/>
  <c r="B235" i="22"/>
  <c r="K234" i="22"/>
  <c r="I234" i="22"/>
  <c r="N234" i="22" s="1"/>
  <c r="H234" i="22"/>
  <c r="G234" i="22"/>
  <c r="F234" i="22"/>
  <c r="L234" i="22" s="1"/>
  <c r="E234" i="22"/>
  <c r="D234" i="22"/>
  <c r="C234" i="22"/>
  <c r="B234" i="22"/>
  <c r="I233" i="22"/>
  <c r="H233" i="22"/>
  <c r="M233" i="22" s="1"/>
  <c r="G233" i="22"/>
  <c r="F233" i="22"/>
  <c r="L233" i="22" s="1"/>
  <c r="E233" i="22"/>
  <c r="K233" i="22" s="1"/>
  <c r="D233" i="22"/>
  <c r="C233" i="22"/>
  <c r="B233" i="22"/>
  <c r="I232" i="22"/>
  <c r="N232" i="22" s="1"/>
  <c r="H232" i="22"/>
  <c r="G232" i="22"/>
  <c r="J232" i="22" s="1"/>
  <c r="F232" i="22"/>
  <c r="L232" i="22" s="1"/>
  <c r="E232" i="22"/>
  <c r="K232" i="22" s="1"/>
  <c r="D232" i="22"/>
  <c r="C232" i="22"/>
  <c r="B232" i="22"/>
  <c r="I231" i="22"/>
  <c r="N231" i="22" s="1"/>
  <c r="H231" i="22"/>
  <c r="G231" i="22"/>
  <c r="J231" i="22" s="1"/>
  <c r="F231" i="22"/>
  <c r="E231" i="22"/>
  <c r="K231" i="22" s="1"/>
  <c r="D231" i="22"/>
  <c r="C231" i="22"/>
  <c r="B231" i="22"/>
  <c r="I230" i="22"/>
  <c r="H230" i="22"/>
  <c r="G230" i="22"/>
  <c r="F230" i="22"/>
  <c r="E230" i="22"/>
  <c r="K230" i="22" s="1"/>
  <c r="D230" i="22"/>
  <c r="C230" i="22"/>
  <c r="B230" i="22"/>
  <c r="N229" i="22"/>
  <c r="I229" i="22"/>
  <c r="H229" i="22"/>
  <c r="G229" i="22"/>
  <c r="F229" i="22"/>
  <c r="E229" i="22"/>
  <c r="D229" i="22"/>
  <c r="C229" i="22"/>
  <c r="B229" i="22"/>
  <c r="I228" i="22"/>
  <c r="H228" i="22"/>
  <c r="G228" i="22"/>
  <c r="J228" i="22" s="1"/>
  <c r="F228" i="22"/>
  <c r="E228" i="22"/>
  <c r="D228" i="22"/>
  <c r="C228" i="22"/>
  <c r="K228" i="22" s="1"/>
  <c r="B228" i="22"/>
  <c r="M228" i="22" s="1"/>
  <c r="K227" i="22"/>
  <c r="I227" i="22"/>
  <c r="H227" i="22"/>
  <c r="G227" i="22"/>
  <c r="F227" i="22"/>
  <c r="E227" i="22"/>
  <c r="D227" i="22"/>
  <c r="C227" i="22"/>
  <c r="B227" i="22"/>
  <c r="M226" i="22"/>
  <c r="J226" i="22"/>
  <c r="I226" i="22"/>
  <c r="N226" i="22" s="1"/>
  <c r="H226" i="22"/>
  <c r="G226" i="22"/>
  <c r="F226" i="22"/>
  <c r="E226" i="22"/>
  <c r="D226" i="22"/>
  <c r="C226" i="22"/>
  <c r="K226" i="22" s="1"/>
  <c r="B226" i="22"/>
  <c r="K225" i="22"/>
  <c r="I225" i="22"/>
  <c r="N225" i="22" s="1"/>
  <c r="H225" i="22"/>
  <c r="G225" i="22"/>
  <c r="F225" i="22"/>
  <c r="L225" i="22" s="1"/>
  <c r="E225" i="22"/>
  <c r="D225" i="22"/>
  <c r="C225" i="22"/>
  <c r="B225" i="22"/>
  <c r="J225" i="22" s="1"/>
  <c r="N224" i="22"/>
  <c r="M224" i="22"/>
  <c r="K224" i="22"/>
  <c r="I224" i="22"/>
  <c r="H224" i="22"/>
  <c r="G224" i="22"/>
  <c r="J224" i="22" s="1"/>
  <c r="F224" i="22"/>
  <c r="E224" i="22"/>
  <c r="D224" i="22"/>
  <c r="C224" i="22"/>
  <c r="B224" i="22"/>
  <c r="N223" i="22"/>
  <c r="M223" i="22"/>
  <c r="K223" i="22"/>
  <c r="I223" i="22"/>
  <c r="H223" i="22"/>
  <c r="G223" i="22"/>
  <c r="F223" i="22"/>
  <c r="L223" i="22" s="1"/>
  <c r="E223" i="22"/>
  <c r="D223" i="22"/>
  <c r="C223" i="22"/>
  <c r="B223" i="22"/>
  <c r="N222" i="22"/>
  <c r="M222" i="22"/>
  <c r="J222" i="22"/>
  <c r="I222" i="22"/>
  <c r="H222" i="22"/>
  <c r="G222" i="22"/>
  <c r="F222" i="22"/>
  <c r="L222" i="22" s="1"/>
  <c r="E222" i="22"/>
  <c r="K222" i="22" s="1"/>
  <c r="D222" i="22"/>
  <c r="C222" i="22"/>
  <c r="B222" i="22"/>
  <c r="M221" i="22"/>
  <c r="J221" i="22"/>
  <c r="I221" i="22"/>
  <c r="N221" i="22" s="1"/>
  <c r="H221" i="22"/>
  <c r="G221" i="22"/>
  <c r="F221" i="22"/>
  <c r="E221" i="22"/>
  <c r="K221" i="22" s="1"/>
  <c r="D221" i="22"/>
  <c r="C221" i="22"/>
  <c r="B221" i="22"/>
  <c r="N220" i="22"/>
  <c r="L220" i="22"/>
  <c r="K220" i="22"/>
  <c r="I220" i="22"/>
  <c r="H220" i="22"/>
  <c r="G220" i="22"/>
  <c r="F220" i="22"/>
  <c r="E220" i="22"/>
  <c r="D220" i="22"/>
  <c r="C220" i="22"/>
  <c r="B220" i="22"/>
  <c r="N219" i="22"/>
  <c r="K219" i="22"/>
  <c r="J219" i="22"/>
  <c r="I219" i="22"/>
  <c r="H219" i="22"/>
  <c r="G219" i="22"/>
  <c r="F219" i="22"/>
  <c r="E219" i="22"/>
  <c r="D219" i="22"/>
  <c r="L219" i="22" s="1"/>
  <c r="C219" i="22"/>
  <c r="B219" i="22"/>
  <c r="I218" i="22"/>
  <c r="N218" i="22" s="1"/>
  <c r="H218" i="22"/>
  <c r="G218" i="22"/>
  <c r="F218" i="22"/>
  <c r="E218" i="22"/>
  <c r="K218" i="22" s="1"/>
  <c r="D218" i="22"/>
  <c r="L218" i="22" s="1"/>
  <c r="C218" i="22"/>
  <c r="B218" i="22"/>
  <c r="N217" i="22"/>
  <c r="L217" i="22"/>
  <c r="I217" i="22"/>
  <c r="H217" i="22"/>
  <c r="G217" i="22"/>
  <c r="F217" i="22"/>
  <c r="E217" i="22"/>
  <c r="K217" i="22" s="1"/>
  <c r="D217" i="22"/>
  <c r="C217" i="22"/>
  <c r="B217" i="22"/>
  <c r="N216" i="22"/>
  <c r="L216" i="22"/>
  <c r="K216" i="22"/>
  <c r="I216" i="22"/>
  <c r="H216" i="22"/>
  <c r="G216" i="22"/>
  <c r="F216" i="22"/>
  <c r="E216" i="22"/>
  <c r="D216" i="22"/>
  <c r="C216" i="22"/>
  <c r="B216" i="22"/>
  <c r="N215" i="22"/>
  <c r="K215" i="22"/>
  <c r="I215" i="22"/>
  <c r="H215" i="22"/>
  <c r="G215" i="22"/>
  <c r="F215" i="22"/>
  <c r="L215" i="22" s="1"/>
  <c r="E215" i="22"/>
  <c r="D215" i="22"/>
  <c r="C215" i="22"/>
  <c r="B215" i="22"/>
  <c r="I214" i="22"/>
  <c r="N214" i="22" s="1"/>
  <c r="H214" i="22"/>
  <c r="G214" i="22"/>
  <c r="F214" i="22"/>
  <c r="E214" i="22"/>
  <c r="K214" i="22" s="1"/>
  <c r="D214" i="22"/>
  <c r="C214" i="22"/>
  <c r="B214" i="22"/>
  <c r="L213" i="22"/>
  <c r="I213" i="22"/>
  <c r="H213" i="22"/>
  <c r="G213" i="22"/>
  <c r="F213" i="22"/>
  <c r="E213" i="22"/>
  <c r="K213" i="22" s="1"/>
  <c r="D213" i="22"/>
  <c r="C213" i="22"/>
  <c r="B213" i="22"/>
  <c r="N212" i="22"/>
  <c r="L212" i="22"/>
  <c r="K212" i="22"/>
  <c r="I212" i="22"/>
  <c r="H212" i="22"/>
  <c r="G212" i="22"/>
  <c r="F212" i="22"/>
  <c r="E212" i="22"/>
  <c r="D212" i="22"/>
  <c r="C212" i="22"/>
  <c r="B212" i="22"/>
  <c r="N211" i="22"/>
  <c r="K211" i="22"/>
  <c r="I211" i="22"/>
  <c r="H211" i="22"/>
  <c r="G211" i="22"/>
  <c r="F211" i="22"/>
  <c r="L211" i="22" s="1"/>
  <c r="E211" i="22"/>
  <c r="D211" i="22"/>
  <c r="C211" i="22"/>
  <c r="B211" i="22"/>
  <c r="I210" i="22"/>
  <c r="N210" i="22" s="1"/>
  <c r="H210" i="22"/>
  <c r="G210" i="22"/>
  <c r="F210" i="22"/>
  <c r="E210" i="22"/>
  <c r="D210" i="22"/>
  <c r="C210" i="22"/>
  <c r="B210" i="22"/>
  <c r="L209" i="22"/>
  <c r="I209" i="22"/>
  <c r="H209" i="22"/>
  <c r="G209" i="22"/>
  <c r="F209" i="22"/>
  <c r="E209" i="22"/>
  <c r="K209" i="22" s="1"/>
  <c r="D209" i="22"/>
  <c r="C209" i="22"/>
  <c r="B209" i="22"/>
  <c r="L208" i="22"/>
  <c r="K208" i="22"/>
  <c r="I208" i="22"/>
  <c r="H208" i="22"/>
  <c r="G208" i="22"/>
  <c r="F208" i="22"/>
  <c r="E208" i="22"/>
  <c r="D208" i="22"/>
  <c r="C208" i="22"/>
  <c r="B208" i="22"/>
  <c r="N207" i="22"/>
  <c r="K207" i="22"/>
  <c r="I207" i="22"/>
  <c r="H207" i="22"/>
  <c r="G207" i="22"/>
  <c r="F207" i="22"/>
  <c r="L207" i="22" s="1"/>
  <c r="E207" i="22"/>
  <c r="D207" i="22"/>
  <c r="C207" i="22"/>
  <c r="B207" i="22"/>
  <c r="J206" i="22"/>
  <c r="I206" i="22"/>
  <c r="N206" i="22" s="1"/>
  <c r="H206" i="22"/>
  <c r="G206" i="22"/>
  <c r="F206" i="22"/>
  <c r="L206" i="22" s="1"/>
  <c r="E206" i="22"/>
  <c r="D206" i="22"/>
  <c r="C206" i="22"/>
  <c r="B206" i="22"/>
  <c r="I205" i="22"/>
  <c r="H205" i="22"/>
  <c r="G205" i="22"/>
  <c r="F205" i="22"/>
  <c r="L205" i="22" s="1"/>
  <c r="E205" i="22"/>
  <c r="K205" i="22" s="1"/>
  <c r="D205" i="22"/>
  <c r="C205" i="22"/>
  <c r="B205" i="22"/>
  <c r="L204" i="22"/>
  <c r="K204" i="22"/>
  <c r="I204" i="22"/>
  <c r="H204" i="22"/>
  <c r="G204" i="22"/>
  <c r="F204" i="22"/>
  <c r="E204" i="22"/>
  <c r="D204" i="22"/>
  <c r="C204" i="22"/>
  <c r="B204" i="22"/>
  <c r="N203" i="22"/>
  <c r="K203" i="22"/>
  <c r="J203" i="22"/>
  <c r="I203" i="22"/>
  <c r="H203" i="22"/>
  <c r="G203" i="22"/>
  <c r="F203" i="22"/>
  <c r="L203" i="22" s="1"/>
  <c r="E203" i="22"/>
  <c r="D203" i="22"/>
  <c r="C203" i="22"/>
  <c r="B203" i="22"/>
  <c r="J202" i="22"/>
  <c r="I202" i="22"/>
  <c r="N202" i="22" s="1"/>
  <c r="H202" i="22"/>
  <c r="G202" i="22"/>
  <c r="F202" i="22"/>
  <c r="L202" i="22" s="1"/>
  <c r="E202" i="22"/>
  <c r="D202" i="22"/>
  <c r="C202" i="22"/>
  <c r="B202" i="22"/>
  <c r="L201" i="22"/>
  <c r="I201" i="22"/>
  <c r="H201" i="22"/>
  <c r="G201" i="22"/>
  <c r="F201" i="22"/>
  <c r="E201" i="22"/>
  <c r="K201" i="22" s="1"/>
  <c r="D201" i="22"/>
  <c r="C201" i="22"/>
  <c r="B201" i="22"/>
  <c r="L200" i="22"/>
  <c r="K200" i="22"/>
  <c r="I200" i="22"/>
  <c r="N200" i="22" s="1"/>
  <c r="H200" i="22"/>
  <c r="G200" i="22"/>
  <c r="F200" i="22"/>
  <c r="E200" i="22"/>
  <c r="D200" i="22"/>
  <c r="C200" i="22"/>
  <c r="B200" i="22"/>
  <c r="N199" i="22"/>
  <c r="K199" i="22"/>
  <c r="J199" i="22"/>
  <c r="I199" i="22"/>
  <c r="H199" i="22"/>
  <c r="G199" i="22"/>
  <c r="F199" i="22"/>
  <c r="E199" i="22"/>
  <c r="D199" i="22"/>
  <c r="C199" i="22"/>
  <c r="B199" i="22"/>
  <c r="J198" i="22"/>
  <c r="I198" i="22"/>
  <c r="N198" i="22" s="1"/>
  <c r="H198" i="22"/>
  <c r="G198" i="22"/>
  <c r="F198" i="22"/>
  <c r="E198" i="22"/>
  <c r="D198" i="22"/>
  <c r="C198" i="22"/>
  <c r="B198" i="22"/>
  <c r="I197" i="22"/>
  <c r="H197" i="22"/>
  <c r="G197" i="22"/>
  <c r="F197" i="22"/>
  <c r="L197" i="22" s="1"/>
  <c r="E197" i="22"/>
  <c r="K197" i="22" s="1"/>
  <c r="D197" i="22"/>
  <c r="C197" i="22"/>
  <c r="B197" i="22"/>
  <c r="L196" i="22"/>
  <c r="K196" i="22"/>
  <c r="I196" i="22"/>
  <c r="H196" i="22"/>
  <c r="G196" i="22"/>
  <c r="F196" i="22"/>
  <c r="E196" i="22"/>
  <c r="D196" i="22"/>
  <c r="C196" i="22"/>
  <c r="B196" i="22"/>
  <c r="N195" i="22"/>
  <c r="K195" i="22"/>
  <c r="J195" i="22"/>
  <c r="I195" i="22"/>
  <c r="H195" i="22"/>
  <c r="G195" i="22"/>
  <c r="F195" i="22"/>
  <c r="L195" i="22" s="1"/>
  <c r="E195" i="22"/>
  <c r="D195" i="22"/>
  <c r="C195" i="22"/>
  <c r="B195" i="22"/>
  <c r="J194" i="22"/>
  <c r="I194" i="22"/>
  <c r="N194" i="22" s="1"/>
  <c r="H194" i="22"/>
  <c r="G194" i="22"/>
  <c r="F194" i="22"/>
  <c r="E194" i="22"/>
  <c r="D194" i="22"/>
  <c r="C194" i="22"/>
  <c r="B194" i="22"/>
  <c r="L193" i="22"/>
  <c r="I193" i="22"/>
  <c r="H193" i="22"/>
  <c r="G193" i="22"/>
  <c r="F193" i="22"/>
  <c r="E193" i="22"/>
  <c r="K193" i="22" s="1"/>
  <c r="D193" i="22"/>
  <c r="C193" i="22"/>
  <c r="B193" i="22"/>
  <c r="L192" i="22"/>
  <c r="K192" i="22"/>
  <c r="I192" i="22"/>
  <c r="H192" i="22"/>
  <c r="G192" i="22"/>
  <c r="F192" i="22"/>
  <c r="E192" i="22"/>
  <c r="D192" i="22"/>
  <c r="C192" i="22"/>
  <c r="B192" i="22"/>
  <c r="N191" i="22"/>
  <c r="K191" i="22"/>
  <c r="J191" i="22"/>
  <c r="I191" i="22"/>
  <c r="H191" i="22"/>
  <c r="G191" i="22"/>
  <c r="F191" i="22"/>
  <c r="E191" i="22"/>
  <c r="D191" i="22"/>
  <c r="C191" i="22"/>
  <c r="B191" i="22"/>
  <c r="J190" i="22"/>
  <c r="I190" i="22"/>
  <c r="N190" i="22" s="1"/>
  <c r="H190" i="22"/>
  <c r="G190" i="22"/>
  <c r="F190" i="22"/>
  <c r="L190" i="22" s="1"/>
  <c r="E190" i="22"/>
  <c r="K190" i="22" s="1"/>
  <c r="D190" i="22"/>
  <c r="C190" i="22"/>
  <c r="B190" i="22"/>
  <c r="L189" i="22"/>
  <c r="I189" i="22"/>
  <c r="H189" i="22"/>
  <c r="G189" i="22"/>
  <c r="F189" i="22"/>
  <c r="E189" i="22"/>
  <c r="K189" i="22" s="1"/>
  <c r="D189" i="22"/>
  <c r="C189" i="22"/>
  <c r="B189" i="22"/>
  <c r="L188" i="22"/>
  <c r="K188" i="22"/>
  <c r="I188" i="22"/>
  <c r="N188" i="22" s="1"/>
  <c r="H188" i="22"/>
  <c r="G188" i="22"/>
  <c r="F188" i="22"/>
  <c r="E188" i="22"/>
  <c r="D188" i="22"/>
  <c r="C188" i="22"/>
  <c r="B188" i="22"/>
  <c r="N187" i="22"/>
  <c r="K187" i="22"/>
  <c r="I187" i="22"/>
  <c r="H187" i="22"/>
  <c r="G187" i="22"/>
  <c r="F187" i="22"/>
  <c r="E187" i="22"/>
  <c r="D187" i="22"/>
  <c r="C187" i="22"/>
  <c r="B187" i="22"/>
  <c r="J186" i="22"/>
  <c r="I186" i="22"/>
  <c r="N186" i="22" s="1"/>
  <c r="H186" i="22"/>
  <c r="G186" i="22"/>
  <c r="F186" i="22"/>
  <c r="E186" i="22"/>
  <c r="D186" i="22"/>
  <c r="C186" i="22"/>
  <c r="K186" i="22" s="1"/>
  <c r="B186" i="22"/>
  <c r="I185" i="22"/>
  <c r="H185" i="22"/>
  <c r="G185" i="22"/>
  <c r="F185" i="22"/>
  <c r="L185" i="22" s="1"/>
  <c r="E185" i="22"/>
  <c r="K185" i="22" s="1"/>
  <c r="D185" i="22"/>
  <c r="C185" i="22"/>
  <c r="B185" i="22"/>
  <c r="L184" i="22"/>
  <c r="K184" i="22"/>
  <c r="I184" i="22"/>
  <c r="H184" i="22"/>
  <c r="G184" i="22"/>
  <c r="F184" i="22"/>
  <c r="E184" i="22"/>
  <c r="D184" i="22"/>
  <c r="C184" i="22"/>
  <c r="B184" i="22"/>
  <c r="N183" i="22"/>
  <c r="K183" i="22"/>
  <c r="I183" i="22"/>
  <c r="H183" i="22"/>
  <c r="G183" i="22"/>
  <c r="F183" i="22"/>
  <c r="L183" i="22" s="1"/>
  <c r="E183" i="22"/>
  <c r="D183" i="22"/>
  <c r="C183" i="22"/>
  <c r="B183" i="22"/>
  <c r="J182" i="22"/>
  <c r="I182" i="22"/>
  <c r="N182" i="22" s="1"/>
  <c r="H182" i="22"/>
  <c r="G182" i="22"/>
  <c r="F182" i="22"/>
  <c r="E182" i="22"/>
  <c r="D182" i="22"/>
  <c r="C182" i="22"/>
  <c r="K182" i="22" s="1"/>
  <c r="B182" i="22"/>
  <c r="N181" i="22"/>
  <c r="I181" i="22"/>
  <c r="H181" i="22"/>
  <c r="G181" i="22"/>
  <c r="F181" i="22"/>
  <c r="L181" i="22" s="1"/>
  <c r="E181" i="22"/>
  <c r="D181" i="22"/>
  <c r="C181" i="22"/>
  <c r="K181" i="22" s="1"/>
  <c r="B181" i="22"/>
  <c r="K180" i="22"/>
  <c r="I180" i="22"/>
  <c r="H180" i="22"/>
  <c r="G180" i="22"/>
  <c r="F180" i="22"/>
  <c r="E180" i="22"/>
  <c r="D180" i="22"/>
  <c r="C180" i="22"/>
  <c r="B180" i="22"/>
  <c r="N180" i="22" s="1"/>
  <c r="L179" i="22"/>
  <c r="I179" i="22"/>
  <c r="N179" i="22" s="1"/>
  <c r="H179" i="22"/>
  <c r="G179" i="22"/>
  <c r="F179" i="22"/>
  <c r="E179" i="22"/>
  <c r="D179" i="22"/>
  <c r="C179" i="22"/>
  <c r="B179" i="22"/>
  <c r="N178" i="22"/>
  <c r="K178" i="22"/>
  <c r="J178" i="22"/>
  <c r="I178" i="22"/>
  <c r="H178" i="22"/>
  <c r="G178" i="22"/>
  <c r="F178" i="22"/>
  <c r="L178" i="22" s="1"/>
  <c r="E178" i="22"/>
  <c r="D178" i="22"/>
  <c r="C178" i="22"/>
  <c r="B178" i="22"/>
  <c r="L177" i="22"/>
  <c r="K177" i="22"/>
  <c r="I177" i="22"/>
  <c r="N177" i="22" s="1"/>
  <c r="H177" i="22"/>
  <c r="G177" i="22"/>
  <c r="J177" i="22" s="1"/>
  <c r="F177" i="22"/>
  <c r="E177" i="22"/>
  <c r="D177" i="22"/>
  <c r="C177" i="22"/>
  <c r="B177" i="22"/>
  <c r="I176" i="22"/>
  <c r="N176" i="22" s="1"/>
  <c r="H176" i="22"/>
  <c r="G176" i="22"/>
  <c r="F176" i="22"/>
  <c r="L176" i="22" s="1"/>
  <c r="E176" i="22"/>
  <c r="D176" i="22"/>
  <c r="C176" i="22"/>
  <c r="B176" i="22"/>
  <c r="N175" i="22"/>
  <c r="K175" i="22"/>
  <c r="J175" i="22"/>
  <c r="I175" i="22"/>
  <c r="H175" i="22"/>
  <c r="G175" i="22"/>
  <c r="F175" i="22"/>
  <c r="E175" i="22"/>
  <c r="D175" i="22"/>
  <c r="L175" i="22" s="1"/>
  <c r="C175" i="22"/>
  <c r="B175" i="22"/>
  <c r="J174" i="22"/>
  <c r="I174" i="22"/>
  <c r="N174" i="22" s="1"/>
  <c r="H174" i="22"/>
  <c r="G174" i="22"/>
  <c r="F174" i="22"/>
  <c r="E174" i="22"/>
  <c r="K174" i="22" s="1"/>
  <c r="D174" i="22"/>
  <c r="C174" i="22"/>
  <c r="B174" i="22"/>
  <c r="I173" i="22"/>
  <c r="H173" i="22"/>
  <c r="G173" i="22"/>
  <c r="F173" i="22"/>
  <c r="L173" i="22" s="1"/>
  <c r="E173" i="22"/>
  <c r="K173" i="22" s="1"/>
  <c r="D173" i="22"/>
  <c r="C173" i="22"/>
  <c r="B173" i="22"/>
  <c r="I172" i="22"/>
  <c r="H172" i="22"/>
  <c r="G172" i="22"/>
  <c r="F172" i="22"/>
  <c r="E172" i="22"/>
  <c r="K172" i="22" s="1"/>
  <c r="D172" i="22"/>
  <c r="L172" i="22" s="1"/>
  <c r="C172" i="22"/>
  <c r="B172" i="22"/>
  <c r="N172" i="22" s="1"/>
  <c r="N171" i="22"/>
  <c r="I171" i="22"/>
  <c r="H171" i="22"/>
  <c r="G171" i="22"/>
  <c r="F171" i="22"/>
  <c r="L171" i="22" s="1"/>
  <c r="E171" i="22"/>
  <c r="K171" i="22" s="1"/>
  <c r="D171" i="22"/>
  <c r="C171" i="22"/>
  <c r="B171" i="22"/>
  <c r="I170" i="22"/>
  <c r="H170" i="22"/>
  <c r="G170" i="22"/>
  <c r="F170" i="22"/>
  <c r="L170" i="22" s="1"/>
  <c r="E170" i="22"/>
  <c r="K170" i="22" s="1"/>
  <c r="D170" i="22"/>
  <c r="C170" i="22"/>
  <c r="B170" i="22"/>
  <c r="I169" i="22"/>
  <c r="H169" i="22"/>
  <c r="G169" i="22"/>
  <c r="J169" i="22" s="1"/>
  <c r="F169" i="22"/>
  <c r="L169" i="22" s="1"/>
  <c r="E169" i="22"/>
  <c r="K169" i="22" s="1"/>
  <c r="D169" i="22"/>
  <c r="C169" i="22"/>
  <c r="B169" i="22"/>
  <c r="N169" i="22" s="1"/>
  <c r="I168" i="22"/>
  <c r="H168" i="22"/>
  <c r="M168" i="22" s="1"/>
  <c r="G168" i="22"/>
  <c r="F168" i="22"/>
  <c r="L168" i="22" s="1"/>
  <c r="E168" i="22"/>
  <c r="K168" i="22" s="1"/>
  <c r="D168" i="22"/>
  <c r="C168" i="22"/>
  <c r="B168" i="22"/>
  <c r="N168" i="22" s="1"/>
  <c r="I167" i="22"/>
  <c r="H167" i="22"/>
  <c r="M167" i="22" s="1"/>
  <c r="G167" i="22"/>
  <c r="J167" i="22" s="1"/>
  <c r="F167" i="22"/>
  <c r="L167" i="22" s="1"/>
  <c r="E167" i="22"/>
  <c r="D167" i="22"/>
  <c r="C167" i="22"/>
  <c r="B167" i="22"/>
  <c r="N167" i="22" s="1"/>
  <c r="I166" i="22"/>
  <c r="H166" i="22"/>
  <c r="M166" i="22" s="1"/>
  <c r="G166" i="22"/>
  <c r="J166" i="22" s="1"/>
  <c r="F166" i="22"/>
  <c r="L166" i="22" s="1"/>
  <c r="E166" i="22"/>
  <c r="D166" i="22"/>
  <c r="C166" i="22"/>
  <c r="B166" i="22"/>
  <c r="N166" i="22" s="1"/>
  <c r="I165" i="22"/>
  <c r="H165" i="22"/>
  <c r="G165" i="22"/>
  <c r="J165" i="22" s="1"/>
  <c r="F165" i="22"/>
  <c r="L165" i="22" s="1"/>
  <c r="E165" i="22"/>
  <c r="D165" i="22"/>
  <c r="C165" i="22"/>
  <c r="B165" i="22"/>
  <c r="N165" i="22" s="1"/>
  <c r="I164" i="22"/>
  <c r="H164" i="22"/>
  <c r="G164" i="22"/>
  <c r="F164" i="22"/>
  <c r="L164" i="22" s="1"/>
  <c r="E164" i="22"/>
  <c r="K164" i="22" s="1"/>
  <c r="D164" i="22"/>
  <c r="C164" i="22"/>
  <c r="B164" i="22"/>
  <c r="L163" i="22"/>
  <c r="I163" i="22"/>
  <c r="H163" i="22"/>
  <c r="G163" i="22"/>
  <c r="F163" i="22"/>
  <c r="E163" i="22"/>
  <c r="D163" i="22"/>
  <c r="C163" i="22"/>
  <c r="B163" i="22"/>
  <c r="N163" i="22" s="1"/>
  <c r="L162" i="22"/>
  <c r="I162" i="22"/>
  <c r="H162" i="22"/>
  <c r="M162" i="22" s="1"/>
  <c r="G162" i="22"/>
  <c r="J162" i="22" s="1"/>
  <c r="F162" i="22"/>
  <c r="E162" i="22"/>
  <c r="D162" i="22"/>
  <c r="C162" i="22"/>
  <c r="B162" i="22"/>
  <c r="N162" i="22" s="1"/>
  <c r="I161" i="22"/>
  <c r="H161" i="22"/>
  <c r="M161" i="22" s="1"/>
  <c r="G161" i="22"/>
  <c r="F161" i="22"/>
  <c r="L161" i="22" s="1"/>
  <c r="E161" i="22"/>
  <c r="D161" i="22"/>
  <c r="C161" i="22"/>
  <c r="B161" i="22"/>
  <c r="N161" i="22" s="1"/>
  <c r="L160" i="22"/>
  <c r="I160" i="22"/>
  <c r="H160" i="22"/>
  <c r="G160" i="22"/>
  <c r="F160" i="22"/>
  <c r="E160" i="22"/>
  <c r="D160" i="22"/>
  <c r="C160" i="22"/>
  <c r="B160" i="22"/>
  <c r="N160" i="22" s="1"/>
  <c r="I159" i="22"/>
  <c r="N159" i="22" s="1"/>
  <c r="H159" i="22"/>
  <c r="M159" i="22" s="1"/>
  <c r="G159" i="22"/>
  <c r="F159" i="22"/>
  <c r="L159" i="22" s="1"/>
  <c r="E159" i="22"/>
  <c r="K159" i="22" s="1"/>
  <c r="D159" i="22"/>
  <c r="C159" i="22"/>
  <c r="B159" i="22"/>
  <c r="I158" i="22"/>
  <c r="N158" i="22" s="1"/>
  <c r="H158" i="22"/>
  <c r="M158" i="22" s="1"/>
  <c r="G158" i="22"/>
  <c r="J158" i="22" s="1"/>
  <c r="F158" i="22"/>
  <c r="L158" i="22" s="1"/>
  <c r="E158" i="22"/>
  <c r="D158" i="22"/>
  <c r="C158" i="22"/>
  <c r="B158" i="22"/>
  <c r="L157" i="22"/>
  <c r="I157" i="22"/>
  <c r="H157" i="22"/>
  <c r="G157" i="22"/>
  <c r="F157" i="22"/>
  <c r="E157" i="22"/>
  <c r="K157" i="22" s="1"/>
  <c r="D157" i="22"/>
  <c r="C157" i="22"/>
  <c r="B157" i="22"/>
  <c r="L156" i="22"/>
  <c r="I156" i="22"/>
  <c r="N156" i="22" s="1"/>
  <c r="H156" i="22"/>
  <c r="G156" i="22"/>
  <c r="J156" i="22" s="1"/>
  <c r="F156" i="22"/>
  <c r="E156" i="22"/>
  <c r="K156" i="22" s="1"/>
  <c r="D156" i="22"/>
  <c r="C156" i="22"/>
  <c r="B156" i="22"/>
  <c r="L155" i="22"/>
  <c r="I155" i="22"/>
  <c r="H155" i="22"/>
  <c r="G155" i="22"/>
  <c r="J155" i="22" s="1"/>
  <c r="F155" i="22"/>
  <c r="E155" i="22"/>
  <c r="K155" i="22" s="1"/>
  <c r="D155" i="22"/>
  <c r="C155" i="22"/>
  <c r="B155" i="22"/>
  <c r="I154" i="22"/>
  <c r="H154" i="22"/>
  <c r="G154" i="22"/>
  <c r="F154" i="22"/>
  <c r="L154" i="22" s="1"/>
  <c r="E154" i="22"/>
  <c r="K154" i="22" s="1"/>
  <c r="D154" i="22"/>
  <c r="C154" i="22"/>
  <c r="B154" i="22"/>
  <c r="L153" i="22"/>
  <c r="I153" i="22"/>
  <c r="H153" i="22"/>
  <c r="G153" i="22"/>
  <c r="J153" i="22" s="1"/>
  <c r="F153" i="22"/>
  <c r="E153" i="22"/>
  <c r="D153" i="22"/>
  <c r="C153" i="22"/>
  <c r="B153" i="22"/>
  <c r="I152" i="22"/>
  <c r="H152" i="22"/>
  <c r="G152" i="22"/>
  <c r="F152" i="22"/>
  <c r="L152" i="22" s="1"/>
  <c r="E152" i="22"/>
  <c r="K152" i="22" s="1"/>
  <c r="D152" i="22"/>
  <c r="C152" i="22"/>
  <c r="B152" i="22"/>
  <c r="I151" i="22"/>
  <c r="N151" i="22" s="1"/>
  <c r="H151" i="22"/>
  <c r="G151" i="22"/>
  <c r="J151" i="22" s="1"/>
  <c r="F151" i="22"/>
  <c r="L151" i="22" s="1"/>
  <c r="E151" i="22"/>
  <c r="D151" i="22"/>
  <c r="C151" i="22"/>
  <c r="B151" i="22"/>
  <c r="I150" i="22"/>
  <c r="H150" i="22"/>
  <c r="G150" i="22"/>
  <c r="J150" i="22" s="1"/>
  <c r="F150" i="22"/>
  <c r="E150" i="22"/>
  <c r="D150" i="22"/>
  <c r="L150" i="22" s="1"/>
  <c r="C150" i="22"/>
  <c r="B150" i="22"/>
  <c r="I149" i="22"/>
  <c r="N149" i="22" s="1"/>
  <c r="H149" i="22"/>
  <c r="G149" i="22"/>
  <c r="F149" i="22"/>
  <c r="L149" i="22" s="1"/>
  <c r="E149" i="22"/>
  <c r="D149" i="22"/>
  <c r="C149" i="22"/>
  <c r="B149" i="22"/>
  <c r="I148" i="22"/>
  <c r="H148" i="22"/>
  <c r="G148" i="22"/>
  <c r="F148" i="22"/>
  <c r="L148" i="22" s="1"/>
  <c r="E148" i="22"/>
  <c r="K148" i="22" s="1"/>
  <c r="D148" i="22"/>
  <c r="C148" i="22"/>
  <c r="B148" i="22"/>
  <c r="I147" i="22"/>
  <c r="H147" i="22"/>
  <c r="G147" i="22"/>
  <c r="F147" i="22"/>
  <c r="E147" i="22"/>
  <c r="D147" i="22"/>
  <c r="L147" i="22" s="1"/>
  <c r="C147" i="22"/>
  <c r="B147" i="22"/>
  <c r="L146" i="22"/>
  <c r="I146" i="22"/>
  <c r="N146" i="22" s="1"/>
  <c r="H146" i="22"/>
  <c r="G146" i="22"/>
  <c r="J146" i="22" s="1"/>
  <c r="F146" i="22"/>
  <c r="E146" i="22"/>
  <c r="D146" i="22"/>
  <c r="C146" i="22"/>
  <c r="B146" i="22"/>
  <c r="I145" i="22"/>
  <c r="H145" i="22"/>
  <c r="G145" i="22"/>
  <c r="F145" i="22"/>
  <c r="L145" i="22" s="1"/>
  <c r="E145" i="22"/>
  <c r="K145" i="22" s="1"/>
  <c r="D145" i="22"/>
  <c r="C145" i="22"/>
  <c r="B145" i="22"/>
  <c r="L144" i="22"/>
  <c r="I144" i="22"/>
  <c r="N144" i="22" s="1"/>
  <c r="H144" i="22"/>
  <c r="G144" i="22"/>
  <c r="F144" i="22"/>
  <c r="E144" i="22"/>
  <c r="D144" i="22"/>
  <c r="C144" i="22"/>
  <c r="B144" i="22"/>
  <c r="I143" i="22"/>
  <c r="N143" i="22" s="1"/>
  <c r="H143" i="22"/>
  <c r="G143" i="22"/>
  <c r="F143" i="22"/>
  <c r="L143" i="22" s="1"/>
  <c r="E143" i="22"/>
  <c r="K143" i="22" s="1"/>
  <c r="D143" i="22"/>
  <c r="C143" i="22"/>
  <c r="B143" i="22"/>
  <c r="I142" i="22"/>
  <c r="N142" i="22" s="1"/>
  <c r="H142" i="22"/>
  <c r="G142" i="22"/>
  <c r="J142" i="22" s="1"/>
  <c r="F142" i="22"/>
  <c r="E142" i="22"/>
  <c r="D142" i="22"/>
  <c r="C142" i="22"/>
  <c r="B142" i="22"/>
  <c r="I141" i="22"/>
  <c r="H141" i="22"/>
  <c r="G141" i="22"/>
  <c r="F141" i="22"/>
  <c r="E141" i="22"/>
  <c r="K141" i="22" s="1"/>
  <c r="D141" i="22"/>
  <c r="L141" i="22" s="1"/>
  <c r="C141" i="22"/>
  <c r="B141" i="22"/>
  <c r="L140" i="22"/>
  <c r="I140" i="22"/>
  <c r="N140" i="22" s="1"/>
  <c r="H140" i="22"/>
  <c r="G140" i="22"/>
  <c r="J140" i="22" s="1"/>
  <c r="F140" i="22"/>
  <c r="E140" i="22"/>
  <c r="K140" i="22" s="1"/>
  <c r="D140" i="22"/>
  <c r="C140" i="22"/>
  <c r="B140" i="22"/>
  <c r="L139" i="22"/>
  <c r="I139" i="22"/>
  <c r="H139" i="22"/>
  <c r="G139" i="22"/>
  <c r="F139" i="22"/>
  <c r="E139" i="22"/>
  <c r="K139" i="22" s="1"/>
  <c r="D139" i="22"/>
  <c r="C139" i="22"/>
  <c r="B139" i="22"/>
  <c r="I138" i="22"/>
  <c r="H138" i="22"/>
  <c r="G138" i="22"/>
  <c r="F138" i="22"/>
  <c r="L138" i="22" s="1"/>
  <c r="E138" i="22"/>
  <c r="K138" i="22" s="1"/>
  <c r="D138" i="22"/>
  <c r="C138" i="22"/>
  <c r="B138" i="22"/>
  <c r="L137" i="22"/>
  <c r="I137" i="22"/>
  <c r="H137" i="22"/>
  <c r="G137" i="22"/>
  <c r="F137" i="22"/>
  <c r="E137" i="22"/>
  <c r="D137" i="22"/>
  <c r="C137" i="22"/>
  <c r="B137" i="22"/>
  <c r="I136" i="22"/>
  <c r="H136" i="22"/>
  <c r="G136" i="22"/>
  <c r="F136" i="22"/>
  <c r="L136" i="22" s="1"/>
  <c r="E136" i="22"/>
  <c r="K136" i="22" s="1"/>
  <c r="D136" i="22"/>
  <c r="C136" i="22"/>
  <c r="B136" i="22"/>
  <c r="I135" i="22"/>
  <c r="H135" i="22"/>
  <c r="G135" i="22"/>
  <c r="F135" i="22"/>
  <c r="E135" i="22"/>
  <c r="K135" i="22" s="1"/>
  <c r="D135" i="22"/>
  <c r="C135" i="22"/>
  <c r="B135" i="22"/>
  <c r="I134" i="22"/>
  <c r="H134" i="22"/>
  <c r="G134" i="22"/>
  <c r="F134" i="22"/>
  <c r="E134" i="22"/>
  <c r="K134" i="22" s="1"/>
  <c r="D134" i="22"/>
  <c r="L134" i="22" s="1"/>
  <c r="C134" i="22"/>
  <c r="B134" i="22"/>
  <c r="L133" i="22"/>
  <c r="I133" i="22"/>
  <c r="H133" i="22"/>
  <c r="M133" i="22" s="1"/>
  <c r="G133" i="22"/>
  <c r="F133" i="22"/>
  <c r="E133" i="22"/>
  <c r="K133" i="22" s="1"/>
  <c r="D133" i="22"/>
  <c r="C133" i="22"/>
  <c r="B133" i="22"/>
  <c r="L132" i="22"/>
  <c r="I132" i="22"/>
  <c r="N132" i="22" s="1"/>
  <c r="H132" i="22"/>
  <c r="M132" i="22" s="1"/>
  <c r="G132" i="22"/>
  <c r="F132" i="22"/>
  <c r="E132" i="22"/>
  <c r="K132" i="22" s="1"/>
  <c r="D132" i="22"/>
  <c r="C132" i="22"/>
  <c r="B132" i="22"/>
  <c r="L131" i="22"/>
  <c r="I131" i="22"/>
  <c r="H131" i="22"/>
  <c r="G131" i="22"/>
  <c r="F131" i="22"/>
  <c r="E131" i="22"/>
  <c r="K131" i="22" s="1"/>
  <c r="D131" i="22"/>
  <c r="C131" i="22"/>
  <c r="B131" i="22"/>
  <c r="I130" i="22"/>
  <c r="H130" i="22"/>
  <c r="G130" i="22"/>
  <c r="F130" i="22"/>
  <c r="L130" i="22" s="1"/>
  <c r="E130" i="22"/>
  <c r="D130" i="22"/>
  <c r="C130" i="22"/>
  <c r="B130" i="22"/>
  <c r="I129" i="22"/>
  <c r="H129" i="22"/>
  <c r="G129" i="22"/>
  <c r="F129" i="22"/>
  <c r="L129" i="22" s="1"/>
  <c r="E129" i="22"/>
  <c r="K129" i="22" s="1"/>
  <c r="D129" i="22"/>
  <c r="C129" i="22"/>
  <c r="B129" i="22"/>
  <c r="I128" i="22"/>
  <c r="N128" i="22" s="1"/>
  <c r="H128" i="22"/>
  <c r="G128" i="22"/>
  <c r="F128" i="22"/>
  <c r="L128" i="22" s="1"/>
  <c r="E128" i="22"/>
  <c r="D128" i="22"/>
  <c r="C128" i="22"/>
  <c r="K128" i="22" s="1"/>
  <c r="B128" i="22"/>
  <c r="K127" i="22"/>
  <c r="I127" i="22"/>
  <c r="N127" i="22" s="1"/>
  <c r="H127" i="22"/>
  <c r="G127" i="22"/>
  <c r="J127" i="22" s="1"/>
  <c r="F127" i="22"/>
  <c r="L127" i="22" s="1"/>
  <c r="E127" i="22"/>
  <c r="D127" i="22"/>
  <c r="C127" i="22"/>
  <c r="B127" i="22"/>
  <c r="I126" i="22"/>
  <c r="N126" i="22" s="1"/>
  <c r="H126" i="22"/>
  <c r="G126" i="22"/>
  <c r="F126" i="22"/>
  <c r="L126" i="22" s="1"/>
  <c r="E126" i="22"/>
  <c r="D126" i="22"/>
  <c r="C126" i="22"/>
  <c r="K126" i="22" s="1"/>
  <c r="B126" i="22"/>
  <c r="I125" i="22"/>
  <c r="N125" i="22" s="1"/>
  <c r="H125" i="22"/>
  <c r="M125" i="22" s="1"/>
  <c r="G125" i="22"/>
  <c r="J125" i="22" s="1"/>
  <c r="F125" i="22"/>
  <c r="E125" i="22"/>
  <c r="D125" i="22"/>
  <c r="C125" i="22"/>
  <c r="K125" i="22" s="1"/>
  <c r="B125" i="22"/>
  <c r="I124" i="22"/>
  <c r="N124" i="22" s="1"/>
  <c r="H124" i="22"/>
  <c r="M124" i="22" s="1"/>
  <c r="G124" i="22"/>
  <c r="J124" i="22" s="1"/>
  <c r="F124" i="22"/>
  <c r="L124" i="22" s="1"/>
  <c r="E124" i="22"/>
  <c r="D124" i="22"/>
  <c r="C124" i="22"/>
  <c r="B124" i="22"/>
  <c r="K123" i="22"/>
  <c r="I123" i="22"/>
  <c r="N123" i="22" s="1"/>
  <c r="H123" i="22"/>
  <c r="G123" i="22"/>
  <c r="F123" i="22"/>
  <c r="E123" i="22"/>
  <c r="D123" i="22"/>
  <c r="L123" i="22" s="1"/>
  <c r="C123" i="22"/>
  <c r="B123" i="22"/>
  <c r="L122" i="22"/>
  <c r="K122" i="22"/>
  <c r="I122" i="22"/>
  <c r="H122" i="22"/>
  <c r="M122" i="22" s="1"/>
  <c r="G122" i="22"/>
  <c r="J122" i="22" s="1"/>
  <c r="F122" i="22"/>
  <c r="E122" i="22"/>
  <c r="D122" i="22"/>
  <c r="C122" i="22"/>
  <c r="B122" i="22"/>
  <c r="K121" i="22"/>
  <c r="I121" i="22"/>
  <c r="H121" i="22"/>
  <c r="G121" i="22"/>
  <c r="J121" i="22" s="1"/>
  <c r="F121" i="22"/>
  <c r="E121" i="22"/>
  <c r="D121" i="22"/>
  <c r="L121" i="22" s="1"/>
  <c r="C121" i="22"/>
  <c r="B121" i="22"/>
  <c r="I120" i="22"/>
  <c r="H120" i="22"/>
  <c r="G120" i="22"/>
  <c r="F120" i="22"/>
  <c r="L120" i="22" s="1"/>
  <c r="E120" i="22"/>
  <c r="K120" i="22" s="1"/>
  <c r="D120" i="22"/>
  <c r="C120" i="22"/>
  <c r="B120" i="22"/>
  <c r="I119" i="22"/>
  <c r="N119" i="22" s="1"/>
  <c r="H119" i="22"/>
  <c r="M119" i="22" s="1"/>
  <c r="G119" i="22"/>
  <c r="J119" i="22" s="1"/>
  <c r="F119" i="22"/>
  <c r="L119" i="22" s="1"/>
  <c r="E119" i="22"/>
  <c r="D119" i="22"/>
  <c r="C119" i="22"/>
  <c r="K119" i="22" s="1"/>
  <c r="B119" i="22"/>
  <c r="I118" i="22"/>
  <c r="H118" i="22"/>
  <c r="G118" i="22"/>
  <c r="F118" i="22"/>
  <c r="L118" i="22" s="1"/>
  <c r="E118" i="22"/>
  <c r="K118" i="22" s="1"/>
  <c r="D118" i="22"/>
  <c r="C118" i="22"/>
  <c r="B118" i="22"/>
  <c r="I117" i="22"/>
  <c r="H117" i="22"/>
  <c r="G117" i="22"/>
  <c r="F117" i="22"/>
  <c r="L117" i="22" s="1"/>
  <c r="E117" i="22"/>
  <c r="K117" i="22" s="1"/>
  <c r="D117" i="22"/>
  <c r="C117" i="22"/>
  <c r="B117" i="22"/>
  <c r="N117" i="22" s="1"/>
  <c r="K116" i="22"/>
  <c r="I116" i="22"/>
  <c r="N116" i="22" s="1"/>
  <c r="H116" i="22"/>
  <c r="G116" i="22"/>
  <c r="F116" i="22"/>
  <c r="E116" i="22"/>
  <c r="D116" i="22"/>
  <c r="L116" i="22" s="1"/>
  <c r="C116" i="22"/>
  <c r="B116" i="22"/>
  <c r="N115" i="22"/>
  <c r="L115" i="22"/>
  <c r="I115" i="22"/>
  <c r="H115" i="22"/>
  <c r="G115" i="22"/>
  <c r="F115" i="22"/>
  <c r="E115" i="22"/>
  <c r="K115" i="22" s="1"/>
  <c r="D115" i="22"/>
  <c r="C115" i="22"/>
  <c r="B115" i="22"/>
  <c r="N114" i="22"/>
  <c r="K114" i="22"/>
  <c r="I114" i="22"/>
  <c r="H114" i="22"/>
  <c r="G114" i="22"/>
  <c r="J114" i="22" s="1"/>
  <c r="F114" i="22"/>
  <c r="L114" i="22" s="1"/>
  <c r="E114" i="22"/>
  <c r="D114" i="22"/>
  <c r="C114" i="22"/>
  <c r="B114" i="22"/>
  <c r="N113" i="22"/>
  <c r="K113" i="22"/>
  <c r="I113" i="22"/>
  <c r="H113" i="22"/>
  <c r="G113" i="22"/>
  <c r="J113" i="22" s="1"/>
  <c r="F113" i="22"/>
  <c r="E113" i="22"/>
  <c r="D113" i="22"/>
  <c r="L113" i="22" s="1"/>
  <c r="C113" i="22"/>
  <c r="B113" i="22"/>
  <c r="I112" i="22"/>
  <c r="N112" i="22" s="1"/>
  <c r="H112" i="22"/>
  <c r="G112" i="22"/>
  <c r="F112" i="22"/>
  <c r="L112" i="22" s="1"/>
  <c r="E112" i="22"/>
  <c r="K112" i="22" s="1"/>
  <c r="D112" i="22"/>
  <c r="C112" i="22"/>
  <c r="B112" i="22"/>
  <c r="I111" i="22"/>
  <c r="N111" i="22" s="1"/>
  <c r="H111" i="22"/>
  <c r="M111" i="22" s="1"/>
  <c r="G111" i="22"/>
  <c r="F111" i="22"/>
  <c r="E111" i="22"/>
  <c r="K111" i="22" s="1"/>
  <c r="D111" i="22"/>
  <c r="L111" i="22" s="1"/>
  <c r="C111" i="22"/>
  <c r="B111" i="22"/>
  <c r="I110" i="22"/>
  <c r="N110" i="22" s="1"/>
  <c r="H110" i="22"/>
  <c r="M110" i="22" s="1"/>
  <c r="G110" i="22"/>
  <c r="J110" i="22" s="1"/>
  <c r="F110" i="22"/>
  <c r="L110" i="22" s="1"/>
  <c r="E110" i="22"/>
  <c r="D110" i="22"/>
  <c r="C110" i="22"/>
  <c r="K110" i="22" s="1"/>
  <c r="B110" i="22"/>
  <c r="I109" i="22"/>
  <c r="N109" i="22" s="1"/>
  <c r="H109" i="22"/>
  <c r="G109" i="22"/>
  <c r="F109" i="22"/>
  <c r="L109" i="22" s="1"/>
  <c r="E109" i="22"/>
  <c r="D109" i="22"/>
  <c r="C109" i="22"/>
  <c r="B109" i="22"/>
  <c r="I108" i="22"/>
  <c r="H108" i="22"/>
  <c r="G108" i="22"/>
  <c r="F108" i="22"/>
  <c r="E108" i="22"/>
  <c r="K108" i="22" s="1"/>
  <c r="D108" i="22"/>
  <c r="C108" i="22"/>
  <c r="B108" i="22"/>
  <c r="N108" i="22" s="1"/>
  <c r="N107" i="22"/>
  <c r="M107" i="22"/>
  <c r="I107" i="22"/>
  <c r="H107" i="22"/>
  <c r="G107" i="22"/>
  <c r="J107" i="22" s="1"/>
  <c r="F107" i="22"/>
  <c r="L107" i="22" s="1"/>
  <c r="E107" i="22"/>
  <c r="D107" i="22"/>
  <c r="C107" i="22"/>
  <c r="B107" i="22"/>
  <c r="I106" i="22"/>
  <c r="H106" i="22"/>
  <c r="G106" i="22"/>
  <c r="F106" i="22"/>
  <c r="L106" i="22" s="1"/>
  <c r="E106" i="22"/>
  <c r="K106" i="22" s="1"/>
  <c r="D106" i="22"/>
  <c r="C106" i="22"/>
  <c r="B106" i="22"/>
  <c r="L105" i="22"/>
  <c r="I105" i="22"/>
  <c r="H105" i="22"/>
  <c r="G105" i="22"/>
  <c r="F105" i="22"/>
  <c r="E105" i="22"/>
  <c r="K105" i="22" s="1"/>
  <c r="D105" i="22"/>
  <c r="C105" i="22"/>
  <c r="B105" i="22"/>
  <c r="N105" i="22" s="1"/>
  <c r="N104" i="22"/>
  <c r="I104" i="22"/>
  <c r="H104" i="22"/>
  <c r="G104" i="22"/>
  <c r="F104" i="22"/>
  <c r="E104" i="22"/>
  <c r="D104" i="22"/>
  <c r="L104" i="22" s="1"/>
  <c r="C104" i="22"/>
  <c r="K104" i="22" s="1"/>
  <c r="B104" i="22"/>
  <c r="M104" i="22" s="1"/>
  <c r="I103" i="22"/>
  <c r="H103" i="22"/>
  <c r="G103" i="22"/>
  <c r="F103" i="22"/>
  <c r="L103" i="22" s="1"/>
  <c r="E103" i="22"/>
  <c r="D103" i="22"/>
  <c r="C103" i="22"/>
  <c r="K103" i="22" s="1"/>
  <c r="B103" i="22"/>
  <c r="L102" i="22"/>
  <c r="I102" i="22"/>
  <c r="N102" i="22" s="1"/>
  <c r="H102" i="22"/>
  <c r="G102" i="22"/>
  <c r="F102" i="22"/>
  <c r="E102" i="22"/>
  <c r="K102" i="22" s="1"/>
  <c r="D102" i="22"/>
  <c r="C102" i="22"/>
  <c r="B102" i="22"/>
  <c r="N101" i="22"/>
  <c r="L101" i="22"/>
  <c r="K101" i="22"/>
  <c r="I101" i="22"/>
  <c r="H101" i="22"/>
  <c r="M101" i="22" s="1"/>
  <c r="G101" i="22"/>
  <c r="F101" i="22"/>
  <c r="E101" i="22"/>
  <c r="D101" i="22"/>
  <c r="C101" i="22"/>
  <c r="B101" i="22"/>
  <c r="M100" i="22"/>
  <c r="K100" i="22"/>
  <c r="I100" i="22"/>
  <c r="N100" i="22" s="1"/>
  <c r="H100" i="22"/>
  <c r="G100" i="22"/>
  <c r="J100" i="22" s="1"/>
  <c r="F100" i="22"/>
  <c r="L100" i="22" s="1"/>
  <c r="E100" i="22"/>
  <c r="D100" i="22"/>
  <c r="C100" i="22"/>
  <c r="B100" i="22"/>
  <c r="L99" i="22"/>
  <c r="I99" i="22"/>
  <c r="N99" i="22" s="1"/>
  <c r="H99" i="22"/>
  <c r="G99" i="22"/>
  <c r="F99" i="22"/>
  <c r="E99" i="22"/>
  <c r="K99" i="22" s="1"/>
  <c r="D99" i="22"/>
  <c r="C99" i="22"/>
  <c r="B99" i="22"/>
  <c r="N98" i="22"/>
  <c r="K98" i="22"/>
  <c r="I98" i="22"/>
  <c r="H98" i="22"/>
  <c r="G98" i="22"/>
  <c r="J98" i="22" s="1"/>
  <c r="F98" i="22"/>
  <c r="E98" i="22"/>
  <c r="D98" i="22"/>
  <c r="L98" i="22" s="1"/>
  <c r="C98" i="22"/>
  <c r="B98" i="22"/>
  <c r="M97" i="22"/>
  <c r="I97" i="22"/>
  <c r="N97" i="22" s="1"/>
  <c r="H97" i="22"/>
  <c r="G97" i="22"/>
  <c r="F97" i="22"/>
  <c r="L97" i="22" s="1"/>
  <c r="E97" i="22"/>
  <c r="D97" i="22"/>
  <c r="C97" i="22"/>
  <c r="K97" i="22" s="1"/>
  <c r="B97" i="22"/>
  <c r="I96" i="22"/>
  <c r="H96" i="22"/>
  <c r="G96" i="22"/>
  <c r="F96" i="22"/>
  <c r="L96" i="22" s="1"/>
  <c r="E96" i="22"/>
  <c r="K96" i="22" s="1"/>
  <c r="D96" i="22"/>
  <c r="C96" i="22"/>
  <c r="B96" i="22"/>
  <c r="I95" i="22"/>
  <c r="N95" i="22" s="1"/>
  <c r="H95" i="22"/>
  <c r="M95" i="22" s="1"/>
  <c r="G95" i="22"/>
  <c r="F95" i="22"/>
  <c r="E95" i="22"/>
  <c r="K95" i="22" s="1"/>
  <c r="D95" i="22"/>
  <c r="L95" i="22" s="1"/>
  <c r="C95" i="22"/>
  <c r="B95" i="22"/>
  <c r="I94" i="22"/>
  <c r="N94" i="22" s="1"/>
  <c r="H94" i="22"/>
  <c r="M94" i="22" s="1"/>
  <c r="G94" i="22"/>
  <c r="J94" i="22" s="1"/>
  <c r="F94" i="22"/>
  <c r="L94" i="22" s="1"/>
  <c r="E94" i="22"/>
  <c r="D94" i="22"/>
  <c r="C94" i="22"/>
  <c r="K94" i="22" s="1"/>
  <c r="B94" i="22"/>
  <c r="I93" i="22"/>
  <c r="N93" i="22" s="1"/>
  <c r="H93" i="22"/>
  <c r="G93" i="22"/>
  <c r="F93" i="22"/>
  <c r="L93" i="22" s="1"/>
  <c r="E93" i="22"/>
  <c r="D93" i="22"/>
  <c r="C93" i="22"/>
  <c r="B93" i="22"/>
  <c r="I92" i="22"/>
  <c r="H92" i="22"/>
  <c r="G92" i="22"/>
  <c r="F92" i="22"/>
  <c r="E92" i="22"/>
  <c r="K92" i="22" s="1"/>
  <c r="D92" i="22"/>
  <c r="C92" i="22"/>
  <c r="B92" i="22"/>
  <c r="N92" i="22" s="1"/>
  <c r="N91" i="22"/>
  <c r="M91" i="22"/>
  <c r="I91" i="22"/>
  <c r="H91" i="22"/>
  <c r="G91" i="22"/>
  <c r="J91" i="22" s="1"/>
  <c r="F91" i="22"/>
  <c r="L91" i="22" s="1"/>
  <c r="E91" i="22"/>
  <c r="D91" i="22"/>
  <c r="C91" i="22"/>
  <c r="B91" i="22"/>
  <c r="I90" i="22"/>
  <c r="H90" i="22"/>
  <c r="G90" i="22"/>
  <c r="F90" i="22"/>
  <c r="L90" i="22" s="1"/>
  <c r="E90" i="22"/>
  <c r="K90" i="22" s="1"/>
  <c r="D90" i="22"/>
  <c r="C90" i="22"/>
  <c r="B90" i="22"/>
  <c r="L89" i="22"/>
  <c r="I89" i="22"/>
  <c r="H89" i="22"/>
  <c r="G89" i="22"/>
  <c r="F89" i="22"/>
  <c r="E89" i="22"/>
  <c r="K89" i="22" s="1"/>
  <c r="D89" i="22"/>
  <c r="C89" i="22"/>
  <c r="B89" i="22"/>
  <c r="N89" i="22" s="1"/>
  <c r="N88" i="22"/>
  <c r="I88" i="22"/>
  <c r="H88" i="22"/>
  <c r="G88" i="22"/>
  <c r="F88" i="22"/>
  <c r="E88" i="22"/>
  <c r="D88" i="22"/>
  <c r="L88" i="22" s="1"/>
  <c r="C88" i="22"/>
  <c r="K88" i="22" s="1"/>
  <c r="B88" i="22"/>
  <c r="M88" i="22" s="1"/>
  <c r="I87" i="22"/>
  <c r="H87" i="22"/>
  <c r="G87" i="22"/>
  <c r="F87" i="22"/>
  <c r="L87" i="22" s="1"/>
  <c r="E87" i="22"/>
  <c r="D87" i="22"/>
  <c r="C87" i="22"/>
  <c r="K87" i="22" s="1"/>
  <c r="B87" i="22"/>
  <c r="L86" i="22"/>
  <c r="I86" i="22"/>
  <c r="N86" i="22" s="1"/>
  <c r="H86" i="22"/>
  <c r="G86" i="22"/>
  <c r="F86" i="22"/>
  <c r="E86" i="22"/>
  <c r="K86" i="22" s="1"/>
  <c r="D86" i="22"/>
  <c r="C86" i="22"/>
  <c r="B86" i="22"/>
  <c r="N85" i="22"/>
  <c r="L85" i="22"/>
  <c r="K85" i="22"/>
  <c r="I85" i="22"/>
  <c r="H85" i="22"/>
  <c r="M85" i="22" s="1"/>
  <c r="G85" i="22"/>
  <c r="F85" i="22"/>
  <c r="E85" i="22"/>
  <c r="D85" i="22"/>
  <c r="C85" i="22"/>
  <c r="B85" i="22"/>
  <c r="M84" i="22"/>
  <c r="K84" i="22"/>
  <c r="I84" i="22"/>
  <c r="N84" i="22" s="1"/>
  <c r="H84" i="22"/>
  <c r="G84" i="22"/>
  <c r="J84" i="22" s="1"/>
  <c r="F84" i="22"/>
  <c r="L84" i="22" s="1"/>
  <c r="E84" i="22"/>
  <c r="D84" i="22"/>
  <c r="C84" i="22"/>
  <c r="B84" i="22"/>
  <c r="L83" i="22"/>
  <c r="I83" i="22"/>
  <c r="N83" i="22" s="1"/>
  <c r="H83" i="22"/>
  <c r="G83" i="22"/>
  <c r="F83" i="22"/>
  <c r="E83" i="22"/>
  <c r="K83" i="22" s="1"/>
  <c r="D83" i="22"/>
  <c r="C83" i="22"/>
  <c r="B83" i="22"/>
  <c r="N82" i="22"/>
  <c r="K82" i="22"/>
  <c r="I82" i="22"/>
  <c r="H82" i="22"/>
  <c r="G82" i="22"/>
  <c r="J82" i="22" s="1"/>
  <c r="F82" i="22"/>
  <c r="E82" i="22"/>
  <c r="D82" i="22"/>
  <c r="L82" i="22" s="1"/>
  <c r="C82" i="22"/>
  <c r="B82" i="22"/>
  <c r="M81" i="22"/>
  <c r="I81" i="22"/>
  <c r="N81" i="22" s="1"/>
  <c r="H81" i="22"/>
  <c r="G81" i="22"/>
  <c r="F81" i="22"/>
  <c r="L81" i="22" s="1"/>
  <c r="E81" i="22"/>
  <c r="D81" i="22"/>
  <c r="C81" i="22"/>
  <c r="K81" i="22" s="1"/>
  <c r="B81" i="22"/>
  <c r="I80" i="22"/>
  <c r="H80" i="22"/>
  <c r="G80" i="22"/>
  <c r="F80" i="22"/>
  <c r="L80" i="22" s="1"/>
  <c r="E80" i="22"/>
  <c r="K80" i="22" s="1"/>
  <c r="D80" i="22"/>
  <c r="C80" i="22"/>
  <c r="B80" i="22"/>
  <c r="I79" i="22"/>
  <c r="N79" i="22" s="1"/>
  <c r="H79" i="22"/>
  <c r="M79" i="22" s="1"/>
  <c r="G79" i="22"/>
  <c r="F79" i="22"/>
  <c r="E79" i="22"/>
  <c r="K79" i="22" s="1"/>
  <c r="D79" i="22"/>
  <c r="L79" i="22" s="1"/>
  <c r="C79" i="22"/>
  <c r="B79" i="22"/>
  <c r="I78" i="22"/>
  <c r="N78" i="22" s="1"/>
  <c r="H78" i="22"/>
  <c r="M78" i="22" s="1"/>
  <c r="G78" i="22"/>
  <c r="J78" i="22" s="1"/>
  <c r="F78" i="22"/>
  <c r="L78" i="22" s="1"/>
  <c r="E78" i="22"/>
  <c r="D78" i="22"/>
  <c r="C78" i="22"/>
  <c r="K78" i="22" s="1"/>
  <c r="B78" i="22"/>
  <c r="I77" i="22"/>
  <c r="N77" i="22" s="1"/>
  <c r="H77" i="22"/>
  <c r="M77" i="22" s="1"/>
  <c r="G77" i="22"/>
  <c r="J77" i="22" s="1"/>
  <c r="F77" i="22"/>
  <c r="E77" i="22"/>
  <c r="D77" i="22"/>
  <c r="C77" i="22"/>
  <c r="K77" i="22" s="1"/>
  <c r="B77" i="22"/>
  <c r="I76" i="22"/>
  <c r="N76" i="22" s="1"/>
  <c r="H76" i="22"/>
  <c r="M76" i="22" s="1"/>
  <c r="G76" i="22"/>
  <c r="J76" i="22" s="1"/>
  <c r="F76" i="22"/>
  <c r="E76" i="22"/>
  <c r="D76" i="22"/>
  <c r="C76" i="22"/>
  <c r="K76" i="22" s="1"/>
  <c r="B76" i="22"/>
  <c r="I75" i="22"/>
  <c r="N75" i="22" s="1"/>
  <c r="H75" i="22"/>
  <c r="M75" i="22" s="1"/>
  <c r="G75" i="22"/>
  <c r="J75" i="22" s="1"/>
  <c r="F75" i="22"/>
  <c r="L75" i="22" s="1"/>
  <c r="E75" i="22"/>
  <c r="K75" i="22" s="1"/>
  <c r="D75" i="22"/>
  <c r="C75" i="22"/>
  <c r="B75" i="22"/>
  <c r="I74" i="22"/>
  <c r="N74" i="22" s="1"/>
  <c r="H74" i="22"/>
  <c r="G74" i="22"/>
  <c r="J74" i="22" s="1"/>
  <c r="F74" i="22"/>
  <c r="L74" i="22" s="1"/>
  <c r="E74" i="22"/>
  <c r="K74" i="22" s="1"/>
  <c r="D74" i="22"/>
  <c r="C74" i="22"/>
  <c r="B74" i="22"/>
  <c r="I73" i="22"/>
  <c r="N73" i="22" s="1"/>
  <c r="H73" i="22"/>
  <c r="G73" i="22"/>
  <c r="J73" i="22" s="1"/>
  <c r="F73" i="22"/>
  <c r="E73" i="22"/>
  <c r="K73" i="22" s="1"/>
  <c r="D73" i="22"/>
  <c r="C73" i="22"/>
  <c r="B73" i="22"/>
  <c r="I72" i="22"/>
  <c r="N72" i="22" s="1"/>
  <c r="H72" i="22"/>
  <c r="G72" i="22"/>
  <c r="J72" i="22" s="1"/>
  <c r="F72" i="22"/>
  <c r="L72" i="22" s="1"/>
  <c r="E72" i="22"/>
  <c r="K72" i="22" s="1"/>
  <c r="D72" i="22"/>
  <c r="C72" i="22"/>
  <c r="B72" i="22"/>
  <c r="I71" i="22"/>
  <c r="N71" i="22" s="1"/>
  <c r="H71" i="22"/>
  <c r="G71" i="22"/>
  <c r="J71" i="22" s="1"/>
  <c r="F71" i="22"/>
  <c r="L71" i="22" s="1"/>
  <c r="E71" i="22"/>
  <c r="K71" i="22" s="1"/>
  <c r="D71" i="22"/>
  <c r="C71" i="22"/>
  <c r="B71" i="22"/>
  <c r="I70" i="22"/>
  <c r="N70" i="22" s="1"/>
  <c r="H70" i="22"/>
  <c r="G70" i="22"/>
  <c r="J70" i="22" s="1"/>
  <c r="F70" i="22"/>
  <c r="L70" i="22" s="1"/>
  <c r="E70" i="22"/>
  <c r="D70" i="22"/>
  <c r="C70" i="22"/>
  <c r="B70" i="22"/>
  <c r="I69" i="22"/>
  <c r="N69" i="22" s="1"/>
  <c r="H69" i="22"/>
  <c r="G69" i="22"/>
  <c r="J69" i="22" s="1"/>
  <c r="F69" i="22"/>
  <c r="L69" i="22" s="1"/>
  <c r="E69" i="22"/>
  <c r="D69" i="22"/>
  <c r="C69" i="22"/>
  <c r="B69" i="22"/>
  <c r="I68" i="22"/>
  <c r="N68" i="22" s="1"/>
  <c r="H68" i="22"/>
  <c r="G68" i="22"/>
  <c r="J68" i="22" s="1"/>
  <c r="F68" i="22"/>
  <c r="E68" i="22"/>
  <c r="K68" i="22" s="1"/>
  <c r="D68" i="22"/>
  <c r="C68" i="22"/>
  <c r="B68" i="22"/>
  <c r="I67" i="22"/>
  <c r="N67" i="22" s="1"/>
  <c r="H67" i="22"/>
  <c r="G67" i="22"/>
  <c r="J67" i="22" s="1"/>
  <c r="F67" i="22"/>
  <c r="E67" i="22"/>
  <c r="K67" i="22" s="1"/>
  <c r="D67" i="22"/>
  <c r="C67" i="22"/>
  <c r="B67" i="22"/>
  <c r="I66" i="22"/>
  <c r="N66" i="22" s="1"/>
  <c r="H66" i="22"/>
  <c r="G66" i="22"/>
  <c r="J66" i="22" s="1"/>
  <c r="F66" i="22"/>
  <c r="E66" i="22"/>
  <c r="D66" i="22"/>
  <c r="C66" i="22"/>
  <c r="B66" i="22"/>
  <c r="I65" i="22"/>
  <c r="N65" i="22" s="1"/>
  <c r="H65" i="22"/>
  <c r="G65" i="22"/>
  <c r="J65" i="22" s="1"/>
  <c r="F65" i="22"/>
  <c r="L65" i="22" s="1"/>
  <c r="E65" i="22"/>
  <c r="K65" i="22" s="1"/>
  <c r="D65" i="22"/>
  <c r="C65" i="22"/>
  <c r="B65" i="22"/>
  <c r="I64" i="22"/>
  <c r="N64" i="22" s="1"/>
  <c r="H64" i="22"/>
  <c r="G64" i="22"/>
  <c r="J64" i="22" s="1"/>
  <c r="F64" i="22"/>
  <c r="L64" i="22" s="1"/>
  <c r="E64" i="22"/>
  <c r="K64" i="22" s="1"/>
  <c r="D64" i="22"/>
  <c r="C64" i="22"/>
  <c r="B64" i="22"/>
  <c r="I63" i="22"/>
  <c r="N63" i="22" s="1"/>
  <c r="H63" i="22"/>
  <c r="G63" i="22"/>
  <c r="J63" i="22" s="1"/>
  <c r="F63" i="22"/>
  <c r="L63" i="22" s="1"/>
  <c r="E63" i="22"/>
  <c r="K63" i="22" s="1"/>
  <c r="D63" i="22"/>
  <c r="C63" i="22"/>
  <c r="B63" i="22"/>
  <c r="J62" i="22"/>
  <c r="I62" i="22"/>
  <c r="N62" i="22" s="1"/>
  <c r="H62" i="22"/>
  <c r="M62" i="22" s="1"/>
  <c r="G62" i="22"/>
  <c r="F62" i="22"/>
  <c r="E62" i="22"/>
  <c r="K62" i="22" s="1"/>
  <c r="D62" i="22"/>
  <c r="C62" i="22"/>
  <c r="B62" i="22"/>
  <c r="I61" i="22"/>
  <c r="N61" i="22" s="1"/>
  <c r="H61" i="22"/>
  <c r="G61" i="22"/>
  <c r="J61" i="22" s="1"/>
  <c r="F61" i="22"/>
  <c r="L61" i="22" s="1"/>
  <c r="E61" i="22"/>
  <c r="K61" i="22" s="1"/>
  <c r="D61" i="22"/>
  <c r="C61" i="22"/>
  <c r="B61" i="22"/>
  <c r="I60" i="22"/>
  <c r="H60" i="22"/>
  <c r="G60" i="22"/>
  <c r="F60" i="22"/>
  <c r="L60" i="22" s="1"/>
  <c r="E60" i="22"/>
  <c r="D60" i="22"/>
  <c r="C60" i="22"/>
  <c r="B60" i="22"/>
  <c r="I59" i="22"/>
  <c r="N59" i="22" s="1"/>
  <c r="H59" i="22"/>
  <c r="M59" i="22" s="1"/>
  <c r="G59" i="22"/>
  <c r="F59" i="22"/>
  <c r="L59" i="22" s="1"/>
  <c r="E59" i="22"/>
  <c r="K59" i="22" s="1"/>
  <c r="D59" i="22"/>
  <c r="C59" i="22"/>
  <c r="B59" i="22"/>
  <c r="J58" i="22"/>
  <c r="I58" i="22"/>
  <c r="H58" i="22"/>
  <c r="G58" i="22"/>
  <c r="F58" i="22"/>
  <c r="E58" i="22"/>
  <c r="K58" i="22" s="1"/>
  <c r="D58" i="22"/>
  <c r="C58" i="22"/>
  <c r="B58" i="22"/>
  <c r="I57" i="22"/>
  <c r="N57" i="22" s="1"/>
  <c r="H57" i="22"/>
  <c r="G57" i="22"/>
  <c r="J57" i="22" s="1"/>
  <c r="F57" i="22"/>
  <c r="L57" i="22" s="1"/>
  <c r="E57" i="22"/>
  <c r="K57" i="22" s="1"/>
  <c r="D57" i="22"/>
  <c r="C57" i="22"/>
  <c r="B57" i="22"/>
  <c r="I56" i="22"/>
  <c r="H56" i="22"/>
  <c r="G56" i="22"/>
  <c r="F56" i="22"/>
  <c r="L56" i="22" s="1"/>
  <c r="E56" i="22"/>
  <c r="D56" i="22"/>
  <c r="C56" i="22"/>
  <c r="B56" i="22"/>
  <c r="I55" i="22"/>
  <c r="N55" i="22" s="1"/>
  <c r="H55" i="22"/>
  <c r="M55" i="22" s="1"/>
  <c r="G55" i="22"/>
  <c r="F55" i="22"/>
  <c r="L55" i="22" s="1"/>
  <c r="E55" i="22"/>
  <c r="K55" i="22" s="1"/>
  <c r="D55" i="22"/>
  <c r="C55" i="22"/>
  <c r="B55" i="22"/>
  <c r="J54" i="22"/>
  <c r="I54" i="22"/>
  <c r="H54" i="22"/>
  <c r="G54" i="22"/>
  <c r="F54" i="22"/>
  <c r="E54" i="22"/>
  <c r="K54" i="22" s="1"/>
  <c r="D54" i="22"/>
  <c r="C54" i="22"/>
  <c r="B54" i="22"/>
  <c r="I53" i="22"/>
  <c r="N53" i="22" s="1"/>
  <c r="H53" i="22"/>
  <c r="G53" i="22"/>
  <c r="J53" i="22" s="1"/>
  <c r="F53" i="22"/>
  <c r="L53" i="22" s="1"/>
  <c r="E53" i="22"/>
  <c r="K53" i="22" s="1"/>
  <c r="D53" i="22"/>
  <c r="C53" i="22"/>
  <c r="B53" i="22"/>
  <c r="I52" i="22"/>
  <c r="H52" i="22"/>
  <c r="G52" i="22"/>
  <c r="F52" i="22"/>
  <c r="L52" i="22" s="1"/>
  <c r="E52" i="22"/>
  <c r="D52" i="22"/>
  <c r="C52" i="22"/>
  <c r="B52" i="22"/>
  <c r="I51" i="22"/>
  <c r="N51" i="22" s="1"/>
  <c r="H51" i="22"/>
  <c r="M51" i="22" s="1"/>
  <c r="G51" i="22"/>
  <c r="F51" i="22"/>
  <c r="L51" i="22" s="1"/>
  <c r="E51" i="22"/>
  <c r="K51" i="22" s="1"/>
  <c r="D51" i="22"/>
  <c r="C51" i="22"/>
  <c r="B51" i="22"/>
  <c r="I50" i="22"/>
  <c r="H50" i="22"/>
  <c r="G50" i="22"/>
  <c r="F50" i="22"/>
  <c r="E50" i="22"/>
  <c r="K50" i="22" s="1"/>
  <c r="D50" i="22"/>
  <c r="C50" i="22"/>
  <c r="B50" i="22"/>
  <c r="J50" i="22" s="1"/>
  <c r="I49" i="22"/>
  <c r="N49" i="22" s="1"/>
  <c r="H49" i="22"/>
  <c r="G49" i="22"/>
  <c r="J49" i="22" s="1"/>
  <c r="F49" i="22"/>
  <c r="L49" i="22" s="1"/>
  <c r="E49" i="22"/>
  <c r="K49" i="22" s="1"/>
  <c r="D49" i="22"/>
  <c r="C49" i="22"/>
  <c r="B49" i="22"/>
  <c r="I48" i="22"/>
  <c r="H48" i="22"/>
  <c r="G48" i="22"/>
  <c r="F48" i="22"/>
  <c r="L48" i="22" s="1"/>
  <c r="E48" i="22"/>
  <c r="D48" i="22"/>
  <c r="C48" i="22"/>
  <c r="B48" i="22"/>
  <c r="I47" i="22"/>
  <c r="N47" i="22" s="1"/>
  <c r="H47" i="22"/>
  <c r="M47" i="22" s="1"/>
  <c r="G47" i="22"/>
  <c r="F47" i="22"/>
  <c r="L47" i="22" s="1"/>
  <c r="E47" i="22"/>
  <c r="K47" i="22" s="1"/>
  <c r="D47" i="22"/>
  <c r="C47" i="22"/>
  <c r="B47" i="22"/>
  <c r="I46" i="22"/>
  <c r="H46" i="22"/>
  <c r="G46" i="22"/>
  <c r="F46" i="22"/>
  <c r="L46" i="22" s="1"/>
  <c r="E46" i="22"/>
  <c r="K46" i="22" s="1"/>
  <c r="D46" i="22"/>
  <c r="C46" i="22"/>
  <c r="B46" i="22"/>
  <c r="N45" i="22"/>
  <c r="I45" i="22"/>
  <c r="H45" i="22"/>
  <c r="G45" i="22"/>
  <c r="F45" i="22"/>
  <c r="L45" i="22" s="1"/>
  <c r="E45" i="22"/>
  <c r="K45" i="22" s="1"/>
  <c r="D45" i="22"/>
  <c r="C45" i="22"/>
  <c r="B45" i="22"/>
  <c r="N44" i="22"/>
  <c r="I44" i="22"/>
  <c r="H44" i="22"/>
  <c r="G44" i="22"/>
  <c r="F44" i="22"/>
  <c r="L44" i="22" s="1"/>
  <c r="E44" i="22"/>
  <c r="K44" i="22" s="1"/>
  <c r="D44" i="22"/>
  <c r="C44" i="22"/>
  <c r="B44" i="22"/>
  <c r="N43" i="22"/>
  <c r="I43" i="22"/>
  <c r="H43" i="22"/>
  <c r="G43" i="22"/>
  <c r="F43" i="22"/>
  <c r="L43" i="22" s="1"/>
  <c r="E43" i="22"/>
  <c r="K43" i="22" s="1"/>
  <c r="D43" i="22"/>
  <c r="C43" i="22"/>
  <c r="B43" i="22"/>
  <c r="N42" i="22"/>
  <c r="I42" i="22"/>
  <c r="H42" i="22"/>
  <c r="G42" i="22"/>
  <c r="F42" i="22"/>
  <c r="L42" i="22" s="1"/>
  <c r="E42" i="22"/>
  <c r="K42" i="22" s="1"/>
  <c r="D42" i="22"/>
  <c r="C42" i="22"/>
  <c r="B42" i="22"/>
  <c r="N41" i="22"/>
  <c r="I41" i="22"/>
  <c r="H41" i="22"/>
  <c r="G41" i="22"/>
  <c r="F41" i="22"/>
  <c r="L41" i="22" s="1"/>
  <c r="E41" i="22"/>
  <c r="K41" i="22" s="1"/>
  <c r="D41" i="22"/>
  <c r="C41" i="22"/>
  <c r="B41" i="22"/>
  <c r="N40" i="22"/>
  <c r="I40" i="22"/>
  <c r="H40" i="22"/>
  <c r="G40" i="22"/>
  <c r="F40" i="22"/>
  <c r="L40" i="22" s="1"/>
  <c r="E40" i="22"/>
  <c r="K40" i="22" s="1"/>
  <c r="D40" i="22"/>
  <c r="C40" i="22"/>
  <c r="B40" i="22"/>
  <c r="N39" i="22"/>
  <c r="I39" i="22"/>
  <c r="H39" i="22"/>
  <c r="G39" i="22"/>
  <c r="F39" i="22"/>
  <c r="L39" i="22" s="1"/>
  <c r="E39" i="22"/>
  <c r="K39" i="22" s="1"/>
  <c r="D39" i="22"/>
  <c r="C39" i="22"/>
  <c r="B39" i="22"/>
  <c r="N38" i="22"/>
  <c r="I38" i="22"/>
  <c r="H38" i="22"/>
  <c r="G38" i="22"/>
  <c r="F38" i="22"/>
  <c r="L38" i="22" s="1"/>
  <c r="E38" i="22"/>
  <c r="K38" i="22" s="1"/>
  <c r="D38" i="22"/>
  <c r="C38" i="22"/>
  <c r="B38" i="22"/>
  <c r="N37" i="22"/>
  <c r="I37" i="22"/>
  <c r="H37" i="22"/>
  <c r="G37" i="22"/>
  <c r="F37" i="22"/>
  <c r="L37" i="22" s="1"/>
  <c r="E37" i="22"/>
  <c r="K37" i="22" s="1"/>
  <c r="D37" i="22"/>
  <c r="C37" i="22"/>
  <c r="B37" i="22"/>
  <c r="N36" i="22"/>
  <c r="I36" i="22"/>
  <c r="H36" i="22"/>
  <c r="G36" i="22"/>
  <c r="F36" i="22"/>
  <c r="L36" i="22" s="1"/>
  <c r="E36" i="22"/>
  <c r="K36" i="22" s="1"/>
  <c r="D36" i="22"/>
  <c r="C36" i="22"/>
  <c r="B36" i="22"/>
  <c r="N35" i="22"/>
  <c r="I35" i="22"/>
  <c r="H35" i="22"/>
  <c r="G35" i="22"/>
  <c r="F35" i="22"/>
  <c r="L35" i="22" s="1"/>
  <c r="E35" i="22"/>
  <c r="K35" i="22" s="1"/>
  <c r="D35" i="22"/>
  <c r="C35" i="22"/>
  <c r="B35" i="22"/>
  <c r="N34" i="22"/>
  <c r="I34" i="22"/>
  <c r="H34" i="22"/>
  <c r="G34" i="22"/>
  <c r="F34" i="22"/>
  <c r="L34" i="22" s="1"/>
  <c r="E34" i="22"/>
  <c r="K34" i="22" s="1"/>
  <c r="D34" i="22"/>
  <c r="C34" i="22"/>
  <c r="B34" i="22"/>
  <c r="N33" i="22"/>
  <c r="I33" i="22"/>
  <c r="H33" i="22"/>
  <c r="G33" i="22"/>
  <c r="F33" i="22"/>
  <c r="L33" i="22" s="1"/>
  <c r="E33" i="22"/>
  <c r="K33" i="22" s="1"/>
  <c r="D33" i="22"/>
  <c r="C33" i="22"/>
  <c r="B33" i="22"/>
  <c r="N32" i="22"/>
  <c r="I32" i="22"/>
  <c r="H32" i="22"/>
  <c r="G32" i="22"/>
  <c r="F32" i="22"/>
  <c r="L32" i="22" s="1"/>
  <c r="E32" i="22"/>
  <c r="K32" i="22" s="1"/>
  <c r="D32" i="22"/>
  <c r="C32" i="22"/>
  <c r="B32" i="22"/>
  <c r="N31" i="22"/>
  <c r="I31" i="22"/>
  <c r="H31" i="22"/>
  <c r="G31" i="22"/>
  <c r="F31" i="22"/>
  <c r="L31" i="22" s="1"/>
  <c r="E31" i="22"/>
  <c r="K31" i="22" s="1"/>
  <c r="D31" i="22"/>
  <c r="C31" i="22"/>
  <c r="B31" i="22"/>
  <c r="N30" i="22"/>
  <c r="I30" i="22"/>
  <c r="H30" i="22"/>
  <c r="G30" i="22"/>
  <c r="F30" i="22"/>
  <c r="L30" i="22" s="1"/>
  <c r="E30" i="22"/>
  <c r="K30" i="22" s="1"/>
  <c r="D30" i="22"/>
  <c r="C30" i="22"/>
  <c r="B30" i="22"/>
  <c r="N29" i="22"/>
  <c r="I29" i="22"/>
  <c r="H29" i="22"/>
  <c r="G29" i="22"/>
  <c r="F29" i="22"/>
  <c r="L29" i="22" s="1"/>
  <c r="E29" i="22"/>
  <c r="K29" i="22" s="1"/>
  <c r="D29" i="22"/>
  <c r="C29" i="22"/>
  <c r="B29" i="22"/>
  <c r="N28" i="22"/>
  <c r="I28" i="22"/>
  <c r="H28" i="22"/>
  <c r="G28" i="22"/>
  <c r="F28" i="22"/>
  <c r="L28" i="22" s="1"/>
  <c r="E28" i="22"/>
  <c r="K28" i="22" s="1"/>
  <c r="D28" i="22"/>
  <c r="C28" i="22"/>
  <c r="B28" i="22"/>
  <c r="N27" i="22"/>
  <c r="I27" i="22"/>
  <c r="H27" i="22"/>
  <c r="G27" i="22"/>
  <c r="F27" i="22"/>
  <c r="L27" i="22" s="1"/>
  <c r="E27" i="22"/>
  <c r="K27" i="22" s="1"/>
  <c r="D27" i="22"/>
  <c r="C27" i="22"/>
  <c r="B27" i="22"/>
  <c r="N26" i="22"/>
  <c r="I26" i="22"/>
  <c r="H26" i="22"/>
  <c r="G26" i="22"/>
  <c r="F26" i="22"/>
  <c r="L26" i="22" s="1"/>
  <c r="E26" i="22"/>
  <c r="K26" i="22" s="1"/>
  <c r="D26" i="22"/>
  <c r="C26" i="22"/>
  <c r="B26" i="22"/>
  <c r="N25" i="22"/>
  <c r="I25" i="22"/>
  <c r="H25" i="22"/>
  <c r="G25" i="22"/>
  <c r="F25" i="22"/>
  <c r="L25" i="22" s="1"/>
  <c r="E25" i="22"/>
  <c r="K25" i="22" s="1"/>
  <c r="D25" i="22"/>
  <c r="C25" i="22"/>
  <c r="B25" i="22"/>
  <c r="N24" i="22"/>
  <c r="I24" i="22"/>
  <c r="H24" i="22"/>
  <c r="G24" i="22"/>
  <c r="F24" i="22"/>
  <c r="L24" i="22" s="1"/>
  <c r="E24" i="22"/>
  <c r="K24" i="22" s="1"/>
  <c r="D24" i="22"/>
  <c r="C24" i="22"/>
  <c r="B24" i="22"/>
  <c r="N23" i="22"/>
  <c r="I23" i="22"/>
  <c r="H23" i="22"/>
  <c r="G23" i="22"/>
  <c r="F23" i="22"/>
  <c r="L23" i="22" s="1"/>
  <c r="E23" i="22"/>
  <c r="K23" i="22" s="1"/>
  <c r="D23" i="22"/>
  <c r="C23" i="22"/>
  <c r="B23" i="22"/>
  <c r="N22" i="22"/>
  <c r="I22" i="22"/>
  <c r="H22" i="22"/>
  <c r="G22" i="22"/>
  <c r="F22" i="22"/>
  <c r="L22" i="22" s="1"/>
  <c r="E22" i="22"/>
  <c r="K22" i="22" s="1"/>
  <c r="D22" i="22"/>
  <c r="C22" i="22"/>
  <c r="B22" i="22"/>
  <c r="N21" i="22"/>
  <c r="I21" i="22"/>
  <c r="H21" i="22"/>
  <c r="G21" i="22"/>
  <c r="F21" i="22"/>
  <c r="L21" i="22" s="1"/>
  <c r="E21" i="22"/>
  <c r="K21" i="22" s="1"/>
  <c r="D21" i="22"/>
  <c r="C21" i="22"/>
  <c r="B21" i="22"/>
  <c r="N20" i="22"/>
  <c r="I20" i="22"/>
  <c r="H20" i="22"/>
  <c r="G20" i="22"/>
  <c r="F20" i="22"/>
  <c r="L20" i="22" s="1"/>
  <c r="E20" i="22"/>
  <c r="K20" i="22" s="1"/>
  <c r="D20" i="22"/>
  <c r="C20" i="22"/>
  <c r="B20" i="22"/>
  <c r="N19" i="22"/>
  <c r="I19" i="22"/>
  <c r="H19" i="22"/>
  <c r="G19" i="22"/>
  <c r="F19" i="22"/>
  <c r="L19" i="22" s="1"/>
  <c r="E19" i="22"/>
  <c r="K19" i="22" s="1"/>
  <c r="D19" i="22"/>
  <c r="C19" i="22"/>
  <c r="B19" i="22"/>
  <c r="N18" i="22"/>
  <c r="M18" i="22"/>
  <c r="L18" i="22"/>
  <c r="I18" i="22"/>
  <c r="H18" i="22"/>
  <c r="G18" i="22"/>
  <c r="F18" i="22"/>
  <c r="E18" i="22"/>
  <c r="K18" i="22" s="1"/>
  <c r="D18" i="22"/>
  <c r="C18" i="22"/>
  <c r="B18" i="22"/>
  <c r="N17" i="22"/>
  <c r="M17" i="22"/>
  <c r="L17" i="22"/>
  <c r="I17" i="22"/>
  <c r="H17" i="22"/>
  <c r="G17" i="22"/>
  <c r="F17" i="22"/>
  <c r="E17" i="22"/>
  <c r="K17" i="22" s="1"/>
  <c r="D17" i="22"/>
  <c r="C17" i="22"/>
  <c r="B17" i="22"/>
  <c r="L16" i="22"/>
  <c r="I16" i="22"/>
  <c r="N16" i="22" s="1"/>
  <c r="H16" i="22"/>
  <c r="G16" i="22"/>
  <c r="F16" i="22"/>
  <c r="E16" i="22"/>
  <c r="K16" i="22" s="1"/>
  <c r="D16" i="22"/>
  <c r="C16" i="22"/>
  <c r="B16" i="22"/>
  <c r="L15" i="22"/>
  <c r="I15" i="22"/>
  <c r="N15" i="22" s="1"/>
  <c r="H15" i="22"/>
  <c r="M15" i="22" s="1"/>
  <c r="G15" i="22"/>
  <c r="F15" i="22"/>
  <c r="E15" i="22"/>
  <c r="K15" i="22" s="1"/>
  <c r="D15" i="22"/>
  <c r="C15" i="22"/>
  <c r="B15" i="22"/>
  <c r="M14" i="22"/>
  <c r="L14" i="22"/>
  <c r="J14" i="22"/>
  <c r="I14" i="22"/>
  <c r="N14" i="22" s="1"/>
  <c r="H14" i="22"/>
  <c r="G14" i="22"/>
  <c r="F14" i="22"/>
  <c r="E14" i="22"/>
  <c r="D14" i="22"/>
  <c r="C14" i="22"/>
  <c r="K14" i="22" s="1"/>
  <c r="B14" i="22"/>
  <c r="M13" i="22"/>
  <c r="L13" i="22"/>
  <c r="J13" i="22"/>
  <c r="I13" i="22"/>
  <c r="N13" i="22" s="1"/>
  <c r="H13" i="22"/>
  <c r="G13" i="22"/>
  <c r="F13" i="22"/>
  <c r="E13" i="22"/>
  <c r="D13" i="22"/>
  <c r="C13" i="22"/>
  <c r="K13" i="22" s="1"/>
  <c r="B13" i="22"/>
  <c r="M12" i="22"/>
  <c r="L12" i="22"/>
  <c r="J12" i="22"/>
  <c r="I12" i="22"/>
  <c r="N12" i="22" s="1"/>
  <c r="H12" i="22"/>
  <c r="G12" i="22"/>
  <c r="F12" i="22"/>
  <c r="E12" i="22"/>
  <c r="D12" i="22"/>
  <c r="C12" i="22"/>
  <c r="K12" i="22" s="1"/>
  <c r="B12" i="22"/>
  <c r="M11" i="22"/>
  <c r="K11" i="22"/>
  <c r="I11" i="22"/>
  <c r="H11" i="22"/>
  <c r="G11" i="22"/>
  <c r="F11" i="22"/>
  <c r="E11" i="22"/>
  <c r="D11" i="22"/>
  <c r="L11" i="22" s="1"/>
  <c r="C11" i="22"/>
  <c r="B11" i="22"/>
  <c r="N10" i="22"/>
  <c r="L10" i="22"/>
  <c r="I10" i="22"/>
  <c r="H10" i="22"/>
  <c r="G10" i="22"/>
  <c r="F10" i="22"/>
  <c r="E10" i="22"/>
  <c r="K10" i="22" s="1"/>
  <c r="D10" i="22"/>
  <c r="C10" i="22"/>
  <c r="B10" i="22"/>
  <c r="I9" i="22"/>
  <c r="H9" i="22"/>
  <c r="G9" i="22"/>
  <c r="F9" i="22"/>
  <c r="L9" i="22" s="1"/>
  <c r="E9" i="22"/>
  <c r="K9" i="22" s="1"/>
  <c r="D9" i="22"/>
  <c r="C9" i="22"/>
  <c r="B9" i="22"/>
  <c r="N9" i="22" s="1"/>
  <c r="I8" i="22"/>
  <c r="H8" i="22"/>
  <c r="G8" i="22"/>
  <c r="J8" i="22" s="1"/>
  <c r="F8" i="22"/>
  <c r="L8" i="22" s="1"/>
  <c r="E8" i="22"/>
  <c r="K8" i="22" s="1"/>
  <c r="D8" i="22"/>
  <c r="C8" i="22"/>
  <c r="B8" i="22"/>
  <c r="I7" i="22"/>
  <c r="H7" i="22"/>
  <c r="G7" i="22"/>
  <c r="J7" i="22" s="1"/>
  <c r="F7" i="22"/>
  <c r="L7" i="22" s="1"/>
  <c r="E7" i="22"/>
  <c r="K7" i="22" s="1"/>
  <c r="D7" i="22"/>
  <c r="C7" i="22"/>
  <c r="B7" i="22"/>
  <c r="I6" i="22"/>
  <c r="H6" i="22"/>
  <c r="G6" i="22"/>
  <c r="J6" i="22" s="1"/>
  <c r="F6" i="22"/>
  <c r="L6" i="22" s="1"/>
  <c r="E6" i="22"/>
  <c r="K6" i="22" s="1"/>
  <c r="D6" i="22"/>
  <c r="C6" i="22"/>
  <c r="B6" i="22"/>
  <c r="J5" i="22"/>
  <c r="I5" i="22"/>
  <c r="N5" i="22" s="1"/>
  <c r="H5" i="22"/>
  <c r="M5" i="22" s="1"/>
  <c r="G5" i="22"/>
  <c r="F5" i="22"/>
  <c r="L5" i="22" s="1"/>
  <c r="E5" i="22"/>
  <c r="K5" i="22" s="1"/>
  <c r="D5" i="22"/>
  <c r="C5" i="22"/>
  <c r="B5" i="22"/>
  <c r="M4" i="22"/>
  <c r="K4" i="22"/>
  <c r="J4" i="22"/>
  <c r="I4" i="22"/>
  <c r="N4" i="22" s="1"/>
  <c r="H4" i="22"/>
  <c r="G4" i="22"/>
  <c r="F4" i="22"/>
  <c r="L4" i="22" s="1"/>
  <c r="E4" i="22"/>
  <c r="D4" i="22"/>
  <c r="C4" i="22"/>
  <c r="B4" i="22"/>
  <c r="M3" i="22"/>
  <c r="L3" i="22"/>
  <c r="K3" i="22"/>
  <c r="I3" i="22"/>
  <c r="N3" i="22" s="1"/>
  <c r="H3" i="22"/>
  <c r="G3" i="22"/>
  <c r="F3" i="22"/>
  <c r="E3" i="22"/>
  <c r="D3" i="22"/>
  <c r="C3" i="22"/>
  <c r="B3" i="22"/>
  <c r="N2" i="22"/>
  <c r="L2" i="22"/>
  <c r="J2" i="22"/>
  <c r="I2" i="22"/>
  <c r="H2" i="22"/>
  <c r="G2" i="22"/>
  <c r="F2" i="22"/>
  <c r="E2" i="22"/>
  <c r="D2" i="22"/>
  <c r="C2" i="22"/>
  <c r="B2" i="22"/>
  <c r="I55" i="21"/>
  <c r="H55" i="21"/>
  <c r="G55" i="21"/>
  <c r="F55" i="21"/>
  <c r="E55" i="21"/>
  <c r="D55" i="21"/>
  <c r="C55" i="21"/>
  <c r="B55" i="21"/>
  <c r="I33" i="21"/>
  <c r="H33" i="21"/>
  <c r="G33" i="21"/>
  <c r="F33" i="21"/>
  <c r="E33" i="21"/>
  <c r="D33" i="21"/>
  <c r="C33" i="21"/>
  <c r="B33" i="21"/>
  <c r="I32" i="21"/>
  <c r="H32" i="21"/>
  <c r="G32" i="21"/>
  <c r="F32" i="21"/>
  <c r="E32" i="21"/>
  <c r="D32" i="21"/>
  <c r="C32" i="21"/>
  <c r="B32" i="21"/>
  <c r="I31" i="21"/>
  <c r="H31" i="21"/>
  <c r="G31" i="21"/>
  <c r="F31" i="21"/>
  <c r="E31" i="21"/>
  <c r="D31" i="21"/>
  <c r="C31" i="21"/>
  <c r="B31" i="21"/>
  <c r="I42" i="21"/>
  <c r="H42" i="21"/>
  <c r="G42" i="21"/>
  <c r="F42" i="21"/>
  <c r="E42" i="21"/>
  <c r="D42" i="21"/>
  <c r="C42" i="21"/>
  <c r="B42" i="21"/>
  <c r="I30" i="21"/>
  <c r="H30" i="21"/>
  <c r="G30" i="21"/>
  <c r="F30" i="21"/>
  <c r="E30" i="21"/>
  <c r="D30" i="21"/>
  <c r="C30" i="21"/>
  <c r="B30" i="21"/>
  <c r="I60" i="21"/>
  <c r="H60" i="21"/>
  <c r="G60" i="21"/>
  <c r="F60" i="21"/>
  <c r="E60" i="21"/>
  <c r="D60" i="21"/>
  <c r="C60" i="21"/>
  <c r="B60" i="21"/>
  <c r="I40" i="21"/>
  <c r="H40" i="21"/>
  <c r="G40" i="21"/>
  <c r="F40" i="21"/>
  <c r="E40" i="21"/>
  <c r="D40" i="21"/>
  <c r="C40" i="21"/>
  <c r="B40" i="21"/>
  <c r="I220" i="21"/>
  <c r="H220" i="21"/>
  <c r="G220" i="21"/>
  <c r="F220" i="21"/>
  <c r="E220" i="21"/>
  <c r="D220" i="21"/>
  <c r="C220" i="21"/>
  <c r="B220" i="21"/>
  <c r="I185" i="21"/>
  <c r="H185" i="21"/>
  <c r="G185" i="21"/>
  <c r="F185" i="21"/>
  <c r="E185" i="21"/>
  <c r="D185" i="21"/>
  <c r="C185" i="21"/>
  <c r="B185" i="21"/>
  <c r="I285" i="21"/>
  <c r="H285" i="21"/>
  <c r="G285" i="21"/>
  <c r="F285" i="21"/>
  <c r="E285" i="21"/>
  <c r="D285" i="21"/>
  <c r="C285" i="21"/>
  <c r="B285" i="21"/>
  <c r="I242" i="21"/>
  <c r="H242" i="21"/>
  <c r="G242" i="21"/>
  <c r="F242" i="21"/>
  <c r="E242" i="21"/>
  <c r="D242" i="21"/>
  <c r="C242" i="21"/>
  <c r="B242" i="21"/>
  <c r="I325" i="21"/>
  <c r="H325" i="21"/>
  <c r="G325" i="21"/>
  <c r="F325" i="21"/>
  <c r="E325" i="21"/>
  <c r="D325" i="21"/>
  <c r="C325" i="21"/>
  <c r="B325" i="21"/>
  <c r="I281" i="21"/>
  <c r="H281" i="21"/>
  <c r="G281" i="21"/>
  <c r="F281" i="21"/>
  <c r="E281" i="21"/>
  <c r="D281" i="21"/>
  <c r="C281" i="21"/>
  <c r="B281" i="21"/>
  <c r="I280" i="21"/>
  <c r="H280" i="21"/>
  <c r="G280" i="21"/>
  <c r="F280" i="21"/>
  <c r="E280" i="21"/>
  <c r="D280" i="21"/>
  <c r="C280" i="21"/>
  <c r="B280" i="21"/>
  <c r="I229" i="21"/>
  <c r="H229" i="21"/>
  <c r="G229" i="21"/>
  <c r="F229" i="21"/>
  <c r="E229" i="21"/>
  <c r="D229" i="21"/>
  <c r="C229" i="21"/>
  <c r="B229" i="21"/>
  <c r="I254" i="21"/>
  <c r="H254" i="21"/>
  <c r="G254" i="21"/>
  <c r="F254" i="21"/>
  <c r="E254" i="21"/>
  <c r="D254" i="21"/>
  <c r="C254" i="21"/>
  <c r="B254" i="21"/>
  <c r="I147" i="21"/>
  <c r="H147" i="21"/>
  <c r="G147" i="21"/>
  <c r="F147" i="21"/>
  <c r="E147" i="21"/>
  <c r="D147" i="21"/>
  <c r="C147" i="21"/>
  <c r="B147" i="21"/>
  <c r="I366" i="21"/>
  <c r="H366" i="21"/>
  <c r="G366" i="21"/>
  <c r="F366" i="21"/>
  <c r="E366" i="21"/>
  <c r="D366" i="21"/>
  <c r="C366" i="21"/>
  <c r="B366" i="21"/>
  <c r="I214" i="21"/>
  <c r="H214" i="21"/>
  <c r="G214" i="21"/>
  <c r="F214" i="21"/>
  <c r="E214" i="21"/>
  <c r="D214" i="21"/>
  <c r="C214" i="21"/>
  <c r="B214" i="21"/>
  <c r="I306" i="21"/>
  <c r="H306" i="21"/>
  <c r="G306" i="21"/>
  <c r="F306" i="21"/>
  <c r="E306" i="21"/>
  <c r="D306" i="21"/>
  <c r="C306" i="21"/>
  <c r="B306" i="21"/>
  <c r="I240" i="21"/>
  <c r="H240" i="21"/>
  <c r="G240" i="21"/>
  <c r="F240" i="21"/>
  <c r="E240" i="21"/>
  <c r="D240" i="21"/>
  <c r="C240" i="21"/>
  <c r="B240" i="21"/>
  <c r="I195" i="21"/>
  <c r="H195" i="21"/>
  <c r="G195" i="21"/>
  <c r="F195" i="21"/>
  <c r="E195" i="21"/>
  <c r="D195" i="21"/>
  <c r="C195" i="21"/>
  <c r="B195" i="21"/>
  <c r="I258" i="21"/>
  <c r="H258" i="21"/>
  <c r="G258" i="21"/>
  <c r="F258" i="21"/>
  <c r="E258" i="21"/>
  <c r="D258" i="21"/>
  <c r="C258" i="21"/>
  <c r="B258" i="21"/>
  <c r="I187" i="21"/>
  <c r="H187" i="21"/>
  <c r="G187" i="21"/>
  <c r="F187" i="21"/>
  <c r="E187" i="21"/>
  <c r="D187" i="21"/>
  <c r="C187" i="21"/>
  <c r="B187" i="21"/>
  <c r="I118" i="21"/>
  <c r="H118" i="21"/>
  <c r="G118" i="21"/>
  <c r="F118" i="21"/>
  <c r="E118" i="21"/>
  <c r="D118" i="21"/>
  <c r="C118" i="21"/>
  <c r="B118" i="21"/>
  <c r="I159" i="21"/>
  <c r="H159" i="21"/>
  <c r="G159" i="21"/>
  <c r="F159" i="21"/>
  <c r="E159" i="21"/>
  <c r="D159" i="21"/>
  <c r="C159" i="21"/>
  <c r="B159" i="21"/>
  <c r="I102" i="21"/>
  <c r="H102" i="21"/>
  <c r="G102" i="21"/>
  <c r="F102" i="21"/>
  <c r="E102" i="21"/>
  <c r="D102" i="21"/>
  <c r="C102" i="21"/>
  <c r="B102" i="21"/>
  <c r="I141" i="21"/>
  <c r="H141" i="21"/>
  <c r="G141" i="21"/>
  <c r="F141" i="21"/>
  <c r="E141" i="21"/>
  <c r="D141" i="21"/>
  <c r="C141" i="21"/>
  <c r="B141" i="21"/>
  <c r="I119" i="21"/>
  <c r="H119" i="21"/>
  <c r="G119" i="21"/>
  <c r="F119" i="21"/>
  <c r="E119" i="21"/>
  <c r="D119" i="21"/>
  <c r="C119" i="21"/>
  <c r="B119" i="21"/>
  <c r="I146" i="21"/>
  <c r="H146" i="21"/>
  <c r="G146" i="21"/>
  <c r="F146" i="21"/>
  <c r="E146" i="21"/>
  <c r="D146" i="21"/>
  <c r="C146" i="21"/>
  <c r="B146" i="21"/>
  <c r="I96" i="21"/>
  <c r="H96" i="21"/>
  <c r="G96" i="21"/>
  <c r="F96" i="21"/>
  <c r="E96" i="21"/>
  <c r="D96" i="21"/>
  <c r="C96" i="21"/>
  <c r="B96" i="21"/>
  <c r="I204" i="21"/>
  <c r="H204" i="21"/>
  <c r="G204" i="21"/>
  <c r="F204" i="21"/>
  <c r="E204" i="21"/>
  <c r="D204" i="21"/>
  <c r="C204" i="21"/>
  <c r="B204" i="21"/>
  <c r="I209" i="21"/>
  <c r="N209" i="21" s="1"/>
  <c r="H209" i="21"/>
  <c r="G209" i="21"/>
  <c r="F209" i="21"/>
  <c r="E209" i="21"/>
  <c r="D209" i="21"/>
  <c r="C209" i="21"/>
  <c r="B209" i="21"/>
  <c r="I305" i="21"/>
  <c r="H305" i="21"/>
  <c r="G305" i="21"/>
  <c r="F305" i="21"/>
  <c r="E305" i="21"/>
  <c r="D305" i="21"/>
  <c r="C305" i="21"/>
  <c r="B305" i="21"/>
  <c r="I344" i="21"/>
  <c r="H344" i="21"/>
  <c r="G344" i="21"/>
  <c r="F344" i="21"/>
  <c r="E344" i="21"/>
  <c r="D344" i="21"/>
  <c r="C344" i="21"/>
  <c r="B344" i="21"/>
  <c r="I349" i="21"/>
  <c r="H349" i="21"/>
  <c r="G349" i="21"/>
  <c r="F349" i="21"/>
  <c r="E349" i="21"/>
  <c r="D349" i="21"/>
  <c r="C349" i="21"/>
  <c r="B349" i="21"/>
  <c r="I317" i="21"/>
  <c r="N317" i="21" s="1"/>
  <c r="H317" i="21"/>
  <c r="G317" i="21"/>
  <c r="F317" i="21"/>
  <c r="E317" i="21"/>
  <c r="D317" i="21"/>
  <c r="C317" i="21"/>
  <c r="B317" i="21"/>
  <c r="I351" i="21"/>
  <c r="H351" i="21"/>
  <c r="G351" i="21"/>
  <c r="F351" i="21"/>
  <c r="E351" i="21"/>
  <c r="D351" i="21"/>
  <c r="C351" i="21"/>
  <c r="B351" i="21"/>
  <c r="I299" i="21"/>
  <c r="H299" i="21"/>
  <c r="G299" i="21"/>
  <c r="F299" i="21"/>
  <c r="E299" i="21"/>
  <c r="D299" i="21"/>
  <c r="C299" i="21"/>
  <c r="B299" i="21"/>
  <c r="I29" i="21"/>
  <c r="H29" i="21"/>
  <c r="G29" i="21"/>
  <c r="F29" i="21"/>
  <c r="E29" i="21"/>
  <c r="D29" i="21"/>
  <c r="C29" i="21"/>
  <c r="B29" i="21"/>
  <c r="I28" i="21"/>
  <c r="H28" i="21"/>
  <c r="G28" i="21"/>
  <c r="F28" i="21"/>
  <c r="E28" i="21"/>
  <c r="D28" i="21"/>
  <c r="C28" i="21"/>
  <c r="B28" i="21"/>
  <c r="I43" i="21"/>
  <c r="H43" i="21"/>
  <c r="G43" i="21"/>
  <c r="F43" i="21"/>
  <c r="E43" i="21"/>
  <c r="D43" i="21"/>
  <c r="C43" i="21"/>
  <c r="B43" i="21"/>
  <c r="I27" i="21"/>
  <c r="H27" i="21"/>
  <c r="G27" i="21"/>
  <c r="F27" i="21"/>
  <c r="E27" i="21"/>
  <c r="D27" i="21"/>
  <c r="C27" i="21"/>
  <c r="B27" i="21"/>
  <c r="I26" i="21"/>
  <c r="H26" i="21"/>
  <c r="G26" i="21"/>
  <c r="F26" i="21"/>
  <c r="E26" i="21"/>
  <c r="D26" i="21"/>
  <c r="C26" i="21"/>
  <c r="B26" i="21"/>
  <c r="I25" i="21"/>
  <c r="H25" i="21"/>
  <c r="G25" i="21"/>
  <c r="F25" i="21"/>
  <c r="E25" i="21"/>
  <c r="D25" i="21"/>
  <c r="C25" i="21"/>
  <c r="B25" i="21"/>
  <c r="I24" i="21"/>
  <c r="H24" i="21"/>
  <c r="G24" i="21"/>
  <c r="F24" i="21"/>
  <c r="E24" i="21"/>
  <c r="D24" i="21"/>
  <c r="C24" i="21"/>
  <c r="B24" i="21"/>
  <c r="I23" i="21"/>
  <c r="H23" i="21"/>
  <c r="G23" i="21"/>
  <c r="F23" i="21"/>
  <c r="E23" i="21"/>
  <c r="D23" i="21"/>
  <c r="C23" i="21"/>
  <c r="B23" i="21"/>
  <c r="I64" i="21"/>
  <c r="H64" i="21"/>
  <c r="G64" i="21"/>
  <c r="F64" i="21"/>
  <c r="E64" i="21"/>
  <c r="D64" i="21"/>
  <c r="C64" i="21"/>
  <c r="B64" i="21"/>
  <c r="I123" i="21"/>
  <c r="H123" i="21"/>
  <c r="G123" i="21"/>
  <c r="F123" i="21"/>
  <c r="E123" i="21"/>
  <c r="D123" i="21"/>
  <c r="C123" i="21"/>
  <c r="B123" i="21"/>
  <c r="I114" i="21"/>
  <c r="H114" i="21"/>
  <c r="G114" i="21"/>
  <c r="F114" i="21"/>
  <c r="E114" i="21"/>
  <c r="D114" i="21"/>
  <c r="C114" i="21"/>
  <c r="B114" i="21"/>
  <c r="I142" i="21"/>
  <c r="H142" i="21"/>
  <c r="G142" i="21"/>
  <c r="F142" i="21"/>
  <c r="E142" i="21"/>
  <c r="D142" i="21"/>
  <c r="C142" i="21"/>
  <c r="B142" i="21"/>
  <c r="I192" i="21"/>
  <c r="H192" i="21"/>
  <c r="G192" i="21"/>
  <c r="F192" i="21"/>
  <c r="E192" i="21"/>
  <c r="D192" i="21"/>
  <c r="C192" i="21"/>
  <c r="B192" i="21"/>
  <c r="I122" i="21"/>
  <c r="H122" i="21"/>
  <c r="G122" i="21"/>
  <c r="F122" i="21"/>
  <c r="E122" i="21"/>
  <c r="D122" i="21"/>
  <c r="C122" i="21"/>
  <c r="B122" i="21"/>
  <c r="I151" i="21"/>
  <c r="H151" i="21"/>
  <c r="G151" i="21"/>
  <c r="F151" i="21"/>
  <c r="E151" i="21"/>
  <c r="D151" i="21"/>
  <c r="C151" i="21"/>
  <c r="B151" i="21"/>
  <c r="I153" i="21"/>
  <c r="H153" i="21"/>
  <c r="G153" i="21"/>
  <c r="F153" i="21"/>
  <c r="E153" i="21"/>
  <c r="D153" i="21"/>
  <c r="C153" i="21"/>
  <c r="B153" i="21"/>
  <c r="I156" i="21"/>
  <c r="H156" i="21"/>
  <c r="G156" i="21"/>
  <c r="F156" i="21"/>
  <c r="E156" i="21"/>
  <c r="D156" i="21"/>
  <c r="C156" i="21"/>
  <c r="B156" i="21"/>
  <c r="I166" i="21"/>
  <c r="H166" i="21"/>
  <c r="G166" i="21"/>
  <c r="F166" i="21"/>
  <c r="E166" i="21"/>
  <c r="D166" i="21"/>
  <c r="C166" i="21"/>
  <c r="B166" i="21"/>
  <c r="I198" i="21"/>
  <c r="H198" i="21"/>
  <c r="G198" i="21"/>
  <c r="F198" i="21"/>
  <c r="E198" i="21"/>
  <c r="D198" i="21"/>
  <c r="C198" i="21"/>
  <c r="B198" i="21"/>
  <c r="I199" i="21"/>
  <c r="N199" i="21" s="1"/>
  <c r="H199" i="21"/>
  <c r="G199" i="21"/>
  <c r="F199" i="21"/>
  <c r="E199" i="21"/>
  <c r="D199" i="21"/>
  <c r="C199" i="21"/>
  <c r="B199" i="21"/>
  <c r="I224" i="21"/>
  <c r="H224" i="21"/>
  <c r="G224" i="21"/>
  <c r="F224" i="21"/>
  <c r="E224" i="21"/>
  <c r="D224" i="21"/>
  <c r="C224" i="21"/>
  <c r="B224" i="21"/>
  <c r="I213" i="21"/>
  <c r="H213" i="21"/>
  <c r="G213" i="21"/>
  <c r="F213" i="21"/>
  <c r="E213" i="21"/>
  <c r="D213" i="21"/>
  <c r="C213" i="21"/>
  <c r="B213" i="21"/>
  <c r="I227" i="21"/>
  <c r="H227" i="21"/>
  <c r="G227" i="21"/>
  <c r="F227" i="21"/>
  <c r="E227" i="21"/>
  <c r="D227" i="21"/>
  <c r="C227" i="21"/>
  <c r="B227" i="21"/>
  <c r="I235" i="21"/>
  <c r="H235" i="21"/>
  <c r="G235" i="21"/>
  <c r="F235" i="21"/>
  <c r="E235" i="21"/>
  <c r="D235" i="21"/>
  <c r="C235" i="21"/>
  <c r="B235" i="21"/>
  <c r="I379" i="21"/>
  <c r="H379" i="21"/>
  <c r="G379" i="21"/>
  <c r="F379" i="21"/>
  <c r="E379" i="21"/>
  <c r="D379" i="21"/>
  <c r="C379" i="21"/>
  <c r="B379" i="21"/>
  <c r="I363" i="21"/>
  <c r="H363" i="21"/>
  <c r="G363" i="21"/>
  <c r="F363" i="21"/>
  <c r="E363" i="21"/>
  <c r="D363" i="21"/>
  <c r="C363" i="21"/>
  <c r="B363" i="21"/>
  <c r="I403" i="21"/>
  <c r="H403" i="21"/>
  <c r="G403" i="21"/>
  <c r="F403" i="21"/>
  <c r="E403" i="21"/>
  <c r="D403" i="21"/>
  <c r="C403" i="21"/>
  <c r="B403" i="21"/>
  <c r="I384" i="21"/>
  <c r="H384" i="21"/>
  <c r="G384" i="21"/>
  <c r="F384" i="21"/>
  <c r="E384" i="21"/>
  <c r="D384" i="21"/>
  <c r="C384" i="21"/>
  <c r="B384" i="21"/>
  <c r="I394" i="21"/>
  <c r="H394" i="21"/>
  <c r="G394" i="21"/>
  <c r="F394" i="21"/>
  <c r="E394" i="21"/>
  <c r="D394" i="21"/>
  <c r="C394" i="21"/>
  <c r="B394" i="21"/>
  <c r="I389" i="21"/>
  <c r="H389" i="21"/>
  <c r="G389" i="21"/>
  <c r="F389" i="21"/>
  <c r="E389" i="21"/>
  <c r="D389" i="21"/>
  <c r="C389" i="21"/>
  <c r="B389" i="21"/>
  <c r="I387" i="21"/>
  <c r="H387" i="21"/>
  <c r="G387" i="21"/>
  <c r="F387" i="21"/>
  <c r="E387" i="21"/>
  <c r="D387" i="21"/>
  <c r="C387" i="21"/>
  <c r="B387" i="21"/>
  <c r="I377" i="21"/>
  <c r="H377" i="21"/>
  <c r="G377" i="21"/>
  <c r="F377" i="21"/>
  <c r="E377" i="21"/>
  <c r="D377" i="21"/>
  <c r="C377" i="21"/>
  <c r="B377" i="21"/>
  <c r="I94" i="21"/>
  <c r="H94" i="21"/>
  <c r="G94" i="21"/>
  <c r="F94" i="21"/>
  <c r="E94" i="21"/>
  <c r="D94" i="21"/>
  <c r="C94" i="21"/>
  <c r="B94" i="21"/>
  <c r="I133" i="21"/>
  <c r="H133" i="21"/>
  <c r="G133" i="21"/>
  <c r="F133" i="21"/>
  <c r="E133" i="21"/>
  <c r="D133" i="21"/>
  <c r="C133" i="21"/>
  <c r="B133" i="21"/>
  <c r="I216" i="21"/>
  <c r="H216" i="21"/>
  <c r="G216" i="21"/>
  <c r="F216" i="21"/>
  <c r="E216" i="21"/>
  <c r="D216" i="21"/>
  <c r="C216" i="21"/>
  <c r="B216" i="21"/>
  <c r="I172" i="21"/>
  <c r="H172" i="21"/>
  <c r="G172" i="21"/>
  <c r="F172" i="21"/>
  <c r="E172" i="21"/>
  <c r="D172" i="21"/>
  <c r="C172" i="21"/>
  <c r="B172" i="21"/>
  <c r="I135" i="21"/>
  <c r="H135" i="21"/>
  <c r="G135" i="21"/>
  <c r="F135" i="21"/>
  <c r="E135" i="21"/>
  <c r="D135" i="21"/>
  <c r="C135" i="21"/>
  <c r="B135" i="21"/>
  <c r="I134" i="21"/>
  <c r="H134" i="21"/>
  <c r="G134" i="21"/>
  <c r="F134" i="21"/>
  <c r="E134" i="21"/>
  <c r="D134" i="21"/>
  <c r="C134" i="21"/>
  <c r="B134" i="21"/>
  <c r="I66" i="21"/>
  <c r="H66" i="21"/>
  <c r="G66" i="21"/>
  <c r="F66" i="21"/>
  <c r="E66" i="21"/>
  <c r="D66" i="21"/>
  <c r="C66" i="21"/>
  <c r="B66" i="21"/>
  <c r="I91" i="21"/>
  <c r="H91" i="21"/>
  <c r="G91" i="21"/>
  <c r="F91" i="21"/>
  <c r="E91" i="21"/>
  <c r="D91" i="21"/>
  <c r="C91" i="21"/>
  <c r="B91" i="21"/>
  <c r="I144" i="21"/>
  <c r="H144" i="21"/>
  <c r="G144" i="21"/>
  <c r="F144" i="21"/>
  <c r="E144" i="21"/>
  <c r="D144" i="21"/>
  <c r="C144" i="21"/>
  <c r="B144" i="21"/>
  <c r="I126" i="21"/>
  <c r="H126" i="21"/>
  <c r="G126" i="21"/>
  <c r="F126" i="21"/>
  <c r="E126" i="21"/>
  <c r="D126" i="21"/>
  <c r="C126" i="21"/>
  <c r="B126" i="21"/>
  <c r="I222" i="21"/>
  <c r="H222" i="21"/>
  <c r="G222" i="21"/>
  <c r="F222" i="21"/>
  <c r="E222" i="21"/>
  <c r="D222" i="21"/>
  <c r="C222" i="21"/>
  <c r="B222" i="21"/>
  <c r="I155" i="21"/>
  <c r="H155" i="21"/>
  <c r="G155" i="21"/>
  <c r="F155" i="21"/>
  <c r="E155" i="21"/>
  <c r="D155" i="21"/>
  <c r="C155" i="21"/>
  <c r="B155" i="21"/>
  <c r="I186" i="21"/>
  <c r="H186" i="21"/>
  <c r="G186" i="21"/>
  <c r="F186" i="21"/>
  <c r="E186" i="21"/>
  <c r="D186" i="21"/>
  <c r="C186" i="21"/>
  <c r="B186" i="21"/>
  <c r="I191" i="21"/>
  <c r="H191" i="21"/>
  <c r="G191" i="21"/>
  <c r="F191" i="21"/>
  <c r="E191" i="21"/>
  <c r="K191" i="21" s="1"/>
  <c r="D191" i="21"/>
  <c r="C191" i="21"/>
  <c r="B191" i="21"/>
  <c r="I236" i="21"/>
  <c r="H236" i="21"/>
  <c r="G236" i="21"/>
  <c r="F236" i="21"/>
  <c r="E236" i="21"/>
  <c r="D236" i="21"/>
  <c r="C236" i="21"/>
  <c r="B236" i="21"/>
  <c r="I221" i="21"/>
  <c r="H221" i="21"/>
  <c r="G221" i="21"/>
  <c r="F221" i="21"/>
  <c r="E221" i="21"/>
  <c r="D221" i="21"/>
  <c r="C221" i="21"/>
  <c r="B221" i="21"/>
  <c r="I84" i="21"/>
  <c r="H84" i="21"/>
  <c r="G84" i="21"/>
  <c r="F84" i="21"/>
  <c r="E84" i="21"/>
  <c r="D84" i="21"/>
  <c r="C84" i="21"/>
  <c r="B84" i="21"/>
  <c r="I39" i="21"/>
  <c r="H39" i="21"/>
  <c r="G39" i="21"/>
  <c r="F39" i="21"/>
  <c r="E39" i="21"/>
  <c r="D39" i="21"/>
  <c r="C39" i="21"/>
  <c r="B39" i="21"/>
  <c r="I184" i="21"/>
  <c r="H184" i="21"/>
  <c r="G184" i="21"/>
  <c r="F184" i="21"/>
  <c r="E184" i="21"/>
  <c r="D184" i="21"/>
  <c r="C184" i="21"/>
  <c r="B184" i="21"/>
  <c r="I63" i="21"/>
  <c r="H63" i="21"/>
  <c r="G63" i="21"/>
  <c r="F63" i="21"/>
  <c r="E63" i="21"/>
  <c r="D63" i="21"/>
  <c r="C63" i="21"/>
  <c r="B63" i="21"/>
  <c r="I82" i="21"/>
  <c r="H82" i="21"/>
  <c r="G82" i="21"/>
  <c r="F82" i="21"/>
  <c r="E82" i="21"/>
  <c r="D82" i="21"/>
  <c r="C82" i="21"/>
  <c r="B82" i="21"/>
  <c r="I46" i="21"/>
  <c r="H46" i="21"/>
  <c r="G46" i="21"/>
  <c r="F46" i="21"/>
  <c r="E46" i="21"/>
  <c r="D46" i="21"/>
  <c r="C46" i="21"/>
  <c r="B46" i="21"/>
  <c r="I136" i="21"/>
  <c r="H136" i="21"/>
  <c r="G136" i="21"/>
  <c r="F136" i="21"/>
  <c r="E136" i="21"/>
  <c r="D136" i="21"/>
  <c r="C136" i="21"/>
  <c r="B136" i="21"/>
  <c r="I125" i="21"/>
  <c r="H125" i="21"/>
  <c r="G125" i="21"/>
  <c r="F125" i="21"/>
  <c r="E125" i="21"/>
  <c r="D125" i="21"/>
  <c r="C125" i="21"/>
  <c r="B125" i="21"/>
  <c r="I279" i="21"/>
  <c r="H279" i="21"/>
  <c r="G279" i="21"/>
  <c r="F279" i="21"/>
  <c r="E279" i="21"/>
  <c r="D279" i="21"/>
  <c r="C279" i="21"/>
  <c r="B279" i="21"/>
  <c r="I249" i="21"/>
  <c r="H249" i="21"/>
  <c r="G249" i="21"/>
  <c r="F249" i="21"/>
  <c r="E249" i="21"/>
  <c r="D249" i="21"/>
  <c r="C249" i="21"/>
  <c r="B249" i="21"/>
  <c r="I342" i="21"/>
  <c r="H342" i="21"/>
  <c r="G342" i="21"/>
  <c r="F342" i="21"/>
  <c r="E342" i="21"/>
  <c r="D342" i="21"/>
  <c r="C342" i="21"/>
  <c r="B342" i="21"/>
  <c r="I271" i="21"/>
  <c r="H271" i="21"/>
  <c r="G271" i="21"/>
  <c r="F271" i="21"/>
  <c r="E271" i="21"/>
  <c r="D271" i="21"/>
  <c r="C271" i="21"/>
  <c r="B271" i="21"/>
  <c r="I347" i="21"/>
  <c r="H347" i="21"/>
  <c r="G347" i="21"/>
  <c r="F347" i="21"/>
  <c r="E347" i="21"/>
  <c r="D347" i="21"/>
  <c r="C347" i="21"/>
  <c r="B347" i="21"/>
  <c r="I269" i="21"/>
  <c r="H269" i="21"/>
  <c r="G269" i="21"/>
  <c r="F269" i="21"/>
  <c r="E269" i="21"/>
  <c r="D269" i="21"/>
  <c r="C269" i="21"/>
  <c r="B269" i="21"/>
  <c r="I337" i="21"/>
  <c r="H337" i="21"/>
  <c r="G337" i="21"/>
  <c r="F337" i="21"/>
  <c r="E337" i="21"/>
  <c r="D337" i="21"/>
  <c r="C337" i="21"/>
  <c r="B337" i="21"/>
  <c r="I263" i="21"/>
  <c r="H263" i="21"/>
  <c r="G263" i="21"/>
  <c r="F263" i="21"/>
  <c r="E263" i="21"/>
  <c r="D263" i="21"/>
  <c r="C263" i="21"/>
  <c r="B263" i="21"/>
  <c r="I109" i="21"/>
  <c r="H109" i="21"/>
  <c r="G109" i="21"/>
  <c r="F109" i="21"/>
  <c r="E109" i="21"/>
  <c r="D109" i="21"/>
  <c r="C109" i="21"/>
  <c r="B109" i="21"/>
  <c r="I69" i="21"/>
  <c r="H69" i="21"/>
  <c r="G69" i="21"/>
  <c r="F69" i="21"/>
  <c r="E69" i="21"/>
  <c r="D69" i="21"/>
  <c r="C69" i="21"/>
  <c r="B69" i="21"/>
  <c r="I86" i="21"/>
  <c r="H86" i="21"/>
  <c r="G86" i="21"/>
  <c r="F86" i="21"/>
  <c r="E86" i="21"/>
  <c r="D86" i="21"/>
  <c r="C86" i="21"/>
  <c r="B86" i="21"/>
  <c r="I78" i="21"/>
  <c r="H78" i="21"/>
  <c r="G78" i="21"/>
  <c r="F78" i="21"/>
  <c r="E78" i="21"/>
  <c r="D78" i="21"/>
  <c r="C78" i="21"/>
  <c r="B78" i="21"/>
  <c r="I101" i="21"/>
  <c r="H101" i="21"/>
  <c r="G101" i="21"/>
  <c r="F101" i="21"/>
  <c r="E101" i="21"/>
  <c r="D101" i="21"/>
  <c r="C101" i="21"/>
  <c r="B101" i="21"/>
  <c r="I79" i="21"/>
  <c r="H79" i="21"/>
  <c r="G79" i="21"/>
  <c r="F79" i="21"/>
  <c r="E79" i="21"/>
  <c r="D79" i="21"/>
  <c r="C79" i="21"/>
  <c r="B79" i="21"/>
  <c r="I85" i="21"/>
  <c r="H85" i="21"/>
  <c r="G85" i="21"/>
  <c r="F85" i="21"/>
  <c r="E85" i="21"/>
  <c r="D85" i="21"/>
  <c r="C85" i="21"/>
  <c r="B85" i="21"/>
  <c r="I95" i="21"/>
  <c r="H95" i="21"/>
  <c r="G95" i="21"/>
  <c r="F95" i="21"/>
  <c r="E95" i="21"/>
  <c r="D95" i="21"/>
  <c r="C95" i="21"/>
  <c r="B95" i="21"/>
  <c r="I183" i="21"/>
  <c r="H183" i="21"/>
  <c r="G183" i="21"/>
  <c r="F183" i="21"/>
  <c r="E183" i="21"/>
  <c r="D183" i="21"/>
  <c r="C183" i="21"/>
  <c r="B183" i="21"/>
  <c r="I132" i="21"/>
  <c r="H132" i="21"/>
  <c r="G132" i="21"/>
  <c r="F132" i="21"/>
  <c r="E132" i="21"/>
  <c r="D132" i="21"/>
  <c r="C132" i="21"/>
  <c r="B132" i="21"/>
  <c r="I253" i="21"/>
  <c r="H253" i="21"/>
  <c r="G253" i="21"/>
  <c r="F253" i="21"/>
  <c r="E253" i="21"/>
  <c r="D253" i="21"/>
  <c r="C253" i="21"/>
  <c r="B253" i="21"/>
  <c r="I223" i="21"/>
  <c r="H223" i="21"/>
  <c r="G223" i="21"/>
  <c r="F223" i="21"/>
  <c r="E223" i="21"/>
  <c r="D223" i="21"/>
  <c r="C223" i="21"/>
  <c r="B223" i="21"/>
  <c r="I238" i="21"/>
  <c r="H238" i="21"/>
  <c r="G238" i="21"/>
  <c r="F238" i="21"/>
  <c r="E238" i="21"/>
  <c r="D238" i="21"/>
  <c r="C238" i="21"/>
  <c r="B238" i="21"/>
  <c r="I158" i="21"/>
  <c r="H158" i="21"/>
  <c r="G158" i="21"/>
  <c r="F158" i="21"/>
  <c r="E158" i="21"/>
  <c r="D158" i="21"/>
  <c r="C158" i="21"/>
  <c r="B158" i="21"/>
  <c r="I385" i="21"/>
  <c r="H385" i="21"/>
  <c r="G385" i="21"/>
  <c r="F385" i="21"/>
  <c r="E385" i="21"/>
  <c r="D385" i="21"/>
  <c r="C385" i="21"/>
  <c r="B385" i="21"/>
  <c r="I314" i="21"/>
  <c r="H314" i="21"/>
  <c r="G314" i="21"/>
  <c r="F314" i="21"/>
  <c r="E314" i="21"/>
  <c r="D314" i="21"/>
  <c r="C314" i="21"/>
  <c r="B314" i="21"/>
  <c r="I264" i="21"/>
  <c r="H264" i="21"/>
  <c r="G264" i="21"/>
  <c r="F264" i="21"/>
  <c r="E264" i="21"/>
  <c r="D264" i="21"/>
  <c r="C264" i="21"/>
  <c r="B264" i="21"/>
  <c r="I246" i="21"/>
  <c r="H246" i="21"/>
  <c r="G246" i="21"/>
  <c r="F246" i="21"/>
  <c r="E246" i="21"/>
  <c r="D246" i="21"/>
  <c r="C246" i="21"/>
  <c r="B246" i="21"/>
  <c r="I339" i="21"/>
  <c r="H339" i="21"/>
  <c r="G339" i="21"/>
  <c r="F339" i="21"/>
  <c r="E339" i="21"/>
  <c r="D339" i="21"/>
  <c r="C339" i="21"/>
  <c r="B339" i="21"/>
  <c r="I315" i="21"/>
  <c r="H315" i="21"/>
  <c r="G315" i="21"/>
  <c r="F315" i="21"/>
  <c r="E315" i="21"/>
  <c r="D315" i="21"/>
  <c r="C315" i="21"/>
  <c r="B315" i="21"/>
  <c r="I330" i="21"/>
  <c r="H330" i="21"/>
  <c r="G330" i="21"/>
  <c r="F330" i="21"/>
  <c r="E330" i="21"/>
  <c r="D330" i="21"/>
  <c r="C330" i="21"/>
  <c r="B330" i="21"/>
  <c r="I298" i="21"/>
  <c r="H298" i="21"/>
  <c r="G298" i="21"/>
  <c r="F298" i="21"/>
  <c r="E298" i="21"/>
  <c r="D298" i="21"/>
  <c r="C298" i="21"/>
  <c r="B298" i="21"/>
  <c r="I310" i="21"/>
  <c r="H310" i="21"/>
  <c r="G310" i="21"/>
  <c r="F310" i="21"/>
  <c r="E310" i="21"/>
  <c r="D310" i="21"/>
  <c r="C310" i="21"/>
  <c r="B310" i="21"/>
  <c r="I260" i="21"/>
  <c r="H260" i="21"/>
  <c r="G260" i="21"/>
  <c r="F260" i="21"/>
  <c r="E260" i="21"/>
  <c r="D260" i="21"/>
  <c r="C260" i="21"/>
  <c r="B260" i="21"/>
  <c r="I22" i="21"/>
  <c r="H22" i="21"/>
  <c r="G22" i="21"/>
  <c r="F22" i="21"/>
  <c r="E22" i="21"/>
  <c r="D22" i="21"/>
  <c r="C22" i="21"/>
  <c r="B22" i="21"/>
  <c r="I21" i="21"/>
  <c r="H21" i="21"/>
  <c r="G21" i="21"/>
  <c r="F21" i="21"/>
  <c r="E21" i="21"/>
  <c r="D21" i="21"/>
  <c r="C21" i="21"/>
  <c r="B21" i="21"/>
  <c r="I75" i="21"/>
  <c r="H75" i="21"/>
  <c r="G75" i="21"/>
  <c r="F75" i="21"/>
  <c r="E75" i="21"/>
  <c r="D75" i="21"/>
  <c r="C75" i="21"/>
  <c r="B75" i="21"/>
  <c r="I161" i="21"/>
  <c r="H161" i="21"/>
  <c r="G161" i="21"/>
  <c r="F161" i="21"/>
  <c r="E161" i="21"/>
  <c r="D161" i="21"/>
  <c r="C161" i="21"/>
  <c r="B161" i="21"/>
  <c r="I53" i="21"/>
  <c r="H53" i="21"/>
  <c r="G53" i="21"/>
  <c r="F53" i="21"/>
  <c r="E53" i="21"/>
  <c r="D53" i="21"/>
  <c r="C53" i="21"/>
  <c r="B53" i="21"/>
  <c r="I49" i="21"/>
  <c r="H49" i="21"/>
  <c r="G49" i="21"/>
  <c r="F49" i="21"/>
  <c r="E49" i="21"/>
  <c r="D49" i="21"/>
  <c r="C49" i="21"/>
  <c r="B49" i="21"/>
  <c r="I20" i="21"/>
  <c r="H20" i="21"/>
  <c r="G20" i="21"/>
  <c r="F20" i="21"/>
  <c r="E20" i="21"/>
  <c r="D20" i="21"/>
  <c r="C20" i="21"/>
  <c r="B20" i="21"/>
  <c r="I38" i="21"/>
  <c r="H38" i="21"/>
  <c r="G38" i="21"/>
  <c r="F38" i="21"/>
  <c r="E38" i="21"/>
  <c r="D38" i="21"/>
  <c r="C38" i="21"/>
  <c r="B38" i="21"/>
  <c r="I295" i="21"/>
  <c r="H295" i="21"/>
  <c r="G295" i="21"/>
  <c r="F295" i="21"/>
  <c r="E295" i="21"/>
  <c r="D295" i="21"/>
  <c r="C295" i="21"/>
  <c r="B295" i="21"/>
  <c r="I294" i="21"/>
  <c r="H294" i="21"/>
  <c r="G294" i="21"/>
  <c r="F294" i="21"/>
  <c r="E294" i="21"/>
  <c r="D294" i="21"/>
  <c r="C294" i="21"/>
  <c r="B294" i="21"/>
  <c r="I381" i="21"/>
  <c r="H381" i="21"/>
  <c r="G381" i="21"/>
  <c r="F381" i="21"/>
  <c r="E381" i="21"/>
  <c r="D381" i="21"/>
  <c r="C381" i="21"/>
  <c r="B381" i="21"/>
  <c r="I296" i="21"/>
  <c r="H296" i="21"/>
  <c r="G296" i="21"/>
  <c r="F296" i="21"/>
  <c r="E296" i="21"/>
  <c r="D296" i="21"/>
  <c r="C296" i="21"/>
  <c r="B296" i="21"/>
  <c r="I334" i="21"/>
  <c r="H334" i="21"/>
  <c r="G334" i="21"/>
  <c r="F334" i="21"/>
  <c r="E334" i="21"/>
  <c r="D334" i="21"/>
  <c r="C334" i="21"/>
  <c r="B334" i="21"/>
  <c r="I362" i="21"/>
  <c r="H362" i="21"/>
  <c r="G362" i="21"/>
  <c r="F362" i="21"/>
  <c r="E362" i="21"/>
  <c r="D362" i="21"/>
  <c r="C362" i="21"/>
  <c r="B362" i="21"/>
  <c r="I290" i="21"/>
  <c r="H290" i="21"/>
  <c r="G290" i="21"/>
  <c r="F290" i="21"/>
  <c r="E290" i="21"/>
  <c r="D290" i="21"/>
  <c r="C290" i="21"/>
  <c r="B290" i="21"/>
  <c r="I326" i="21"/>
  <c r="H326" i="21"/>
  <c r="G326" i="21"/>
  <c r="F326" i="21"/>
  <c r="E326" i="21"/>
  <c r="D326" i="21"/>
  <c r="C326" i="21"/>
  <c r="B326" i="21"/>
  <c r="I364" i="21"/>
  <c r="H364" i="21"/>
  <c r="G364" i="21"/>
  <c r="F364" i="21"/>
  <c r="E364" i="21"/>
  <c r="D364" i="21"/>
  <c r="C364" i="21"/>
  <c r="B364" i="21"/>
  <c r="I369" i="21"/>
  <c r="H369" i="21"/>
  <c r="G369" i="21"/>
  <c r="F369" i="21"/>
  <c r="E369" i="21"/>
  <c r="D369" i="21"/>
  <c r="C369" i="21"/>
  <c r="B369" i="21"/>
  <c r="I399" i="21"/>
  <c r="H399" i="21"/>
  <c r="G399" i="21"/>
  <c r="F399" i="21"/>
  <c r="E399" i="21"/>
  <c r="D399" i="21"/>
  <c r="C399" i="21"/>
  <c r="B399" i="21"/>
  <c r="I391" i="21"/>
  <c r="H391" i="21"/>
  <c r="G391" i="21"/>
  <c r="F391" i="21"/>
  <c r="E391" i="21"/>
  <c r="D391" i="21"/>
  <c r="C391" i="21"/>
  <c r="B391" i="21"/>
  <c r="I404" i="21"/>
  <c r="H404" i="21"/>
  <c r="G404" i="21"/>
  <c r="F404" i="21"/>
  <c r="E404" i="21"/>
  <c r="D404" i="21"/>
  <c r="C404" i="21"/>
  <c r="B404" i="21"/>
  <c r="I393" i="21"/>
  <c r="H393" i="21"/>
  <c r="G393" i="21"/>
  <c r="F393" i="21"/>
  <c r="E393" i="21"/>
  <c r="D393" i="21"/>
  <c r="C393" i="21"/>
  <c r="B393" i="21"/>
  <c r="I407" i="21"/>
  <c r="H407" i="21"/>
  <c r="G407" i="21"/>
  <c r="F407" i="21"/>
  <c r="E407" i="21"/>
  <c r="D407" i="21"/>
  <c r="C407" i="21"/>
  <c r="B407" i="21"/>
  <c r="I402" i="21"/>
  <c r="H402" i="21"/>
  <c r="G402" i="21"/>
  <c r="F402" i="21"/>
  <c r="E402" i="21"/>
  <c r="D402" i="21"/>
  <c r="C402" i="21"/>
  <c r="B402" i="21"/>
  <c r="I68" i="21"/>
  <c r="H68" i="21"/>
  <c r="G68" i="21"/>
  <c r="F68" i="21"/>
  <c r="E68" i="21"/>
  <c r="D68" i="21"/>
  <c r="C68" i="21"/>
  <c r="B68" i="21"/>
  <c r="I72" i="21"/>
  <c r="H72" i="21"/>
  <c r="G72" i="21"/>
  <c r="F72" i="21"/>
  <c r="E72" i="21"/>
  <c r="D72" i="21"/>
  <c r="C72" i="21"/>
  <c r="B72" i="21"/>
  <c r="I74" i="21"/>
  <c r="H74" i="21"/>
  <c r="G74" i="21"/>
  <c r="F74" i="21"/>
  <c r="E74" i="21"/>
  <c r="D74" i="21"/>
  <c r="C74" i="21"/>
  <c r="B74" i="21"/>
  <c r="I83" i="21"/>
  <c r="H83" i="21"/>
  <c r="G83" i="21"/>
  <c r="F83" i="21"/>
  <c r="E83" i="21"/>
  <c r="D83" i="21"/>
  <c r="C83" i="21"/>
  <c r="B83" i="21"/>
  <c r="I112" i="21"/>
  <c r="H112" i="21"/>
  <c r="G112" i="21"/>
  <c r="F112" i="21"/>
  <c r="E112" i="21"/>
  <c r="D112" i="21"/>
  <c r="C112" i="21"/>
  <c r="B112" i="21"/>
  <c r="I70" i="21"/>
  <c r="H70" i="21"/>
  <c r="G70" i="21"/>
  <c r="F70" i="21"/>
  <c r="E70" i="21"/>
  <c r="D70" i="21"/>
  <c r="C70" i="21"/>
  <c r="B70" i="21"/>
  <c r="I120" i="21"/>
  <c r="H120" i="21"/>
  <c r="G120" i="21"/>
  <c r="F120" i="21"/>
  <c r="E120" i="21"/>
  <c r="D120" i="21"/>
  <c r="C120" i="21"/>
  <c r="B120" i="21"/>
  <c r="I97" i="21"/>
  <c r="H97" i="21"/>
  <c r="G97" i="21"/>
  <c r="F97" i="21"/>
  <c r="E97" i="21"/>
  <c r="D97" i="21"/>
  <c r="C97" i="21"/>
  <c r="B97" i="21"/>
  <c r="I182" i="21"/>
  <c r="H182" i="21"/>
  <c r="G182" i="21"/>
  <c r="F182" i="21"/>
  <c r="E182" i="21"/>
  <c r="D182" i="21"/>
  <c r="C182" i="21"/>
  <c r="B182" i="21"/>
  <c r="I171" i="21"/>
  <c r="H171" i="21"/>
  <c r="G171" i="21"/>
  <c r="F171" i="21"/>
  <c r="E171" i="21"/>
  <c r="D171" i="21"/>
  <c r="C171" i="21"/>
  <c r="B171" i="21"/>
  <c r="I217" i="21"/>
  <c r="H217" i="21"/>
  <c r="G217" i="21"/>
  <c r="F217" i="21"/>
  <c r="E217" i="21"/>
  <c r="D217" i="21"/>
  <c r="C217" i="21"/>
  <c r="B217" i="21"/>
  <c r="I180" i="21"/>
  <c r="H180" i="21"/>
  <c r="G180" i="21"/>
  <c r="F180" i="21"/>
  <c r="E180" i="21"/>
  <c r="D180" i="21"/>
  <c r="C180" i="21"/>
  <c r="B180" i="21"/>
  <c r="I210" i="21"/>
  <c r="H210" i="21"/>
  <c r="G210" i="21"/>
  <c r="F210" i="21"/>
  <c r="E210" i="21"/>
  <c r="D210" i="21"/>
  <c r="C210" i="21"/>
  <c r="B210" i="21"/>
  <c r="I173" i="21"/>
  <c r="H173" i="21"/>
  <c r="G173" i="21"/>
  <c r="F173" i="21"/>
  <c r="E173" i="21"/>
  <c r="D173" i="21"/>
  <c r="C173" i="21"/>
  <c r="B173" i="21"/>
  <c r="I189" i="21"/>
  <c r="H189" i="21"/>
  <c r="G189" i="21"/>
  <c r="F189" i="21"/>
  <c r="E189" i="21"/>
  <c r="D189" i="21"/>
  <c r="C189" i="21"/>
  <c r="B189" i="21"/>
  <c r="I176" i="21"/>
  <c r="H176" i="21"/>
  <c r="G176" i="21"/>
  <c r="F176" i="21"/>
  <c r="E176" i="21"/>
  <c r="D176" i="21"/>
  <c r="C176" i="21"/>
  <c r="B176" i="21"/>
  <c r="I81" i="21"/>
  <c r="H81" i="21"/>
  <c r="G81" i="21"/>
  <c r="F81" i="21"/>
  <c r="E81" i="21"/>
  <c r="D81" i="21"/>
  <c r="C81" i="21"/>
  <c r="B81" i="21"/>
  <c r="I47" i="21"/>
  <c r="H47" i="21"/>
  <c r="G47" i="21"/>
  <c r="F47" i="21"/>
  <c r="E47" i="21"/>
  <c r="D47" i="21"/>
  <c r="C47" i="21"/>
  <c r="B47" i="21"/>
  <c r="I164" i="21"/>
  <c r="H164" i="21"/>
  <c r="G164" i="21"/>
  <c r="F164" i="21"/>
  <c r="E164" i="21"/>
  <c r="D164" i="21"/>
  <c r="C164" i="21"/>
  <c r="B164" i="21"/>
  <c r="I57" i="21"/>
  <c r="H57" i="21"/>
  <c r="G57" i="21"/>
  <c r="F57" i="21"/>
  <c r="E57" i="21"/>
  <c r="D57" i="21"/>
  <c r="C57" i="21"/>
  <c r="B57" i="21"/>
  <c r="I77" i="21"/>
  <c r="H77" i="21"/>
  <c r="G77" i="21"/>
  <c r="F77" i="21"/>
  <c r="E77" i="21"/>
  <c r="D77" i="21"/>
  <c r="C77" i="21"/>
  <c r="B77" i="21"/>
  <c r="I99" i="21"/>
  <c r="H99" i="21"/>
  <c r="G99" i="21"/>
  <c r="F99" i="21"/>
  <c r="E99" i="21"/>
  <c r="D99" i="21"/>
  <c r="C99" i="21"/>
  <c r="B99" i="21"/>
  <c r="I139" i="21"/>
  <c r="H139" i="21"/>
  <c r="G139" i="21"/>
  <c r="F139" i="21"/>
  <c r="E139" i="21"/>
  <c r="D139" i="21"/>
  <c r="C139" i="21"/>
  <c r="B139" i="21"/>
  <c r="I65" i="21"/>
  <c r="H65" i="21"/>
  <c r="G65" i="21"/>
  <c r="F65" i="21"/>
  <c r="E65" i="21"/>
  <c r="D65" i="21"/>
  <c r="C65" i="21"/>
  <c r="B65" i="21"/>
  <c r="I233" i="21"/>
  <c r="H233" i="21"/>
  <c r="G233" i="21"/>
  <c r="F233" i="21"/>
  <c r="E233" i="21"/>
  <c r="D233" i="21"/>
  <c r="C233" i="21"/>
  <c r="B233" i="21"/>
  <c r="I177" i="21"/>
  <c r="H177" i="21"/>
  <c r="G177" i="21"/>
  <c r="F177" i="21"/>
  <c r="E177" i="21"/>
  <c r="D177" i="21"/>
  <c r="C177" i="21"/>
  <c r="B177" i="21"/>
  <c r="I284" i="21"/>
  <c r="H284" i="21"/>
  <c r="G284" i="21"/>
  <c r="F284" i="21"/>
  <c r="E284" i="21"/>
  <c r="D284" i="21"/>
  <c r="C284" i="21"/>
  <c r="B284" i="21"/>
  <c r="I374" i="21"/>
  <c r="H374" i="21"/>
  <c r="G374" i="21"/>
  <c r="F374" i="21"/>
  <c r="E374" i="21"/>
  <c r="D374" i="21"/>
  <c r="C374" i="21"/>
  <c r="B374" i="21"/>
  <c r="I152" i="21"/>
  <c r="H152" i="21"/>
  <c r="G152" i="21"/>
  <c r="F152" i="21"/>
  <c r="E152" i="21"/>
  <c r="D152" i="21"/>
  <c r="C152" i="21"/>
  <c r="B152" i="21"/>
  <c r="I218" i="21"/>
  <c r="H218" i="21"/>
  <c r="G218" i="21"/>
  <c r="F218" i="21"/>
  <c r="E218" i="21"/>
  <c r="D218" i="21"/>
  <c r="C218" i="21"/>
  <c r="B218" i="21"/>
  <c r="I165" i="21"/>
  <c r="H165" i="21"/>
  <c r="G165" i="21"/>
  <c r="F165" i="21"/>
  <c r="E165" i="21"/>
  <c r="D165" i="21"/>
  <c r="C165" i="21"/>
  <c r="B165" i="21"/>
  <c r="I168" i="21"/>
  <c r="H168" i="21"/>
  <c r="G168" i="21"/>
  <c r="F168" i="21"/>
  <c r="E168" i="21"/>
  <c r="D168" i="21"/>
  <c r="C168" i="21"/>
  <c r="B168" i="21"/>
  <c r="I239" i="21"/>
  <c r="H239" i="21"/>
  <c r="G239" i="21"/>
  <c r="F239" i="21"/>
  <c r="E239" i="21"/>
  <c r="D239" i="21"/>
  <c r="C239" i="21"/>
  <c r="B239" i="21"/>
  <c r="J239" i="21" s="1"/>
  <c r="I154" i="21"/>
  <c r="H154" i="21"/>
  <c r="G154" i="21"/>
  <c r="F154" i="21"/>
  <c r="E154" i="21"/>
  <c r="D154" i="21"/>
  <c r="C154" i="21"/>
  <c r="B154" i="21"/>
  <c r="I201" i="21"/>
  <c r="H201" i="21"/>
  <c r="G201" i="21"/>
  <c r="F201" i="21"/>
  <c r="E201" i="21"/>
  <c r="D201" i="21"/>
  <c r="C201" i="21"/>
  <c r="B201" i="21"/>
  <c r="I181" i="21"/>
  <c r="H181" i="21"/>
  <c r="G181" i="21"/>
  <c r="F181" i="21"/>
  <c r="E181" i="21"/>
  <c r="D181" i="21"/>
  <c r="C181" i="21"/>
  <c r="B181" i="21"/>
  <c r="I196" i="21"/>
  <c r="H196" i="21"/>
  <c r="G196" i="21"/>
  <c r="F196" i="21"/>
  <c r="E196" i="21"/>
  <c r="D196" i="21"/>
  <c r="C196" i="21"/>
  <c r="B196" i="21"/>
  <c r="I157" i="21"/>
  <c r="H157" i="21"/>
  <c r="G157" i="21"/>
  <c r="F157" i="21"/>
  <c r="E157" i="21"/>
  <c r="D157" i="21"/>
  <c r="C157" i="21"/>
  <c r="B157" i="21"/>
  <c r="I179" i="21"/>
  <c r="H179" i="21"/>
  <c r="G179" i="21"/>
  <c r="F179" i="21"/>
  <c r="E179" i="21"/>
  <c r="D179" i="21"/>
  <c r="C179" i="21"/>
  <c r="B179" i="21"/>
  <c r="I108" i="21"/>
  <c r="H108" i="21"/>
  <c r="G108" i="21"/>
  <c r="F108" i="21"/>
  <c r="E108" i="21"/>
  <c r="D108" i="21"/>
  <c r="C108" i="21"/>
  <c r="B108" i="21"/>
  <c r="I73" i="21"/>
  <c r="H73" i="21"/>
  <c r="G73" i="21"/>
  <c r="F73" i="21"/>
  <c r="E73" i="21"/>
  <c r="D73" i="21"/>
  <c r="C73" i="21"/>
  <c r="B73" i="21"/>
  <c r="I35" i="21"/>
  <c r="H35" i="21"/>
  <c r="G35" i="21"/>
  <c r="F35" i="21"/>
  <c r="E35" i="21"/>
  <c r="D35" i="21"/>
  <c r="C35" i="21"/>
  <c r="B35" i="21"/>
  <c r="I67" i="21"/>
  <c r="H67" i="21"/>
  <c r="G67" i="21"/>
  <c r="F67" i="21"/>
  <c r="E67" i="21"/>
  <c r="D67" i="21"/>
  <c r="C67" i="21"/>
  <c r="B67" i="21"/>
  <c r="I59" i="21"/>
  <c r="H59" i="21"/>
  <c r="G59" i="21"/>
  <c r="F59" i="21"/>
  <c r="E59" i="21"/>
  <c r="D59" i="21"/>
  <c r="C59" i="21"/>
  <c r="B59" i="21"/>
  <c r="I98" i="21"/>
  <c r="H98" i="21"/>
  <c r="G98" i="21"/>
  <c r="F98" i="21"/>
  <c r="E98" i="21"/>
  <c r="D98" i="21"/>
  <c r="C98" i="21"/>
  <c r="B98" i="21"/>
  <c r="I54" i="21"/>
  <c r="H54" i="21"/>
  <c r="G54" i="21"/>
  <c r="F54" i="21"/>
  <c r="E54" i="21"/>
  <c r="D54" i="21"/>
  <c r="C54" i="21"/>
  <c r="B54" i="21"/>
  <c r="I44" i="21"/>
  <c r="H44" i="21"/>
  <c r="G44" i="21"/>
  <c r="F44" i="21"/>
  <c r="E44" i="21"/>
  <c r="D44" i="21"/>
  <c r="C44" i="21"/>
  <c r="B44" i="21"/>
  <c r="I71" i="21"/>
  <c r="H71" i="21"/>
  <c r="G71" i="21"/>
  <c r="F71" i="21"/>
  <c r="E71" i="21"/>
  <c r="D71" i="21"/>
  <c r="C71" i="21"/>
  <c r="B71" i="21"/>
  <c r="I348" i="21"/>
  <c r="H348" i="21"/>
  <c r="G348" i="21"/>
  <c r="F348" i="21"/>
  <c r="E348" i="21"/>
  <c r="D348" i="21"/>
  <c r="C348" i="21"/>
  <c r="B348" i="21"/>
  <c r="I274" i="21"/>
  <c r="H274" i="21"/>
  <c r="G274" i="21"/>
  <c r="F274" i="21"/>
  <c r="E274" i="21"/>
  <c r="D274" i="21"/>
  <c r="C274" i="21"/>
  <c r="B274" i="21"/>
  <c r="I382" i="21"/>
  <c r="H382" i="21"/>
  <c r="G382" i="21"/>
  <c r="F382" i="21"/>
  <c r="E382" i="21"/>
  <c r="D382" i="21"/>
  <c r="C382" i="21"/>
  <c r="B382" i="21"/>
  <c r="I354" i="21"/>
  <c r="H354" i="21"/>
  <c r="G354" i="21"/>
  <c r="F354" i="21"/>
  <c r="E354" i="21"/>
  <c r="D354" i="21"/>
  <c r="C354" i="21"/>
  <c r="B354" i="21"/>
  <c r="I388" i="21"/>
  <c r="H388" i="21"/>
  <c r="G388" i="21"/>
  <c r="F388" i="21"/>
  <c r="E388" i="21"/>
  <c r="D388" i="21"/>
  <c r="C388" i="21"/>
  <c r="B388" i="21"/>
  <c r="I338" i="21"/>
  <c r="H338" i="21"/>
  <c r="G338" i="21"/>
  <c r="F338" i="21"/>
  <c r="E338" i="21"/>
  <c r="D338" i="21"/>
  <c r="C338" i="21"/>
  <c r="B338" i="21"/>
  <c r="I340" i="21"/>
  <c r="H340" i="21"/>
  <c r="G340" i="21"/>
  <c r="F340" i="21"/>
  <c r="E340" i="21"/>
  <c r="D340" i="21"/>
  <c r="C340" i="21"/>
  <c r="B340" i="21"/>
  <c r="I332" i="21"/>
  <c r="H332" i="21"/>
  <c r="G332" i="21"/>
  <c r="F332" i="21"/>
  <c r="E332" i="21"/>
  <c r="D332" i="21"/>
  <c r="C332" i="21"/>
  <c r="B332" i="21"/>
  <c r="I405" i="21"/>
  <c r="H405" i="21"/>
  <c r="G405" i="21"/>
  <c r="F405" i="21"/>
  <c r="E405" i="21"/>
  <c r="D405" i="21"/>
  <c r="C405" i="21"/>
  <c r="B405" i="21"/>
  <c r="J405" i="21" s="1"/>
  <c r="I401" i="21"/>
  <c r="H401" i="21"/>
  <c r="G401" i="21"/>
  <c r="F401" i="21"/>
  <c r="E401" i="21"/>
  <c r="D401" i="21"/>
  <c r="C401" i="21"/>
  <c r="B401" i="21"/>
  <c r="I406" i="21"/>
  <c r="H406" i="21"/>
  <c r="G406" i="21"/>
  <c r="F406" i="21"/>
  <c r="E406" i="21"/>
  <c r="D406" i="21"/>
  <c r="C406" i="21"/>
  <c r="B406" i="21"/>
  <c r="I386" i="21"/>
  <c r="H386" i="21"/>
  <c r="G386" i="21"/>
  <c r="F386" i="21"/>
  <c r="E386" i="21"/>
  <c r="D386" i="21"/>
  <c r="C386" i="21"/>
  <c r="B386" i="21"/>
  <c r="I395" i="21"/>
  <c r="H395" i="21"/>
  <c r="G395" i="21"/>
  <c r="F395" i="21"/>
  <c r="E395" i="21"/>
  <c r="D395" i="21"/>
  <c r="C395" i="21"/>
  <c r="B395" i="21"/>
  <c r="I266" i="21"/>
  <c r="H266" i="21"/>
  <c r="G266" i="21"/>
  <c r="F266" i="21"/>
  <c r="E266" i="21"/>
  <c r="D266" i="21"/>
  <c r="C266" i="21"/>
  <c r="B266" i="21"/>
  <c r="I336" i="21"/>
  <c r="H336" i="21"/>
  <c r="G336" i="21"/>
  <c r="F336" i="21"/>
  <c r="E336" i="21"/>
  <c r="D336" i="21"/>
  <c r="C336" i="21"/>
  <c r="B336" i="21"/>
  <c r="M336" i="21" s="1"/>
  <c r="I259" i="21"/>
  <c r="H259" i="21"/>
  <c r="G259" i="21"/>
  <c r="F259" i="21"/>
  <c r="E259" i="21"/>
  <c r="D259" i="21"/>
  <c r="C259" i="21"/>
  <c r="B259" i="21"/>
  <c r="I143" i="21"/>
  <c r="H143" i="21"/>
  <c r="G143" i="21"/>
  <c r="F143" i="21"/>
  <c r="E143" i="21"/>
  <c r="D143" i="21"/>
  <c r="C143" i="21"/>
  <c r="B143" i="21"/>
  <c r="I87" i="21"/>
  <c r="H87" i="21"/>
  <c r="G87" i="21"/>
  <c r="F87" i="21"/>
  <c r="E87" i="21"/>
  <c r="D87" i="21"/>
  <c r="C87" i="21"/>
  <c r="B87" i="21"/>
  <c r="I175" i="21"/>
  <c r="H175" i="21"/>
  <c r="G175" i="21"/>
  <c r="F175" i="21"/>
  <c r="E175" i="21"/>
  <c r="D175" i="21"/>
  <c r="C175" i="21"/>
  <c r="B175" i="21"/>
  <c r="I117" i="21"/>
  <c r="H117" i="21"/>
  <c r="G117" i="21"/>
  <c r="F117" i="21"/>
  <c r="E117" i="21"/>
  <c r="D117" i="21"/>
  <c r="C117" i="21"/>
  <c r="B117" i="21"/>
  <c r="I170" i="21"/>
  <c r="H170" i="21"/>
  <c r="G170" i="21"/>
  <c r="F170" i="21"/>
  <c r="E170" i="21"/>
  <c r="D170" i="21"/>
  <c r="C170" i="21"/>
  <c r="B170" i="21"/>
  <c r="I178" i="21"/>
  <c r="H178" i="21"/>
  <c r="G178" i="21"/>
  <c r="F178" i="21"/>
  <c r="E178" i="21"/>
  <c r="D178" i="21"/>
  <c r="C178" i="21"/>
  <c r="B178" i="21"/>
  <c r="I174" i="21"/>
  <c r="H174" i="21"/>
  <c r="G174" i="21"/>
  <c r="F174" i="21"/>
  <c r="E174" i="21"/>
  <c r="D174" i="21"/>
  <c r="C174" i="21"/>
  <c r="B174" i="21"/>
  <c r="I137" i="21"/>
  <c r="H137" i="21"/>
  <c r="G137" i="21"/>
  <c r="F137" i="21"/>
  <c r="E137" i="21"/>
  <c r="D137" i="21"/>
  <c r="C137" i="21"/>
  <c r="B137" i="21"/>
  <c r="I231" i="21"/>
  <c r="H231" i="21"/>
  <c r="G231" i="21"/>
  <c r="F231" i="21"/>
  <c r="E231" i="21"/>
  <c r="D231" i="21"/>
  <c r="C231" i="21"/>
  <c r="B231" i="21"/>
  <c r="I205" i="21"/>
  <c r="H205" i="21"/>
  <c r="G205" i="21"/>
  <c r="F205" i="21"/>
  <c r="E205" i="21"/>
  <c r="D205" i="21"/>
  <c r="C205" i="21"/>
  <c r="B205" i="21"/>
  <c r="I286" i="21"/>
  <c r="H286" i="21"/>
  <c r="G286" i="21"/>
  <c r="F286" i="21"/>
  <c r="E286" i="21"/>
  <c r="D286" i="21"/>
  <c r="C286" i="21"/>
  <c r="B286" i="21"/>
  <c r="I278" i="21"/>
  <c r="H278" i="21"/>
  <c r="G278" i="21"/>
  <c r="F278" i="21"/>
  <c r="E278" i="21"/>
  <c r="D278" i="21"/>
  <c r="C278" i="21"/>
  <c r="B278" i="21"/>
  <c r="I302" i="21"/>
  <c r="H302" i="21"/>
  <c r="G302" i="21"/>
  <c r="F302" i="21"/>
  <c r="E302" i="21"/>
  <c r="D302" i="21"/>
  <c r="C302" i="21"/>
  <c r="B302" i="21"/>
  <c r="I228" i="21"/>
  <c r="H228" i="21"/>
  <c r="G228" i="21"/>
  <c r="F228" i="21"/>
  <c r="E228" i="21"/>
  <c r="D228" i="21"/>
  <c r="C228" i="21"/>
  <c r="B228" i="21"/>
  <c r="I277" i="21"/>
  <c r="H277" i="21"/>
  <c r="G277" i="21"/>
  <c r="F277" i="21"/>
  <c r="E277" i="21"/>
  <c r="D277" i="21"/>
  <c r="C277" i="21"/>
  <c r="B277" i="21"/>
  <c r="I219" i="21"/>
  <c r="H219" i="21"/>
  <c r="G219" i="21"/>
  <c r="F219" i="21"/>
  <c r="E219" i="21"/>
  <c r="D219" i="21"/>
  <c r="C219" i="21"/>
  <c r="B219" i="21"/>
  <c r="I329" i="21"/>
  <c r="H329" i="21"/>
  <c r="G329" i="21"/>
  <c r="F329" i="21"/>
  <c r="E329" i="21"/>
  <c r="D329" i="21"/>
  <c r="C329" i="21"/>
  <c r="B329" i="21"/>
  <c r="I270" i="21"/>
  <c r="H270" i="21"/>
  <c r="G270" i="21"/>
  <c r="F270" i="21"/>
  <c r="E270" i="21"/>
  <c r="D270" i="21"/>
  <c r="C270" i="21"/>
  <c r="B270" i="21"/>
  <c r="I376" i="21"/>
  <c r="H376" i="21"/>
  <c r="G376" i="21"/>
  <c r="F376" i="21"/>
  <c r="E376" i="21"/>
  <c r="D376" i="21"/>
  <c r="C376" i="21"/>
  <c r="B376" i="21"/>
  <c r="I320" i="21"/>
  <c r="H320" i="21"/>
  <c r="G320" i="21"/>
  <c r="F320" i="21"/>
  <c r="E320" i="21"/>
  <c r="D320" i="21"/>
  <c r="C320" i="21"/>
  <c r="B320" i="21"/>
  <c r="I392" i="21"/>
  <c r="H392" i="21"/>
  <c r="G392" i="21"/>
  <c r="F392" i="21"/>
  <c r="E392" i="21"/>
  <c r="D392" i="21"/>
  <c r="C392" i="21"/>
  <c r="B392" i="21"/>
  <c r="I359" i="21"/>
  <c r="H359" i="21"/>
  <c r="G359" i="21"/>
  <c r="F359" i="21"/>
  <c r="E359" i="21"/>
  <c r="D359" i="21"/>
  <c r="C359" i="21"/>
  <c r="B359" i="21"/>
  <c r="I375" i="21"/>
  <c r="H375" i="21"/>
  <c r="G375" i="21"/>
  <c r="F375" i="21"/>
  <c r="E375" i="21"/>
  <c r="D375" i="21"/>
  <c r="C375" i="21"/>
  <c r="B375" i="21"/>
  <c r="I345" i="21"/>
  <c r="H345" i="21"/>
  <c r="G345" i="21"/>
  <c r="F345" i="21"/>
  <c r="E345" i="21"/>
  <c r="D345" i="21"/>
  <c r="C345" i="21"/>
  <c r="B345" i="21"/>
  <c r="I226" i="21"/>
  <c r="H226" i="21"/>
  <c r="G226" i="21"/>
  <c r="F226" i="21"/>
  <c r="E226" i="21"/>
  <c r="D226" i="21"/>
  <c r="C226" i="21"/>
  <c r="B226" i="21"/>
  <c r="I251" i="21"/>
  <c r="H251" i="21"/>
  <c r="G251" i="21"/>
  <c r="F251" i="21"/>
  <c r="E251" i="21"/>
  <c r="D251" i="21"/>
  <c r="C251" i="21"/>
  <c r="B251" i="21"/>
  <c r="I335" i="21"/>
  <c r="H335" i="21"/>
  <c r="G335" i="21"/>
  <c r="F335" i="21"/>
  <c r="E335" i="21"/>
  <c r="D335" i="21"/>
  <c r="C335" i="21"/>
  <c r="B335" i="21"/>
  <c r="I255" i="21"/>
  <c r="H255" i="21"/>
  <c r="G255" i="21"/>
  <c r="F255" i="21"/>
  <c r="E255" i="21"/>
  <c r="D255" i="21"/>
  <c r="C255" i="21"/>
  <c r="B255" i="21"/>
  <c r="I319" i="21"/>
  <c r="H319" i="21"/>
  <c r="G319" i="21"/>
  <c r="F319" i="21"/>
  <c r="E319" i="21"/>
  <c r="D319" i="21"/>
  <c r="C319" i="21"/>
  <c r="B319" i="21"/>
  <c r="I257" i="21"/>
  <c r="H257" i="21"/>
  <c r="G257" i="21"/>
  <c r="F257" i="21"/>
  <c r="E257" i="21"/>
  <c r="D257" i="21"/>
  <c r="C257" i="21"/>
  <c r="B257" i="21"/>
  <c r="I318" i="21"/>
  <c r="H318" i="21"/>
  <c r="G318" i="21"/>
  <c r="F318" i="21"/>
  <c r="E318" i="21"/>
  <c r="D318" i="21"/>
  <c r="C318" i="21"/>
  <c r="B318" i="21"/>
  <c r="I268" i="21"/>
  <c r="H268" i="21"/>
  <c r="G268" i="21"/>
  <c r="F268" i="21"/>
  <c r="E268" i="21"/>
  <c r="D268" i="21"/>
  <c r="C268" i="21"/>
  <c r="B268" i="21"/>
  <c r="I103" i="21"/>
  <c r="H103" i="21"/>
  <c r="G103" i="21"/>
  <c r="F103" i="21"/>
  <c r="E103" i="21"/>
  <c r="D103" i="21"/>
  <c r="C103" i="21"/>
  <c r="B103" i="21"/>
  <c r="I61" i="21"/>
  <c r="H61" i="21"/>
  <c r="G61" i="21"/>
  <c r="F61" i="21"/>
  <c r="E61" i="21"/>
  <c r="D61" i="21"/>
  <c r="C61" i="21"/>
  <c r="B61" i="21"/>
  <c r="I160" i="21"/>
  <c r="H160" i="21"/>
  <c r="G160" i="21"/>
  <c r="F160" i="21"/>
  <c r="E160" i="21"/>
  <c r="D160" i="21"/>
  <c r="C160" i="21"/>
  <c r="B160" i="21"/>
  <c r="I52" i="21"/>
  <c r="H52" i="21"/>
  <c r="G52" i="21"/>
  <c r="F52" i="21"/>
  <c r="E52" i="21"/>
  <c r="D52" i="21"/>
  <c r="C52" i="21"/>
  <c r="B52" i="21"/>
  <c r="I89" i="21"/>
  <c r="H89" i="21"/>
  <c r="G89" i="21"/>
  <c r="F89" i="21"/>
  <c r="E89" i="21"/>
  <c r="D89" i="21"/>
  <c r="C89" i="21"/>
  <c r="B89" i="21"/>
  <c r="I51" i="21"/>
  <c r="H51" i="21"/>
  <c r="G51" i="21"/>
  <c r="F51" i="21"/>
  <c r="E51" i="21"/>
  <c r="D51" i="21"/>
  <c r="C51" i="21"/>
  <c r="B51" i="21"/>
  <c r="I149" i="21"/>
  <c r="H149" i="21"/>
  <c r="G149" i="21"/>
  <c r="F149" i="21"/>
  <c r="E149" i="21"/>
  <c r="D149" i="21"/>
  <c r="C149" i="21"/>
  <c r="B149" i="21"/>
  <c r="I93" i="21"/>
  <c r="H93" i="21"/>
  <c r="G93" i="21"/>
  <c r="F93" i="21"/>
  <c r="E93" i="21"/>
  <c r="D93" i="21"/>
  <c r="C93" i="21"/>
  <c r="B93" i="21"/>
  <c r="I212" i="21"/>
  <c r="H212" i="21"/>
  <c r="G212" i="21"/>
  <c r="F212" i="21"/>
  <c r="E212" i="21"/>
  <c r="D212" i="21"/>
  <c r="C212" i="21"/>
  <c r="B212" i="21"/>
  <c r="I169" i="21"/>
  <c r="H169" i="21"/>
  <c r="G169" i="21"/>
  <c r="F169" i="21"/>
  <c r="E169" i="21"/>
  <c r="D169" i="21"/>
  <c r="C169" i="21"/>
  <c r="B169" i="21"/>
  <c r="I203" i="21"/>
  <c r="H203" i="21"/>
  <c r="G203" i="21"/>
  <c r="F203" i="21"/>
  <c r="E203" i="21"/>
  <c r="D203" i="21"/>
  <c r="C203" i="21"/>
  <c r="B203" i="21"/>
  <c r="I225" i="21"/>
  <c r="H225" i="21"/>
  <c r="G225" i="21"/>
  <c r="F225" i="21"/>
  <c r="E225" i="21"/>
  <c r="D225" i="21"/>
  <c r="C225" i="21"/>
  <c r="B225" i="21"/>
  <c r="I297" i="21"/>
  <c r="H297" i="21"/>
  <c r="G297" i="21"/>
  <c r="F297" i="21"/>
  <c r="E297" i="21"/>
  <c r="D297" i="21"/>
  <c r="C297" i="21"/>
  <c r="B297" i="21"/>
  <c r="I282" i="21"/>
  <c r="H282" i="21"/>
  <c r="G282" i="21"/>
  <c r="F282" i="21"/>
  <c r="E282" i="21"/>
  <c r="D282" i="21"/>
  <c r="C282" i="21"/>
  <c r="B282" i="21"/>
  <c r="I288" i="21"/>
  <c r="H288" i="21"/>
  <c r="G288" i="21"/>
  <c r="F288" i="21"/>
  <c r="E288" i="21"/>
  <c r="D288" i="21"/>
  <c r="C288" i="21"/>
  <c r="B288" i="21"/>
  <c r="I360" i="21"/>
  <c r="H360" i="21"/>
  <c r="G360" i="21"/>
  <c r="F360" i="21"/>
  <c r="E360" i="21"/>
  <c r="D360" i="21"/>
  <c r="C360" i="21"/>
  <c r="B360" i="21"/>
  <c r="I321" i="21"/>
  <c r="H321" i="21"/>
  <c r="G321" i="21"/>
  <c r="F321" i="21"/>
  <c r="E321" i="21"/>
  <c r="D321" i="21"/>
  <c r="C321" i="21"/>
  <c r="B321" i="21"/>
  <c r="I293" i="21"/>
  <c r="H293" i="21"/>
  <c r="G293" i="21"/>
  <c r="F293" i="21"/>
  <c r="E293" i="21"/>
  <c r="D293" i="21"/>
  <c r="C293" i="21"/>
  <c r="B293" i="21"/>
  <c r="I355" i="21"/>
  <c r="H355" i="21"/>
  <c r="G355" i="21"/>
  <c r="F355" i="21"/>
  <c r="E355" i="21"/>
  <c r="D355" i="21"/>
  <c r="C355" i="21"/>
  <c r="B355" i="21"/>
  <c r="I378" i="21"/>
  <c r="H378" i="21"/>
  <c r="G378" i="21"/>
  <c r="F378" i="21"/>
  <c r="E378" i="21"/>
  <c r="D378" i="21"/>
  <c r="C378" i="21"/>
  <c r="B378" i="21"/>
  <c r="I358" i="21"/>
  <c r="H358" i="21"/>
  <c r="G358" i="21"/>
  <c r="F358" i="21"/>
  <c r="E358" i="21"/>
  <c r="D358" i="21"/>
  <c r="C358" i="21"/>
  <c r="B358" i="21"/>
  <c r="I323" i="21"/>
  <c r="H323" i="21"/>
  <c r="G323" i="21"/>
  <c r="F323" i="21"/>
  <c r="E323" i="21"/>
  <c r="D323" i="21"/>
  <c r="C323" i="21"/>
  <c r="B323" i="21"/>
  <c r="I373" i="21"/>
  <c r="H373" i="21"/>
  <c r="G373" i="21"/>
  <c r="F373" i="21"/>
  <c r="E373" i="21"/>
  <c r="D373" i="21"/>
  <c r="C373" i="21"/>
  <c r="B373" i="21"/>
  <c r="I380" i="21"/>
  <c r="H380" i="21"/>
  <c r="G380" i="21"/>
  <c r="F380" i="21"/>
  <c r="E380" i="21"/>
  <c r="D380" i="21"/>
  <c r="C380" i="21"/>
  <c r="B380" i="21"/>
  <c r="I248" i="21"/>
  <c r="H248" i="21"/>
  <c r="G248" i="21"/>
  <c r="F248" i="21"/>
  <c r="E248" i="21"/>
  <c r="D248" i="21"/>
  <c r="C248" i="21"/>
  <c r="B248" i="21"/>
  <c r="I230" i="21"/>
  <c r="H230" i="21"/>
  <c r="G230" i="21"/>
  <c r="F230" i="21"/>
  <c r="E230" i="21"/>
  <c r="D230" i="21"/>
  <c r="C230" i="21"/>
  <c r="B230" i="21"/>
  <c r="I350" i="21"/>
  <c r="H350" i="21"/>
  <c r="G350" i="21"/>
  <c r="F350" i="21"/>
  <c r="E350" i="21"/>
  <c r="D350" i="21"/>
  <c r="C350" i="21"/>
  <c r="B350" i="21"/>
  <c r="I324" i="21"/>
  <c r="H324" i="21"/>
  <c r="G324" i="21"/>
  <c r="F324" i="21"/>
  <c r="E324" i="21"/>
  <c r="D324" i="21"/>
  <c r="C324" i="21"/>
  <c r="B324" i="21"/>
  <c r="I396" i="21"/>
  <c r="H396" i="21"/>
  <c r="G396" i="21"/>
  <c r="F396" i="21"/>
  <c r="E396" i="21"/>
  <c r="D396" i="21"/>
  <c r="C396" i="21"/>
  <c r="B396" i="21"/>
  <c r="I368" i="21"/>
  <c r="H368" i="21"/>
  <c r="G368" i="21"/>
  <c r="F368" i="21"/>
  <c r="E368" i="21"/>
  <c r="D368" i="21"/>
  <c r="C368" i="21"/>
  <c r="B368" i="21"/>
  <c r="I370" i="21"/>
  <c r="H370" i="21"/>
  <c r="G370" i="21"/>
  <c r="F370" i="21"/>
  <c r="E370" i="21"/>
  <c r="D370" i="21"/>
  <c r="C370" i="21"/>
  <c r="B370" i="21"/>
  <c r="I287" i="21"/>
  <c r="H287" i="21"/>
  <c r="G287" i="21"/>
  <c r="F287" i="21"/>
  <c r="E287" i="21"/>
  <c r="D287" i="21"/>
  <c r="C287" i="21"/>
  <c r="B287" i="21"/>
  <c r="I232" i="21"/>
  <c r="H232" i="21"/>
  <c r="G232" i="21"/>
  <c r="F232" i="21"/>
  <c r="E232" i="21"/>
  <c r="D232" i="21"/>
  <c r="C232" i="21"/>
  <c r="B232" i="21"/>
  <c r="I193" i="21"/>
  <c r="H193" i="21"/>
  <c r="G193" i="21"/>
  <c r="F193" i="21"/>
  <c r="E193" i="21"/>
  <c r="D193" i="21"/>
  <c r="C193" i="21"/>
  <c r="B193" i="21"/>
  <c r="I252" i="21"/>
  <c r="H252" i="21"/>
  <c r="G252" i="21"/>
  <c r="F252" i="21"/>
  <c r="E252" i="21"/>
  <c r="D252" i="21"/>
  <c r="C252" i="21"/>
  <c r="B252" i="21"/>
  <c r="I256" i="21"/>
  <c r="H256" i="21"/>
  <c r="G256" i="21"/>
  <c r="F256" i="21"/>
  <c r="E256" i="21"/>
  <c r="D256" i="21"/>
  <c r="C256" i="21"/>
  <c r="B256" i="21"/>
  <c r="I390" i="21"/>
  <c r="H390" i="21"/>
  <c r="G390" i="21"/>
  <c r="F390" i="21"/>
  <c r="E390" i="21"/>
  <c r="D390" i="21"/>
  <c r="C390" i="21"/>
  <c r="B390" i="21"/>
  <c r="I303" i="21"/>
  <c r="H303" i="21"/>
  <c r="G303" i="21"/>
  <c r="F303" i="21"/>
  <c r="E303" i="21"/>
  <c r="D303" i="21"/>
  <c r="C303" i="21"/>
  <c r="B303" i="21"/>
  <c r="I309" i="21"/>
  <c r="H309" i="21"/>
  <c r="G309" i="21"/>
  <c r="F309" i="21"/>
  <c r="E309" i="21"/>
  <c r="D309" i="21"/>
  <c r="C309" i="21"/>
  <c r="B309" i="21"/>
  <c r="I243" i="21"/>
  <c r="H243" i="21"/>
  <c r="G243" i="21"/>
  <c r="F243" i="21"/>
  <c r="E243" i="21"/>
  <c r="D243" i="21"/>
  <c r="C243" i="21"/>
  <c r="B243" i="21"/>
  <c r="I211" i="21"/>
  <c r="H211" i="21"/>
  <c r="G211" i="21"/>
  <c r="F211" i="21"/>
  <c r="E211" i="21"/>
  <c r="D211" i="21"/>
  <c r="C211" i="21"/>
  <c r="B211" i="21"/>
  <c r="I190" i="21"/>
  <c r="H190" i="21"/>
  <c r="G190" i="21"/>
  <c r="F190" i="21"/>
  <c r="E190" i="21"/>
  <c r="D190" i="21"/>
  <c r="C190" i="21"/>
  <c r="B190" i="21"/>
  <c r="I244" i="21"/>
  <c r="H244" i="21"/>
  <c r="G244" i="21"/>
  <c r="F244" i="21"/>
  <c r="E244" i="21"/>
  <c r="D244" i="21"/>
  <c r="C244" i="21"/>
  <c r="B244" i="21"/>
  <c r="I215" i="21"/>
  <c r="H215" i="21"/>
  <c r="G215" i="21"/>
  <c r="F215" i="21"/>
  <c r="E215" i="21"/>
  <c r="D215" i="21"/>
  <c r="C215" i="21"/>
  <c r="B215" i="21"/>
  <c r="I267" i="21"/>
  <c r="H267" i="21"/>
  <c r="G267" i="21"/>
  <c r="F267" i="21"/>
  <c r="E267" i="21"/>
  <c r="D267" i="21"/>
  <c r="C267" i="21"/>
  <c r="B267" i="21"/>
  <c r="I206" i="21"/>
  <c r="H206" i="21"/>
  <c r="G206" i="21"/>
  <c r="F206" i="21"/>
  <c r="E206" i="21"/>
  <c r="D206" i="21"/>
  <c r="C206" i="21"/>
  <c r="B206" i="21"/>
  <c r="I234" i="21"/>
  <c r="H234" i="21"/>
  <c r="G234" i="21"/>
  <c r="F234" i="21"/>
  <c r="E234" i="21"/>
  <c r="D234" i="21"/>
  <c r="C234" i="21"/>
  <c r="B234" i="21"/>
  <c r="I301" i="21"/>
  <c r="H301" i="21"/>
  <c r="G301" i="21"/>
  <c r="F301" i="21"/>
  <c r="E301" i="21"/>
  <c r="D301" i="21"/>
  <c r="C301" i="21"/>
  <c r="B301" i="21"/>
  <c r="I291" i="21"/>
  <c r="H291" i="21"/>
  <c r="G291" i="21"/>
  <c r="F291" i="21"/>
  <c r="E291" i="21"/>
  <c r="D291" i="21"/>
  <c r="C291" i="21"/>
  <c r="B291" i="21"/>
  <c r="I250" i="21"/>
  <c r="H250" i="21"/>
  <c r="G250" i="21"/>
  <c r="F250" i="21"/>
  <c r="E250" i="21"/>
  <c r="D250" i="21"/>
  <c r="C250" i="21"/>
  <c r="B250" i="21"/>
  <c r="I313" i="21"/>
  <c r="H313" i="21"/>
  <c r="G313" i="21"/>
  <c r="F313" i="21"/>
  <c r="E313" i="21"/>
  <c r="D313" i="21"/>
  <c r="C313" i="21"/>
  <c r="B313" i="21"/>
  <c r="I353" i="21"/>
  <c r="H353" i="21"/>
  <c r="G353" i="21"/>
  <c r="F353" i="21"/>
  <c r="E353" i="21"/>
  <c r="D353" i="21"/>
  <c r="C353" i="21"/>
  <c r="B353" i="21"/>
  <c r="I361" i="21"/>
  <c r="H361" i="21"/>
  <c r="G361" i="21"/>
  <c r="F361" i="21"/>
  <c r="E361" i="21"/>
  <c r="D361" i="21"/>
  <c r="C361" i="21"/>
  <c r="B361" i="21"/>
  <c r="I328" i="21"/>
  <c r="H328" i="21"/>
  <c r="G328" i="21"/>
  <c r="F328" i="21"/>
  <c r="E328" i="21"/>
  <c r="D328" i="21"/>
  <c r="C328" i="21"/>
  <c r="B328" i="21"/>
  <c r="I357" i="21"/>
  <c r="H357" i="21"/>
  <c r="G357" i="21"/>
  <c r="F357" i="21"/>
  <c r="E357" i="21"/>
  <c r="D357" i="21"/>
  <c r="C357" i="21"/>
  <c r="B357" i="21"/>
  <c r="I322" i="21"/>
  <c r="H322" i="21"/>
  <c r="G322" i="21"/>
  <c r="F322" i="21"/>
  <c r="E322" i="21"/>
  <c r="D322" i="21"/>
  <c r="C322" i="21"/>
  <c r="B322" i="21"/>
  <c r="I92" i="21"/>
  <c r="H92" i="21"/>
  <c r="G92" i="21"/>
  <c r="F92" i="21"/>
  <c r="E92" i="21"/>
  <c r="D92" i="21"/>
  <c r="C92" i="21"/>
  <c r="B92" i="21"/>
  <c r="I45" i="21"/>
  <c r="H45" i="21"/>
  <c r="G45" i="21"/>
  <c r="F45" i="21"/>
  <c r="E45" i="21"/>
  <c r="D45" i="21"/>
  <c r="C45" i="21"/>
  <c r="B45" i="21"/>
  <c r="I76" i="21"/>
  <c r="H76" i="21"/>
  <c r="G76" i="21"/>
  <c r="F76" i="21"/>
  <c r="E76" i="21"/>
  <c r="D76" i="21"/>
  <c r="C76" i="21"/>
  <c r="B76" i="21"/>
  <c r="I56" i="21"/>
  <c r="H56" i="21"/>
  <c r="G56" i="21"/>
  <c r="F56" i="21"/>
  <c r="E56" i="21"/>
  <c r="D56" i="21"/>
  <c r="C56" i="21"/>
  <c r="B56" i="21"/>
  <c r="I100" i="21"/>
  <c r="H100" i="21"/>
  <c r="G100" i="21"/>
  <c r="F100" i="21"/>
  <c r="E100" i="21"/>
  <c r="D100" i="21"/>
  <c r="C100" i="21"/>
  <c r="B100" i="21"/>
  <c r="I50" i="21"/>
  <c r="H50" i="21"/>
  <c r="G50" i="21"/>
  <c r="F50" i="21"/>
  <c r="E50" i="21"/>
  <c r="D50" i="21"/>
  <c r="C50" i="21"/>
  <c r="B50" i="21"/>
  <c r="I58" i="21"/>
  <c r="H58" i="21"/>
  <c r="G58" i="21"/>
  <c r="F58" i="21"/>
  <c r="E58" i="21"/>
  <c r="D58" i="21"/>
  <c r="C58" i="21"/>
  <c r="B58" i="21"/>
  <c r="I80" i="21"/>
  <c r="H80" i="21"/>
  <c r="G80" i="21"/>
  <c r="F80" i="21"/>
  <c r="E80" i="21"/>
  <c r="D80" i="21"/>
  <c r="C80" i="21"/>
  <c r="B80" i="21"/>
  <c r="I409" i="21"/>
  <c r="H409" i="21"/>
  <c r="G409" i="21"/>
  <c r="F409" i="21"/>
  <c r="E409" i="21"/>
  <c r="D409" i="21"/>
  <c r="C409" i="21"/>
  <c r="B409" i="21"/>
  <c r="I397" i="21"/>
  <c r="H397" i="21"/>
  <c r="G397" i="21"/>
  <c r="F397" i="21"/>
  <c r="E397" i="21"/>
  <c r="D397" i="21"/>
  <c r="C397" i="21"/>
  <c r="B397" i="21"/>
  <c r="I408" i="21"/>
  <c r="H408" i="21"/>
  <c r="G408" i="21"/>
  <c r="F408" i="21"/>
  <c r="E408" i="21"/>
  <c r="D408" i="21"/>
  <c r="C408" i="21"/>
  <c r="B408" i="21"/>
  <c r="I367" i="21"/>
  <c r="H367" i="21"/>
  <c r="G367" i="21"/>
  <c r="F367" i="21"/>
  <c r="E367" i="21"/>
  <c r="D367" i="21"/>
  <c r="C367" i="21"/>
  <c r="B367" i="21"/>
  <c r="I400" i="21"/>
  <c r="H400" i="21"/>
  <c r="G400" i="21"/>
  <c r="F400" i="21"/>
  <c r="E400" i="21"/>
  <c r="D400" i="21"/>
  <c r="C400" i="21"/>
  <c r="B400" i="21"/>
  <c r="I372" i="21"/>
  <c r="H372" i="21"/>
  <c r="G372" i="21"/>
  <c r="F372" i="21"/>
  <c r="E372" i="21"/>
  <c r="D372" i="21"/>
  <c r="C372" i="21"/>
  <c r="B372" i="21"/>
  <c r="I237" i="21"/>
  <c r="H237" i="21"/>
  <c r="G237" i="21"/>
  <c r="F237" i="21"/>
  <c r="E237" i="21"/>
  <c r="D237" i="21"/>
  <c r="C237" i="21"/>
  <c r="B237" i="21"/>
  <c r="I163" i="21"/>
  <c r="H163" i="21"/>
  <c r="G163" i="21"/>
  <c r="F163" i="21"/>
  <c r="E163" i="21"/>
  <c r="D163" i="21"/>
  <c r="C163" i="21"/>
  <c r="B163" i="21"/>
  <c r="I202" i="21"/>
  <c r="H202" i="21"/>
  <c r="G202" i="21"/>
  <c r="F202" i="21"/>
  <c r="E202" i="21"/>
  <c r="D202" i="21"/>
  <c r="C202" i="21"/>
  <c r="B202" i="21"/>
  <c r="I200" i="21"/>
  <c r="H200" i="21"/>
  <c r="G200" i="21"/>
  <c r="F200" i="21"/>
  <c r="E200" i="21"/>
  <c r="D200" i="21"/>
  <c r="C200" i="21"/>
  <c r="B200" i="21"/>
  <c r="I245" i="21"/>
  <c r="H245" i="21"/>
  <c r="G245" i="21"/>
  <c r="F245" i="21"/>
  <c r="E245" i="21"/>
  <c r="D245" i="21"/>
  <c r="C245" i="21"/>
  <c r="B245" i="21"/>
  <c r="I262" i="21"/>
  <c r="H262" i="21"/>
  <c r="G262" i="21"/>
  <c r="F262" i="21"/>
  <c r="E262" i="21"/>
  <c r="D262" i="21"/>
  <c r="C262" i="21"/>
  <c r="B262" i="21"/>
  <c r="I272" i="21"/>
  <c r="H272" i="21"/>
  <c r="G272" i="21"/>
  <c r="F272" i="21"/>
  <c r="E272" i="21"/>
  <c r="D272" i="21"/>
  <c r="C272" i="21"/>
  <c r="B272" i="21"/>
  <c r="I276" i="21"/>
  <c r="H276" i="21"/>
  <c r="G276" i="21"/>
  <c r="F276" i="21"/>
  <c r="E276" i="21"/>
  <c r="D276" i="21"/>
  <c r="C276" i="21"/>
  <c r="B276" i="21"/>
  <c r="I308" i="21"/>
  <c r="H308" i="21"/>
  <c r="G308" i="21"/>
  <c r="F308" i="21"/>
  <c r="E308" i="21"/>
  <c r="D308" i="21"/>
  <c r="C308" i="21"/>
  <c r="B308" i="21"/>
  <c r="I316" i="21"/>
  <c r="H316" i="21"/>
  <c r="G316" i="21"/>
  <c r="F316" i="21"/>
  <c r="E316" i="21"/>
  <c r="D316" i="21"/>
  <c r="C316" i="21"/>
  <c r="B316" i="21"/>
  <c r="I131" i="21"/>
  <c r="H131" i="21"/>
  <c r="G131" i="21"/>
  <c r="F131" i="21"/>
  <c r="E131" i="21"/>
  <c r="D131" i="21"/>
  <c r="C131" i="21"/>
  <c r="B131" i="21"/>
  <c r="I107" i="21"/>
  <c r="H107" i="21"/>
  <c r="G107" i="21"/>
  <c r="F107" i="21"/>
  <c r="E107" i="21"/>
  <c r="D107" i="21"/>
  <c r="C107" i="21"/>
  <c r="B107" i="21"/>
  <c r="I124" i="21"/>
  <c r="H124" i="21"/>
  <c r="G124" i="21"/>
  <c r="F124" i="21"/>
  <c r="E124" i="21"/>
  <c r="D124" i="21"/>
  <c r="C124" i="21"/>
  <c r="B124" i="21"/>
  <c r="I116" i="21"/>
  <c r="H116" i="21"/>
  <c r="G116" i="21"/>
  <c r="F116" i="21"/>
  <c r="E116" i="21"/>
  <c r="D116" i="21"/>
  <c r="C116" i="21"/>
  <c r="B116" i="21"/>
  <c r="I128" i="21"/>
  <c r="H128" i="21"/>
  <c r="G128" i="21"/>
  <c r="F128" i="21"/>
  <c r="E128" i="21"/>
  <c r="D128" i="21"/>
  <c r="C128" i="21"/>
  <c r="B128" i="21"/>
  <c r="I111" i="21"/>
  <c r="H111" i="21"/>
  <c r="G111" i="21"/>
  <c r="F111" i="21"/>
  <c r="E111" i="21"/>
  <c r="D111" i="21"/>
  <c r="C111" i="21"/>
  <c r="B111" i="21"/>
  <c r="I127" i="21"/>
  <c r="H127" i="21"/>
  <c r="G127" i="21"/>
  <c r="F127" i="21"/>
  <c r="E127" i="21"/>
  <c r="D127" i="21"/>
  <c r="C127" i="21"/>
  <c r="B127" i="21"/>
  <c r="I110" i="21"/>
  <c r="H110" i="21"/>
  <c r="G110" i="21"/>
  <c r="F110" i="21"/>
  <c r="E110" i="21"/>
  <c r="D110" i="21"/>
  <c r="C110" i="21"/>
  <c r="B110" i="21"/>
  <c r="I19" i="21"/>
  <c r="H19" i="21"/>
  <c r="G19" i="21"/>
  <c r="F19" i="21"/>
  <c r="E19" i="21"/>
  <c r="D19" i="21"/>
  <c r="C19" i="21"/>
  <c r="B19" i="21"/>
  <c r="I18" i="21"/>
  <c r="H18" i="21"/>
  <c r="G18" i="21"/>
  <c r="F18" i="21"/>
  <c r="E18" i="21"/>
  <c r="D18" i="21"/>
  <c r="C18" i="21"/>
  <c r="B18" i="21"/>
  <c r="I17" i="21"/>
  <c r="H17" i="21"/>
  <c r="G17" i="21"/>
  <c r="F17" i="21"/>
  <c r="E17" i="21"/>
  <c r="D17" i="21"/>
  <c r="C17" i="21"/>
  <c r="B17" i="21"/>
  <c r="I16" i="21"/>
  <c r="H16" i="21"/>
  <c r="G16" i="21"/>
  <c r="F16" i="21"/>
  <c r="E16" i="21"/>
  <c r="D16" i="21"/>
  <c r="C16" i="21"/>
  <c r="B16" i="21"/>
  <c r="I15" i="21"/>
  <c r="H15" i="21"/>
  <c r="G15" i="21"/>
  <c r="F15" i="21"/>
  <c r="E15" i="21"/>
  <c r="D15" i="21"/>
  <c r="C15" i="21"/>
  <c r="B15" i="21"/>
  <c r="I14" i="21"/>
  <c r="H14" i="21"/>
  <c r="G14" i="21"/>
  <c r="F14" i="21"/>
  <c r="E14" i="21"/>
  <c r="D14" i="21"/>
  <c r="C14" i="21"/>
  <c r="B14" i="21"/>
  <c r="I13" i="21"/>
  <c r="H13" i="21"/>
  <c r="G13" i="21"/>
  <c r="F13" i="21"/>
  <c r="E13" i="21"/>
  <c r="D13" i="21"/>
  <c r="C13" i="21"/>
  <c r="B13" i="21"/>
  <c r="I12" i="21"/>
  <c r="H12" i="21"/>
  <c r="G12" i="21"/>
  <c r="F12" i="21"/>
  <c r="E12" i="21"/>
  <c r="D12" i="21"/>
  <c r="C12" i="21"/>
  <c r="B12" i="21"/>
  <c r="I34" i="21"/>
  <c r="H34" i="21"/>
  <c r="G34" i="21"/>
  <c r="F34" i="21"/>
  <c r="E34" i="21"/>
  <c r="D34" i="21"/>
  <c r="C34" i="21"/>
  <c r="B34" i="21"/>
  <c r="I11" i="21"/>
  <c r="H11" i="21"/>
  <c r="G11" i="21"/>
  <c r="F11" i="21"/>
  <c r="E11" i="21"/>
  <c r="D11" i="21"/>
  <c r="C11" i="21"/>
  <c r="B11" i="21"/>
  <c r="I62" i="21"/>
  <c r="H62" i="21"/>
  <c r="G62" i="21"/>
  <c r="F62" i="21"/>
  <c r="E62" i="21"/>
  <c r="D62" i="21"/>
  <c r="C62" i="21"/>
  <c r="B62" i="21"/>
  <c r="I48" i="21"/>
  <c r="H48" i="21"/>
  <c r="G48" i="21"/>
  <c r="F48" i="21"/>
  <c r="E48" i="21"/>
  <c r="D48" i="21"/>
  <c r="C48" i="21"/>
  <c r="B48" i="21"/>
  <c r="I36" i="21"/>
  <c r="H36" i="21"/>
  <c r="G36" i="21"/>
  <c r="F36" i="21"/>
  <c r="E36" i="21"/>
  <c r="D36" i="21"/>
  <c r="C36" i="21"/>
  <c r="B36" i="21"/>
  <c r="I41" i="21"/>
  <c r="H41" i="21"/>
  <c r="G41" i="21"/>
  <c r="F41" i="21"/>
  <c r="E41" i="21"/>
  <c r="D41" i="21"/>
  <c r="C41" i="21"/>
  <c r="B41" i="21"/>
  <c r="I10" i="21"/>
  <c r="H10" i="21"/>
  <c r="G10" i="21"/>
  <c r="F10" i="21"/>
  <c r="E10" i="21"/>
  <c r="D10" i="21"/>
  <c r="C10" i="21"/>
  <c r="B10" i="21"/>
  <c r="I37" i="21"/>
  <c r="H37" i="21"/>
  <c r="G37" i="21"/>
  <c r="F37" i="21"/>
  <c r="E37" i="21"/>
  <c r="D37" i="21"/>
  <c r="C37" i="21"/>
  <c r="B37" i="21"/>
  <c r="I197" i="21"/>
  <c r="H197" i="21"/>
  <c r="G197" i="21"/>
  <c r="F197" i="21"/>
  <c r="E197" i="21"/>
  <c r="D197" i="21"/>
  <c r="C197" i="21"/>
  <c r="B197" i="21"/>
  <c r="I148" i="21"/>
  <c r="H148" i="21"/>
  <c r="G148" i="21"/>
  <c r="F148" i="21"/>
  <c r="E148" i="21"/>
  <c r="D148" i="21"/>
  <c r="C148" i="21"/>
  <c r="B148" i="21"/>
  <c r="I241" i="21"/>
  <c r="H241" i="21"/>
  <c r="G241" i="21"/>
  <c r="F241" i="21"/>
  <c r="E241" i="21"/>
  <c r="D241" i="21"/>
  <c r="C241" i="21"/>
  <c r="B241" i="21"/>
  <c r="I208" i="21"/>
  <c r="H208" i="21"/>
  <c r="G208" i="21"/>
  <c r="F208" i="21"/>
  <c r="E208" i="21"/>
  <c r="D208" i="21"/>
  <c r="C208" i="21"/>
  <c r="B208" i="21"/>
  <c r="I194" i="21"/>
  <c r="H194" i="21"/>
  <c r="G194" i="21"/>
  <c r="F194" i="21"/>
  <c r="E194" i="21"/>
  <c r="D194" i="21"/>
  <c r="C194" i="21"/>
  <c r="B194" i="21"/>
  <c r="I188" i="21"/>
  <c r="H188" i="21"/>
  <c r="G188" i="21"/>
  <c r="F188" i="21"/>
  <c r="E188" i="21"/>
  <c r="D188" i="21"/>
  <c r="C188" i="21"/>
  <c r="B188" i="21"/>
  <c r="I265" i="21"/>
  <c r="H265" i="21"/>
  <c r="G265" i="21"/>
  <c r="F265" i="21"/>
  <c r="E265" i="21"/>
  <c r="D265" i="21"/>
  <c r="C265" i="21"/>
  <c r="B265" i="21"/>
  <c r="I207" i="21"/>
  <c r="H207" i="21"/>
  <c r="G207" i="21"/>
  <c r="F207" i="21"/>
  <c r="E207" i="21"/>
  <c r="D207" i="21"/>
  <c r="C207" i="21"/>
  <c r="B207" i="21"/>
  <c r="I88" i="21"/>
  <c r="H88" i="21"/>
  <c r="G88" i="21"/>
  <c r="F88" i="21"/>
  <c r="E88" i="21"/>
  <c r="D88" i="21"/>
  <c r="C88" i="21"/>
  <c r="B88" i="21"/>
  <c r="I90" i="21"/>
  <c r="H90" i="21"/>
  <c r="G90" i="21"/>
  <c r="F90" i="21"/>
  <c r="E90" i="21"/>
  <c r="D90" i="21"/>
  <c r="C90" i="21"/>
  <c r="B90" i="21"/>
  <c r="I145" i="21"/>
  <c r="H145" i="21"/>
  <c r="G145" i="21"/>
  <c r="F145" i="21"/>
  <c r="E145" i="21"/>
  <c r="D145" i="21"/>
  <c r="C145" i="21"/>
  <c r="B145" i="21"/>
  <c r="I150" i="21"/>
  <c r="H150" i="21"/>
  <c r="G150" i="21"/>
  <c r="F150" i="21"/>
  <c r="E150" i="21"/>
  <c r="D150" i="21"/>
  <c r="C150" i="21"/>
  <c r="B150" i="21"/>
  <c r="I130" i="21"/>
  <c r="H130" i="21"/>
  <c r="G130" i="21"/>
  <c r="F130" i="21"/>
  <c r="E130" i="21"/>
  <c r="D130" i="21"/>
  <c r="C130" i="21"/>
  <c r="B130" i="21"/>
  <c r="I140" i="21"/>
  <c r="H140" i="21"/>
  <c r="G140" i="21"/>
  <c r="F140" i="21"/>
  <c r="E140" i="21"/>
  <c r="D140" i="21"/>
  <c r="C140" i="21"/>
  <c r="B140" i="21"/>
  <c r="I167" i="21"/>
  <c r="H167" i="21"/>
  <c r="G167" i="21"/>
  <c r="F167" i="21"/>
  <c r="E167" i="21"/>
  <c r="D167" i="21"/>
  <c r="C167" i="21"/>
  <c r="B167" i="21"/>
  <c r="I162" i="21"/>
  <c r="H162" i="21"/>
  <c r="G162" i="21"/>
  <c r="F162" i="21"/>
  <c r="E162" i="21"/>
  <c r="D162" i="21"/>
  <c r="C162" i="21"/>
  <c r="B162" i="21"/>
  <c r="I273" i="21"/>
  <c r="H273" i="21"/>
  <c r="G273" i="21"/>
  <c r="F273" i="21"/>
  <c r="E273" i="21"/>
  <c r="D273" i="21"/>
  <c r="C273" i="21"/>
  <c r="B273" i="21"/>
  <c r="I247" i="21"/>
  <c r="H247" i="21"/>
  <c r="G247" i="21"/>
  <c r="F247" i="21"/>
  <c r="E247" i="21"/>
  <c r="D247" i="21"/>
  <c r="C247" i="21"/>
  <c r="B247" i="21"/>
  <c r="I289" i="21"/>
  <c r="H289" i="21"/>
  <c r="G289" i="21"/>
  <c r="F289" i="21"/>
  <c r="E289" i="21"/>
  <c r="D289" i="21"/>
  <c r="C289" i="21"/>
  <c r="B289" i="21"/>
  <c r="I261" i="21"/>
  <c r="H261" i="21"/>
  <c r="G261" i="21"/>
  <c r="F261" i="21"/>
  <c r="E261" i="21"/>
  <c r="D261" i="21"/>
  <c r="C261" i="21"/>
  <c r="B261" i="21"/>
  <c r="I346" i="21"/>
  <c r="H346" i="21"/>
  <c r="G346" i="21"/>
  <c r="F346" i="21"/>
  <c r="E346" i="21"/>
  <c r="D346" i="21"/>
  <c r="C346" i="21"/>
  <c r="B346" i="21"/>
  <c r="I307" i="21"/>
  <c r="H307" i="21"/>
  <c r="G307" i="21"/>
  <c r="F307" i="21"/>
  <c r="E307" i="21"/>
  <c r="D307" i="21"/>
  <c r="C307" i="21"/>
  <c r="B307" i="21"/>
  <c r="I343" i="21"/>
  <c r="H343" i="21"/>
  <c r="G343" i="21"/>
  <c r="F343" i="21"/>
  <c r="E343" i="21"/>
  <c r="D343" i="21"/>
  <c r="C343" i="21"/>
  <c r="B343" i="21"/>
  <c r="I352" i="21"/>
  <c r="H352" i="21"/>
  <c r="G352" i="21"/>
  <c r="F352" i="21"/>
  <c r="E352" i="21"/>
  <c r="D352" i="21"/>
  <c r="C352" i="21"/>
  <c r="B352" i="21"/>
  <c r="I331" i="21"/>
  <c r="H331" i="21"/>
  <c r="G331" i="21"/>
  <c r="F331" i="21"/>
  <c r="E331" i="21"/>
  <c r="D331" i="21"/>
  <c r="C331" i="21"/>
  <c r="B331" i="21"/>
  <c r="I327" i="21"/>
  <c r="H327" i="21"/>
  <c r="G327" i="21"/>
  <c r="F327" i="21"/>
  <c r="E327" i="21"/>
  <c r="D327" i="21"/>
  <c r="C327" i="21"/>
  <c r="B327" i="21"/>
  <c r="I333" i="21"/>
  <c r="H333" i="21"/>
  <c r="G333" i="21"/>
  <c r="F333" i="21"/>
  <c r="E333" i="21"/>
  <c r="D333" i="21"/>
  <c r="C333" i="21"/>
  <c r="B333" i="21"/>
  <c r="I341" i="21"/>
  <c r="H341" i="21"/>
  <c r="G341" i="21"/>
  <c r="F341" i="21"/>
  <c r="E341" i="21"/>
  <c r="D341" i="21"/>
  <c r="C341" i="21"/>
  <c r="B341" i="21"/>
  <c r="I398" i="21"/>
  <c r="H398" i="21"/>
  <c r="G398" i="21"/>
  <c r="F398" i="21"/>
  <c r="E398" i="21"/>
  <c r="D398" i="21"/>
  <c r="C398" i="21"/>
  <c r="B398" i="21"/>
  <c r="I365" i="21"/>
  <c r="H365" i="21"/>
  <c r="G365" i="21"/>
  <c r="F365" i="21"/>
  <c r="E365" i="21"/>
  <c r="D365" i="21"/>
  <c r="C365" i="21"/>
  <c r="B365" i="21"/>
  <c r="I383" i="21"/>
  <c r="H383" i="21"/>
  <c r="G383" i="21"/>
  <c r="F383" i="21"/>
  <c r="E383" i="21"/>
  <c r="D383" i="21"/>
  <c r="C383" i="21"/>
  <c r="B383" i="21"/>
  <c r="I292" i="21"/>
  <c r="H292" i="21"/>
  <c r="G292" i="21"/>
  <c r="F292" i="21"/>
  <c r="E292" i="21"/>
  <c r="D292" i="21"/>
  <c r="C292" i="21"/>
  <c r="B292" i="21"/>
  <c r="I113" i="21"/>
  <c r="H113" i="21"/>
  <c r="G113" i="21"/>
  <c r="F113" i="21"/>
  <c r="E113" i="21"/>
  <c r="D113" i="21"/>
  <c r="C113" i="21"/>
  <c r="B113" i="21"/>
  <c r="I129" i="21"/>
  <c r="H129" i="21"/>
  <c r="G129" i="21"/>
  <c r="F129" i="21"/>
  <c r="E129" i="21"/>
  <c r="D129" i="21"/>
  <c r="C129" i="21"/>
  <c r="B129" i="21"/>
  <c r="I106" i="21"/>
  <c r="H106" i="21"/>
  <c r="G106" i="21"/>
  <c r="F106" i="21"/>
  <c r="E106" i="21"/>
  <c r="D106" i="21"/>
  <c r="C106" i="21"/>
  <c r="B106" i="21"/>
  <c r="I105" i="21"/>
  <c r="H105" i="21"/>
  <c r="G105" i="21"/>
  <c r="F105" i="21"/>
  <c r="E105" i="21"/>
  <c r="D105" i="21"/>
  <c r="C105" i="21"/>
  <c r="B105" i="21"/>
  <c r="I121" i="21"/>
  <c r="H121" i="21"/>
  <c r="G121" i="21"/>
  <c r="F121" i="21"/>
  <c r="E121" i="21"/>
  <c r="D121" i="21"/>
  <c r="C121" i="21"/>
  <c r="B121" i="21"/>
  <c r="I104" i="21"/>
  <c r="H104" i="21"/>
  <c r="G104" i="21"/>
  <c r="F104" i="21"/>
  <c r="E104" i="21"/>
  <c r="D104" i="21"/>
  <c r="C104" i="21"/>
  <c r="B104" i="21"/>
  <c r="I115" i="21"/>
  <c r="H115" i="21"/>
  <c r="G115" i="21"/>
  <c r="F115" i="21"/>
  <c r="E115" i="21"/>
  <c r="D115" i="21"/>
  <c r="C115" i="21"/>
  <c r="B115" i="21"/>
  <c r="I138" i="21"/>
  <c r="H138" i="21"/>
  <c r="G138" i="21"/>
  <c r="F138" i="21"/>
  <c r="E138" i="21"/>
  <c r="D138" i="21"/>
  <c r="C138" i="21"/>
  <c r="B138" i="21"/>
  <c r="I9" i="21"/>
  <c r="H9" i="21"/>
  <c r="G9" i="21"/>
  <c r="F9" i="21"/>
  <c r="E9" i="21"/>
  <c r="D9" i="21"/>
  <c r="C9" i="21"/>
  <c r="B9" i="21"/>
  <c r="I8" i="21"/>
  <c r="H8" i="21"/>
  <c r="G8" i="21"/>
  <c r="F8" i="21"/>
  <c r="E8" i="21"/>
  <c r="D8" i="21"/>
  <c r="C8" i="21"/>
  <c r="B8" i="21"/>
  <c r="I7" i="21"/>
  <c r="H7" i="21"/>
  <c r="G7" i="21"/>
  <c r="F7" i="21"/>
  <c r="E7" i="21"/>
  <c r="D7" i="21"/>
  <c r="C7" i="21"/>
  <c r="B7" i="21"/>
  <c r="I6" i="21"/>
  <c r="H6" i="21"/>
  <c r="G6" i="21"/>
  <c r="F6" i="21"/>
  <c r="E6" i="21"/>
  <c r="D6" i="21"/>
  <c r="C6" i="21"/>
  <c r="B6" i="21"/>
  <c r="I5" i="21"/>
  <c r="H5" i="21"/>
  <c r="G5" i="21"/>
  <c r="F5" i="21"/>
  <c r="E5" i="21"/>
  <c r="D5" i="21"/>
  <c r="C5" i="21"/>
  <c r="B5" i="21"/>
  <c r="I4" i="21"/>
  <c r="H4" i="21"/>
  <c r="G4" i="21"/>
  <c r="F4" i="21"/>
  <c r="E4" i="21"/>
  <c r="D4" i="21"/>
  <c r="C4" i="21"/>
  <c r="B4" i="21"/>
  <c r="I3" i="21"/>
  <c r="H3" i="21"/>
  <c r="G3" i="21"/>
  <c r="F3" i="21"/>
  <c r="E3" i="21"/>
  <c r="D3" i="21"/>
  <c r="C3" i="21"/>
  <c r="B3" i="21"/>
  <c r="I2" i="21"/>
  <c r="H2" i="21"/>
  <c r="G2" i="21"/>
  <c r="F2" i="21"/>
  <c r="E2" i="21"/>
  <c r="D2" i="21"/>
  <c r="L2" i="21" s="1"/>
  <c r="C2" i="21"/>
  <c r="B2" i="21"/>
  <c r="I356" i="21"/>
  <c r="H356" i="21"/>
  <c r="G356" i="21"/>
  <c r="F356" i="21"/>
  <c r="E356" i="21"/>
  <c r="D356" i="21"/>
  <c r="C356" i="21"/>
  <c r="B356" i="21"/>
  <c r="I275" i="21"/>
  <c r="H275" i="21"/>
  <c r="G275" i="21"/>
  <c r="F275" i="21"/>
  <c r="E275" i="21"/>
  <c r="D275" i="21"/>
  <c r="L275" i="21" s="1"/>
  <c r="C275" i="21"/>
  <c r="B275" i="21"/>
  <c r="I371" i="21"/>
  <c r="H371" i="21"/>
  <c r="G371" i="21"/>
  <c r="F371" i="21"/>
  <c r="E371" i="21"/>
  <c r="D371" i="21"/>
  <c r="C371" i="21"/>
  <c r="B371" i="21"/>
  <c r="I312" i="21"/>
  <c r="H312" i="21"/>
  <c r="G312" i="21"/>
  <c r="F312" i="21"/>
  <c r="E312" i="21"/>
  <c r="D312" i="21"/>
  <c r="L312" i="21" s="1"/>
  <c r="C312" i="21"/>
  <c r="B312" i="21"/>
  <c r="I300" i="21"/>
  <c r="H300" i="21"/>
  <c r="G300" i="21"/>
  <c r="F300" i="21"/>
  <c r="E300" i="21"/>
  <c r="D300" i="21"/>
  <c r="C300" i="21"/>
  <c r="B300" i="21"/>
  <c r="I283" i="21"/>
  <c r="H283" i="21"/>
  <c r="G283" i="21"/>
  <c r="F283" i="21"/>
  <c r="E283" i="21"/>
  <c r="D283" i="21"/>
  <c r="C283" i="21"/>
  <c r="B283" i="21"/>
  <c r="I304" i="21"/>
  <c r="H304" i="21"/>
  <c r="G304" i="21"/>
  <c r="F304" i="21"/>
  <c r="E304" i="21"/>
  <c r="D304" i="21"/>
  <c r="C304" i="21"/>
  <c r="B304" i="21"/>
  <c r="I311" i="21"/>
  <c r="H311" i="21"/>
  <c r="G311" i="21"/>
  <c r="F311" i="21"/>
  <c r="E311" i="21"/>
  <c r="D311" i="21"/>
  <c r="C311" i="21"/>
  <c r="B311" i="21"/>
  <c r="L145" i="24" l="1"/>
  <c r="L217" i="21"/>
  <c r="L279" i="21"/>
  <c r="L268" i="23"/>
  <c r="M14" i="23"/>
  <c r="M16" i="23"/>
  <c r="M42" i="23"/>
  <c r="M54" i="23"/>
  <c r="M72" i="23"/>
  <c r="N14" i="23"/>
  <c r="K15" i="23"/>
  <c r="K17" i="23"/>
  <c r="K71" i="23"/>
  <c r="N10" i="23"/>
  <c r="M15" i="23"/>
  <c r="L14" i="23"/>
  <c r="N16" i="23"/>
  <c r="N12" i="23"/>
  <c r="L39" i="23"/>
  <c r="L41" i="23"/>
  <c r="L67" i="23"/>
  <c r="L85" i="23"/>
  <c r="L87" i="23"/>
  <c r="L91" i="23"/>
  <c r="L105" i="23"/>
  <c r="L145" i="23"/>
  <c r="K157" i="23"/>
  <c r="K159" i="23"/>
  <c r="K163" i="23"/>
  <c r="K293" i="23"/>
  <c r="K303" i="23"/>
  <c r="K14" i="23"/>
  <c r="L72" i="23"/>
  <c r="L407" i="23"/>
  <c r="K294" i="23"/>
  <c r="K340" i="23"/>
  <c r="M98" i="23"/>
  <c r="M106" i="23"/>
  <c r="N102" i="23"/>
  <c r="M148" i="23"/>
  <c r="M176" i="23"/>
  <c r="M224" i="23"/>
  <c r="J272" i="23"/>
  <c r="J274" i="23"/>
  <c r="J276" i="23"/>
  <c r="J282" i="23"/>
  <c r="J332" i="23"/>
  <c r="K18" i="23"/>
  <c r="K124" i="23"/>
  <c r="K296" i="23"/>
  <c r="K312" i="23"/>
  <c r="M100" i="23"/>
  <c r="L286" i="23"/>
  <c r="N98" i="23"/>
  <c r="N75" i="23"/>
  <c r="M79" i="23"/>
  <c r="N85" i="23"/>
  <c r="N95" i="23"/>
  <c r="M103" i="23"/>
  <c r="N160" i="23"/>
  <c r="N200" i="23"/>
  <c r="N212" i="23"/>
  <c r="N256" i="23"/>
  <c r="M272" i="23"/>
  <c r="M278" i="23"/>
  <c r="M294" i="23"/>
  <c r="M296" i="23"/>
  <c r="M366" i="23"/>
  <c r="K104" i="23"/>
  <c r="M96" i="23"/>
  <c r="L288" i="23"/>
  <c r="N90" i="23"/>
  <c r="N100" i="23"/>
  <c r="K37" i="23"/>
  <c r="K61" i="23"/>
  <c r="K65" i="23"/>
  <c r="K67" i="23"/>
  <c r="K79" i="23"/>
  <c r="K81" i="23"/>
  <c r="K85" i="23"/>
  <c r="K119" i="23"/>
  <c r="K125" i="23"/>
  <c r="K131" i="23"/>
  <c r="K133" i="23"/>
  <c r="M181" i="23"/>
  <c r="M185" i="23"/>
  <c r="J187" i="23"/>
  <c r="M195" i="23"/>
  <c r="J217" i="23"/>
  <c r="N223" i="23"/>
  <c r="J225" i="23"/>
  <c r="N274" i="23"/>
  <c r="N290" i="23"/>
  <c r="N362" i="23"/>
  <c r="N366" i="23"/>
  <c r="N368" i="23"/>
  <c r="L216" i="23"/>
  <c r="M92" i="23"/>
  <c r="M104" i="23"/>
  <c r="J178" i="23"/>
  <c r="M5" i="23"/>
  <c r="J295" i="23"/>
  <c r="N339" i="23"/>
  <c r="N357" i="23"/>
  <c r="N361" i="23"/>
  <c r="N365" i="23"/>
  <c r="N375" i="23"/>
  <c r="M94" i="23"/>
  <c r="M102" i="23"/>
  <c r="L73" i="23"/>
  <c r="J43" i="23"/>
  <c r="J51" i="23"/>
  <c r="L257" i="23"/>
  <c r="L261" i="23"/>
  <c r="K281" i="23"/>
  <c r="K343" i="23"/>
  <c r="K357" i="23"/>
  <c r="K361" i="23"/>
  <c r="L96" i="23"/>
  <c r="J2" i="23"/>
  <c r="M25" i="23"/>
  <c r="M33" i="23"/>
  <c r="M41" i="23"/>
  <c r="M45" i="23"/>
  <c r="M49" i="23"/>
  <c r="M53" i="23"/>
  <c r="K203" i="23"/>
  <c r="L104" i="23"/>
  <c r="K306" i="23"/>
  <c r="N69" i="23"/>
  <c r="K16" i="23"/>
  <c r="J72" i="23"/>
  <c r="J378" i="21"/>
  <c r="K352" i="21"/>
  <c r="K247" i="21"/>
  <c r="K207" i="21"/>
  <c r="K117" i="21"/>
  <c r="N160" i="21"/>
  <c r="K161" i="21"/>
  <c r="K132" i="21"/>
  <c r="K269" i="21"/>
  <c r="K304" i="21"/>
  <c r="J297" i="21"/>
  <c r="M356" i="21"/>
  <c r="N9" i="21"/>
  <c r="N92" i="21"/>
  <c r="N358" i="21"/>
  <c r="N376" i="21"/>
  <c r="L132" i="21"/>
  <c r="J371" i="21"/>
  <c r="J167" i="21"/>
  <c r="J313" i="21"/>
  <c r="M89" i="21"/>
  <c r="N5" i="21"/>
  <c r="N248" i="21"/>
  <c r="L304" i="21"/>
  <c r="M297" i="21"/>
  <c r="M319" i="21"/>
  <c r="N313" i="21"/>
  <c r="J89" i="21"/>
  <c r="N383" i="21"/>
  <c r="N361" i="21"/>
  <c r="J338" i="21"/>
  <c r="J354" i="21"/>
  <c r="J132" i="21"/>
  <c r="L213" i="21"/>
  <c r="L23" i="21"/>
  <c r="L27" i="21"/>
  <c r="L28" i="21"/>
  <c r="L299" i="21"/>
  <c r="L96" i="21"/>
  <c r="J160" i="21"/>
  <c r="N371" i="21"/>
  <c r="M338" i="21"/>
  <c r="M71" i="21"/>
  <c r="M132" i="21"/>
  <c r="J300" i="21"/>
  <c r="J265" i="21"/>
  <c r="J248" i="21"/>
  <c r="M160" i="21"/>
  <c r="M376" i="21"/>
  <c r="N300" i="21"/>
  <c r="N297" i="21"/>
  <c r="L346" i="21"/>
  <c r="K52" i="21"/>
  <c r="K278" i="21"/>
  <c r="K167" i="21"/>
  <c r="L409" i="21"/>
  <c r="L146" i="21"/>
  <c r="L202" i="21"/>
  <c r="K182" i="21"/>
  <c r="L352" i="21"/>
  <c r="L307" i="21"/>
  <c r="L193" i="21"/>
  <c r="L61" i="21"/>
  <c r="L268" i="21"/>
  <c r="L251" i="21"/>
  <c r="L278" i="21"/>
  <c r="K181" i="21"/>
  <c r="K374" i="21"/>
  <c r="K177" i="21"/>
  <c r="L92" i="21"/>
  <c r="J117" i="21"/>
  <c r="L246" i="21"/>
  <c r="L39" i="21"/>
  <c r="L191" i="21"/>
  <c r="K235" i="21"/>
  <c r="K25" i="21"/>
  <c r="K344" i="21"/>
  <c r="K209" i="21"/>
  <c r="K119" i="21"/>
  <c r="K102" i="21"/>
  <c r="K118" i="21"/>
  <c r="K258" i="21"/>
  <c r="K240" i="21"/>
  <c r="K214" i="21"/>
  <c r="K147" i="21"/>
  <c r="K229" i="21"/>
  <c r="K281" i="21"/>
  <c r="K242" i="21"/>
  <c r="K185" i="21"/>
  <c r="K40" i="21"/>
  <c r="K30" i="21"/>
  <c r="K31" i="21"/>
  <c r="K33" i="21"/>
  <c r="L272" i="21"/>
  <c r="L357" i="21"/>
  <c r="L237" i="21"/>
  <c r="J166" i="21"/>
  <c r="J153" i="21"/>
  <c r="L245" i="21"/>
  <c r="L361" i="21"/>
  <c r="N352" i="21"/>
  <c r="N87" i="21"/>
  <c r="N266" i="21"/>
  <c r="N338" i="21"/>
  <c r="N354" i="21"/>
  <c r="N59" i="21"/>
  <c r="M299" i="21"/>
  <c r="J336" i="24"/>
  <c r="J180" i="24"/>
  <c r="J59" i="24"/>
  <c r="J196" i="24"/>
  <c r="J245" i="24"/>
  <c r="J327" i="24"/>
  <c r="J346" i="24"/>
  <c r="M305" i="24"/>
  <c r="M336" i="24"/>
  <c r="M180" i="24"/>
  <c r="M378" i="24"/>
  <c r="M83" i="24"/>
  <c r="M196" i="24"/>
  <c r="M327" i="24"/>
  <c r="M346" i="24"/>
  <c r="N336" i="24"/>
  <c r="N180" i="24"/>
  <c r="N332" i="24"/>
  <c r="N83" i="24"/>
  <c r="N196" i="24"/>
  <c r="N327" i="24"/>
  <c r="M243" i="24"/>
  <c r="N349" i="24"/>
  <c r="K132" i="24"/>
  <c r="K108" i="24"/>
  <c r="K242" i="24"/>
  <c r="K313" i="24"/>
  <c r="K354" i="24"/>
  <c r="K296" i="24"/>
  <c r="K109" i="24"/>
  <c r="K262" i="24"/>
  <c r="K229" i="24"/>
  <c r="K356" i="24"/>
  <c r="K173" i="24"/>
  <c r="M362" i="24"/>
  <c r="M380" i="24"/>
  <c r="L211" i="24"/>
  <c r="L233" i="24"/>
  <c r="L333" i="24"/>
  <c r="L141" i="24"/>
  <c r="N229" i="24"/>
  <c r="K248" i="24"/>
  <c r="L336" i="24"/>
  <c r="M173" i="24"/>
  <c r="M114" i="24"/>
  <c r="M116" i="24"/>
  <c r="M107" i="24"/>
  <c r="J374" i="24"/>
  <c r="J368" i="24"/>
  <c r="J135" i="24"/>
  <c r="N283" i="24"/>
  <c r="N173" i="24"/>
  <c r="M368" i="24"/>
  <c r="M135" i="24"/>
  <c r="M118" i="24"/>
  <c r="M37" i="24"/>
  <c r="N61" i="24"/>
  <c r="N60" i="24"/>
  <c r="J157" i="24"/>
  <c r="M75" i="24"/>
  <c r="J395" i="24"/>
  <c r="N135" i="24"/>
  <c r="N189" i="24"/>
  <c r="N118" i="24"/>
  <c r="M24" i="24"/>
  <c r="M29" i="24"/>
  <c r="K289" i="24"/>
  <c r="L36" i="24"/>
  <c r="L49" i="24"/>
  <c r="L46" i="24"/>
  <c r="K43" i="24"/>
  <c r="K282" i="24"/>
  <c r="K196" i="24"/>
  <c r="K276" i="24"/>
  <c r="K121" i="24"/>
  <c r="K325" i="24"/>
  <c r="L78" i="24"/>
  <c r="K374" i="24"/>
  <c r="K382" i="24"/>
  <c r="K177" i="24"/>
  <c r="L133" i="24"/>
  <c r="L289" i="24"/>
  <c r="L282" i="24"/>
  <c r="K366" i="24"/>
  <c r="L283" i="24"/>
  <c r="J77" i="24"/>
  <c r="J209" i="24"/>
  <c r="J145" i="24"/>
  <c r="K51" i="24"/>
  <c r="K29" i="24"/>
  <c r="K294" i="24"/>
  <c r="K343" i="24"/>
  <c r="K390" i="24"/>
  <c r="K246" i="24"/>
  <c r="L344" i="24"/>
  <c r="J95" i="24"/>
  <c r="N344" i="24"/>
  <c r="K361" i="24"/>
  <c r="K78" i="24"/>
  <c r="N387" i="24"/>
  <c r="M21" i="24"/>
  <c r="M322" i="24"/>
  <c r="M142" i="24"/>
  <c r="M95" i="24"/>
  <c r="M74" i="24"/>
  <c r="L59" i="24"/>
  <c r="L95" i="24"/>
  <c r="L318" i="24"/>
  <c r="N323" i="24"/>
  <c r="N21" i="24"/>
  <c r="N142" i="24"/>
  <c r="N74" i="24"/>
  <c r="K396" i="24"/>
  <c r="L157" i="24"/>
  <c r="K74" i="24"/>
  <c r="L66" i="24"/>
  <c r="N68" i="24"/>
  <c r="N205" i="24"/>
  <c r="N235" i="24"/>
  <c r="N393" i="24"/>
  <c r="L173" i="24"/>
  <c r="L234" i="24"/>
  <c r="L406" i="24"/>
  <c r="N366" i="24"/>
  <c r="N187" i="24"/>
  <c r="M81" i="24"/>
  <c r="K142" i="24"/>
  <c r="J276" i="24"/>
  <c r="L322" i="24"/>
  <c r="J323" i="24"/>
  <c r="L167" i="24"/>
  <c r="N224" i="24"/>
  <c r="N358" i="24"/>
  <c r="N370" i="24"/>
  <c r="J356" i="24"/>
  <c r="K116" i="24"/>
  <c r="K187" i="24"/>
  <c r="L213" i="24"/>
  <c r="K388" i="24"/>
  <c r="K95" i="24"/>
  <c r="M276" i="24"/>
  <c r="J21" i="24"/>
  <c r="K133" i="24"/>
  <c r="J331" i="24"/>
  <c r="J156" i="24"/>
  <c r="J78" i="24"/>
  <c r="L188" i="24"/>
  <c r="L232" i="24"/>
  <c r="L127" i="24"/>
  <c r="L286" i="24"/>
  <c r="L128" i="24"/>
  <c r="L342" i="24"/>
  <c r="L107" i="24"/>
  <c r="K169" i="24"/>
  <c r="L53" i="24"/>
  <c r="K157" i="24"/>
  <c r="L395" i="24"/>
  <c r="L74" i="24"/>
  <c r="M140" i="24"/>
  <c r="M156" i="24"/>
  <c r="M78" i="24"/>
  <c r="L93" i="24"/>
  <c r="L139" i="24"/>
  <c r="K395" i="24"/>
  <c r="L276" i="24"/>
  <c r="L121" i="24"/>
  <c r="K393" i="24"/>
  <c r="J142" i="24"/>
  <c r="N156" i="24"/>
  <c r="M178" i="24"/>
  <c r="M144" i="24"/>
  <c r="M128" i="24"/>
  <c r="M77" i="24"/>
  <c r="L365" i="24"/>
  <c r="J74" i="24"/>
  <c r="K210" i="24"/>
  <c r="N270" i="24"/>
  <c r="N119" i="24"/>
  <c r="N122" i="24"/>
  <c r="N127" i="24"/>
  <c r="N144" i="24"/>
  <c r="N281" i="24"/>
  <c r="N128" i="24"/>
  <c r="N77" i="24"/>
  <c r="K225" i="24"/>
  <c r="L83" i="24"/>
  <c r="L225" i="24"/>
  <c r="L8" i="24"/>
  <c r="L94" i="24"/>
  <c r="K351" i="24"/>
  <c r="K398" i="24"/>
  <c r="J72" i="24"/>
  <c r="L303" i="24"/>
  <c r="L363" i="24"/>
  <c r="M73" i="24"/>
  <c r="N134" i="24"/>
  <c r="J185" i="24"/>
  <c r="M280" i="24"/>
  <c r="M272" i="24"/>
  <c r="K41" i="24"/>
  <c r="M242" i="24"/>
  <c r="J353" i="24"/>
  <c r="M317" i="24"/>
  <c r="M185" i="24"/>
  <c r="N363" i="24"/>
  <c r="N261" i="24"/>
  <c r="K14" i="24"/>
  <c r="K404" i="24"/>
  <c r="N319" i="24"/>
  <c r="N242" i="24"/>
  <c r="N266" i="24"/>
  <c r="N313" i="24"/>
  <c r="M247" i="24"/>
  <c r="M353" i="24"/>
  <c r="K380" i="24"/>
  <c r="N222" i="24"/>
  <c r="N392" i="24"/>
  <c r="N398" i="24"/>
  <c r="N367" i="24"/>
  <c r="N69" i="24"/>
  <c r="N58" i="24"/>
  <c r="L182" i="24"/>
  <c r="N338" i="24"/>
  <c r="N93" i="24"/>
  <c r="N168" i="24"/>
  <c r="N360" i="24"/>
  <c r="K114" i="24"/>
  <c r="L97" i="24"/>
  <c r="J275" i="24"/>
  <c r="K363" i="24"/>
  <c r="K318" i="24"/>
  <c r="J73" i="24"/>
  <c r="M134" i="24"/>
  <c r="M97" i="24"/>
  <c r="L254" i="24"/>
  <c r="L313" i="24"/>
  <c r="L339" i="24"/>
  <c r="J66" i="24"/>
  <c r="N403" i="24"/>
  <c r="M261" i="24"/>
  <c r="K49" i="24"/>
  <c r="M314" i="24"/>
  <c r="M313" i="24"/>
  <c r="J247" i="24"/>
  <c r="J333" i="24"/>
  <c r="M367" i="24"/>
  <c r="M69" i="24"/>
  <c r="K107" i="24"/>
  <c r="M181" i="24"/>
  <c r="M168" i="24"/>
  <c r="M359" i="24"/>
  <c r="M288" i="24"/>
  <c r="J297" i="24"/>
  <c r="N276" i="24"/>
  <c r="N129" i="24"/>
  <c r="L14" i="24"/>
  <c r="L16" i="24"/>
  <c r="L165" i="24"/>
  <c r="L404" i="24"/>
  <c r="L43" i="24"/>
  <c r="N230" i="24"/>
  <c r="N353" i="24"/>
  <c r="N333" i="24"/>
  <c r="L262" i="24"/>
  <c r="L301" i="24"/>
  <c r="L380" i="24"/>
  <c r="L356" i="24"/>
  <c r="M399" i="24"/>
  <c r="M375" i="24"/>
  <c r="N347" i="24"/>
  <c r="M257" i="24"/>
  <c r="J107" i="24"/>
  <c r="K93" i="24"/>
  <c r="J102" i="24"/>
  <c r="K270" i="24"/>
  <c r="J348" i="24"/>
  <c r="L221" i="24"/>
  <c r="L209" i="24"/>
  <c r="L113" i="24"/>
  <c r="J94" i="24"/>
  <c r="K69" i="24"/>
  <c r="K20" i="24"/>
  <c r="L231" i="24"/>
  <c r="L40" i="24"/>
  <c r="J314" i="24"/>
  <c r="J266" i="24"/>
  <c r="J58" i="24"/>
  <c r="K307" i="24"/>
  <c r="J12" i="24"/>
  <c r="J171" i="24"/>
  <c r="N49" i="24"/>
  <c r="M16" i="24"/>
  <c r="M18" i="24"/>
  <c r="M171" i="24"/>
  <c r="M215" i="24"/>
  <c r="M262" i="24"/>
  <c r="M163" i="24"/>
  <c r="J176" i="24"/>
  <c r="L4" i="24"/>
  <c r="J97" i="24"/>
  <c r="M94" i="24"/>
  <c r="L367" i="24"/>
  <c r="M403" i="24"/>
  <c r="N113" i="24"/>
  <c r="J259" i="24"/>
  <c r="N408" i="24"/>
  <c r="N324" i="24"/>
  <c r="J313" i="24"/>
  <c r="J367" i="24"/>
  <c r="N72" i="24"/>
  <c r="J18" i="24"/>
  <c r="J228" i="24"/>
  <c r="N282" i="24"/>
  <c r="J334" i="24"/>
  <c r="K288" i="24"/>
  <c r="K297" i="24"/>
  <c r="J10" i="24"/>
  <c r="N16" i="24"/>
  <c r="N18" i="24"/>
  <c r="N171" i="24"/>
  <c r="N215" i="24"/>
  <c r="K279" i="24"/>
  <c r="J283" i="24"/>
  <c r="L331" i="24"/>
  <c r="L308" i="24"/>
  <c r="K44" i="24"/>
  <c r="M176" i="24"/>
  <c r="K146" i="24"/>
  <c r="K21" i="24"/>
  <c r="M145" i="24"/>
  <c r="L389" i="24"/>
  <c r="K139" i="24"/>
  <c r="L34" i="24"/>
  <c r="K234" i="24"/>
  <c r="L67" i="24"/>
  <c r="K316" i="24"/>
  <c r="L381" i="24"/>
  <c r="L82" i="24"/>
  <c r="M60" i="24"/>
  <c r="N357" i="24"/>
  <c r="M334" i="24"/>
  <c r="M13" i="24"/>
  <c r="M19" i="24"/>
  <c r="M186" i="24"/>
  <c r="L269" i="24"/>
  <c r="K299" i="24"/>
  <c r="L111" i="24"/>
  <c r="K154" i="24"/>
  <c r="K127" i="24"/>
  <c r="K286" i="24"/>
  <c r="K128" i="24"/>
  <c r="L323" i="24"/>
  <c r="L340" i="24"/>
  <c r="L220" i="24"/>
  <c r="K275" i="24"/>
  <c r="L73" i="24"/>
  <c r="J403" i="24"/>
  <c r="L259" i="24"/>
  <c r="M408" i="24"/>
  <c r="L266" i="24"/>
  <c r="L69" i="24"/>
  <c r="L338" i="24"/>
  <c r="J272" i="24"/>
  <c r="K82" i="24"/>
  <c r="N97" i="24"/>
  <c r="L60" i="24"/>
  <c r="J215" i="24"/>
  <c r="N157" i="24"/>
  <c r="N334" i="24"/>
  <c r="K68" i="24"/>
  <c r="J221" i="24"/>
  <c r="N305" i="24"/>
  <c r="K309" i="24"/>
  <c r="N346" i="24"/>
  <c r="N99" i="24"/>
  <c r="L296" i="24"/>
  <c r="K394" i="24"/>
  <c r="K257" i="24"/>
  <c r="L371" i="24"/>
  <c r="L120" i="24"/>
  <c r="J124" i="24"/>
  <c r="K182" i="24"/>
  <c r="L345" i="24"/>
  <c r="L357" i="24"/>
  <c r="L265" i="24"/>
  <c r="K106" i="24"/>
  <c r="K364" i="24"/>
  <c r="J46" i="24"/>
  <c r="L279" i="24"/>
  <c r="M138" i="24"/>
  <c r="L159" i="24"/>
  <c r="K406" i="24"/>
  <c r="L402" i="24"/>
  <c r="K172" i="24"/>
  <c r="K304" i="24"/>
  <c r="K141" i="24"/>
  <c r="K120" i="24"/>
  <c r="M404" i="24"/>
  <c r="K201" i="24"/>
  <c r="L98" i="24"/>
  <c r="L253" i="24"/>
  <c r="L199" i="24"/>
  <c r="J182" i="24"/>
  <c r="K402" i="24"/>
  <c r="K124" i="24"/>
  <c r="K371" i="24"/>
  <c r="K334" i="24"/>
  <c r="L168" i="24"/>
  <c r="K230" i="24"/>
  <c r="N364" i="24"/>
  <c r="M304" i="24"/>
  <c r="J321" i="24"/>
  <c r="L77" i="24"/>
  <c r="M182" i="24"/>
  <c r="L110" i="24"/>
  <c r="K180" i="24"/>
  <c r="N182" i="24"/>
  <c r="K102" i="24"/>
  <c r="L364" i="24"/>
  <c r="K335" i="24"/>
  <c r="K261" i="24"/>
  <c r="K97" i="24"/>
  <c r="K324" i="24"/>
  <c r="J274" i="24"/>
  <c r="L102" i="24"/>
  <c r="K385" i="24"/>
  <c r="K265" i="24"/>
  <c r="L335" i="24"/>
  <c r="L261" i="24"/>
  <c r="M34" i="24"/>
  <c r="L309" i="24"/>
  <c r="L327" i="24"/>
  <c r="L255" i="24"/>
  <c r="L324" i="24"/>
  <c r="K112" i="24"/>
  <c r="J3" i="24"/>
  <c r="L153" i="24"/>
  <c r="L243" i="24"/>
  <c r="L337" i="24"/>
  <c r="J141" i="24"/>
  <c r="M255" i="24"/>
  <c r="M260" i="24"/>
  <c r="J197" i="24"/>
  <c r="M354" i="24"/>
  <c r="M141" i="24"/>
  <c r="M63" i="24"/>
  <c r="L124" i="24"/>
  <c r="J387" i="24"/>
  <c r="K220" i="24"/>
  <c r="N385" i="24"/>
  <c r="J148" i="24"/>
  <c r="J264" i="24"/>
  <c r="J161" i="24"/>
  <c r="M321" i="24"/>
  <c r="L62" i="24"/>
  <c r="M387" i="24"/>
  <c r="J263" i="24"/>
  <c r="K342" i="24"/>
  <c r="K352" i="24"/>
  <c r="M326" i="24"/>
  <c r="K267" i="24"/>
  <c r="K65" i="24"/>
  <c r="N400" i="24"/>
  <c r="L115" i="24"/>
  <c r="L131" i="24"/>
  <c r="K256" i="24"/>
  <c r="K251" i="24"/>
  <c r="K200" i="24"/>
  <c r="M132" i="24"/>
  <c r="M148" i="24"/>
  <c r="M104" i="24"/>
  <c r="N10" i="24"/>
  <c r="M68" i="24"/>
  <c r="K13" i="24"/>
  <c r="K15" i="24"/>
  <c r="K19" i="24"/>
  <c r="N212" i="24"/>
  <c r="N197" i="24"/>
  <c r="N240" i="24"/>
  <c r="N153" i="24"/>
  <c r="J231" i="24"/>
  <c r="M195" i="24"/>
  <c r="M161" i="24"/>
  <c r="J109" i="24"/>
  <c r="L203" i="24"/>
  <c r="N337" i="24"/>
  <c r="M87" i="24"/>
  <c r="J213" i="24"/>
  <c r="N321" i="24"/>
  <c r="M377" i="24"/>
  <c r="N37" i="24"/>
  <c r="N138" i="24"/>
  <c r="M124" i="24"/>
  <c r="J88" i="24"/>
  <c r="J62" i="24"/>
  <c r="M263" i="24"/>
  <c r="L20" i="24"/>
  <c r="K350" i="24"/>
  <c r="M179" i="24"/>
  <c r="L251" i="24"/>
  <c r="L200" i="24"/>
  <c r="J120" i="24"/>
  <c r="L197" i="24"/>
  <c r="L302" i="24"/>
  <c r="N148" i="24"/>
  <c r="K319" i="24"/>
  <c r="N264" i="24"/>
  <c r="N161" i="24"/>
  <c r="J241" i="24"/>
  <c r="M62" i="24"/>
  <c r="N386" i="24"/>
  <c r="K81" i="24"/>
  <c r="K330" i="24"/>
  <c r="J384" i="24"/>
  <c r="M82" i="24"/>
  <c r="J13" i="24"/>
  <c r="J15" i="24"/>
  <c r="K221" i="24"/>
  <c r="K211" i="24"/>
  <c r="N46" i="24"/>
  <c r="N381" i="24"/>
  <c r="M332" i="24"/>
  <c r="J299" i="24"/>
  <c r="K378" i="24"/>
  <c r="N177" i="24"/>
  <c r="N109" i="24"/>
  <c r="M151" i="24"/>
  <c r="M241" i="24"/>
  <c r="M316" i="24"/>
  <c r="J270" i="24"/>
  <c r="L119" i="24"/>
  <c r="K111" i="24"/>
  <c r="L206" i="24"/>
  <c r="K60" i="24"/>
  <c r="L219" i="24"/>
  <c r="N62" i="24"/>
  <c r="M342" i="24"/>
  <c r="M352" i="24"/>
  <c r="M20" i="24"/>
  <c r="L285" i="24"/>
  <c r="J306" i="24"/>
  <c r="J350" i="24"/>
  <c r="M139" i="24"/>
  <c r="L169" i="24"/>
  <c r="N131" i="24"/>
  <c r="L304" i="24"/>
  <c r="J249" i="24"/>
  <c r="J304" i="24"/>
  <c r="L387" i="24"/>
  <c r="L370" i="24"/>
  <c r="J112" i="24"/>
  <c r="L99" i="24"/>
  <c r="M166" i="24"/>
  <c r="L214" i="24"/>
  <c r="K293" i="24"/>
  <c r="N120" i="24"/>
  <c r="N260" i="24"/>
  <c r="M240" i="24"/>
  <c r="L64" i="24"/>
  <c r="N354" i="24"/>
  <c r="L109" i="24"/>
  <c r="M112" i="24"/>
  <c r="N265" i="24"/>
  <c r="N104" i="24"/>
  <c r="L15" i="24"/>
  <c r="M109" i="24"/>
  <c r="J316" i="24"/>
  <c r="N377" i="24"/>
  <c r="J20" i="24"/>
  <c r="J322" i="24"/>
  <c r="L350" i="24"/>
  <c r="M302" i="24"/>
  <c r="M275" i="24"/>
  <c r="K8" i="24"/>
  <c r="L359" i="24"/>
  <c r="L297" i="24"/>
  <c r="N82" i="24"/>
  <c r="K224" i="24"/>
  <c r="J186" i="24"/>
  <c r="K205" i="24"/>
  <c r="M409" i="24"/>
  <c r="M55" i="24"/>
  <c r="N314" i="24"/>
  <c r="K231" i="24"/>
  <c r="K381" i="24"/>
  <c r="J318" i="24"/>
  <c r="M299" i="24"/>
  <c r="L378" i="24"/>
  <c r="K329" i="24"/>
  <c r="K53" i="24"/>
  <c r="J301" i="24"/>
  <c r="M283" i="24"/>
  <c r="M270" i="24"/>
  <c r="J119" i="24"/>
  <c r="L44" i="24"/>
  <c r="J206" i="24"/>
  <c r="J101" i="24"/>
  <c r="J219" i="24"/>
  <c r="N209" i="24"/>
  <c r="J114" i="24"/>
  <c r="N116" i="24"/>
  <c r="L386" i="24"/>
  <c r="K346" i="24"/>
  <c r="N342" i="24"/>
  <c r="N352" i="24"/>
  <c r="N20" i="24"/>
  <c r="N322" i="24"/>
  <c r="J285" i="24"/>
  <c r="K268" i="24"/>
  <c r="M306" i="24"/>
  <c r="M350" i="24"/>
  <c r="J126" i="24"/>
  <c r="N139" i="24"/>
  <c r="K118" i="24"/>
  <c r="N200" i="24"/>
  <c r="K240" i="24"/>
  <c r="K399" i="24"/>
  <c r="J7" i="24"/>
  <c r="K370" i="24"/>
  <c r="J362" i="24"/>
  <c r="L273" i="24"/>
  <c r="K34" i="24"/>
  <c r="J212" i="24"/>
  <c r="J407" i="24"/>
  <c r="J326" i="24"/>
  <c r="L28" i="24"/>
  <c r="L106" i="24"/>
  <c r="J404" i="24"/>
  <c r="K314" i="24"/>
  <c r="N250" i="24"/>
  <c r="N132" i="24"/>
  <c r="K186" i="24"/>
  <c r="M46" i="24"/>
  <c r="N312" i="24"/>
  <c r="N302" i="24"/>
  <c r="N275" i="24"/>
  <c r="M344" i="24"/>
  <c r="L117" i="24"/>
  <c r="K11" i="24"/>
  <c r="N15" i="24"/>
  <c r="N19" i="24"/>
  <c r="K305" i="24"/>
  <c r="J254" i="24"/>
  <c r="N299" i="24"/>
  <c r="J378" i="24"/>
  <c r="L177" i="24"/>
  <c r="M284" i="24"/>
  <c r="M301" i="24"/>
  <c r="J147" i="24"/>
  <c r="L178" i="24"/>
  <c r="M127" i="24"/>
  <c r="M206" i="24"/>
  <c r="M101" i="24"/>
  <c r="M219" i="24"/>
  <c r="K209" i="24"/>
  <c r="J388" i="24"/>
  <c r="J396" i="24"/>
  <c r="L346" i="24"/>
  <c r="J38" i="24"/>
  <c r="M285" i="24"/>
  <c r="N306" i="24"/>
  <c r="N350" i="24"/>
  <c r="M126" i="24"/>
  <c r="J45" i="24"/>
  <c r="K191" i="24"/>
  <c r="K236" i="24"/>
  <c r="L201" i="24"/>
  <c r="K326" i="24"/>
  <c r="L358" i="24"/>
  <c r="K238" i="24"/>
  <c r="L376" i="24"/>
  <c r="J63" i="24"/>
  <c r="M120" i="24"/>
  <c r="M249" i="24"/>
  <c r="L150" i="24"/>
  <c r="K62" i="24"/>
  <c r="M265" i="24"/>
  <c r="L23" i="24"/>
  <c r="K115" i="24"/>
  <c r="N5" i="24"/>
  <c r="J132" i="24"/>
  <c r="J68" i="24"/>
  <c r="N304" i="24"/>
  <c r="N141" i="24"/>
  <c r="K344" i="24"/>
  <c r="J82" i="24"/>
  <c r="J332" i="24"/>
  <c r="N195" i="24"/>
  <c r="K301" i="24"/>
  <c r="J352" i="24"/>
  <c r="M131" i="24"/>
  <c r="J133" i="24"/>
  <c r="N351" i="24"/>
  <c r="J363" i="24"/>
  <c r="M175" i="24"/>
  <c r="K408" i="24"/>
  <c r="M254" i="24"/>
  <c r="K247" i="24"/>
  <c r="N284" i="24"/>
  <c r="N301" i="24"/>
  <c r="M229" i="24"/>
  <c r="M331" i="24"/>
  <c r="M147" i="24"/>
  <c r="K144" i="24"/>
  <c r="N206" i="24"/>
  <c r="N219" i="24"/>
  <c r="M396" i="24"/>
  <c r="N48" i="24"/>
  <c r="L366" i="24"/>
  <c r="N285" i="24"/>
  <c r="J389" i="24"/>
  <c r="M45" i="24"/>
  <c r="L236" i="24"/>
  <c r="K212" i="24"/>
  <c r="L354" i="24"/>
  <c r="K148" i="24"/>
  <c r="J255" i="24"/>
  <c r="J260" i="24"/>
  <c r="K264" i="24"/>
  <c r="K195" i="24"/>
  <c r="L321" i="24"/>
  <c r="M3" i="24"/>
  <c r="J153" i="24"/>
  <c r="M324" i="24"/>
  <c r="L264" i="24"/>
  <c r="J138" i="24"/>
  <c r="L27" i="24"/>
  <c r="L80" i="24"/>
  <c r="N3" i="24"/>
  <c r="M10" i="24"/>
  <c r="M212" i="24"/>
  <c r="L19" i="24"/>
  <c r="K206" i="24"/>
  <c r="L75" i="24"/>
  <c r="N263" i="24"/>
  <c r="M133" i="24"/>
  <c r="N359" i="24"/>
  <c r="M253" i="24"/>
  <c r="N175" i="24"/>
  <c r="M224" i="24"/>
  <c r="J49" i="24"/>
  <c r="J235" i="24"/>
  <c r="J225" i="24"/>
  <c r="J211" i="24"/>
  <c r="J393" i="24"/>
  <c r="K94" i="24"/>
  <c r="N254" i="24"/>
  <c r="M333" i="24"/>
  <c r="N378" i="24"/>
  <c r="M329" i="24"/>
  <c r="J226" i="24"/>
  <c r="N204" i="24"/>
  <c r="N239" i="24"/>
  <c r="K331" i="24"/>
  <c r="N308" i="24"/>
  <c r="J140" i="24"/>
  <c r="N147" i="24"/>
  <c r="M122" i="24"/>
  <c r="J222" i="24"/>
  <c r="J392" i="24"/>
  <c r="J398" i="24"/>
  <c r="J154" i="24"/>
  <c r="J50" i="24"/>
  <c r="N176" i="24"/>
  <c r="N388" i="24"/>
  <c r="N396" i="24"/>
  <c r="J338" i="24"/>
  <c r="J366" i="24"/>
  <c r="M357" i="24"/>
  <c r="K389" i="24"/>
  <c r="N45" i="24"/>
  <c r="M66" i="24"/>
  <c r="J40" i="24"/>
  <c r="L185" i="24"/>
  <c r="M397" i="24"/>
  <c r="K110" i="24"/>
  <c r="K35" i="24"/>
  <c r="J324" i="24"/>
  <c r="J354" i="24"/>
  <c r="L399" i="24"/>
  <c r="L37" i="24"/>
  <c r="J265" i="24"/>
  <c r="J240" i="24"/>
  <c r="L377" i="24"/>
  <c r="L162" i="24"/>
  <c r="L79" i="24"/>
  <c r="M400" i="24"/>
  <c r="L320" i="24"/>
  <c r="K131" i="24"/>
  <c r="N7" i="24"/>
  <c r="J364" i="24"/>
  <c r="N255" i="24"/>
  <c r="L210" i="24"/>
  <c r="J377" i="24"/>
  <c r="J347" i="24"/>
  <c r="L85" i="24"/>
  <c r="J342" i="24"/>
  <c r="N133" i="24"/>
  <c r="K253" i="24"/>
  <c r="M49" i="24"/>
  <c r="L18" i="24"/>
  <c r="M235" i="24"/>
  <c r="M225" i="24"/>
  <c r="M393" i="24"/>
  <c r="J408" i="24"/>
  <c r="J269" i="24"/>
  <c r="K333" i="24"/>
  <c r="J177" i="24"/>
  <c r="N245" i="24"/>
  <c r="M356" i="24"/>
  <c r="K308" i="24"/>
  <c r="N213" i="24"/>
  <c r="M398" i="24"/>
  <c r="N78" i="24"/>
  <c r="M154" i="24"/>
  <c r="K281" i="24"/>
  <c r="M50" i="24"/>
  <c r="M157" i="24"/>
  <c r="M338" i="24"/>
  <c r="M366" i="24"/>
  <c r="L374" i="24"/>
  <c r="N66" i="24"/>
  <c r="L329" i="21"/>
  <c r="L395" i="21"/>
  <c r="L382" i="21"/>
  <c r="L152" i="21"/>
  <c r="K74" i="21"/>
  <c r="K68" i="21"/>
  <c r="K22" i="21"/>
  <c r="K86" i="21"/>
  <c r="J98" i="21"/>
  <c r="J67" i="21"/>
  <c r="J73" i="21"/>
  <c r="J182" i="21"/>
  <c r="L68" i="21"/>
  <c r="L75" i="21"/>
  <c r="L238" i="21"/>
  <c r="K129" i="21"/>
  <c r="K139" i="21"/>
  <c r="M182" i="21"/>
  <c r="J86" i="21"/>
  <c r="N217" i="21"/>
  <c r="M74" i="21"/>
  <c r="M407" i="21"/>
  <c r="M22" i="21"/>
  <c r="N333" i="21"/>
  <c r="J307" i="21"/>
  <c r="L247" i="21"/>
  <c r="N22" i="21"/>
  <c r="N253" i="21"/>
  <c r="M403" i="21"/>
  <c r="M114" i="21"/>
  <c r="N182" i="21"/>
  <c r="M68" i="21"/>
  <c r="M334" i="21"/>
  <c r="M238" i="21"/>
  <c r="J403" i="21"/>
  <c r="M307" i="21"/>
  <c r="J150" i="21"/>
  <c r="J90" i="21"/>
  <c r="K268" i="21"/>
  <c r="K257" i="21"/>
  <c r="N72" i="21"/>
  <c r="L355" i="21"/>
  <c r="K233" i="21"/>
  <c r="L365" i="21"/>
  <c r="J339" i="21"/>
  <c r="J184" i="21"/>
  <c r="N307" i="21"/>
  <c r="M367" i="21"/>
  <c r="J304" i="21"/>
  <c r="K115" i="21"/>
  <c r="K121" i="21"/>
  <c r="K113" i="21"/>
  <c r="K383" i="21"/>
  <c r="N261" i="21"/>
  <c r="N247" i="21"/>
  <c r="J256" i="21"/>
  <c r="K259" i="21"/>
  <c r="K266" i="21"/>
  <c r="K401" i="21"/>
  <c r="K338" i="21"/>
  <c r="K59" i="21"/>
  <c r="K231" i="21"/>
  <c r="K104" i="21"/>
  <c r="J112" i="21"/>
  <c r="J238" i="21"/>
  <c r="M247" i="21"/>
  <c r="M50" i="21"/>
  <c r="M304" i="21"/>
  <c r="L386" i="21"/>
  <c r="L181" i="21"/>
  <c r="L335" i="21"/>
  <c r="J74" i="21"/>
  <c r="M397" i="21"/>
  <c r="L121" i="21"/>
  <c r="L383" i="21"/>
  <c r="M272" i="21"/>
  <c r="N304" i="21"/>
  <c r="K408" i="21"/>
  <c r="N278" i="21"/>
  <c r="N117" i="21"/>
  <c r="K297" i="21"/>
  <c r="L89" i="21"/>
  <c r="K341" i="21"/>
  <c r="M382" i="21"/>
  <c r="M73" i="21"/>
  <c r="M80" i="21"/>
  <c r="L9" i="21"/>
  <c r="M228" i="21"/>
  <c r="L363" i="21"/>
  <c r="L41" i="21"/>
  <c r="K84" i="21"/>
  <c r="K277" i="21"/>
  <c r="K65" i="21"/>
  <c r="J301" i="21"/>
  <c r="J231" i="21"/>
  <c r="K379" i="21"/>
  <c r="K156" i="21"/>
  <c r="N398" i="21"/>
  <c r="J400" i="21"/>
  <c r="L287" i="21"/>
  <c r="L378" i="21"/>
  <c r="L293" i="21"/>
  <c r="L360" i="21"/>
  <c r="L225" i="21"/>
  <c r="L169" i="21"/>
  <c r="N329" i="21"/>
  <c r="M302" i="21"/>
  <c r="M231" i="21"/>
  <c r="N374" i="21"/>
  <c r="J99" i="21"/>
  <c r="J176" i="21"/>
  <c r="K83" i="21"/>
  <c r="K391" i="21"/>
  <c r="K369" i="21"/>
  <c r="K49" i="21"/>
  <c r="N132" i="21"/>
  <c r="M222" i="21"/>
  <c r="L379" i="21"/>
  <c r="K64" i="21"/>
  <c r="L333" i="21"/>
  <c r="K303" i="21"/>
  <c r="K94" i="21"/>
  <c r="L190" i="21"/>
  <c r="L26" i="21"/>
  <c r="L159" i="21"/>
  <c r="L280" i="21"/>
  <c r="L55" i="21"/>
  <c r="L265" i="21"/>
  <c r="L308" i="21"/>
  <c r="N244" i="21"/>
  <c r="J211" i="21"/>
  <c r="N193" i="21"/>
  <c r="N219" i="21"/>
  <c r="N65" i="21"/>
  <c r="N176" i="21"/>
  <c r="J97" i="21"/>
  <c r="J91" i="21"/>
  <c r="M134" i="21"/>
  <c r="N384" i="21"/>
  <c r="K184" i="21"/>
  <c r="L206" i="21"/>
  <c r="N367" i="21"/>
  <c r="K169" i="21"/>
  <c r="N250" i="21"/>
  <c r="K406" i="21"/>
  <c r="L402" i="21"/>
  <c r="L362" i="21"/>
  <c r="L161" i="21"/>
  <c r="K246" i="21"/>
  <c r="L141" i="21"/>
  <c r="L254" i="21"/>
  <c r="L60" i="21"/>
  <c r="L4" i="21"/>
  <c r="L138" i="21"/>
  <c r="L104" i="21"/>
  <c r="L129" i="21"/>
  <c r="J289" i="21"/>
  <c r="K130" i="21"/>
  <c r="K194" i="21"/>
  <c r="K400" i="21"/>
  <c r="N287" i="21"/>
  <c r="N368" i="21"/>
  <c r="N225" i="21"/>
  <c r="L257" i="21"/>
  <c r="K359" i="21"/>
  <c r="K320" i="21"/>
  <c r="N137" i="21"/>
  <c r="M178" i="21"/>
  <c r="J382" i="21"/>
  <c r="N189" i="21"/>
  <c r="M97" i="21"/>
  <c r="M38" i="21"/>
  <c r="J21" i="21"/>
  <c r="J158" i="21"/>
  <c r="K95" i="21"/>
  <c r="L263" i="21"/>
  <c r="L269" i="21"/>
  <c r="L249" i="21"/>
  <c r="K91" i="21"/>
  <c r="N227" i="21"/>
  <c r="M64" i="21"/>
  <c r="L37" i="21"/>
  <c r="L110" i="21"/>
  <c r="K66" i="21"/>
  <c r="L177" i="21"/>
  <c r="N365" i="21"/>
  <c r="M289" i="21"/>
  <c r="L359" i="21"/>
  <c r="L67" i="21"/>
  <c r="N97" i="21"/>
  <c r="N296" i="21"/>
  <c r="N161" i="21"/>
  <c r="M21" i="21"/>
  <c r="M314" i="21"/>
  <c r="M158" i="21"/>
  <c r="L95" i="21"/>
  <c r="L78" i="21"/>
  <c r="K271" i="21"/>
  <c r="K125" i="21"/>
  <c r="K221" i="21"/>
  <c r="N363" i="21"/>
  <c r="N235" i="21"/>
  <c r="M199" i="21"/>
  <c r="M142" i="21"/>
  <c r="N24" i="21"/>
  <c r="L14" i="21"/>
  <c r="L316" i="21"/>
  <c r="L372" i="21"/>
  <c r="L231" i="21"/>
  <c r="N397" i="21"/>
  <c r="J222" i="21"/>
  <c r="N277" i="21"/>
  <c r="M176" i="21"/>
  <c r="L187" i="21"/>
  <c r="L366" i="21"/>
  <c r="L220" i="21"/>
  <c r="M104" i="21"/>
  <c r="M129" i="21"/>
  <c r="N289" i="21"/>
  <c r="N268" i="21"/>
  <c r="M257" i="21"/>
  <c r="N340" i="21"/>
  <c r="J399" i="21"/>
  <c r="M364" i="21"/>
  <c r="J334" i="21"/>
  <c r="N21" i="21"/>
  <c r="N314" i="21"/>
  <c r="N158" i="21"/>
  <c r="L11" i="21"/>
  <c r="L107" i="21"/>
  <c r="L367" i="21"/>
  <c r="K403" i="21"/>
  <c r="L215" i="21"/>
  <c r="K176" i="21"/>
  <c r="L144" i="21"/>
  <c r="J186" i="21"/>
  <c r="N231" i="21"/>
  <c r="L369" i="21"/>
  <c r="N403" i="21"/>
  <c r="L195" i="21"/>
  <c r="L325" i="21"/>
  <c r="L32" i="21"/>
  <c r="J104" i="21"/>
  <c r="N2" i="21"/>
  <c r="N138" i="21"/>
  <c r="N104" i="21"/>
  <c r="M130" i="21"/>
  <c r="M265" i="21"/>
  <c r="M194" i="21"/>
  <c r="L350" i="21"/>
  <c r="N257" i="21"/>
  <c r="N251" i="21"/>
  <c r="J165" i="21"/>
  <c r="J22" i="21"/>
  <c r="J263" i="21"/>
  <c r="J249" i="21"/>
  <c r="J46" i="21"/>
  <c r="J63" i="21"/>
  <c r="M398" i="21"/>
  <c r="K51" i="21"/>
  <c r="K346" i="21"/>
  <c r="N256" i="21"/>
  <c r="K382" i="21"/>
  <c r="K315" i="21"/>
  <c r="L306" i="21"/>
  <c r="L285" i="21"/>
  <c r="L42" i="21"/>
  <c r="J8" i="21"/>
  <c r="J129" i="21"/>
  <c r="M5" i="21"/>
  <c r="J7" i="21"/>
  <c r="N100" i="21"/>
  <c r="N345" i="21"/>
  <c r="N359" i="21"/>
  <c r="L137" i="21"/>
  <c r="K386" i="21"/>
  <c r="N67" i="21"/>
  <c r="M201" i="21"/>
  <c r="L364" i="21"/>
  <c r="K75" i="21"/>
  <c r="M271" i="21"/>
  <c r="M63" i="21"/>
  <c r="M191" i="21"/>
  <c r="K333" i="21"/>
  <c r="L12" i="21"/>
  <c r="L116" i="21"/>
  <c r="K109" i="21"/>
  <c r="L84" i="21"/>
  <c r="L286" i="21"/>
  <c r="K356" i="21"/>
  <c r="M375" i="21"/>
  <c r="J376" i="21"/>
  <c r="N274" i="21"/>
  <c r="J181" i="21"/>
  <c r="N271" i="21"/>
  <c r="N46" i="21"/>
  <c r="N63" i="21"/>
  <c r="N191" i="21"/>
  <c r="L207" i="21"/>
  <c r="L48" i="21"/>
  <c r="L111" i="21"/>
  <c r="L163" i="21"/>
  <c r="L56" i="21"/>
  <c r="L353" i="21"/>
  <c r="L256" i="21"/>
  <c r="K173" i="21"/>
  <c r="L371" i="21"/>
  <c r="L5" i="21"/>
  <c r="K35" i="21"/>
  <c r="K85" i="21"/>
  <c r="M347" i="21"/>
  <c r="K291" i="21"/>
  <c r="K292" i="21"/>
  <c r="L36" i="21"/>
  <c r="L124" i="21"/>
  <c r="K390" i="21"/>
  <c r="K201" i="21"/>
  <c r="L180" i="21"/>
  <c r="K389" i="21"/>
  <c r="K293" i="21"/>
  <c r="K318" i="21"/>
  <c r="L270" i="21"/>
  <c r="L143" i="21"/>
  <c r="K295" i="21"/>
  <c r="L22" i="21"/>
  <c r="J347" i="21"/>
  <c r="L342" i="21"/>
  <c r="L133" i="21"/>
  <c r="L377" i="21"/>
  <c r="J64" i="21"/>
  <c r="L261" i="21"/>
  <c r="L160" i="21"/>
  <c r="K331" i="21"/>
  <c r="K241" i="21"/>
  <c r="K308" i="21"/>
  <c r="K267" i="21"/>
  <c r="L73" i="21"/>
  <c r="K126" i="21"/>
  <c r="K7" i="21"/>
  <c r="L331" i="21"/>
  <c r="L131" i="21"/>
  <c r="L244" i="21"/>
  <c r="K309" i="21"/>
  <c r="K171" i="21"/>
  <c r="L347" i="21"/>
  <c r="L126" i="21"/>
  <c r="K377" i="21"/>
  <c r="L7" i="21"/>
  <c r="J331" i="21"/>
  <c r="K140" i="21"/>
  <c r="L90" i="21"/>
  <c r="K245" i="21"/>
  <c r="L45" i="21"/>
  <c r="K311" i="21"/>
  <c r="N356" i="21"/>
  <c r="N105" i="21"/>
  <c r="N129" i="21"/>
  <c r="J292" i="21"/>
  <c r="M331" i="21"/>
  <c r="L150" i="21"/>
  <c r="K90" i="21"/>
  <c r="K202" i="21"/>
  <c r="J408" i="21"/>
  <c r="N409" i="21"/>
  <c r="N80" i="21"/>
  <c r="J390" i="21"/>
  <c r="K360" i="21"/>
  <c r="K282" i="21"/>
  <c r="K225" i="21"/>
  <c r="L318" i="21"/>
  <c r="M174" i="21"/>
  <c r="L274" i="21"/>
  <c r="L71" i="21"/>
  <c r="K54" i="21"/>
  <c r="N73" i="21"/>
  <c r="N179" i="21"/>
  <c r="L239" i="21"/>
  <c r="L165" i="21"/>
  <c r="L284" i="21"/>
  <c r="J81" i="21"/>
  <c r="N173" i="21"/>
  <c r="N407" i="21"/>
  <c r="N404" i="21"/>
  <c r="L381" i="21"/>
  <c r="L295" i="21"/>
  <c r="L20" i="21"/>
  <c r="J377" i="21"/>
  <c r="K26" i="21"/>
  <c r="J225" i="21"/>
  <c r="M318" i="21"/>
  <c r="J278" i="21"/>
  <c r="K289" i="21"/>
  <c r="N245" i="21"/>
  <c r="M202" i="21"/>
  <c r="K248" i="21"/>
  <c r="N293" i="21"/>
  <c r="J51" i="21"/>
  <c r="M335" i="21"/>
  <c r="K392" i="21"/>
  <c r="N228" i="21"/>
  <c r="L405" i="21"/>
  <c r="K388" i="21"/>
  <c r="N239" i="21"/>
  <c r="N165" i="21"/>
  <c r="M152" i="21"/>
  <c r="L139" i="21"/>
  <c r="L83" i="21"/>
  <c r="N295" i="21"/>
  <c r="N20" i="21"/>
  <c r="K330" i="21"/>
  <c r="K339" i="21"/>
  <c r="J79" i="21"/>
  <c r="K263" i="21"/>
  <c r="J271" i="21"/>
  <c r="N249" i="21"/>
  <c r="J236" i="21"/>
  <c r="K186" i="21"/>
  <c r="N94" i="21"/>
  <c r="N387" i="21"/>
  <c r="K153" i="21"/>
  <c r="K122" i="21"/>
  <c r="M26" i="21"/>
  <c r="M29" i="21"/>
  <c r="K300" i="21"/>
  <c r="K50" i="21"/>
  <c r="L176" i="21"/>
  <c r="K197" i="21"/>
  <c r="L173" i="21"/>
  <c r="M45" i="21"/>
  <c r="N399" i="21"/>
  <c r="J20" i="21"/>
  <c r="M133" i="21"/>
  <c r="N45" i="21"/>
  <c r="N309" i="21"/>
  <c r="J335" i="21"/>
  <c r="N342" i="21"/>
  <c r="N377" i="21"/>
  <c r="L341" i="21"/>
  <c r="N311" i="21"/>
  <c r="K283" i="21"/>
  <c r="K106" i="21"/>
  <c r="J341" i="21"/>
  <c r="M346" i="21"/>
  <c r="L167" i="21"/>
  <c r="N90" i="21"/>
  <c r="M207" i="21"/>
  <c r="N202" i="21"/>
  <c r="L408" i="21"/>
  <c r="L250" i="21"/>
  <c r="L248" i="21"/>
  <c r="K373" i="21"/>
  <c r="N360" i="21"/>
  <c r="N335" i="21"/>
  <c r="L178" i="21"/>
  <c r="J348" i="21"/>
  <c r="K402" i="21"/>
  <c r="J38" i="21"/>
  <c r="L310" i="21"/>
  <c r="L330" i="21"/>
  <c r="L69" i="21"/>
  <c r="K249" i="21"/>
  <c r="K387" i="21"/>
  <c r="K394" i="21"/>
  <c r="L166" i="21"/>
  <c r="N26" i="21"/>
  <c r="N29" i="21"/>
  <c r="L338" i="21"/>
  <c r="K158" i="21"/>
  <c r="L194" i="21"/>
  <c r="L314" i="21"/>
  <c r="N331" i="21"/>
  <c r="N36" i="21"/>
  <c r="J219" i="21"/>
  <c r="M150" i="21"/>
  <c r="J202" i="21"/>
  <c r="M219" i="21"/>
  <c r="J152" i="21"/>
  <c r="N133" i="21"/>
  <c r="K4" i="21"/>
  <c r="M121" i="21"/>
  <c r="M341" i="21"/>
  <c r="N346" i="21"/>
  <c r="K273" i="21"/>
  <c r="L188" i="21"/>
  <c r="K11" i="21"/>
  <c r="K14" i="21"/>
  <c r="K18" i="21"/>
  <c r="K107" i="21"/>
  <c r="K276" i="21"/>
  <c r="N237" i="21"/>
  <c r="M400" i="21"/>
  <c r="L58" i="21"/>
  <c r="N288" i="21"/>
  <c r="N93" i="21"/>
  <c r="N51" i="21"/>
  <c r="K61" i="21"/>
  <c r="N255" i="21"/>
  <c r="N205" i="21"/>
  <c r="N406" i="21"/>
  <c r="M405" i="21"/>
  <c r="K348" i="21"/>
  <c r="L35" i="21"/>
  <c r="L108" i="21"/>
  <c r="K154" i="21"/>
  <c r="N218" i="21"/>
  <c r="M139" i="21"/>
  <c r="K296" i="21"/>
  <c r="N79" i="21"/>
  <c r="N236" i="21"/>
  <c r="N213" i="21"/>
  <c r="M311" i="21"/>
  <c r="N115" i="21"/>
  <c r="N121" i="21"/>
  <c r="J106" i="21"/>
  <c r="N341" i="21"/>
  <c r="J372" i="21"/>
  <c r="J358" i="21"/>
  <c r="N405" i="21"/>
  <c r="M388" i="21"/>
  <c r="J157" i="21"/>
  <c r="N139" i="21"/>
  <c r="N70" i="21"/>
  <c r="N83" i="21"/>
  <c r="J391" i="21"/>
  <c r="J385" i="21"/>
  <c r="M263" i="21"/>
  <c r="M269" i="21"/>
  <c r="J191" i="21"/>
  <c r="M186" i="21"/>
  <c r="M166" i="21"/>
  <c r="M153" i="21"/>
  <c r="L397" i="21"/>
  <c r="L332" i="21"/>
  <c r="L323" i="21"/>
  <c r="N197" i="21"/>
  <c r="J245" i="21"/>
  <c r="J319" i="21"/>
  <c r="J4" i="21"/>
  <c r="J107" i="21"/>
  <c r="M181" i="21"/>
  <c r="J217" i="21"/>
  <c r="N339" i="21"/>
  <c r="N263" i="21"/>
  <c r="N269" i="21"/>
  <c r="L125" i="21"/>
  <c r="N186" i="21"/>
  <c r="N222" i="21"/>
  <c r="J144" i="21"/>
  <c r="J66" i="21"/>
  <c r="L394" i="21"/>
  <c r="K224" i="21"/>
  <c r="N166" i="21"/>
  <c r="N153" i="21"/>
  <c r="N122" i="21"/>
  <c r="N142" i="21"/>
  <c r="L320" i="21"/>
  <c r="L99" i="21"/>
  <c r="K404" i="21"/>
  <c r="K314" i="21"/>
  <c r="L105" i="21"/>
  <c r="L114" i="21"/>
  <c r="N234" i="21"/>
  <c r="N378" i="21"/>
  <c r="N174" i="21"/>
  <c r="N180" i="21"/>
  <c r="N64" i="21"/>
  <c r="N390" i="21"/>
  <c r="N103" i="21"/>
  <c r="J59" i="21"/>
  <c r="M20" i="21"/>
  <c r="M106" i="21"/>
  <c r="J208" i="21"/>
  <c r="J276" i="21"/>
  <c r="M4" i="21"/>
  <c r="N106" i="21"/>
  <c r="J383" i="21"/>
  <c r="K307" i="21"/>
  <c r="M167" i="21"/>
  <c r="M12" i="21"/>
  <c r="M14" i="21"/>
  <c r="M16" i="21"/>
  <c r="M18" i="21"/>
  <c r="M110" i="21"/>
  <c r="M111" i="21"/>
  <c r="M116" i="21"/>
  <c r="M107" i="21"/>
  <c r="M316" i="21"/>
  <c r="M276" i="21"/>
  <c r="N58" i="21"/>
  <c r="J92" i="21"/>
  <c r="N301" i="21"/>
  <c r="K345" i="21"/>
  <c r="K67" i="21"/>
  <c r="N181" i="21"/>
  <c r="M99" i="21"/>
  <c r="N57" i="21"/>
  <c r="N385" i="21"/>
  <c r="L183" i="21"/>
  <c r="M155" i="21"/>
  <c r="M144" i="21"/>
  <c r="M66" i="21"/>
  <c r="N198" i="21"/>
  <c r="L57" i="21"/>
  <c r="L109" i="21"/>
  <c r="K174" i="21"/>
  <c r="M7" i="21"/>
  <c r="N211" i="21"/>
  <c r="M171" i="21"/>
  <c r="M377" i="21"/>
  <c r="N7" i="21"/>
  <c r="N292" i="21"/>
  <c r="N172" i="21"/>
  <c r="J111" i="21"/>
  <c r="N4" i="21"/>
  <c r="M383" i="21"/>
  <c r="N273" i="21"/>
  <c r="N167" i="21"/>
  <c r="K265" i="21"/>
  <c r="N14" i="21"/>
  <c r="N18" i="21"/>
  <c r="N111" i="21"/>
  <c r="N107" i="21"/>
  <c r="N276" i="21"/>
  <c r="K372" i="21"/>
  <c r="N206" i="21"/>
  <c r="N215" i="21"/>
  <c r="K287" i="21"/>
  <c r="L321" i="21"/>
  <c r="L297" i="21"/>
  <c r="K286" i="21"/>
  <c r="L259" i="21"/>
  <c r="L218" i="21"/>
  <c r="L374" i="21"/>
  <c r="K101" i="21"/>
  <c r="K155" i="21"/>
  <c r="N144" i="21"/>
  <c r="N66" i="21"/>
  <c r="K151" i="21"/>
  <c r="L292" i="21"/>
  <c r="L171" i="21"/>
  <c r="L253" i="21"/>
  <c r="K183" i="21"/>
  <c r="L63" i="21"/>
  <c r="K363" i="21"/>
  <c r="L322" i="21"/>
  <c r="L324" i="21"/>
  <c r="L348" i="21"/>
  <c r="L262" i="21"/>
  <c r="J364" i="21"/>
  <c r="K351" i="21"/>
  <c r="L106" i="21"/>
  <c r="L390" i="21"/>
  <c r="J288" i="21"/>
  <c r="K77" i="21"/>
  <c r="L337" i="21"/>
  <c r="K371" i="21"/>
  <c r="N364" i="21"/>
  <c r="L53" i="21"/>
  <c r="J337" i="21"/>
  <c r="J221" i="21"/>
  <c r="L300" i="21"/>
  <c r="L356" i="21"/>
  <c r="K3" i="21"/>
  <c r="N6" i="21"/>
  <c r="N230" i="21"/>
  <c r="J380" i="21"/>
  <c r="N52" i="21"/>
  <c r="L375" i="21"/>
  <c r="N270" i="21"/>
  <c r="N170" i="21"/>
  <c r="L175" i="21"/>
  <c r="N44" i="21"/>
  <c r="K218" i="21"/>
  <c r="L72" i="21"/>
  <c r="J53" i="21"/>
  <c r="N298" i="21"/>
  <c r="M221" i="21"/>
  <c r="L153" i="21"/>
  <c r="K261" i="21"/>
  <c r="L400" i="21"/>
  <c r="L276" i="21"/>
  <c r="K365" i="21"/>
  <c r="L401" i="21"/>
  <c r="L88" i="21"/>
  <c r="K354" i="21"/>
  <c r="K43" i="21"/>
  <c r="M348" i="21"/>
  <c r="J233" i="21"/>
  <c r="K53" i="21"/>
  <c r="L351" i="21"/>
  <c r="L343" i="21"/>
  <c r="K175" i="21"/>
  <c r="L164" i="21"/>
  <c r="K10" i="21"/>
  <c r="L203" i="21"/>
  <c r="J189" i="21"/>
  <c r="K279" i="21"/>
  <c r="N221" i="21"/>
  <c r="K123" i="21"/>
  <c r="M204" i="21"/>
  <c r="L113" i="21"/>
  <c r="L327" i="21"/>
  <c r="N343" i="21"/>
  <c r="L140" i="21"/>
  <c r="L241" i="21"/>
  <c r="L197" i="21"/>
  <c r="L10" i="21"/>
  <c r="K62" i="21"/>
  <c r="K34" i="21"/>
  <c r="K13" i="21"/>
  <c r="K15" i="21"/>
  <c r="K17" i="21"/>
  <c r="K19" i="21"/>
  <c r="K124" i="21"/>
  <c r="K131" i="21"/>
  <c r="J76" i="21"/>
  <c r="J252" i="21"/>
  <c r="J203" i="21"/>
  <c r="K255" i="21"/>
  <c r="J392" i="21"/>
  <c r="K137" i="21"/>
  <c r="J143" i="21"/>
  <c r="K274" i="21"/>
  <c r="K179" i="21"/>
  <c r="K196" i="21"/>
  <c r="M72" i="21"/>
  <c r="L79" i="21"/>
  <c r="K399" i="21"/>
  <c r="K145" i="21"/>
  <c r="K135" i="21"/>
  <c r="M322" i="21"/>
  <c r="K81" i="21"/>
  <c r="K189" i="21"/>
  <c r="L158" i="21"/>
  <c r="L3" i="21"/>
  <c r="K36" i="21"/>
  <c r="M3" i="21"/>
  <c r="J327" i="21"/>
  <c r="L289" i="21"/>
  <c r="L62" i="21"/>
  <c r="L34" i="21"/>
  <c r="L13" i="21"/>
  <c r="L15" i="21"/>
  <c r="L19" i="21"/>
  <c r="L127" i="21"/>
  <c r="L128" i="21"/>
  <c r="M203" i="21"/>
  <c r="L255" i="21"/>
  <c r="N226" i="21"/>
  <c r="M392" i="21"/>
  <c r="M143" i="21"/>
  <c r="K405" i="21"/>
  <c r="L179" i="21"/>
  <c r="L196" i="21"/>
  <c r="K326" i="21"/>
  <c r="K362" i="21"/>
  <c r="J279" i="21"/>
  <c r="K227" i="21"/>
  <c r="L266" i="21"/>
  <c r="K328" i="21"/>
  <c r="J409" i="21"/>
  <c r="J324" i="21"/>
  <c r="L52" i="21"/>
  <c r="K337" i="21"/>
  <c r="J88" i="21"/>
  <c r="M183" i="21"/>
  <c r="K226" i="21"/>
  <c r="L154" i="21"/>
  <c r="L81" i="21"/>
  <c r="K142" i="21"/>
  <c r="J72" i="21"/>
  <c r="N351" i="21"/>
  <c r="N76" i="21"/>
  <c r="J370" i="21"/>
  <c r="N203" i="21"/>
  <c r="J255" i="21"/>
  <c r="J274" i="21"/>
  <c r="J196" i="21"/>
  <c r="M223" i="21"/>
  <c r="M279" i="21"/>
  <c r="N155" i="21"/>
  <c r="L224" i="21"/>
  <c r="L130" i="21"/>
  <c r="L234" i="21"/>
  <c r="L404" i="21"/>
  <c r="L368" i="21"/>
  <c r="L174" i="21"/>
  <c r="J284" i="21"/>
  <c r="K343" i="21"/>
  <c r="M262" i="21"/>
  <c r="K375" i="21"/>
  <c r="L77" i="21"/>
  <c r="N183" i="21"/>
  <c r="K327" i="21"/>
  <c r="L76" i="21"/>
  <c r="N3" i="21"/>
  <c r="K105" i="21"/>
  <c r="N113" i="21"/>
  <c r="K398" i="21"/>
  <c r="N327" i="21"/>
  <c r="N336" i="21"/>
  <c r="L340" i="21"/>
  <c r="M274" i="21"/>
  <c r="L54" i="21"/>
  <c r="L59" i="21"/>
  <c r="M196" i="21"/>
  <c r="L65" i="21"/>
  <c r="K264" i="21"/>
  <c r="N223" i="21"/>
  <c r="J78" i="21"/>
  <c r="N279" i="21"/>
  <c r="K236" i="21"/>
  <c r="K198" i="21"/>
  <c r="L115" i="21"/>
  <c r="L399" i="21"/>
  <c r="L260" i="21"/>
  <c r="J183" i="21"/>
  <c r="J6" i="21"/>
  <c r="L162" i="21"/>
  <c r="N322" i="21"/>
  <c r="N324" i="21"/>
  <c r="L205" i="21"/>
  <c r="K223" i="21"/>
  <c r="N337" i="21"/>
  <c r="L311" i="21"/>
  <c r="K9" i="21"/>
  <c r="L398" i="21"/>
  <c r="N34" i="21"/>
  <c r="L313" i="21"/>
  <c r="L243" i="21"/>
  <c r="L303" i="21"/>
  <c r="N370" i="21"/>
  <c r="K358" i="21"/>
  <c r="L282" i="21"/>
  <c r="L277" i="21"/>
  <c r="K302" i="21"/>
  <c r="N196" i="21"/>
  <c r="L201" i="21"/>
  <c r="K180" i="21"/>
  <c r="L264" i="21"/>
  <c r="K385" i="21"/>
  <c r="L236" i="21"/>
  <c r="K384" i="21"/>
  <c r="L51" i="21"/>
  <c r="K6" i="21"/>
  <c r="K170" i="21"/>
  <c r="L6" i="21"/>
  <c r="J355" i="21"/>
  <c r="K29" i="21"/>
  <c r="K162" i="21"/>
  <c r="L200" i="21"/>
  <c r="J52" i="21"/>
  <c r="L354" i="21"/>
  <c r="J44" i="21"/>
  <c r="K164" i="21"/>
  <c r="J315" i="21"/>
  <c r="M6" i="21"/>
  <c r="L100" i="21"/>
  <c r="M328" i="21"/>
  <c r="M233" i="21"/>
  <c r="K72" i="21"/>
  <c r="K232" i="21"/>
  <c r="L273" i="21"/>
  <c r="K188" i="21"/>
  <c r="K237" i="21"/>
  <c r="L50" i="21"/>
  <c r="N190" i="21"/>
  <c r="J243" i="21"/>
  <c r="L373" i="21"/>
  <c r="L358" i="21"/>
  <c r="J282" i="21"/>
  <c r="K103" i="21"/>
  <c r="J277" i="21"/>
  <c r="M137" i="21"/>
  <c r="J201" i="21"/>
  <c r="J296" i="21"/>
  <c r="N78" i="21"/>
  <c r="L271" i="21"/>
  <c r="L135" i="21"/>
  <c r="L123" i="21"/>
  <c r="K349" i="21"/>
  <c r="K216" i="21"/>
  <c r="M292" i="21"/>
  <c r="J398" i="21"/>
  <c r="M162" i="21"/>
  <c r="L145" i="21"/>
  <c r="K88" i="21"/>
  <c r="K208" i="21"/>
  <c r="L17" i="21"/>
  <c r="K127" i="21"/>
  <c r="K128" i="21"/>
  <c r="J262" i="21"/>
  <c r="K200" i="21"/>
  <c r="L80" i="21"/>
  <c r="L328" i="21"/>
  <c r="L291" i="21"/>
  <c r="L252" i="21"/>
  <c r="L230" i="21"/>
  <c r="L226" i="21"/>
  <c r="L302" i="21"/>
  <c r="K143" i="21"/>
  <c r="K340" i="21"/>
  <c r="L168" i="21"/>
  <c r="K284" i="21"/>
  <c r="K112" i="21"/>
  <c r="K364" i="21"/>
  <c r="L296" i="21"/>
  <c r="L294" i="21"/>
  <c r="K260" i="21"/>
  <c r="L298" i="21"/>
  <c r="M78" i="21"/>
  <c r="K136" i="21"/>
  <c r="K39" i="21"/>
  <c r="L221" i="21"/>
  <c r="L216" i="21"/>
  <c r="L349" i="21"/>
  <c r="L204" i="21"/>
  <c r="K141" i="21"/>
  <c r="K159" i="21"/>
  <c r="K187" i="21"/>
  <c r="K195" i="21"/>
  <c r="K306" i="21"/>
  <c r="K366" i="21"/>
  <c r="K254" i="21"/>
  <c r="K280" i="21"/>
  <c r="K325" i="21"/>
  <c r="K285" i="21"/>
  <c r="K220" i="21"/>
  <c r="K60" i="21"/>
  <c r="K42" i="21"/>
  <c r="K32" i="21"/>
  <c r="K55" i="21"/>
  <c r="L120" i="21"/>
  <c r="J115" i="21"/>
  <c r="N262" i="21"/>
  <c r="N282" i="21"/>
  <c r="N81" i="21"/>
  <c r="L283" i="21"/>
  <c r="K8" i="21"/>
  <c r="M115" i="21"/>
  <c r="J105" i="21"/>
  <c r="M343" i="21"/>
  <c r="J261" i="21"/>
  <c r="M88" i="21"/>
  <c r="L208" i="21"/>
  <c r="K148" i="21"/>
  <c r="N19" i="21"/>
  <c r="M200" i="21"/>
  <c r="K353" i="21"/>
  <c r="K244" i="21"/>
  <c r="N252" i="21"/>
  <c r="L370" i="21"/>
  <c r="L380" i="21"/>
  <c r="K323" i="21"/>
  <c r="K321" i="21"/>
  <c r="K212" i="21"/>
  <c r="K149" i="21"/>
  <c r="N61" i="21"/>
  <c r="L392" i="21"/>
  <c r="N302" i="21"/>
  <c r="L388" i="21"/>
  <c r="L157" i="21"/>
  <c r="L233" i="21"/>
  <c r="N47" i="21"/>
  <c r="L74" i="21"/>
  <c r="L315" i="21"/>
  <c r="K347" i="21"/>
  <c r="L136" i="21"/>
  <c r="L186" i="21"/>
  <c r="K134" i="21"/>
  <c r="N216" i="21"/>
  <c r="M363" i="21"/>
  <c r="K199" i="21"/>
  <c r="K114" i="21"/>
  <c r="J23" i="21"/>
  <c r="N349" i="21"/>
  <c r="N305" i="21"/>
  <c r="N204" i="21"/>
  <c r="N362" i="21"/>
  <c r="N53" i="21"/>
  <c r="L223" i="21"/>
  <c r="J198" i="21"/>
  <c r="N400" i="21"/>
  <c r="K312" i="21"/>
  <c r="K275" i="21"/>
  <c r="K2" i="21"/>
  <c r="K5" i="21"/>
  <c r="L8" i="21"/>
  <c r="M105" i="21"/>
  <c r="J113" i="21"/>
  <c r="M261" i="21"/>
  <c r="J273" i="21"/>
  <c r="K150" i="21"/>
  <c r="N88" i="21"/>
  <c r="L148" i="21"/>
  <c r="K41" i="21"/>
  <c r="N128" i="21"/>
  <c r="J308" i="21"/>
  <c r="K272" i="21"/>
  <c r="N200" i="21"/>
  <c r="N243" i="21"/>
  <c r="L212" i="21"/>
  <c r="L149" i="21"/>
  <c r="K319" i="21"/>
  <c r="L219" i="21"/>
  <c r="J286" i="21"/>
  <c r="L98" i="21"/>
  <c r="K108" i="21"/>
  <c r="K157" i="21"/>
  <c r="N284" i="21"/>
  <c r="K47" i="21"/>
  <c r="K217" i="21"/>
  <c r="L97" i="21"/>
  <c r="N112" i="21"/>
  <c r="K393" i="21"/>
  <c r="M161" i="21"/>
  <c r="L85" i="21"/>
  <c r="K82" i="21"/>
  <c r="L91" i="21"/>
  <c r="J235" i="21"/>
  <c r="K213" i="21"/>
  <c r="L151" i="21"/>
  <c r="K27" i="21"/>
  <c r="N146" i="21"/>
  <c r="K294" i="21"/>
  <c r="K69" i="21"/>
  <c r="M327" i="21"/>
  <c r="M189" i="21"/>
  <c r="M113" i="21"/>
  <c r="J365" i="21"/>
  <c r="M273" i="21"/>
  <c r="M208" i="21"/>
  <c r="N131" i="21"/>
  <c r="J163" i="21"/>
  <c r="J367" i="21"/>
  <c r="N408" i="21"/>
  <c r="K56" i="21"/>
  <c r="M357" i="21"/>
  <c r="N328" i="21"/>
  <c r="J353" i="21"/>
  <c r="K256" i="21"/>
  <c r="N232" i="21"/>
  <c r="K396" i="21"/>
  <c r="N355" i="21"/>
  <c r="L288" i="21"/>
  <c r="K89" i="21"/>
  <c r="N318" i="21"/>
  <c r="L319" i="21"/>
  <c r="N71" i="21"/>
  <c r="N99" i="21"/>
  <c r="L47" i="21"/>
  <c r="L210" i="21"/>
  <c r="K97" i="21"/>
  <c r="J68" i="21"/>
  <c r="L391" i="21"/>
  <c r="K290" i="21"/>
  <c r="K334" i="21"/>
  <c r="L49" i="21"/>
  <c r="M315" i="21"/>
  <c r="K238" i="21"/>
  <c r="J269" i="21"/>
  <c r="M235" i="21"/>
  <c r="N23" i="21"/>
  <c r="L385" i="21"/>
  <c r="N171" i="21"/>
  <c r="M198" i="21"/>
  <c r="N283" i="21"/>
  <c r="J312" i="21"/>
  <c r="J275" i="21"/>
  <c r="J2" i="21"/>
  <c r="J5" i="21"/>
  <c r="M8" i="21"/>
  <c r="K138" i="21"/>
  <c r="M365" i="21"/>
  <c r="J333" i="21"/>
  <c r="M148" i="21"/>
  <c r="N308" i="21"/>
  <c r="J272" i="21"/>
  <c r="M163" i="21"/>
  <c r="M58" i="21"/>
  <c r="N50" i="21"/>
  <c r="N267" i="21"/>
  <c r="K211" i="21"/>
  <c r="N303" i="21"/>
  <c r="K350" i="21"/>
  <c r="N380" i="21"/>
  <c r="N392" i="21"/>
  <c r="K376" i="21"/>
  <c r="N286" i="21"/>
  <c r="L117" i="21"/>
  <c r="N143" i="21"/>
  <c r="N201" i="21"/>
  <c r="N233" i="21"/>
  <c r="N74" i="21"/>
  <c r="L290" i="21"/>
  <c r="L334" i="21"/>
  <c r="N315" i="21"/>
  <c r="L101" i="21"/>
  <c r="J342" i="21"/>
  <c r="K222" i="21"/>
  <c r="M387" i="21"/>
  <c r="N25" i="21"/>
  <c r="L112" i="21"/>
  <c r="N15" i="21"/>
  <c r="N264" i="21"/>
  <c r="N8" i="21"/>
  <c r="M333" i="21"/>
  <c r="J352" i="21"/>
  <c r="N265" i="21"/>
  <c r="N148" i="21"/>
  <c r="M37" i="21"/>
  <c r="M41" i="21"/>
  <c r="N163" i="21"/>
  <c r="J56" i="21"/>
  <c r="N353" i="21"/>
  <c r="L211" i="21"/>
  <c r="N323" i="21"/>
  <c r="N321" i="21"/>
  <c r="N169" i="21"/>
  <c r="N212" i="21"/>
  <c r="L345" i="21"/>
  <c r="L376" i="21"/>
  <c r="L228" i="21"/>
  <c r="K87" i="21"/>
  <c r="N98" i="21"/>
  <c r="M157" i="21"/>
  <c r="K165" i="21"/>
  <c r="K381" i="21"/>
  <c r="M49" i="21"/>
  <c r="K310" i="21"/>
  <c r="K342" i="21"/>
  <c r="N91" i="21"/>
  <c r="K133" i="21"/>
  <c r="N151" i="21"/>
  <c r="K24" i="21"/>
  <c r="N312" i="21"/>
  <c r="N275" i="21"/>
  <c r="J121" i="21"/>
  <c r="M352" i="21"/>
  <c r="J346" i="21"/>
  <c r="N41" i="21"/>
  <c r="M48" i="21"/>
  <c r="M11" i="21"/>
  <c r="L16" i="21"/>
  <c r="L18" i="21"/>
  <c r="K111" i="21"/>
  <c r="N272" i="21"/>
  <c r="M372" i="21"/>
  <c r="K193" i="21"/>
  <c r="N319" i="21"/>
  <c r="J205" i="21"/>
  <c r="N178" i="21"/>
  <c r="L87" i="21"/>
  <c r="K395" i="21"/>
  <c r="L406" i="21"/>
  <c r="K332" i="21"/>
  <c r="N157" i="21"/>
  <c r="L182" i="21"/>
  <c r="N393" i="21"/>
  <c r="N391" i="21"/>
  <c r="K20" i="21"/>
  <c r="N49" i="21"/>
  <c r="K21" i="21"/>
  <c r="J253" i="21"/>
  <c r="M122" i="21"/>
  <c r="N192" i="21"/>
  <c r="N27" i="21"/>
  <c r="N28" i="21"/>
  <c r="N299" i="21"/>
  <c r="M123" i="21"/>
  <c r="J343" i="21"/>
  <c r="J200" i="21"/>
  <c r="N348" i="21"/>
  <c r="M296" i="21"/>
  <c r="N123" i="21"/>
  <c r="J356" i="21"/>
  <c r="J247" i="21"/>
  <c r="N11" i="21"/>
  <c r="J237" i="21"/>
  <c r="N372" i="21"/>
  <c r="N56" i="21"/>
  <c r="L309" i="21"/>
  <c r="N396" i="21"/>
  <c r="K93" i="21"/>
  <c r="N89" i="21"/>
  <c r="N320" i="21"/>
  <c r="K205" i="21"/>
  <c r="N382" i="21"/>
  <c r="M77" i="21"/>
  <c r="K407" i="21"/>
  <c r="N334" i="21"/>
  <c r="L21" i="21"/>
  <c r="N238" i="21"/>
  <c r="K253" i="21"/>
  <c r="M249" i="21"/>
  <c r="L46" i="21"/>
  <c r="N134" i="21"/>
  <c r="N114" i="21"/>
  <c r="K249" i="24"/>
  <c r="K175" i="24"/>
  <c r="L315" i="24"/>
  <c r="K37" i="24"/>
  <c r="L108" i="24"/>
  <c r="L175" i="24"/>
  <c r="L10" i="24"/>
  <c r="L186" i="24"/>
  <c r="L212" i="24"/>
  <c r="L409" i="24"/>
  <c r="L310" i="24"/>
  <c r="J300" i="24"/>
  <c r="K239" i="24"/>
  <c r="J349" i="24"/>
  <c r="L147" i="24"/>
  <c r="K312" i="24"/>
  <c r="J375" i="24"/>
  <c r="L361" i="24"/>
  <c r="K163" i="24"/>
  <c r="J386" i="24"/>
  <c r="N280" i="24"/>
  <c r="J359" i="24"/>
  <c r="J175" i="24"/>
  <c r="N249" i="24"/>
  <c r="N225" i="24"/>
  <c r="K358" i="24"/>
  <c r="J409" i="24"/>
  <c r="J310" i="24"/>
  <c r="N226" i="24"/>
  <c r="N103" i="24"/>
  <c r="M337" i="24"/>
  <c r="K273" i="24"/>
  <c r="J361" i="24"/>
  <c r="J178" i="24"/>
  <c r="L100" i="24"/>
  <c r="J116" i="24"/>
  <c r="K73" i="24"/>
  <c r="M386" i="24"/>
  <c r="K38" i="24"/>
  <c r="M71" i="24"/>
  <c r="L158" i="24"/>
  <c r="J190" i="24"/>
  <c r="N190" i="24"/>
  <c r="L9" i="24"/>
  <c r="K63" i="24"/>
  <c r="K54" i="24"/>
  <c r="K10" i="24"/>
  <c r="L30" i="24"/>
  <c r="J232" i="24"/>
  <c r="N71" i="24"/>
  <c r="M349" i="24"/>
  <c r="J8" i="24"/>
  <c r="M363" i="24"/>
  <c r="J288" i="24"/>
  <c r="M121" i="24"/>
  <c r="J224" i="24"/>
  <c r="M35" i="24"/>
  <c r="N12" i="24"/>
  <c r="M14" i="24"/>
  <c r="K18" i="24"/>
  <c r="M358" i="24"/>
  <c r="J370" i="24"/>
  <c r="J201" i="24"/>
  <c r="K369" i="24"/>
  <c r="K103" i="24"/>
  <c r="J203" i="24"/>
  <c r="N292" i="24"/>
  <c r="L122" i="24"/>
  <c r="J37" i="24"/>
  <c r="N188" i="24"/>
  <c r="N232" i="24"/>
  <c r="J127" i="24"/>
  <c r="L61" i="24"/>
  <c r="K101" i="24"/>
  <c r="L38" i="24"/>
  <c r="M93" i="24"/>
  <c r="K193" i="24"/>
  <c r="K86" i="24"/>
  <c r="L125" i="24"/>
  <c r="L143" i="24"/>
  <c r="M8" i="24"/>
  <c r="M297" i="24"/>
  <c r="N121" i="24"/>
  <c r="N35" i="24"/>
  <c r="L68" i="24"/>
  <c r="N14" i="24"/>
  <c r="N186" i="24"/>
  <c r="L223" i="24"/>
  <c r="L319" i="24"/>
  <c r="M198" i="24"/>
  <c r="M201" i="24"/>
  <c r="N247" i="24"/>
  <c r="K243" i="24"/>
  <c r="L103" i="24"/>
  <c r="M203" i="24"/>
  <c r="K140" i="24"/>
  <c r="J122" i="24"/>
  <c r="L317" i="24"/>
  <c r="J69" i="24"/>
  <c r="L138" i="24"/>
  <c r="L144" i="24"/>
  <c r="J61" i="24"/>
  <c r="L101" i="24"/>
  <c r="N274" i="24"/>
  <c r="M158" i="24"/>
  <c r="J268" i="24"/>
  <c r="L400" i="24"/>
  <c r="L172" i="24"/>
  <c r="L193" i="24"/>
  <c r="L149" i="24"/>
  <c r="L86" i="24"/>
  <c r="L70" i="24"/>
  <c r="K280" i="24"/>
  <c r="L208" i="24"/>
  <c r="K176" i="24"/>
  <c r="L71" i="24"/>
  <c r="L190" i="24"/>
  <c r="M269" i="24"/>
  <c r="M310" i="24"/>
  <c r="N315" i="24"/>
  <c r="N375" i="24"/>
  <c r="N409" i="24"/>
  <c r="N269" i="24"/>
  <c r="N310" i="24"/>
  <c r="N228" i="24"/>
  <c r="N8" i="24"/>
  <c r="N297" i="24"/>
  <c r="N201" i="24"/>
  <c r="M381" i="24"/>
  <c r="N203" i="24"/>
  <c r="N380" i="24"/>
  <c r="N399" i="24"/>
  <c r="M406" i="24"/>
  <c r="N340" i="24"/>
  <c r="M38" i="24"/>
  <c r="N158" i="24"/>
  <c r="M268" i="24"/>
  <c r="L408" i="24"/>
  <c r="L398" i="24"/>
  <c r="K153" i="24"/>
  <c r="K386" i="24"/>
  <c r="L300" i="24"/>
  <c r="L368" i="24"/>
  <c r="N331" i="24"/>
  <c r="J100" i="24"/>
  <c r="N33" i="24"/>
  <c r="N178" i="24"/>
  <c r="K104" i="24"/>
  <c r="J253" i="24"/>
  <c r="J36" i="24"/>
  <c r="M370" i="24"/>
  <c r="J282" i="24"/>
  <c r="M282" i="24"/>
  <c r="J53" i="24"/>
  <c r="J380" i="24"/>
  <c r="J308" i="24"/>
  <c r="K156" i="24"/>
  <c r="J399" i="24"/>
  <c r="N406" i="24"/>
  <c r="M383" i="24"/>
  <c r="J383" i="24"/>
  <c r="N38" i="24"/>
  <c r="N268" i="24"/>
  <c r="N81" i="24"/>
  <c r="K113" i="24"/>
  <c r="M364" i="24"/>
  <c r="L104" i="24"/>
  <c r="M98" i="24"/>
  <c r="J34" i="24"/>
  <c r="K165" i="24"/>
  <c r="J205" i="24"/>
  <c r="K336" i="24"/>
  <c r="J319" i="24"/>
  <c r="K254" i="24"/>
  <c r="J369" i="24"/>
  <c r="L329" i="24"/>
  <c r="M296" i="24"/>
  <c r="L195" i="24"/>
  <c r="M53" i="24"/>
  <c r="N151" i="24"/>
  <c r="K327" i="24"/>
  <c r="K373" i="24"/>
  <c r="N241" i="24"/>
  <c r="N316" i="24"/>
  <c r="M308" i="24"/>
  <c r="K150" i="24"/>
  <c r="J286" i="24"/>
  <c r="N101" i="24"/>
  <c r="K274" i="24"/>
  <c r="K345" i="24"/>
  <c r="K96" i="24"/>
  <c r="K145" i="24"/>
  <c r="M374" i="24"/>
  <c r="N374" i="24"/>
  <c r="J330" i="24"/>
  <c r="L267" i="24"/>
  <c r="N86" i="24"/>
  <c r="N70" i="24"/>
  <c r="K28" i="24"/>
  <c r="L260" i="24"/>
  <c r="L196" i="24"/>
  <c r="L280" i="24"/>
  <c r="L229" i="24"/>
  <c r="K71" i="24"/>
  <c r="K31" i="24"/>
  <c r="K228" i="24"/>
  <c r="L31" i="24"/>
  <c r="J43" i="24"/>
  <c r="J239" i="24"/>
  <c r="J163" i="24"/>
  <c r="J230" i="24"/>
  <c r="J339" i="24"/>
  <c r="M99" i="24"/>
  <c r="J93" i="24"/>
  <c r="N98" i="24"/>
  <c r="N36" i="24"/>
  <c r="M205" i="24"/>
  <c r="J207" i="24"/>
  <c r="M319" i="24"/>
  <c r="N262" i="24"/>
  <c r="L270" i="24"/>
  <c r="N140" i="24"/>
  <c r="K90" i="24"/>
  <c r="M286" i="24"/>
  <c r="M330" i="24"/>
  <c r="L244" i="24"/>
  <c r="L39" i="24"/>
  <c r="J55" i="24"/>
  <c r="J292" i="24"/>
  <c r="N39" i="24"/>
  <c r="J121" i="24"/>
  <c r="J381" i="24"/>
  <c r="M177" i="24"/>
  <c r="K7" i="24"/>
  <c r="J167" i="24"/>
  <c r="J129" i="24"/>
  <c r="N34" i="24"/>
  <c r="K244" i="24"/>
  <c r="L58" i="24"/>
  <c r="N286" i="24"/>
  <c r="K77" i="24"/>
  <c r="L388" i="24"/>
  <c r="N330" i="24"/>
  <c r="J280" i="24"/>
  <c r="K259" i="24"/>
  <c r="L271" i="24"/>
  <c r="J104" i="24"/>
  <c r="J98" i="24"/>
  <c r="L224" i="24"/>
  <c r="J160" i="24"/>
  <c r="L11" i="24"/>
  <c r="M15" i="24"/>
  <c r="L205" i="24"/>
  <c r="K218" i="24"/>
  <c r="K223" i="24"/>
  <c r="J358" i="24"/>
  <c r="K300" i="24"/>
  <c r="L228" i="24"/>
  <c r="N296" i="24"/>
  <c r="J195" i="24"/>
  <c r="J103" i="24"/>
  <c r="L239" i="24"/>
  <c r="N356" i="24"/>
  <c r="K283" i="24"/>
  <c r="L156" i="24"/>
  <c r="J312" i="24"/>
  <c r="L154" i="24"/>
  <c r="K178" i="24"/>
  <c r="N150" i="24"/>
  <c r="N124" i="24"/>
  <c r="L163" i="24"/>
  <c r="K100" i="24"/>
  <c r="N73" i="24"/>
  <c r="M340" i="24"/>
  <c r="J71" i="24"/>
  <c r="M274" i="24"/>
  <c r="L379" i="24"/>
  <c r="L268" i="24"/>
  <c r="N145" i="24"/>
  <c r="N126" i="24"/>
  <c r="N166" i="24"/>
  <c r="M193" i="24"/>
  <c r="L123" i="24"/>
  <c r="K125" i="24"/>
  <c r="J344" i="24"/>
  <c r="N272" i="24"/>
  <c r="M259" i="24"/>
  <c r="M129" i="24"/>
  <c r="J199" i="24"/>
  <c r="L17" i="24"/>
  <c r="M211" i="24"/>
  <c r="J233" i="24"/>
  <c r="N55" i="24"/>
  <c r="N43" i="24"/>
  <c r="M300" i="24"/>
  <c r="K332" i="24"/>
  <c r="L226" i="24"/>
  <c r="N53" i="24"/>
  <c r="L151" i="24"/>
  <c r="L245" i="24"/>
  <c r="L222" i="24"/>
  <c r="N407" i="24"/>
  <c r="M339" i="24"/>
  <c r="M361" i="24"/>
  <c r="N63" i="24"/>
  <c r="N112" i="24"/>
  <c r="N154" i="24"/>
  <c r="N163" i="24"/>
  <c r="M100" i="24"/>
  <c r="M209" i="24"/>
  <c r="J85" i="24"/>
  <c r="K403" i="24"/>
  <c r="K298" i="24"/>
  <c r="L48" i="24"/>
  <c r="K22" i="24"/>
  <c r="N326" i="24"/>
  <c r="J345" i="24"/>
  <c r="J81" i="24"/>
  <c r="J303" i="24"/>
  <c r="K126" i="24"/>
  <c r="M190" i="24"/>
  <c r="K185" i="24"/>
  <c r="K181" i="24"/>
  <c r="K397" i="24"/>
  <c r="N227" i="24"/>
  <c r="N123" i="24"/>
  <c r="L341" i="24"/>
  <c r="L246" i="24"/>
  <c r="N259" i="24"/>
  <c r="N253" i="24"/>
  <c r="K199" i="24"/>
  <c r="J35" i="24"/>
  <c r="K12" i="24"/>
  <c r="K171" i="24"/>
  <c r="K197" i="24"/>
  <c r="N223" i="24"/>
  <c r="N211" i="24"/>
  <c r="J250" i="24"/>
  <c r="L278" i="24"/>
  <c r="K266" i="24"/>
  <c r="N300" i="24"/>
  <c r="M228" i="24"/>
  <c r="L332" i="24"/>
  <c r="K362" i="24"/>
  <c r="J151" i="24"/>
  <c r="K245" i="24"/>
  <c r="N309" i="24"/>
  <c r="K292" i="24"/>
  <c r="J210" i="24"/>
  <c r="K119" i="24"/>
  <c r="M213" i="24"/>
  <c r="K222" i="24"/>
  <c r="K392" i="24"/>
  <c r="K407" i="24"/>
  <c r="N339" i="24"/>
  <c r="K367" i="24"/>
  <c r="N361" i="24"/>
  <c r="K232" i="24"/>
  <c r="K347" i="24"/>
  <c r="N100" i="24"/>
  <c r="L116" i="24"/>
  <c r="L403" i="24"/>
  <c r="K48" i="24"/>
  <c r="M345" i="24"/>
  <c r="K357" i="24"/>
  <c r="L142" i="24"/>
  <c r="K79" i="24"/>
  <c r="K303" i="24"/>
  <c r="L181" i="24"/>
  <c r="L92" i="24"/>
  <c r="K136" i="24"/>
  <c r="L397" i="24"/>
  <c r="L405" i="24"/>
  <c r="L401" i="24"/>
  <c r="K189" i="24"/>
  <c r="M28" i="24"/>
  <c r="N125" i="24"/>
  <c r="N114" i="24"/>
  <c r="N345" i="24"/>
  <c r="N95" i="24"/>
  <c r="M382" i="24"/>
  <c r="N91" i="24"/>
  <c r="N27" i="24"/>
  <c r="N28" i="24"/>
  <c r="N88" i="24"/>
  <c r="M72" i="24"/>
  <c r="J357" i="24"/>
  <c r="J79" i="24"/>
  <c r="N246" i="24"/>
  <c r="N311" i="24"/>
  <c r="L148" i="24"/>
  <c r="K255" i="24"/>
  <c r="M36" i="24"/>
  <c r="J14" i="24"/>
  <c r="J19" i="24"/>
  <c r="M197" i="24"/>
  <c r="L240" i="24"/>
  <c r="L393" i="24"/>
  <c r="N404" i="24"/>
  <c r="K46" i="24"/>
  <c r="L314" i="24"/>
  <c r="L180" i="24"/>
  <c r="M264" i="24"/>
  <c r="M266" i="24"/>
  <c r="L248" i="24"/>
  <c r="K284" i="24"/>
  <c r="M245" i="24"/>
  <c r="M292" i="24"/>
  <c r="M119" i="24"/>
  <c r="L155" i="24"/>
  <c r="M222" i="24"/>
  <c r="M392" i="24"/>
  <c r="K377" i="24"/>
  <c r="K317" i="24"/>
  <c r="M232" i="24"/>
  <c r="M347" i="24"/>
  <c r="M281" i="24"/>
  <c r="J128" i="24"/>
  <c r="K219" i="24"/>
  <c r="M395" i="24"/>
  <c r="L352" i="24"/>
  <c r="J146" i="24"/>
  <c r="M79" i="24"/>
  <c r="M389" i="24"/>
  <c r="L45" i="24"/>
  <c r="N185" i="24"/>
  <c r="N181" i="24"/>
  <c r="N92" i="24"/>
  <c r="M189" i="24"/>
  <c r="N395" i="24"/>
  <c r="K387" i="24"/>
  <c r="M323" i="24"/>
  <c r="N383" i="24"/>
  <c r="M146" i="24"/>
  <c r="K285" i="24"/>
  <c r="N79" i="24"/>
  <c r="N389" i="24"/>
  <c r="N368" i="24"/>
  <c r="M102" i="24"/>
  <c r="M267" i="24"/>
  <c r="K168" i="24"/>
  <c r="N402" i="24"/>
  <c r="N146" i="24"/>
  <c r="L21" i="24"/>
  <c r="N107" i="24"/>
  <c r="L306" i="24"/>
  <c r="K368" i="24"/>
  <c r="N102" i="24"/>
  <c r="K384" i="24"/>
  <c r="K58" i="24"/>
  <c r="L382" i="24"/>
  <c r="K328" i="24"/>
  <c r="L72" i="24"/>
  <c r="L207" i="24"/>
  <c r="N208" i="24"/>
  <c r="L292" i="24"/>
  <c r="L134" i="24"/>
  <c r="N130" i="24"/>
  <c r="K61" i="24"/>
  <c r="M234" i="24"/>
  <c r="K252" i="24"/>
  <c r="N335" i="24"/>
  <c r="K271" i="24"/>
  <c r="J194" i="24"/>
  <c r="M199" i="24"/>
  <c r="N41" i="24"/>
  <c r="M41" i="24"/>
  <c r="N11" i="24"/>
  <c r="K17" i="24"/>
  <c r="N289" i="24"/>
  <c r="K250" i="24"/>
  <c r="M318" i="24"/>
  <c r="L284" i="24"/>
  <c r="N44" i="24"/>
  <c r="M44" i="24"/>
  <c r="N234" i="24"/>
  <c r="K323" i="24"/>
  <c r="N220" i="24"/>
  <c r="M220" i="24"/>
  <c r="L136" i="24"/>
  <c r="L189" i="24"/>
  <c r="L252" i="24"/>
  <c r="K117" i="24"/>
  <c r="L52" i="24"/>
  <c r="N238" i="24"/>
  <c r="M238" i="24"/>
  <c r="K130" i="24"/>
  <c r="L33" i="24"/>
  <c r="J198" i="24"/>
  <c r="J130" i="24"/>
  <c r="J108" i="24"/>
  <c r="K207" i="24"/>
  <c r="J234" i="24"/>
  <c r="N384" i="24"/>
  <c r="L194" i="24"/>
  <c r="J165" i="24"/>
  <c r="J216" i="24"/>
  <c r="M289" i="24"/>
  <c r="M278" i="24"/>
  <c r="J278" i="24"/>
  <c r="L63" i="24"/>
  <c r="K263" i="24"/>
  <c r="L5" i="24"/>
  <c r="L7" i="24"/>
  <c r="J110" i="24"/>
  <c r="N165" i="24"/>
  <c r="M233" i="24"/>
  <c r="K67" i="24"/>
  <c r="N318" i="24"/>
  <c r="K353" i="24"/>
  <c r="L392" i="24"/>
  <c r="M188" i="24"/>
  <c r="J188" i="24"/>
  <c r="M96" i="24"/>
  <c r="J96" i="24"/>
  <c r="N184" i="24"/>
  <c r="M184" i="24"/>
  <c r="L288" i="24"/>
  <c r="L235" i="24"/>
  <c r="K52" i="24"/>
  <c r="N162" i="24"/>
  <c r="M162" i="24"/>
  <c r="N365" i="24"/>
  <c r="M365" i="24"/>
  <c r="L290" i="24"/>
  <c r="L35" i="24"/>
  <c r="K233" i="24"/>
  <c r="M208" i="24"/>
  <c r="K134" i="24"/>
  <c r="M244" i="24"/>
  <c r="J244" i="24"/>
  <c r="N22" i="24"/>
  <c r="M22" i="24"/>
  <c r="M11" i="24"/>
  <c r="J11" i="24"/>
  <c r="M279" i="24"/>
  <c r="J279" i="24"/>
  <c r="K198" i="24"/>
  <c r="K33" i="24"/>
  <c r="L160" i="24"/>
  <c r="L130" i="24"/>
  <c r="L328" i="24"/>
  <c r="N290" i="24"/>
  <c r="M231" i="24"/>
  <c r="N110" i="24"/>
  <c r="L249" i="24"/>
  <c r="L218" i="24"/>
  <c r="J64" i="24"/>
  <c r="J67" i="24"/>
  <c r="N279" i="24"/>
  <c r="M309" i="24"/>
  <c r="K170" i="24"/>
  <c r="M379" i="24"/>
  <c r="J379" i="24"/>
  <c r="L369" i="24"/>
  <c r="K160" i="24"/>
  <c r="K290" i="24"/>
  <c r="J208" i="24"/>
  <c r="K88" i="24"/>
  <c r="K216" i="24"/>
  <c r="L325" i="24"/>
  <c r="M384" i="24"/>
  <c r="J17" i="24"/>
  <c r="N233" i="24"/>
  <c r="M303" i="24"/>
  <c r="L275" i="24"/>
  <c r="J113" i="24"/>
  <c r="K359" i="24"/>
  <c r="N271" i="24"/>
  <c r="K129" i="24"/>
  <c r="N17" i="24"/>
  <c r="J218" i="24"/>
  <c r="M67" i="24"/>
  <c r="N273" i="24"/>
  <c r="M273" i="24"/>
  <c r="N298" i="24"/>
  <c r="J298" i="24"/>
  <c r="M335" i="24"/>
  <c r="J335" i="24"/>
  <c r="L13" i="24"/>
  <c r="K55" i="24"/>
  <c r="L87" i="24"/>
  <c r="M90" i="24"/>
  <c r="N90" i="24"/>
  <c r="L384" i="24"/>
  <c r="J22" i="24"/>
  <c r="M113" i="24"/>
  <c r="L129" i="24"/>
  <c r="K215" i="24"/>
  <c r="M218" i="24"/>
  <c r="N67" i="24"/>
  <c r="J170" i="24"/>
  <c r="J220" i="24"/>
  <c r="L184" i="24"/>
  <c r="K167" i="24"/>
  <c r="L55" i="24"/>
  <c r="K226" i="24"/>
  <c r="K72" i="24"/>
  <c r="L22" i="24"/>
  <c r="L126" i="24"/>
  <c r="M130" i="24"/>
  <c r="K194" i="24"/>
  <c r="J289" i="24"/>
  <c r="M221" i="24"/>
  <c r="J309" i="24"/>
  <c r="M351" i="24"/>
  <c r="N117" i="24"/>
  <c r="M117" i="24"/>
  <c r="J117" i="24"/>
  <c r="K16" i="24"/>
  <c r="L215" i="24"/>
  <c r="N218" i="24"/>
  <c r="N52" i="24"/>
  <c r="M52" i="24"/>
  <c r="K203" i="24"/>
  <c r="K40" i="24"/>
  <c r="L41" i="24"/>
  <c r="M207" i="24"/>
  <c r="J328" i="24"/>
  <c r="N231" i="24"/>
  <c r="J248" i="24"/>
  <c r="N59" i="24"/>
  <c r="M59" i="24"/>
  <c r="L347" i="24"/>
  <c r="K159" i="24"/>
  <c r="K338" i="24"/>
  <c r="K365" i="24"/>
  <c r="N303" i="24"/>
  <c r="K24" i="24"/>
  <c r="L311" i="24"/>
  <c r="K355" i="24"/>
  <c r="K348" i="24"/>
  <c r="J271" i="24"/>
  <c r="N194" i="24"/>
  <c r="J41" i="24"/>
  <c r="N13" i="24"/>
  <c r="L216" i="24"/>
  <c r="N207" i="24"/>
  <c r="J52" i="24"/>
  <c r="M328" i="24"/>
  <c r="L198" i="24"/>
  <c r="N244" i="24"/>
  <c r="K161" i="24"/>
  <c r="M373" i="24"/>
  <c r="J373" i="24"/>
  <c r="M325" i="24"/>
  <c r="K376" i="24"/>
  <c r="K162" i="24"/>
  <c r="N170" i="24"/>
  <c r="L96" i="24"/>
  <c r="M192" i="24"/>
  <c r="J192" i="24"/>
  <c r="K166" i="24"/>
  <c r="L76" i="24"/>
  <c r="L51" i="24"/>
  <c r="L24" i="24"/>
  <c r="N343" i="24"/>
  <c r="M194" i="24"/>
  <c r="M17" i="24"/>
  <c r="M165" i="24"/>
  <c r="K235" i="24"/>
  <c r="N221" i="24"/>
  <c r="M369" i="24"/>
  <c r="K151" i="24"/>
  <c r="K87" i="24"/>
  <c r="M170" i="24"/>
  <c r="N40" i="24"/>
  <c r="L355" i="24"/>
  <c r="K4" i="24"/>
  <c r="K9" i="24"/>
  <c r="L351" i="24"/>
  <c r="M271" i="24"/>
  <c r="M110" i="24"/>
  <c r="K98" i="24"/>
  <c r="N199" i="24"/>
  <c r="M160" i="24"/>
  <c r="K64" i="24"/>
  <c r="N328" i="24"/>
  <c r="K278" i="24"/>
  <c r="N248" i="24"/>
  <c r="L161" i="24"/>
  <c r="J87" i="24"/>
  <c r="J273" i="24"/>
  <c r="J159" i="24"/>
  <c r="L176" i="24"/>
  <c r="J402" i="24"/>
  <c r="L54" i="24"/>
  <c r="J187" i="24"/>
  <c r="N371" i="24"/>
  <c r="L166" i="24"/>
  <c r="K57" i="24"/>
  <c r="J351" i="24"/>
  <c r="N288" i="24"/>
  <c r="M216" i="24"/>
  <c r="M210" i="24"/>
  <c r="M402" i="24"/>
  <c r="J4" i="24"/>
  <c r="J6" i="24"/>
  <c r="M167" i="24"/>
  <c r="N216" i="24"/>
  <c r="N198" i="24"/>
  <c r="J243" i="24"/>
  <c r="J229" i="24"/>
  <c r="N210" i="24"/>
  <c r="N87" i="24"/>
  <c r="J44" i="24"/>
  <c r="N159" i="24"/>
  <c r="M54" i="24"/>
  <c r="N24" i="24"/>
  <c r="N160" i="24"/>
  <c r="N355" i="24"/>
  <c r="N348" i="24"/>
  <c r="M4" i="24"/>
  <c r="M6" i="24"/>
  <c r="N167" i="24"/>
  <c r="J261" i="24"/>
  <c r="M108" i="24"/>
  <c r="L12" i="24"/>
  <c r="M64" i="24"/>
  <c r="L305" i="24"/>
  <c r="J242" i="24"/>
  <c r="J329" i="24"/>
  <c r="M239" i="24"/>
  <c r="L373" i="24"/>
  <c r="M155" i="24"/>
  <c r="J155" i="24"/>
  <c r="J317" i="24"/>
  <c r="J60" i="24"/>
  <c r="L114" i="24"/>
  <c r="K383" i="24"/>
  <c r="N54" i="24"/>
  <c r="L192" i="24"/>
  <c r="K277" i="24"/>
  <c r="N85" i="24"/>
  <c r="M85" i="24"/>
  <c r="N4" i="24"/>
  <c r="N6" i="24"/>
  <c r="N9" i="24"/>
  <c r="K272" i="24"/>
  <c r="N108" i="24"/>
  <c r="K260" i="24"/>
  <c r="J223" i="24"/>
  <c r="N64" i="24"/>
  <c r="J305" i="24"/>
  <c r="N278" i="24"/>
  <c r="N243" i="24"/>
  <c r="J150" i="24"/>
  <c r="K50" i="24"/>
  <c r="K85" i="24"/>
  <c r="L383" i="24"/>
  <c r="L257" i="24"/>
  <c r="N193" i="24"/>
  <c r="N106" i="24"/>
  <c r="J16" i="24"/>
  <c r="J162" i="24"/>
  <c r="M187" i="24"/>
  <c r="L334" i="24"/>
  <c r="L132" i="24"/>
  <c r="L272" i="24"/>
  <c r="M12" i="24"/>
  <c r="L171" i="24"/>
  <c r="M223" i="24"/>
  <c r="M153" i="24"/>
  <c r="K409" i="24"/>
  <c r="N94" i="24"/>
  <c r="M43" i="24"/>
  <c r="K269" i="24"/>
  <c r="K310" i="24"/>
  <c r="L299" i="24"/>
  <c r="N329" i="24"/>
  <c r="J262" i="24"/>
  <c r="K349" i="24"/>
  <c r="L316" i="24"/>
  <c r="L312" i="24"/>
  <c r="N317" i="24"/>
  <c r="N111" i="24"/>
  <c r="M150" i="24"/>
  <c r="J144" i="24"/>
  <c r="L50" i="24"/>
  <c r="K75" i="24"/>
  <c r="J257" i="24"/>
  <c r="K135" i="24"/>
  <c r="L237" i="24"/>
  <c r="L372" i="24"/>
  <c r="L247" i="24"/>
  <c r="M226" i="24"/>
  <c r="K59" i="24"/>
  <c r="J284" i="24"/>
  <c r="M312" i="24"/>
  <c r="M58" i="24"/>
  <c r="L112" i="24"/>
  <c r="L263" i="24"/>
  <c r="J54" i="24"/>
  <c r="K379" i="24"/>
  <c r="L187" i="24"/>
  <c r="K164" i="24"/>
  <c r="K92" i="24"/>
  <c r="K105" i="24"/>
  <c r="K372" i="24"/>
  <c r="K47" i="24"/>
  <c r="K214" i="24"/>
  <c r="K311" i="24"/>
  <c r="L230" i="24"/>
  <c r="L250" i="24"/>
  <c r="N369" i="24"/>
  <c r="M248" i="24"/>
  <c r="M103" i="24"/>
  <c r="K204" i="24"/>
  <c r="L349" i="24"/>
  <c r="J325" i="24"/>
  <c r="K155" i="24"/>
  <c r="L407" i="24"/>
  <c r="M61" i="24"/>
  <c r="M159" i="24"/>
  <c r="L88" i="24"/>
  <c r="N379" i="24"/>
  <c r="N257" i="24"/>
  <c r="L81" i="24"/>
  <c r="J382" i="24"/>
  <c r="K192" i="24"/>
  <c r="K184" i="24"/>
  <c r="N26" i="24"/>
  <c r="N47" i="24"/>
  <c r="L57" i="24"/>
  <c r="M230" i="24"/>
  <c r="M250" i="24"/>
  <c r="K315" i="24"/>
  <c r="L353" i="24"/>
  <c r="L362" i="24"/>
  <c r="K83" i="24"/>
  <c r="J204" i="24"/>
  <c r="N373" i="24"/>
  <c r="N325" i="24"/>
  <c r="L140" i="24"/>
  <c r="J376" i="24"/>
  <c r="K375" i="24"/>
  <c r="L90" i="24"/>
  <c r="M88" i="24"/>
  <c r="M388" i="24"/>
  <c r="L298" i="24"/>
  <c r="N96" i="24"/>
  <c r="N382" i="24"/>
  <c r="L135" i="24"/>
  <c r="N397" i="24"/>
  <c r="N401" i="24"/>
  <c r="N169" i="24"/>
  <c r="K23" i="24"/>
  <c r="L277" i="24"/>
  <c r="L307" i="24"/>
  <c r="K183" i="24"/>
  <c r="L238" i="24"/>
  <c r="M204" i="24"/>
  <c r="K337" i="24"/>
  <c r="M376" i="24"/>
  <c r="K321" i="24"/>
  <c r="L375" i="24"/>
  <c r="J90" i="24"/>
  <c r="N50" i="24"/>
  <c r="J173" i="24"/>
  <c r="J75" i="24"/>
  <c r="L396" i="24"/>
  <c r="K340" i="24"/>
  <c r="J48" i="24"/>
  <c r="J365" i="24"/>
  <c r="K158" i="24"/>
  <c r="K99" i="24"/>
  <c r="N57" i="24"/>
  <c r="K208" i="24"/>
  <c r="J315" i="24"/>
  <c r="J238" i="24"/>
  <c r="J83" i="24"/>
  <c r="N155" i="24"/>
  <c r="N376" i="24"/>
  <c r="M407" i="24"/>
  <c r="J111" i="24"/>
  <c r="K188" i="24"/>
  <c r="L281" i="24"/>
  <c r="M298" i="24"/>
  <c r="M48" i="24"/>
  <c r="L274" i="24"/>
  <c r="N192" i="24"/>
  <c r="K89" i="24"/>
  <c r="N291" i="24"/>
  <c r="K227" i="24"/>
  <c r="L242" i="24"/>
  <c r="M315" i="24"/>
  <c r="N362" i="24"/>
  <c r="J296" i="24"/>
  <c r="J337" i="24"/>
  <c r="K241" i="24"/>
  <c r="K122" i="24"/>
  <c r="M111" i="24"/>
  <c r="J281" i="24"/>
  <c r="N75" i="24"/>
  <c r="J406" i="24"/>
  <c r="J340" i="24"/>
  <c r="L146" i="24"/>
  <c r="K322" i="24"/>
  <c r="J158" i="24"/>
  <c r="J99" i="24"/>
  <c r="K306" i="24"/>
  <c r="K66" i="24"/>
  <c r="M91" i="24"/>
  <c r="L227" i="24"/>
  <c r="N136" i="24"/>
  <c r="N372" i="24"/>
  <c r="K179" i="24"/>
  <c r="L91" i="24"/>
  <c r="L26" i="24"/>
  <c r="L47" i="24"/>
  <c r="M252" i="24"/>
  <c r="N293" i="24"/>
  <c r="L258" i="24"/>
  <c r="N172" i="24"/>
  <c r="L179" i="24"/>
  <c r="L152" i="24"/>
  <c r="L89" i="24"/>
  <c r="K84" i="24"/>
  <c r="N252" i="24"/>
  <c r="K320" i="24"/>
  <c r="L183" i="24"/>
  <c r="K42" i="24"/>
  <c r="L65" i="24"/>
  <c r="K137" i="24"/>
  <c r="K360" i="24"/>
  <c r="N152" i="24"/>
  <c r="N89" i="24"/>
  <c r="M23" i="24"/>
  <c r="L29" i="24"/>
  <c r="N183" i="24"/>
  <c r="L256" i="24"/>
  <c r="L137" i="24"/>
  <c r="L360" i="24"/>
  <c r="K405" i="24"/>
  <c r="K401" i="24"/>
  <c r="N84" i="24"/>
  <c r="N23" i="24"/>
  <c r="K291" i="24"/>
  <c r="N320" i="24"/>
  <c r="N214" i="24"/>
  <c r="L191" i="24"/>
  <c r="L343" i="24"/>
  <c r="N42" i="24"/>
  <c r="L56" i="24"/>
  <c r="N267" i="24"/>
  <c r="N65" i="24"/>
  <c r="K25" i="24"/>
  <c r="K341" i="24"/>
  <c r="N236" i="24"/>
  <c r="M136" i="24"/>
  <c r="J293" i="24"/>
  <c r="J252" i="24"/>
  <c r="J183" i="24"/>
  <c r="M355" i="24"/>
  <c r="L2" i="24"/>
  <c r="N25" i="24"/>
  <c r="M214" i="24"/>
  <c r="M9" i="24"/>
  <c r="K287" i="24"/>
  <c r="K174" i="24"/>
  <c r="J355" i="24"/>
  <c r="N2" i="24"/>
  <c r="J9" i="24"/>
  <c r="J33" i="24"/>
  <c r="M76" i="24"/>
  <c r="J311" i="24"/>
  <c r="M311" i="24"/>
  <c r="M246" i="24"/>
  <c r="L348" i="24"/>
  <c r="K237" i="24"/>
  <c r="J23" i="24"/>
  <c r="J26" i="24"/>
  <c r="J47" i="24"/>
  <c r="L287" i="24"/>
  <c r="M33" i="24"/>
  <c r="M348" i="24"/>
  <c r="J174" i="24"/>
  <c r="M84" i="24"/>
  <c r="J287" i="24"/>
  <c r="K258" i="24"/>
  <c r="J65" i="24"/>
  <c r="N237" i="24"/>
  <c r="J143" i="24"/>
  <c r="J202" i="24"/>
  <c r="M172" i="24"/>
  <c r="M405" i="24"/>
  <c r="J291" i="24"/>
  <c r="J172" i="24"/>
  <c r="M290" i="24"/>
  <c r="L391" i="24"/>
  <c r="J137" i="24"/>
  <c r="J360" i="24"/>
  <c r="K152" i="24"/>
  <c r="M70" i="24"/>
  <c r="J51" i="24"/>
  <c r="L385" i="24"/>
  <c r="M385" i="24"/>
  <c r="M360" i="24"/>
  <c r="N217" i="24"/>
  <c r="M57" i="24"/>
  <c r="J394" i="24"/>
  <c r="M237" i="24"/>
  <c r="M371" i="24"/>
  <c r="L174" i="24"/>
  <c r="K76" i="24"/>
  <c r="K27" i="24"/>
  <c r="K143" i="24"/>
  <c r="K202" i="24"/>
  <c r="N174" i="24"/>
  <c r="M65" i="24"/>
  <c r="J105" i="24"/>
  <c r="J169" i="24"/>
  <c r="J152" i="24"/>
  <c r="J89" i="24"/>
  <c r="K80" i="24"/>
  <c r="J42" i="24"/>
  <c r="K391" i="24"/>
  <c r="N164" i="24"/>
  <c r="M169" i="24"/>
  <c r="N179" i="24"/>
  <c r="K295" i="24"/>
  <c r="N143" i="24"/>
  <c r="J391" i="24"/>
  <c r="N137" i="24"/>
  <c r="J295" i="24"/>
  <c r="M106" i="24"/>
  <c r="J385" i="24"/>
  <c r="M391" i="24"/>
  <c r="K3" i="24"/>
  <c r="K6" i="24"/>
  <c r="M7" i="24"/>
  <c r="N80" i="24"/>
  <c r="N391" i="24"/>
  <c r="L3" i="24"/>
  <c r="L6" i="24"/>
  <c r="K26" i="24"/>
  <c r="J164" i="24"/>
  <c r="J92" i="24"/>
  <c r="L217" i="24"/>
  <c r="L394" i="24"/>
  <c r="M89" i="24"/>
  <c r="M47" i="24"/>
  <c r="K217" i="24"/>
  <c r="L295" i="24"/>
  <c r="J106" i="24"/>
  <c r="M183" i="24"/>
  <c r="L202" i="24"/>
  <c r="L105" i="24"/>
  <c r="N394" i="24"/>
  <c r="K91" i="24"/>
  <c r="N76" i="24"/>
  <c r="M51" i="24"/>
  <c r="L25" i="24"/>
  <c r="N295" i="24"/>
  <c r="M236" i="24"/>
  <c r="N202" i="24"/>
  <c r="M42" i="24"/>
  <c r="K32" i="24"/>
  <c r="K149" i="24"/>
  <c r="J343" i="24"/>
  <c r="L32" i="24"/>
  <c r="J372" i="24"/>
  <c r="M25" i="24"/>
  <c r="M343" i="24"/>
  <c r="J32" i="24"/>
  <c r="K56" i="24"/>
  <c r="K2" i="24"/>
  <c r="K5" i="24"/>
  <c r="L164" i="24"/>
  <c r="N105" i="24"/>
  <c r="M372" i="24"/>
  <c r="J149" i="24"/>
  <c r="J86" i="24"/>
  <c r="J27" i="24"/>
  <c r="K123" i="24"/>
  <c r="L390" i="24"/>
  <c r="J200" i="24"/>
  <c r="K39" i="24"/>
  <c r="M86" i="24"/>
  <c r="M27" i="24"/>
  <c r="J131" i="24"/>
  <c r="J390" i="24"/>
  <c r="M200" i="24"/>
  <c r="J2" i="24"/>
  <c r="J5" i="24"/>
  <c r="M92" i="24"/>
  <c r="N149" i="24"/>
  <c r="J123" i="24"/>
  <c r="J39" i="24"/>
  <c r="K30" i="24"/>
  <c r="K302" i="24"/>
  <c r="J290" i="24"/>
  <c r="M2" i="24"/>
  <c r="M5" i="24"/>
  <c r="J134" i="24"/>
  <c r="K400" i="24"/>
  <c r="N405" i="24"/>
  <c r="J401" i="24"/>
  <c r="L84" i="24"/>
  <c r="L291" i="24"/>
  <c r="J214" i="24"/>
  <c r="N115" i="24"/>
  <c r="L293" i="24"/>
  <c r="J84" i="24"/>
  <c r="M291" i="24"/>
  <c r="M295" i="24"/>
  <c r="M123" i="24"/>
  <c r="M143" i="24"/>
  <c r="M293" i="24"/>
  <c r="M202" i="24"/>
  <c r="M39" i="24"/>
  <c r="J267" i="24"/>
  <c r="J237" i="24"/>
  <c r="J405" i="24"/>
  <c r="J179" i="24"/>
  <c r="J76" i="24"/>
  <c r="J320" i="24"/>
  <c r="J80" i="24"/>
  <c r="J115" i="24"/>
  <c r="J277" i="24"/>
  <c r="N390" i="24"/>
  <c r="J256" i="24"/>
  <c r="N287" i="24"/>
  <c r="J30" i="24"/>
  <c r="N32" i="24"/>
  <c r="M174" i="24"/>
  <c r="M105" i="24"/>
  <c r="M401" i="24"/>
  <c r="M152" i="24"/>
  <c r="J25" i="24"/>
  <c r="M320" i="24"/>
  <c r="M80" i="24"/>
  <c r="M115" i="24"/>
  <c r="M277" i="24"/>
  <c r="M256" i="24"/>
  <c r="M30" i="24"/>
  <c r="J181" i="24"/>
  <c r="J168" i="24"/>
  <c r="J400" i="24"/>
  <c r="J193" i="24"/>
  <c r="J91" i="24"/>
  <c r="J29" i="24"/>
  <c r="J191" i="24"/>
  <c r="N277" i="24"/>
  <c r="J341" i="24"/>
  <c r="N256" i="24"/>
  <c r="J258" i="24"/>
  <c r="N30" i="24"/>
  <c r="J56" i="24"/>
  <c r="J217" i="24"/>
  <c r="M287" i="24"/>
  <c r="M32" i="24"/>
  <c r="J302" i="24"/>
  <c r="M164" i="24"/>
  <c r="M137" i="24"/>
  <c r="M394" i="24"/>
  <c r="M149" i="24"/>
  <c r="M26" i="24"/>
  <c r="M191" i="24"/>
  <c r="M341" i="24"/>
  <c r="M258" i="24"/>
  <c r="M56" i="24"/>
  <c r="J184" i="24"/>
  <c r="J139" i="24"/>
  <c r="J397" i="24"/>
  <c r="J189" i="24"/>
  <c r="J118" i="24"/>
  <c r="J24" i="24"/>
  <c r="M217" i="24"/>
  <c r="J294" i="24"/>
  <c r="J227" i="24"/>
  <c r="J125" i="24"/>
  <c r="N191" i="24"/>
  <c r="J307" i="24"/>
  <c r="N341" i="24"/>
  <c r="J251" i="24"/>
  <c r="N258" i="24"/>
  <c r="J31" i="24"/>
  <c r="N56" i="24"/>
  <c r="J28" i="24"/>
  <c r="M294" i="24"/>
  <c r="M227" i="24"/>
  <c r="M125" i="24"/>
  <c r="M307" i="24"/>
  <c r="M251" i="24"/>
  <c r="M31" i="24"/>
  <c r="M390" i="24"/>
  <c r="J136" i="24"/>
  <c r="J371" i="24"/>
  <c r="J166" i="24"/>
  <c r="J70" i="24"/>
  <c r="J236" i="24"/>
  <c r="N307" i="24"/>
  <c r="J246" i="24"/>
  <c r="N251" i="24"/>
  <c r="J57" i="24"/>
  <c r="N31" i="24"/>
  <c r="K358" i="23"/>
  <c r="L75" i="23"/>
  <c r="L77" i="23"/>
  <c r="L83" i="23"/>
  <c r="L350" i="23"/>
  <c r="L352" i="23"/>
  <c r="L6" i="23"/>
  <c r="L8" i="23"/>
  <c r="L89" i="23"/>
  <c r="K95" i="23"/>
  <c r="K146" i="23"/>
  <c r="L203" i="23"/>
  <c r="K207" i="23"/>
  <c r="K215" i="23"/>
  <c r="K219" i="23"/>
  <c r="K225" i="23"/>
  <c r="K241" i="23"/>
  <c r="K257" i="23"/>
  <c r="K261" i="23"/>
  <c r="K265" i="23"/>
  <c r="J348" i="23"/>
  <c r="M56" i="23"/>
  <c r="K103" i="23"/>
  <c r="K132" i="23"/>
  <c r="K140" i="23"/>
  <c r="M168" i="23"/>
  <c r="J172" i="23"/>
  <c r="M187" i="23"/>
  <c r="J197" i="23"/>
  <c r="J203" i="23"/>
  <c r="L231" i="23"/>
  <c r="L235" i="23"/>
  <c r="L247" i="23"/>
  <c r="L251" i="23"/>
  <c r="K289" i="23"/>
  <c r="K313" i="23"/>
  <c r="N331" i="23"/>
  <c r="N334" i="23"/>
  <c r="N336" i="23"/>
  <c r="L57" i="23"/>
  <c r="N205" i="23"/>
  <c r="N237" i="23"/>
  <c r="N249" i="23"/>
  <c r="K327" i="23"/>
  <c r="J28" i="23"/>
  <c r="N91" i="23"/>
  <c r="M210" i="23"/>
  <c r="N232" i="23"/>
  <c r="N236" i="23"/>
  <c r="N238" i="23"/>
  <c r="N248" i="23"/>
  <c r="N262" i="23"/>
  <c r="L319" i="23"/>
  <c r="L47" i="23"/>
  <c r="K185" i="23"/>
  <c r="M197" i="23"/>
  <c r="J205" i="23"/>
  <c r="N358" i="23"/>
  <c r="L49" i="23"/>
  <c r="L153" i="23"/>
  <c r="J124" i="23"/>
  <c r="M201" i="23"/>
  <c r="J211" i="23"/>
  <c r="J219" i="23"/>
  <c r="J89" i="23"/>
  <c r="J130" i="23"/>
  <c r="N201" i="23"/>
  <c r="M233" i="23"/>
  <c r="M259" i="23"/>
  <c r="K160" i="23"/>
  <c r="N227" i="23"/>
  <c r="N235" i="23"/>
  <c r="N247" i="23"/>
  <c r="J20" i="23"/>
  <c r="M26" i="23"/>
  <c r="M34" i="23"/>
  <c r="L109" i="23"/>
  <c r="N28" i="23"/>
  <c r="L76" i="23"/>
  <c r="L80" i="23"/>
  <c r="N103" i="23"/>
  <c r="N105" i="23"/>
  <c r="L111" i="23"/>
  <c r="L186" i="23"/>
  <c r="N283" i="23"/>
  <c r="N297" i="23"/>
  <c r="N307" i="23"/>
  <c r="N309" i="23"/>
  <c r="L381" i="23"/>
  <c r="L385" i="23"/>
  <c r="L387" i="23"/>
  <c r="L389" i="23"/>
  <c r="L391" i="23"/>
  <c r="L393" i="23"/>
  <c r="L395" i="23"/>
  <c r="L397" i="23"/>
  <c r="L399" i="23"/>
  <c r="L401" i="23"/>
  <c r="L403" i="23"/>
  <c r="L405" i="23"/>
  <c r="M205" i="23"/>
  <c r="M265" i="23"/>
  <c r="M93" i="23"/>
  <c r="M136" i="23"/>
  <c r="N211" i="23"/>
  <c r="N243" i="23"/>
  <c r="N263" i="23"/>
  <c r="K319" i="23"/>
  <c r="L107" i="23"/>
  <c r="J186" i="23"/>
  <c r="J194" i="23"/>
  <c r="K210" i="23"/>
  <c r="K218" i="23"/>
  <c r="K226" i="23"/>
  <c r="N304" i="23"/>
  <c r="N306" i="23"/>
  <c r="J343" i="23"/>
  <c r="L55" i="23"/>
  <c r="K187" i="23"/>
  <c r="M209" i="23"/>
  <c r="M221" i="23"/>
  <c r="L99" i="23"/>
  <c r="K172" i="23"/>
  <c r="N239" i="23"/>
  <c r="N255" i="23"/>
  <c r="L305" i="23"/>
  <c r="L315" i="23"/>
  <c r="K111" i="23"/>
  <c r="N127" i="23"/>
  <c r="K186" i="23"/>
  <c r="K194" i="23"/>
  <c r="M287" i="23"/>
  <c r="K5" i="23"/>
  <c r="M74" i="23"/>
  <c r="M78" i="23"/>
  <c r="M80" i="23"/>
  <c r="M82" i="23"/>
  <c r="K90" i="23"/>
  <c r="M117" i="23"/>
  <c r="N178" i="23"/>
  <c r="M180" i="23"/>
  <c r="M184" i="23"/>
  <c r="M192" i="23"/>
  <c r="L266" i="23"/>
  <c r="K272" i="23"/>
  <c r="N316" i="23"/>
  <c r="N324" i="23"/>
  <c r="K338" i="23"/>
  <c r="M203" i="23"/>
  <c r="N348" i="23"/>
  <c r="N356" i="23"/>
  <c r="J8" i="23"/>
  <c r="J120" i="23"/>
  <c r="J128" i="23"/>
  <c r="J136" i="23"/>
  <c r="N203" i="23"/>
  <c r="M211" i="23"/>
  <c r="M239" i="23"/>
  <c r="M263" i="23"/>
  <c r="L97" i="23"/>
  <c r="N219" i="23"/>
  <c r="N231" i="23"/>
  <c r="N241" i="23"/>
  <c r="L5" i="23"/>
  <c r="N74" i="23"/>
  <c r="N78" i="23"/>
  <c r="N111" i="23"/>
  <c r="N113" i="23"/>
  <c r="N115" i="23"/>
  <c r="N117" i="23"/>
  <c r="J123" i="23"/>
  <c r="L143" i="23"/>
  <c r="K145" i="23"/>
  <c r="N180" i="23"/>
  <c r="N184" i="23"/>
  <c r="N186" i="23"/>
  <c r="J210" i="23"/>
  <c r="J218" i="23"/>
  <c r="K326" i="23"/>
  <c r="N343" i="23"/>
  <c r="K192" i="23"/>
  <c r="L323" i="23"/>
  <c r="K331" i="23"/>
  <c r="L372" i="23"/>
  <c r="K396" i="23"/>
  <c r="K198" i="23"/>
  <c r="K7" i="23"/>
  <c r="L42" i="23"/>
  <c r="M142" i="23"/>
  <c r="L7" i="23"/>
  <c r="N34" i="23"/>
  <c r="J95" i="23"/>
  <c r="N175" i="23"/>
  <c r="K242" i="23"/>
  <c r="K244" i="23"/>
  <c r="N267" i="23"/>
  <c r="K287" i="23"/>
  <c r="L312" i="23"/>
  <c r="N329" i="23"/>
  <c r="M337" i="23"/>
  <c r="K345" i="23"/>
  <c r="N378" i="23"/>
  <c r="N380" i="23"/>
  <c r="N382" i="23"/>
  <c r="J7" i="23"/>
  <c r="N36" i="23"/>
  <c r="L48" i="23"/>
  <c r="L50" i="23"/>
  <c r="L54" i="23"/>
  <c r="K56" i="23"/>
  <c r="M73" i="23"/>
  <c r="K77" i="23"/>
  <c r="J83" i="23"/>
  <c r="J88" i="23"/>
  <c r="M95" i="23"/>
  <c r="K110" i="23"/>
  <c r="L125" i="23"/>
  <c r="K129" i="23"/>
  <c r="J141" i="23"/>
  <c r="N144" i="23"/>
  <c r="N146" i="23"/>
  <c r="J148" i="23"/>
  <c r="M179" i="23"/>
  <c r="J185" i="23"/>
  <c r="M200" i="23"/>
  <c r="J202" i="23"/>
  <c r="J213" i="23"/>
  <c r="L240" i="23"/>
  <c r="L242" i="23"/>
  <c r="L244" i="23"/>
  <c r="L248" i="23"/>
  <c r="K250" i="23"/>
  <c r="K252" i="23"/>
  <c r="K256" i="23"/>
  <c r="J277" i="23"/>
  <c r="K291" i="23"/>
  <c r="J310" i="23"/>
  <c r="K318" i="23"/>
  <c r="L24" i="23"/>
  <c r="L102" i="23"/>
  <c r="K220" i="23"/>
  <c r="L30" i="23"/>
  <c r="L136" i="23"/>
  <c r="K329" i="23"/>
  <c r="K388" i="23"/>
  <c r="K404" i="23"/>
  <c r="L93" i="23"/>
  <c r="L173" i="23"/>
  <c r="K339" i="23"/>
  <c r="J119" i="23"/>
  <c r="K200" i="23"/>
  <c r="L337" i="23"/>
  <c r="L11" i="23"/>
  <c r="J73" i="23"/>
  <c r="J200" i="23"/>
  <c r="K217" i="23"/>
  <c r="K234" i="23"/>
  <c r="N179" i="23"/>
  <c r="K206" i="23"/>
  <c r="L254" i="23"/>
  <c r="K264" i="23"/>
  <c r="M273" i="23"/>
  <c r="L291" i="23"/>
  <c r="K2" i="23"/>
  <c r="N7" i="23"/>
  <c r="L21" i="23"/>
  <c r="K29" i="23"/>
  <c r="N44" i="23"/>
  <c r="M46" i="23"/>
  <c r="M50" i="23"/>
  <c r="J60" i="23"/>
  <c r="K68" i="23"/>
  <c r="J77" i="23"/>
  <c r="L79" i="23"/>
  <c r="L101" i="23"/>
  <c r="N106" i="23"/>
  <c r="L112" i="23"/>
  <c r="L114" i="23"/>
  <c r="M127" i="23"/>
  <c r="J131" i="23"/>
  <c r="K137" i="23"/>
  <c r="N148" i="23"/>
  <c r="K170" i="23"/>
  <c r="K191" i="23"/>
  <c r="K193" i="23"/>
  <c r="L206" i="23"/>
  <c r="L208" i="23"/>
  <c r="M217" i="23"/>
  <c r="M219" i="23"/>
  <c r="K221" i="23"/>
  <c r="M227" i="23"/>
  <c r="M242" i="23"/>
  <c r="L258" i="23"/>
  <c r="L260" i="23"/>
  <c r="L262" i="23"/>
  <c r="N281" i="23"/>
  <c r="K307" i="23"/>
  <c r="N310" i="23"/>
  <c r="N312" i="23"/>
  <c r="J316" i="23"/>
  <c r="L322" i="23"/>
  <c r="K324" i="23"/>
  <c r="M357" i="23"/>
  <c r="K373" i="23"/>
  <c r="K364" i="23"/>
  <c r="K3" i="23"/>
  <c r="L71" i="23"/>
  <c r="K84" i="23"/>
  <c r="K173" i="23"/>
  <c r="K394" i="23"/>
  <c r="K400" i="23"/>
  <c r="L3" i="23"/>
  <c r="K36" i="23"/>
  <c r="L304" i="23"/>
  <c r="J5" i="23"/>
  <c r="L36" i="23"/>
  <c r="J142" i="23"/>
  <c r="K181" i="23"/>
  <c r="L95" i="23"/>
  <c r="K148" i="23"/>
  <c r="L88" i="23"/>
  <c r="K99" i="23"/>
  <c r="J179" i="23"/>
  <c r="N224" i="23"/>
  <c r="N42" i="23"/>
  <c r="L56" i="23"/>
  <c r="J125" i="23"/>
  <c r="N195" i="23"/>
  <c r="K208" i="23"/>
  <c r="M230" i="23"/>
  <c r="J285" i="23"/>
  <c r="K295" i="23"/>
  <c r="J353" i="23"/>
  <c r="K4" i="23"/>
  <c r="J19" i="23"/>
  <c r="L31" i="23"/>
  <c r="L33" i="23"/>
  <c r="N48" i="23"/>
  <c r="N50" i="23"/>
  <c r="M58" i="23"/>
  <c r="M64" i="23"/>
  <c r="M66" i="23"/>
  <c r="L70" i="23"/>
  <c r="M77" i="23"/>
  <c r="K83" i="23"/>
  <c r="N89" i="23"/>
  <c r="L92" i="23"/>
  <c r="L94" i="23"/>
  <c r="K96" i="23"/>
  <c r="K120" i="23"/>
  <c r="N124" i="23"/>
  <c r="M131" i="23"/>
  <c r="K141" i="23"/>
  <c r="J162" i="23"/>
  <c r="L164" i="23"/>
  <c r="K174" i="23"/>
  <c r="K176" i="23"/>
  <c r="J208" i="23"/>
  <c r="N217" i="23"/>
  <c r="N244" i="23"/>
  <c r="J278" i="23"/>
  <c r="N282" i="23"/>
  <c r="N285" i="23"/>
  <c r="N287" i="23"/>
  <c r="L299" i="23"/>
  <c r="N311" i="23"/>
  <c r="J320" i="23"/>
  <c r="K328" i="23"/>
  <c r="K330" i="23"/>
  <c r="N347" i="23"/>
  <c r="N353" i="23"/>
  <c r="L373" i="23"/>
  <c r="K32" i="23"/>
  <c r="K167" i="23"/>
  <c r="K302" i="23"/>
  <c r="K93" i="23"/>
  <c r="K378" i="23"/>
  <c r="K390" i="23"/>
  <c r="K398" i="23"/>
  <c r="L267" i="23"/>
  <c r="L380" i="23"/>
  <c r="J173" i="23"/>
  <c r="L226" i="23"/>
  <c r="J146" i="23"/>
  <c r="K213" i="23"/>
  <c r="J226" i="23"/>
  <c r="K275" i="23"/>
  <c r="K152" i="23"/>
  <c r="L185" i="23"/>
  <c r="L232" i="23"/>
  <c r="L15" i="23"/>
  <c r="J158" i="23"/>
  <c r="N183" i="23"/>
  <c r="M21" i="23"/>
  <c r="J27" i="23"/>
  <c r="J31" i="23"/>
  <c r="N56" i="23"/>
  <c r="N58" i="23"/>
  <c r="N60" i="23"/>
  <c r="N64" i="23"/>
  <c r="N66" i="23"/>
  <c r="M76" i="23"/>
  <c r="N77" i="23"/>
  <c r="M101" i="23"/>
  <c r="J118" i="23"/>
  <c r="J135" i="23"/>
  <c r="J164" i="23"/>
  <c r="N187" i="23"/>
  <c r="J189" i="23"/>
  <c r="J193" i="23"/>
  <c r="M208" i="23"/>
  <c r="M216" i="23"/>
  <c r="M218" i="23"/>
  <c r="J221" i="23"/>
  <c r="N252" i="23"/>
  <c r="M258" i="23"/>
  <c r="J284" i="23"/>
  <c r="J303" i="23"/>
  <c r="N315" i="23"/>
  <c r="J346" i="23"/>
  <c r="J350" i="23"/>
  <c r="N352" i="23"/>
  <c r="K298" i="23"/>
  <c r="K325" i="23"/>
  <c r="K368" i="23"/>
  <c r="L171" i="23"/>
  <c r="L302" i="23"/>
  <c r="K386" i="23"/>
  <c r="L84" i="23"/>
  <c r="K44" i="23"/>
  <c r="L13" i="23"/>
  <c r="L90" i="23"/>
  <c r="N142" i="23"/>
  <c r="K156" i="23"/>
  <c r="L281" i="23"/>
  <c r="L17" i="23"/>
  <c r="J48" i="23"/>
  <c r="M88" i="23"/>
  <c r="M29" i="23"/>
  <c r="M57" i="23"/>
  <c r="M68" i="23"/>
  <c r="J91" i="23"/>
  <c r="N101" i="23"/>
  <c r="N112" i="23"/>
  <c r="M118" i="23"/>
  <c r="J176" i="23"/>
  <c r="L178" i="23"/>
  <c r="K180" i="23"/>
  <c r="M189" i="23"/>
  <c r="M193" i="23"/>
  <c r="N210" i="23"/>
  <c r="N251" i="23"/>
  <c r="N258" i="23"/>
  <c r="N264" i="23"/>
  <c r="M266" i="23"/>
  <c r="L270" i="23"/>
  <c r="J290" i="23"/>
  <c r="M301" i="23"/>
  <c r="J305" i="23"/>
  <c r="J317" i="23"/>
  <c r="N320" i="23"/>
  <c r="J330" i="23"/>
  <c r="L336" i="23"/>
  <c r="K342" i="23"/>
  <c r="L294" i="23"/>
  <c r="K392" i="23"/>
  <c r="K406" i="23"/>
  <c r="L34" i="23"/>
  <c r="L384" i="23"/>
  <c r="J93" i="23"/>
  <c r="J329" i="23"/>
  <c r="J36" i="23"/>
  <c r="J271" i="23"/>
  <c r="N119" i="23"/>
  <c r="K154" i="23"/>
  <c r="J52" i="23"/>
  <c r="M90" i="23"/>
  <c r="L129" i="23"/>
  <c r="L187" i="23"/>
  <c r="M213" i="23"/>
  <c r="J287" i="23"/>
  <c r="N2" i="23"/>
  <c r="K8" i="23"/>
  <c r="K10" i="23"/>
  <c r="K12" i="23"/>
  <c r="M22" i="23"/>
  <c r="J35" i="23"/>
  <c r="K63" i="23"/>
  <c r="N72" i="23"/>
  <c r="K89" i="23"/>
  <c r="M113" i="23"/>
  <c r="L122" i="23"/>
  <c r="K128" i="23"/>
  <c r="N132" i="23"/>
  <c r="M143" i="23"/>
  <c r="J163" i="23"/>
  <c r="L182" i="23"/>
  <c r="J195" i="23"/>
  <c r="K212" i="23"/>
  <c r="N221" i="23"/>
  <c r="L227" i="23"/>
  <c r="K233" i="23"/>
  <c r="L237" i="23"/>
  <c r="L243" i="23"/>
  <c r="K276" i="23"/>
  <c r="K278" i="23"/>
  <c r="K280" i="23"/>
  <c r="N294" i="23"/>
  <c r="J307" i="23"/>
  <c r="N359" i="23"/>
  <c r="N367" i="23"/>
  <c r="N369" i="23"/>
  <c r="N373" i="23"/>
  <c r="K190" i="23"/>
  <c r="L32" i="23"/>
  <c r="L69" i="23"/>
  <c r="L82" i="23"/>
  <c r="L190" i="23"/>
  <c r="K382" i="23"/>
  <c r="K402" i="23"/>
  <c r="K144" i="23"/>
  <c r="K177" i="23"/>
  <c r="L224" i="23"/>
  <c r="K73" i="23"/>
  <c r="K9" i="23"/>
  <c r="M267" i="23"/>
  <c r="K273" i="23"/>
  <c r="J337" i="23"/>
  <c r="M38" i="23"/>
  <c r="N93" i="23"/>
  <c r="N173" i="23"/>
  <c r="L202" i="23"/>
  <c r="L275" i="23"/>
  <c r="K21" i="23"/>
  <c r="K162" i="23"/>
  <c r="M277" i="23"/>
  <c r="M283" i="23"/>
  <c r="K322" i="23"/>
  <c r="N4" i="23"/>
  <c r="M37" i="23"/>
  <c r="K49" i="23"/>
  <c r="L61" i="23"/>
  <c r="L63" i="23"/>
  <c r="L74" i="23"/>
  <c r="K80" i="23"/>
  <c r="L100" i="23"/>
  <c r="M225" i="23"/>
  <c r="J227" i="23"/>
  <c r="L249" i="23"/>
  <c r="L253" i="23"/>
  <c r="L255" i="23"/>
  <c r="L280" i="23"/>
  <c r="K286" i="23"/>
  <c r="N298" i="23"/>
  <c r="N305" i="23"/>
  <c r="J325" i="23"/>
  <c r="N330" i="23"/>
  <c r="K344" i="23"/>
  <c r="K352" i="23"/>
  <c r="K354" i="23"/>
  <c r="N383" i="23"/>
  <c r="L98" i="23"/>
  <c r="K202" i="23"/>
  <c r="L221" i="23"/>
  <c r="L316" i="23"/>
  <c r="K20" i="23"/>
  <c r="K300" i="23"/>
  <c r="M84" i="23"/>
  <c r="M89" i="23"/>
  <c r="L195" i="23"/>
  <c r="L234" i="23"/>
  <c r="K6" i="23"/>
  <c r="N9" i="23"/>
  <c r="M11" i="23"/>
  <c r="M13" i="23"/>
  <c r="M18" i="23"/>
  <c r="K53" i="23"/>
  <c r="N79" i="23"/>
  <c r="K105" i="23"/>
  <c r="N108" i="23"/>
  <c r="N137" i="23"/>
  <c r="J159" i="23"/>
  <c r="M164" i="23"/>
  <c r="N202" i="23"/>
  <c r="M262" i="23"/>
  <c r="N278" i="23"/>
  <c r="K304" i="23"/>
  <c r="J344" i="23"/>
  <c r="N355" i="23"/>
  <c r="L361" i="23"/>
  <c r="L103" i="23"/>
  <c r="K130" i="23"/>
  <c r="K114" i="23"/>
  <c r="L148" i="23"/>
  <c r="K211" i="23"/>
  <c r="J216" i="23"/>
  <c r="L236" i="23"/>
  <c r="J298" i="23"/>
  <c r="K359" i="23"/>
  <c r="N11" i="23"/>
  <c r="N13" i="23"/>
  <c r="N18" i="23"/>
  <c r="J47" i="23"/>
  <c r="L51" i="23"/>
  <c r="L53" i="23"/>
  <c r="K78" i="23"/>
  <c r="J79" i="23"/>
  <c r="L81" i="23"/>
  <c r="K91" i="23"/>
  <c r="L116" i="23"/>
  <c r="N141" i="23"/>
  <c r="K143" i="23"/>
  <c r="M159" i="23"/>
  <c r="K161" i="23"/>
  <c r="N164" i="23"/>
  <c r="K188" i="23"/>
  <c r="M194" i="23"/>
  <c r="N216" i="23"/>
  <c r="M234" i="23"/>
  <c r="K266" i="23"/>
  <c r="M282" i="23"/>
  <c r="M322" i="23"/>
  <c r="K11" i="23"/>
  <c r="K247" i="23"/>
  <c r="K209" i="23"/>
  <c r="L66" i="23"/>
  <c r="L139" i="23"/>
  <c r="K24" i="23"/>
  <c r="J6" i="23"/>
  <c r="N24" i="23"/>
  <c r="N344" i="23"/>
  <c r="N26" i="23"/>
  <c r="M30" i="23"/>
  <c r="J55" i="23"/>
  <c r="N68" i="23"/>
  <c r="N76" i="23"/>
  <c r="N114" i="23"/>
  <c r="M141" i="23"/>
  <c r="K178" i="23"/>
  <c r="N225" i="23"/>
  <c r="M238" i="23"/>
  <c r="K270" i="23"/>
  <c r="N273" i="23"/>
  <c r="M293" i="23"/>
  <c r="N346" i="23"/>
  <c r="L135" i="23"/>
  <c r="K271" i="23"/>
  <c r="L228" i="23"/>
  <c r="K309" i="23"/>
  <c r="J32" i="23"/>
  <c r="J181" i="23"/>
  <c r="J293" i="23"/>
  <c r="N302" i="23"/>
  <c r="J3" i="23"/>
  <c r="N6" i="23"/>
  <c r="N30" i="23"/>
  <c r="L40" i="23"/>
  <c r="K75" i="23"/>
  <c r="L78" i="23"/>
  <c r="M122" i="23"/>
  <c r="M132" i="23"/>
  <c r="L154" i="23"/>
  <c r="N172" i="23"/>
  <c r="L220" i="23"/>
  <c r="L246" i="23"/>
  <c r="M257" i="23"/>
  <c r="L259" i="23"/>
  <c r="N293" i="23"/>
  <c r="M315" i="23"/>
  <c r="K317" i="23"/>
  <c r="J324" i="23"/>
  <c r="N333" i="23"/>
  <c r="K341" i="23"/>
  <c r="K377" i="23"/>
  <c r="K381" i="23"/>
  <c r="K383" i="23"/>
  <c r="K245" i="23"/>
  <c r="L340" i="23"/>
  <c r="K13" i="23"/>
  <c r="K232" i="23"/>
  <c r="L22" i="23"/>
  <c r="N234" i="23"/>
  <c r="J40" i="23"/>
  <c r="J59" i="23"/>
  <c r="N87" i="23"/>
  <c r="M115" i="23"/>
  <c r="M152" i="23"/>
  <c r="M226" i="23"/>
  <c r="N226" i="23"/>
  <c r="N240" i="23"/>
  <c r="N257" i="23"/>
  <c r="M295" i="23"/>
  <c r="N313" i="23"/>
  <c r="N326" i="23"/>
  <c r="K155" i="23"/>
  <c r="K175" i="23"/>
  <c r="L9" i="23"/>
  <c r="K164" i="23"/>
  <c r="N83" i="23"/>
  <c r="N152" i="23"/>
  <c r="N190" i="23"/>
  <c r="L210" i="23"/>
  <c r="L222" i="23"/>
  <c r="K224" i="23"/>
  <c r="K235" i="23"/>
  <c r="L250" i="23"/>
  <c r="N284" i="23"/>
  <c r="N295" i="23"/>
  <c r="J315" i="23"/>
  <c r="K321" i="23"/>
  <c r="K323" i="23"/>
  <c r="N350" i="23"/>
  <c r="K41" i="23"/>
  <c r="L307" i="23"/>
  <c r="K100" i="23"/>
  <c r="K112" i="23"/>
  <c r="L269" i="23"/>
  <c r="M114" i="23"/>
  <c r="L25" i="23"/>
  <c r="N40" i="23"/>
  <c r="J44" i="23"/>
  <c r="L46" i="23"/>
  <c r="K48" i="23"/>
  <c r="N61" i="23"/>
  <c r="N65" i="23"/>
  <c r="N94" i="23"/>
  <c r="K113" i="23"/>
  <c r="N136" i="23"/>
  <c r="L217" i="23"/>
  <c r="L252" i="23"/>
  <c r="K274" i="23"/>
  <c r="K288" i="23"/>
  <c r="K290" i="23"/>
  <c r="N371" i="23"/>
  <c r="K126" i="23"/>
  <c r="L353" i="23"/>
  <c r="L18" i="23"/>
  <c r="N130" i="23"/>
  <c r="M4" i="23"/>
  <c r="J14" i="23"/>
  <c r="J23" i="23"/>
  <c r="K33" i="23"/>
  <c r="K52" i="23"/>
  <c r="N71" i="23"/>
  <c r="L142" i="23"/>
  <c r="J167" i="23"/>
  <c r="K171" i="23"/>
  <c r="N185" i="23"/>
  <c r="K196" i="23"/>
  <c r="N215" i="23"/>
  <c r="M231" i="23"/>
  <c r="K267" i="23"/>
  <c r="K283" i="23"/>
  <c r="K374" i="23"/>
  <c r="L374" i="23"/>
  <c r="K408" i="23"/>
  <c r="J18" i="23"/>
  <c r="L20" i="23"/>
  <c r="L35" i="23"/>
  <c r="L37" i="23"/>
  <c r="N46" i="23"/>
  <c r="L52" i="23"/>
  <c r="M60" i="23"/>
  <c r="N63" i="23"/>
  <c r="N88" i="23"/>
  <c r="N92" i="23"/>
  <c r="K94" i="23"/>
  <c r="K97" i="23"/>
  <c r="N104" i="23"/>
  <c r="N123" i="23"/>
  <c r="N128" i="23"/>
  <c r="M130" i="23"/>
  <c r="N135" i="23"/>
  <c r="J137" i="23"/>
  <c r="K139" i="23"/>
  <c r="N147" i="23"/>
  <c r="K149" i="23"/>
  <c r="L161" i="23"/>
  <c r="K168" i="23"/>
  <c r="L175" i="23"/>
  <c r="K199" i="23"/>
  <c r="J201" i="23"/>
  <c r="L209" i="23"/>
  <c r="N230" i="23"/>
  <c r="K236" i="23"/>
  <c r="K238" i="23"/>
  <c r="L245" i="23"/>
  <c r="L276" i="23"/>
  <c r="L283" i="23"/>
  <c r="N292" i="23"/>
  <c r="K297" i="23"/>
  <c r="K311" i="23"/>
  <c r="K316" i="23"/>
  <c r="K332" i="23"/>
  <c r="J334" i="23"/>
  <c r="N337" i="23"/>
  <c r="L348" i="23"/>
  <c r="K350" i="23"/>
  <c r="N370" i="23"/>
  <c r="N374" i="23"/>
  <c r="K363" i="23"/>
  <c r="L2" i="23"/>
  <c r="N5" i="23"/>
  <c r="N8" i="23"/>
  <c r="L10" i="23"/>
  <c r="L12" i="23"/>
  <c r="J15" i="23"/>
  <c r="N20" i="23"/>
  <c r="J24" i="23"/>
  <c r="L26" i="23"/>
  <c r="K28" i="23"/>
  <c r="J39" i="23"/>
  <c r="K45" i="23"/>
  <c r="N52" i="23"/>
  <c r="J56" i="23"/>
  <c r="L58" i="23"/>
  <c r="K60" i="23"/>
  <c r="L62" i="23"/>
  <c r="L64" i="23"/>
  <c r="K106" i="23"/>
  <c r="J113" i="23"/>
  <c r="K117" i="23"/>
  <c r="L120" i="23"/>
  <c r="L127" i="23"/>
  <c r="L132" i="23"/>
  <c r="K151" i="23"/>
  <c r="N156" i="23"/>
  <c r="K158" i="23"/>
  <c r="N161" i="23"/>
  <c r="L170" i="23"/>
  <c r="K179" i="23"/>
  <c r="K184" i="23"/>
  <c r="N192" i="23"/>
  <c r="L194" i="23"/>
  <c r="N197" i="23"/>
  <c r="K204" i="23"/>
  <c r="N209" i="23"/>
  <c r="L214" i="23"/>
  <c r="L219" i="23"/>
  <c r="L229" i="23"/>
  <c r="L256" i="23"/>
  <c r="N259" i="23"/>
  <c r="K263" i="23"/>
  <c r="N266" i="23"/>
  <c r="K268" i="23"/>
  <c r="N271" i="23"/>
  <c r="L273" i="23"/>
  <c r="N276" i="23"/>
  <c r="L278" i="23"/>
  <c r="L311" i="23"/>
  <c r="L318" i="23"/>
  <c r="K320" i="23"/>
  <c r="L332" i="23"/>
  <c r="M343" i="23"/>
  <c r="L365" i="23"/>
  <c r="L4" i="23"/>
  <c r="J10" i="23"/>
  <c r="J12" i="23"/>
  <c r="N22" i="23"/>
  <c r="L28" i="23"/>
  <c r="L43" i="23"/>
  <c r="L45" i="23"/>
  <c r="N54" i="23"/>
  <c r="L60" i="23"/>
  <c r="K69" i="23"/>
  <c r="N70" i="23"/>
  <c r="N82" i="23"/>
  <c r="J94" i="23"/>
  <c r="K102" i="23"/>
  <c r="K115" i="23"/>
  <c r="N125" i="23"/>
  <c r="K134" i="23"/>
  <c r="L146" i="23"/>
  <c r="K153" i="23"/>
  <c r="L158" i="23"/>
  <c r="N168" i="23"/>
  <c r="L179" i="23"/>
  <c r="L184" i="23"/>
  <c r="M186" i="23"/>
  <c r="L201" i="23"/>
  <c r="L211" i="23"/>
  <c r="K216" i="23"/>
  <c r="K229" i="23"/>
  <c r="K231" i="23"/>
  <c r="L233" i="23"/>
  <c r="K240" i="23"/>
  <c r="K251" i="23"/>
  <c r="L265" i="23"/>
  <c r="M290" i="23"/>
  <c r="L292" i="23"/>
  <c r="L320" i="23"/>
  <c r="L334" i="23"/>
  <c r="K336" i="23"/>
  <c r="K347" i="23"/>
  <c r="N120" i="23"/>
  <c r="N149" i="23"/>
  <c r="K165" i="23"/>
  <c r="N177" i="23"/>
  <c r="N194" i="23"/>
  <c r="N260" i="23"/>
  <c r="N318" i="23"/>
  <c r="N332" i="23"/>
  <c r="N363" i="23"/>
  <c r="M367" i="23"/>
  <c r="K409" i="23"/>
  <c r="L409" i="23"/>
  <c r="N17" i="23"/>
  <c r="K25" i="23"/>
  <c r="N32" i="23"/>
  <c r="L38" i="23"/>
  <c r="K40" i="23"/>
  <c r="K57" i="23"/>
  <c r="N84" i="23"/>
  <c r="K98" i="23"/>
  <c r="K101" i="23"/>
  <c r="N129" i="23"/>
  <c r="L138" i="23"/>
  <c r="L162" i="23"/>
  <c r="L165" i="23"/>
  <c r="K169" i="23"/>
  <c r="L176" i="23"/>
  <c r="N189" i="23"/>
  <c r="L193" i="23"/>
  <c r="L198" i="23"/>
  <c r="L200" i="23"/>
  <c r="N206" i="23"/>
  <c r="N208" i="23"/>
  <c r="L218" i="23"/>
  <c r="L223" i="23"/>
  <c r="N233" i="23"/>
  <c r="K237" i="23"/>
  <c r="N242" i="23"/>
  <c r="K248" i="23"/>
  <c r="K253" i="23"/>
  <c r="K255" i="23"/>
  <c r="N265" i="23"/>
  <c r="N268" i="23"/>
  <c r="L296" i="23"/>
  <c r="N301" i="23"/>
  <c r="K305" i="23"/>
  <c r="K310" i="23"/>
  <c r="N322" i="23"/>
  <c r="L324" i="23"/>
  <c r="L331" i="23"/>
  <c r="N338" i="23"/>
  <c r="N345" i="23"/>
  <c r="L349" i="23"/>
  <c r="K353" i="23"/>
  <c r="N385" i="23"/>
  <c r="J11" i="23"/>
  <c r="J16" i="23"/>
  <c r="L29" i="23"/>
  <c r="N38" i="23"/>
  <c r="L44" i="23"/>
  <c r="L59" i="23"/>
  <c r="L65" i="23"/>
  <c r="K107" i="23"/>
  <c r="K121" i="23"/>
  <c r="K123" i="23"/>
  <c r="N131" i="23"/>
  <c r="K135" i="23"/>
  <c r="N140" i="23"/>
  <c r="K142" i="23"/>
  <c r="N157" i="23"/>
  <c r="L159" i="23"/>
  <c r="N162" i="23"/>
  <c r="N176" i="23"/>
  <c r="N181" i="23"/>
  <c r="N193" i="23"/>
  <c r="J209" i="23"/>
  <c r="N213" i="23"/>
  <c r="N218" i="23"/>
  <c r="L225" i="23"/>
  <c r="K228" i="23"/>
  <c r="L239" i="23"/>
  <c r="L241" i="23"/>
  <c r="M255" i="23"/>
  <c r="L264" i="23"/>
  <c r="K269" i="23"/>
  <c r="N272" i="23"/>
  <c r="N277" i="23"/>
  <c r="N296" i="23"/>
  <c r="M310" i="23"/>
  <c r="L333" i="23"/>
  <c r="K337" i="23"/>
  <c r="N342" i="23"/>
  <c r="N349" i="23"/>
  <c r="M353" i="23"/>
  <c r="N360" i="23"/>
  <c r="L368" i="23"/>
  <c r="M182" i="23"/>
  <c r="M107" i="23"/>
  <c r="K19" i="23"/>
  <c r="K23" i="23"/>
  <c r="K27" i="23"/>
  <c r="K31" i="23"/>
  <c r="K35" i="23"/>
  <c r="K39" i="23"/>
  <c r="K43" i="23"/>
  <c r="K51" i="23"/>
  <c r="K55" i="23"/>
  <c r="M67" i="23"/>
  <c r="J71" i="23"/>
  <c r="J104" i="23"/>
  <c r="M133" i="23"/>
  <c r="M175" i="23"/>
  <c r="M368" i="23"/>
  <c r="J9" i="23"/>
  <c r="L19" i="23"/>
  <c r="M20" i="23"/>
  <c r="L23" i="23"/>
  <c r="M24" i="23"/>
  <c r="L27" i="23"/>
  <c r="M28" i="23"/>
  <c r="M32" i="23"/>
  <c r="M36" i="23"/>
  <c r="M40" i="23"/>
  <c r="M44" i="23"/>
  <c r="M48" i="23"/>
  <c r="M52" i="23"/>
  <c r="J65" i="23"/>
  <c r="M70" i="23"/>
  <c r="J70" i="23"/>
  <c r="M83" i="23"/>
  <c r="J87" i="23"/>
  <c r="M146" i="23"/>
  <c r="K59" i="23"/>
  <c r="M6" i="23"/>
  <c r="M7" i="23"/>
  <c r="M8" i="23"/>
  <c r="N15" i="23"/>
  <c r="J17" i="23"/>
  <c r="J75" i="23"/>
  <c r="M97" i="23"/>
  <c r="J97" i="23"/>
  <c r="N165" i="23"/>
  <c r="M165" i="23"/>
  <c r="M9" i="23"/>
  <c r="N19" i="23"/>
  <c r="K22" i="23"/>
  <c r="N23" i="23"/>
  <c r="K26" i="23"/>
  <c r="N27" i="23"/>
  <c r="K30" i="23"/>
  <c r="N31" i="23"/>
  <c r="K34" i="23"/>
  <c r="N35" i="23"/>
  <c r="K38" i="23"/>
  <c r="N39" i="23"/>
  <c r="K42" i="23"/>
  <c r="N43" i="23"/>
  <c r="K46" i="23"/>
  <c r="N47" i="23"/>
  <c r="K50" i="23"/>
  <c r="N51" i="23"/>
  <c r="K54" i="23"/>
  <c r="N55" i="23"/>
  <c r="K58" i="23"/>
  <c r="N59" i="23"/>
  <c r="M61" i="23"/>
  <c r="J62" i="23"/>
  <c r="J74" i="23"/>
  <c r="J78" i="23"/>
  <c r="J103" i="23"/>
  <c r="M10" i="23"/>
  <c r="M12" i="23"/>
  <c r="M19" i="23"/>
  <c r="M23" i="23"/>
  <c r="M27" i="23"/>
  <c r="M31" i="23"/>
  <c r="M35" i="23"/>
  <c r="M39" i="23"/>
  <c r="M43" i="23"/>
  <c r="M47" i="23"/>
  <c r="M51" i="23"/>
  <c r="M55" i="23"/>
  <c r="M59" i="23"/>
  <c r="N81" i="23"/>
  <c r="J90" i="23"/>
  <c r="N384" i="23"/>
  <c r="J175" i="23"/>
  <c r="M86" i="23"/>
  <c r="M99" i="23"/>
  <c r="L117" i="23"/>
  <c r="M17" i="23"/>
  <c r="J22" i="23"/>
  <c r="J26" i="23"/>
  <c r="J30" i="23"/>
  <c r="J34" i="23"/>
  <c r="J38" i="23"/>
  <c r="J42" i="23"/>
  <c r="J46" i="23"/>
  <c r="J50" i="23"/>
  <c r="J54" i="23"/>
  <c r="J58" i="23"/>
  <c r="N62" i="23"/>
  <c r="N97" i="23"/>
  <c r="N107" i="23"/>
  <c r="K127" i="23"/>
  <c r="M162" i="23"/>
  <c r="M81" i="23"/>
  <c r="J81" i="23"/>
  <c r="M2" i="23"/>
  <c r="N67" i="23"/>
  <c r="M69" i="23"/>
  <c r="J64" i="23"/>
  <c r="J67" i="23"/>
  <c r="M85" i="23"/>
  <c r="M111" i="23"/>
  <c r="J127" i="23"/>
  <c r="M63" i="23"/>
  <c r="J63" i="23"/>
  <c r="N86" i="23"/>
  <c r="N99" i="23"/>
  <c r="M110" i="23"/>
  <c r="J196" i="23"/>
  <c r="M3" i="23"/>
  <c r="J4" i="23"/>
  <c r="J21" i="23"/>
  <c r="J25" i="23"/>
  <c r="J29" i="23"/>
  <c r="J33" i="23"/>
  <c r="J37" i="23"/>
  <c r="J41" i="23"/>
  <c r="J45" i="23"/>
  <c r="J49" i="23"/>
  <c r="J53" i="23"/>
  <c r="J57" i="23"/>
  <c r="J99" i="23"/>
  <c r="J111" i="23"/>
  <c r="N121" i="23"/>
  <c r="M124" i="23"/>
  <c r="J139" i="23"/>
  <c r="N3" i="23"/>
  <c r="L16" i="23"/>
  <c r="J66" i="23"/>
  <c r="M71" i="23"/>
  <c r="M75" i="23"/>
  <c r="J76" i="23"/>
  <c r="N80" i="23"/>
  <c r="K108" i="23"/>
  <c r="N151" i="23"/>
  <c r="K205" i="23"/>
  <c r="N21" i="23"/>
  <c r="N25" i="23"/>
  <c r="N29" i="23"/>
  <c r="N33" i="23"/>
  <c r="N37" i="23"/>
  <c r="N41" i="23"/>
  <c r="N45" i="23"/>
  <c r="N49" i="23"/>
  <c r="N53" i="23"/>
  <c r="N57" i="23"/>
  <c r="J61" i="23"/>
  <c r="M65" i="23"/>
  <c r="J82" i="23"/>
  <c r="M87" i="23"/>
  <c r="M91" i="23"/>
  <c r="J92" i="23"/>
  <c r="N96" i="23"/>
  <c r="K195" i="23"/>
  <c r="M62" i="23"/>
  <c r="K47" i="23"/>
  <c r="J98" i="23"/>
  <c r="J134" i="23"/>
  <c r="K223" i="23"/>
  <c r="M247" i="23"/>
  <c r="J117" i="23"/>
  <c r="J121" i="23"/>
  <c r="M126" i="23"/>
  <c r="M156" i="23"/>
  <c r="M158" i="23"/>
  <c r="L167" i="23"/>
  <c r="M174" i="23"/>
  <c r="J174" i="23"/>
  <c r="L110" i="23"/>
  <c r="N116" i="23"/>
  <c r="J116" i="23"/>
  <c r="L123" i="23"/>
  <c r="J145" i="23"/>
  <c r="K182" i="23"/>
  <c r="L192" i="23"/>
  <c r="J110" i="23"/>
  <c r="M145" i="23"/>
  <c r="M150" i="23"/>
  <c r="M155" i="23"/>
  <c r="J155" i="23"/>
  <c r="J156" i="23"/>
  <c r="M167" i="23"/>
  <c r="J192" i="23"/>
  <c r="M220" i="23"/>
  <c r="J220" i="23"/>
  <c r="N220" i="23"/>
  <c r="J107" i="23"/>
  <c r="J132" i="23"/>
  <c r="M153" i="23"/>
  <c r="M161" i="23"/>
  <c r="J86" i="23"/>
  <c r="J102" i="23"/>
  <c r="J109" i="23"/>
  <c r="N110" i="23"/>
  <c r="K138" i="23"/>
  <c r="N166" i="23"/>
  <c r="M166" i="23"/>
  <c r="J166" i="23"/>
  <c r="M214" i="23"/>
  <c r="J214" i="23"/>
  <c r="M235" i="23"/>
  <c r="J199" i="23"/>
  <c r="N289" i="23"/>
  <c r="M289" i="23"/>
  <c r="J80" i="23"/>
  <c r="J96" i="23"/>
  <c r="M123" i="23"/>
  <c r="J129" i="23"/>
  <c r="N133" i="23"/>
  <c r="M135" i="23"/>
  <c r="J147" i="23"/>
  <c r="J171" i="23"/>
  <c r="K189" i="23"/>
  <c r="J69" i="23"/>
  <c r="J85" i="23"/>
  <c r="J101" i="23"/>
  <c r="M116" i="23"/>
  <c r="K122" i="23"/>
  <c r="N126" i="23"/>
  <c r="M129" i="23"/>
  <c r="J150" i="23"/>
  <c r="N158" i="23"/>
  <c r="L160" i="23"/>
  <c r="K166" i="23"/>
  <c r="M171" i="23"/>
  <c r="N174" i="23"/>
  <c r="J126" i="23"/>
  <c r="L128" i="23"/>
  <c r="N134" i="23"/>
  <c r="M134" i="23"/>
  <c r="M140" i="23"/>
  <c r="L152" i="23"/>
  <c r="J160" i="23"/>
  <c r="J122" i="23"/>
  <c r="J152" i="23"/>
  <c r="J168" i="23"/>
  <c r="J68" i="23"/>
  <c r="J84" i="23"/>
  <c r="J100" i="23"/>
  <c r="M112" i="23"/>
  <c r="M128" i="23"/>
  <c r="N139" i="23"/>
  <c r="M139" i="23"/>
  <c r="J140" i="23"/>
  <c r="N150" i="23"/>
  <c r="N229" i="23"/>
  <c r="M191" i="23"/>
  <c r="K214" i="23"/>
  <c r="K249" i="23"/>
  <c r="N291" i="23"/>
  <c r="M291" i="23"/>
  <c r="L151" i="23"/>
  <c r="L155" i="23"/>
  <c r="N171" i="23"/>
  <c r="L174" i="23"/>
  <c r="M198" i="23"/>
  <c r="M204" i="23"/>
  <c r="J204" i="23"/>
  <c r="J234" i="23"/>
  <c r="J262" i="23"/>
  <c r="M330" i="23"/>
  <c r="L126" i="23"/>
  <c r="L144" i="23"/>
  <c r="J151" i="23"/>
  <c r="M196" i="23"/>
  <c r="J311" i="23"/>
  <c r="J352" i="23"/>
  <c r="L108" i="23"/>
  <c r="L121" i="23"/>
  <c r="N122" i="23"/>
  <c r="L133" i="23"/>
  <c r="J144" i="23"/>
  <c r="K150" i="23"/>
  <c r="M151" i="23"/>
  <c r="N167" i="23"/>
  <c r="M178" i="23"/>
  <c r="N196" i="23"/>
  <c r="J251" i="23"/>
  <c r="M264" i="23"/>
  <c r="N286" i="23"/>
  <c r="M311" i="23"/>
  <c r="N109" i="23"/>
  <c r="J133" i="23"/>
  <c r="N155" i="23"/>
  <c r="M160" i="23"/>
  <c r="J170" i="23"/>
  <c r="N182" i="23"/>
  <c r="N214" i="23"/>
  <c r="M222" i="23"/>
  <c r="J222" i="23"/>
  <c r="N261" i="23"/>
  <c r="M261" i="23"/>
  <c r="K308" i="23"/>
  <c r="M108" i="23"/>
  <c r="M121" i="23"/>
  <c r="J138" i="23"/>
  <c r="J165" i="23"/>
  <c r="M170" i="23"/>
  <c r="J188" i="23"/>
  <c r="J191" i="23"/>
  <c r="M228" i="23"/>
  <c r="N228" i="23"/>
  <c r="M229" i="23"/>
  <c r="J246" i="23"/>
  <c r="N253" i="23"/>
  <c r="M253" i="23"/>
  <c r="N254" i="23"/>
  <c r="N300" i="23"/>
  <c r="J300" i="23"/>
  <c r="N170" i="23"/>
  <c r="M183" i="23"/>
  <c r="L106" i="23"/>
  <c r="J108" i="23"/>
  <c r="M109" i="23"/>
  <c r="J115" i="23"/>
  <c r="L137" i="23"/>
  <c r="N138" i="23"/>
  <c r="M144" i="23"/>
  <c r="L149" i="23"/>
  <c r="J154" i="23"/>
  <c r="L169" i="23"/>
  <c r="M190" i="23"/>
  <c r="M206" i="23"/>
  <c r="J206" i="23"/>
  <c r="M212" i="23"/>
  <c r="J212" i="23"/>
  <c r="K222" i="23"/>
  <c r="N246" i="23"/>
  <c r="M251" i="23"/>
  <c r="J258" i="23"/>
  <c r="J106" i="23"/>
  <c r="J143" i="23"/>
  <c r="J149" i="23"/>
  <c r="M154" i="23"/>
  <c r="L157" i="23"/>
  <c r="J184" i="23"/>
  <c r="M188" i="23"/>
  <c r="N198" i="23"/>
  <c r="J243" i="23"/>
  <c r="N245" i="23"/>
  <c r="M281" i="23"/>
  <c r="J105" i="23"/>
  <c r="L119" i="23"/>
  <c r="L130" i="23"/>
  <c r="K136" i="23"/>
  <c r="M137" i="23"/>
  <c r="M138" i="23"/>
  <c r="L141" i="23"/>
  <c r="N154" i="23"/>
  <c r="M169" i="23"/>
  <c r="J177" i="23"/>
  <c r="N188" i="23"/>
  <c r="N191" i="23"/>
  <c r="K197" i="23"/>
  <c r="N199" i="23"/>
  <c r="M199" i="23"/>
  <c r="N204" i="23"/>
  <c r="M177" i="23"/>
  <c r="J238" i="23"/>
  <c r="J250" i="23"/>
  <c r="N275" i="23"/>
  <c r="M280" i="23"/>
  <c r="J112" i="23"/>
  <c r="K118" i="23"/>
  <c r="M119" i="23"/>
  <c r="M125" i="23"/>
  <c r="N163" i="23"/>
  <c r="L168" i="23"/>
  <c r="M172" i="23"/>
  <c r="M173" i="23"/>
  <c r="J180" i="23"/>
  <c r="J183" i="23"/>
  <c r="N222" i="23"/>
  <c r="L230" i="23"/>
  <c r="M243" i="23"/>
  <c r="L124" i="23"/>
  <c r="L140" i="23"/>
  <c r="L156" i="23"/>
  <c r="L172" i="23"/>
  <c r="L183" i="23"/>
  <c r="L191" i="23"/>
  <c r="L199" i="23"/>
  <c r="L207" i="23"/>
  <c r="L215" i="23"/>
  <c r="J230" i="23"/>
  <c r="L238" i="23"/>
  <c r="J242" i="23"/>
  <c r="J264" i="23"/>
  <c r="M268" i="23"/>
  <c r="N279" i="23"/>
  <c r="J286" i="23"/>
  <c r="M308" i="23"/>
  <c r="N319" i="23"/>
  <c r="J319" i="23"/>
  <c r="J233" i="23"/>
  <c r="M246" i="23"/>
  <c r="N250" i="23"/>
  <c r="J254" i="23"/>
  <c r="J257" i="23"/>
  <c r="J267" i="23"/>
  <c r="J270" i="23"/>
  <c r="M288" i="23"/>
  <c r="J288" i="23"/>
  <c r="J302" i="23"/>
  <c r="L181" i="23"/>
  <c r="L189" i="23"/>
  <c r="L197" i="23"/>
  <c r="L205" i="23"/>
  <c r="J207" i="23"/>
  <c r="L213" i="23"/>
  <c r="J215" i="23"/>
  <c r="J223" i="23"/>
  <c r="J229" i="23"/>
  <c r="J241" i="23"/>
  <c r="M254" i="23"/>
  <c r="J261" i="23"/>
  <c r="J291" i="23"/>
  <c r="M302" i="23"/>
  <c r="J237" i="23"/>
  <c r="J249" i="23"/>
  <c r="N269" i="23"/>
  <c r="M269" i="23"/>
  <c r="N270" i="23"/>
  <c r="J312" i="23"/>
  <c r="M338" i="23"/>
  <c r="L118" i="23"/>
  <c r="L134" i="23"/>
  <c r="L150" i="23"/>
  <c r="L166" i="23"/>
  <c r="L180" i="23"/>
  <c r="J182" i="23"/>
  <c r="L188" i="23"/>
  <c r="J190" i="23"/>
  <c r="L196" i="23"/>
  <c r="J198" i="23"/>
  <c r="L204" i="23"/>
  <c r="M207" i="23"/>
  <c r="L212" i="23"/>
  <c r="M215" i="23"/>
  <c r="M223" i="23"/>
  <c r="J245" i="23"/>
  <c r="M250" i="23"/>
  <c r="K260" i="23"/>
  <c r="L263" i="23"/>
  <c r="J275" i="23"/>
  <c r="K277" i="23"/>
  <c r="K282" i="23"/>
  <c r="M286" i="23"/>
  <c r="J294" i="23"/>
  <c r="N207" i="23"/>
  <c r="J232" i="23"/>
  <c r="J253" i="23"/>
  <c r="M275" i="23"/>
  <c r="K285" i="23"/>
  <c r="L314" i="23"/>
  <c r="M232" i="23"/>
  <c r="J240" i="23"/>
  <c r="M241" i="23"/>
  <c r="J256" i="23"/>
  <c r="J314" i="23"/>
  <c r="J342" i="23"/>
  <c r="L115" i="23"/>
  <c r="L131" i="23"/>
  <c r="L147" i="23"/>
  <c r="L163" i="23"/>
  <c r="M236" i="23"/>
  <c r="M237" i="23"/>
  <c r="M240" i="23"/>
  <c r="J248" i="23"/>
  <c r="M249" i="23"/>
  <c r="M256" i="23"/>
  <c r="M260" i="23"/>
  <c r="M279" i="23"/>
  <c r="J279" i="23"/>
  <c r="J296" i="23"/>
  <c r="J299" i="23"/>
  <c r="M342" i="23"/>
  <c r="M244" i="23"/>
  <c r="M245" i="23"/>
  <c r="M248" i="23"/>
  <c r="K259" i="23"/>
  <c r="M285" i="23"/>
  <c r="M299" i="23"/>
  <c r="J301" i="23"/>
  <c r="L113" i="23"/>
  <c r="L177" i="23"/>
  <c r="K239" i="23"/>
  <c r="K243" i="23"/>
  <c r="M252" i="23"/>
  <c r="N299" i="23"/>
  <c r="J328" i="23"/>
  <c r="J235" i="23"/>
  <c r="J259" i="23"/>
  <c r="M335" i="23"/>
  <c r="J231" i="23"/>
  <c r="J239" i="23"/>
  <c r="J247" i="23"/>
  <c r="J255" i="23"/>
  <c r="J263" i="23"/>
  <c r="J281" i="23"/>
  <c r="L285" i="23"/>
  <c r="L298" i="23"/>
  <c r="K301" i="23"/>
  <c r="M305" i="23"/>
  <c r="K314" i="23"/>
  <c r="K384" i="23"/>
  <c r="M271" i="23"/>
  <c r="M276" i="23"/>
  <c r="K284" i="23"/>
  <c r="L293" i="23"/>
  <c r="N308" i="23"/>
  <c r="M314" i="23"/>
  <c r="N317" i="23"/>
  <c r="N325" i="23"/>
  <c r="N335" i="23"/>
  <c r="J341" i="23"/>
  <c r="N354" i="23"/>
  <c r="J365" i="23"/>
  <c r="J269" i="23"/>
  <c r="L274" i="23"/>
  <c r="K279" i="23"/>
  <c r="L284" i="23"/>
  <c r="J289" i="23"/>
  <c r="J304" i="23"/>
  <c r="J308" i="23"/>
  <c r="N314" i="23"/>
  <c r="N280" i="23"/>
  <c r="J297" i="23"/>
  <c r="M304" i="23"/>
  <c r="J228" i="23"/>
  <c r="J236" i="23"/>
  <c r="J244" i="23"/>
  <c r="J252" i="23"/>
  <c r="J260" i="23"/>
  <c r="J268" i="23"/>
  <c r="M270" i="23"/>
  <c r="M274" i="23"/>
  <c r="J280" i="23"/>
  <c r="M284" i="23"/>
  <c r="M297" i="23"/>
  <c r="L300" i="23"/>
  <c r="L329" i="23"/>
  <c r="M358" i="23"/>
  <c r="K360" i="23"/>
  <c r="K292" i="23"/>
  <c r="M339" i="23"/>
  <c r="M351" i="23"/>
  <c r="N351" i="23"/>
  <c r="J273" i="23"/>
  <c r="J283" i="23"/>
  <c r="N288" i="23"/>
  <c r="J292" i="23"/>
  <c r="J306" i="23"/>
  <c r="N340" i="23"/>
  <c r="M341" i="23"/>
  <c r="M346" i="23"/>
  <c r="J266" i="23"/>
  <c r="M292" i="23"/>
  <c r="M306" i="23"/>
  <c r="J318" i="23"/>
  <c r="J326" i="23"/>
  <c r="L357" i="23"/>
  <c r="L272" i="23"/>
  <c r="L277" i="23"/>
  <c r="L282" i="23"/>
  <c r="K299" i="23"/>
  <c r="N303" i="23"/>
  <c r="L309" i="23"/>
  <c r="J313" i="23"/>
  <c r="M318" i="23"/>
  <c r="N321" i="23"/>
  <c r="M326" i="23"/>
  <c r="J345" i="23"/>
  <c r="M355" i="23"/>
  <c r="M362" i="23"/>
  <c r="J265" i="23"/>
  <c r="J309" i="23"/>
  <c r="J321" i="23"/>
  <c r="J336" i="23"/>
  <c r="J354" i="23"/>
  <c r="L290" i="23"/>
  <c r="L303" i="23"/>
  <c r="M309" i="23"/>
  <c r="L313" i="23"/>
  <c r="L317" i="23"/>
  <c r="L321" i="23"/>
  <c r="J322" i="23"/>
  <c r="L325" i="23"/>
  <c r="J333" i="23"/>
  <c r="J349" i="23"/>
  <c r="J357" i="23"/>
  <c r="J380" i="23"/>
  <c r="M298" i="23"/>
  <c r="L308" i="23"/>
  <c r="K335" i="23"/>
  <c r="L345" i="23"/>
  <c r="K351" i="23"/>
  <c r="M360" i="23"/>
  <c r="K367" i="23"/>
  <c r="M378" i="23"/>
  <c r="J382" i="23"/>
  <c r="L289" i="23"/>
  <c r="L297" i="23"/>
  <c r="M303" i="23"/>
  <c r="M313" i="23"/>
  <c r="M317" i="23"/>
  <c r="M321" i="23"/>
  <c r="M325" i="23"/>
  <c r="L335" i="23"/>
  <c r="L341" i="23"/>
  <c r="N364" i="23"/>
  <c r="M382" i="23"/>
  <c r="J335" i="23"/>
  <c r="J338" i="23"/>
  <c r="J351" i="23"/>
  <c r="M354" i="23"/>
  <c r="J362" i="23"/>
  <c r="N377" i="23"/>
  <c r="N341" i="23"/>
  <c r="K356" i="23"/>
  <c r="J371" i="23"/>
  <c r="L375" i="23"/>
  <c r="L271" i="23"/>
  <c r="L279" i="23"/>
  <c r="L287" i="23"/>
  <c r="L295" i="23"/>
  <c r="L301" i="23"/>
  <c r="M307" i="23"/>
  <c r="M312" i="23"/>
  <c r="M316" i="23"/>
  <c r="M320" i="23"/>
  <c r="M324" i="23"/>
  <c r="N328" i="23"/>
  <c r="M331" i="23"/>
  <c r="L347" i="23"/>
  <c r="L364" i="23"/>
  <c r="M371" i="23"/>
  <c r="J375" i="23"/>
  <c r="L306" i="23"/>
  <c r="K334" i="23"/>
  <c r="J347" i="23"/>
  <c r="J356" i="23"/>
  <c r="M359" i="23"/>
  <c r="M373" i="23"/>
  <c r="J331" i="23"/>
  <c r="M347" i="23"/>
  <c r="M356" i="23"/>
  <c r="J340" i="23"/>
  <c r="J361" i="23"/>
  <c r="N372" i="23"/>
  <c r="M319" i="23"/>
  <c r="M323" i="23"/>
  <c r="M340" i="23"/>
  <c r="M361" i="23"/>
  <c r="N379" i="23"/>
  <c r="M300" i="23"/>
  <c r="L310" i="23"/>
  <c r="J327" i="23"/>
  <c r="K333" i="23"/>
  <c r="K346" i="23"/>
  <c r="K349" i="23"/>
  <c r="K355" i="23"/>
  <c r="J358" i="23"/>
  <c r="L326" i="23"/>
  <c r="M332" i="23"/>
  <c r="L342" i="23"/>
  <c r="M348" i="23"/>
  <c r="M365" i="23"/>
  <c r="J368" i="23"/>
  <c r="J373" i="23"/>
  <c r="K375" i="23"/>
  <c r="M380" i="23"/>
  <c r="L382" i="23"/>
  <c r="K370" i="23"/>
  <c r="M375" i="23"/>
  <c r="L377" i="23"/>
  <c r="J384" i="23"/>
  <c r="L386" i="23"/>
  <c r="L388" i="23"/>
  <c r="L390" i="23"/>
  <c r="L392" i="23"/>
  <c r="L394" i="23"/>
  <c r="L396" i="23"/>
  <c r="L398" i="23"/>
  <c r="L400" i="23"/>
  <c r="L402" i="23"/>
  <c r="L404" i="23"/>
  <c r="L406" i="23"/>
  <c r="L408" i="23"/>
  <c r="L330" i="23"/>
  <c r="M336" i="23"/>
  <c r="L346" i="23"/>
  <c r="M352" i="23"/>
  <c r="J364" i="23"/>
  <c r="L367" i="23"/>
  <c r="L370" i="23"/>
  <c r="J377" i="23"/>
  <c r="K379" i="23"/>
  <c r="M384" i="23"/>
  <c r="J386" i="23"/>
  <c r="J388" i="23"/>
  <c r="J390" i="23"/>
  <c r="J392" i="23"/>
  <c r="J394" i="23"/>
  <c r="J396" i="23"/>
  <c r="J398" i="23"/>
  <c r="J400" i="23"/>
  <c r="J402" i="23"/>
  <c r="J404" i="23"/>
  <c r="J406" i="23"/>
  <c r="L351" i="23"/>
  <c r="L356" i="23"/>
  <c r="L360" i="23"/>
  <c r="M364" i="23"/>
  <c r="J367" i="23"/>
  <c r="J370" i="23"/>
  <c r="K372" i="23"/>
  <c r="M377" i="23"/>
  <c r="L379" i="23"/>
  <c r="M386" i="23"/>
  <c r="M388" i="23"/>
  <c r="M390" i="23"/>
  <c r="M392" i="23"/>
  <c r="M394" i="23"/>
  <c r="M396" i="23"/>
  <c r="M398" i="23"/>
  <c r="M400" i="23"/>
  <c r="M402" i="23"/>
  <c r="M404" i="23"/>
  <c r="J360" i="23"/>
  <c r="M370" i="23"/>
  <c r="J379" i="23"/>
  <c r="N386" i="23"/>
  <c r="N388" i="23"/>
  <c r="N390" i="23"/>
  <c r="N392" i="23"/>
  <c r="N394" i="23"/>
  <c r="N396" i="23"/>
  <c r="N398" i="23"/>
  <c r="N400" i="23"/>
  <c r="N402" i="23"/>
  <c r="N404" i="23"/>
  <c r="N406" i="23"/>
  <c r="N408" i="23"/>
  <c r="J372" i="23"/>
  <c r="M379" i="23"/>
  <c r="L363" i="23"/>
  <c r="K366" i="23"/>
  <c r="M372" i="23"/>
  <c r="J381" i="23"/>
  <c r="M329" i="23"/>
  <c r="L339" i="23"/>
  <c r="M345" i="23"/>
  <c r="L355" i="23"/>
  <c r="L359" i="23"/>
  <c r="J363" i="23"/>
  <c r="L366" i="23"/>
  <c r="K369" i="23"/>
  <c r="J374" i="23"/>
  <c r="K376" i="23"/>
  <c r="M381" i="23"/>
  <c r="L383" i="23"/>
  <c r="L328" i="23"/>
  <c r="M334" i="23"/>
  <c r="L344" i="23"/>
  <c r="M350" i="23"/>
  <c r="J355" i="23"/>
  <c r="J359" i="23"/>
  <c r="M363" i="23"/>
  <c r="J366" i="23"/>
  <c r="L369" i="23"/>
  <c r="M374" i="23"/>
  <c r="L376" i="23"/>
  <c r="J383" i="23"/>
  <c r="K385" i="23"/>
  <c r="K387" i="23"/>
  <c r="K389" i="23"/>
  <c r="K391" i="23"/>
  <c r="K393" i="23"/>
  <c r="K395" i="23"/>
  <c r="K397" i="23"/>
  <c r="K399" i="23"/>
  <c r="K401" i="23"/>
  <c r="K403" i="23"/>
  <c r="K405" i="23"/>
  <c r="K407" i="23"/>
  <c r="J369" i="23"/>
  <c r="J376" i="23"/>
  <c r="N381" i="23"/>
  <c r="M383" i="23"/>
  <c r="M328" i="23"/>
  <c r="L338" i="23"/>
  <c r="M344" i="23"/>
  <c r="L354" i="23"/>
  <c r="K362" i="23"/>
  <c r="M369" i="23"/>
  <c r="K371" i="23"/>
  <c r="M376" i="23"/>
  <c r="L378" i="23"/>
  <c r="J385" i="23"/>
  <c r="J387" i="23"/>
  <c r="J389" i="23"/>
  <c r="J391" i="23"/>
  <c r="J393" i="23"/>
  <c r="J395" i="23"/>
  <c r="J397" i="23"/>
  <c r="J399" i="23"/>
  <c r="J401" i="23"/>
  <c r="J403" i="23"/>
  <c r="J405" i="23"/>
  <c r="L327" i="23"/>
  <c r="M333" i="23"/>
  <c r="J339" i="23"/>
  <c r="L343" i="23"/>
  <c r="M349" i="23"/>
  <c r="L358" i="23"/>
  <c r="L362" i="23"/>
  <c r="K365" i="23"/>
  <c r="L371" i="23"/>
  <c r="J378" i="23"/>
  <c r="K380" i="23"/>
  <c r="M385" i="23"/>
  <c r="M387" i="23"/>
  <c r="M389" i="23"/>
  <c r="M391" i="23"/>
  <c r="M393" i="23"/>
  <c r="M395" i="23"/>
  <c r="M397" i="23"/>
  <c r="M399" i="23"/>
  <c r="M401" i="23"/>
  <c r="M403" i="23"/>
  <c r="M405" i="23"/>
  <c r="N387" i="23"/>
  <c r="N389" i="23"/>
  <c r="N391" i="23"/>
  <c r="N393" i="23"/>
  <c r="N395" i="23"/>
  <c r="N397" i="23"/>
  <c r="N399" i="23"/>
  <c r="N401" i="23"/>
  <c r="N403" i="23"/>
  <c r="N405" i="23"/>
  <c r="N407" i="23"/>
  <c r="N409" i="23"/>
  <c r="J407" i="23"/>
  <c r="J408" i="23"/>
  <c r="J409" i="23"/>
  <c r="M406" i="23"/>
  <c r="M407" i="23"/>
  <c r="M408" i="23"/>
  <c r="M409" i="23"/>
  <c r="J9" i="22"/>
  <c r="M66" i="22"/>
  <c r="L68" i="22"/>
  <c r="M82" i="22"/>
  <c r="M87" i="22"/>
  <c r="N90" i="22"/>
  <c r="K93" i="22"/>
  <c r="M98" i="22"/>
  <c r="M103" i="22"/>
  <c r="N106" i="22"/>
  <c r="K109" i="22"/>
  <c r="J10" i="22"/>
  <c r="J17" i="22"/>
  <c r="J18" i="22"/>
  <c r="M48" i="22"/>
  <c r="M52" i="22"/>
  <c r="M56" i="22"/>
  <c r="M60" i="22"/>
  <c r="K70" i="22"/>
  <c r="L77" i="22"/>
  <c r="K124" i="22"/>
  <c r="M136" i="22"/>
  <c r="M6" i="22"/>
  <c r="M7" i="22"/>
  <c r="M8" i="22"/>
  <c r="J11" i="22"/>
  <c r="N48" i="22"/>
  <c r="N52" i="22"/>
  <c r="N56" i="22"/>
  <c r="N60" i="22"/>
  <c r="M68" i="22"/>
  <c r="M131" i="22"/>
  <c r="J149" i="22"/>
  <c r="N6" i="22"/>
  <c r="N7" i="22"/>
  <c r="N8" i="22"/>
  <c r="M9" i="22"/>
  <c r="J48" i="22"/>
  <c r="J52" i="22"/>
  <c r="J56" i="22"/>
  <c r="J60" i="22"/>
  <c r="M93" i="22"/>
  <c r="M109" i="22"/>
  <c r="K2" i="22"/>
  <c r="M10" i="22"/>
  <c r="J79" i="22"/>
  <c r="J95" i="22"/>
  <c r="J111" i="22"/>
  <c r="J126" i="22"/>
  <c r="M63" i="22"/>
  <c r="M121" i="22"/>
  <c r="M2" i="22"/>
  <c r="J3" i="22"/>
  <c r="N11" i="22"/>
  <c r="J81" i="22"/>
  <c r="J97" i="22"/>
  <c r="L142" i="22"/>
  <c r="N46" i="22"/>
  <c r="J47" i="22"/>
  <c r="L50" i="22"/>
  <c r="J51" i="22"/>
  <c r="L54" i="22"/>
  <c r="J55" i="22"/>
  <c r="L58" i="22"/>
  <c r="J59" i="22"/>
  <c r="L62" i="22"/>
  <c r="M65" i="22"/>
  <c r="L67" i="22"/>
  <c r="M113" i="22"/>
  <c r="K130" i="22"/>
  <c r="L135" i="22"/>
  <c r="J19" i="22"/>
  <c r="J20" i="22"/>
  <c r="J21" i="22"/>
  <c r="J22" i="22"/>
  <c r="J23" i="22"/>
  <c r="J24" i="22"/>
  <c r="J25" i="22"/>
  <c r="J26" i="22"/>
  <c r="J27" i="22"/>
  <c r="J28" i="22"/>
  <c r="J29" i="22"/>
  <c r="J30" i="22"/>
  <c r="J31" i="22"/>
  <c r="J32" i="22"/>
  <c r="J33" i="22"/>
  <c r="J34" i="22"/>
  <c r="J35" i="22"/>
  <c r="J36" i="22"/>
  <c r="J37" i="22"/>
  <c r="J38" i="22"/>
  <c r="J39" i="22"/>
  <c r="J40" i="22"/>
  <c r="J41" i="22"/>
  <c r="J42" i="22"/>
  <c r="J43" i="22"/>
  <c r="J44" i="22"/>
  <c r="J45" i="22"/>
  <c r="J46" i="22"/>
  <c r="K69" i="22"/>
  <c r="L76" i="22"/>
  <c r="N87" i="22"/>
  <c r="M90" i="22"/>
  <c r="L92" i="22"/>
  <c r="N103" i="22"/>
  <c r="M106" i="22"/>
  <c r="L108" i="22"/>
  <c r="J135" i="22"/>
  <c r="M50" i="22"/>
  <c r="M54" i="22"/>
  <c r="M58" i="22"/>
  <c r="M67" i="22"/>
  <c r="J92" i="22"/>
  <c r="J108" i="22"/>
  <c r="J137" i="22"/>
  <c r="J173" i="22"/>
  <c r="J15" i="22"/>
  <c r="J16" i="22"/>
  <c r="N50" i="22"/>
  <c r="N54" i="22"/>
  <c r="N58" i="22"/>
  <c r="J118" i="22"/>
  <c r="M130" i="22"/>
  <c r="M146" i="22"/>
  <c r="M19" i="22"/>
  <c r="M20" i="22"/>
  <c r="M21" i="22"/>
  <c r="M22" i="22"/>
  <c r="M23" i="22"/>
  <c r="M24" i="22"/>
  <c r="M25" i="22"/>
  <c r="M26" i="22"/>
  <c r="M27" i="22"/>
  <c r="M28" i="22"/>
  <c r="M29" i="22"/>
  <c r="M30" i="22"/>
  <c r="M31" i="22"/>
  <c r="M32" i="22"/>
  <c r="M33" i="22"/>
  <c r="M34" i="22"/>
  <c r="M35" i="22"/>
  <c r="M36" i="22"/>
  <c r="M37" i="22"/>
  <c r="M38" i="22"/>
  <c r="M39" i="22"/>
  <c r="M40" i="22"/>
  <c r="M41" i="22"/>
  <c r="M42" i="22"/>
  <c r="M43" i="22"/>
  <c r="M44" i="22"/>
  <c r="M45" i="22"/>
  <c r="M46" i="22"/>
  <c r="L125" i="22"/>
  <c r="N118" i="22"/>
  <c r="M120" i="22"/>
  <c r="J139" i="22"/>
  <c r="M152" i="22"/>
  <c r="M16" i="22"/>
  <c r="M49" i="22"/>
  <c r="M53" i="22"/>
  <c r="M57" i="22"/>
  <c r="M61" i="22"/>
  <c r="K66" i="22"/>
  <c r="L73" i="22"/>
  <c r="K91" i="22"/>
  <c r="K107" i="22"/>
  <c r="M115" i="22"/>
  <c r="N120" i="22"/>
  <c r="K48" i="22"/>
  <c r="K52" i="22"/>
  <c r="K56" i="22"/>
  <c r="K60" i="22"/>
  <c r="M64" i="22"/>
  <c r="L66" i="22"/>
  <c r="M80" i="22"/>
  <c r="J85" i="22"/>
  <c r="M86" i="22"/>
  <c r="M96" i="22"/>
  <c r="J101" i="22"/>
  <c r="M102" i="22"/>
  <c r="M112" i="22"/>
  <c r="N164" i="22"/>
  <c r="N80" i="22"/>
  <c r="N96" i="22"/>
  <c r="M203" i="22"/>
  <c r="J80" i="22"/>
  <c r="J96" i="22"/>
  <c r="J112" i="22"/>
  <c r="J120" i="22"/>
  <c r="N121" i="22"/>
  <c r="M126" i="22"/>
  <c r="J131" i="22"/>
  <c r="J136" i="22"/>
  <c r="K142" i="22"/>
  <c r="M149" i="22"/>
  <c r="J152" i="22"/>
  <c r="K158" i="22"/>
  <c r="M165" i="22"/>
  <c r="J168" i="22"/>
  <c r="K176" i="22"/>
  <c r="N197" i="22"/>
  <c r="K210" i="22"/>
  <c r="N243" i="22"/>
  <c r="M243" i="22"/>
  <c r="J243" i="22"/>
  <c r="J246" i="22"/>
  <c r="K161" i="22"/>
  <c r="N170" i="22"/>
  <c r="J171" i="22"/>
  <c r="K179" i="22"/>
  <c r="L182" i="22"/>
  <c r="L187" i="22"/>
  <c r="M195" i="22"/>
  <c r="L210" i="22"/>
  <c r="M83" i="22"/>
  <c r="M99" i="22"/>
  <c r="N131" i="22"/>
  <c r="N136" i="22"/>
  <c r="M139" i="22"/>
  <c r="N152" i="22"/>
  <c r="M155" i="22"/>
  <c r="J176" i="22"/>
  <c r="N189" i="22"/>
  <c r="M231" i="22"/>
  <c r="J93" i="22"/>
  <c r="J109" i="22"/>
  <c r="J130" i="22"/>
  <c r="N139" i="22"/>
  <c r="M142" i="22"/>
  <c r="J145" i="22"/>
  <c r="K151" i="22"/>
  <c r="N155" i="22"/>
  <c r="J161" i="22"/>
  <c r="K167" i="22"/>
  <c r="M187" i="22"/>
  <c r="M200" i="22"/>
  <c r="K202" i="22"/>
  <c r="M145" i="22"/>
  <c r="J148" i="22"/>
  <c r="J164" i="22"/>
  <c r="N204" i="22"/>
  <c r="N209" i="22"/>
  <c r="J215" i="22"/>
  <c r="J223" i="22"/>
  <c r="N230" i="22"/>
  <c r="M118" i="22"/>
  <c r="N130" i="22"/>
  <c r="M135" i="22"/>
  <c r="N145" i="22"/>
  <c r="M148" i="22"/>
  <c r="M164" i="22"/>
  <c r="M173" i="22"/>
  <c r="J187" i="22"/>
  <c r="M192" i="22"/>
  <c r="K194" i="22"/>
  <c r="M207" i="22"/>
  <c r="J90" i="22"/>
  <c r="J106" i="22"/>
  <c r="J117" i="22"/>
  <c r="J129" i="22"/>
  <c r="N135" i="22"/>
  <c r="J138" i="22"/>
  <c r="K144" i="22"/>
  <c r="N148" i="22"/>
  <c r="M151" i="22"/>
  <c r="J154" i="22"/>
  <c r="K160" i="22"/>
  <c r="J170" i="22"/>
  <c r="N173" i="22"/>
  <c r="N192" i="22"/>
  <c r="L194" i="22"/>
  <c r="L199" i="22"/>
  <c r="J262" i="22"/>
  <c r="J89" i="22"/>
  <c r="J105" i="22"/>
  <c r="M117" i="22"/>
  <c r="M129" i="22"/>
  <c r="J134" i="22"/>
  <c r="M138" i="22"/>
  <c r="J141" i="22"/>
  <c r="K147" i="22"/>
  <c r="M154" i="22"/>
  <c r="J157" i="22"/>
  <c r="K163" i="22"/>
  <c r="M184" i="22"/>
  <c r="N201" i="22"/>
  <c r="J207" i="22"/>
  <c r="M69" i="22"/>
  <c r="M70" i="22"/>
  <c r="M71" i="22"/>
  <c r="M72" i="22"/>
  <c r="M73" i="22"/>
  <c r="M74" i="22"/>
  <c r="J88" i="22"/>
  <c r="J104" i="22"/>
  <c r="J116" i="22"/>
  <c r="J123" i="22"/>
  <c r="N129" i="22"/>
  <c r="M134" i="22"/>
  <c r="N138" i="22"/>
  <c r="M141" i="22"/>
  <c r="J144" i="22"/>
  <c r="K150" i="22"/>
  <c r="N154" i="22"/>
  <c r="M157" i="22"/>
  <c r="J160" i="22"/>
  <c r="K166" i="22"/>
  <c r="N184" i="22"/>
  <c r="L186" i="22"/>
  <c r="L191" i="22"/>
  <c r="M199" i="22"/>
  <c r="L214" i="22"/>
  <c r="J87" i="22"/>
  <c r="M92" i="22"/>
  <c r="J103" i="22"/>
  <c r="M108" i="22"/>
  <c r="M116" i="22"/>
  <c r="M123" i="22"/>
  <c r="J128" i="22"/>
  <c r="N134" i="22"/>
  <c r="K137" i="22"/>
  <c r="N141" i="22"/>
  <c r="M144" i="22"/>
  <c r="J147" i="22"/>
  <c r="K153" i="22"/>
  <c r="N157" i="22"/>
  <c r="M160" i="22"/>
  <c r="J163" i="22"/>
  <c r="J181" i="22"/>
  <c r="N193" i="22"/>
  <c r="K206" i="22"/>
  <c r="J86" i="22"/>
  <c r="J102" i="22"/>
  <c r="J115" i="22"/>
  <c r="M128" i="22"/>
  <c r="J133" i="22"/>
  <c r="M147" i="22"/>
  <c r="M163" i="22"/>
  <c r="M191" i="22"/>
  <c r="N208" i="22"/>
  <c r="N227" i="22"/>
  <c r="M227" i="22"/>
  <c r="J227" i="22"/>
  <c r="N147" i="22"/>
  <c r="M150" i="22"/>
  <c r="J172" i="22"/>
  <c r="N185" i="22"/>
  <c r="M211" i="22"/>
  <c r="N213" i="22"/>
  <c r="M89" i="22"/>
  <c r="M105" i="22"/>
  <c r="N133" i="22"/>
  <c r="M137" i="22"/>
  <c r="K146" i="22"/>
  <c r="N150" i="22"/>
  <c r="M153" i="22"/>
  <c r="K162" i="22"/>
  <c r="M169" i="22"/>
  <c r="M172" i="22"/>
  <c r="L174" i="22"/>
  <c r="M183" i="22"/>
  <c r="M196" i="22"/>
  <c r="K198" i="22"/>
  <c r="J83" i="22"/>
  <c r="J99" i="22"/>
  <c r="M114" i="22"/>
  <c r="N122" i="22"/>
  <c r="M127" i="22"/>
  <c r="J132" i="22"/>
  <c r="N137" i="22"/>
  <c r="M140" i="22"/>
  <c r="J143" i="22"/>
  <c r="K149" i="22"/>
  <c r="N153" i="22"/>
  <c r="M156" i="22"/>
  <c r="J159" i="22"/>
  <c r="K165" i="22"/>
  <c r="M177" i="22"/>
  <c r="L180" i="22"/>
  <c r="N196" i="22"/>
  <c r="L198" i="22"/>
  <c r="J211" i="22"/>
  <c r="M143" i="22"/>
  <c r="J179" i="22"/>
  <c r="J183" i="22"/>
  <c r="M188" i="22"/>
  <c r="N205" i="22"/>
  <c r="M176" i="22"/>
  <c r="M236" i="22"/>
  <c r="M175" i="22"/>
  <c r="J239" i="22"/>
  <c r="N270" i="22"/>
  <c r="M270" i="22"/>
  <c r="M174" i="22"/>
  <c r="M182" i="22"/>
  <c r="M186" i="22"/>
  <c r="M190" i="22"/>
  <c r="M194" i="22"/>
  <c r="M198" i="22"/>
  <c r="M202" i="22"/>
  <c r="M206" i="22"/>
  <c r="M210" i="22"/>
  <c r="K235" i="22"/>
  <c r="M240" i="22"/>
  <c r="J248" i="22"/>
  <c r="N259" i="22"/>
  <c r="M259" i="22"/>
  <c r="J230" i="22"/>
  <c r="J268" i="22"/>
  <c r="M320" i="22"/>
  <c r="J335" i="22"/>
  <c r="J210" i="22"/>
  <c r="J214" i="22"/>
  <c r="J218" i="22"/>
  <c r="J229" i="22"/>
  <c r="M230" i="22"/>
  <c r="J233" i="22"/>
  <c r="M250" i="22"/>
  <c r="M268" i="22"/>
  <c r="M171" i="22"/>
  <c r="M181" i="22"/>
  <c r="K245" i="22"/>
  <c r="N250" i="22"/>
  <c r="M170" i="22"/>
  <c r="M185" i="22"/>
  <c r="M189" i="22"/>
  <c r="M193" i="22"/>
  <c r="M197" i="22"/>
  <c r="M201" i="22"/>
  <c r="M205" i="22"/>
  <c r="M209" i="22"/>
  <c r="M213" i="22"/>
  <c r="N235" i="22"/>
  <c r="J241" i="22"/>
  <c r="N267" i="22"/>
  <c r="M312" i="22"/>
  <c r="M180" i="22"/>
  <c r="K229" i="22"/>
  <c r="J235" i="22"/>
  <c r="K247" i="22"/>
  <c r="M252" i="22"/>
  <c r="L302" i="22"/>
  <c r="N309" i="22"/>
  <c r="M309" i="22"/>
  <c r="J185" i="22"/>
  <c r="J189" i="22"/>
  <c r="J193" i="22"/>
  <c r="J197" i="22"/>
  <c r="J201" i="22"/>
  <c r="J205" i="22"/>
  <c r="J209" i="22"/>
  <c r="J213" i="22"/>
  <c r="J217" i="22"/>
  <c r="L229" i="22"/>
  <c r="M235" i="22"/>
  <c r="N244" i="22"/>
  <c r="M179" i="22"/>
  <c r="J180" i="22"/>
  <c r="M225" i="22"/>
  <c r="N228" i="22"/>
  <c r="N274" i="22"/>
  <c r="M274" i="22"/>
  <c r="M204" i="22"/>
  <c r="M208" i="22"/>
  <c r="M212" i="22"/>
  <c r="M178" i="22"/>
  <c r="J249" i="22"/>
  <c r="M265" i="22"/>
  <c r="J184" i="22"/>
  <c r="J188" i="22"/>
  <c r="J192" i="22"/>
  <c r="J196" i="22"/>
  <c r="J200" i="22"/>
  <c r="J204" i="22"/>
  <c r="J208" i="22"/>
  <c r="J212" i="22"/>
  <c r="J216" i="22"/>
  <c r="J220" i="22"/>
  <c r="M229" i="22"/>
  <c r="L231" i="22"/>
  <c r="M234" i="22"/>
  <c r="M249" i="22"/>
  <c r="J265" i="22"/>
  <c r="J312" i="22"/>
  <c r="N317" i="22"/>
  <c r="M317" i="22"/>
  <c r="M214" i="22"/>
  <c r="M215" i="22"/>
  <c r="M216" i="22"/>
  <c r="M217" i="22"/>
  <c r="M218" i="22"/>
  <c r="M219" i="22"/>
  <c r="M220" i="22"/>
  <c r="L230" i="22"/>
  <c r="J234" i="22"/>
  <c r="L246" i="22"/>
  <c r="J250" i="22"/>
  <c r="J261" i="22"/>
  <c r="K264" i="22"/>
  <c r="J271" i="22"/>
  <c r="M272" i="22"/>
  <c r="M278" i="22"/>
  <c r="L286" i="22"/>
  <c r="L294" i="22"/>
  <c r="J304" i="22"/>
  <c r="K317" i="22"/>
  <c r="M327" i="22"/>
  <c r="M340" i="22"/>
  <c r="L260" i="22"/>
  <c r="L264" i="22"/>
  <c r="N277" i="22"/>
  <c r="M277" i="22"/>
  <c r="J280" i="22"/>
  <c r="N301" i="22"/>
  <c r="M301" i="22"/>
  <c r="M304" i="22"/>
  <c r="L228" i="22"/>
  <c r="L244" i="22"/>
  <c r="J260" i="22"/>
  <c r="J264" i="22"/>
  <c r="N268" i="22"/>
  <c r="M280" i="22"/>
  <c r="J288" i="22"/>
  <c r="J296" i="22"/>
  <c r="M346" i="22"/>
  <c r="L227" i="22"/>
  <c r="L243" i="22"/>
  <c r="L259" i="22"/>
  <c r="M261" i="22"/>
  <c r="J267" i="22"/>
  <c r="N280" i="22"/>
  <c r="N285" i="22"/>
  <c r="M285" i="22"/>
  <c r="M288" i="22"/>
  <c r="N293" i="22"/>
  <c r="M293" i="22"/>
  <c r="M296" i="22"/>
  <c r="J319" i="22"/>
  <c r="M333" i="22"/>
  <c r="L226" i="22"/>
  <c r="M232" i="22"/>
  <c r="N233" i="22"/>
  <c r="L242" i="22"/>
  <c r="M248" i="22"/>
  <c r="N249" i="22"/>
  <c r="L258" i="22"/>
  <c r="J259" i="22"/>
  <c r="J270" i="22"/>
  <c r="M271" i="22"/>
  <c r="J274" i="22"/>
  <c r="M275" i="22"/>
  <c r="K277" i="22"/>
  <c r="K301" i="22"/>
  <c r="J345" i="22"/>
  <c r="L241" i="22"/>
  <c r="M247" i="22"/>
  <c r="M264" i="22"/>
  <c r="N271" i="22"/>
  <c r="N275" i="22"/>
  <c r="J311" i="22"/>
  <c r="L224" i="22"/>
  <c r="L240" i="22"/>
  <c r="L256" i="22"/>
  <c r="L263" i="22"/>
  <c r="M267" i="22"/>
  <c r="M283" i="22"/>
  <c r="K285" i="22"/>
  <c r="M245" i="22"/>
  <c r="J263" i="22"/>
  <c r="N283" i="22"/>
  <c r="J266" i="22"/>
  <c r="J303" i="22"/>
  <c r="L221" i="22"/>
  <c r="L237" i="22"/>
  <c r="J269" i="22"/>
  <c r="M330" i="22"/>
  <c r="M343" i="22"/>
  <c r="L236" i="22"/>
  <c r="L252" i="22"/>
  <c r="K262" i="22"/>
  <c r="M263" i="22"/>
  <c r="J287" i="22"/>
  <c r="J295" i="22"/>
  <c r="K310" i="22"/>
  <c r="N325" i="22"/>
  <c r="L235" i="22"/>
  <c r="L251" i="22"/>
  <c r="L262" i="22"/>
  <c r="M266" i="22"/>
  <c r="J279" i="22"/>
  <c r="J320" i="22"/>
  <c r="J329" i="22"/>
  <c r="L336" i="22"/>
  <c r="L326" i="22"/>
  <c r="L342" i="22"/>
  <c r="L325" i="22"/>
  <c r="J348" i="22"/>
  <c r="M329" i="22"/>
  <c r="L332" i="22"/>
  <c r="M345" i="22"/>
  <c r="M348" i="22"/>
  <c r="J278" i="22"/>
  <c r="J286" i="22"/>
  <c r="J294" i="22"/>
  <c r="J302" i="22"/>
  <c r="J310" i="22"/>
  <c r="N312" i="22"/>
  <c r="J318" i="22"/>
  <c r="N320" i="22"/>
  <c r="M325" i="22"/>
  <c r="J326" i="22"/>
  <c r="N329" i="22"/>
  <c r="N345" i="22"/>
  <c r="N348" i="22"/>
  <c r="M279" i="22"/>
  <c r="M287" i="22"/>
  <c r="M295" i="22"/>
  <c r="M303" i="22"/>
  <c r="M311" i="22"/>
  <c r="M319" i="22"/>
  <c r="M335" i="22"/>
  <c r="L338" i="22"/>
  <c r="J277" i="22"/>
  <c r="J285" i="22"/>
  <c r="J293" i="22"/>
  <c r="J301" i="22"/>
  <c r="J309" i="22"/>
  <c r="J317" i="22"/>
  <c r="N319" i="22"/>
  <c r="N335" i="22"/>
  <c r="M286" i="22"/>
  <c r="M294" i="22"/>
  <c r="M302" i="22"/>
  <c r="M310" i="22"/>
  <c r="M318" i="22"/>
  <c r="M341" i="22"/>
  <c r="J300" i="22"/>
  <c r="J308" i="22"/>
  <c r="J316" i="22"/>
  <c r="J324" i="22"/>
  <c r="N341" i="22"/>
  <c r="L334" i="22"/>
  <c r="J341" i="22"/>
  <c r="M347" i="22"/>
  <c r="J275" i="22"/>
  <c r="J349" i="22"/>
  <c r="M316" i="22"/>
  <c r="M324" i="22"/>
  <c r="L340" i="22"/>
  <c r="J347" i="22"/>
  <c r="J282" i="22"/>
  <c r="J290" i="22"/>
  <c r="J298" i="22"/>
  <c r="J306" i="22"/>
  <c r="J314" i="22"/>
  <c r="J322" i="22"/>
  <c r="K350" i="22"/>
  <c r="K352" i="22"/>
  <c r="K354" i="22"/>
  <c r="K356" i="22"/>
  <c r="K358" i="22"/>
  <c r="K360" i="22"/>
  <c r="K362" i="22"/>
  <c r="K364" i="22"/>
  <c r="K366" i="22"/>
  <c r="K368" i="22"/>
  <c r="K370" i="22"/>
  <c r="K372" i="22"/>
  <c r="K374" i="22"/>
  <c r="K376" i="22"/>
  <c r="K378" i="22"/>
  <c r="K380" i="22"/>
  <c r="K382" i="22"/>
  <c r="K384" i="22"/>
  <c r="K386" i="22"/>
  <c r="K388" i="22"/>
  <c r="K390" i="22"/>
  <c r="K392" i="22"/>
  <c r="K394" i="22"/>
  <c r="K396" i="22"/>
  <c r="K398" i="22"/>
  <c r="K400" i="22"/>
  <c r="K402" i="22"/>
  <c r="K404" i="22"/>
  <c r="K406" i="22"/>
  <c r="L350" i="22"/>
  <c r="L352" i="22"/>
  <c r="L354" i="22"/>
  <c r="L356" i="22"/>
  <c r="L358" i="22"/>
  <c r="L360" i="22"/>
  <c r="L362" i="22"/>
  <c r="L364" i="22"/>
  <c r="L366" i="22"/>
  <c r="L368" i="22"/>
  <c r="L370" i="22"/>
  <c r="L372" i="22"/>
  <c r="L374" i="22"/>
  <c r="L376" i="22"/>
  <c r="L378" i="22"/>
  <c r="L380" i="22"/>
  <c r="L382" i="22"/>
  <c r="L384" i="22"/>
  <c r="L386" i="22"/>
  <c r="L388" i="22"/>
  <c r="L390" i="22"/>
  <c r="L392" i="22"/>
  <c r="L394" i="22"/>
  <c r="L396" i="22"/>
  <c r="L398" i="22"/>
  <c r="L400" i="22"/>
  <c r="L402" i="22"/>
  <c r="L404" i="22"/>
  <c r="L406" i="22"/>
  <c r="L408" i="22"/>
  <c r="K347" i="22"/>
  <c r="J350" i="22"/>
  <c r="J352" i="22"/>
  <c r="J354" i="22"/>
  <c r="J356" i="22"/>
  <c r="J358" i="22"/>
  <c r="J360" i="22"/>
  <c r="J362" i="22"/>
  <c r="J364" i="22"/>
  <c r="J366" i="22"/>
  <c r="J368" i="22"/>
  <c r="J370" i="22"/>
  <c r="J372" i="22"/>
  <c r="J374" i="22"/>
  <c r="J376" i="22"/>
  <c r="J378" i="22"/>
  <c r="J380" i="22"/>
  <c r="J382" i="22"/>
  <c r="J384" i="22"/>
  <c r="J386" i="22"/>
  <c r="J388" i="22"/>
  <c r="J390" i="22"/>
  <c r="J392" i="22"/>
  <c r="J394" i="22"/>
  <c r="J396" i="22"/>
  <c r="J398" i="22"/>
  <c r="J400" i="22"/>
  <c r="J402" i="22"/>
  <c r="J404" i="22"/>
  <c r="J406" i="22"/>
  <c r="L327" i="22"/>
  <c r="L331" i="22"/>
  <c r="L335" i="22"/>
  <c r="L339" i="22"/>
  <c r="L343" i="22"/>
  <c r="L347" i="22"/>
  <c r="M350" i="22"/>
  <c r="M352" i="22"/>
  <c r="M354" i="22"/>
  <c r="M356" i="22"/>
  <c r="M358" i="22"/>
  <c r="M360" i="22"/>
  <c r="M362" i="22"/>
  <c r="M364" i="22"/>
  <c r="M366" i="22"/>
  <c r="M368" i="22"/>
  <c r="M370" i="22"/>
  <c r="M372" i="22"/>
  <c r="M374" i="22"/>
  <c r="M376" i="22"/>
  <c r="M378" i="22"/>
  <c r="M380" i="22"/>
  <c r="M382" i="22"/>
  <c r="M384" i="22"/>
  <c r="M386" i="22"/>
  <c r="M388" i="22"/>
  <c r="M390" i="22"/>
  <c r="M392" i="22"/>
  <c r="M394" i="22"/>
  <c r="M396" i="22"/>
  <c r="M398" i="22"/>
  <c r="M400" i="22"/>
  <c r="N350" i="22"/>
  <c r="N352" i="22"/>
  <c r="N354" i="22"/>
  <c r="N356" i="22"/>
  <c r="N358" i="22"/>
  <c r="N360" i="22"/>
  <c r="N362" i="22"/>
  <c r="N364" i="22"/>
  <c r="N366" i="22"/>
  <c r="N368" i="22"/>
  <c r="N370" i="22"/>
  <c r="N372" i="22"/>
  <c r="N374" i="22"/>
  <c r="N376" i="22"/>
  <c r="N378" i="22"/>
  <c r="N380" i="22"/>
  <c r="N382" i="22"/>
  <c r="N384" i="22"/>
  <c r="N386" i="22"/>
  <c r="N388" i="22"/>
  <c r="N390" i="22"/>
  <c r="N392" i="22"/>
  <c r="N394" i="22"/>
  <c r="N396" i="22"/>
  <c r="N398" i="22"/>
  <c r="N400" i="22"/>
  <c r="N402" i="22"/>
  <c r="N404" i="22"/>
  <c r="N406" i="22"/>
  <c r="N408" i="22"/>
  <c r="N347" i="22"/>
  <c r="L349" i="22"/>
  <c r="M349" i="22"/>
  <c r="L375" i="22"/>
  <c r="L377" i="22"/>
  <c r="L379" i="22"/>
  <c r="L381" i="22"/>
  <c r="L383" i="22"/>
  <c r="L385" i="22"/>
  <c r="L387" i="22"/>
  <c r="L389" i="22"/>
  <c r="L391" i="22"/>
  <c r="L393" i="22"/>
  <c r="L395" i="22"/>
  <c r="L397" i="22"/>
  <c r="L399" i="22"/>
  <c r="L401" i="22"/>
  <c r="L403" i="22"/>
  <c r="L405" i="22"/>
  <c r="L407" i="22"/>
  <c r="L409" i="22"/>
  <c r="J351" i="22"/>
  <c r="J353" i="22"/>
  <c r="J355" i="22"/>
  <c r="J357" i="22"/>
  <c r="J359" i="22"/>
  <c r="J361" i="22"/>
  <c r="J363" i="22"/>
  <c r="J365" i="22"/>
  <c r="J367" i="22"/>
  <c r="J369" i="22"/>
  <c r="J371" i="22"/>
  <c r="J373" i="22"/>
  <c r="J375" i="22"/>
  <c r="J377" i="22"/>
  <c r="J379" i="22"/>
  <c r="J381" i="22"/>
  <c r="J383" i="22"/>
  <c r="J385" i="22"/>
  <c r="J387" i="22"/>
  <c r="J389" i="22"/>
  <c r="J391" i="22"/>
  <c r="J393" i="22"/>
  <c r="J395" i="22"/>
  <c r="J397" i="22"/>
  <c r="J399" i="22"/>
  <c r="J401" i="22"/>
  <c r="J403" i="22"/>
  <c r="J405" i="22"/>
  <c r="L329" i="22"/>
  <c r="L333" i="22"/>
  <c r="L337" i="22"/>
  <c r="L341" i="22"/>
  <c r="L345" i="22"/>
  <c r="M351" i="22"/>
  <c r="M353" i="22"/>
  <c r="M355" i="22"/>
  <c r="M357" i="22"/>
  <c r="M359" i="22"/>
  <c r="M361" i="22"/>
  <c r="M363" i="22"/>
  <c r="M365" i="22"/>
  <c r="M367" i="22"/>
  <c r="M369" i="22"/>
  <c r="M371" i="22"/>
  <c r="M373" i="22"/>
  <c r="M375" i="22"/>
  <c r="M377" i="22"/>
  <c r="M379" i="22"/>
  <c r="M381" i="22"/>
  <c r="M383" i="22"/>
  <c r="M385" i="22"/>
  <c r="M387" i="22"/>
  <c r="M389" i="22"/>
  <c r="M391" i="22"/>
  <c r="M393" i="22"/>
  <c r="M395" i="22"/>
  <c r="M397" i="22"/>
  <c r="M399" i="22"/>
  <c r="M401" i="22"/>
  <c r="K348" i="22"/>
  <c r="N351" i="22"/>
  <c r="N353" i="22"/>
  <c r="N355" i="22"/>
  <c r="N357" i="22"/>
  <c r="N359" i="22"/>
  <c r="N361" i="22"/>
  <c r="N363" i="22"/>
  <c r="N365" i="22"/>
  <c r="N367" i="22"/>
  <c r="N369" i="22"/>
  <c r="N371" i="22"/>
  <c r="N373" i="22"/>
  <c r="N375" i="22"/>
  <c r="N377" i="22"/>
  <c r="N379" i="22"/>
  <c r="N381" i="22"/>
  <c r="N383" i="22"/>
  <c r="N385" i="22"/>
  <c r="N387" i="22"/>
  <c r="N389" i="22"/>
  <c r="N391" i="22"/>
  <c r="N393" i="22"/>
  <c r="N395" i="22"/>
  <c r="N397" i="22"/>
  <c r="N399" i="22"/>
  <c r="N401" i="22"/>
  <c r="N403" i="22"/>
  <c r="N405" i="22"/>
  <c r="N407" i="22"/>
  <c r="N409" i="22"/>
  <c r="J407" i="22"/>
  <c r="J408" i="22"/>
  <c r="J409" i="22"/>
  <c r="M402" i="22"/>
  <c r="M403" i="22"/>
  <c r="M404" i="22"/>
  <c r="M405" i="22"/>
  <c r="M406" i="22"/>
  <c r="M407" i="22"/>
  <c r="M408" i="22"/>
  <c r="M409" i="22"/>
  <c r="M206" i="21"/>
  <c r="J215" i="21"/>
  <c r="J287" i="21"/>
  <c r="M248" i="21"/>
  <c r="N145" i="21"/>
  <c r="N241" i="21"/>
  <c r="K37" i="21"/>
  <c r="N10" i="21"/>
  <c r="K48" i="21"/>
  <c r="N62" i="21"/>
  <c r="K12" i="21"/>
  <c r="N13" i="21"/>
  <c r="K16" i="21"/>
  <c r="N17" i="21"/>
  <c r="K110" i="21"/>
  <c r="N127" i="21"/>
  <c r="K116" i="21"/>
  <c r="N124" i="21"/>
  <c r="K316" i="21"/>
  <c r="K262" i="21"/>
  <c r="K163" i="21"/>
  <c r="K367" i="21"/>
  <c r="K80" i="21"/>
  <c r="J100" i="21"/>
  <c r="K190" i="21"/>
  <c r="J145" i="21"/>
  <c r="K357" i="21"/>
  <c r="M300" i="21"/>
  <c r="N150" i="21"/>
  <c r="M90" i="21"/>
  <c r="N208" i="21"/>
  <c r="M241" i="21"/>
  <c r="J37" i="21"/>
  <c r="M10" i="21"/>
  <c r="J48" i="21"/>
  <c r="M62" i="21"/>
  <c r="J12" i="21"/>
  <c r="M13" i="21"/>
  <c r="J16" i="21"/>
  <c r="M17" i="21"/>
  <c r="J110" i="21"/>
  <c r="M127" i="21"/>
  <c r="J116" i="21"/>
  <c r="M124" i="21"/>
  <c r="J316" i="21"/>
  <c r="M308" i="21"/>
  <c r="M245" i="21"/>
  <c r="M237" i="21"/>
  <c r="M408" i="21"/>
  <c r="J80" i="21"/>
  <c r="M361" i="21"/>
  <c r="M353" i="21"/>
  <c r="J190" i="21"/>
  <c r="J360" i="21"/>
  <c r="M51" i="21"/>
  <c r="K409" i="21"/>
  <c r="J357" i="21"/>
  <c r="K230" i="21"/>
  <c r="N373" i="21"/>
  <c r="M239" i="21"/>
  <c r="J9" i="21"/>
  <c r="N130" i="21"/>
  <c r="M145" i="21"/>
  <c r="N194" i="21"/>
  <c r="N37" i="21"/>
  <c r="N48" i="21"/>
  <c r="N12" i="21"/>
  <c r="N16" i="21"/>
  <c r="N110" i="21"/>
  <c r="N116" i="21"/>
  <c r="N316" i="21"/>
  <c r="N291" i="21"/>
  <c r="M149" i="21"/>
  <c r="J138" i="21"/>
  <c r="M312" i="21"/>
  <c r="M371" i="21"/>
  <c r="M275" i="21"/>
  <c r="J3" i="21"/>
  <c r="J130" i="21"/>
  <c r="J194" i="21"/>
  <c r="N357" i="21"/>
  <c r="M234" i="21"/>
  <c r="J230" i="21"/>
  <c r="M320" i="21"/>
  <c r="M283" i="21"/>
  <c r="J311" i="21"/>
  <c r="N140" i="21"/>
  <c r="N188" i="21"/>
  <c r="J197" i="21"/>
  <c r="J36" i="21"/>
  <c r="J34" i="21"/>
  <c r="J15" i="21"/>
  <c r="J19" i="21"/>
  <c r="J128" i="21"/>
  <c r="J131" i="21"/>
  <c r="J50" i="21"/>
  <c r="L267" i="21"/>
  <c r="M252" i="21"/>
  <c r="L232" i="21"/>
  <c r="J283" i="21"/>
  <c r="M2" i="21"/>
  <c r="M9" i="21"/>
  <c r="M138" i="21"/>
  <c r="J140" i="21"/>
  <c r="J188" i="21"/>
  <c r="K322" i="21"/>
  <c r="J361" i="21"/>
  <c r="J234" i="21"/>
  <c r="N350" i="21"/>
  <c r="M267" i="21"/>
  <c r="J244" i="21"/>
  <c r="J303" i="21"/>
  <c r="J322" i="21"/>
  <c r="J323" i="21"/>
  <c r="N162" i="21"/>
  <c r="M140" i="21"/>
  <c r="N207" i="21"/>
  <c r="M188" i="21"/>
  <c r="J148" i="21"/>
  <c r="M197" i="21"/>
  <c r="J41" i="21"/>
  <c r="M36" i="21"/>
  <c r="J11" i="21"/>
  <c r="M34" i="21"/>
  <c r="J14" i="21"/>
  <c r="M15" i="21"/>
  <c r="J18" i="21"/>
  <c r="M19" i="21"/>
  <c r="M128" i="21"/>
  <c r="M131" i="21"/>
  <c r="K58" i="21"/>
  <c r="K92" i="21"/>
  <c r="L301" i="21"/>
  <c r="L396" i="21"/>
  <c r="K251" i="21"/>
  <c r="J162" i="21"/>
  <c r="J207" i="21"/>
  <c r="M100" i="21"/>
  <c r="M56" i="21"/>
  <c r="M250" i="21"/>
  <c r="J58" i="21"/>
  <c r="M301" i="21"/>
  <c r="M211" i="21"/>
  <c r="M396" i="21"/>
  <c r="J61" i="21"/>
  <c r="J328" i="21"/>
  <c r="J241" i="21"/>
  <c r="J10" i="21"/>
  <c r="J62" i="21"/>
  <c r="J13" i="21"/>
  <c r="J17" i="21"/>
  <c r="J127" i="21"/>
  <c r="J124" i="21"/>
  <c r="K160" i="21"/>
  <c r="M303" i="21"/>
  <c r="M225" i="21"/>
  <c r="J375" i="21"/>
  <c r="J329" i="21"/>
  <c r="M401" i="21"/>
  <c r="J401" i="21"/>
  <c r="J47" i="21"/>
  <c r="M369" i="21"/>
  <c r="J369" i="21"/>
  <c r="M287" i="21"/>
  <c r="J212" i="21"/>
  <c r="J268" i="21"/>
  <c r="N375" i="21"/>
  <c r="M278" i="21"/>
  <c r="J178" i="21"/>
  <c r="K378" i="21"/>
  <c r="J251" i="21"/>
  <c r="M190" i="21"/>
  <c r="M230" i="21"/>
  <c r="J149" i="21"/>
  <c r="M103" i="21"/>
  <c r="M340" i="21"/>
  <c r="K397" i="21"/>
  <c r="K45" i="21"/>
  <c r="K250" i="21"/>
  <c r="M291" i="21"/>
  <c r="K206" i="21"/>
  <c r="J267" i="21"/>
  <c r="M309" i="21"/>
  <c r="K368" i="21"/>
  <c r="J396" i="21"/>
  <c r="J257" i="21"/>
  <c r="K335" i="21"/>
  <c r="L336" i="21"/>
  <c r="M386" i="21"/>
  <c r="M83" i="21"/>
  <c r="M256" i="21"/>
  <c r="N149" i="21"/>
  <c r="M117" i="21"/>
  <c r="J336" i="21"/>
  <c r="M395" i="21"/>
  <c r="J395" i="21"/>
  <c r="N386" i="21"/>
  <c r="N120" i="21"/>
  <c r="M120" i="21"/>
  <c r="K76" i="21"/>
  <c r="K313" i="21"/>
  <c r="J291" i="21"/>
  <c r="K243" i="21"/>
  <c r="J309" i="21"/>
  <c r="M232" i="21"/>
  <c r="K380" i="21"/>
  <c r="J373" i="21"/>
  <c r="M52" i="21"/>
  <c r="J345" i="21"/>
  <c r="M205" i="21"/>
  <c r="J180" i="21"/>
  <c r="M368" i="21"/>
  <c r="J169" i="21"/>
  <c r="L103" i="21"/>
  <c r="M270" i="21"/>
  <c r="J302" i="21"/>
  <c r="N259" i="21"/>
  <c r="M259" i="21"/>
  <c r="M244" i="21"/>
  <c r="J232" i="21"/>
  <c r="M350" i="21"/>
  <c r="J321" i="21"/>
  <c r="J103" i="21"/>
  <c r="M226" i="21"/>
  <c r="J397" i="21"/>
  <c r="M409" i="21"/>
  <c r="J45" i="21"/>
  <c r="M92" i="21"/>
  <c r="J250" i="21"/>
  <c r="K234" i="21"/>
  <c r="J206" i="21"/>
  <c r="M243" i="21"/>
  <c r="K370" i="21"/>
  <c r="J368" i="21"/>
  <c r="M380" i="21"/>
  <c r="K288" i="21"/>
  <c r="K203" i="21"/>
  <c r="L93" i="21"/>
  <c r="J359" i="21"/>
  <c r="J87" i="21"/>
  <c r="M284" i="21"/>
  <c r="K100" i="21"/>
  <c r="K361" i="21"/>
  <c r="K215" i="21"/>
  <c r="M390" i="21"/>
  <c r="K324" i="21"/>
  <c r="J350" i="21"/>
  <c r="J93" i="21"/>
  <c r="J318" i="21"/>
  <c r="J170" i="21"/>
  <c r="M175" i="21"/>
  <c r="J175" i="21"/>
  <c r="M193" i="21"/>
  <c r="M282" i="21"/>
  <c r="M255" i="21"/>
  <c r="M370" i="21"/>
  <c r="M212" i="21"/>
  <c r="M76" i="21"/>
  <c r="M313" i="21"/>
  <c r="K301" i="21"/>
  <c r="M215" i="21"/>
  <c r="K252" i="21"/>
  <c r="J193" i="21"/>
  <c r="M324" i="21"/>
  <c r="K355" i="21"/>
  <c r="J293" i="21"/>
  <c r="J226" i="21"/>
  <c r="M359" i="21"/>
  <c r="M170" i="21"/>
  <c r="K270" i="21"/>
  <c r="J386" i="21"/>
  <c r="M154" i="21"/>
  <c r="M70" i="21"/>
  <c r="J75" i="21"/>
  <c r="N75" i="21"/>
  <c r="M373" i="21"/>
  <c r="M323" i="21"/>
  <c r="M358" i="21"/>
  <c r="M378" i="21"/>
  <c r="M355" i="21"/>
  <c r="M293" i="21"/>
  <c r="M321" i="21"/>
  <c r="M360" i="21"/>
  <c r="M288" i="21"/>
  <c r="J54" i="21"/>
  <c r="M164" i="21"/>
  <c r="J164" i="21"/>
  <c r="M47" i="21"/>
  <c r="M53" i="21"/>
  <c r="M389" i="21"/>
  <c r="N389" i="21"/>
  <c r="J389" i="21"/>
  <c r="J174" i="21"/>
  <c r="J388" i="21"/>
  <c r="M165" i="21"/>
  <c r="J290" i="21"/>
  <c r="M224" i="21"/>
  <c r="J224" i="21"/>
  <c r="M329" i="21"/>
  <c r="K228" i="21"/>
  <c r="K120" i="21"/>
  <c r="M391" i="21"/>
  <c r="M290" i="21"/>
  <c r="M93" i="21"/>
  <c r="M268" i="21"/>
  <c r="M345" i="21"/>
  <c r="J270" i="21"/>
  <c r="K44" i="21"/>
  <c r="K73" i="21"/>
  <c r="J108" i="21"/>
  <c r="N77" i="21"/>
  <c r="N68" i="21"/>
  <c r="J137" i="21"/>
  <c r="N175" i="21"/>
  <c r="N395" i="21"/>
  <c r="M332" i="21"/>
  <c r="J407" i="21"/>
  <c r="N326" i="21"/>
  <c r="M326" i="21"/>
  <c r="J326" i="21"/>
  <c r="M381" i="21"/>
  <c r="J298" i="21"/>
  <c r="M87" i="21"/>
  <c r="N332" i="21"/>
  <c r="M35" i="21"/>
  <c r="J35" i="21"/>
  <c r="J57" i="21"/>
  <c r="J210" i="21"/>
  <c r="N402" i="21"/>
  <c r="M402" i="21"/>
  <c r="J402" i="21"/>
  <c r="J404" i="21"/>
  <c r="N126" i="21"/>
  <c r="J266" i="21"/>
  <c r="N401" i="21"/>
  <c r="M44" i="21"/>
  <c r="J139" i="21"/>
  <c r="M404" i="21"/>
  <c r="N82" i="21"/>
  <c r="J82" i="21"/>
  <c r="M169" i="21"/>
  <c r="M61" i="21"/>
  <c r="M251" i="21"/>
  <c r="J228" i="21"/>
  <c r="K336" i="21"/>
  <c r="M266" i="21"/>
  <c r="K98" i="21"/>
  <c r="M59" i="21"/>
  <c r="N154" i="21"/>
  <c r="J168" i="21"/>
  <c r="M177" i="21"/>
  <c r="N164" i="21"/>
  <c r="M217" i="21"/>
  <c r="J320" i="21"/>
  <c r="K219" i="21"/>
  <c r="L170" i="21"/>
  <c r="K57" i="21"/>
  <c r="L326" i="21"/>
  <c r="J330" i="21"/>
  <c r="M39" i="21"/>
  <c r="J179" i="21"/>
  <c r="M81" i="21"/>
  <c r="M406" i="21"/>
  <c r="M98" i="21"/>
  <c r="J218" i="21"/>
  <c r="M65" i="21"/>
  <c r="M362" i="21"/>
  <c r="M295" i="21"/>
  <c r="K329" i="21"/>
  <c r="K178" i="21"/>
  <c r="J259" i="21"/>
  <c r="N54" i="21"/>
  <c r="N108" i="21"/>
  <c r="M218" i="21"/>
  <c r="K70" i="21"/>
  <c r="N125" i="21"/>
  <c r="M125" i="21"/>
  <c r="J125" i="21"/>
  <c r="M277" i="21"/>
  <c r="M286" i="21"/>
  <c r="J406" i="21"/>
  <c r="J340" i="21"/>
  <c r="N388" i="21"/>
  <c r="M354" i="21"/>
  <c r="M179" i="21"/>
  <c r="K239" i="21"/>
  <c r="M374" i="21"/>
  <c r="J65" i="21"/>
  <c r="L70" i="21"/>
  <c r="L393" i="21"/>
  <c r="N294" i="21"/>
  <c r="K168" i="21"/>
  <c r="J171" i="21"/>
  <c r="J362" i="21"/>
  <c r="N38" i="21"/>
  <c r="N310" i="21"/>
  <c r="N246" i="21"/>
  <c r="M264" i="21"/>
  <c r="L86" i="21"/>
  <c r="M385" i="21"/>
  <c r="K79" i="21"/>
  <c r="L82" i="21"/>
  <c r="M317" i="21"/>
  <c r="L44" i="21"/>
  <c r="M54" i="21"/>
  <c r="N177" i="21"/>
  <c r="K210" i="21"/>
  <c r="J83" i="21"/>
  <c r="J393" i="21"/>
  <c r="J294" i="21"/>
  <c r="J49" i="21"/>
  <c r="K71" i="21"/>
  <c r="J177" i="21"/>
  <c r="L407" i="21"/>
  <c r="M393" i="21"/>
  <c r="J310" i="21"/>
  <c r="J246" i="21"/>
  <c r="K78" i="21"/>
  <c r="M109" i="21"/>
  <c r="L184" i="21"/>
  <c r="J384" i="21"/>
  <c r="N260" i="21"/>
  <c r="M260" i="21"/>
  <c r="J260" i="21"/>
  <c r="M246" i="21"/>
  <c r="M227" i="21"/>
  <c r="M168" i="21"/>
  <c r="M57" i="21"/>
  <c r="J120" i="21"/>
  <c r="N85" i="21"/>
  <c r="M85" i="21"/>
  <c r="M91" i="21"/>
  <c r="N394" i="21"/>
  <c r="J394" i="21"/>
  <c r="N156" i="21"/>
  <c r="J156" i="21"/>
  <c r="N168" i="21"/>
  <c r="K99" i="21"/>
  <c r="N210" i="21"/>
  <c r="M180" i="21"/>
  <c r="J70" i="21"/>
  <c r="M112" i="21"/>
  <c r="N290" i="21"/>
  <c r="M310" i="21"/>
  <c r="M337" i="21"/>
  <c r="K46" i="21"/>
  <c r="N35" i="21"/>
  <c r="M108" i="21"/>
  <c r="K152" i="21"/>
  <c r="J173" i="21"/>
  <c r="N381" i="21"/>
  <c r="M294" i="21"/>
  <c r="K38" i="21"/>
  <c r="M330" i="21"/>
  <c r="K172" i="21"/>
  <c r="J94" i="21"/>
  <c r="J71" i="21"/>
  <c r="J154" i="21"/>
  <c r="L189" i="21"/>
  <c r="M173" i="21"/>
  <c r="N369" i="21"/>
  <c r="J381" i="21"/>
  <c r="L38" i="21"/>
  <c r="N330" i="21"/>
  <c r="L339" i="21"/>
  <c r="N101" i="21"/>
  <c r="J101" i="21"/>
  <c r="K63" i="21"/>
  <c r="M84" i="21"/>
  <c r="K144" i="21"/>
  <c r="J332" i="21"/>
  <c r="M67" i="21"/>
  <c r="J374" i="21"/>
  <c r="J77" i="21"/>
  <c r="M210" i="21"/>
  <c r="J295" i="21"/>
  <c r="J314" i="21"/>
  <c r="M399" i="21"/>
  <c r="M69" i="21"/>
  <c r="N136" i="21"/>
  <c r="M136" i="21"/>
  <c r="J136" i="21"/>
  <c r="J133" i="21"/>
  <c r="N152" i="21"/>
  <c r="K298" i="21"/>
  <c r="N95" i="21"/>
  <c r="M95" i="21"/>
  <c r="J95" i="21"/>
  <c r="M236" i="21"/>
  <c r="N135" i="21"/>
  <c r="M135" i="21"/>
  <c r="J135" i="21"/>
  <c r="M379" i="21"/>
  <c r="J379" i="21"/>
  <c r="J199" i="21"/>
  <c r="M151" i="21"/>
  <c r="M75" i="21"/>
  <c r="M253" i="21"/>
  <c r="M342" i="21"/>
  <c r="M94" i="21"/>
  <c r="J227" i="21"/>
  <c r="M192" i="21"/>
  <c r="L24" i="21"/>
  <c r="N43" i="21"/>
  <c r="J264" i="21"/>
  <c r="J109" i="21"/>
  <c r="N347" i="21"/>
  <c r="J84" i="21"/>
  <c r="J216" i="21"/>
  <c r="L235" i="21"/>
  <c r="K192" i="21"/>
  <c r="J69" i="21"/>
  <c r="J39" i="21"/>
  <c r="L172" i="21"/>
  <c r="M384" i="21"/>
  <c r="J192" i="21"/>
  <c r="M96" i="21"/>
  <c r="J126" i="21"/>
  <c r="L156" i="21"/>
  <c r="N109" i="21"/>
  <c r="N84" i="21"/>
  <c r="L222" i="21"/>
  <c r="M126" i="21"/>
  <c r="M216" i="21"/>
  <c r="K23" i="21"/>
  <c r="M339" i="21"/>
  <c r="M86" i="21"/>
  <c r="N69" i="21"/>
  <c r="M184" i="21"/>
  <c r="N39" i="21"/>
  <c r="J172" i="21"/>
  <c r="N224" i="21"/>
  <c r="M156" i="21"/>
  <c r="J85" i="21"/>
  <c r="N86" i="21"/>
  <c r="N184" i="21"/>
  <c r="L155" i="21"/>
  <c r="L134" i="21"/>
  <c r="L387" i="21"/>
  <c r="M394" i="21"/>
  <c r="N379" i="21"/>
  <c r="K166" i="21"/>
  <c r="J114" i="21"/>
  <c r="M101" i="21"/>
  <c r="M82" i="21"/>
  <c r="J155" i="21"/>
  <c r="M172" i="21"/>
  <c r="J25" i="21"/>
  <c r="J305" i="21"/>
  <c r="M298" i="21"/>
  <c r="M79" i="21"/>
  <c r="M46" i="21"/>
  <c r="J363" i="21"/>
  <c r="J122" i="21"/>
  <c r="M213" i="21"/>
  <c r="J134" i="21"/>
  <c r="J387" i="21"/>
  <c r="N344" i="21"/>
  <c r="M344" i="21"/>
  <c r="J161" i="21"/>
  <c r="J223" i="21"/>
  <c r="L94" i="21"/>
  <c r="J213" i="21"/>
  <c r="L389" i="21"/>
  <c r="L122" i="21"/>
  <c r="K28" i="21"/>
  <c r="J96" i="21"/>
  <c r="J24" i="21"/>
  <c r="J28" i="21"/>
  <c r="M305" i="21"/>
  <c r="M25" i="21"/>
  <c r="J351" i="21"/>
  <c r="L344" i="21"/>
  <c r="K204" i="21"/>
  <c r="L119" i="21"/>
  <c r="L102" i="21"/>
  <c r="L118" i="21"/>
  <c r="L258" i="21"/>
  <c r="L240" i="21"/>
  <c r="L214" i="21"/>
  <c r="L147" i="21"/>
  <c r="L229" i="21"/>
  <c r="L281" i="21"/>
  <c r="L242" i="21"/>
  <c r="L185" i="21"/>
  <c r="L40" i="21"/>
  <c r="L30" i="21"/>
  <c r="L31" i="21"/>
  <c r="L33" i="21"/>
  <c r="J344" i="21"/>
  <c r="N96" i="21"/>
  <c r="J119" i="21"/>
  <c r="J102" i="21"/>
  <c r="J118" i="21"/>
  <c r="J258" i="21"/>
  <c r="J240" i="21"/>
  <c r="J214" i="21"/>
  <c r="J147" i="21"/>
  <c r="J229" i="21"/>
  <c r="J281" i="21"/>
  <c r="J242" i="21"/>
  <c r="J185" i="21"/>
  <c r="J40" i="21"/>
  <c r="J30" i="21"/>
  <c r="J31" i="21"/>
  <c r="L198" i="21"/>
  <c r="J151" i="21"/>
  <c r="L43" i="21"/>
  <c r="M28" i="21"/>
  <c r="J204" i="21"/>
  <c r="M119" i="21"/>
  <c r="M102" i="21"/>
  <c r="M118" i="21"/>
  <c r="M258" i="21"/>
  <c r="M240" i="21"/>
  <c r="M214" i="21"/>
  <c r="M147" i="21"/>
  <c r="M229" i="21"/>
  <c r="M281" i="21"/>
  <c r="M242" i="21"/>
  <c r="M185" i="21"/>
  <c r="M40" i="21"/>
  <c r="M30" i="21"/>
  <c r="L199" i="21"/>
  <c r="L64" i="21"/>
  <c r="M24" i="21"/>
  <c r="J43" i="21"/>
  <c r="K299" i="21"/>
  <c r="M351" i="21"/>
  <c r="N119" i="21"/>
  <c r="N102" i="21"/>
  <c r="N118" i="21"/>
  <c r="N258" i="21"/>
  <c r="N240" i="21"/>
  <c r="N214" i="21"/>
  <c r="N147" i="21"/>
  <c r="N229" i="21"/>
  <c r="N281" i="21"/>
  <c r="N242" i="21"/>
  <c r="N185" i="21"/>
  <c r="N40" i="21"/>
  <c r="N30" i="21"/>
  <c r="N31" i="21"/>
  <c r="N33" i="21"/>
  <c r="J299" i="21"/>
  <c r="L66" i="21"/>
  <c r="L227" i="21"/>
  <c r="J123" i="21"/>
  <c r="M23" i="21"/>
  <c r="J27" i="21"/>
  <c r="J349" i="21"/>
  <c r="L209" i="21"/>
  <c r="K146" i="21"/>
  <c r="M43" i="21"/>
  <c r="J209" i="21"/>
  <c r="J146" i="21"/>
  <c r="L142" i="21"/>
  <c r="J26" i="21"/>
  <c r="L29" i="21"/>
  <c r="K317" i="21"/>
  <c r="M349" i="21"/>
  <c r="J141" i="21"/>
  <c r="J159" i="21"/>
  <c r="J187" i="21"/>
  <c r="J195" i="21"/>
  <c r="J306" i="21"/>
  <c r="J366" i="21"/>
  <c r="J254" i="21"/>
  <c r="J280" i="21"/>
  <c r="J325" i="21"/>
  <c r="J285" i="21"/>
  <c r="J220" i="21"/>
  <c r="J60" i="21"/>
  <c r="J42" i="21"/>
  <c r="J32" i="21"/>
  <c r="L403" i="21"/>
  <c r="J142" i="21"/>
  <c r="M27" i="21"/>
  <c r="J29" i="21"/>
  <c r="L317" i="21"/>
  <c r="K305" i="21"/>
  <c r="M209" i="21"/>
  <c r="M141" i="21"/>
  <c r="M159" i="21"/>
  <c r="M187" i="21"/>
  <c r="M195" i="21"/>
  <c r="M306" i="21"/>
  <c r="M366" i="21"/>
  <c r="M254" i="21"/>
  <c r="M280" i="21"/>
  <c r="M325" i="21"/>
  <c r="M285" i="21"/>
  <c r="M220" i="21"/>
  <c r="M60" i="21"/>
  <c r="M42" i="21"/>
  <c r="L384" i="21"/>
  <c r="L192" i="21"/>
  <c r="L25" i="21"/>
  <c r="J317" i="21"/>
  <c r="L305" i="21"/>
  <c r="K96" i="21"/>
  <c r="M146" i="21"/>
  <c r="N141" i="21"/>
  <c r="N159" i="21"/>
  <c r="N187" i="21"/>
  <c r="N195" i="21"/>
  <c r="N306" i="21"/>
  <c r="N366" i="21"/>
  <c r="N254" i="21"/>
  <c r="N280" i="21"/>
  <c r="N325" i="21"/>
  <c r="N285" i="21"/>
  <c r="N220" i="21"/>
  <c r="N60" i="21"/>
  <c r="N42" i="21"/>
  <c r="N32" i="21"/>
  <c r="N55" i="21"/>
  <c r="J33" i="21"/>
  <c r="J55" i="21"/>
  <c r="M31" i="21"/>
  <c r="M32" i="21"/>
  <c r="M33" i="21"/>
  <c r="M55" i="21"/>
  <c r="O2" i="24" l="1"/>
  <c r="O2" i="23"/>
  <c r="G3" i="8"/>
  <c r="G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150"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G189" i="8"/>
  <c r="G190" i="8"/>
  <c r="G191" i="8"/>
  <c r="G192" i="8"/>
  <c r="G193" i="8"/>
  <c r="G194" i="8"/>
  <c r="G195" i="8"/>
  <c r="G196" i="8"/>
  <c r="G197" i="8"/>
  <c r="G198" i="8"/>
  <c r="G199" i="8"/>
  <c r="G200" i="8"/>
  <c r="G201" i="8"/>
  <c r="G202" i="8"/>
  <c r="G203" i="8"/>
  <c r="G204" i="8"/>
  <c r="G205" i="8"/>
  <c r="G206" i="8"/>
  <c r="G207" i="8"/>
  <c r="G208" i="8"/>
  <c r="G209" i="8"/>
  <c r="G210" i="8"/>
  <c r="G211" i="8"/>
  <c r="G212" i="8"/>
  <c r="G213" i="8"/>
  <c r="G214" i="8"/>
  <c r="G215" i="8"/>
  <c r="G216" i="8"/>
  <c r="G217" i="8"/>
  <c r="G218" i="8"/>
  <c r="G219" i="8"/>
  <c r="G220" i="8"/>
  <c r="G221" i="8"/>
  <c r="G222" i="8"/>
  <c r="G223" i="8"/>
  <c r="G224" i="8"/>
  <c r="G225" i="8"/>
  <c r="G226" i="8"/>
  <c r="G227" i="8"/>
  <c r="G228" i="8"/>
  <c r="G229" i="8"/>
  <c r="G230" i="8"/>
  <c r="G231" i="8"/>
  <c r="G232" i="8"/>
  <c r="G233" i="8"/>
  <c r="G234" i="8"/>
  <c r="G235" i="8"/>
  <c r="G236" i="8"/>
  <c r="G237" i="8"/>
  <c r="G238" i="8"/>
  <c r="G239" i="8"/>
  <c r="G240" i="8"/>
  <c r="G241" i="8"/>
  <c r="G242" i="8"/>
  <c r="G243" i="8"/>
  <c r="G244" i="8"/>
  <c r="G245" i="8"/>
  <c r="G246" i="8"/>
  <c r="G247" i="8"/>
  <c r="G248" i="8"/>
  <c r="G249" i="8"/>
  <c r="G250" i="8"/>
  <c r="G251" i="8"/>
  <c r="G252" i="8"/>
  <c r="G253" i="8"/>
  <c r="G254" i="8"/>
  <c r="G255" i="8"/>
  <c r="G256" i="8"/>
  <c r="G257" i="8"/>
  <c r="G258" i="8"/>
  <c r="G259" i="8"/>
  <c r="G260" i="8"/>
  <c r="G261" i="8"/>
  <c r="G262" i="8"/>
  <c r="G263" i="8"/>
  <c r="G264" i="8"/>
  <c r="G265" i="8"/>
  <c r="G266" i="8"/>
  <c r="G267" i="8"/>
  <c r="G268" i="8"/>
  <c r="G269" i="8"/>
  <c r="G270" i="8"/>
  <c r="G271" i="8"/>
  <c r="G272" i="8"/>
  <c r="G273" i="8"/>
  <c r="G274" i="8"/>
  <c r="G275" i="8"/>
  <c r="G276" i="8"/>
  <c r="G277" i="8"/>
  <c r="G278" i="8"/>
  <c r="G279" i="8"/>
  <c r="G280" i="8"/>
  <c r="G281" i="8"/>
  <c r="G282" i="8"/>
  <c r="G283" i="8"/>
  <c r="G284" i="8"/>
  <c r="G285" i="8"/>
  <c r="G286" i="8"/>
  <c r="G287" i="8"/>
  <c r="G288" i="8"/>
  <c r="G289" i="8"/>
  <c r="G290" i="8"/>
  <c r="G291" i="8"/>
  <c r="G292" i="8"/>
  <c r="G293" i="8"/>
  <c r="G294" i="8"/>
  <c r="G295" i="8"/>
  <c r="G296" i="8"/>
  <c r="G297" i="8"/>
  <c r="G298" i="8"/>
  <c r="G299" i="8"/>
  <c r="G300" i="8"/>
  <c r="G301" i="8"/>
  <c r="G302" i="8"/>
  <c r="G303" i="8"/>
  <c r="G304" i="8"/>
  <c r="G305" i="8"/>
  <c r="G306" i="8"/>
  <c r="G307" i="8"/>
  <c r="G308" i="8"/>
  <c r="G309" i="8"/>
  <c r="G310" i="8"/>
  <c r="G311" i="8"/>
  <c r="G312" i="8"/>
  <c r="G313" i="8"/>
  <c r="G314" i="8"/>
  <c r="G315" i="8"/>
  <c r="G316" i="8"/>
  <c r="G317" i="8"/>
  <c r="G318" i="8"/>
  <c r="G319" i="8"/>
  <c r="G320" i="8"/>
  <c r="G321" i="8"/>
  <c r="G322" i="8"/>
  <c r="G323" i="8"/>
  <c r="G324" i="8"/>
  <c r="G325" i="8"/>
  <c r="G326" i="8"/>
  <c r="G327" i="8"/>
  <c r="G328" i="8"/>
  <c r="G329" i="8"/>
  <c r="G330" i="8"/>
  <c r="G331" i="8"/>
  <c r="G332" i="8"/>
  <c r="G333" i="8"/>
  <c r="G334" i="8"/>
  <c r="G335" i="8"/>
  <c r="G336" i="8"/>
  <c r="G337" i="8"/>
  <c r="G338" i="8"/>
  <c r="G339" i="8"/>
  <c r="G340" i="8"/>
  <c r="G341" i="8"/>
  <c r="G342" i="8"/>
  <c r="G343" i="8"/>
  <c r="G344" i="8"/>
  <c r="G345" i="8"/>
  <c r="G346" i="8"/>
  <c r="G347" i="8"/>
  <c r="G348" i="8"/>
  <c r="G349" i="8"/>
  <c r="G350" i="8"/>
  <c r="G351" i="8"/>
  <c r="G352" i="8"/>
  <c r="G353" i="8"/>
  <c r="G354" i="8"/>
  <c r="G355" i="8"/>
  <c r="G356" i="8"/>
  <c r="G357" i="8"/>
  <c r="G358" i="8"/>
  <c r="G359" i="8"/>
  <c r="G360" i="8"/>
  <c r="G361" i="8"/>
  <c r="G362" i="8"/>
  <c r="G363" i="8"/>
  <c r="G364" i="8"/>
  <c r="G365" i="8"/>
  <c r="G366" i="8"/>
  <c r="G367" i="8"/>
  <c r="G368" i="8"/>
  <c r="G369" i="8"/>
  <c r="G370" i="8"/>
  <c r="G371" i="8"/>
  <c r="G372" i="8"/>
  <c r="G373" i="8"/>
  <c r="G374" i="8"/>
  <c r="G375" i="8"/>
  <c r="G376" i="8"/>
  <c r="G377" i="8"/>
  <c r="G378" i="8"/>
  <c r="G379" i="8"/>
  <c r="G380" i="8"/>
  <c r="G381" i="8"/>
  <c r="G382" i="8"/>
  <c r="G383" i="8"/>
  <c r="G384" i="8"/>
  <c r="G385" i="8"/>
  <c r="G386" i="8"/>
  <c r="G387" i="8"/>
  <c r="G388" i="8"/>
  <c r="G389" i="8"/>
  <c r="G390" i="8"/>
  <c r="G391" i="8"/>
  <c r="G392" i="8"/>
  <c r="G393" i="8"/>
  <c r="G394" i="8"/>
  <c r="G395" i="8"/>
  <c r="G396" i="8"/>
  <c r="G397" i="8"/>
  <c r="G398" i="8"/>
  <c r="G399" i="8"/>
  <c r="G400" i="8"/>
  <c r="G401" i="8"/>
  <c r="G402" i="8"/>
  <c r="G403" i="8"/>
  <c r="G404" i="8"/>
  <c r="G405" i="8"/>
  <c r="G406" i="8"/>
  <c r="G407" i="8"/>
  <c r="G408" i="8"/>
  <c r="G409" i="8"/>
  <c r="G2" i="8"/>
  <c r="F3" i="8"/>
  <c r="F4" i="8"/>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89" i="8"/>
  <c r="F90" i="8"/>
  <c r="F91" i="8"/>
  <c r="F92" i="8"/>
  <c r="F93" i="8"/>
  <c r="F94" i="8"/>
  <c r="F95" i="8"/>
  <c r="F96" i="8"/>
  <c r="F97" i="8"/>
  <c r="F98" i="8"/>
  <c r="F99" i="8"/>
  <c r="F100" i="8"/>
  <c r="F101" i="8"/>
  <c r="F102" i="8"/>
  <c r="F103" i="8"/>
  <c r="F104" i="8"/>
  <c r="F105" i="8"/>
  <c r="F106" i="8"/>
  <c r="F107"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177" i="8"/>
  <c r="F178" i="8"/>
  <c r="F179" i="8"/>
  <c r="F180" i="8"/>
  <c r="F181" i="8"/>
  <c r="F182" i="8"/>
  <c r="F183" i="8"/>
  <c r="F184" i="8"/>
  <c r="F185" i="8"/>
  <c r="F186" i="8"/>
  <c r="F187" i="8"/>
  <c r="F188" i="8"/>
  <c r="F189" i="8"/>
  <c r="F190" i="8"/>
  <c r="F191" i="8"/>
  <c r="F192" i="8"/>
  <c r="F193" i="8"/>
  <c r="F194" i="8"/>
  <c r="F195" i="8"/>
  <c r="F196" i="8"/>
  <c r="F197" i="8"/>
  <c r="F198" i="8"/>
  <c r="F199" i="8"/>
  <c r="F200" i="8"/>
  <c r="F201" i="8"/>
  <c r="F202" i="8"/>
  <c r="F203" i="8"/>
  <c r="F204" i="8"/>
  <c r="F205" i="8"/>
  <c r="F206" i="8"/>
  <c r="F207" i="8"/>
  <c r="F208" i="8"/>
  <c r="F209" i="8"/>
  <c r="F210" i="8"/>
  <c r="F211" i="8"/>
  <c r="F212" i="8"/>
  <c r="F213" i="8"/>
  <c r="F214" i="8"/>
  <c r="F215" i="8"/>
  <c r="F216" i="8"/>
  <c r="F217" i="8"/>
  <c r="F218" i="8"/>
  <c r="F219" i="8"/>
  <c r="F220" i="8"/>
  <c r="F221" i="8"/>
  <c r="F222" i="8"/>
  <c r="F223" i="8"/>
  <c r="F224" i="8"/>
  <c r="F225" i="8"/>
  <c r="F226" i="8"/>
  <c r="F227" i="8"/>
  <c r="F228" i="8"/>
  <c r="F229" i="8"/>
  <c r="F230" i="8"/>
  <c r="F231" i="8"/>
  <c r="F232" i="8"/>
  <c r="F233" i="8"/>
  <c r="F234" i="8"/>
  <c r="F235" i="8"/>
  <c r="F236" i="8"/>
  <c r="F237" i="8"/>
  <c r="F238" i="8"/>
  <c r="F239" i="8"/>
  <c r="F240" i="8"/>
  <c r="F241" i="8"/>
  <c r="F242" i="8"/>
  <c r="F243" i="8"/>
  <c r="F244" i="8"/>
  <c r="F245" i="8"/>
  <c r="F246" i="8"/>
  <c r="F247" i="8"/>
  <c r="F248" i="8"/>
  <c r="F249" i="8"/>
  <c r="F250" i="8"/>
  <c r="F251" i="8"/>
  <c r="F252"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91" i="8"/>
  <c r="F292" i="8"/>
  <c r="F293" i="8"/>
  <c r="F294" i="8"/>
  <c r="F295" i="8"/>
  <c r="F296" i="8"/>
  <c r="F297" i="8"/>
  <c r="F298" i="8"/>
  <c r="F299" i="8"/>
  <c r="F300" i="8"/>
  <c r="F301" i="8"/>
  <c r="F302" i="8"/>
  <c r="F303" i="8"/>
  <c r="F304" i="8"/>
  <c r="F305" i="8"/>
  <c r="F306" i="8"/>
  <c r="F307" i="8"/>
  <c r="F308" i="8"/>
  <c r="F309" i="8"/>
  <c r="F310" i="8"/>
  <c r="F311" i="8"/>
  <c r="F312" i="8"/>
  <c r="F313" i="8"/>
  <c r="F314" i="8"/>
  <c r="F315" i="8"/>
  <c r="F316" i="8"/>
  <c r="F317" i="8"/>
  <c r="F318" i="8"/>
  <c r="F319" i="8"/>
  <c r="F320" i="8"/>
  <c r="F321" i="8"/>
  <c r="F322" i="8"/>
  <c r="F323" i="8"/>
  <c r="F324" i="8"/>
  <c r="F325" i="8"/>
  <c r="F326" i="8"/>
  <c r="F327" i="8"/>
  <c r="F328" i="8"/>
  <c r="F329"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393" i="8"/>
  <c r="F394" i="8"/>
  <c r="F395" i="8"/>
  <c r="F396" i="8"/>
  <c r="F397" i="8"/>
  <c r="F398" i="8"/>
  <c r="F399" i="8"/>
  <c r="F400" i="8"/>
  <c r="F401" i="8"/>
  <c r="F402" i="8"/>
  <c r="F403" i="8"/>
  <c r="F404" i="8"/>
  <c r="F405" i="8"/>
  <c r="F406" i="8"/>
  <c r="F407" i="8"/>
  <c r="F408" i="8"/>
  <c r="F409" i="8"/>
  <c r="F2"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2" i="8"/>
  <c r="D3" i="8"/>
  <c r="L3" i="8" s="1"/>
  <c r="D4" i="8"/>
  <c r="L4" i="8" s="1"/>
  <c r="D5" i="8"/>
  <c r="L5" i="8" s="1"/>
  <c r="D6" i="8"/>
  <c r="L6" i="8" s="1"/>
  <c r="D7" i="8"/>
  <c r="L7" i="8" s="1"/>
  <c r="D8" i="8"/>
  <c r="L8" i="8" s="1"/>
  <c r="D9" i="8"/>
  <c r="L9" i="8" s="1"/>
  <c r="D10" i="8"/>
  <c r="L10" i="8" s="1"/>
  <c r="D11" i="8"/>
  <c r="L11" i="8" s="1"/>
  <c r="D12" i="8"/>
  <c r="L12" i="8" s="1"/>
  <c r="D13" i="8"/>
  <c r="L13" i="8" s="1"/>
  <c r="D14" i="8"/>
  <c r="L14" i="8" s="1"/>
  <c r="D15" i="8"/>
  <c r="L15" i="8" s="1"/>
  <c r="D16" i="8"/>
  <c r="L16" i="8" s="1"/>
  <c r="D17" i="8"/>
  <c r="L17" i="8" s="1"/>
  <c r="D18" i="8"/>
  <c r="L18" i="8" s="1"/>
  <c r="D19" i="8"/>
  <c r="L19" i="8" s="1"/>
  <c r="D20" i="8"/>
  <c r="L20" i="8" s="1"/>
  <c r="D21" i="8"/>
  <c r="L21" i="8" s="1"/>
  <c r="D22" i="8"/>
  <c r="L22" i="8" s="1"/>
  <c r="D23" i="8"/>
  <c r="L23" i="8" s="1"/>
  <c r="D24" i="8"/>
  <c r="L24" i="8" s="1"/>
  <c r="D25" i="8"/>
  <c r="L25" i="8" s="1"/>
  <c r="D26" i="8"/>
  <c r="L26" i="8" s="1"/>
  <c r="D27" i="8"/>
  <c r="L27" i="8" s="1"/>
  <c r="D28" i="8"/>
  <c r="L28" i="8" s="1"/>
  <c r="D29" i="8"/>
  <c r="L29" i="8" s="1"/>
  <c r="D30" i="8"/>
  <c r="L30" i="8" s="1"/>
  <c r="D31" i="8"/>
  <c r="L31" i="8" s="1"/>
  <c r="D32" i="8"/>
  <c r="L32" i="8" s="1"/>
  <c r="D33" i="8"/>
  <c r="L33" i="8" s="1"/>
  <c r="D34" i="8"/>
  <c r="L34" i="8" s="1"/>
  <c r="D35" i="8"/>
  <c r="L35" i="8" s="1"/>
  <c r="D36" i="8"/>
  <c r="L36" i="8" s="1"/>
  <c r="D37" i="8"/>
  <c r="L37" i="8" s="1"/>
  <c r="D38" i="8"/>
  <c r="L38" i="8" s="1"/>
  <c r="D39" i="8"/>
  <c r="L39" i="8" s="1"/>
  <c r="D40" i="8"/>
  <c r="L40" i="8" s="1"/>
  <c r="D41" i="8"/>
  <c r="L41" i="8" s="1"/>
  <c r="D42" i="8"/>
  <c r="L42" i="8" s="1"/>
  <c r="D43" i="8"/>
  <c r="L43" i="8" s="1"/>
  <c r="D44" i="8"/>
  <c r="L44" i="8" s="1"/>
  <c r="D45" i="8"/>
  <c r="L45" i="8" s="1"/>
  <c r="D46" i="8"/>
  <c r="L46" i="8" s="1"/>
  <c r="D47" i="8"/>
  <c r="L47" i="8" s="1"/>
  <c r="D48" i="8"/>
  <c r="L48" i="8" s="1"/>
  <c r="D49" i="8"/>
  <c r="L49" i="8" s="1"/>
  <c r="D50" i="8"/>
  <c r="L50" i="8" s="1"/>
  <c r="D51" i="8"/>
  <c r="L51" i="8" s="1"/>
  <c r="D52" i="8"/>
  <c r="L52" i="8" s="1"/>
  <c r="D53" i="8"/>
  <c r="L53" i="8" s="1"/>
  <c r="D54" i="8"/>
  <c r="L54" i="8" s="1"/>
  <c r="D55" i="8"/>
  <c r="L55" i="8" s="1"/>
  <c r="D56" i="8"/>
  <c r="L56" i="8" s="1"/>
  <c r="D57" i="8"/>
  <c r="L57" i="8" s="1"/>
  <c r="D58" i="8"/>
  <c r="L58" i="8" s="1"/>
  <c r="D59" i="8"/>
  <c r="L59" i="8" s="1"/>
  <c r="D60" i="8"/>
  <c r="L60" i="8" s="1"/>
  <c r="D61" i="8"/>
  <c r="L61" i="8" s="1"/>
  <c r="D62" i="8"/>
  <c r="L62" i="8" s="1"/>
  <c r="D63" i="8"/>
  <c r="L63" i="8" s="1"/>
  <c r="D64" i="8"/>
  <c r="L64" i="8" s="1"/>
  <c r="D65" i="8"/>
  <c r="L65" i="8" s="1"/>
  <c r="D66" i="8"/>
  <c r="L66" i="8" s="1"/>
  <c r="D67" i="8"/>
  <c r="L67" i="8" s="1"/>
  <c r="D68" i="8"/>
  <c r="L68" i="8" s="1"/>
  <c r="D69" i="8"/>
  <c r="L69" i="8" s="1"/>
  <c r="D70" i="8"/>
  <c r="L70" i="8" s="1"/>
  <c r="D71" i="8"/>
  <c r="L71" i="8" s="1"/>
  <c r="D72" i="8"/>
  <c r="L72" i="8" s="1"/>
  <c r="D73" i="8"/>
  <c r="L73" i="8" s="1"/>
  <c r="D74" i="8"/>
  <c r="L74" i="8" s="1"/>
  <c r="D75" i="8"/>
  <c r="L75" i="8" s="1"/>
  <c r="D76" i="8"/>
  <c r="L76" i="8" s="1"/>
  <c r="D77" i="8"/>
  <c r="L77" i="8" s="1"/>
  <c r="D78" i="8"/>
  <c r="L78" i="8" s="1"/>
  <c r="D79" i="8"/>
  <c r="L79" i="8" s="1"/>
  <c r="D80" i="8"/>
  <c r="L80" i="8" s="1"/>
  <c r="D81" i="8"/>
  <c r="L81" i="8" s="1"/>
  <c r="D82" i="8"/>
  <c r="L82" i="8" s="1"/>
  <c r="D83" i="8"/>
  <c r="L83" i="8" s="1"/>
  <c r="D84" i="8"/>
  <c r="L84" i="8" s="1"/>
  <c r="D85" i="8"/>
  <c r="L85" i="8" s="1"/>
  <c r="D86" i="8"/>
  <c r="L86" i="8" s="1"/>
  <c r="D87" i="8"/>
  <c r="L87" i="8" s="1"/>
  <c r="D88" i="8"/>
  <c r="L88" i="8" s="1"/>
  <c r="D89" i="8"/>
  <c r="D90" i="8"/>
  <c r="L90" i="8" s="1"/>
  <c r="D91" i="8"/>
  <c r="L91" i="8" s="1"/>
  <c r="D92" i="8"/>
  <c r="L92" i="8" s="1"/>
  <c r="D93" i="8"/>
  <c r="L93" i="8" s="1"/>
  <c r="D94" i="8"/>
  <c r="L94" i="8" s="1"/>
  <c r="D95" i="8"/>
  <c r="L95" i="8" s="1"/>
  <c r="D96" i="8"/>
  <c r="L96" i="8" s="1"/>
  <c r="D97" i="8"/>
  <c r="L97" i="8" s="1"/>
  <c r="D98" i="8"/>
  <c r="L98" i="8" s="1"/>
  <c r="D99" i="8"/>
  <c r="L99" i="8" s="1"/>
  <c r="D100" i="8"/>
  <c r="L100" i="8" s="1"/>
  <c r="D101" i="8"/>
  <c r="L101" i="8" s="1"/>
  <c r="D102" i="8"/>
  <c r="L102" i="8" s="1"/>
  <c r="D103" i="8"/>
  <c r="L103" i="8" s="1"/>
  <c r="D104" i="8"/>
  <c r="L104" i="8" s="1"/>
  <c r="D105" i="8"/>
  <c r="L105" i="8" s="1"/>
  <c r="D106" i="8"/>
  <c r="L106" i="8" s="1"/>
  <c r="D107" i="8"/>
  <c r="L107" i="8" s="1"/>
  <c r="D108" i="8"/>
  <c r="L108" i="8" s="1"/>
  <c r="D109" i="8"/>
  <c r="L109" i="8" s="1"/>
  <c r="D110" i="8"/>
  <c r="L110" i="8" s="1"/>
  <c r="D111" i="8"/>
  <c r="L111" i="8" s="1"/>
  <c r="D112" i="8"/>
  <c r="L112" i="8" s="1"/>
  <c r="D113" i="8"/>
  <c r="L113" i="8" s="1"/>
  <c r="D114" i="8"/>
  <c r="L114" i="8" s="1"/>
  <c r="D115" i="8"/>
  <c r="L115" i="8" s="1"/>
  <c r="D116" i="8"/>
  <c r="L116" i="8" s="1"/>
  <c r="D117" i="8"/>
  <c r="L117" i="8" s="1"/>
  <c r="D118" i="8"/>
  <c r="L118" i="8" s="1"/>
  <c r="D119" i="8"/>
  <c r="L119" i="8" s="1"/>
  <c r="D120" i="8"/>
  <c r="L120" i="8" s="1"/>
  <c r="D121" i="8"/>
  <c r="L121" i="8" s="1"/>
  <c r="D122" i="8"/>
  <c r="L122" i="8" s="1"/>
  <c r="D123" i="8"/>
  <c r="L123" i="8" s="1"/>
  <c r="D124" i="8"/>
  <c r="L124" i="8" s="1"/>
  <c r="D125" i="8"/>
  <c r="L125" i="8" s="1"/>
  <c r="D126" i="8"/>
  <c r="L126" i="8" s="1"/>
  <c r="D127" i="8"/>
  <c r="L127" i="8" s="1"/>
  <c r="D128" i="8"/>
  <c r="L128" i="8" s="1"/>
  <c r="D129" i="8"/>
  <c r="L129" i="8" s="1"/>
  <c r="D130" i="8"/>
  <c r="L130" i="8" s="1"/>
  <c r="D131" i="8"/>
  <c r="L131" i="8" s="1"/>
  <c r="D132" i="8"/>
  <c r="L132" i="8" s="1"/>
  <c r="D133" i="8"/>
  <c r="L133" i="8" s="1"/>
  <c r="D134" i="8"/>
  <c r="L134" i="8" s="1"/>
  <c r="D135" i="8"/>
  <c r="L135" i="8" s="1"/>
  <c r="D136" i="8"/>
  <c r="L136" i="8" s="1"/>
  <c r="D137" i="8"/>
  <c r="L137" i="8" s="1"/>
  <c r="D138" i="8"/>
  <c r="L138" i="8" s="1"/>
  <c r="D139" i="8"/>
  <c r="L139" i="8" s="1"/>
  <c r="D140" i="8"/>
  <c r="L140" i="8" s="1"/>
  <c r="D141" i="8"/>
  <c r="L141" i="8" s="1"/>
  <c r="D142" i="8"/>
  <c r="L142" i="8" s="1"/>
  <c r="D143" i="8"/>
  <c r="L143" i="8" s="1"/>
  <c r="D144" i="8"/>
  <c r="L144" i="8" s="1"/>
  <c r="D145" i="8"/>
  <c r="L145" i="8" s="1"/>
  <c r="D146" i="8"/>
  <c r="L146" i="8" s="1"/>
  <c r="D147" i="8"/>
  <c r="L147" i="8" s="1"/>
  <c r="D148" i="8"/>
  <c r="L148" i="8" s="1"/>
  <c r="D149" i="8"/>
  <c r="L149" i="8" s="1"/>
  <c r="D150" i="8"/>
  <c r="L150" i="8" s="1"/>
  <c r="D151" i="8"/>
  <c r="L151" i="8" s="1"/>
  <c r="D152" i="8"/>
  <c r="L152" i="8" s="1"/>
  <c r="D153" i="8"/>
  <c r="L153" i="8" s="1"/>
  <c r="D154" i="8"/>
  <c r="L154" i="8" s="1"/>
  <c r="D155" i="8"/>
  <c r="L155" i="8" s="1"/>
  <c r="D156" i="8"/>
  <c r="L156" i="8" s="1"/>
  <c r="D157" i="8"/>
  <c r="L157" i="8" s="1"/>
  <c r="D158" i="8"/>
  <c r="L158" i="8" s="1"/>
  <c r="D159" i="8"/>
  <c r="L159" i="8" s="1"/>
  <c r="D160" i="8"/>
  <c r="L160" i="8" s="1"/>
  <c r="D161" i="8"/>
  <c r="L161" i="8" s="1"/>
  <c r="D162" i="8"/>
  <c r="L162" i="8" s="1"/>
  <c r="D163" i="8"/>
  <c r="L163" i="8" s="1"/>
  <c r="D164" i="8"/>
  <c r="L164" i="8" s="1"/>
  <c r="D165" i="8"/>
  <c r="L165" i="8" s="1"/>
  <c r="D166" i="8"/>
  <c r="L166" i="8" s="1"/>
  <c r="D167" i="8"/>
  <c r="L167" i="8" s="1"/>
  <c r="D168" i="8"/>
  <c r="L168" i="8" s="1"/>
  <c r="D169" i="8"/>
  <c r="L169" i="8" s="1"/>
  <c r="D170" i="8"/>
  <c r="L170" i="8" s="1"/>
  <c r="D171" i="8"/>
  <c r="L171" i="8" s="1"/>
  <c r="D172" i="8"/>
  <c r="L172" i="8" s="1"/>
  <c r="D173" i="8"/>
  <c r="L173" i="8" s="1"/>
  <c r="D174" i="8"/>
  <c r="L174" i="8" s="1"/>
  <c r="D175" i="8"/>
  <c r="L175" i="8" s="1"/>
  <c r="D176" i="8"/>
  <c r="L176" i="8" s="1"/>
  <c r="D177" i="8"/>
  <c r="L177" i="8" s="1"/>
  <c r="D178" i="8"/>
  <c r="L178" i="8" s="1"/>
  <c r="D179" i="8"/>
  <c r="L179" i="8" s="1"/>
  <c r="D180" i="8"/>
  <c r="L180" i="8" s="1"/>
  <c r="D181" i="8"/>
  <c r="L181" i="8" s="1"/>
  <c r="D182" i="8"/>
  <c r="L182" i="8" s="1"/>
  <c r="D183" i="8"/>
  <c r="L183" i="8" s="1"/>
  <c r="D184" i="8"/>
  <c r="L184" i="8" s="1"/>
  <c r="D185" i="8"/>
  <c r="L185" i="8" s="1"/>
  <c r="D186" i="8"/>
  <c r="L186" i="8" s="1"/>
  <c r="D187" i="8"/>
  <c r="L187" i="8" s="1"/>
  <c r="D188" i="8"/>
  <c r="L188" i="8" s="1"/>
  <c r="D189" i="8"/>
  <c r="L189" i="8" s="1"/>
  <c r="D190" i="8"/>
  <c r="L190" i="8" s="1"/>
  <c r="D191" i="8"/>
  <c r="L191" i="8" s="1"/>
  <c r="D192" i="8"/>
  <c r="L192" i="8" s="1"/>
  <c r="D193" i="8"/>
  <c r="L193" i="8" s="1"/>
  <c r="D194" i="8"/>
  <c r="L194" i="8" s="1"/>
  <c r="D195" i="8"/>
  <c r="L195" i="8" s="1"/>
  <c r="D196" i="8"/>
  <c r="L196" i="8" s="1"/>
  <c r="D197" i="8"/>
  <c r="L197" i="8" s="1"/>
  <c r="D198" i="8"/>
  <c r="L198" i="8" s="1"/>
  <c r="D199" i="8"/>
  <c r="L199" i="8" s="1"/>
  <c r="D200" i="8"/>
  <c r="L200" i="8" s="1"/>
  <c r="D201" i="8"/>
  <c r="L201" i="8" s="1"/>
  <c r="D202" i="8"/>
  <c r="L202" i="8" s="1"/>
  <c r="D203" i="8"/>
  <c r="L203" i="8" s="1"/>
  <c r="D204" i="8"/>
  <c r="L204" i="8" s="1"/>
  <c r="D205" i="8"/>
  <c r="L205" i="8" s="1"/>
  <c r="D206" i="8"/>
  <c r="L206" i="8" s="1"/>
  <c r="D207" i="8"/>
  <c r="L207" i="8" s="1"/>
  <c r="D208" i="8"/>
  <c r="L208" i="8" s="1"/>
  <c r="D209" i="8"/>
  <c r="L209" i="8" s="1"/>
  <c r="D210" i="8"/>
  <c r="L210" i="8" s="1"/>
  <c r="D211" i="8"/>
  <c r="L211" i="8" s="1"/>
  <c r="D212" i="8"/>
  <c r="L212" i="8" s="1"/>
  <c r="D213" i="8"/>
  <c r="L213" i="8" s="1"/>
  <c r="D214" i="8"/>
  <c r="L214" i="8" s="1"/>
  <c r="D215" i="8"/>
  <c r="L215" i="8" s="1"/>
  <c r="D216" i="8"/>
  <c r="L216" i="8" s="1"/>
  <c r="D217" i="8"/>
  <c r="L217" i="8" s="1"/>
  <c r="D218" i="8"/>
  <c r="L218" i="8" s="1"/>
  <c r="D219" i="8"/>
  <c r="L219" i="8" s="1"/>
  <c r="D220" i="8"/>
  <c r="L220" i="8" s="1"/>
  <c r="D221" i="8"/>
  <c r="L221" i="8" s="1"/>
  <c r="D222" i="8"/>
  <c r="L222" i="8" s="1"/>
  <c r="D223" i="8"/>
  <c r="L223" i="8" s="1"/>
  <c r="D224" i="8"/>
  <c r="L224" i="8" s="1"/>
  <c r="D225" i="8"/>
  <c r="L225" i="8" s="1"/>
  <c r="D226" i="8"/>
  <c r="L226" i="8" s="1"/>
  <c r="D227" i="8"/>
  <c r="L227" i="8" s="1"/>
  <c r="D228" i="8"/>
  <c r="L228" i="8" s="1"/>
  <c r="D229" i="8"/>
  <c r="L229" i="8" s="1"/>
  <c r="D230" i="8"/>
  <c r="L230" i="8" s="1"/>
  <c r="D231" i="8"/>
  <c r="L231" i="8" s="1"/>
  <c r="D232" i="8"/>
  <c r="L232" i="8" s="1"/>
  <c r="D233" i="8"/>
  <c r="L233" i="8" s="1"/>
  <c r="D234" i="8"/>
  <c r="L234" i="8" s="1"/>
  <c r="D235" i="8"/>
  <c r="L235" i="8" s="1"/>
  <c r="D236" i="8"/>
  <c r="L236" i="8" s="1"/>
  <c r="D237" i="8"/>
  <c r="L237" i="8" s="1"/>
  <c r="D238" i="8"/>
  <c r="L238" i="8" s="1"/>
  <c r="D239" i="8"/>
  <c r="L239" i="8" s="1"/>
  <c r="D240" i="8"/>
  <c r="L240" i="8" s="1"/>
  <c r="D241" i="8"/>
  <c r="L241" i="8" s="1"/>
  <c r="D242" i="8"/>
  <c r="L242" i="8" s="1"/>
  <c r="D243" i="8"/>
  <c r="L243" i="8" s="1"/>
  <c r="D244" i="8"/>
  <c r="L244" i="8" s="1"/>
  <c r="D245" i="8"/>
  <c r="L245" i="8" s="1"/>
  <c r="D246" i="8"/>
  <c r="L246" i="8" s="1"/>
  <c r="D247" i="8"/>
  <c r="L247" i="8" s="1"/>
  <c r="D248" i="8"/>
  <c r="L248" i="8" s="1"/>
  <c r="D249" i="8"/>
  <c r="L249" i="8" s="1"/>
  <c r="D250" i="8"/>
  <c r="L250" i="8" s="1"/>
  <c r="D251" i="8"/>
  <c r="L251" i="8" s="1"/>
  <c r="D252" i="8"/>
  <c r="L252" i="8" s="1"/>
  <c r="D253" i="8"/>
  <c r="L253" i="8" s="1"/>
  <c r="D254" i="8"/>
  <c r="L254" i="8" s="1"/>
  <c r="D255" i="8"/>
  <c r="L255" i="8" s="1"/>
  <c r="D256" i="8"/>
  <c r="L256" i="8" s="1"/>
  <c r="D257" i="8"/>
  <c r="L257" i="8" s="1"/>
  <c r="D258" i="8"/>
  <c r="L258" i="8" s="1"/>
  <c r="D259" i="8"/>
  <c r="L259" i="8" s="1"/>
  <c r="D260" i="8"/>
  <c r="L260" i="8" s="1"/>
  <c r="D261" i="8"/>
  <c r="L261" i="8" s="1"/>
  <c r="D262" i="8"/>
  <c r="L262" i="8" s="1"/>
  <c r="D263" i="8"/>
  <c r="L263" i="8" s="1"/>
  <c r="D264" i="8"/>
  <c r="L264" i="8" s="1"/>
  <c r="D265" i="8"/>
  <c r="L265" i="8" s="1"/>
  <c r="D266" i="8"/>
  <c r="L266" i="8" s="1"/>
  <c r="D267" i="8"/>
  <c r="L267" i="8" s="1"/>
  <c r="D268" i="8"/>
  <c r="L268" i="8" s="1"/>
  <c r="D269" i="8"/>
  <c r="L269" i="8" s="1"/>
  <c r="D270" i="8"/>
  <c r="L270" i="8" s="1"/>
  <c r="D271" i="8"/>
  <c r="L271" i="8" s="1"/>
  <c r="D272" i="8"/>
  <c r="L272" i="8" s="1"/>
  <c r="D273" i="8"/>
  <c r="L273" i="8" s="1"/>
  <c r="D274" i="8"/>
  <c r="L274" i="8" s="1"/>
  <c r="D275" i="8"/>
  <c r="L275" i="8" s="1"/>
  <c r="D276" i="8"/>
  <c r="L276" i="8" s="1"/>
  <c r="D277" i="8"/>
  <c r="L277" i="8" s="1"/>
  <c r="D278" i="8"/>
  <c r="L278" i="8" s="1"/>
  <c r="D279" i="8"/>
  <c r="L279" i="8" s="1"/>
  <c r="D280" i="8"/>
  <c r="L280" i="8" s="1"/>
  <c r="D281" i="8"/>
  <c r="L281" i="8" s="1"/>
  <c r="D282" i="8"/>
  <c r="L282" i="8" s="1"/>
  <c r="D283" i="8"/>
  <c r="L283" i="8" s="1"/>
  <c r="D284" i="8"/>
  <c r="L284" i="8" s="1"/>
  <c r="D285" i="8"/>
  <c r="L285" i="8" s="1"/>
  <c r="D286" i="8"/>
  <c r="L286" i="8" s="1"/>
  <c r="D287" i="8"/>
  <c r="L287" i="8" s="1"/>
  <c r="D288" i="8"/>
  <c r="L288" i="8" s="1"/>
  <c r="D289" i="8"/>
  <c r="L289" i="8" s="1"/>
  <c r="D290" i="8"/>
  <c r="L290" i="8" s="1"/>
  <c r="D291" i="8"/>
  <c r="L291" i="8" s="1"/>
  <c r="D292" i="8"/>
  <c r="L292" i="8" s="1"/>
  <c r="D293" i="8"/>
  <c r="L293" i="8" s="1"/>
  <c r="D294" i="8"/>
  <c r="L294" i="8" s="1"/>
  <c r="D295" i="8"/>
  <c r="L295" i="8" s="1"/>
  <c r="D296" i="8"/>
  <c r="L296" i="8" s="1"/>
  <c r="D297" i="8"/>
  <c r="L297" i="8" s="1"/>
  <c r="D298" i="8"/>
  <c r="L298" i="8" s="1"/>
  <c r="D299" i="8"/>
  <c r="L299" i="8" s="1"/>
  <c r="D300" i="8"/>
  <c r="L300" i="8" s="1"/>
  <c r="D301" i="8"/>
  <c r="L301" i="8" s="1"/>
  <c r="D302" i="8"/>
  <c r="L302" i="8" s="1"/>
  <c r="D303" i="8"/>
  <c r="L303" i="8" s="1"/>
  <c r="D304" i="8"/>
  <c r="L304" i="8" s="1"/>
  <c r="D305" i="8"/>
  <c r="L305" i="8" s="1"/>
  <c r="D306" i="8"/>
  <c r="L306" i="8" s="1"/>
  <c r="D307" i="8"/>
  <c r="L307" i="8" s="1"/>
  <c r="D308" i="8"/>
  <c r="L308" i="8" s="1"/>
  <c r="D309" i="8"/>
  <c r="L309" i="8" s="1"/>
  <c r="D310" i="8"/>
  <c r="L310" i="8" s="1"/>
  <c r="D311" i="8"/>
  <c r="L311" i="8" s="1"/>
  <c r="D312" i="8"/>
  <c r="L312" i="8" s="1"/>
  <c r="D313" i="8"/>
  <c r="L313" i="8" s="1"/>
  <c r="D314" i="8"/>
  <c r="L314" i="8" s="1"/>
  <c r="D315" i="8"/>
  <c r="L315" i="8" s="1"/>
  <c r="D316" i="8"/>
  <c r="L316" i="8" s="1"/>
  <c r="D317" i="8"/>
  <c r="L317" i="8" s="1"/>
  <c r="D318" i="8"/>
  <c r="L318" i="8" s="1"/>
  <c r="D319" i="8"/>
  <c r="L319" i="8" s="1"/>
  <c r="D320" i="8"/>
  <c r="L320" i="8" s="1"/>
  <c r="D321" i="8"/>
  <c r="L321" i="8" s="1"/>
  <c r="D322" i="8"/>
  <c r="L322" i="8" s="1"/>
  <c r="D323" i="8"/>
  <c r="L323" i="8" s="1"/>
  <c r="D324" i="8"/>
  <c r="L324" i="8" s="1"/>
  <c r="D325" i="8"/>
  <c r="L325" i="8" s="1"/>
  <c r="D326" i="8"/>
  <c r="L326" i="8" s="1"/>
  <c r="D327" i="8"/>
  <c r="L327" i="8" s="1"/>
  <c r="D328" i="8"/>
  <c r="L328" i="8" s="1"/>
  <c r="D329" i="8"/>
  <c r="L329" i="8" s="1"/>
  <c r="D330" i="8"/>
  <c r="L330" i="8" s="1"/>
  <c r="D331" i="8"/>
  <c r="L331" i="8" s="1"/>
  <c r="D332" i="8"/>
  <c r="L332" i="8" s="1"/>
  <c r="D333" i="8"/>
  <c r="L333" i="8" s="1"/>
  <c r="D334" i="8"/>
  <c r="L334" i="8" s="1"/>
  <c r="D335" i="8"/>
  <c r="L335" i="8" s="1"/>
  <c r="D336" i="8"/>
  <c r="L336" i="8" s="1"/>
  <c r="D337" i="8"/>
  <c r="L337" i="8" s="1"/>
  <c r="D338" i="8"/>
  <c r="L338" i="8" s="1"/>
  <c r="D339" i="8"/>
  <c r="L339" i="8" s="1"/>
  <c r="D340" i="8"/>
  <c r="L340" i="8" s="1"/>
  <c r="D341" i="8"/>
  <c r="L341" i="8" s="1"/>
  <c r="D342" i="8"/>
  <c r="L342" i="8" s="1"/>
  <c r="D343" i="8"/>
  <c r="L343" i="8" s="1"/>
  <c r="D344" i="8"/>
  <c r="L344" i="8" s="1"/>
  <c r="D345" i="8"/>
  <c r="L345" i="8" s="1"/>
  <c r="D346" i="8"/>
  <c r="L346" i="8" s="1"/>
  <c r="D347" i="8"/>
  <c r="L347" i="8" s="1"/>
  <c r="D348" i="8"/>
  <c r="L348" i="8" s="1"/>
  <c r="D349" i="8"/>
  <c r="L349" i="8" s="1"/>
  <c r="D350" i="8"/>
  <c r="L350" i="8" s="1"/>
  <c r="D351" i="8"/>
  <c r="L351" i="8" s="1"/>
  <c r="D352" i="8"/>
  <c r="L352" i="8" s="1"/>
  <c r="D353" i="8"/>
  <c r="L353" i="8" s="1"/>
  <c r="D354" i="8"/>
  <c r="L354" i="8" s="1"/>
  <c r="D355" i="8"/>
  <c r="L355" i="8" s="1"/>
  <c r="D356" i="8"/>
  <c r="L356" i="8" s="1"/>
  <c r="D357" i="8"/>
  <c r="L357" i="8" s="1"/>
  <c r="D358" i="8"/>
  <c r="L358" i="8" s="1"/>
  <c r="D359" i="8"/>
  <c r="L359" i="8" s="1"/>
  <c r="D360" i="8"/>
  <c r="L360" i="8" s="1"/>
  <c r="D361" i="8"/>
  <c r="L361" i="8" s="1"/>
  <c r="D362" i="8"/>
  <c r="L362" i="8" s="1"/>
  <c r="D363" i="8"/>
  <c r="L363" i="8" s="1"/>
  <c r="D364" i="8"/>
  <c r="L364" i="8" s="1"/>
  <c r="D365" i="8"/>
  <c r="L365" i="8" s="1"/>
  <c r="D366" i="8"/>
  <c r="L366" i="8" s="1"/>
  <c r="D367" i="8"/>
  <c r="L367" i="8" s="1"/>
  <c r="D368" i="8"/>
  <c r="L368" i="8" s="1"/>
  <c r="D369" i="8"/>
  <c r="L369" i="8" s="1"/>
  <c r="D370" i="8"/>
  <c r="L370" i="8" s="1"/>
  <c r="D371" i="8"/>
  <c r="L371" i="8" s="1"/>
  <c r="D372" i="8"/>
  <c r="L372" i="8" s="1"/>
  <c r="D373" i="8"/>
  <c r="L373" i="8" s="1"/>
  <c r="D374" i="8"/>
  <c r="L374" i="8" s="1"/>
  <c r="D375" i="8"/>
  <c r="L375" i="8" s="1"/>
  <c r="D376" i="8"/>
  <c r="L376" i="8" s="1"/>
  <c r="D377" i="8"/>
  <c r="L377" i="8" s="1"/>
  <c r="D378" i="8"/>
  <c r="L378" i="8" s="1"/>
  <c r="D379" i="8"/>
  <c r="L379" i="8" s="1"/>
  <c r="D380" i="8"/>
  <c r="L380" i="8" s="1"/>
  <c r="D381" i="8"/>
  <c r="L381" i="8" s="1"/>
  <c r="D382" i="8"/>
  <c r="L382" i="8" s="1"/>
  <c r="D383" i="8"/>
  <c r="L383" i="8" s="1"/>
  <c r="D384" i="8"/>
  <c r="L384" i="8" s="1"/>
  <c r="D385" i="8"/>
  <c r="L385" i="8" s="1"/>
  <c r="D386" i="8"/>
  <c r="L386" i="8" s="1"/>
  <c r="D387" i="8"/>
  <c r="L387" i="8" s="1"/>
  <c r="D388" i="8"/>
  <c r="L388" i="8" s="1"/>
  <c r="D389" i="8"/>
  <c r="L389" i="8" s="1"/>
  <c r="D390" i="8"/>
  <c r="L390" i="8" s="1"/>
  <c r="D391" i="8"/>
  <c r="L391" i="8" s="1"/>
  <c r="D392" i="8"/>
  <c r="L392" i="8" s="1"/>
  <c r="D393" i="8"/>
  <c r="L393" i="8" s="1"/>
  <c r="D394" i="8"/>
  <c r="L394" i="8" s="1"/>
  <c r="D395" i="8"/>
  <c r="L395" i="8" s="1"/>
  <c r="D396" i="8"/>
  <c r="L396" i="8" s="1"/>
  <c r="D397" i="8"/>
  <c r="L397" i="8" s="1"/>
  <c r="D398" i="8"/>
  <c r="L398" i="8" s="1"/>
  <c r="D399" i="8"/>
  <c r="L399" i="8" s="1"/>
  <c r="D400" i="8"/>
  <c r="L400" i="8" s="1"/>
  <c r="D401" i="8"/>
  <c r="L401" i="8" s="1"/>
  <c r="D402" i="8"/>
  <c r="L402" i="8" s="1"/>
  <c r="D403" i="8"/>
  <c r="L403" i="8" s="1"/>
  <c r="D404" i="8"/>
  <c r="L404" i="8" s="1"/>
  <c r="D405" i="8"/>
  <c r="L405" i="8" s="1"/>
  <c r="D406" i="8"/>
  <c r="L406" i="8" s="1"/>
  <c r="D407" i="8"/>
  <c r="L407" i="8" s="1"/>
  <c r="D408" i="8"/>
  <c r="L408" i="8" s="1"/>
  <c r="D409" i="8"/>
  <c r="L409" i="8" s="1"/>
  <c r="D2" i="8"/>
  <c r="L2" i="8" s="1"/>
  <c r="C3" i="8"/>
  <c r="K3" i="8" s="1"/>
  <c r="C4" i="8"/>
  <c r="K4" i="8" s="1"/>
  <c r="C5" i="8"/>
  <c r="K5" i="8" s="1"/>
  <c r="C6" i="8"/>
  <c r="K6" i="8" s="1"/>
  <c r="C7" i="8"/>
  <c r="K7" i="8" s="1"/>
  <c r="C8" i="8"/>
  <c r="K8" i="8" s="1"/>
  <c r="C9" i="8"/>
  <c r="K9" i="8" s="1"/>
  <c r="C10" i="8"/>
  <c r="K10" i="8" s="1"/>
  <c r="C11" i="8"/>
  <c r="K11" i="8" s="1"/>
  <c r="C12" i="8"/>
  <c r="K12" i="8" s="1"/>
  <c r="C13" i="8"/>
  <c r="K13" i="8" s="1"/>
  <c r="C14" i="8"/>
  <c r="K14" i="8" s="1"/>
  <c r="C15" i="8"/>
  <c r="K15" i="8" s="1"/>
  <c r="C16" i="8"/>
  <c r="K16" i="8" s="1"/>
  <c r="C17" i="8"/>
  <c r="K17" i="8" s="1"/>
  <c r="C18" i="8"/>
  <c r="K18" i="8" s="1"/>
  <c r="C19" i="8"/>
  <c r="K19" i="8" s="1"/>
  <c r="C20" i="8"/>
  <c r="K20" i="8" s="1"/>
  <c r="C21" i="8"/>
  <c r="K21" i="8" s="1"/>
  <c r="C22" i="8"/>
  <c r="K22" i="8" s="1"/>
  <c r="C23" i="8"/>
  <c r="K23" i="8" s="1"/>
  <c r="C24" i="8"/>
  <c r="K24" i="8" s="1"/>
  <c r="C25" i="8"/>
  <c r="K25" i="8" s="1"/>
  <c r="C26" i="8"/>
  <c r="K26" i="8" s="1"/>
  <c r="C27" i="8"/>
  <c r="K27" i="8" s="1"/>
  <c r="C28" i="8"/>
  <c r="K28" i="8" s="1"/>
  <c r="C29" i="8"/>
  <c r="K29" i="8" s="1"/>
  <c r="C30" i="8"/>
  <c r="K30" i="8" s="1"/>
  <c r="C31" i="8"/>
  <c r="K31" i="8" s="1"/>
  <c r="C32" i="8"/>
  <c r="K32" i="8" s="1"/>
  <c r="C33" i="8"/>
  <c r="K33" i="8" s="1"/>
  <c r="C34" i="8"/>
  <c r="K34" i="8" s="1"/>
  <c r="C35" i="8"/>
  <c r="K35" i="8" s="1"/>
  <c r="C36" i="8"/>
  <c r="K36" i="8" s="1"/>
  <c r="C37" i="8"/>
  <c r="K37" i="8" s="1"/>
  <c r="C38" i="8"/>
  <c r="K38" i="8" s="1"/>
  <c r="C39" i="8"/>
  <c r="K39" i="8" s="1"/>
  <c r="C40" i="8"/>
  <c r="K40" i="8" s="1"/>
  <c r="C41" i="8"/>
  <c r="K41" i="8" s="1"/>
  <c r="C42" i="8"/>
  <c r="K42" i="8" s="1"/>
  <c r="C43" i="8"/>
  <c r="K43" i="8" s="1"/>
  <c r="C44" i="8"/>
  <c r="K44" i="8" s="1"/>
  <c r="C45" i="8"/>
  <c r="K45" i="8" s="1"/>
  <c r="C46" i="8"/>
  <c r="K46" i="8" s="1"/>
  <c r="C47" i="8"/>
  <c r="K47" i="8" s="1"/>
  <c r="C48" i="8"/>
  <c r="K48" i="8" s="1"/>
  <c r="C49" i="8"/>
  <c r="K49" i="8" s="1"/>
  <c r="C50" i="8"/>
  <c r="K50" i="8" s="1"/>
  <c r="C51" i="8"/>
  <c r="K51" i="8" s="1"/>
  <c r="C52" i="8"/>
  <c r="K52" i="8" s="1"/>
  <c r="C53" i="8"/>
  <c r="K53" i="8" s="1"/>
  <c r="C54" i="8"/>
  <c r="K54" i="8" s="1"/>
  <c r="C55" i="8"/>
  <c r="K55" i="8" s="1"/>
  <c r="C56" i="8"/>
  <c r="K56" i="8" s="1"/>
  <c r="C57" i="8"/>
  <c r="K57" i="8" s="1"/>
  <c r="C58" i="8"/>
  <c r="K58" i="8" s="1"/>
  <c r="C59" i="8"/>
  <c r="K59" i="8" s="1"/>
  <c r="C60" i="8"/>
  <c r="K60" i="8" s="1"/>
  <c r="C61" i="8"/>
  <c r="C62" i="8"/>
  <c r="K62" i="8" s="1"/>
  <c r="C63" i="8"/>
  <c r="K63" i="8" s="1"/>
  <c r="C64" i="8"/>
  <c r="K64" i="8" s="1"/>
  <c r="C65" i="8"/>
  <c r="K65" i="8" s="1"/>
  <c r="C66" i="8"/>
  <c r="K66" i="8" s="1"/>
  <c r="C67" i="8"/>
  <c r="K67" i="8" s="1"/>
  <c r="C68" i="8"/>
  <c r="K68" i="8" s="1"/>
  <c r="C69" i="8"/>
  <c r="K69" i="8" s="1"/>
  <c r="C70" i="8"/>
  <c r="K70" i="8" s="1"/>
  <c r="C71" i="8"/>
  <c r="K71" i="8" s="1"/>
  <c r="C72" i="8"/>
  <c r="K72" i="8" s="1"/>
  <c r="C73" i="8"/>
  <c r="K73" i="8" s="1"/>
  <c r="C74" i="8"/>
  <c r="K74" i="8" s="1"/>
  <c r="C75" i="8"/>
  <c r="K75" i="8" s="1"/>
  <c r="C76" i="8"/>
  <c r="K76" i="8" s="1"/>
  <c r="C77" i="8"/>
  <c r="K77" i="8" s="1"/>
  <c r="C78" i="8"/>
  <c r="K78" i="8" s="1"/>
  <c r="C79" i="8"/>
  <c r="K79" i="8" s="1"/>
  <c r="C80" i="8"/>
  <c r="K80" i="8" s="1"/>
  <c r="C81" i="8"/>
  <c r="K81" i="8" s="1"/>
  <c r="C82" i="8"/>
  <c r="K82" i="8" s="1"/>
  <c r="C83" i="8"/>
  <c r="K83" i="8" s="1"/>
  <c r="C84" i="8"/>
  <c r="K84" i="8" s="1"/>
  <c r="C85" i="8"/>
  <c r="K85" i="8" s="1"/>
  <c r="C86" i="8"/>
  <c r="K86" i="8" s="1"/>
  <c r="C87" i="8"/>
  <c r="K87" i="8" s="1"/>
  <c r="C88" i="8"/>
  <c r="K88" i="8" s="1"/>
  <c r="C89" i="8"/>
  <c r="K89" i="8" s="1"/>
  <c r="C90" i="8"/>
  <c r="K90" i="8" s="1"/>
  <c r="C91" i="8"/>
  <c r="K91" i="8" s="1"/>
  <c r="C92" i="8"/>
  <c r="K92" i="8" s="1"/>
  <c r="C93" i="8"/>
  <c r="K93" i="8" s="1"/>
  <c r="C94" i="8"/>
  <c r="K94" i="8" s="1"/>
  <c r="C95" i="8"/>
  <c r="K95" i="8" s="1"/>
  <c r="C96" i="8"/>
  <c r="K96" i="8" s="1"/>
  <c r="C97" i="8"/>
  <c r="K97" i="8" s="1"/>
  <c r="C98" i="8"/>
  <c r="K98" i="8" s="1"/>
  <c r="C99" i="8"/>
  <c r="K99" i="8" s="1"/>
  <c r="C100" i="8"/>
  <c r="K100" i="8" s="1"/>
  <c r="C101" i="8"/>
  <c r="K101" i="8" s="1"/>
  <c r="C102" i="8"/>
  <c r="K102" i="8" s="1"/>
  <c r="C103" i="8"/>
  <c r="K103" i="8" s="1"/>
  <c r="C104" i="8"/>
  <c r="K104" i="8" s="1"/>
  <c r="C105" i="8"/>
  <c r="K105" i="8" s="1"/>
  <c r="C106" i="8"/>
  <c r="K106" i="8" s="1"/>
  <c r="C107" i="8"/>
  <c r="K107" i="8" s="1"/>
  <c r="C108" i="8"/>
  <c r="K108" i="8" s="1"/>
  <c r="C109" i="8"/>
  <c r="K109" i="8" s="1"/>
  <c r="C110" i="8"/>
  <c r="K110" i="8" s="1"/>
  <c r="C111" i="8"/>
  <c r="K111" i="8" s="1"/>
  <c r="C112" i="8"/>
  <c r="K112" i="8" s="1"/>
  <c r="C113" i="8"/>
  <c r="K113" i="8" s="1"/>
  <c r="C114" i="8"/>
  <c r="K114" i="8" s="1"/>
  <c r="C115" i="8"/>
  <c r="K115" i="8" s="1"/>
  <c r="C116" i="8"/>
  <c r="K116" i="8" s="1"/>
  <c r="C117" i="8"/>
  <c r="K117" i="8" s="1"/>
  <c r="C118" i="8"/>
  <c r="K118" i="8" s="1"/>
  <c r="C119" i="8"/>
  <c r="K119" i="8" s="1"/>
  <c r="C120" i="8"/>
  <c r="K120" i="8" s="1"/>
  <c r="C121" i="8"/>
  <c r="K121" i="8" s="1"/>
  <c r="C122" i="8"/>
  <c r="K122" i="8" s="1"/>
  <c r="C123" i="8"/>
  <c r="K123" i="8" s="1"/>
  <c r="C124" i="8"/>
  <c r="K124" i="8" s="1"/>
  <c r="C125" i="8"/>
  <c r="K125" i="8" s="1"/>
  <c r="C126" i="8"/>
  <c r="K126" i="8" s="1"/>
  <c r="C127" i="8"/>
  <c r="K127" i="8" s="1"/>
  <c r="C128" i="8"/>
  <c r="K128" i="8" s="1"/>
  <c r="C129" i="8"/>
  <c r="K129" i="8" s="1"/>
  <c r="C130" i="8"/>
  <c r="K130" i="8" s="1"/>
  <c r="C131" i="8"/>
  <c r="K131" i="8" s="1"/>
  <c r="C132" i="8"/>
  <c r="K132" i="8" s="1"/>
  <c r="C133" i="8"/>
  <c r="K133" i="8" s="1"/>
  <c r="C134" i="8"/>
  <c r="K134" i="8" s="1"/>
  <c r="C135" i="8"/>
  <c r="K135" i="8" s="1"/>
  <c r="C136" i="8"/>
  <c r="K136" i="8" s="1"/>
  <c r="C137" i="8"/>
  <c r="K137" i="8" s="1"/>
  <c r="C138" i="8"/>
  <c r="K138" i="8" s="1"/>
  <c r="C139" i="8"/>
  <c r="K139" i="8" s="1"/>
  <c r="C140" i="8"/>
  <c r="K140" i="8" s="1"/>
  <c r="C141" i="8"/>
  <c r="K141" i="8" s="1"/>
  <c r="C142" i="8"/>
  <c r="K142" i="8" s="1"/>
  <c r="C143" i="8"/>
  <c r="K143" i="8" s="1"/>
  <c r="C144" i="8"/>
  <c r="K144" i="8" s="1"/>
  <c r="C145" i="8"/>
  <c r="K145" i="8" s="1"/>
  <c r="C146" i="8"/>
  <c r="K146" i="8" s="1"/>
  <c r="C147" i="8"/>
  <c r="K147" i="8" s="1"/>
  <c r="C148" i="8"/>
  <c r="K148" i="8" s="1"/>
  <c r="C149" i="8"/>
  <c r="K149" i="8" s="1"/>
  <c r="C150" i="8"/>
  <c r="K150" i="8" s="1"/>
  <c r="C151" i="8"/>
  <c r="K151" i="8" s="1"/>
  <c r="C152" i="8"/>
  <c r="K152" i="8" s="1"/>
  <c r="C153" i="8"/>
  <c r="K153" i="8" s="1"/>
  <c r="C154" i="8"/>
  <c r="K154" i="8" s="1"/>
  <c r="C155" i="8"/>
  <c r="K155" i="8" s="1"/>
  <c r="C156" i="8"/>
  <c r="K156" i="8" s="1"/>
  <c r="C157" i="8"/>
  <c r="K157" i="8" s="1"/>
  <c r="C158" i="8"/>
  <c r="K158" i="8" s="1"/>
  <c r="C159" i="8"/>
  <c r="K159" i="8" s="1"/>
  <c r="C160" i="8"/>
  <c r="K160" i="8" s="1"/>
  <c r="C161" i="8"/>
  <c r="K161" i="8" s="1"/>
  <c r="C162" i="8"/>
  <c r="K162" i="8" s="1"/>
  <c r="C163" i="8"/>
  <c r="K163" i="8" s="1"/>
  <c r="C164" i="8"/>
  <c r="K164" i="8" s="1"/>
  <c r="C165" i="8"/>
  <c r="K165" i="8" s="1"/>
  <c r="C166" i="8"/>
  <c r="K166" i="8" s="1"/>
  <c r="C167" i="8"/>
  <c r="K167" i="8" s="1"/>
  <c r="C168" i="8"/>
  <c r="K168" i="8" s="1"/>
  <c r="C169" i="8"/>
  <c r="K169" i="8" s="1"/>
  <c r="C170" i="8"/>
  <c r="K170" i="8" s="1"/>
  <c r="C171" i="8"/>
  <c r="K171" i="8" s="1"/>
  <c r="C172" i="8"/>
  <c r="K172" i="8" s="1"/>
  <c r="C173" i="8"/>
  <c r="K173" i="8" s="1"/>
  <c r="C174" i="8"/>
  <c r="K174" i="8" s="1"/>
  <c r="C175" i="8"/>
  <c r="K175" i="8" s="1"/>
  <c r="C176" i="8"/>
  <c r="K176" i="8" s="1"/>
  <c r="C177" i="8"/>
  <c r="K177" i="8" s="1"/>
  <c r="C178" i="8"/>
  <c r="K178" i="8" s="1"/>
  <c r="C179" i="8"/>
  <c r="K179" i="8" s="1"/>
  <c r="C180" i="8"/>
  <c r="K180" i="8" s="1"/>
  <c r="C181" i="8"/>
  <c r="K181" i="8" s="1"/>
  <c r="C182" i="8"/>
  <c r="K182" i="8" s="1"/>
  <c r="C183" i="8"/>
  <c r="K183" i="8" s="1"/>
  <c r="C184" i="8"/>
  <c r="C185" i="8"/>
  <c r="K185" i="8" s="1"/>
  <c r="C186" i="8"/>
  <c r="K186" i="8" s="1"/>
  <c r="C187" i="8"/>
  <c r="K187" i="8" s="1"/>
  <c r="C188" i="8"/>
  <c r="K188" i="8" s="1"/>
  <c r="C189" i="8"/>
  <c r="K189" i="8" s="1"/>
  <c r="C190" i="8"/>
  <c r="K190" i="8" s="1"/>
  <c r="C191" i="8"/>
  <c r="K191" i="8" s="1"/>
  <c r="C192" i="8"/>
  <c r="K192" i="8" s="1"/>
  <c r="C193" i="8"/>
  <c r="K193" i="8" s="1"/>
  <c r="C194" i="8"/>
  <c r="K194" i="8" s="1"/>
  <c r="C195" i="8"/>
  <c r="K195" i="8" s="1"/>
  <c r="C196" i="8"/>
  <c r="K196" i="8" s="1"/>
  <c r="C197" i="8"/>
  <c r="K197" i="8" s="1"/>
  <c r="C198" i="8"/>
  <c r="K198" i="8" s="1"/>
  <c r="C199" i="8"/>
  <c r="K199" i="8" s="1"/>
  <c r="C200" i="8"/>
  <c r="K200" i="8" s="1"/>
  <c r="C201" i="8"/>
  <c r="K201" i="8" s="1"/>
  <c r="C202" i="8"/>
  <c r="K202" i="8" s="1"/>
  <c r="C203" i="8"/>
  <c r="K203" i="8" s="1"/>
  <c r="C204" i="8"/>
  <c r="K204" i="8" s="1"/>
  <c r="C205" i="8"/>
  <c r="K205" i="8" s="1"/>
  <c r="C206" i="8"/>
  <c r="K206" i="8" s="1"/>
  <c r="C207" i="8"/>
  <c r="K207" i="8" s="1"/>
  <c r="C208" i="8"/>
  <c r="K208" i="8" s="1"/>
  <c r="C209" i="8"/>
  <c r="K209" i="8" s="1"/>
  <c r="C210" i="8"/>
  <c r="K210" i="8" s="1"/>
  <c r="C211" i="8"/>
  <c r="K211" i="8" s="1"/>
  <c r="C212" i="8"/>
  <c r="K212" i="8" s="1"/>
  <c r="C213" i="8"/>
  <c r="K213" i="8" s="1"/>
  <c r="C214" i="8"/>
  <c r="K214" i="8" s="1"/>
  <c r="C215" i="8"/>
  <c r="K215" i="8" s="1"/>
  <c r="C216" i="8"/>
  <c r="K216" i="8" s="1"/>
  <c r="C217" i="8"/>
  <c r="K217" i="8" s="1"/>
  <c r="C218" i="8"/>
  <c r="K218" i="8" s="1"/>
  <c r="C219" i="8"/>
  <c r="K219" i="8" s="1"/>
  <c r="C220" i="8"/>
  <c r="K220" i="8" s="1"/>
  <c r="C221" i="8"/>
  <c r="K221" i="8" s="1"/>
  <c r="C222" i="8"/>
  <c r="K222" i="8" s="1"/>
  <c r="C223" i="8"/>
  <c r="K223" i="8" s="1"/>
  <c r="C224" i="8"/>
  <c r="K224" i="8" s="1"/>
  <c r="C225" i="8"/>
  <c r="K225" i="8" s="1"/>
  <c r="C226" i="8"/>
  <c r="K226" i="8" s="1"/>
  <c r="C227" i="8"/>
  <c r="K227" i="8" s="1"/>
  <c r="C228" i="8"/>
  <c r="K228" i="8" s="1"/>
  <c r="C229" i="8"/>
  <c r="K229" i="8" s="1"/>
  <c r="C230" i="8"/>
  <c r="K230" i="8" s="1"/>
  <c r="C231" i="8"/>
  <c r="K231" i="8" s="1"/>
  <c r="C232" i="8"/>
  <c r="K232" i="8" s="1"/>
  <c r="C233" i="8"/>
  <c r="K233" i="8" s="1"/>
  <c r="C234" i="8"/>
  <c r="K234" i="8" s="1"/>
  <c r="C235" i="8"/>
  <c r="K235" i="8" s="1"/>
  <c r="C236" i="8"/>
  <c r="K236" i="8" s="1"/>
  <c r="C237" i="8"/>
  <c r="K237" i="8" s="1"/>
  <c r="C238" i="8"/>
  <c r="K238" i="8" s="1"/>
  <c r="C239" i="8"/>
  <c r="K239" i="8" s="1"/>
  <c r="C240" i="8"/>
  <c r="K240" i="8" s="1"/>
  <c r="C241" i="8"/>
  <c r="K241" i="8" s="1"/>
  <c r="C242" i="8"/>
  <c r="K242" i="8" s="1"/>
  <c r="C243" i="8"/>
  <c r="K243" i="8" s="1"/>
  <c r="C244" i="8"/>
  <c r="K244" i="8" s="1"/>
  <c r="C245" i="8"/>
  <c r="K245" i="8" s="1"/>
  <c r="C246" i="8"/>
  <c r="K246" i="8" s="1"/>
  <c r="C247" i="8"/>
  <c r="K247" i="8" s="1"/>
  <c r="C248" i="8"/>
  <c r="K248" i="8" s="1"/>
  <c r="C249" i="8"/>
  <c r="K249" i="8" s="1"/>
  <c r="C250" i="8"/>
  <c r="K250" i="8" s="1"/>
  <c r="C251" i="8"/>
  <c r="K251" i="8" s="1"/>
  <c r="C252" i="8"/>
  <c r="K252" i="8" s="1"/>
  <c r="C253" i="8"/>
  <c r="K253" i="8" s="1"/>
  <c r="C254" i="8"/>
  <c r="K254" i="8" s="1"/>
  <c r="C255" i="8"/>
  <c r="K255" i="8" s="1"/>
  <c r="C256" i="8"/>
  <c r="K256" i="8" s="1"/>
  <c r="C257" i="8"/>
  <c r="K257" i="8" s="1"/>
  <c r="C258" i="8"/>
  <c r="K258" i="8" s="1"/>
  <c r="C259" i="8"/>
  <c r="K259" i="8" s="1"/>
  <c r="C260" i="8"/>
  <c r="K260" i="8" s="1"/>
  <c r="C261" i="8"/>
  <c r="K261" i="8" s="1"/>
  <c r="C262" i="8"/>
  <c r="K262" i="8" s="1"/>
  <c r="C263" i="8"/>
  <c r="K263" i="8" s="1"/>
  <c r="C264" i="8"/>
  <c r="K264" i="8" s="1"/>
  <c r="C265" i="8"/>
  <c r="K265" i="8" s="1"/>
  <c r="C266" i="8"/>
  <c r="K266" i="8" s="1"/>
  <c r="C267" i="8"/>
  <c r="K267" i="8" s="1"/>
  <c r="C268" i="8"/>
  <c r="K268" i="8" s="1"/>
  <c r="C269" i="8"/>
  <c r="K269" i="8" s="1"/>
  <c r="C270" i="8"/>
  <c r="K270" i="8" s="1"/>
  <c r="C271" i="8"/>
  <c r="K271" i="8" s="1"/>
  <c r="C272" i="8"/>
  <c r="K272" i="8" s="1"/>
  <c r="C273" i="8"/>
  <c r="K273" i="8" s="1"/>
  <c r="C274" i="8"/>
  <c r="K274" i="8" s="1"/>
  <c r="C275" i="8"/>
  <c r="K275" i="8" s="1"/>
  <c r="C276" i="8"/>
  <c r="K276" i="8" s="1"/>
  <c r="C277" i="8"/>
  <c r="K277" i="8" s="1"/>
  <c r="C278" i="8"/>
  <c r="K278" i="8" s="1"/>
  <c r="C279" i="8"/>
  <c r="K279" i="8" s="1"/>
  <c r="C280" i="8"/>
  <c r="K280" i="8" s="1"/>
  <c r="C281" i="8"/>
  <c r="K281" i="8" s="1"/>
  <c r="C282" i="8"/>
  <c r="K282" i="8" s="1"/>
  <c r="C283" i="8"/>
  <c r="K283" i="8" s="1"/>
  <c r="C284" i="8"/>
  <c r="K284" i="8" s="1"/>
  <c r="C285" i="8"/>
  <c r="K285" i="8" s="1"/>
  <c r="C286" i="8"/>
  <c r="K286" i="8" s="1"/>
  <c r="C287" i="8"/>
  <c r="K287" i="8" s="1"/>
  <c r="C288" i="8"/>
  <c r="K288" i="8" s="1"/>
  <c r="C289" i="8"/>
  <c r="K289" i="8" s="1"/>
  <c r="C290" i="8"/>
  <c r="K290" i="8" s="1"/>
  <c r="C291" i="8"/>
  <c r="K291" i="8" s="1"/>
  <c r="C292" i="8"/>
  <c r="K292" i="8" s="1"/>
  <c r="C293" i="8"/>
  <c r="K293" i="8" s="1"/>
  <c r="C294" i="8"/>
  <c r="K294" i="8" s="1"/>
  <c r="C295" i="8"/>
  <c r="K295" i="8" s="1"/>
  <c r="C296" i="8"/>
  <c r="K296" i="8" s="1"/>
  <c r="C297" i="8"/>
  <c r="K297" i="8" s="1"/>
  <c r="C298" i="8"/>
  <c r="K298" i="8" s="1"/>
  <c r="C299" i="8"/>
  <c r="K299" i="8" s="1"/>
  <c r="C300" i="8"/>
  <c r="K300" i="8" s="1"/>
  <c r="C301" i="8"/>
  <c r="K301" i="8" s="1"/>
  <c r="C302" i="8"/>
  <c r="K302" i="8" s="1"/>
  <c r="C303" i="8"/>
  <c r="K303" i="8" s="1"/>
  <c r="C304" i="8"/>
  <c r="K304" i="8" s="1"/>
  <c r="C305" i="8"/>
  <c r="K305" i="8" s="1"/>
  <c r="C306" i="8"/>
  <c r="K306" i="8" s="1"/>
  <c r="C307" i="8"/>
  <c r="K307" i="8" s="1"/>
  <c r="C308" i="8"/>
  <c r="K308" i="8" s="1"/>
  <c r="C309" i="8"/>
  <c r="K309" i="8" s="1"/>
  <c r="C310" i="8"/>
  <c r="K310" i="8" s="1"/>
  <c r="C311" i="8"/>
  <c r="K311" i="8" s="1"/>
  <c r="C312" i="8"/>
  <c r="K312" i="8" s="1"/>
  <c r="C313" i="8"/>
  <c r="K313" i="8" s="1"/>
  <c r="C314" i="8"/>
  <c r="K314" i="8" s="1"/>
  <c r="C315" i="8"/>
  <c r="K315" i="8" s="1"/>
  <c r="C316" i="8"/>
  <c r="K316" i="8" s="1"/>
  <c r="C317" i="8"/>
  <c r="K317" i="8" s="1"/>
  <c r="C318" i="8"/>
  <c r="K318" i="8" s="1"/>
  <c r="C319" i="8"/>
  <c r="K319" i="8" s="1"/>
  <c r="C320" i="8"/>
  <c r="K320" i="8" s="1"/>
  <c r="C321" i="8"/>
  <c r="K321" i="8" s="1"/>
  <c r="C322" i="8"/>
  <c r="K322" i="8" s="1"/>
  <c r="C323" i="8"/>
  <c r="K323" i="8" s="1"/>
  <c r="C324" i="8"/>
  <c r="K324" i="8" s="1"/>
  <c r="C325" i="8"/>
  <c r="K325" i="8" s="1"/>
  <c r="C326" i="8"/>
  <c r="K326" i="8" s="1"/>
  <c r="C327" i="8"/>
  <c r="K327" i="8" s="1"/>
  <c r="C328" i="8"/>
  <c r="K328" i="8" s="1"/>
  <c r="C329" i="8"/>
  <c r="K329" i="8" s="1"/>
  <c r="C330" i="8"/>
  <c r="K330" i="8" s="1"/>
  <c r="C331" i="8"/>
  <c r="K331" i="8" s="1"/>
  <c r="C332" i="8"/>
  <c r="K332" i="8" s="1"/>
  <c r="C333" i="8"/>
  <c r="K333" i="8" s="1"/>
  <c r="C334" i="8"/>
  <c r="K334" i="8" s="1"/>
  <c r="C335" i="8"/>
  <c r="K335" i="8" s="1"/>
  <c r="C336" i="8"/>
  <c r="K336" i="8" s="1"/>
  <c r="C337" i="8"/>
  <c r="K337" i="8" s="1"/>
  <c r="C338" i="8"/>
  <c r="K338" i="8" s="1"/>
  <c r="C339" i="8"/>
  <c r="K339" i="8" s="1"/>
  <c r="C340" i="8"/>
  <c r="K340" i="8" s="1"/>
  <c r="C341" i="8"/>
  <c r="K341" i="8" s="1"/>
  <c r="C342" i="8"/>
  <c r="K342" i="8" s="1"/>
  <c r="C343" i="8"/>
  <c r="K343" i="8" s="1"/>
  <c r="C344" i="8"/>
  <c r="K344" i="8" s="1"/>
  <c r="C345" i="8"/>
  <c r="K345" i="8" s="1"/>
  <c r="C346" i="8"/>
  <c r="K346" i="8" s="1"/>
  <c r="C347" i="8"/>
  <c r="K347" i="8" s="1"/>
  <c r="C348" i="8"/>
  <c r="K348" i="8" s="1"/>
  <c r="C349" i="8"/>
  <c r="K349" i="8" s="1"/>
  <c r="C350" i="8"/>
  <c r="K350" i="8" s="1"/>
  <c r="C351" i="8"/>
  <c r="K351" i="8" s="1"/>
  <c r="C352" i="8"/>
  <c r="K352" i="8" s="1"/>
  <c r="C353" i="8"/>
  <c r="K353" i="8" s="1"/>
  <c r="C354" i="8"/>
  <c r="K354" i="8" s="1"/>
  <c r="C355" i="8"/>
  <c r="K355" i="8" s="1"/>
  <c r="C356" i="8"/>
  <c r="K356" i="8" s="1"/>
  <c r="C357" i="8"/>
  <c r="K357" i="8" s="1"/>
  <c r="C358" i="8"/>
  <c r="K358" i="8" s="1"/>
  <c r="C359" i="8"/>
  <c r="K359" i="8" s="1"/>
  <c r="C360" i="8"/>
  <c r="K360" i="8" s="1"/>
  <c r="C361" i="8"/>
  <c r="K361" i="8" s="1"/>
  <c r="C362" i="8"/>
  <c r="K362" i="8" s="1"/>
  <c r="C363" i="8"/>
  <c r="K363" i="8" s="1"/>
  <c r="C364" i="8"/>
  <c r="K364" i="8" s="1"/>
  <c r="C365" i="8"/>
  <c r="K365" i="8" s="1"/>
  <c r="C366" i="8"/>
  <c r="K366" i="8" s="1"/>
  <c r="C367" i="8"/>
  <c r="K367" i="8" s="1"/>
  <c r="C368" i="8"/>
  <c r="K368" i="8" s="1"/>
  <c r="C369" i="8"/>
  <c r="K369" i="8" s="1"/>
  <c r="C370" i="8"/>
  <c r="K370" i="8" s="1"/>
  <c r="C371" i="8"/>
  <c r="K371" i="8" s="1"/>
  <c r="C372" i="8"/>
  <c r="K372" i="8" s="1"/>
  <c r="C373" i="8"/>
  <c r="K373" i="8" s="1"/>
  <c r="C374" i="8"/>
  <c r="K374" i="8" s="1"/>
  <c r="C375" i="8"/>
  <c r="K375" i="8" s="1"/>
  <c r="C376" i="8"/>
  <c r="K376" i="8" s="1"/>
  <c r="C377" i="8"/>
  <c r="K377" i="8" s="1"/>
  <c r="C378" i="8"/>
  <c r="K378" i="8" s="1"/>
  <c r="C379" i="8"/>
  <c r="K379" i="8" s="1"/>
  <c r="C380" i="8"/>
  <c r="K380" i="8" s="1"/>
  <c r="C381" i="8"/>
  <c r="K381" i="8" s="1"/>
  <c r="C382" i="8"/>
  <c r="K382" i="8" s="1"/>
  <c r="C383" i="8"/>
  <c r="K383" i="8" s="1"/>
  <c r="C384" i="8"/>
  <c r="K384" i="8" s="1"/>
  <c r="C385" i="8"/>
  <c r="K385" i="8" s="1"/>
  <c r="C386" i="8"/>
  <c r="K386" i="8" s="1"/>
  <c r="C387" i="8"/>
  <c r="K387" i="8" s="1"/>
  <c r="C388" i="8"/>
  <c r="K388" i="8" s="1"/>
  <c r="C389" i="8"/>
  <c r="K389" i="8" s="1"/>
  <c r="C390" i="8"/>
  <c r="K390" i="8" s="1"/>
  <c r="C391" i="8"/>
  <c r="K391" i="8" s="1"/>
  <c r="C392" i="8"/>
  <c r="K392" i="8" s="1"/>
  <c r="C393" i="8"/>
  <c r="K393" i="8" s="1"/>
  <c r="C394" i="8"/>
  <c r="K394" i="8" s="1"/>
  <c r="C395" i="8"/>
  <c r="K395" i="8" s="1"/>
  <c r="C396" i="8"/>
  <c r="K396" i="8" s="1"/>
  <c r="C397" i="8"/>
  <c r="K397" i="8" s="1"/>
  <c r="C398" i="8"/>
  <c r="K398" i="8" s="1"/>
  <c r="C399" i="8"/>
  <c r="K399" i="8" s="1"/>
  <c r="C400" i="8"/>
  <c r="K400" i="8" s="1"/>
  <c r="C401" i="8"/>
  <c r="K401" i="8" s="1"/>
  <c r="C402" i="8"/>
  <c r="K402" i="8" s="1"/>
  <c r="C403" i="8"/>
  <c r="K403" i="8" s="1"/>
  <c r="C404" i="8"/>
  <c r="K404" i="8" s="1"/>
  <c r="C405" i="8"/>
  <c r="K405" i="8" s="1"/>
  <c r="C406" i="8"/>
  <c r="K406" i="8" s="1"/>
  <c r="C407" i="8"/>
  <c r="K407" i="8" s="1"/>
  <c r="C408" i="8"/>
  <c r="K408" i="8" s="1"/>
  <c r="C409" i="8"/>
  <c r="K409" i="8" s="1"/>
  <c r="C2" i="8"/>
  <c r="K2" i="8" s="1"/>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2" i="8"/>
  <c r="A3" i="5"/>
  <c r="I3" i="8" s="1"/>
  <c r="A4" i="5"/>
  <c r="I4" i="8" s="1"/>
  <c r="A5" i="5"/>
  <c r="H5" i="8" s="1"/>
  <c r="A6" i="5"/>
  <c r="I6" i="8" s="1"/>
  <c r="A7" i="5"/>
  <c r="I7" i="8" s="1"/>
  <c r="A8" i="5"/>
  <c r="I8" i="8" s="1"/>
  <c r="A9" i="5"/>
  <c r="I9" i="8" s="1"/>
  <c r="A10" i="5"/>
  <c r="I10" i="8" s="1"/>
  <c r="A11" i="5"/>
  <c r="I11" i="8" s="1"/>
  <c r="A12" i="5"/>
  <c r="I12" i="8" s="1"/>
  <c r="A13" i="5"/>
  <c r="I13" i="8" s="1"/>
  <c r="A14" i="5"/>
  <c r="I14" i="8" s="1"/>
  <c r="A15" i="5"/>
  <c r="I15" i="8" s="1"/>
  <c r="A16" i="5"/>
  <c r="I16" i="8" s="1"/>
  <c r="A17" i="5"/>
  <c r="I17" i="8" s="1"/>
  <c r="A18" i="5"/>
  <c r="I18" i="8" s="1"/>
  <c r="A19" i="5"/>
  <c r="I19" i="8" s="1"/>
  <c r="A20" i="5"/>
  <c r="I20" i="8" s="1"/>
  <c r="A21" i="5"/>
  <c r="I21" i="8" s="1"/>
  <c r="A22" i="5"/>
  <c r="I22" i="8" s="1"/>
  <c r="A23" i="5"/>
  <c r="I23" i="8" s="1"/>
  <c r="A24" i="5"/>
  <c r="I24" i="8" s="1"/>
  <c r="A25" i="5"/>
  <c r="I25" i="8" s="1"/>
  <c r="A26" i="5"/>
  <c r="I26" i="8" s="1"/>
  <c r="A27" i="5"/>
  <c r="I27" i="8" s="1"/>
  <c r="A28" i="5"/>
  <c r="I28" i="8" s="1"/>
  <c r="A29" i="5"/>
  <c r="I29" i="8" s="1"/>
  <c r="A30" i="5"/>
  <c r="I30" i="8" s="1"/>
  <c r="A31" i="5"/>
  <c r="I31" i="8" s="1"/>
  <c r="A32" i="5"/>
  <c r="I32" i="8" s="1"/>
  <c r="A33" i="5"/>
  <c r="I33" i="8" s="1"/>
  <c r="A34" i="5"/>
  <c r="I34" i="8" s="1"/>
  <c r="A35" i="5"/>
  <c r="I35" i="8" s="1"/>
  <c r="A36" i="5"/>
  <c r="I36" i="8" s="1"/>
  <c r="A37" i="5"/>
  <c r="I37" i="8" s="1"/>
  <c r="A38" i="5"/>
  <c r="I38" i="8" s="1"/>
  <c r="A39" i="5"/>
  <c r="I39" i="8" s="1"/>
  <c r="A40" i="5"/>
  <c r="I40" i="8" s="1"/>
  <c r="A41" i="5"/>
  <c r="I41" i="8" s="1"/>
  <c r="A42" i="5"/>
  <c r="I42" i="8" s="1"/>
  <c r="A43" i="5"/>
  <c r="I43" i="8" s="1"/>
  <c r="A44" i="5"/>
  <c r="I44" i="8" s="1"/>
  <c r="A45" i="5"/>
  <c r="I45" i="8" s="1"/>
  <c r="A46" i="5"/>
  <c r="I46" i="8" s="1"/>
  <c r="A47" i="5"/>
  <c r="I47" i="8" s="1"/>
  <c r="A48" i="5"/>
  <c r="I48" i="8" s="1"/>
  <c r="A49" i="5"/>
  <c r="I49" i="8" s="1"/>
  <c r="A50" i="5"/>
  <c r="I50" i="8" s="1"/>
  <c r="A51" i="5"/>
  <c r="I51" i="8" s="1"/>
  <c r="A52" i="5"/>
  <c r="I52" i="8" s="1"/>
  <c r="A53" i="5"/>
  <c r="I53" i="8" s="1"/>
  <c r="A54" i="5"/>
  <c r="I54" i="8" s="1"/>
  <c r="A55" i="5"/>
  <c r="I55" i="8" s="1"/>
  <c r="A56" i="5"/>
  <c r="I56" i="8" s="1"/>
  <c r="A57" i="5"/>
  <c r="I57" i="8" s="1"/>
  <c r="A58" i="5"/>
  <c r="I58" i="8" s="1"/>
  <c r="A59" i="5"/>
  <c r="I59" i="8" s="1"/>
  <c r="A60" i="5"/>
  <c r="I60" i="8" s="1"/>
  <c r="A61" i="5"/>
  <c r="I61" i="8" s="1"/>
  <c r="A62" i="5"/>
  <c r="I62" i="8" s="1"/>
  <c r="A63" i="5"/>
  <c r="I63" i="8" s="1"/>
  <c r="A64" i="5"/>
  <c r="I64" i="8" s="1"/>
  <c r="A65" i="5"/>
  <c r="I65" i="8" s="1"/>
  <c r="A66" i="5"/>
  <c r="I66" i="8" s="1"/>
  <c r="A67" i="5"/>
  <c r="I67" i="8" s="1"/>
  <c r="A68" i="5"/>
  <c r="I68" i="8" s="1"/>
  <c r="A69" i="5"/>
  <c r="I69" i="8" s="1"/>
  <c r="A70" i="5"/>
  <c r="I70" i="8" s="1"/>
  <c r="A71" i="5"/>
  <c r="I71" i="8" s="1"/>
  <c r="A72" i="5"/>
  <c r="I72" i="8" s="1"/>
  <c r="A73" i="5"/>
  <c r="I73" i="8" s="1"/>
  <c r="A74" i="5"/>
  <c r="I74" i="8" s="1"/>
  <c r="A75" i="5"/>
  <c r="I75" i="8" s="1"/>
  <c r="A76" i="5"/>
  <c r="I76" i="8" s="1"/>
  <c r="A77" i="5"/>
  <c r="I77" i="8" s="1"/>
  <c r="A78" i="5"/>
  <c r="I78" i="8" s="1"/>
  <c r="A79" i="5"/>
  <c r="I79" i="8" s="1"/>
  <c r="A80" i="5"/>
  <c r="I80" i="8" s="1"/>
  <c r="A81" i="5"/>
  <c r="I81" i="8" s="1"/>
  <c r="A82" i="5"/>
  <c r="I82" i="8" s="1"/>
  <c r="A83" i="5"/>
  <c r="I83" i="8" s="1"/>
  <c r="A84" i="5"/>
  <c r="I84" i="8" s="1"/>
  <c r="A85" i="5"/>
  <c r="H85" i="8" s="1"/>
  <c r="A86" i="5"/>
  <c r="I86" i="8" s="1"/>
  <c r="A87" i="5"/>
  <c r="I87" i="8" s="1"/>
  <c r="A88" i="5"/>
  <c r="I88" i="8" s="1"/>
  <c r="A89" i="5"/>
  <c r="I89" i="8" s="1"/>
  <c r="A90" i="5"/>
  <c r="I90" i="8" s="1"/>
  <c r="A91" i="5"/>
  <c r="I91" i="8" s="1"/>
  <c r="A92" i="5"/>
  <c r="I92" i="8" s="1"/>
  <c r="A93" i="5"/>
  <c r="I93" i="8" s="1"/>
  <c r="A94" i="5"/>
  <c r="I94" i="8" s="1"/>
  <c r="A95" i="5"/>
  <c r="I95" i="8" s="1"/>
  <c r="A96" i="5"/>
  <c r="I96" i="8" s="1"/>
  <c r="A97" i="5"/>
  <c r="I97" i="8" s="1"/>
  <c r="A98" i="5"/>
  <c r="I98" i="8" s="1"/>
  <c r="A99" i="5"/>
  <c r="I99" i="8" s="1"/>
  <c r="A100" i="5"/>
  <c r="I100" i="8" s="1"/>
  <c r="A101" i="5"/>
  <c r="I101" i="8" s="1"/>
  <c r="A102" i="5"/>
  <c r="I102" i="8" s="1"/>
  <c r="A103" i="5"/>
  <c r="I103" i="8" s="1"/>
  <c r="A104" i="5"/>
  <c r="I104" i="8" s="1"/>
  <c r="A105" i="5"/>
  <c r="I105" i="8" s="1"/>
  <c r="A106" i="5"/>
  <c r="I106" i="8" s="1"/>
  <c r="A107" i="5"/>
  <c r="I107" i="8" s="1"/>
  <c r="A108" i="5"/>
  <c r="I108" i="8" s="1"/>
  <c r="A109" i="5"/>
  <c r="I109" i="8" s="1"/>
  <c r="A110" i="5"/>
  <c r="I110" i="8" s="1"/>
  <c r="A111" i="5"/>
  <c r="I111" i="8" s="1"/>
  <c r="A112" i="5"/>
  <c r="I112" i="8" s="1"/>
  <c r="A113" i="5"/>
  <c r="I113" i="8" s="1"/>
  <c r="A114" i="5"/>
  <c r="I114" i="8" s="1"/>
  <c r="A115" i="5"/>
  <c r="I115" i="8" s="1"/>
  <c r="A116" i="5"/>
  <c r="I116" i="8" s="1"/>
  <c r="A117" i="5"/>
  <c r="I117" i="8" s="1"/>
  <c r="A118" i="5"/>
  <c r="I118" i="8" s="1"/>
  <c r="A119" i="5"/>
  <c r="I119" i="8" s="1"/>
  <c r="A120" i="5"/>
  <c r="I120" i="8" s="1"/>
  <c r="A121" i="5"/>
  <c r="I121" i="8" s="1"/>
  <c r="A122" i="5"/>
  <c r="I122" i="8" s="1"/>
  <c r="A123" i="5"/>
  <c r="I123" i="8" s="1"/>
  <c r="A124" i="5"/>
  <c r="I124" i="8" s="1"/>
  <c r="A125" i="5"/>
  <c r="I125" i="8" s="1"/>
  <c r="A126" i="5"/>
  <c r="I126" i="8" s="1"/>
  <c r="A127" i="5"/>
  <c r="I127" i="8" s="1"/>
  <c r="A128" i="5"/>
  <c r="I128" i="8" s="1"/>
  <c r="A129" i="5"/>
  <c r="I129" i="8" s="1"/>
  <c r="A130" i="5"/>
  <c r="I130" i="8" s="1"/>
  <c r="A131" i="5"/>
  <c r="I131" i="8" s="1"/>
  <c r="A132" i="5"/>
  <c r="I132" i="8" s="1"/>
  <c r="A133" i="5"/>
  <c r="H133" i="8" s="1"/>
  <c r="A134" i="5"/>
  <c r="I134" i="8" s="1"/>
  <c r="A135" i="5"/>
  <c r="I135" i="8" s="1"/>
  <c r="A136" i="5"/>
  <c r="I136" i="8" s="1"/>
  <c r="A137" i="5"/>
  <c r="I137" i="8" s="1"/>
  <c r="A138" i="5"/>
  <c r="I138" i="8" s="1"/>
  <c r="A139" i="5"/>
  <c r="I139" i="8" s="1"/>
  <c r="A140" i="5"/>
  <c r="I140" i="8" s="1"/>
  <c r="A141" i="5"/>
  <c r="I141" i="8" s="1"/>
  <c r="A142" i="5"/>
  <c r="I142" i="8" s="1"/>
  <c r="A143" i="5"/>
  <c r="I143" i="8" s="1"/>
  <c r="A144" i="5"/>
  <c r="I144" i="8" s="1"/>
  <c r="A145" i="5"/>
  <c r="I145" i="8" s="1"/>
  <c r="A146" i="5"/>
  <c r="I146" i="8" s="1"/>
  <c r="A147" i="5"/>
  <c r="I147" i="8" s="1"/>
  <c r="A148" i="5"/>
  <c r="I148" i="8" s="1"/>
  <c r="A149" i="5"/>
  <c r="I149" i="8" s="1"/>
  <c r="A150" i="5"/>
  <c r="I150" i="8" s="1"/>
  <c r="A151" i="5"/>
  <c r="I151" i="8" s="1"/>
  <c r="A152" i="5"/>
  <c r="I152" i="8" s="1"/>
  <c r="A153" i="5"/>
  <c r="I153" i="8" s="1"/>
  <c r="A154" i="5"/>
  <c r="I154" i="8" s="1"/>
  <c r="A155" i="5"/>
  <c r="I155" i="8" s="1"/>
  <c r="A156" i="5"/>
  <c r="I156" i="8" s="1"/>
  <c r="A157" i="5"/>
  <c r="I157" i="8" s="1"/>
  <c r="A158" i="5"/>
  <c r="I158" i="8" s="1"/>
  <c r="A159" i="5"/>
  <c r="I159" i="8" s="1"/>
  <c r="A160" i="5"/>
  <c r="I160" i="8" s="1"/>
  <c r="A161" i="5"/>
  <c r="I161" i="8" s="1"/>
  <c r="A162" i="5"/>
  <c r="I162" i="8" s="1"/>
  <c r="A163" i="5"/>
  <c r="I163" i="8" s="1"/>
  <c r="A164" i="5"/>
  <c r="I164" i="8" s="1"/>
  <c r="A165" i="5"/>
  <c r="I165" i="8" s="1"/>
  <c r="A166" i="5"/>
  <c r="I166" i="8" s="1"/>
  <c r="A167" i="5"/>
  <c r="I167" i="8" s="1"/>
  <c r="A168" i="5"/>
  <c r="I168" i="8" s="1"/>
  <c r="A169" i="5"/>
  <c r="I169" i="8" s="1"/>
  <c r="A170" i="5"/>
  <c r="I170" i="8" s="1"/>
  <c r="A171" i="5"/>
  <c r="I171" i="8" s="1"/>
  <c r="A172" i="5"/>
  <c r="I172" i="8" s="1"/>
  <c r="A173" i="5"/>
  <c r="I173" i="8" s="1"/>
  <c r="A174" i="5"/>
  <c r="I174" i="8" s="1"/>
  <c r="A175" i="5"/>
  <c r="I175" i="8" s="1"/>
  <c r="A176" i="5"/>
  <c r="I176" i="8" s="1"/>
  <c r="A177" i="5"/>
  <c r="I177" i="8" s="1"/>
  <c r="A178" i="5"/>
  <c r="I178" i="8" s="1"/>
  <c r="A179" i="5"/>
  <c r="I179" i="8" s="1"/>
  <c r="A180" i="5"/>
  <c r="I180" i="8" s="1"/>
  <c r="A181" i="5"/>
  <c r="H181" i="8" s="1"/>
  <c r="A182" i="5"/>
  <c r="I182" i="8" s="1"/>
  <c r="A183" i="5"/>
  <c r="I183" i="8" s="1"/>
  <c r="A184" i="5"/>
  <c r="I184" i="8" s="1"/>
  <c r="A185" i="5"/>
  <c r="I185" i="8" s="1"/>
  <c r="A186" i="5"/>
  <c r="I186" i="8" s="1"/>
  <c r="A187" i="5"/>
  <c r="I187" i="8" s="1"/>
  <c r="A188" i="5"/>
  <c r="I188" i="8" s="1"/>
  <c r="A189" i="5"/>
  <c r="I189" i="8" s="1"/>
  <c r="A190" i="5"/>
  <c r="I190" i="8" s="1"/>
  <c r="A191" i="5"/>
  <c r="I191" i="8" s="1"/>
  <c r="A192" i="5"/>
  <c r="I192" i="8" s="1"/>
  <c r="A193" i="5"/>
  <c r="I193" i="8" s="1"/>
  <c r="A194" i="5"/>
  <c r="I194" i="8" s="1"/>
  <c r="A195" i="5"/>
  <c r="I195" i="8" s="1"/>
  <c r="A196" i="5"/>
  <c r="I196" i="8" s="1"/>
  <c r="A197" i="5"/>
  <c r="I197" i="8" s="1"/>
  <c r="A198" i="5"/>
  <c r="I198" i="8" s="1"/>
  <c r="A199" i="5"/>
  <c r="I199" i="8" s="1"/>
  <c r="A200" i="5"/>
  <c r="I200" i="8" s="1"/>
  <c r="A201" i="5"/>
  <c r="I201" i="8" s="1"/>
  <c r="A202" i="5"/>
  <c r="I202" i="8" s="1"/>
  <c r="A203" i="5"/>
  <c r="I203" i="8" s="1"/>
  <c r="A204" i="5"/>
  <c r="I204" i="8" s="1"/>
  <c r="A205" i="5"/>
  <c r="I205" i="8" s="1"/>
  <c r="A206" i="5"/>
  <c r="I206" i="8" s="1"/>
  <c r="A207" i="5"/>
  <c r="I207" i="8" s="1"/>
  <c r="A208" i="5"/>
  <c r="I208" i="8" s="1"/>
  <c r="A209" i="5"/>
  <c r="I209" i="8" s="1"/>
  <c r="A210" i="5"/>
  <c r="I210" i="8" s="1"/>
  <c r="A211" i="5"/>
  <c r="I211" i="8" s="1"/>
  <c r="A212" i="5"/>
  <c r="I212" i="8" s="1"/>
  <c r="A213" i="5"/>
  <c r="I213" i="8" s="1"/>
  <c r="A214" i="5"/>
  <c r="I214" i="8" s="1"/>
  <c r="A215" i="5"/>
  <c r="I215" i="8" s="1"/>
  <c r="A216" i="5"/>
  <c r="I216" i="8" s="1"/>
  <c r="A217" i="5"/>
  <c r="I217" i="8" s="1"/>
  <c r="A218" i="5"/>
  <c r="I218" i="8" s="1"/>
  <c r="A219" i="5"/>
  <c r="I219" i="8" s="1"/>
  <c r="A220" i="5"/>
  <c r="I220" i="8" s="1"/>
  <c r="A221" i="5"/>
  <c r="I221" i="8" s="1"/>
  <c r="A222" i="5"/>
  <c r="I222" i="8" s="1"/>
  <c r="A223" i="5"/>
  <c r="I223" i="8" s="1"/>
  <c r="A224" i="5"/>
  <c r="I224" i="8" s="1"/>
  <c r="A225" i="5"/>
  <c r="I225" i="8" s="1"/>
  <c r="A226" i="5"/>
  <c r="I226" i="8" s="1"/>
  <c r="A227" i="5"/>
  <c r="I227" i="8" s="1"/>
  <c r="A228" i="5"/>
  <c r="I228" i="8" s="1"/>
  <c r="A229" i="5"/>
  <c r="I229" i="8" s="1"/>
  <c r="A230" i="5"/>
  <c r="I230" i="8" s="1"/>
  <c r="A231" i="5"/>
  <c r="I231" i="8" s="1"/>
  <c r="A232" i="5"/>
  <c r="I232" i="8" s="1"/>
  <c r="A233" i="5"/>
  <c r="I233" i="8" s="1"/>
  <c r="A234" i="5"/>
  <c r="I234" i="8" s="1"/>
  <c r="A235" i="5"/>
  <c r="I235" i="8" s="1"/>
  <c r="A236" i="5"/>
  <c r="I236" i="8" s="1"/>
  <c r="A237" i="5"/>
  <c r="I237" i="8" s="1"/>
  <c r="A238" i="5"/>
  <c r="I238" i="8" s="1"/>
  <c r="A239" i="5"/>
  <c r="I239" i="8" s="1"/>
  <c r="A240" i="5"/>
  <c r="I240" i="8" s="1"/>
  <c r="A241" i="5"/>
  <c r="I241" i="8" s="1"/>
  <c r="A242" i="5"/>
  <c r="I242" i="8" s="1"/>
  <c r="A243" i="5"/>
  <c r="I243" i="8" s="1"/>
  <c r="A244" i="5"/>
  <c r="I244" i="8" s="1"/>
  <c r="A245" i="5"/>
  <c r="I245" i="8" s="1"/>
  <c r="A246" i="5"/>
  <c r="I246" i="8" s="1"/>
  <c r="A247" i="5"/>
  <c r="I247" i="8" s="1"/>
  <c r="A248" i="5"/>
  <c r="I248" i="8" s="1"/>
  <c r="A249" i="5"/>
  <c r="I249" i="8" s="1"/>
  <c r="A250" i="5"/>
  <c r="I250" i="8" s="1"/>
  <c r="A251" i="5"/>
  <c r="I251" i="8" s="1"/>
  <c r="A252" i="5"/>
  <c r="I252" i="8" s="1"/>
  <c r="A253" i="5"/>
  <c r="I253" i="8" s="1"/>
  <c r="A254" i="5"/>
  <c r="I254" i="8" s="1"/>
  <c r="A255" i="5"/>
  <c r="I255" i="8" s="1"/>
  <c r="A256" i="5"/>
  <c r="I256" i="8" s="1"/>
  <c r="A257" i="5"/>
  <c r="I257" i="8" s="1"/>
  <c r="A258" i="5"/>
  <c r="A259" i="5"/>
  <c r="A260" i="5"/>
  <c r="A261" i="5"/>
  <c r="A262" i="5"/>
  <c r="A263" i="5"/>
  <c r="A264" i="5"/>
  <c r="A265" i="5"/>
  <c r="A266" i="5"/>
  <c r="I266" i="8" s="1"/>
  <c r="A267" i="5"/>
  <c r="I267" i="8" s="1"/>
  <c r="A268" i="5"/>
  <c r="I268" i="8" s="1"/>
  <c r="A269" i="5"/>
  <c r="I269" i="8" s="1"/>
  <c r="A270" i="5"/>
  <c r="I270" i="8" s="1"/>
  <c r="A271" i="5"/>
  <c r="I271" i="8" s="1"/>
  <c r="A272" i="5"/>
  <c r="I272" i="8" s="1"/>
  <c r="A273" i="5"/>
  <c r="I273" i="8" s="1"/>
  <c r="A274" i="5"/>
  <c r="I274" i="8" s="1"/>
  <c r="A275" i="5"/>
  <c r="I275" i="8" s="1"/>
  <c r="A276" i="5"/>
  <c r="I276" i="8" s="1"/>
  <c r="A277" i="5"/>
  <c r="I277" i="8" s="1"/>
  <c r="A278" i="5"/>
  <c r="I278" i="8" s="1"/>
  <c r="A279" i="5"/>
  <c r="I279" i="8" s="1"/>
  <c r="A280" i="5"/>
  <c r="I280" i="8" s="1"/>
  <c r="A281" i="5"/>
  <c r="I281" i="8" s="1"/>
  <c r="A282" i="5"/>
  <c r="I282" i="8" s="1"/>
  <c r="A283" i="5"/>
  <c r="I283" i="8" s="1"/>
  <c r="A284" i="5"/>
  <c r="I284" i="8" s="1"/>
  <c r="A285" i="5"/>
  <c r="I285" i="8" s="1"/>
  <c r="A286" i="5"/>
  <c r="I286" i="8" s="1"/>
  <c r="A287" i="5"/>
  <c r="I287" i="8" s="1"/>
  <c r="A288" i="5"/>
  <c r="I288" i="8" s="1"/>
  <c r="A289" i="5"/>
  <c r="I289" i="8" s="1"/>
  <c r="A290" i="5"/>
  <c r="I290" i="8" s="1"/>
  <c r="A291" i="5"/>
  <c r="I291" i="8" s="1"/>
  <c r="A292" i="5"/>
  <c r="I292" i="8" s="1"/>
  <c r="A293" i="5"/>
  <c r="I293" i="8" s="1"/>
  <c r="A294" i="5"/>
  <c r="I294" i="8" s="1"/>
  <c r="A295" i="5"/>
  <c r="I295" i="8" s="1"/>
  <c r="A296" i="5"/>
  <c r="I296" i="8" s="1"/>
  <c r="A297" i="5"/>
  <c r="I297" i="8" s="1"/>
  <c r="A298" i="5"/>
  <c r="I298" i="8" s="1"/>
  <c r="A299" i="5"/>
  <c r="I299" i="8" s="1"/>
  <c r="A300" i="5"/>
  <c r="I300" i="8" s="1"/>
  <c r="A301" i="5"/>
  <c r="I301" i="8" s="1"/>
  <c r="A302" i="5"/>
  <c r="I302" i="8" s="1"/>
  <c r="A303" i="5"/>
  <c r="I303" i="8" s="1"/>
  <c r="A304" i="5"/>
  <c r="I304" i="8" s="1"/>
  <c r="A305" i="5"/>
  <c r="I305" i="8" s="1"/>
  <c r="A306" i="5"/>
  <c r="I306" i="8" s="1"/>
  <c r="A307" i="5"/>
  <c r="I307" i="8" s="1"/>
  <c r="A308" i="5"/>
  <c r="I308" i="8" s="1"/>
  <c r="A309" i="5"/>
  <c r="H309" i="8" s="1"/>
  <c r="A310" i="5"/>
  <c r="I310" i="8" s="1"/>
  <c r="A311" i="5"/>
  <c r="I311" i="8" s="1"/>
  <c r="A312" i="5"/>
  <c r="I312" i="8" s="1"/>
  <c r="A313" i="5"/>
  <c r="I313" i="8" s="1"/>
  <c r="A314" i="5"/>
  <c r="I314" i="8" s="1"/>
  <c r="A315" i="5"/>
  <c r="I315" i="8" s="1"/>
  <c r="A316" i="5"/>
  <c r="I316" i="8" s="1"/>
  <c r="A317" i="5"/>
  <c r="I317" i="8" s="1"/>
  <c r="A318" i="5"/>
  <c r="I318" i="8" s="1"/>
  <c r="A319" i="5"/>
  <c r="I319" i="8" s="1"/>
  <c r="A320" i="5"/>
  <c r="I320" i="8" s="1"/>
  <c r="A321" i="5"/>
  <c r="I321" i="8" s="1"/>
  <c r="A322" i="5"/>
  <c r="I322" i="8" s="1"/>
  <c r="A323" i="5"/>
  <c r="I323" i="8" s="1"/>
  <c r="A324" i="5"/>
  <c r="I324" i="8" s="1"/>
  <c r="A325" i="5"/>
  <c r="I325" i="8" s="1"/>
  <c r="A326" i="5"/>
  <c r="I326" i="8" s="1"/>
  <c r="A327" i="5"/>
  <c r="I327" i="8" s="1"/>
  <c r="A328" i="5"/>
  <c r="I328" i="8" s="1"/>
  <c r="A329" i="5"/>
  <c r="I329" i="8" s="1"/>
  <c r="A330" i="5"/>
  <c r="I330" i="8" s="1"/>
  <c r="A331" i="5"/>
  <c r="I331" i="8" s="1"/>
  <c r="A332" i="5"/>
  <c r="I332" i="8" s="1"/>
  <c r="A333" i="5"/>
  <c r="I333" i="8" s="1"/>
  <c r="A334" i="5"/>
  <c r="I334" i="8" s="1"/>
  <c r="A335" i="5"/>
  <c r="I335" i="8" s="1"/>
  <c r="A336" i="5"/>
  <c r="I336" i="8" s="1"/>
  <c r="A337" i="5"/>
  <c r="I337" i="8" s="1"/>
  <c r="A338" i="5"/>
  <c r="I338" i="8" s="1"/>
  <c r="A339" i="5"/>
  <c r="I339" i="8" s="1"/>
  <c r="A340" i="5"/>
  <c r="I340" i="8" s="1"/>
  <c r="A341" i="5"/>
  <c r="I341" i="8" s="1"/>
  <c r="A342" i="5"/>
  <c r="I342" i="8" s="1"/>
  <c r="A343" i="5"/>
  <c r="I343" i="8" s="1"/>
  <c r="A344" i="5"/>
  <c r="I344" i="8" s="1"/>
  <c r="A345" i="5"/>
  <c r="I345" i="8" s="1"/>
  <c r="A346" i="5"/>
  <c r="I346" i="8" s="1"/>
  <c r="A347" i="5"/>
  <c r="I347" i="8" s="1"/>
  <c r="A348" i="5"/>
  <c r="I348" i="8" s="1"/>
  <c r="A349" i="5"/>
  <c r="I349" i="8" s="1"/>
  <c r="A350" i="5"/>
  <c r="I350" i="8" s="1"/>
  <c r="A351" i="5"/>
  <c r="I351" i="8" s="1"/>
  <c r="A352" i="5"/>
  <c r="I352" i="8" s="1"/>
  <c r="A353" i="5"/>
  <c r="I353" i="8" s="1"/>
  <c r="A354" i="5"/>
  <c r="I354" i="8" s="1"/>
  <c r="A355" i="5"/>
  <c r="I355" i="8" s="1"/>
  <c r="A356" i="5"/>
  <c r="I356" i="8" s="1"/>
  <c r="A357" i="5"/>
  <c r="I357" i="8" s="1"/>
  <c r="A358" i="5"/>
  <c r="I358" i="8" s="1"/>
  <c r="A359" i="5"/>
  <c r="I359" i="8" s="1"/>
  <c r="A360" i="5"/>
  <c r="I360" i="8" s="1"/>
  <c r="A361" i="5"/>
  <c r="I361" i="8" s="1"/>
  <c r="A362" i="5"/>
  <c r="I362" i="8" s="1"/>
  <c r="A363" i="5"/>
  <c r="I363" i="8" s="1"/>
  <c r="A364" i="5"/>
  <c r="I364" i="8" s="1"/>
  <c r="A365" i="5"/>
  <c r="I365" i="8" s="1"/>
  <c r="A366" i="5"/>
  <c r="I366" i="8" s="1"/>
  <c r="A367" i="5"/>
  <c r="I367" i="8" s="1"/>
  <c r="A368" i="5"/>
  <c r="I368" i="8" s="1"/>
  <c r="A369" i="5"/>
  <c r="I369" i="8" s="1"/>
  <c r="A370" i="5"/>
  <c r="I370" i="8" s="1"/>
  <c r="A371" i="5"/>
  <c r="I371" i="8" s="1"/>
  <c r="A372" i="5"/>
  <c r="I372" i="8" s="1"/>
  <c r="A373" i="5"/>
  <c r="H373" i="8" s="1"/>
  <c r="A374" i="5"/>
  <c r="I374" i="8" s="1"/>
  <c r="A375" i="5"/>
  <c r="I375" i="8" s="1"/>
  <c r="A376" i="5"/>
  <c r="I376" i="8" s="1"/>
  <c r="A377" i="5"/>
  <c r="I377" i="8" s="1"/>
  <c r="A378" i="5"/>
  <c r="I378" i="8" s="1"/>
  <c r="A379" i="5"/>
  <c r="I379" i="8" s="1"/>
  <c r="A380" i="5"/>
  <c r="I380" i="8" s="1"/>
  <c r="A381" i="5"/>
  <c r="I381" i="8" s="1"/>
  <c r="A382" i="5"/>
  <c r="I382" i="8" s="1"/>
  <c r="A383" i="5"/>
  <c r="I383" i="8" s="1"/>
  <c r="A384" i="5"/>
  <c r="I384" i="8" s="1"/>
  <c r="A385" i="5"/>
  <c r="I385" i="8" s="1"/>
  <c r="A386" i="5"/>
  <c r="I386" i="8" s="1"/>
  <c r="A387" i="5"/>
  <c r="I387" i="8" s="1"/>
  <c r="A388" i="5"/>
  <c r="I388" i="8" s="1"/>
  <c r="A389" i="5"/>
  <c r="I389" i="8" s="1"/>
  <c r="A390" i="5"/>
  <c r="I390" i="8" s="1"/>
  <c r="A391" i="5"/>
  <c r="I391" i="8" s="1"/>
  <c r="A392" i="5"/>
  <c r="I392" i="8" s="1"/>
  <c r="A393" i="5"/>
  <c r="I393" i="8" s="1"/>
  <c r="A394" i="5"/>
  <c r="I394" i="8" s="1"/>
  <c r="A395" i="5"/>
  <c r="I395" i="8" s="1"/>
  <c r="A396" i="5"/>
  <c r="I396" i="8" s="1"/>
  <c r="A397" i="5"/>
  <c r="I397" i="8" s="1"/>
  <c r="A398" i="5"/>
  <c r="I398" i="8" s="1"/>
  <c r="A399" i="5"/>
  <c r="I399" i="8" s="1"/>
  <c r="A400" i="5"/>
  <c r="I400" i="8" s="1"/>
  <c r="A401" i="5"/>
  <c r="I401" i="8" s="1"/>
  <c r="A402" i="5"/>
  <c r="I402" i="8" s="1"/>
  <c r="A403" i="5"/>
  <c r="I403" i="8" s="1"/>
  <c r="A404" i="5"/>
  <c r="I404" i="8" s="1"/>
  <c r="A405" i="5"/>
  <c r="H405" i="8" s="1"/>
  <c r="A406" i="5"/>
  <c r="I406" i="8" s="1"/>
  <c r="A407" i="5"/>
  <c r="I407" i="8" s="1"/>
  <c r="A408" i="5"/>
  <c r="I408" i="8" s="1"/>
  <c r="A409" i="5"/>
  <c r="I409" i="8" s="1"/>
  <c r="A2" i="5"/>
  <c r="I2" i="8" s="1"/>
  <c r="E265" i="5"/>
  <c r="E264" i="5"/>
  <c r="D265" i="5"/>
  <c r="D264" i="5"/>
  <c r="E263" i="5"/>
  <c r="D263" i="5"/>
  <c r="E262" i="5"/>
  <c r="D262" i="5"/>
  <c r="E261" i="5"/>
  <c r="D261" i="5"/>
  <c r="E260" i="5"/>
  <c r="D260" i="5"/>
  <c r="E259" i="5"/>
  <c r="D259" i="5"/>
  <c r="E258" i="5"/>
  <c r="D258" i="5"/>
  <c r="J405" i="8" l="1"/>
  <c r="J341" i="8"/>
  <c r="J293" i="8"/>
  <c r="J309" i="8"/>
  <c r="K184" i="8"/>
  <c r="J376" i="8"/>
  <c r="J312" i="8"/>
  <c r="J248" i="8"/>
  <c r="J184" i="8"/>
  <c r="J120" i="8"/>
  <c r="J56" i="8"/>
  <c r="J392" i="8"/>
  <c r="J328" i="8"/>
  <c r="J264" i="8"/>
  <c r="J200" i="8"/>
  <c r="J136" i="8"/>
  <c r="J72" i="8"/>
  <c r="J24" i="8"/>
  <c r="J406" i="8"/>
  <c r="J390" i="8"/>
  <c r="J374" i="8"/>
  <c r="J358" i="8"/>
  <c r="J342" i="8"/>
  <c r="J326" i="8"/>
  <c r="J310" i="8"/>
  <c r="J294" i="8"/>
  <c r="J278" i="8"/>
  <c r="J262" i="8"/>
  <c r="J246" i="8"/>
  <c r="J230" i="8"/>
  <c r="J214" i="8"/>
  <c r="J198" i="8"/>
  <c r="J182" i="8"/>
  <c r="J166" i="8"/>
  <c r="J150" i="8"/>
  <c r="J134" i="8"/>
  <c r="J118" i="8"/>
  <c r="J102" i="8"/>
  <c r="J86" i="8"/>
  <c r="J70" i="8"/>
  <c r="J54" i="8"/>
  <c r="J38" i="8"/>
  <c r="J22" i="8"/>
  <c r="J6" i="8"/>
  <c r="J360" i="8"/>
  <c r="J296" i="8"/>
  <c r="J232" i="8"/>
  <c r="J168" i="8"/>
  <c r="J104" i="8"/>
  <c r="J40" i="8"/>
  <c r="J8" i="8"/>
  <c r="J408" i="8"/>
  <c r="J344" i="8"/>
  <c r="J280" i="8"/>
  <c r="J216" i="8"/>
  <c r="J152" i="8"/>
  <c r="J88" i="8"/>
  <c r="L4" i="5"/>
  <c r="M4" i="5"/>
  <c r="L2" i="5"/>
  <c r="I259" i="8"/>
  <c r="N259" i="8" s="1"/>
  <c r="M2" i="5"/>
  <c r="M3" i="5"/>
  <c r="M5" i="5" s="1"/>
  <c r="L3" i="5"/>
  <c r="L5" i="5" s="1"/>
  <c r="K61" i="8"/>
  <c r="L89" i="8"/>
  <c r="J407" i="8"/>
  <c r="J391" i="8"/>
  <c r="J359" i="8"/>
  <c r="J327" i="8"/>
  <c r="J311" i="8"/>
  <c r="J295" i="8"/>
  <c r="J279" i="8"/>
  <c r="J263" i="8"/>
  <c r="J247" i="8"/>
  <c r="J215" i="8"/>
  <c r="J167" i="8"/>
  <c r="J151" i="8"/>
  <c r="J135" i="8"/>
  <c r="J119" i="8"/>
  <c r="J87" i="8"/>
  <c r="J71" i="8"/>
  <c r="J55" i="8"/>
  <c r="J39" i="8"/>
  <c r="J7" i="8"/>
  <c r="U3" i="8"/>
  <c r="W2" i="8"/>
  <c r="J409" i="8"/>
  <c r="J393" i="8"/>
  <c r="J377" i="8"/>
  <c r="J361" i="8"/>
  <c r="J345" i="8"/>
  <c r="J329" i="8"/>
  <c r="J313" i="8"/>
  <c r="J297" i="8"/>
  <c r="J281" i="8"/>
  <c r="J265" i="8"/>
  <c r="J249" i="8"/>
  <c r="J233" i="8"/>
  <c r="J217" i="8"/>
  <c r="J201" i="8"/>
  <c r="J185" i="8"/>
  <c r="J169" i="8"/>
  <c r="J153" i="8"/>
  <c r="J137" i="8"/>
  <c r="J121" i="8"/>
  <c r="J105" i="8"/>
  <c r="J89" i="8"/>
  <c r="J73" i="8"/>
  <c r="J57" i="8"/>
  <c r="J41" i="8"/>
  <c r="J25" i="8"/>
  <c r="J9" i="8"/>
  <c r="W3" i="8"/>
  <c r="T14" i="8"/>
  <c r="U14" i="8"/>
  <c r="U4" i="8"/>
  <c r="W4" i="8"/>
  <c r="V4" i="8"/>
  <c r="T16" i="8"/>
  <c r="T8" i="8"/>
  <c r="U16" i="8"/>
  <c r="T10" i="8"/>
  <c r="T11" i="8"/>
  <c r="U2" i="8"/>
  <c r="H149" i="8"/>
  <c r="M149" i="8" s="1"/>
  <c r="I265" i="8"/>
  <c r="N265" i="8" s="1"/>
  <c r="H69" i="8"/>
  <c r="I264" i="8"/>
  <c r="N264" i="8" s="1"/>
  <c r="I263" i="8"/>
  <c r="N263" i="8" s="1"/>
  <c r="I262" i="8"/>
  <c r="N262" i="8" s="1"/>
  <c r="H261" i="8"/>
  <c r="I260" i="8"/>
  <c r="N260" i="8" s="1"/>
  <c r="I258" i="8"/>
  <c r="N258" i="8" s="1"/>
  <c r="N2" i="8"/>
  <c r="H402" i="8"/>
  <c r="H386" i="8"/>
  <c r="M386" i="8" s="1"/>
  <c r="H370" i="8"/>
  <c r="M370" i="8" s="1"/>
  <c r="H354" i="8"/>
  <c r="H338" i="8"/>
  <c r="H322" i="8"/>
  <c r="H306" i="8"/>
  <c r="H290" i="8"/>
  <c r="H274" i="8"/>
  <c r="H258" i="8"/>
  <c r="H242" i="8"/>
  <c r="H226" i="8"/>
  <c r="H210" i="8"/>
  <c r="H194" i="8"/>
  <c r="H178" i="8"/>
  <c r="M178" i="8" s="1"/>
  <c r="H162" i="8"/>
  <c r="H146" i="8"/>
  <c r="H130" i="8"/>
  <c r="M130" i="8" s="1"/>
  <c r="H114" i="8"/>
  <c r="M114" i="8" s="1"/>
  <c r="H98" i="8"/>
  <c r="H82" i="8"/>
  <c r="H66" i="8"/>
  <c r="M66" i="8" s="1"/>
  <c r="H50" i="8"/>
  <c r="M50" i="8" s="1"/>
  <c r="H34" i="8"/>
  <c r="H18" i="8"/>
  <c r="H277" i="8"/>
  <c r="I309" i="8"/>
  <c r="N309" i="8" s="1"/>
  <c r="I5" i="8"/>
  <c r="H401" i="8"/>
  <c r="H385" i="8"/>
  <c r="H369" i="8"/>
  <c r="H353" i="8"/>
  <c r="H337" i="8"/>
  <c r="H321" i="8"/>
  <c r="M321" i="8" s="1"/>
  <c r="H305" i="8"/>
  <c r="H289" i="8"/>
  <c r="H273" i="8"/>
  <c r="H257" i="8"/>
  <c r="M257" i="8" s="1"/>
  <c r="H241" i="8"/>
  <c r="M241" i="8" s="1"/>
  <c r="H225" i="8"/>
  <c r="M225" i="8" s="1"/>
  <c r="H209" i="8"/>
  <c r="H193" i="8"/>
  <c r="H177" i="8"/>
  <c r="H161" i="8"/>
  <c r="H145" i="8"/>
  <c r="H129" i="8"/>
  <c r="H113" i="8"/>
  <c r="M113" i="8" s="1"/>
  <c r="H97" i="8"/>
  <c r="M97" i="8" s="1"/>
  <c r="H81" i="8"/>
  <c r="H65" i="8"/>
  <c r="H49" i="8"/>
  <c r="H33" i="8"/>
  <c r="H17" i="8"/>
  <c r="H325" i="8"/>
  <c r="H197" i="8"/>
  <c r="M197" i="8" s="1"/>
  <c r="H53" i="8"/>
  <c r="M53" i="8" s="1"/>
  <c r="I133" i="8"/>
  <c r="H400" i="8"/>
  <c r="H384" i="8"/>
  <c r="H368" i="8"/>
  <c r="H352" i="8"/>
  <c r="H336" i="8"/>
  <c r="H320" i="8"/>
  <c r="M320" i="8" s="1"/>
  <c r="H304" i="8"/>
  <c r="H288" i="8"/>
  <c r="H272" i="8"/>
  <c r="M272" i="8" s="1"/>
  <c r="H256" i="8"/>
  <c r="M256" i="8" s="1"/>
  <c r="H240" i="8"/>
  <c r="M240" i="8" s="1"/>
  <c r="H224" i="8"/>
  <c r="H208" i="8"/>
  <c r="M208" i="8" s="1"/>
  <c r="H192" i="8"/>
  <c r="M192" i="8" s="1"/>
  <c r="H176" i="8"/>
  <c r="M176" i="8" s="1"/>
  <c r="H160" i="8"/>
  <c r="H144" i="8"/>
  <c r="H128" i="8"/>
  <c r="H112" i="8"/>
  <c r="M112" i="8" s="1"/>
  <c r="H96" i="8"/>
  <c r="H80" i="8"/>
  <c r="H64" i="8"/>
  <c r="H48" i="8"/>
  <c r="M48" i="8" s="1"/>
  <c r="H32" i="8"/>
  <c r="H16" i="8"/>
  <c r="M16" i="8" s="1"/>
  <c r="H341" i="8"/>
  <c r="H213" i="8"/>
  <c r="H37" i="8"/>
  <c r="I181" i="8"/>
  <c r="N181" i="8" s="1"/>
  <c r="H399" i="8"/>
  <c r="M399" i="8" s="1"/>
  <c r="H383" i="8"/>
  <c r="H367" i="8"/>
  <c r="M367" i="8" s="1"/>
  <c r="H351" i="8"/>
  <c r="H335" i="8"/>
  <c r="H319" i="8"/>
  <c r="M319" i="8" s="1"/>
  <c r="H303" i="8"/>
  <c r="H287" i="8"/>
  <c r="H271" i="8"/>
  <c r="H255" i="8"/>
  <c r="H239" i="8"/>
  <c r="H223" i="8"/>
  <c r="M223" i="8" s="1"/>
  <c r="H207" i="8"/>
  <c r="H191" i="8"/>
  <c r="H175" i="8"/>
  <c r="H159" i="8"/>
  <c r="H143" i="8"/>
  <c r="M143" i="8" s="1"/>
  <c r="H127" i="8"/>
  <c r="M127" i="8" s="1"/>
  <c r="H111" i="8"/>
  <c r="H95" i="8"/>
  <c r="H79" i="8"/>
  <c r="H63" i="8"/>
  <c r="H47" i="8"/>
  <c r="H31" i="8"/>
  <c r="H15" i="8"/>
  <c r="H357" i="8"/>
  <c r="H229" i="8"/>
  <c r="H101" i="8"/>
  <c r="M101" i="8" s="1"/>
  <c r="I373" i="8"/>
  <c r="N373" i="8" s="1"/>
  <c r="H398" i="8"/>
  <c r="H382" i="8"/>
  <c r="H366" i="8"/>
  <c r="M366" i="8" s="1"/>
  <c r="H350" i="8"/>
  <c r="M350" i="8" s="1"/>
  <c r="H334" i="8"/>
  <c r="M334" i="8" s="1"/>
  <c r="H318" i="8"/>
  <c r="M318" i="8" s="1"/>
  <c r="H302" i="8"/>
  <c r="H286" i="8"/>
  <c r="H270" i="8"/>
  <c r="H254" i="8"/>
  <c r="H238" i="8"/>
  <c r="H222" i="8"/>
  <c r="H206" i="8"/>
  <c r="M206" i="8" s="1"/>
  <c r="H190" i="8"/>
  <c r="H174" i="8"/>
  <c r="M174" i="8" s="1"/>
  <c r="H158" i="8"/>
  <c r="H142" i="8"/>
  <c r="H126" i="8"/>
  <c r="H110" i="8"/>
  <c r="M110" i="8" s="1"/>
  <c r="H94" i="8"/>
  <c r="M94" i="8" s="1"/>
  <c r="H78" i="8"/>
  <c r="M78" i="8" s="1"/>
  <c r="H62" i="8"/>
  <c r="H46" i="8"/>
  <c r="H30" i="8"/>
  <c r="H14" i="8"/>
  <c r="H397" i="8"/>
  <c r="H381" i="8"/>
  <c r="H365" i="8"/>
  <c r="H349" i="8"/>
  <c r="H333" i="8"/>
  <c r="H317" i="8"/>
  <c r="M317" i="8" s="1"/>
  <c r="H301" i="8"/>
  <c r="H285" i="8"/>
  <c r="H269" i="8"/>
  <c r="H253" i="8"/>
  <c r="M253" i="8" s="1"/>
  <c r="H237" i="8"/>
  <c r="M237" i="8" s="1"/>
  <c r="H221" i="8"/>
  <c r="M221" i="8" s="1"/>
  <c r="H205" i="8"/>
  <c r="H189" i="8"/>
  <c r="H173" i="8"/>
  <c r="H157" i="8"/>
  <c r="H141" i="8"/>
  <c r="H125" i="8"/>
  <c r="H109" i="8"/>
  <c r="M109" i="8" s="1"/>
  <c r="H93" i="8"/>
  <c r="M93" i="8" s="1"/>
  <c r="H77" i="8"/>
  <c r="H61" i="8"/>
  <c r="M61" i="8" s="1"/>
  <c r="H45" i="8"/>
  <c r="H29" i="8"/>
  <c r="H13" i="8"/>
  <c r="N404" i="8"/>
  <c r="N388" i="8"/>
  <c r="N372" i="8"/>
  <c r="N356" i="8"/>
  <c r="N340" i="8"/>
  <c r="N324" i="8"/>
  <c r="N308" i="8"/>
  <c r="N292" i="8"/>
  <c r="N276" i="8"/>
  <c r="N244" i="8"/>
  <c r="N228" i="8"/>
  <c r="N212" i="8"/>
  <c r="N196" i="8"/>
  <c r="N180" i="8"/>
  <c r="N164" i="8"/>
  <c r="N148" i="8"/>
  <c r="N132" i="8"/>
  <c r="N116" i="8"/>
  <c r="N100" i="8"/>
  <c r="N84" i="8"/>
  <c r="N68" i="8"/>
  <c r="N52" i="8"/>
  <c r="N36" i="8"/>
  <c r="N20" i="8"/>
  <c r="N4" i="8"/>
  <c r="H396" i="8"/>
  <c r="H380" i="8"/>
  <c r="H364" i="8"/>
  <c r="H348" i="8"/>
  <c r="M348" i="8" s="1"/>
  <c r="H332" i="8"/>
  <c r="H316" i="8"/>
  <c r="H300" i="8"/>
  <c r="H284" i="8"/>
  <c r="M284" i="8" s="1"/>
  <c r="H268" i="8"/>
  <c r="M268" i="8" s="1"/>
  <c r="H252" i="8"/>
  <c r="M252" i="8" s="1"/>
  <c r="H236" i="8"/>
  <c r="M236" i="8" s="1"/>
  <c r="H220" i="8"/>
  <c r="H204" i="8"/>
  <c r="H188" i="8"/>
  <c r="H172" i="8"/>
  <c r="H156" i="8"/>
  <c r="H140" i="8"/>
  <c r="H124" i="8"/>
  <c r="H108" i="8"/>
  <c r="M108" i="8" s="1"/>
  <c r="H92" i="8"/>
  <c r="M92" i="8" s="1"/>
  <c r="H76" i="8"/>
  <c r="H60" i="8"/>
  <c r="H44" i="8"/>
  <c r="H28" i="8"/>
  <c r="M28" i="8" s="1"/>
  <c r="H12" i="8"/>
  <c r="H395" i="8"/>
  <c r="H379" i="8"/>
  <c r="H363" i="8"/>
  <c r="H347" i="8"/>
  <c r="H331" i="8"/>
  <c r="H315" i="8"/>
  <c r="H299" i="8"/>
  <c r="H283" i="8"/>
  <c r="H267" i="8"/>
  <c r="H251" i="8"/>
  <c r="H235" i="8"/>
  <c r="H219" i="8"/>
  <c r="H203" i="8"/>
  <c r="H187" i="8"/>
  <c r="H171" i="8"/>
  <c r="H155" i="8"/>
  <c r="M155" i="8" s="1"/>
  <c r="H139" i="8"/>
  <c r="M139" i="8" s="1"/>
  <c r="H123" i="8"/>
  <c r="M123" i="8" s="1"/>
  <c r="H107" i="8"/>
  <c r="M107" i="8" s="1"/>
  <c r="H91" i="8"/>
  <c r="H75" i="8"/>
  <c r="H59" i="8"/>
  <c r="H43" i="8"/>
  <c r="H27" i="8"/>
  <c r="H11" i="8"/>
  <c r="I85" i="8"/>
  <c r="N85" i="8" s="1"/>
  <c r="H2" i="8"/>
  <c r="H394" i="8"/>
  <c r="H378" i="8"/>
  <c r="M378" i="8" s="1"/>
  <c r="H362" i="8"/>
  <c r="H346" i="8"/>
  <c r="H330" i="8"/>
  <c r="M330" i="8" s="1"/>
  <c r="H314" i="8"/>
  <c r="M314" i="8" s="1"/>
  <c r="H298" i="8"/>
  <c r="H282" i="8"/>
  <c r="H266" i="8"/>
  <c r="H250" i="8"/>
  <c r="H234" i="8"/>
  <c r="H218" i="8"/>
  <c r="H202" i="8"/>
  <c r="H186" i="8"/>
  <c r="H170" i="8"/>
  <c r="M170" i="8" s="1"/>
  <c r="H154" i="8"/>
  <c r="H138" i="8"/>
  <c r="H122" i="8"/>
  <c r="H106" i="8"/>
  <c r="H90" i="8"/>
  <c r="M90" i="8" s="1"/>
  <c r="H74" i="8"/>
  <c r="H58" i="8"/>
  <c r="M58" i="8" s="1"/>
  <c r="H42" i="8"/>
  <c r="H26" i="8"/>
  <c r="H10" i="8"/>
  <c r="H21" i="8"/>
  <c r="I405" i="8"/>
  <c r="N405" i="8" s="1"/>
  <c r="I261" i="8"/>
  <c r="N261" i="8" s="1"/>
  <c r="H409" i="8"/>
  <c r="H393" i="8"/>
  <c r="H377" i="8"/>
  <c r="M377" i="8" s="1"/>
  <c r="H361" i="8"/>
  <c r="H345" i="8"/>
  <c r="H329" i="8"/>
  <c r="H313" i="8"/>
  <c r="H297" i="8"/>
  <c r="M297" i="8" s="1"/>
  <c r="H281" i="8"/>
  <c r="M281" i="8" s="1"/>
  <c r="H265" i="8"/>
  <c r="M265" i="8" s="1"/>
  <c r="H249" i="8"/>
  <c r="H233" i="8"/>
  <c r="H217" i="8"/>
  <c r="H201" i="8"/>
  <c r="M201" i="8" s="1"/>
  <c r="H185" i="8"/>
  <c r="H169" i="8"/>
  <c r="H153" i="8"/>
  <c r="H137" i="8"/>
  <c r="H121" i="8"/>
  <c r="M121" i="8" s="1"/>
  <c r="H105" i="8"/>
  <c r="M105" i="8" s="1"/>
  <c r="H89" i="8"/>
  <c r="H73" i="8"/>
  <c r="H57" i="8"/>
  <c r="M57" i="8" s="1"/>
  <c r="H41" i="8"/>
  <c r="M41" i="8" s="1"/>
  <c r="H25" i="8"/>
  <c r="M25" i="8" s="1"/>
  <c r="H9" i="8"/>
  <c r="M9" i="8" s="1"/>
  <c r="H117" i="8"/>
  <c r="M117" i="8" s="1"/>
  <c r="H408" i="8"/>
  <c r="H392" i="8"/>
  <c r="H376" i="8"/>
  <c r="H360" i="8"/>
  <c r="H344" i="8"/>
  <c r="H328" i="8"/>
  <c r="H312" i="8"/>
  <c r="H296" i="8"/>
  <c r="M296" i="8" s="1"/>
  <c r="H280" i="8"/>
  <c r="M280" i="8" s="1"/>
  <c r="H264" i="8"/>
  <c r="H248" i="8"/>
  <c r="H232" i="8"/>
  <c r="H216" i="8"/>
  <c r="M216" i="8" s="1"/>
  <c r="H200" i="8"/>
  <c r="M200" i="8" s="1"/>
  <c r="H184" i="8"/>
  <c r="M184" i="8" s="1"/>
  <c r="H168" i="8"/>
  <c r="H152" i="8"/>
  <c r="H136" i="8"/>
  <c r="H120" i="8"/>
  <c r="H104" i="8"/>
  <c r="H88" i="8"/>
  <c r="H72" i="8"/>
  <c r="H56" i="8"/>
  <c r="H40" i="8"/>
  <c r="M40" i="8" s="1"/>
  <c r="H24" i="8"/>
  <c r="H8" i="8"/>
  <c r="H293" i="8"/>
  <c r="H165" i="8"/>
  <c r="H407" i="8"/>
  <c r="H391" i="8"/>
  <c r="M391" i="8" s="1"/>
  <c r="H375" i="8"/>
  <c r="M375" i="8" s="1"/>
  <c r="H359" i="8"/>
  <c r="H343" i="8"/>
  <c r="H327" i="8"/>
  <c r="H311" i="8"/>
  <c r="H295" i="8"/>
  <c r="H279" i="8"/>
  <c r="M279" i="8" s="1"/>
  <c r="H263" i="8"/>
  <c r="H247" i="8"/>
  <c r="H231" i="8"/>
  <c r="H215" i="8"/>
  <c r="H199" i="8"/>
  <c r="H183" i="8"/>
  <c r="H167" i="8"/>
  <c r="H151" i="8"/>
  <c r="H135" i="8"/>
  <c r="H119" i="8"/>
  <c r="H103" i="8"/>
  <c r="H87" i="8"/>
  <c r="H71" i="8"/>
  <c r="H55" i="8"/>
  <c r="H39" i="8"/>
  <c r="H23" i="8"/>
  <c r="H7" i="8"/>
  <c r="H389" i="8"/>
  <c r="H245" i="8"/>
  <c r="H406" i="8"/>
  <c r="H390" i="8"/>
  <c r="H374" i="8"/>
  <c r="H358" i="8"/>
  <c r="H342" i="8"/>
  <c r="H326" i="8"/>
  <c r="M326" i="8" s="1"/>
  <c r="H310" i="8"/>
  <c r="H294" i="8"/>
  <c r="H278" i="8"/>
  <c r="H262" i="8"/>
  <c r="H246" i="8"/>
  <c r="H230" i="8"/>
  <c r="H214" i="8"/>
  <c r="M214" i="8" s="1"/>
  <c r="H198" i="8"/>
  <c r="H182" i="8"/>
  <c r="H166" i="8"/>
  <c r="M166" i="8" s="1"/>
  <c r="H150" i="8"/>
  <c r="M150" i="8" s="1"/>
  <c r="H134" i="8"/>
  <c r="H118" i="8"/>
  <c r="H102" i="8"/>
  <c r="H86" i="8"/>
  <c r="H70" i="8"/>
  <c r="M70" i="8" s="1"/>
  <c r="H54" i="8"/>
  <c r="M54" i="8" s="1"/>
  <c r="H38" i="8"/>
  <c r="H22" i="8"/>
  <c r="H6" i="8"/>
  <c r="H404" i="8"/>
  <c r="H388" i="8"/>
  <c r="H372" i="8"/>
  <c r="M372" i="8" s="1"/>
  <c r="H356" i="8"/>
  <c r="H340" i="8"/>
  <c r="H324" i="8"/>
  <c r="H308" i="8"/>
  <c r="M308" i="8" s="1"/>
  <c r="H292" i="8"/>
  <c r="H276" i="8"/>
  <c r="H260" i="8"/>
  <c r="H244" i="8"/>
  <c r="H228" i="8"/>
  <c r="M228" i="8" s="1"/>
  <c r="H212" i="8"/>
  <c r="M212" i="8" s="1"/>
  <c r="H196" i="8"/>
  <c r="H180" i="8"/>
  <c r="H164" i="8"/>
  <c r="H148" i="8"/>
  <c r="H132" i="8"/>
  <c r="H116" i="8"/>
  <c r="H100" i="8"/>
  <c r="H84" i="8"/>
  <c r="H68" i="8"/>
  <c r="M68" i="8" s="1"/>
  <c r="H52" i="8"/>
  <c r="H36" i="8"/>
  <c r="H20" i="8"/>
  <c r="H4" i="8"/>
  <c r="H403" i="8"/>
  <c r="H387" i="8"/>
  <c r="H371" i="8"/>
  <c r="H355" i="8"/>
  <c r="H339" i="8"/>
  <c r="H323" i="8"/>
  <c r="H307" i="8"/>
  <c r="H291" i="8"/>
  <c r="H275" i="8"/>
  <c r="H259" i="8"/>
  <c r="H243" i="8"/>
  <c r="H227" i="8"/>
  <c r="H211" i="8"/>
  <c r="H195" i="8"/>
  <c r="H179" i="8"/>
  <c r="H163" i="8"/>
  <c r="H147" i="8"/>
  <c r="H131" i="8"/>
  <c r="H115" i="8"/>
  <c r="H99" i="8"/>
  <c r="M99" i="8" s="1"/>
  <c r="H83" i="8"/>
  <c r="H67" i="8"/>
  <c r="M67" i="8" s="1"/>
  <c r="H51" i="8"/>
  <c r="H35" i="8"/>
  <c r="H19" i="8"/>
  <c r="H3" i="8"/>
  <c r="N364" i="8"/>
  <c r="N282" i="8"/>
  <c r="N90" i="8"/>
  <c r="N375" i="8"/>
  <c r="N199" i="8"/>
  <c r="M373" i="8"/>
  <c r="N277" i="8"/>
  <c r="N245" i="8"/>
  <c r="N229" i="8"/>
  <c r="N213" i="8"/>
  <c r="N197" i="8"/>
  <c r="M181" i="8"/>
  <c r="N165" i="8"/>
  <c r="N149" i="8"/>
  <c r="N133" i="8"/>
  <c r="M133" i="8"/>
  <c r="N117" i="8"/>
  <c r="N101" i="8"/>
  <c r="M85" i="8"/>
  <c r="N69" i="8"/>
  <c r="M69" i="8"/>
  <c r="N53" i="8"/>
  <c r="N37" i="8"/>
  <c r="N21" i="8"/>
  <c r="N5" i="8"/>
  <c r="M5" i="8"/>
  <c r="N251" i="8"/>
  <c r="N183" i="8"/>
  <c r="N235" i="8"/>
  <c r="N332" i="8"/>
  <c r="N314" i="8"/>
  <c r="N186" i="8"/>
  <c r="N10" i="8"/>
  <c r="N343" i="8"/>
  <c r="N231" i="8"/>
  <c r="N103" i="8"/>
  <c r="N23" i="8"/>
  <c r="N389" i="8"/>
  <c r="N387" i="8"/>
  <c r="N355" i="8"/>
  <c r="N339" i="8"/>
  <c r="N323" i="8"/>
  <c r="N307" i="8"/>
  <c r="N291" i="8"/>
  <c r="N275" i="8"/>
  <c r="N243" i="8"/>
  <c r="N227" i="8"/>
  <c r="N211" i="8"/>
  <c r="N195" i="8"/>
  <c r="N179" i="8"/>
  <c r="N163" i="8"/>
  <c r="N147" i="8"/>
  <c r="N131" i="8"/>
  <c r="N115" i="8"/>
  <c r="N99" i="8"/>
  <c r="N83" i="8"/>
  <c r="N67" i="8"/>
  <c r="N51" i="8"/>
  <c r="N35" i="8"/>
  <c r="N19" i="8"/>
  <c r="N3" i="8"/>
  <c r="J375" i="8"/>
  <c r="J343" i="8"/>
  <c r="J231" i="8"/>
  <c r="J199" i="8"/>
  <c r="J183" i="8"/>
  <c r="J103" i="8"/>
  <c r="J23" i="8"/>
  <c r="N219" i="8"/>
  <c r="N380" i="8"/>
  <c r="N346" i="8"/>
  <c r="N122" i="8"/>
  <c r="N119" i="8"/>
  <c r="N357" i="8"/>
  <c r="N371" i="8"/>
  <c r="N402" i="8"/>
  <c r="N386" i="8"/>
  <c r="N370" i="8"/>
  <c r="N354" i="8"/>
  <c r="N338" i="8"/>
  <c r="M322" i="8"/>
  <c r="N322" i="8"/>
  <c r="M306" i="8"/>
  <c r="N306" i="8"/>
  <c r="N290" i="8"/>
  <c r="M274" i="8"/>
  <c r="N274" i="8"/>
  <c r="N242" i="8"/>
  <c r="N226" i="8"/>
  <c r="N210" i="8"/>
  <c r="N194" i="8"/>
  <c r="N178" i="8"/>
  <c r="N162" i="8"/>
  <c r="N146" i="8"/>
  <c r="N130" i="8"/>
  <c r="N114" i="8"/>
  <c r="M98" i="8"/>
  <c r="N98" i="8"/>
  <c r="N82" i="8"/>
  <c r="N66" i="8"/>
  <c r="N50" i="8"/>
  <c r="N34" i="8"/>
  <c r="M18" i="8"/>
  <c r="N18" i="8"/>
  <c r="N203" i="8"/>
  <c r="N378" i="8"/>
  <c r="N218" i="8"/>
  <c r="N42" i="8"/>
  <c r="M42" i="8"/>
  <c r="N311" i="8"/>
  <c r="N135" i="8"/>
  <c r="N325" i="8"/>
  <c r="M325" i="8"/>
  <c r="N403" i="8"/>
  <c r="N401" i="8"/>
  <c r="N385" i="8"/>
  <c r="N369" i="8"/>
  <c r="N353" i="8"/>
  <c r="N337" i="8"/>
  <c r="N321" i="8"/>
  <c r="N305" i="8"/>
  <c r="N289" i="8"/>
  <c r="N273" i="8"/>
  <c r="N257" i="8"/>
  <c r="N241" i="8"/>
  <c r="N225" i="8"/>
  <c r="M209" i="8"/>
  <c r="N209" i="8"/>
  <c r="N193" i="8"/>
  <c r="N177" i="8"/>
  <c r="N161" i="8"/>
  <c r="N145" i="8"/>
  <c r="N129" i="8"/>
  <c r="N113" i="8"/>
  <c r="N97" i="8"/>
  <c r="N81" i="8"/>
  <c r="M65" i="8"/>
  <c r="N65" i="8"/>
  <c r="M49" i="8"/>
  <c r="N49" i="8"/>
  <c r="N33" i="8"/>
  <c r="N17" i="8"/>
  <c r="J389" i="8"/>
  <c r="J373" i="8"/>
  <c r="J357" i="8"/>
  <c r="J325" i="8"/>
  <c r="J277" i="8"/>
  <c r="J261" i="8"/>
  <c r="J245" i="8"/>
  <c r="J229" i="8"/>
  <c r="J213" i="8"/>
  <c r="J197" i="8"/>
  <c r="J181" i="8"/>
  <c r="J165" i="8"/>
  <c r="J149" i="8"/>
  <c r="J133" i="8"/>
  <c r="J117" i="8"/>
  <c r="J101" i="8"/>
  <c r="J85" i="8"/>
  <c r="J69" i="8"/>
  <c r="J53" i="8"/>
  <c r="J37" i="8"/>
  <c r="J21" i="8"/>
  <c r="J5" i="8"/>
  <c r="N187" i="8"/>
  <c r="N250" i="8"/>
  <c r="N106" i="8"/>
  <c r="N327" i="8"/>
  <c r="N151" i="8"/>
  <c r="N341" i="8"/>
  <c r="M341" i="8"/>
  <c r="N400" i="8"/>
  <c r="N384" i="8"/>
  <c r="N368" i="8"/>
  <c r="N352" i="8"/>
  <c r="N336" i="8"/>
  <c r="N320" i="8"/>
  <c r="N304" i="8"/>
  <c r="N288" i="8"/>
  <c r="N272" i="8"/>
  <c r="N256" i="8"/>
  <c r="N240" i="8"/>
  <c r="N224" i="8"/>
  <c r="N208" i="8"/>
  <c r="N192" i="8"/>
  <c r="N176" i="8"/>
  <c r="M160" i="8"/>
  <c r="N160" i="8"/>
  <c r="M144" i="8"/>
  <c r="N144" i="8"/>
  <c r="N128" i="8"/>
  <c r="N112" i="8"/>
  <c r="N96" i="8"/>
  <c r="N80" i="8"/>
  <c r="N64" i="8"/>
  <c r="N48" i="8"/>
  <c r="N32" i="8"/>
  <c r="N16" i="8"/>
  <c r="J404" i="8"/>
  <c r="J388" i="8"/>
  <c r="J372" i="8"/>
  <c r="J356" i="8"/>
  <c r="J340" i="8"/>
  <c r="J324" i="8"/>
  <c r="J308" i="8"/>
  <c r="J292" i="8"/>
  <c r="J276" i="8"/>
  <c r="J260" i="8"/>
  <c r="J244" i="8"/>
  <c r="J228" i="8"/>
  <c r="J212" i="8"/>
  <c r="J196" i="8"/>
  <c r="J180" i="8"/>
  <c r="J164" i="8"/>
  <c r="J148" i="8"/>
  <c r="J132" i="8"/>
  <c r="J116" i="8"/>
  <c r="J100" i="8"/>
  <c r="J84" i="8"/>
  <c r="J68" i="8"/>
  <c r="J52" i="8"/>
  <c r="J36" i="8"/>
  <c r="J20" i="8"/>
  <c r="J4" i="8"/>
  <c r="N171" i="8"/>
  <c r="N316" i="8"/>
  <c r="N154" i="8"/>
  <c r="N391" i="8"/>
  <c r="N247" i="8"/>
  <c r="N55" i="8"/>
  <c r="M55" i="8"/>
  <c r="M405" i="8"/>
  <c r="N399" i="8"/>
  <c r="M383" i="8"/>
  <c r="N383" i="8"/>
  <c r="N367" i="8"/>
  <c r="N351" i="8"/>
  <c r="N335" i="8"/>
  <c r="N319" i="8"/>
  <c r="N303" i="8"/>
  <c r="N287" i="8"/>
  <c r="N271" i="8"/>
  <c r="N255" i="8"/>
  <c r="N239" i="8"/>
  <c r="N223" i="8"/>
  <c r="N207" i="8"/>
  <c r="N191" i="8"/>
  <c r="N175" i="8"/>
  <c r="M159" i="8"/>
  <c r="N159" i="8"/>
  <c r="N143" i="8"/>
  <c r="N127" i="8"/>
  <c r="M111" i="8"/>
  <c r="N111" i="8"/>
  <c r="N95" i="8"/>
  <c r="N79" i="8"/>
  <c r="N63" i="8"/>
  <c r="N47" i="8"/>
  <c r="N31" i="8"/>
  <c r="N15" i="8"/>
  <c r="J403" i="8"/>
  <c r="J387" i="8"/>
  <c r="J371" i="8"/>
  <c r="J355" i="8"/>
  <c r="J339" i="8"/>
  <c r="J323" i="8"/>
  <c r="J307" i="8"/>
  <c r="J291" i="8"/>
  <c r="J275" i="8"/>
  <c r="J259" i="8"/>
  <c r="J243" i="8"/>
  <c r="J227" i="8"/>
  <c r="J211" i="8"/>
  <c r="J195" i="8"/>
  <c r="J179" i="8"/>
  <c r="J163" i="8"/>
  <c r="J147" i="8"/>
  <c r="J131" i="8"/>
  <c r="J115" i="8"/>
  <c r="J99" i="8"/>
  <c r="J83" i="8"/>
  <c r="J67" i="8"/>
  <c r="J51" i="8"/>
  <c r="J35" i="8"/>
  <c r="J19" i="8"/>
  <c r="J3" i="8"/>
  <c r="N155" i="8"/>
  <c r="N348" i="8"/>
  <c r="N266" i="8"/>
  <c r="N74" i="8"/>
  <c r="N359" i="8"/>
  <c r="M359" i="8"/>
  <c r="N167" i="8"/>
  <c r="M309" i="8"/>
  <c r="N398" i="8"/>
  <c r="N382" i="8"/>
  <c r="N366" i="8"/>
  <c r="N350" i="8"/>
  <c r="N334" i="8"/>
  <c r="N318" i="8"/>
  <c r="N302" i="8"/>
  <c r="N286" i="8"/>
  <c r="M270" i="8"/>
  <c r="N270" i="8"/>
  <c r="N254" i="8"/>
  <c r="N238" i="8"/>
  <c r="N222" i="8"/>
  <c r="N206" i="8"/>
  <c r="N190" i="8"/>
  <c r="N174" i="8"/>
  <c r="N158" i="8"/>
  <c r="N142" i="8"/>
  <c r="N126" i="8"/>
  <c r="N110" i="8"/>
  <c r="N94" i="8"/>
  <c r="N78" i="8"/>
  <c r="M62" i="8"/>
  <c r="N62" i="8"/>
  <c r="N46" i="8"/>
  <c r="N30" i="8"/>
  <c r="N14" i="8"/>
  <c r="J402" i="8"/>
  <c r="J386" i="8"/>
  <c r="J370" i="8"/>
  <c r="J354" i="8"/>
  <c r="J338" i="8"/>
  <c r="J322" i="8"/>
  <c r="J306" i="8"/>
  <c r="J290" i="8"/>
  <c r="J274" i="8"/>
  <c r="J258" i="8"/>
  <c r="J242" i="8"/>
  <c r="J226" i="8"/>
  <c r="J210" i="8"/>
  <c r="J194" i="8"/>
  <c r="J178" i="8"/>
  <c r="J162" i="8"/>
  <c r="J146" i="8"/>
  <c r="J130" i="8"/>
  <c r="J114" i="8"/>
  <c r="J98" i="8"/>
  <c r="J82" i="8"/>
  <c r="J66" i="8"/>
  <c r="J50" i="8"/>
  <c r="J34" i="8"/>
  <c r="J18" i="8"/>
  <c r="N395" i="8"/>
  <c r="N139" i="8"/>
  <c r="N396" i="8"/>
  <c r="N298" i="8"/>
  <c r="N170" i="8"/>
  <c r="N279" i="8"/>
  <c r="N87" i="8"/>
  <c r="N293" i="8"/>
  <c r="N397" i="8"/>
  <c r="N381" i="8"/>
  <c r="N365" i="8"/>
  <c r="N349" i="8"/>
  <c r="N333" i="8"/>
  <c r="N317" i="8"/>
  <c r="N301" i="8"/>
  <c r="N285" i="8"/>
  <c r="N269" i="8"/>
  <c r="N253" i="8"/>
  <c r="N237" i="8"/>
  <c r="N221" i="8"/>
  <c r="M205" i="8"/>
  <c r="N205" i="8"/>
  <c r="N189" i="8"/>
  <c r="N173" i="8"/>
  <c r="N157" i="8"/>
  <c r="N141" i="8"/>
  <c r="N125" i="8"/>
  <c r="N109" i="8"/>
  <c r="N93" i="8"/>
  <c r="N77" i="8"/>
  <c r="N61" i="8"/>
  <c r="M45" i="8"/>
  <c r="N45" i="8"/>
  <c r="N29" i="8"/>
  <c r="N13" i="8"/>
  <c r="J401" i="8"/>
  <c r="J385" i="8"/>
  <c r="J369" i="8"/>
  <c r="J353" i="8"/>
  <c r="J337" i="8"/>
  <c r="J321" i="8"/>
  <c r="J305" i="8"/>
  <c r="J289" i="8"/>
  <c r="J273" i="8"/>
  <c r="J257" i="8"/>
  <c r="J241" i="8"/>
  <c r="J225" i="8"/>
  <c r="J209" i="8"/>
  <c r="J193" i="8"/>
  <c r="J177" i="8"/>
  <c r="J161" i="8"/>
  <c r="J145" i="8"/>
  <c r="J129" i="8"/>
  <c r="J113" i="8"/>
  <c r="J97" i="8"/>
  <c r="J81" i="8"/>
  <c r="J65" i="8"/>
  <c r="J49" i="8"/>
  <c r="J33" i="8"/>
  <c r="J17" i="8"/>
  <c r="N379" i="8"/>
  <c r="N123" i="8"/>
  <c r="N284" i="8"/>
  <c r="N236" i="8"/>
  <c r="N188" i="8"/>
  <c r="N140" i="8"/>
  <c r="M76" i="8"/>
  <c r="N76" i="8"/>
  <c r="N28" i="8"/>
  <c r="J400" i="8"/>
  <c r="J384" i="8"/>
  <c r="J368" i="8"/>
  <c r="J352" i="8"/>
  <c r="J336" i="8"/>
  <c r="J320" i="8"/>
  <c r="J304" i="8"/>
  <c r="J288" i="8"/>
  <c r="J272" i="8"/>
  <c r="J256" i="8"/>
  <c r="J240" i="8"/>
  <c r="J224" i="8"/>
  <c r="J208" i="8"/>
  <c r="J192" i="8"/>
  <c r="J176" i="8"/>
  <c r="J160" i="8"/>
  <c r="J144" i="8"/>
  <c r="J128" i="8"/>
  <c r="J112" i="8"/>
  <c r="J96" i="8"/>
  <c r="J80" i="8"/>
  <c r="J64" i="8"/>
  <c r="J48" i="8"/>
  <c r="J32" i="8"/>
  <c r="J16" i="8"/>
  <c r="N363" i="8"/>
  <c r="N107" i="8"/>
  <c r="M300" i="8"/>
  <c r="N300" i="8"/>
  <c r="N268" i="8"/>
  <c r="N252" i="8"/>
  <c r="N220" i="8"/>
  <c r="N204" i="8"/>
  <c r="N172" i="8"/>
  <c r="N156" i="8"/>
  <c r="N124" i="8"/>
  <c r="N108" i="8"/>
  <c r="N92" i="8"/>
  <c r="N60" i="8"/>
  <c r="N44" i="8"/>
  <c r="M12" i="8"/>
  <c r="N12" i="8"/>
  <c r="J399" i="8"/>
  <c r="J383" i="8"/>
  <c r="J367" i="8"/>
  <c r="J351" i="8"/>
  <c r="J335" i="8"/>
  <c r="J319" i="8"/>
  <c r="J303" i="8"/>
  <c r="J287" i="8"/>
  <c r="J271" i="8"/>
  <c r="J255" i="8"/>
  <c r="J239" i="8"/>
  <c r="J223" i="8"/>
  <c r="J207" i="8"/>
  <c r="J191" i="8"/>
  <c r="J175" i="8"/>
  <c r="J159" i="8"/>
  <c r="J143" i="8"/>
  <c r="J127" i="8"/>
  <c r="J111" i="8"/>
  <c r="J95" i="8"/>
  <c r="J79" i="8"/>
  <c r="J63" i="8"/>
  <c r="J47" i="8"/>
  <c r="J31" i="8"/>
  <c r="J15" i="8"/>
  <c r="N347" i="8"/>
  <c r="N91" i="8"/>
  <c r="J2" i="8"/>
  <c r="J398" i="8"/>
  <c r="J382" i="8"/>
  <c r="J366" i="8"/>
  <c r="J350" i="8"/>
  <c r="J334" i="8"/>
  <c r="J318" i="8"/>
  <c r="J302" i="8"/>
  <c r="J286" i="8"/>
  <c r="J270" i="8"/>
  <c r="J254" i="8"/>
  <c r="J238" i="8"/>
  <c r="J222" i="8"/>
  <c r="J206" i="8"/>
  <c r="J190" i="8"/>
  <c r="J174" i="8"/>
  <c r="J158" i="8"/>
  <c r="J142" i="8"/>
  <c r="J126" i="8"/>
  <c r="J110" i="8"/>
  <c r="J94" i="8"/>
  <c r="J78" i="8"/>
  <c r="J62" i="8"/>
  <c r="J46" i="8"/>
  <c r="J30" i="8"/>
  <c r="J14" i="8"/>
  <c r="N331" i="8"/>
  <c r="N75" i="8"/>
  <c r="N394" i="8"/>
  <c r="N202" i="8"/>
  <c r="N58" i="8"/>
  <c r="N393" i="8"/>
  <c r="N361" i="8"/>
  <c r="N345" i="8"/>
  <c r="N329" i="8"/>
  <c r="N313" i="8"/>
  <c r="M313" i="8"/>
  <c r="N297" i="8"/>
  <c r="N281" i="8"/>
  <c r="N249" i="8"/>
  <c r="N233" i="8"/>
  <c r="N217" i="8"/>
  <c r="N201" i="8"/>
  <c r="N185" i="8"/>
  <c r="N169" i="8"/>
  <c r="N153" i="8"/>
  <c r="N137" i="8"/>
  <c r="N121" i="8"/>
  <c r="N105" i="8"/>
  <c r="N89" i="8"/>
  <c r="N73" i="8"/>
  <c r="N57" i="8"/>
  <c r="N41" i="8"/>
  <c r="N25" i="8"/>
  <c r="N9" i="8"/>
  <c r="J397" i="8"/>
  <c r="J381" i="8"/>
  <c r="J365" i="8"/>
  <c r="J349" i="8"/>
  <c r="J333" i="8"/>
  <c r="J317" i="8"/>
  <c r="J301" i="8"/>
  <c r="J285" i="8"/>
  <c r="J269" i="8"/>
  <c r="J253" i="8"/>
  <c r="J237" i="8"/>
  <c r="J221" i="8"/>
  <c r="J205" i="8"/>
  <c r="J189" i="8"/>
  <c r="J173" i="8"/>
  <c r="J157" i="8"/>
  <c r="J141" i="8"/>
  <c r="J125" i="8"/>
  <c r="J109" i="8"/>
  <c r="J93" i="8"/>
  <c r="J77" i="8"/>
  <c r="J61" i="8"/>
  <c r="J45" i="8"/>
  <c r="J29" i="8"/>
  <c r="J13" i="8"/>
  <c r="N315" i="8"/>
  <c r="N59" i="8"/>
  <c r="N330" i="8"/>
  <c r="N138" i="8"/>
  <c r="N409" i="8"/>
  <c r="N377" i="8"/>
  <c r="N408" i="8"/>
  <c r="N392" i="8"/>
  <c r="N376" i="8"/>
  <c r="N360" i="8"/>
  <c r="N344" i="8"/>
  <c r="N328" i="8"/>
  <c r="N312" i="8"/>
  <c r="N296" i="8"/>
  <c r="N280" i="8"/>
  <c r="N248" i="8"/>
  <c r="N232" i="8"/>
  <c r="N216" i="8"/>
  <c r="N200" i="8"/>
  <c r="N184" i="8"/>
  <c r="N168" i="8"/>
  <c r="N152" i="8"/>
  <c r="N136" i="8"/>
  <c r="N120" i="8"/>
  <c r="N104" i="8"/>
  <c r="N88" i="8"/>
  <c r="N72" i="8"/>
  <c r="N56" i="8"/>
  <c r="N40" i="8"/>
  <c r="N24" i="8"/>
  <c r="N8" i="8"/>
  <c r="J396" i="8"/>
  <c r="J380" i="8"/>
  <c r="J364" i="8"/>
  <c r="J348" i="8"/>
  <c r="J332" i="8"/>
  <c r="J316" i="8"/>
  <c r="J300" i="8"/>
  <c r="J284" i="8"/>
  <c r="J268" i="8"/>
  <c r="J252" i="8"/>
  <c r="J236" i="8"/>
  <c r="J220" i="8"/>
  <c r="J204" i="8"/>
  <c r="J188" i="8"/>
  <c r="J172" i="8"/>
  <c r="J156" i="8"/>
  <c r="J140" i="8"/>
  <c r="J124" i="8"/>
  <c r="J108" i="8"/>
  <c r="J92" i="8"/>
  <c r="J76" i="8"/>
  <c r="J60" i="8"/>
  <c r="J44" i="8"/>
  <c r="J28" i="8"/>
  <c r="J12" i="8"/>
  <c r="N299" i="8"/>
  <c r="N43" i="8"/>
  <c r="J395" i="8"/>
  <c r="J379" i="8"/>
  <c r="J363" i="8"/>
  <c r="J347" i="8"/>
  <c r="J331" i="8"/>
  <c r="J315" i="8"/>
  <c r="J299" i="8"/>
  <c r="J283" i="8"/>
  <c r="J267" i="8"/>
  <c r="J251" i="8"/>
  <c r="J235" i="8"/>
  <c r="J219" i="8"/>
  <c r="J203" i="8"/>
  <c r="J187" i="8"/>
  <c r="J171" i="8"/>
  <c r="J155" i="8"/>
  <c r="J139" i="8"/>
  <c r="J123" i="8"/>
  <c r="J107" i="8"/>
  <c r="J91" i="8"/>
  <c r="J75" i="8"/>
  <c r="J59" i="8"/>
  <c r="J43" i="8"/>
  <c r="J27" i="8"/>
  <c r="J11" i="8"/>
  <c r="N283" i="8"/>
  <c r="N27" i="8"/>
  <c r="N362" i="8"/>
  <c r="N234" i="8"/>
  <c r="N26" i="8"/>
  <c r="N407" i="8"/>
  <c r="M407" i="8"/>
  <c r="N295" i="8"/>
  <c r="N215" i="8"/>
  <c r="N71" i="8"/>
  <c r="N39" i="8"/>
  <c r="N7" i="8"/>
  <c r="N406" i="8"/>
  <c r="N390" i="8"/>
  <c r="N374" i="8"/>
  <c r="N358" i="8"/>
  <c r="N342" i="8"/>
  <c r="N326" i="8"/>
  <c r="N310" i="8"/>
  <c r="N294" i="8"/>
  <c r="M294" i="8"/>
  <c r="N278" i="8"/>
  <c r="N246" i="8"/>
  <c r="N230" i="8"/>
  <c r="N214" i="8"/>
  <c r="N198" i="8"/>
  <c r="N182" i="8"/>
  <c r="N166" i="8"/>
  <c r="N150" i="8"/>
  <c r="N134" i="8"/>
  <c r="N118" i="8"/>
  <c r="N102" i="8"/>
  <c r="N86" i="8"/>
  <c r="N70" i="8"/>
  <c r="N54" i="8"/>
  <c r="N38" i="8"/>
  <c r="M38" i="8"/>
  <c r="N22" i="8"/>
  <c r="N6" i="8"/>
  <c r="J394" i="8"/>
  <c r="J378" i="8"/>
  <c r="J362" i="8"/>
  <c r="J346" i="8"/>
  <c r="J330" i="8"/>
  <c r="J314" i="8"/>
  <c r="J298" i="8"/>
  <c r="J282" i="8"/>
  <c r="J266" i="8"/>
  <c r="J250" i="8"/>
  <c r="J234" i="8"/>
  <c r="J218" i="8"/>
  <c r="J202" i="8"/>
  <c r="J186" i="8"/>
  <c r="J170" i="8"/>
  <c r="J154" i="8"/>
  <c r="J138" i="8"/>
  <c r="J122" i="8"/>
  <c r="J106" i="8"/>
  <c r="J90" i="8"/>
  <c r="J74" i="8"/>
  <c r="J58" i="8"/>
  <c r="J42" i="8"/>
  <c r="J26" i="8"/>
  <c r="J10" i="8"/>
  <c r="N267" i="8"/>
  <c r="N11" i="8"/>
  <c r="W5" i="8" l="1"/>
  <c r="M115" i="8"/>
  <c r="M198" i="8"/>
  <c r="M140" i="8"/>
  <c r="M131" i="8"/>
  <c r="M381" i="8"/>
  <c r="M31" i="8"/>
  <c r="M336" i="8"/>
  <c r="M385" i="8"/>
  <c r="M194" i="8"/>
  <c r="M218" i="8"/>
  <c r="M147" i="8"/>
  <c r="M403" i="8"/>
  <c r="M132" i="8"/>
  <c r="M388" i="8"/>
  <c r="M230" i="8"/>
  <c r="M39" i="8"/>
  <c r="M295" i="8"/>
  <c r="M104" i="8"/>
  <c r="M360" i="8"/>
  <c r="M185" i="8"/>
  <c r="M234" i="8"/>
  <c r="M59" i="8"/>
  <c r="M315" i="8"/>
  <c r="M172" i="8"/>
  <c r="M141" i="8"/>
  <c r="M397" i="8"/>
  <c r="M254" i="8"/>
  <c r="M47" i="8"/>
  <c r="M303" i="8"/>
  <c r="M96" i="8"/>
  <c r="M352" i="8"/>
  <c r="M145" i="8"/>
  <c r="M401" i="8"/>
  <c r="M210" i="8"/>
  <c r="M261" i="8"/>
  <c r="M371" i="8"/>
  <c r="M283" i="8"/>
  <c r="M387" i="8"/>
  <c r="M125" i="8"/>
  <c r="M238" i="8"/>
  <c r="M287" i="8"/>
  <c r="M80" i="8"/>
  <c r="M129" i="8"/>
  <c r="M116" i="8"/>
  <c r="M156" i="8"/>
  <c r="M163" i="8"/>
  <c r="M43" i="8"/>
  <c r="M148" i="8"/>
  <c r="M404" i="8"/>
  <c r="M246" i="8"/>
  <c r="M311" i="8"/>
  <c r="M120" i="8"/>
  <c r="M376" i="8"/>
  <c r="M21" i="8"/>
  <c r="M250" i="8"/>
  <c r="M75" i="8"/>
  <c r="M331" i="8"/>
  <c r="M188" i="8"/>
  <c r="M157" i="8"/>
  <c r="M14" i="8"/>
  <c r="M63" i="8"/>
  <c r="M368" i="8"/>
  <c r="M161" i="8"/>
  <c r="M226" i="8"/>
  <c r="M179" i="8"/>
  <c r="M164" i="8"/>
  <c r="M6" i="8"/>
  <c r="M262" i="8"/>
  <c r="M327" i="8"/>
  <c r="M136" i="8"/>
  <c r="M392" i="8"/>
  <c r="M217" i="8"/>
  <c r="M10" i="8"/>
  <c r="M266" i="8"/>
  <c r="M91" i="8"/>
  <c r="M347" i="8"/>
  <c r="M204" i="8"/>
  <c r="M173" i="8"/>
  <c r="M30" i="8"/>
  <c r="M286" i="8"/>
  <c r="M79" i="8"/>
  <c r="M335" i="8"/>
  <c r="M128" i="8"/>
  <c r="M384" i="8"/>
  <c r="M177" i="8"/>
  <c r="M242" i="8"/>
  <c r="M71" i="8"/>
  <c r="M271" i="8"/>
  <c r="M195" i="8"/>
  <c r="M180" i="8"/>
  <c r="M22" i="8"/>
  <c r="M278" i="8"/>
  <c r="M87" i="8"/>
  <c r="M343" i="8"/>
  <c r="M152" i="8"/>
  <c r="M408" i="8"/>
  <c r="M233" i="8"/>
  <c r="M26" i="8"/>
  <c r="M282" i="8"/>
  <c r="M363" i="8"/>
  <c r="M220" i="8"/>
  <c r="M189" i="8"/>
  <c r="M46" i="8"/>
  <c r="M302" i="8"/>
  <c r="M95" i="8"/>
  <c r="M351" i="8"/>
  <c r="M400" i="8"/>
  <c r="M193" i="8"/>
  <c r="M277" i="8"/>
  <c r="M258" i="8"/>
  <c r="M227" i="8"/>
  <c r="M310" i="8"/>
  <c r="M395" i="8"/>
  <c r="M34" i="8"/>
  <c r="M290" i="8"/>
  <c r="M72" i="8"/>
  <c r="M88" i="8"/>
  <c r="M169" i="8"/>
  <c r="M298" i="8"/>
  <c r="M369" i="8"/>
  <c r="M23" i="8"/>
  <c r="M243" i="8"/>
  <c r="M299" i="8"/>
  <c r="M135" i="8"/>
  <c r="M74" i="8"/>
  <c r="M356" i="8"/>
  <c r="M7" i="8"/>
  <c r="M202" i="8"/>
  <c r="M396" i="8"/>
  <c r="M153" i="8"/>
  <c r="M211" i="8"/>
  <c r="M409" i="8"/>
  <c r="M3" i="8"/>
  <c r="M259" i="8"/>
  <c r="M379" i="8"/>
  <c r="M244" i="8"/>
  <c r="M86" i="8"/>
  <c r="M342" i="8"/>
  <c r="M151" i="8"/>
  <c r="M346" i="8"/>
  <c r="M171" i="8"/>
  <c r="M19" i="8"/>
  <c r="M4" i="8"/>
  <c r="M260" i="8"/>
  <c r="M102" i="8"/>
  <c r="M358" i="8"/>
  <c r="M167" i="8"/>
  <c r="M232" i="8"/>
  <c r="M106" i="8"/>
  <c r="M362" i="8"/>
  <c r="M187" i="8"/>
  <c r="M44" i="8"/>
  <c r="M13" i="8"/>
  <c r="M269" i="8"/>
  <c r="M126" i="8"/>
  <c r="M382" i="8"/>
  <c r="M175" i="8"/>
  <c r="M37" i="8"/>
  <c r="M224" i="8"/>
  <c r="M17" i="8"/>
  <c r="M273" i="8"/>
  <c r="M82" i="8"/>
  <c r="M338" i="8"/>
  <c r="M100" i="8"/>
  <c r="M263" i="8"/>
  <c r="M27" i="8"/>
  <c r="M222" i="8"/>
  <c r="M103" i="8"/>
  <c r="M275" i="8"/>
  <c r="M165" i="8"/>
  <c r="M64" i="8"/>
  <c r="M35" i="8"/>
  <c r="M291" i="8"/>
  <c r="M20" i="8"/>
  <c r="M276" i="8"/>
  <c r="M118" i="8"/>
  <c r="M374" i="8"/>
  <c r="M183" i="8"/>
  <c r="M293" i="8"/>
  <c r="M248" i="8"/>
  <c r="M73" i="8"/>
  <c r="M329" i="8"/>
  <c r="M122" i="8"/>
  <c r="M203" i="8"/>
  <c r="M60" i="8"/>
  <c r="M316" i="8"/>
  <c r="M29" i="8"/>
  <c r="M285" i="8"/>
  <c r="M142" i="8"/>
  <c r="M398" i="8"/>
  <c r="M191" i="8"/>
  <c r="M213" i="8"/>
  <c r="M33" i="8"/>
  <c r="M289" i="8"/>
  <c r="M354" i="8"/>
  <c r="M51" i="8"/>
  <c r="M307" i="8"/>
  <c r="M36" i="8"/>
  <c r="M292" i="8"/>
  <c r="M134" i="8"/>
  <c r="M390" i="8"/>
  <c r="M199" i="8"/>
  <c r="M8" i="8"/>
  <c r="M264" i="8"/>
  <c r="M89" i="8"/>
  <c r="M345" i="8"/>
  <c r="M138" i="8"/>
  <c r="M394" i="8"/>
  <c r="M219" i="8"/>
  <c r="M332" i="8"/>
  <c r="M301" i="8"/>
  <c r="M158" i="8"/>
  <c r="M207" i="8"/>
  <c r="M305" i="8"/>
  <c r="M323" i="8"/>
  <c r="M52" i="8"/>
  <c r="M215" i="8"/>
  <c r="M24" i="8"/>
  <c r="M361" i="8"/>
  <c r="M154" i="8"/>
  <c r="M235" i="8"/>
  <c r="M83" i="8"/>
  <c r="M324" i="8"/>
  <c r="M245" i="8"/>
  <c r="M231" i="8"/>
  <c r="M251" i="8"/>
  <c r="M364" i="8"/>
  <c r="M77" i="8"/>
  <c r="M333" i="8"/>
  <c r="M190" i="8"/>
  <c r="M229" i="8"/>
  <c r="M239" i="8"/>
  <c r="M32" i="8"/>
  <c r="M288" i="8"/>
  <c r="M81" i="8"/>
  <c r="M337" i="8"/>
  <c r="M146" i="8"/>
  <c r="M402" i="8"/>
  <c r="M328" i="8"/>
  <c r="M168" i="8"/>
  <c r="M339" i="8"/>
  <c r="M406" i="8"/>
  <c r="M344" i="8"/>
  <c r="M249" i="8"/>
  <c r="M196" i="8"/>
  <c r="M365" i="8"/>
  <c r="M15" i="8"/>
  <c r="M119" i="8"/>
  <c r="M355" i="8"/>
  <c r="M84" i="8"/>
  <c r="M340" i="8"/>
  <c r="M182" i="8"/>
  <c r="M389" i="8"/>
  <c r="M247" i="8"/>
  <c r="M56" i="8"/>
  <c r="M312" i="8"/>
  <c r="M137" i="8"/>
  <c r="M393" i="8"/>
  <c r="M186" i="8"/>
  <c r="M11" i="8"/>
  <c r="M267" i="8"/>
  <c r="M124" i="8"/>
  <c r="M380" i="8"/>
  <c r="M349" i="8"/>
  <c r="M357" i="8"/>
  <c r="M255" i="8"/>
  <c r="M304" i="8"/>
  <c r="M353" i="8"/>
  <c r="M162" i="8"/>
  <c r="U5" i="8"/>
  <c r="V3" i="8"/>
  <c r="V5" i="8" s="1"/>
  <c r="V2" i="8"/>
  <c r="U18" i="8"/>
  <c r="T18" i="8"/>
  <c r="T9" i="8"/>
  <c r="V16" i="8"/>
  <c r="W16" i="8" s="1"/>
  <c r="V14" i="8"/>
  <c r="W14" i="8" s="1"/>
  <c r="M2" i="8"/>
  <c r="P71" i="8" l="1"/>
  <c r="P135" i="8"/>
  <c r="P183" i="8"/>
  <c r="P247" i="8"/>
  <c r="P279" i="8"/>
  <c r="P255" i="8"/>
  <c r="P367" i="8"/>
  <c r="P64" i="8"/>
  <c r="P144" i="8"/>
  <c r="P46" i="8"/>
  <c r="P256" i="8"/>
  <c r="P368" i="8"/>
  <c r="P97" i="8"/>
  <c r="P225" i="8"/>
  <c r="P321" i="8"/>
  <c r="P23" i="8"/>
  <c r="P142" i="8"/>
  <c r="P270" i="8"/>
  <c r="P122" i="8"/>
  <c r="P154" i="8"/>
  <c r="P186" i="8"/>
  <c r="P363" i="8"/>
  <c r="P110" i="8"/>
  <c r="P238" i="8"/>
  <c r="P350" i="8"/>
  <c r="P31" i="8"/>
  <c r="P191" i="8"/>
  <c r="P207" i="8"/>
  <c r="P351" i="8"/>
  <c r="P32" i="8"/>
  <c r="P192" i="8"/>
  <c r="P304" i="8"/>
  <c r="P77" i="8"/>
  <c r="P93" i="8"/>
  <c r="P109" i="8"/>
  <c r="P125" i="8"/>
  <c r="P397" i="8"/>
  <c r="P78" i="8"/>
  <c r="P190" i="8"/>
  <c r="P34" i="8"/>
  <c r="P290" i="8"/>
  <c r="P2" i="8"/>
  <c r="P354" i="8"/>
  <c r="P50" i="8"/>
  <c r="P300" i="8"/>
  <c r="P329" i="8"/>
  <c r="P380" i="8"/>
  <c r="P133" i="8"/>
  <c r="P28" i="8"/>
  <c r="P356" i="8"/>
  <c r="P100" i="8"/>
  <c r="P309" i="8"/>
  <c r="P146" i="8"/>
  <c r="P408" i="8"/>
  <c r="P360" i="8"/>
  <c r="P324" i="8"/>
  <c r="P68" i="8"/>
  <c r="P370" i="8"/>
  <c r="P121" i="8"/>
  <c r="P73" i="8"/>
  <c r="P85" i="8"/>
  <c r="P312" i="8"/>
  <c r="P308" i="8"/>
  <c r="P229" i="8"/>
  <c r="P196" i="8"/>
  <c r="P306" i="8"/>
  <c r="P278" i="8"/>
  <c r="P217" i="8"/>
  <c r="P195" i="8"/>
  <c r="P104" i="8"/>
  <c r="P374" i="8"/>
  <c r="P118" i="8"/>
  <c r="P37" i="8"/>
  <c r="P216" i="8"/>
  <c r="P162" i="8"/>
  <c r="P275" i="8"/>
  <c r="P220" i="8"/>
  <c r="P185" i="8"/>
  <c r="P364" i="8"/>
  <c r="P56" i="8"/>
  <c r="P342" i="8"/>
  <c r="P8" i="8"/>
  <c r="P310" i="8"/>
  <c r="P54" i="8"/>
  <c r="P245" i="8"/>
  <c r="P291" i="8"/>
  <c r="P88" i="8"/>
  <c r="P212" i="8"/>
  <c r="P348" i="8"/>
  <c r="P261" i="8"/>
  <c r="X14" i="8"/>
  <c r="P55" i="8" s="1"/>
  <c r="X16" i="8"/>
  <c r="Q264" i="8" s="1"/>
  <c r="V18" i="8"/>
  <c r="X18" i="8" s="1"/>
  <c r="P373" i="8" l="1"/>
  <c r="P47" i="8"/>
  <c r="P106" i="8"/>
  <c r="P379" i="8"/>
  <c r="P7" i="8"/>
  <c r="P387" i="8"/>
  <c r="P396" i="8"/>
  <c r="P22" i="8"/>
  <c r="P365" i="8"/>
  <c r="P298" i="8"/>
  <c r="P74" i="8"/>
  <c r="P283" i="8"/>
  <c r="P79" i="8"/>
  <c r="P101" i="8"/>
  <c r="P24" i="8"/>
  <c r="P358" i="8"/>
  <c r="P36" i="8"/>
  <c r="P108" i="8"/>
  <c r="P259" i="8"/>
  <c r="P349" i="8"/>
  <c r="P266" i="8"/>
  <c r="P58" i="8"/>
  <c r="P171" i="8"/>
  <c r="P382" i="8"/>
  <c r="P83" i="8"/>
  <c r="P284" i="8"/>
  <c r="P72" i="8"/>
  <c r="P115" i="8"/>
  <c r="P393" i="8"/>
  <c r="P211" i="8"/>
  <c r="P333" i="8"/>
  <c r="P234" i="8"/>
  <c r="P335" i="8"/>
  <c r="P43" i="8"/>
  <c r="P286" i="8"/>
  <c r="P381" i="8"/>
  <c r="P67" i="8"/>
  <c r="P114" i="8"/>
  <c r="P293" i="8"/>
  <c r="P339" i="8"/>
  <c r="P173" i="8"/>
  <c r="P202" i="8"/>
  <c r="P239" i="8"/>
  <c r="P391" i="8"/>
  <c r="P174" i="8"/>
  <c r="P38" i="8"/>
  <c r="P326" i="8"/>
  <c r="P89" i="8"/>
  <c r="P169" i="8"/>
  <c r="P178" i="8"/>
  <c r="P92" i="8"/>
  <c r="P53" i="8"/>
  <c r="P338" i="8"/>
  <c r="P84" i="8"/>
  <c r="P341" i="8"/>
  <c r="P157" i="8"/>
  <c r="P170" i="8"/>
  <c r="P143" i="8"/>
  <c r="P288" i="8"/>
  <c r="P62" i="8"/>
  <c r="P70" i="8"/>
  <c r="P102" i="8"/>
  <c r="P345" i="8"/>
  <c r="P3" i="8"/>
  <c r="P164" i="8"/>
  <c r="P163" i="8"/>
  <c r="P389" i="8"/>
  <c r="P52" i="8"/>
  <c r="P340" i="8"/>
  <c r="P313" i="8"/>
  <c r="P141" i="8"/>
  <c r="P138" i="8"/>
  <c r="P63" i="8"/>
  <c r="P208" i="8"/>
  <c r="P315" i="8"/>
  <c r="P116" i="8"/>
  <c r="P155" i="8"/>
  <c r="P148" i="8"/>
  <c r="P6" i="8"/>
  <c r="P153" i="8"/>
  <c r="P344" i="8"/>
  <c r="P204" i="8"/>
  <c r="P332" i="8"/>
  <c r="P66" i="8"/>
  <c r="P280" i="8"/>
  <c r="P150" i="8"/>
  <c r="P166" i="8"/>
  <c r="P252" i="8"/>
  <c r="P60" i="8"/>
  <c r="P372" i="8"/>
  <c r="P240" i="8"/>
  <c r="P301" i="8"/>
  <c r="P45" i="8"/>
  <c r="P126" i="8"/>
  <c r="P10" i="8"/>
  <c r="P107" i="8"/>
  <c r="P273" i="8"/>
  <c r="P299" i="8"/>
  <c r="P319" i="8"/>
  <c r="P151" i="8"/>
  <c r="P206" i="8"/>
  <c r="P161" i="8"/>
  <c r="P75" i="8"/>
  <c r="P90" i="8"/>
  <c r="P30" i="8"/>
  <c r="P130" i="8"/>
  <c r="P117" i="8"/>
  <c r="P187" i="8"/>
  <c r="P48" i="8"/>
  <c r="P262" i="8"/>
  <c r="P371" i="8"/>
  <c r="P264" i="8"/>
  <c r="P285" i="8"/>
  <c r="P337" i="8"/>
  <c r="P193" i="8"/>
  <c r="P203" i="8"/>
  <c r="P210" i="8"/>
  <c r="P184" i="8"/>
  <c r="P200" i="8"/>
  <c r="P392" i="8"/>
  <c r="P41" i="8"/>
  <c r="P149" i="8"/>
  <c r="P16" i="8"/>
  <c r="P269" i="8"/>
  <c r="P13" i="8"/>
  <c r="P347" i="8"/>
  <c r="P241" i="8"/>
  <c r="P378" i="8"/>
  <c r="P113" i="8"/>
  <c r="P123" i="8"/>
  <c r="P127" i="8"/>
  <c r="P39" i="8"/>
  <c r="P331" i="8"/>
  <c r="P336" i="8"/>
  <c r="P359" i="8"/>
  <c r="P353" i="8"/>
  <c r="P197" i="8"/>
  <c r="P19" i="8"/>
  <c r="P198" i="8"/>
  <c r="P42" i="8"/>
  <c r="P369" i="8"/>
  <c r="P406" i="8"/>
  <c r="P407" i="8"/>
  <c r="P98" i="8"/>
  <c r="P181" i="8"/>
  <c r="P12" i="8"/>
  <c r="P18" i="8"/>
  <c r="P244" i="8"/>
  <c r="P357" i="8"/>
  <c r="P179" i="8"/>
  <c r="P165" i="8"/>
  <c r="P134" i="8"/>
  <c r="P403" i="8"/>
  <c r="P9" i="8"/>
  <c r="P232" i="8"/>
  <c r="P297" i="8"/>
  <c r="P131" i="8"/>
  <c r="P383" i="8"/>
  <c r="P253" i="8"/>
  <c r="P385" i="8"/>
  <c r="P219" i="8"/>
  <c r="P145" i="8"/>
  <c r="P346" i="8"/>
  <c r="P17" i="8"/>
  <c r="P59" i="8"/>
  <c r="P15" i="8"/>
  <c r="P401" i="8"/>
  <c r="P251" i="8"/>
  <c r="P224" i="8"/>
  <c r="P295" i="8"/>
  <c r="P235" i="8"/>
  <c r="P405" i="8"/>
  <c r="P156" i="8"/>
  <c r="P61" i="8"/>
  <c r="P395" i="8"/>
  <c r="P182" i="8"/>
  <c r="P81" i="8"/>
  <c r="P147" i="8"/>
  <c r="P51" i="8"/>
  <c r="P355" i="8"/>
  <c r="P228" i="8"/>
  <c r="P377" i="8"/>
  <c r="P140" i="8"/>
  <c r="P243" i="8"/>
  <c r="P390" i="8"/>
  <c r="P249" i="8"/>
  <c r="P265" i="8"/>
  <c r="P25" i="8"/>
  <c r="P172" i="8"/>
  <c r="P214" i="8"/>
  <c r="P271" i="8"/>
  <c r="P237" i="8"/>
  <c r="P305" i="8"/>
  <c r="P91" i="8"/>
  <c r="P65" i="8"/>
  <c r="P314" i="8"/>
  <c r="P384" i="8"/>
  <c r="P343" i="8"/>
  <c r="P398" i="8"/>
  <c r="P289" i="8"/>
  <c r="P139" i="8"/>
  <c r="P96" i="8"/>
  <c r="P231" i="8"/>
  <c r="P26" i="8"/>
  <c r="P311" i="8"/>
  <c r="P236" i="8"/>
  <c r="P76" i="8"/>
  <c r="P254" i="8"/>
  <c r="P215" i="8"/>
  <c r="P404" i="8"/>
  <c r="P230" i="8"/>
  <c r="P152" i="8"/>
  <c r="P29" i="8"/>
  <c r="P87" i="8"/>
  <c r="P132" i="8"/>
  <c r="P361" i="8"/>
  <c r="P294" i="8"/>
  <c r="P316" i="8"/>
  <c r="P227" i="8"/>
  <c r="P281" i="8"/>
  <c r="P188" i="8"/>
  <c r="P159" i="8"/>
  <c r="P221" i="8"/>
  <c r="P209" i="8"/>
  <c r="P394" i="8"/>
  <c r="P320" i="8"/>
  <c r="P282" i="8"/>
  <c r="P272" i="8"/>
  <c r="P263" i="8"/>
  <c r="P302" i="8"/>
  <c r="P177" i="8"/>
  <c r="P11" i="8"/>
  <c r="P399" i="8"/>
  <c r="P167" i="8"/>
  <c r="P267" i="8"/>
  <c r="P128" i="8"/>
  <c r="P292" i="8"/>
  <c r="P317" i="8"/>
  <c r="P257" i="8"/>
  <c r="P40" i="8"/>
  <c r="P69" i="8"/>
  <c r="P112" i="8"/>
  <c r="P27" i="8"/>
  <c r="P94" i="8"/>
  <c r="P268" i="8"/>
  <c r="P137" i="8"/>
  <c r="P105" i="8"/>
  <c r="P168" i="8"/>
  <c r="P246" i="8"/>
  <c r="P120" i="8"/>
  <c r="P21" i="8"/>
  <c r="P20" i="8"/>
  <c r="P136" i="8"/>
  <c r="P323" i="8"/>
  <c r="P386" i="8"/>
  <c r="P35" i="8"/>
  <c r="P99" i="8"/>
  <c r="P5" i="8"/>
  <c r="P325" i="8"/>
  <c r="P4" i="8"/>
  <c r="P276" i="8"/>
  <c r="P180" i="8"/>
  <c r="P307" i="8"/>
  <c r="P194" i="8"/>
  <c r="P258" i="8"/>
  <c r="P44" i="8"/>
  <c r="P226" i="8"/>
  <c r="P296" i="8"/>
  <c r="P95" i="8"/>
  <c r="P205" i="8"/>
  <c r="P129" i="8"/>
  <c r="P362" i="8"/>
  <c r="P160" i="8"/>
  <c r="P250" i="8"/>
  <c r="P176" i="8"/>
  <c r="P199" i="8"/>
  <c r="P222" i="8"/>
  <c r="P33" i="8"/>
  <c r="P375" i="8"/>
  <c r="P287" i="8"/>
  <c r="P119" i="8"/>
  <c r="P366" i="8"/>
  <c r="P111" i="8"/>
  <c r="P201" i="8"/>
  <c r="P352" i="8"/>
  <c r="P334" i="8"/>
  <c r="P409" i="8"/>
  <c r="P274" i="8"/>
  <c r="P124" i="8"/>
  <c r="P14" i="8"/>
  <c r="P223" i="8"/>
  <c r="P328" i="8"/>
  <c r="P376" i="8"/>
  <c r="P242" i="8"/>
  <c r="P277" i="8"/>
  <c r="P86" i="8"/>
  <c r="P260" i="8"/>
  <c r="P248" i="8"/>
  <c r="P213" i="8"/>
  <c r="P233" i="8"/>
  <c r="P402" i="8"/>
  <c r="P82" i="8"/>
  <c r="P322" i="8"/>
  <c r="P388" i="8"/>
  <c r="P57" i="8"/>
  <c r="P318" i="8"/>
  <c r="P189" i="8"/>
  <c r="P49" i="8"/>
  <c r="P330" i="8"/>
  <c r="P303" i="8"/>
  <c r="P218" i="8"/>
  <c r="P80" i="8"/>
  <c r="P103" i="8"/>
  <c r="P158" i="8"/>
  <c r="P400" i="8"/>
  <c r="P327" i="8"/>
  <c r="P175" i="8"/>
  <c r="Q401" i="8"/>
  <c r="Q388" i="8"/>
  <c r="Q87" i="8"/>
  <c r="Q112" i="8"/>
  <c r="Q128" i="8"/>
  <c r="Q259" i="8"/>
  <c r="Q171" i="8"/>
  <c r="Q157" i="8"/>
  <c r="Q46" i="8"/>
  <c r="Q143" i="8"/>
  <c r="Q236" i="8"/>
  <c r="Q94" i="8"/>
  <c r="Q66" i="8"/>
  <c r="Q318" i="8"/>
  <c r="Q319" i="8"/>
  <c r="Q124" i="8"/>
  <c r="Q130" i="8"/>
  <c r="Q322" i="8"/>
  <c r="Q269" i="8"/>
  <c r="Q324" i="8"/>
  <c r="Q121" i="8"/>
  <c r="Q383" i="8"/>
  <c r="Q93" i="8"/>
  <c r="Q5" i="8"/>
  <c r="Q305" i="8"/>
  <c r="Q206" i="8"/>
  <c r="Q377" i="8"/>
  <c r="Q22" i="8"/>
  <c r="Q115" i="8"/>
  <c r="Q231" i="8"/>
  <c r="Q60" i="8"/>
  <c r="Q192" i="8"/>
  <c r="Q90" i="8"/>
  <c r="Q277" i="8"/>
  <c r="Q238" i="8"/>
  <c r="Q3" i="8"/>
  <c r="Q146" i="8"/>
  <c r="Q183" i="8"/>
  <c r="Q205" i="8"/>
  <c r="Q262" i="8"/>
  <c r="Q178" i="8"/>
  <c r="Q25" i="8"/>
  <c r="Q91" i="8"/>
  <c r="Q367" i="8"/>
  <c r="Q317" i="8"/>
  <c r="Q201" i="8"/>
  <c r="Q27" i="8"/>
  <c r="Q85" i="8"/>
  <c r="Q81" i="8"/>
  <c r="Q314" i="8"/>
  <c r="Q338" i="8"/>
  <c r="Q258" i="8"/>
  <c r="Q182" i="8"/>
  <c r="Q12" i="8"/>
  <c r="Q395" i="8"/>
  <c r="Q348" i="8"/>
  <c r="Q341" i="8"/>
  <c r="Q246" i="8"/>
  <c r="Q6" i="8"/>
  <c r="Q151" i="8"/>
  <c r="Q215" i="8"/>
  <c r="Q297" i="8"/>
  <c r="Q330" i="8"/>
  <c r="Q251" i="8"/>
  <c r="Q250" i="8"/>
  <c r="Q48" i="8"/>
  <c r="Q343" i="8"/>
  <c r="Q65" i="8"/>
  <c r="Q138" i="8"/>
  <c r="Q107" i="8"/>
  <c r="Q340" i="8"/>
  <c r="Q332" i="8"/>
  <c r="Q47" i="8"/>
  <c r="Q200" i="8"/>
  <c r="Q242" i="8"/>
  <c r="Q68" i="8"/>
  <c r="Q271" i="8"/>
  <c r="Q400" i="8"/>
  <c r="Q237" i="8"/>
  <c r="Q74" i="8"/>
  <c r="Q97" i="8"/>
  <c r="Q254" i="8"/>
  <c r="Q396" i="8"/>
  <c r="Q209" i="8"/>
  <c r="Q184" i="8"/>
  <c r="Q261" i="8"/>
  <c r="Q13" i="8"/>
  <c r="Q337" i="8"/>
  <c r="Q218" i="8"/>
  <c r="Q289" i="8"/>
  <c r="Q325" i="8"/>
  <c r="Q57" i="8"/>
  <c r="Q86" i="8"/>
  <c r="Q213" i="8"/>
  <c r="Q137" i="8"/>
  <c r="Q11" i="8"/>
  <c r="Q168" i="8"/>
  <c r="Q244" i="8"/>
  <c r="Q368" i="8"/>
  <c r="Q49" i="8"/>
  <c r="Q109" i="8"/>
  <c r="Q357" i="8"/>
  <c r="Q108" i="8"/>
  <c r="Q217" i="8"/>
  <c r="Q313" i="8"/>
  <c r="Q342" i="8"/>
  <c r="Q123" i="8"/>
  <c r="Q92" i="8"/>
  <c r="Q50" i="8"/>
  <c r="Q152" i="8"/>
  <c r="Q118" i="8"/>
  <c r="Q35" i="8"/>
  <c r="Q111" i="8"/>
  <c r="Q51" i="8"/>
  <c r="Q255" i="8"/>
  <c r="Q166" i="8"/>
  <c r="Q9" i="8"/>
  <c r="Q71" i="8"/>
  <c r="Q306" i="8"/>
  <c r="Q185" i="8"/>
  <c r="Q371" i="8"/>
  <c r="Q304" i="8"/>
  <c r="Q136" i="8"/>
  <c r="Q299" i="8"/>
  <c r="Q407" i="8"/>
  <c r="Q80" i="8"/>
  <c r="Q122" i="8"/>
  <c r="Q207" i="8"/>
  <c r="Q173" i="8"/>
  <c r="Q402" i="8"/>
  <c r="Q281" i="8"/>
  <c r="Q365" i="8"/>
  <c r="Q202" i="8"/>
  <c r="Q142" i="8"/>
  <c r="Q375" i="8"/>
  <c r="Q374" i="8"/>
  <c r="Q291" i="8"/>
  <c r="Q224" i="8"/>
  <c r="Q307" i="8"/>
  <c r="Q240" i="8"/>
  <c r="Q106" i="8"/>
  <c r="Q193" i="8"/>
  <c r="Q327" i="8"/>
  <c r="Q284" i="8"/>
  <c r="Q191" i="8"/>
  <c r="Q190" i="8"/>
  <c r="Q287" i="8"/>
  <c r="Q120" i="8"/>
  <c r="Q73" i="8"/>
  <c r="Q197" i="8"/>
  <c r="Q174" i="8"/>
  <c r="Q7" i="8"/>
  <c r="Q364" i="8"/>
  <c r="Q141" i="8"/>
  <c r="Q77" i="8"/>
  <c r="Q78" i="8"/>
  <c r="Q55" i="8"/>
  <c r="Q282" i="8"/>
  <c r="Q125" i="8"/>
  <c r="Q99" i="8"/>
  <c r="Q32" i="8"/>
  <c r="Q180" i="8"/>
  <c r="Q216" i="8"/>
  <c r="Q104" i="8"/>
  <c r="Q298" i="8"/>
  <c r="Q129" i="8"/>
  <c r="Q263" i="8"/>
  <c r="Q100" i="8"/>
  <c r="Q131" i="8"/>
  <c r="Q116" i="8"/>
  <c r="Q177" i="8"/>
  <c r="Q311" i="8"/>
  <c r="Q34" i="8"/>
  <c r="Q253" i="8"/>
  <c r="Q355" i="8"/>
  <c r="Q288" i="8"/>
  <c r="Q170" i="8"/>
  <c r="Q232" i="8"/>
  <c r="Q88" i="8"/>
  <c r="Q102" i="8"/>
  <c r="Q356" i="8"/>
  <c r="Q175" i="8"/>
  <c r="Q372" i="8"/>
  <c r="Q186" i="8"/>
  <c r="Q29" i="8"/>
  <c r="Q290" i="8"/>
  <c r="Q169" i="8"/>
  <c r="Q14" i="8"/>
  <c r="Q127" i="8"/>
  <c r="Q53" i="8"/>
  <c r="Q280" i="8"/>
  <c r="Q72" i="8"/>
  <c r="Q243" i="8"/>
  <c r="Q303" i="8"/>
  <c r="Q45" i="8"/>
  <c r="Q286" i="8"/>
  <c r="Q164" i="8"/>
  <c r="Q241" i="8"/>
  <c r="Q309" i="8"/>
  <c r="Q408" i="8"/>
  <c r="Q56" i="8"/>
  <c r="Q300" i="8"/>
  <c r="Q139" i="8"/>
  <c r="Q329" i="8"/>
  <c r="Q249" i="8"/>
  <c r="Q387" i="8"/>
  <c r="Q335" i="8"/>
  <c r="Q204" i="8"/>
  <c r="Q405" i="8"/>
  <c r="Q292" i="8"/>
  <c r="Q230" i="8"/>
  <c r="Q162" i="8"/>
  <c r="Q176" i="8"/>
  <c r="Q358" i="8"/>
  <c r="Q270" i="8"/>
  <c r="Q267" i="8"/>
  <c r="Q95" i="8"/>
  <c r="Q320" i="8"/>
  <c r="Q18" i="8"/>
  <c r="Q76" i="8"/>
  <c r="Q98" i="8"/>
  <c r="Q370" i="8"/>
  <c r="Q96" i="8"/>
  <c r="Q117" i="8"/>
  <c r="Q310" i="8"/>
  <c r="Q221" i="8"/>
  <c r="Q64" i="8"/>
  <c r="Q260" i="8"/>
  <c r="Q31" i="8"/>
  <c r="Q331" i="8"/>
  <c r="Q346" i="8"/>
  <c r="Q159" i="8"/>
  <c r="Q226" i="8"/>
  <c r="Q105" i="8"/>
  <c r="Q229" i="8"/>
  <c r="Q336" i="8"/>
  <c r="Q245" i="8"/>
  <c r="Q274" i="8"/>
  <c r="Q153" i="8"/>
  <c r="Q83" i="8"/>
  <c r="Q16" i="8"/>
  <c r="Q10" i="8"/>
  <c r="Q196" i="8"/>
  <c r="Q350" i="8"/>
  <c r="Q392" i="8"/>
  <c r="Q40" i="8"/>
  <c r="Q235" i="8"/>
  <c r="Q114" i="8"/>
  <c r="Q194" i="8"/>
  <c r="Q187" i="8"/>
  <c r="Q26" i="8"/>
  <c r="Q69" i="8"/>
  <c r="Q28" i="8"/>
  <c r="Q349" i="8"/>
  <c r="Q165" i="8"/>
  <c r="Q378" i="8"/>
  <c r="Q113" i="8"/>
  <c r="Q247" i="8"/>
  <c r="Q75" i="8"/>
  <c r="Q361" i="8"/>
  <c r="Q347" i="8"/>
  <c r="Q44" i="8"/>
  <c r="Q172" i="8"/>
  <c r="Q363" i="8"/>
  <c r="Q397" i="8"/>
  <c r="Q339" i="8"/>
  <c r="Q272" i="8"/>
  <c r="Q37" i="8"/>
  <c r="Q119" i="8"/>
  <c r="Q214" i="8"/>
  <c r="Q376" i="8"/>
  <c r="Q24" i="8"/>
  <c r="Q334" i="8"/>
  <c r="Q366" i="8"/>
  <c r="Q20" i="8"/>
  <c r="Q195" i="8"/>
  <c r="Q61" i="8"/>
  <c r="Q385" i="8"/>
  <c r="Q140" i="8"/>
  <c r="Q273" i="8"/>
  <c r="Q154" i="8"/>
  <c r="Q4" i="8"/>
  <c r="Q58" i="8"/>
  <c r="Q352" i="8"/>
  <c r="Q373" i="8"/>
  <c r="Q199" i="8"/>
  <c r="Q257" i="8"/>
  <c r="Q156" i="8"/>
  <c r="Q52" i="8"/>
  <c r="Q147" i="8"/>
  <c r="Q239" i="8"/>
  <c r="Q283" i="8"/>
  <c r="Q278" i="8"/>
  <c r="Q393" i="8"/>
  <c r="Q42" i="8"/>
  <c r="Q188" i="8"/>
  <c r="Q133" i="8"/>
  <c r="Q276" i="8"/>
  <c r="Q308" i="8"/>
  <c r="Q369" i="8"/>
  <c r="Q315" i="8"/>
  <c r="Q19" i="8"/>
  <c r="Q382" i="8"/>
  <c r="Q134" i="8"/>
  <c r="Q386" i="8"/>
  <c r="Q150" i="8"/>
  <c r="Q67" i="8"/>
  <c r="Q399" i="8"/>
  <c r="Q301" i="8"/>
  <c r="Q15" i="8"/>
  <c r="Q293" i="8"/>
  <c r="Q391" i="8"/>
  <c r="Q43" i="8"/>
  <c r="Q360" i="8"/>
  <c r="Q8" i="8"/>
  <c r="Q208" i="8"/>
  <c r="Q323" i="8"/>
  <c r="Q256" i="8"/>
  <c r="Q398" i="8"/>
  <c r="Q158" i="8"/>
  <c r="Q265" i="8"/>
  <c r="Q103" i="8"/>
  <c r="Q344" i="8"/>
  <c r="Q312" i="8"/>
  <c r="Q223" i="8"/>
  <c r="Q227" i="8"/>
  <c r="Q351" i="8"/>
  <c r="Q2" i="8"/>
  <c r="Q17" i="8"/>
  <c r="Q36" i="8"/>
  <c r="Q266" i="8"/>
  <c r="Q321" i="8"/>
  <c r="Q228" i="8"/>
  <c r="Q63" i="8"/>
  <c r="Q316" i="8"/>
  <c r="Q41" i="8"/>
  <c r="Q70" i="8"/>
  <c r="Q163" i="8"/>
  <c r="Q389" i="8"/>
  <c r="Q149" i="8"/>
  <c r="Q333" i="8"/>
  <c r="Q126" i="8"/>
  <c r="Q59" i="8"/>
  <c r="Q275" i="8"/>
  <c r="Q390" i="8"/>
  <c r="Q379" i="8"/>
  <c r="Q406" i="8"/>
  <c r="Q148" i="8"/>
  <c r="Q79" i="8"/>
  <c r="Q219" i="8"/>
  <c r="Q354" i="8"/>
  <c r="Q167" i="8"/>
  <c r="Q380" i="8"/>
  <c r="Q326" i="8"/>
  <c r="Q33" i="8"/>
  <c r="Q38" i="8"/>
  <c r="Q54" i="8"/>
  <c r="Q181" i="8"/>
  <c r="Q210" i="8"/>
  <c r="Q89" i="8"/>
  <c r="Q268" i="8"/>
  <c r="Q203" i="8"/>
  <c r="Q23" i="8"/>
  <c r="Q220" i="8"/>
  <c r="Q39" i="8"/>
  <c r="Q189" i="8"/>
  <c r="Q302" i="8"/>
  <c r="Q404" i="8"/>
  <c r="Q30" i="8"/>
  <c r="Q198" i="8"/>
  <c r="Q225" i="8"/>
  <c r="Q359" i="8"/>
  <c r="Q328" i="8"/>
  <c r="Q248" i="8"/>
  <c r="Q353" i="8"/>
  <c r="Q211" i="8"/>
  <c r="Q160" i="8"/>
  <c r="Q252" i="8"/>
  <c r="Q384" i="8"/>
  <c r="Q179" i="8"/>
  <c r="Q62" i="8"/>
  <c r="Q403" i="8"/>
  <c r="Q212" i="8"/>
  <c r="Q101" i="8"/>
  <c r="Q233" i="8"/>
  <c r="Q409" i="8"/>
  <c r="Q144" i="8"/>
  <c r="Q110" i="8"/>
  <c r="Q222" i="8"/>
  <c r="Q294" i="8"/>
  <c r="Q285" i="8"/>
  <c r="Q234" i="8"/>
  <c r="Q362" i="8"/>
  <c r="Q345" i="8"/>
  <c r="Q84" i="8"/>
  <c r="Q145" i="8"/>
  <c r="Q279" i="8"/>
  <c r="Q161" i="8"/>
  <c r="Q295" i="8"/>
  <c r="Q132" i="8"/>
  <c r="Q82" i="8"/>
  <c r="Q21" i="8"/>
  <c r="Q135" i="8"/>
  <c r="Q394" i="8"/>
  <c r="Q155" i="8"/>
  <c r="Q381" i="8"/>
  <c r="Q296" i="8"/>
  <c r="W18" i="8"/>
  <c r="Y14" i="8" l="1"/>
  <c r="Z14" i="8" s="1"/>
  <c r="R405" i="8"/>
  <c r="R373" i="8"/>
  <c r="R309" i="8"/>
  <c r="R181" i="8"/>
  <c r="R133" i="8"/>
  <c r="R85" i="8"/>
  <c r="R5" i="8"/>
  <c r="R381" i="8"/>
  <c r="R283" i="8"/>
  <c r="R188" i="8"/>
  <c r="R271" i="8"/>
  <c r="R217" i="8"/>
  <c r="R286" i="8"/>
  <c r="R408" i="8"/>
  <c r="R196" i="8"/>
  <c r="R274" i="8"/>
  <c r="R139" i="8"/>
  <c r="R153" i="8"/>
  <c r="R135" i="8"/>
  <c r="R192" i="8"/>
  <c r="R211" i="8"/>
  <c r="R151" i="8"/>
  <c r="R208" i="8"/>
  <c r="R13" i="8"/>
  <c r="R273" i="8"/>
  <c r="R183" i="8"/>
  <c r="R33" i="8"/>
  <c r="R134" i="8"/>
  <c r="R394" i="8"/>
  <c r="R24" i="8"/>
  <c r="R223" i="8"/>
  <c r="R231" i="8"/>
  <c r="R190" i="8"/>
  <c r="R402" i="8"/>
  <c r="R349" i="8"/>
  <c r="R137" i="8"/>
  <c r="R115" i="8"/>
  <c r="R388" i="8"/>
  <c r="R59" i="8"/>
  <c r="R96" i="8"/>
  <c r="R365" i="8"/>
  <c r="R80" i="8"/>
  <c r="R311" i="8"/>
  <c r="R302" i="8"/>
  <c r="R103" i="8"/>
  <c r="R69" i="8"/>
  <c r="R391" i="8"/>
  <c r="R197" i="8"/>
  <c r="R294" i="8"/>
  <c r="R407" i="8"/>
  <c r="R325" i="8"/>
  <c r="R167" i="8"/>
  <c r="R165" i="8"/>
  <c r="R316" i="8"/>
  <c r="R305" i="8"/>
  <c r="R280" i="8"/>
  <c r="R16" i="8"/>
  <c r="R40" i="8"/>
  <c r="R328" i="8"/>
  <c r="R355" i="8"/>
  <c r="R206" i="8"/>
  <c r="R146" i="8"/>
  <c r="R31" i="8"/>
  <c r="R157" i="8"/>
  <c r="R179" i="8"/>
  <c r="R10" i="8"/>
  <c r="R79" i="8"/>
  <c r="R195" i="8"/>
  <c r="R233" i="8"/>
  <c r="R359" i="8"/>
  <c r="R168" i="8"/>
  <c r="R395" i="8"/>
  <c r="R38" i="8"/>
  <c r="R200" i="8"/>
  <c r="R241" i="8"/>
  <c r="R249" i="8"/>
  <c r="R216" i="8"/>
  <c r="R257" i="8"/>
  <c r="R269" i="8"/>
  <c r="R82" i="8"/>
  <c r="R293" i="8"/>
  <c r="R289" i="8"/>
  <c r="R390" i="8"/>
  <c r="R219" i="8"/>
  <c r="R114" i="8"/>
  <c r="R105" i="8"/>
  <c r="R272" i="8"/>
  <c r="R296" i="8"/>
  <c r="R229" i="8"/>
  <c r="R178" i="8"/>
  <c r="R198" i="8"/>
  <c r="R230" i="8"/>
  <c r="R315" i="8"/>
  <c r="R352" i="8"/>
  <c r="R387" i="8"/>
  <c r="R129" i="8"/>
  <c r="R120" i="8"/>
  <c r="R95" i="8"/>
  <c r="R117" i="8"/>
  <c r="R252" i="8"/>
  <c r="R42" i="8"/>
  <c r="R25" i="8"/>
  <c r="R50" i="8"/>
  <c r="R41" i="8"/>
  <c r="R66" i="8"/>
  <c r="R232" i="8"/>
  <c r="R29" i="8"/>
  <c r="R98" i="8"/>
  <c r="R76" i="8"/>
  <c r="R370" i="8"/>
  <c r="R65" i="8"/>
  <c r="R121" i="8"/>
  <c r="R84" i="8"/>
  <c r="R393" i="8"/>
  <c r="R357" i="8"/>
  <c r="R409" i="8"/>
  <c r="R336" i="8"/>
  <c r="R372" i="8"/>
  <c r="R14" i="8"/>
  <c r="R164" i="8"/>
  <c r="R266" i="8"/>
  <c r="R335" i="8"/>
  <c r="R180" i="8"/>
  <c r="R26" i="8"/>
  <c r="R298" i="8"/>
  <c r="R227" i="8"/>
  <c r="R221" i="8"/>
  <c r="R281" i="8"/>
  <c r="R306" i="8"/>
  <c r="R297" i="8"/>
  <c r="R322" i="8"/>
  <c r="R57" i="8"/>
  <c r="R126" i="8"/>
  <c r="R338" i="8"/>
  <c r="R35" i="8"/>
  <c r="R248" i="8"/>
  <c r="R199" i="8"/>
  <c r="R15" i="8"/>
  <c r="R361" i="8"/>
  <c r="R321" i="8"/>
  <c r="R377" i="8"/>
  <c r="R239" i="8"/>
  <c r="R340" i="8"/>
  <c r="R186" i="8"/>
  <c r="R255" i="8"/>
  <c r="R48" i="8"/>
  <c r="R19" i="8"/>
  <c r="R142" i="8"/>
  <c r="R323" i="8"/>
  <c r="R251" i="8"/>
  <c r="R11" i="8"/>
  <c r="R246" i="8"/>
  <c r="R39" i="8"/>
  <c r="R172" i="8"/>
  <c r="R145" i="8"/>
  <c r="R23" i="8"/>
  <c r="R376" i="8"/>
  <c r="R270" i="8"/>
  <c r="R351" i="8"/>
  <c r="R123" i="8"/>
  <c r="R212" i="8"/>
  <c r="R78" i="8"/>
  <c r="R149" i="8"/>
  <c r="R3" i="8"/>
  <c r="R90" i="8"/>
  <c r="R222" i="8"/>
  <c r="R313" i="8"/>
  <c r="R285" i="8"/>
  <c r="R354" i="8"/>
  <c r="R332" i="8"/>
  <c r="R67" i="8"/>
  <c r="R130" i="8"/>
  <c r="R170" i="8"/>
  <c r="R320" i="8"/>
  <c r="R58" i="8"/>
  <c r="R342" i="8"/>
  <c r="R292" i="8"/>
  <c r="R174" i="8"/>
  <c r="R140" i="8"/>
  <c r="R385" i="8"/>
  <c r="R88" i="8"/>
  <c r="R201" i="8"/>
  <c r="R6" i="8"/>
  <c r="R91" i="8"/>
  <c r="R128" i="8"/>
  <c r="R22" i="8"/>
  <c r="R282" i="8"/>
  <c r="R144" i="8"/>
  <c r="R379" i="8"/>
  <c r="R54" i="8"/>
  <c r="R334" i="8"/>
  <c r="R74" i="8"/>
  <c r="R382" i="8"/>
  <c r="R100" i="8"/>
  <c r="R291" i="8"/>
  <c r="R73" i="8"/>
  <c r="R113" i="8"/>
  <c r="R8" i="8"/>
  <c r="R45" i="8"/>
  <c r="R154" i="8"/>
  <c r="R386" i="8"/>
  <c r="R32" i="8"/>
  <c r="R339" i="8"/>
  <c r="R2" i="8"/>
  <c r="R182" i="8"/>
  <c r="R392" i="8"/>
  <c r="R256" i="8"/>
  <c r="R295" i="8"/>
  <c r="R141" i="8"/>
  <c r="R401" i="8"/>
  <c r="R344" i="8"/>
  <c r="R163" i="8"/>
  <c r="R63" i="8"/>
  <c r="R107" i="8"/>
  <c r="R236" i="8"/>
  <c r="R127" i="8"/>
  <c r="R330" i="8"/>
  <c r="R356" i="8"/>
  <c r="R259" i="8"/>
  <c r="R346" i="8"/>
  <c r="R106" i="8"/>
  <c r="R166" i="8"/>
  <c r="R152" i="8"/>
  <c r="R131" i="8"/>
  <c r="R194" i="8"/>
  <c r="R43" i="8"/>
  <c r="R21" i="8"/>
  <c r="R319" i="8"/>
  <c r="R262" i="8"/>
  <c r="R347" i="8"/>
  <c r="R384" i="8"/>
  <c r="R278" i="8"/>
  <c r="R400" i="8"/>
  <c r="R205" i="8"/>
  <c r="R310" i="8"/>
  <c r="R383" i="8"/>
  <c r="R155" i="8"/>
  <c r="R175" i="8"/>
  <c r="R263" i="8"/>
  <c r="R20" i="8"/>
  <c r="R329" i="8"/>
  <c r="R51" i="8"/>
  <c r="R264" i="8"/>
  <c r="R301" i="8"/>
  <c r="R108" i="8"/>
  <c r="R288" i="8"/>
  <c r="R304" i="8"/>
  <c r="R235" i="8"/>
  <c r="R83" i="8"/>
  <c r="R389" i="8"/>
  <c r="R267" i="8"/>
  <c r="R124" i="8"/>
  <c r="R245" i="8"/>
  <c r="R116" i="8"/>
  <c r="R104" i="8"/>
  <c r="R397" i="8"/>
  <c r="R210" i="8"/>
  <c r="R156" i="8"/>
  <c r="R112" i="8"/>
  <c r="R363" i="8"/>
  <c r="R62" i="8"/>
  <c r="R119" i="8"/>
  <c r="R176" i="8"/>
  <c r="R12" i="8"/>
  <c r="R7" i="8"/>
  <c r="R171" i="8"/>
  <c r="R4" i="8"/>
  <c r="R362" i="8"/>
  <c r="R398" i="8"/>
  <c r="R52" i="8"/>
  <c r="R97" i="8"/>
  <c r="R374" i="8"/>
  <c r="R214" i="8"/>
  <c r="R148" i="8"/>
  <c r="R250" i="8"/>
  <c r="R327" i="8"/>
  <c r="R204" i="8"/>
  <c r="R177" i="8"/>
  <c r="R87" i="8"/>
  <c r="R193" i="8"/>
  <c r="R318" i="8"/>
  <c r="R375" i="8"/>
  <c r="R53" i="8"/>
  <c r="R243" i="8"/>
  <c r="R268" i="8"/>
  <c r="R244" i="8"/>
  <c r="R28" i="8"/>
  <c r="R37" i="8"/>
  <c r="R27" i="8"/>
  <c r="R276" i="8"/>
  <c r="R122" i="8"/>
  <c r="R307" i="8"/>
  <c r="R89" i="8"/>
  <c r="R158" i="8"/>
  <c r="R308" i="8"/>
  <c r="R92" i="8"/>
  <c r="R68" i="8"/>
  <c r="R364" i="8"/>
  <c r="R81" i="8"/>
  <c r="R191" i="8"/>
  <c r="R150" i="8"/>
  <c r="R348" i="8"/>
  <c r="R247" i="8"/>
  <c r="R72" i="8"/>
  <c r="R279" i="8"/>
  <c r="R147" i="8"/>
  <c r="R360" i="8"/>
  <c r="R254" i="8"/>
  <c r="R261" i="8"/>
  <c r="R125" i="8"/>
  <c r="R368" i="8"/>
  <c r="R220" i="8"/>
  <c r="R111" i="8"/>
  <c r="R184" i="8"/>
  <c r="R225" i="8"/>
  <c r="R237" i="8"/>
  <c r="R202" i="8"/>
  <c r="R284" i="8"/>
  <c r="R260" i="8"/>
  <c r="R187" i="8"/>
  <c r="R109" i="8"/>
  <c r="R378" i="8"/>
  <c r="R353" i="8"/>
  <c r="R331" i="8"/>
  <c r="R93" i="8"/>
  <c r="R169" i="8"/>
  <c r="R404" i="8"/>
  <c r="R75" i="8"/>
  <c r="R136" i="8"/>
  <c r="R173" i="8"/>
  <c r="R242" i="8"/>
  <c r="R343" i="8"/>
  <c r="R277" i="8"/>
  <c r="R367" i="8"/>
  <c r="R9" i="8"/>
  <c r="R228" i="8"/>
  <c r="R94" i="8"/>
  <c r="R86" i="8"/>
  <c r="R253" i="8"/>
  <c r="R224" i="8"/>
  <c r="R118" i="8"/>
  <c r="R36" i="8"/>
  <c r="R345" i="8"/>
  <c r="R207" i="8"/>
  <c r="R406" i="8"/>
  <c r="R61" i="8"/>
  <c r="R324" i="8"/>
  <c r="R77" i="8"/>
  <c r="R337" i="8"/>
  <c r="R30" i="8"/>
  <c r="R209" i="8"/>
  <c r="R326" i="8"/>
  <c r="R366" i="8"/>
  <c r="R17" i="8"/>
  <c r="R138" i="8"/>
  <c r="R333" i="8"/>
  <c r="R218" i="8"/>
  <c r="R403" i="8"/>
  <c r="R185" i="8"/>
  <c r="R47" i="8"/>
  <c r="R371" i="8"/>
  <c r="R238" i="8"/>
  <c r="R161" i="8"/>
  <c r="R369" i="8"/>
  <c r="R189" i="8"/>
  <c r="R160" i="8"/>
  <c r="R265" i="8"/>
  <c r="R34" i="8"/>
  <c r="R70" i="8"/>
  <c r="R350" i="8"/>
  <c r="R396" i="8"/>
  <c r="R110" i="8"/>
  <c r="R102" i="8"/>
  <c r="R44" i="8"/>
  <c r="R203" i="8"/>
  <c r="R213" i="8"/>
  <c r="R341" i="8"/>
  <c r="R317" i="8"/>
  <c r="R56" i="8"/>
  <c r="R380" i="8"/>
  <c r="R162" i="8"/>
  <c r="R299" i="8"/>
  <c r="R258" i="8"/>
  <c r="R300" i="8"/>
  <c r="R240" i="8"/>
  <c r="R215" i="8"/>
  <c r="R132" i="8"/>
  <c r="R234" i="8"/>
  <c r="R303" i="8"/>
  <c r="R287" i="8"/>
  <c r="R55" i="8"/>
  <c r="R226" i="8"/>
  <c r="R71" i="8"/>
  <c r="R46" i="8"/>
  <c r="R64" i="8"/>
  <c r="R18" i="8"/>
  <c r="R314" i="8"/>
  <c r="R290" i="8"/>
  <c r="R399" i="8"/>
  <c r="R159" i="8"/>
  <c r="R358" i="8"/>
  <c r="R275" i="8"/>
  <c r="R60" i="8"/>
  <c r="R49" i="8"/>
  <c r="R101" i="8"/>
  <c r="R99" i="8"/>
  <c r="R312" i="8"/>
  <c r="R143" i="8"/>
  <c r="Y16" i="8"/>
  <c r="Z16" i="8" s="1"/>
  <c r="Y18" i="8" l="1"/>
  <c r="Z18" i="8" s="1"/>
</calcChain>
</file>

<file path=xl/sharedStrings.xml><?xml version="1.0" encoding="utf-8"?>
<sst xmlns="http://schemas.openxmlformats.org/spreadsheetml/2006/main" count="29284" uniqueCount="728">
  <si>
    <t>Visits</t>
  </si>
  <si>
    <t>Notes</t>
  </si>
  <si>
    <t>Columns</t>
  </si>
  <si>
    <t>Examples</t>
  </si>
  <si>
    <t>This information is necessary and is found in all datasets.</t>
  </si>
  <si>
    <t>STATE</t>
  </si>
  <si>
    <t>Alabama</t>
  </si>
  <si>
    <t>YEAR</t>
  </si>
  <si>
    <t>This may provide useful but is unique to only tis dataset.</t>
  </si>
  <si>
    <t>WEEK</t>
  </si>
  <si>
    <t>NUM. OF PROVIDERS</t>
  </si>
  <si>
    <t>TOTAL PATIENTS</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</si>
  <si>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</si>
  <si>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</si>
  <si>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</si>
  <si>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</si>
  <si>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</si>
  <si>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</si>
  <si>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</si>
  <si>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</si>
  <si>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</si>
  <si>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</si>
  <si>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</si>
  <si>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</si>
  <si>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</si>
  <si>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</si>
  <si>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</si>
  <si>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</si>
  <si>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</si>
  <si>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</si>
  <si>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</si>
  <si>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</si>
  <si>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</si>
  <si>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</si>
  <si>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</si>
  <si>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</si>
  <si>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</si>
  <si>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</si>
  <si>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</si>
  <si>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</si>
  <si>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</si>
  <si>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</si>
  <si>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</si>
  <si>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</si>
  <si>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</si>
  <si>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</si>
  <si>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</si>
  <si>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</si>
  <si>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</si>
  <si>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</si>
  <si>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</si>
  <si>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</si>
  <si>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</si>
  <si>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</si>
  <si>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</si>
  <si>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</si>
  <si>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</si>
  <si>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</si>
  <si>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</si>
  <si>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</si>
  <si>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</si>
  <si>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</si>
  <si>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New York City</t>
  </si>
  <si>
    <t>Virgin Islands</t>
  </si>
  <si>
    <t>Puerto Rico</t>
  </si>
  <si>
    <t>Commonwealth of the Northern Mariana Islands</t>
  </si>
  <si>
    <t>State/Year</t>
  </si>
  <si>
    <t>Grand Total</t>
  </si>
  <si>
    <t>Replace X values with 0</t>
  </si>
  <si>
    <t>Sum of NUM. OF PROVIDERS</t>
  </si>
  <si>
    <t>Sum of TOTAL PATIENTS</t>
  </si>
  <si>
    <t>Deleted Puerto Rico and Virgin Island.  Combined NYV with NYS to have one NY total.</t>
  </si>
  <si>
    <t>STATE/YEAR</t>
  </si>
  <si>
    <t>insert combined STATE/YEAR column</t>
  </si>
  <si>
    <t>Sum of Total population</t>
  </si>
  <si>
    <t>Sum of 0 to 4</t>
  </si>
  <si>
    <t xml:space="preserve">Sum of 5 to 9 </t>
  </si>
  <si>
    <t xml:space="preserve">Sum of 10 to 14 </t>
  </si>
  <si>
    <t xml:space="preserve">Sum of 15 to 19  </t>
  </si>
  <si>
    <t xml:space="preserve">Sum of 20 to 24  </t>
  </si>
  <si>
    <t xml:space="preserve">Sum of 25 to 29  </t>
  </si>
  <si>
    <t xml:space="preserve">Sum of 30 to 34  </t>
  </si>
  <si>
    <t xml:space="preserve">Sum of 35 to 39 </t>
  </si>
  <si>
    <t xml:space="preserve">Sum of 40 to 44  </t>
  </si>
  <si>
    <t xml:space="preserve">Sum of 45 to 49 </t>
  </si>
  <si>
    <t xml:space="preserve">Sum of 50 to 54 </t>
  </si>
  <si>
    <t xml:space="preserve">Sum of 55 to 59  </t>
  </si>
  <si>
    <t xml:space="preserve">Sum of 60 to 64 </t>
  </si>
  <si>
    <t xml:space="preserve">Sum of 65 to 69  </t>
  </si>
  <si>
    <t xml:space="preserve">Sum of 70 to 74  </t>
  </si>
  <si>
    <t xml:space="preserve">Sum of 75 to 79  </t>
  </si>
  <si>
    <t xml:space="preserve">Sum of 80 to 84  </t>
  </si>
  <si>
    <t>Sum of 85+</t>
  </si>
  <si>
    <t>0-64</t>
  </si>
  <si>
    <t>&gt;65</t>
  </si>
  <si>
    <t>Alabama2009</t>
  </si>
  <si>
    <t>Alabama2010</t>
  </si>
  <si>
    <t>Alabama2011</t>
  </si>
  <si>
    <t>Alabama2012</t>
  </si>
  <si>
    <t>Alabama2013</t>
  </si>
  <si>
    <t>Alabama2014</t>
  </si>
  <si>
    <t>Alabama2015</t>
  </si>
  <si>
    <t>Alabama2016</t>
  </si>
  <si>
    <t>Alabama2017</t>
  </si>
  <si>
    <t>Alaska2009</t>
  </si>
  <si>
    <t>Alaska2010</t>
  </si>
  <si>
    <t>Alaska2011</t>
  </si>
  <si>
    <t>Alaska2012</t>
  </si>
  <si>
    <t>Alaska2013</t>
  </si>
  <si>
    <t>Alaska2014</t>
  </si>
  <si>
    <t>Alaska2015</t>
  </si>
  <si>
    <t>Alaska2016</t>
  </si>
  <si>
    <t>Alaska2017</t>
  </si>
  <si>
    <t>Arizona2009</t>
  </si>
  <si>
    <t>Arizona2010</t>
  </si>
  <si>
    <t>Arizona2011</t>
  </si>
  <si>
    <t>Arizona2012</t>
  </si>
  <si>
    <t>Arizona2013</t>
  </si>
  <si>
    <t>Arizona2014</t>
  </si>
  <si>
    <t>Arizona2015</t>
  </si>
  <si>
    <t>Arizona2016</t>
  </si>
  <si>
    <t>Arizona2017</t>
  </si>
  <si>
    <t>Arkansas2009</t>
  </si>
  <si>
    <t>Arkansas2010</t>
  </si>
  <si>
    <t>Arkansas2011</t>
  </si>
  <si>
    <t>Arkansas2012</t>
  </si>
  <si>
    <t>Arkansas2013</t>
  </si>
  <si>
    <t>Arkansas2014</t>
  </si>
  <si>
    <t>Arkansas2015</t>
  </si>
  <si>
    <t>Arkansas2016</t>
  </si>
  <si>
    <t>Arkansas2017</t>
  </si>
  <si>
    <t>California2009</t>
  </si>
  <si>
    <t>California2010</t>
  </si>
  <si>
    <t>California2011</t>
  </si>
  <si>
    <t>California2012</t>
  </si>
  <si>
    <t>California2013</t>
  </si>
  <si>
    <t>California2014</t>
  </si>
  <si>
    <t>California2015</t>
  </si>
  <si>
    <t>California2016</t>
  </si>
  <si>
    <t>California2017</t>
  </si>
  <si>
    <t>Colorado2009</t>
  </si>
  <si>
    <t>Colorado2010</t>
  </si>
  <si>
    <t>Colorado2011</t>
  </si>
  <si>
    <t>Colorado2012</t>
  </si>
  <si>
    <t>Colorado2013</t>
  </si>
  <si>
    <t>Colorado2014</t>
  </si>
  <si>
    <t>Colorado2015</t>
  </si>
  <si>
    <t>Colorado2016</t>
  </si>
  <si>
    <t>Colorado2017</t>
  </si>
  <si>
    <t>Connecticut2009</t>
  </si>
  <si>
    <t>Connecticut2010</t>
  </si>
  <si>
    <t>Connecticut2011</t>
  </si>
  <si>
    <t>Connecticut2012</t>
  </si>
  <si>
    <t>Connecticut2013</t>
  </si>
  <si>
    <t>Connecticut2014</t>
  </si>
  <si>
    <t>Connecticut2015</t>
  </si>
  <si>
    <t>Connecticut2016</t>
  </si>
  <si>
    <t>Connecticut2017</t>
  </si>
  <si>
    <t>Delaware2009</t>
  </si>
  <si>
    <t>Delaware2010</t>
  </si>
  <si>
    <t>Delaware2011</t>
  </si>
  <si>
    <t>Delaware2012</t>
  </si>
  <si>
    <t>Delaware2013</t>
  </si>
  <si>
    <t>Delaware2014</t>
  </si>
  <si>
    <t>Delaware2015</t>
  </si>
  <si>
    <t>Delaware2016</t>
  </si>
  <si>
    <t>Delaware2017</t>
  </si>
  <si>
    <t>District of Columbia2009</t>
  </si>
  <si>
    <t>District of Columbia2010</t>
  </si>
  <si>
    <t>District of Columbia2011</t>
  </si>
  <si>
    <t>District of Columbia2012</t>
  </si>
  <si>
    <t>District of Columbia2013</t>
  </si>
  <si>
    <t>District of Columbia2014</t>
  </si>
  <si>
    <t>District of Columbia2015</t>
  </si>
  <si>
    <t>District of Columbia2016</t>
  </si>
  <si>
    <t>District of Columbia2017</t>
  </si>
  <si>
    <t>Florida2009</t>
  </si>
  <si>
    <t>Florida2010</t>
  </si>
  <si>
    <t>Florida2011</t>
  </si>
  <si>
    <t>Florida2012</t>
  </si>
  <si>
    <t>Florida2013</t>
  </si>
  <si>
    <t>Florida2014</t>
  </si>
  <si>
    <t>Florida2015</t>
  </si>
  <si>
    <t>Florida2016</t>
  </si>
  <si>
    <t>Florida2017</t>
  </si>
  <si>
    <t>Georgia2009</t>
  </si>
  <si>
    <t>Georgia2010</t>
  </si>
  <si>
    <t>Georgia2011</t>
  </si>
  <si>
    <t>Georgia2012</t>
  </si>
  <si>
    <t>Georgia2013</t>
  </si>
  <si>
    <t>Georgia2014</t>
  </si>
  <si>
    <t>Georgia2015</t>
  </si>
  <si>
    <t>Georgia2016</t>
  </si>
  <si>
    <t>Georgia2017</t>
  </si>
  <si>
    <t>Hawaii2009</t>
  </si>
  <si>
    <t>Hawaii2010</t>
  </si>
  <si>
    <t>Hawaii2011</t>
  </si>
  <si>
    <t>Hawaii2012</t>
  </si>
  <si>
    <t>Hawaii2013</t>
  </si>
  <si>
    <t>Hawaii2014</t>
  </si>
  <si>
    <t>Hawaii2015</t>
  </si>
  <si>
    <t>Hawaii2016</t>
  </si>
  <si>
    <t>Hawaii2017</t>
  </si>
  <si>
    <t>Idaho2009</t>
  </si>
  <si>
    <t>Idaho2010</t>
  </si>
  <si>
    <t>Idaho2011</t>
  </si>
  <si>
    <t>Idaho2012</t>
  </si>
  <si>
    <t>Idaho2013</t>
  </si>
  <si>
    <t>Idaho2014</t>
  </si>
  <si>
    <t>Idaho2015</t>
  </si>
  <si>
    <t>Idaho2016</t>
  </si>
  <si>
    <t>Idaho2017</t>
  </si>
  <si>
    <t>Illinois2009</t>
  </si>
  <si>
    <t>Illinois2010</t>
  </si>
  <si>
    <t>Illinois2011</t>
  </si>
  <si>
    <t>Illinois2012</t>
  </si>
  <si>
    <t>Illinois2013</t>
  </si>
  <si>
    <t>Illinois2014</t>
  </si>
  <si>
    <t>Illinois2015</t>
  </si>
  <si>
    <t>Illinois2016</t>
  </si>
  <si>
    <t>Illinois2017</t>
  </si>
  <si>
    <t>Indiana2009</t>
  </si>
  <si>
    <t>Indiana2010</t>
  </si>
  <si>
    <t>Indiana2011</t>
  </si>
  <si>
    <t>Indiana2012</t>
  </si>
  <si>
    <t>Indiana2013</t>
  </si>
  <si>
    <t>Indiana2014</t>
  </si>
  <si>
    <t>Indiana2015</t>
  </si>
  <si>
    <t>Indiana2016</t>
  </si>
  <si>
    <t>Indiana2017</t>
  </si>
  <si>
    <t>Iowa2009</t>
  </si>
  <si>
    <t>Iowa2010</t>
  </si>
  <si>
    <t>Iowa2011</t>
  </si>
  <si>
    <t>Iowa2012</t>
  </si>
  <si>
    <t>Iowa2013</t>
  </si>
  <si>
    <t>Iowa2014</t>
  </si>
  <si>
    <t>Iowa2015</t>
  </si>
  <si>
    <t>Iowa2016</t>
  </si>
  <si>
    <t>Iowa2017</t>
  </si>
  <si>
    <t>Kansas2009</t>
  </si>
  <si>
    <t>Kansas2010</t>
  </si>
  <si>
    <t>Kansas2011</t>
  </si>
  <si>
    <t>Kansas2012</t>
  </si>
  <si>
    <t>Kansas2013</t>
  </si>
  <si>
    <t>Kansas2014</t>
  </si>
  <si>
    <t>Kansas2015</t>
  </si>
  <si>
    <t>Kansas2016</t>
  </si>
  <si>
    <t>Kansas2017</t>
  </si>
  <si>
    <t>Kentucky2009</t>
  </si>
  <si>
    <t>Kentucky2010</t>
  </si>
  <si>
    <t>Kentucky2011</t>
  </si>
  <si>
    <t>Kentucky2012</t>
  </si>
  <si>
    <t>Kentucky2013</t>
  </si>
  <si>
    <t>Kentucky2014</t>
  </si>
  <si>
    <t>Kentucky2015</t>
  </si>
  <si>
    <t>Kentucky2016</t>
  </si>
  <si>
    <t>Kentucky2017</t>
  </si>
  <si>
    <t>Louisiana2009</t>
  </si>
  <si>
    <t>Louisiana2010</t>
  </si>
  <si>
    <t>Louisiana2011</t>
  </si>
  <si>
    <t>Louisiana2012</t>
  </si>
  <si>
    <t>Louisiana2013</t>
  </si>
  <si>
    <t>Louisiana2014</t>
  </si>
  <si>
    <t>Louisiana2015</t>
  </si>
  <si>
    <t>Louisiana2016</t>
  </si>
  <si>
    <t>Louisiana2017</t>
  </si>
  <si>
    <t>Maine2009</t>
  </si>
  <si>
    <t>Maine2010</t>
  </si>
  <si>
    <t>Maine2011</t>
  </si>
  <si>
    <t>Maine2012</t>
  </si>
  <si>
    <t>Maine2013</t>
  </si>
  <si>
    <t>Maine2014</t>
  </si>
  <si>
    <t>Maine2015</t>
  </si>
  <si>
    <t>Maine2016</t>
  </si>
  <si>
    <t>Maine2017</t>
  </si>
  <si>
    <t>Maryland2009</t>
  </si>
  <si>
    <t>Maryland2010</t>
  </si>
  <si>
    <t>Maryland2011</t>
  </si>
  <si>
    <t>Maryland2012</t>
  </si>
  <si>
    <t>Maryland2013</t>
  </si>
  <si>
    <t>Maryland2014</t>
  </si>
  <si>
    <t>Maryland2015</t>
  </si>
  <si>
    <t>Maryland2016</t>
  </si>
  <si>
    <t>Maryland2017</t>
  </si>
  <si>
    <t>Massachusetts2009</t>
  </si>
  <si>
    <t>Massachusetts2010</t>
  </si>
  <si>
    <t>Massachusetts2011</t>
  </si>
  <si>
    <t>Massachusetts2012</t>
  </si>
  <si>
    <t>Massachusetts2013</t>
  </si>
  <si>
    <t>Massachusetts2014</t>
  </si>
  <si>
    <t>Massachusetts2015</t>
  </si>
  <si>
    <t>Massachusetts2016</t>
  </si>
  <si>
    <t>Massachusetts2017</t>
  </si>
  <si>
    <t>Michigan2009</t>
  </si>
  <si>
    <t>Michigan2010</t>
  </si>
  <si>
    <t>Michigan2011</t>
  </si>
  <si>
    <t>Michigan2012</t>
  </si>
  <si>
    <t>Michigan2013</t>
  </si>
  <si>
    <t>Michigan2014</t>
  </si>
  <si>
    <t>Michigan2015</t>
  </si>
  <si>
    <t>Michigan2016</t>
  </si>
  <si>
    <t>Michigan2017</t>
  </si>
  <si>
    <t>Minnesota2009</t>
  </si>
  <si>
    <t>Minnesota2010</t>
  </si>
  <si>
    <t>Minnesota2011</t>
  </si>
  <si>
    <t>Minnesota2012</t>
  </si>
  <si>
    <t>Minnesota2013</t>
  </si>
  <si>
    <t>Minnesota2014</t>
  </si>
  <si>
    <t>Minnesota2015</t>
  </si>
  <si>
    <t>Minnesota2016</t>
  </si>
  <si>
    <t>Minnesota2017</t>
  </si>
  <si>
    <t>Mississippi2009</t>
  </si>
  <si>
    <t>Mississippi2010</t>
  </si>
  <si>
    <t>Mississippi2011</t>
  </si>
  <si>
    <t>Mississippi2012</t>
  </si>
  <si>
    <t>Mississippi2013</t>
  </si>
  <si>
    <t>Mississippi2014</t>
  </si>
  <si>
    <t>Mississippi2015</t>
  </si>
  <si>
    <t>Mississippi2016</t>
  </si>
  <si>
    <t>Mississippi2017</t>
  </si>
  <si>
    <t>Missouri2009</t>
  </si>
  <si>
    <t>Missouri2010</t>
  </si>
  <si>
    <t>Missouri2011</t>
  </si>
  <si>
    <t>Missouri2012</t>
  </si>
  <si>
    <t>Missouri2013</t>
  </si>
  <si>
    <t>Missouri2014</t>
  </si>
  <si>
    <t>Missouri2015</t>
  </si>
  <si>
    <t>Missouri2016</t>
  </si>
  <si>
    <t>Missouri2017</t>
  </si>
  <si>
    <t>Montana2009</t>
  </si>
  <si>
    <t>Montana2010</t>
  </si>
  <si>
    <t>Montana2011</t>
  </si>
  <si>
    <t>Montana2012</t>
  </si>
  <si>
    <t>Montana2013</t>
  </si>
  <si>
    <t>Montana2014</t>
  </si>
  <si>
    <t>Montana2015</t>
  </si>
  <si>
    <t>Montana2016</t>
  </si>
  <si>
    <t>Montana2017</t>
  </si>
  <si>
    <t>Nebraska2009</t>
  </si>
  <si>
    <t>Nebraska2010</t>
  </si>
  <si>
    <t>Nebraska2011</t>
  </si>
  <si>
    <t>Nebraska2012</t>
  </si>
  <si>
    <t>Nebraska2013</t>
  </si>
  <si>
    <t>Nebraska2014</t>
  </si>
  <si>
    <t>Nebraska2015</t>
  </si>
  <si>
    <t>Nebraska2016</t>
  </si>
  <si>
    <t>Nebraska2017</t>
  </si>
  <si>
    <t>Nevada2009</t>
  </si>
  <si>
    <t>Nevada2010</t>
  </si>
  <si>
    <t>Nevada2011</t>
  </si>
  <si>
    <t>Nevada2012</t>
  </si>
  <si>
    <t>Nevada2013</t>
  </si>
  <si>
    <t>Nevada2014</t>
  </si>
  <si>
    <t>Nevada2015</t>
  </si>
  <si>
    <t>Nevada2016</t>
  </si>
  <si>
    <t>Nevada2017</t>
  </si>
  <si>
    <t>New Hampshire2009</t>
  </si>
  <si>
    <t>New Hampshire2010</t>
  </si>
  <si>
    <t>New Hampshire2011</t>
  </si>
  <si>
    <t>New Hampshire2012</t>
  </si>
  <si>
    <t>New Hampshire2013</t>
  </si>
  <si>
    <t>New Hampshire2014</t>
  </si>
  <si>
    <t>New Hampshire2015</t>
  </si>
  <si>
    <t>New Hampshire2016</t>
  </si>
  <si>
    <t>New Hampshire2017</t>
  </si>
  <si>
    <t>New Jersey2009</t>
  </si>
  <si>
    <t>New Jersey2010</t>
  </si>
  <si>
    <t>New Jersey2011</t>
  </si>
  <si>
    <t>New Jersey2012</t>
  </si>
  <si>
    <t>New Jersey2013</t>
  </si>
  <si>
    <t>New Jersey2014</t>
  </si>
  <si>
    <t>New Jersey2015</t>
  </si>
  <si>
    <t>New Jersey2016</t>
  </si>
  <si>
    <t>New Jersey2017</t>
  </si>
  <si>
    <t>New Mexico2009</t>
  </si>
  <si>
    <t>New Mexico2010</t>
  </si>
  <si>
    <t>New Mexico2011</t>
  </si>
  <si>
    <t>New Mexico2012</t>
  </si>
  <si>
    <t>New Mexico2013</t>
  </si>
  <si>
    <t>New Mexico2014</t>
  </si>
  <si>
    <t>New Mexico2015</t>
  </si>
  <si>
    <t>New Mexico2016</t>
  </si>
  <si>
    <t>New Mexico2017</t>
  </si>
  <si>
    <t>New York2009</t>
  </si>
  <si>
    <t>New York2010</t>
  </si>
  <si>
    <t>New York2011</t>
  </si>
  <si>
    <t>New York2012</t>
  </si>
  <si>
    <t>New York2013</t>
  </si>
  <si>
    <t>New York2014</t>
  </si>
  <si>
    <t>New York2015</t>
  </si>
  <si>
    <t>New York2016</t>
  </si>
  <si>
    <t>New York2017</t>
  </si>
  <si>
    <t>North Carolina2009</t>
  </si>
  <si>
    <t>North Carolina2010</t>
  </si>
  <si>
    <t>North Carolina2011</t>
  </si>
  <si>
    <t>North Carolina2012</t>
  </si>
  <si>
    <t>North Carolina2013</t>
  </si>
  <si>
    <t>North Carolina2014</t>
  </si>
  <si>
    <t>North Carolina2015</t>
  </si>
  <si>
    <t>North Carolina2016</t>
  </si>
  <si>
    <t>North Carolina2017</t>
  </si>
  <si>
    <t>North Dakota2009</t>
  </si>
  <si>
    <t>North Dakota2010</t>
  </si>
  <si>
    <t>North Dakota2011</t>
  </si>
  <si>
    <t>North Dakota2012</t>
  </si>
  <si>
    <t>North Dakota2013</t>
  </si>
  <si>
    <t>North Dakota2014</t>
  </si>
  <si>
    <t>North Dakota2015</t>
  </si>
  <si>
    <t>North Dakota2016</t>
  </si>
  <si>
    <t>North Dakota2017</t>
  </si>
  <si>
    <t>Ohio2009</t>
  </si>
  <si>
    <t>Ohio2010</t>
  </si>
  <si>
    <t>Ohio2011</t>
  </si>
  <si>
    <t>Ohio2012</t>
  </si>
  <si>
    <t>Ohio2013</t>
  </si>
  <si>
    <t>Ohio2014</t>
  </si>
  <si>
    <t>Ohio2015</t>
  </si>
  <si>
    <t>Ohio2016</t>
  </si>
  <si>
    <t>Ohio2017</t>
  </si>
  <si>
    <t>Oklahoma2009</t>
  </si>
  <si>
    <t>Oklahoma2010</t>
  </si>
  <si>
    <t>Oklahoma2011</t>
  </si>
  <si>
    <t>Oklahoma2012</t>
  </si>
  <si>
    <t>Oklahoma2013</t>
  </si>
  <si>
    <t>Oklahoma2014</t>
  </si>
  <si>
    <t>Oklahoma2015</t>
  </si>
  <si>
    <t>Oklahoma2016</t>
  </si>
  <si>
    <t>Oklahoma2017</t>
  </si>
  <si>
    <t>Oregon2009</t>
  </si>
  <si>
    <t>Oregon2010</t>
  </si>
  <si>
    <t>Oregon2011</t>
  </si>
  <si>
    <t>Oregon2012</t>
  </si>
  <si>
    <t>Oregon2013</t>
  </si>
  <si>
    <t>Oregon2014</t>
  </si>
  <si>
    <t>Oregon2015</t>
  </si>
  <si>
    <t>Oregon2016</t>
  </si>
  <si>
    <t>Oregon2017</t>
  </si>
  <si>
    <t>Pennsylvania2009</t>
  </si>
  <si>
    <t>Pennsylvania2010</t>
  </si>
  <si>
    <t>Pennsylvania2011</t>
  </si>
  <si>
    <t>Pennsylvania2012</t>
  </si>
  <si>
    <t>Pennsylvania2013</t>
  </si>
  <si>
    <t>Pennsylvania2014</t>
  </si>
  <si>
    <t>Pennsylvania2015</t>
  </si>
  <si>
    <t>Pennsylvania2016</t>
  </si>
  <si>
    <t>Pennsylvania2017</t>
  </si>
  <si>
    <t>Rhode Island2009</t>
  </si>
  <si>
    <t>Rhode Island2010</t>
  </si>
  <si>
    <t>Rhode Island2011</t>
  </si>
  <si>
    <t>Rhode Island2012</t>
  </si>
  <si>
    <t>Rhode Island2013</t>
  </si>
  <si>
    <t>Rhode Island2014</t>
  </si>
  <si>
    <t>Rhode Island2015</t>
  </si>
  <si>
    <t>Rhode Island2016</t>
  </si>
  <si>
    <t>Rhode Island2017</t>
  </si>
  <si>
    <t>South Carolina2009</t>
  </si>
  <si>
    <t>South Carolina2010</t>
  </si>
  <si>
    <t>South Carolina2011</t>
  </si>
  <si>
    <t>South Carolina2012</t>
  </si>
  <si>
    <t>South Carolina2013</t>
  </si>
  <si>
    <t>South Carolina2014</t>
  </si>
  <si>
    <t>South Carolina2015</t>
  </si>
  <si>
    <t>South Carolina2016</t>
  </si>
  <si>
    <t>South Carolina2017</t>
  </si>
  <si>
    <t>South Dakota2009</t>
  </si>
  <si>
    <t>South Dakota2010</t>
  </si>
  <si>
    <t>South Dakota2011</t>
  </si>
  <si>
    <t>South Dakota2012</t>
  </si>
  <si>
    <t>South Dakota2013</t>
  </si>
  <si>
    <t>South Dakota2014</t>
  </si>
  <si>
    <t>South Dakota2015</t>
  </si>
  <si>
    <t>South Dakota2016</t>
  </si>
  <si>
    <t>South Dakota2017</t>
  </si>
  <si>
    <t>Tennessee2009</t>
  </si>
  <si>
    <t>Tennessee2010</t>
  </si>
  <si>
    <t>Tennessee2011</t>
  </si>
  <si>
    <t>Tennessee2012</t>
  </si>
  <si>
    <t>Tennessee2013</t>
  </si>
  <si>
    <t>Tennessee2014</t>
  </si>
  <si>
    <t>Tennessee2015</t>
  </si>
  <si>
    <t>Tennessee2016</t>
  </si>
  <si>
    <t>Tennessee2017</t>
  </si>
  <si>
    <t>Texas2009</t>
  </si>
  <si>
    <t>Texas2010</t>
  </si>
  <si>
    <t>Texas2011</t>
  </si>
  <si>
    <t>Texas2012</t>
  </si>
  <si>
    <t>Texas2013</t>
  </si>
  <si>
    <t>Texas2014</t>
  </si>
  <si>
    <t>Texas2015</t>
  </si>
  <si>
    <t>Texas2016</t>
  </si>
  <si>
    <t>Texas2017</t>
  </si>
  <si>
    <t>Utah2009</t>
  </si>
  <si>
    <t>Utah2010</t>
  </si>
  <si>
    <t>Utah2011</t>
  </si>
  <si>
    <t>Utah2012</t>
  </si>
  <si>
    <t>Utah2013</t>
  </si>
  <si>
    <t>Utah2014</t>
  </si>
  <si>
    <t>Utah2015</t>
  </si>
  <si>
    <t>Utah2016</t>
  </si>
  <si>
    <t>Utah2017</t>
  </si>
  <si>
    <t>Vermont2009</t>
  </si>
  <si>
    <t>Vermont2010</t>
  </si>
  <si>
    <t>Vermont2011</t>
  </si>
  <si>
    <t>Vermont2012</t>
  </si>
  <si>
    <t>Vermont2013</t>
  </si>
  <si>
    <t>Vermont2014</t>
  </si>
  <si>
    <t>Vermont2015</t>
  </si>
  <si>
    <t>Vermont2016</t>
  </si>
  <si>
    <t>Vermont2017</t>
  </si>
  <si>
    <t>Virginia2009</t>
  </si>
  <si>
    <t>Virginia2010</t>
  </si>
  <si>
    <t>Virginia2011</t>
  </si>
  <si>
    <t>Virginia2012</t>
  </si>
  <si>
    <t>Virginia2013</t>
  </si>
  <si>
    <t>Virginia2014</t>
  </si>
  <si>
    <t>Virginia2015</t>
  </si>
  <si>
    <t>Virginia2016</t>
  </si>
  <si>
    <t>Virginia2017</t>
  </si>
  <si>
    <t>Washington2009</t>
  </si>
  <si>
    <t>Washington2010</t>
  </si>
  <si>
    <t>Washington2011</t>
  </si>
  <si>
    <t>Washington2012</t>
  </si>
  <si>
    <t>Washington2013</t>
  </si>
  <si>
    <t>Washington2014</t>
  </si>
  <si>
    <t>Washington2015</t>
  </si>
  <si>
    <t>Washington2016</t>
  </si>
  <si>
    <t>Washington2017</t>
  </si>
  <si>
    <t>West Virginia2009</t>
  </si>
  <si>
    <t>West Virginia2010</t>
  </si>
  <si>
    <t>West Virginia2011</t>
  </si>
  <si>
    <t>West Virginia2012</t>
  </si>
  <si>
    <t>West Virginia2013</t>
  </si>
  <si>
    <t>West Virginia2014</t>
  </si>
  <si>
    <t>West Virginia2015</t>
  </si>
  <si>
    <t>West Virginia2016</t>
  </si>
  <si>
    <t>West Virginia2017</t>
  </si>
  <si>
    <t>Wisconsin2009</t>
  </si>
  <si>
    <t>Wisconsin2010</t>
  </si>
  <si>
    <t>Wisconsin2011</t>
  </si>
  <si>
    <t>Wisconsin2012</t>
  </si>
  <si>
    <t>Wisconsin2013</t>
  </si>
  <si>
    <t>Wisconsin2014</t>
  </si>
  <si>
    <t>Wisconsin2015</t>
  </si>
  <si>
    <t>Wisconsin2016</t>
  </si>
  <si>
    <t>Wisconsin2017</t>
  </si>
  <si>
    <t>Wyoming2009</t>
  </si>
  <si>
    <t>Wyoming2010</t>
  </si>
  <si>
    <t>Wyoming2011</t>
  </si>
  <si>
    <t>Wyoming2012</t>
  </si>
  <si>
    <t>Wyoming2013</t>
  </si>
  <si>
    <t>Wyoming2014</t>
  </si>
  <si>
    <t>Wyoming2015</t>
  </si>
  <si>
    <t>Wyoming2016</t>
  </si>
  <si>
    <t>Wyoming2017</t>
  </si>
  <si>
    <t>State</t>
  </si>
  <si>
    <t>Year</t>
  </si>
  <si>
    <t>1-4</t>
  </si>
  <si>
    <t>15-24</t>
  </si>
  <si>
    <t>25-34</t>
  </si>
  <si>
    <t>35-44</t>
  </si>
  <si>
    <t>45-54</t>
  </si>
  <si>
    <t>5-14</t>
  </si>
  <si>
    <t>55-64</t>
  </si>
  <si>
    <t>65-74</t>
  </si>
  <si>
    <t>75-84</t>
  </si>
  <si>
    <t>85+</t>
  </si>
  <si>
    <t>Total US Pop</t>
  </si>
  <si>
    <t>Total Deaths</t>
  </si>
  <si>
    <t>Total Population</t>
  </si>
  <si>
    <t>0-64 years</t>
  </si>
  <si>
    <t>65 years and older</t>
  </si>
  <si>
    <t>US Pop 0-64</t>
  </si>
  <si>
    <t>US Pop &gt;65</t>
  </si>
  <si>
    <t>US Deaths 0-64</t>
  </si>
  <si>
    <t>US Deaths &gt;65</t>
  </si>
  <si>
    <t>Providers</t>
  </si>
  <si>
    <t>Deaths</t>
  </si>
  <si>
    <t>US Population</t>
  </si>
  <si>
    <t>This information is neccessary and consistent across all datasets</t>
  </si>
  <si>
    <t>This information may prove useful for grouping states during integrations.  Each code is unique to the state.</t>
  </si>
  <si>
    <t>County</t>
  </si>
  <si>
    <t xml:space="preserve">Autauga  </t>
  </si>
  <si>
    <t>State Code</t>
  </si>
  <si>
    <t>This information most likely be dropped.  It is unique to only this dataset.</t>
  </si>
  <si>
    <t>Month Code</t>
  </si>
  <si>
    <t>2009/04</t>
  </si>
  <si>
    <t>Total population</t>
  </si>
  <si>
    <t>This information is needed but the column needs to be reformatted.  Suppressed needed to be changed to '0' so that it is consistent with the format of all the datasets being analyzed.</t>
  </si>
  <si>
    <t>Ten-Year Age Groups Code</t>
  </si>
  <si>
    <t>0 to 4</t>
  </si>
  <si>
    <t>Suppressed</t>
  </si>
  <si>
    <t xml:space="preserve">5 to 9 </t>
  </si>
  <si>
    <t xml:space="preserve">10 to 14 </t>
  </si>
  <si>
    <t xml:space="preserve">15 to 19  </t>
  </si>
  <si>
    <t xml:space="preserve">20 to 24  </t>
  </si>
  <si>
    <t xml:space="preserve">25 to 29  </t>
  </si>
  <si>
    <t xml:space="preserve">30 to 34  </t>
  </si>
  <si>
    <t xml:space="preserve">35 to 39 </t>
  </si>
  <si>
    <t xml:space="preserve">40 to 44  </t>
  </si>
  <si>
    <t xml:space="preserve">45 to 49 </t>
  </si>
  <si>
    <t xml:space="preserve">50 to 54 </t>
  </si>
  <si>
    <t xml:space="preserve">55 to 59  </t>
  </si>
  <si>
    <t xml:space="preserve">60 to 64 </t>
  </si>
  <si>
    <t xml:space="preserve">65 to 69  </t>
  </si>
  <si>
    <t xml:space="preserve">70 to 74  </t>
  </si>
  <si>
    <t xml:space="preserve">75 to 79  </t>
  </si>
  <si>
    <t xml:space="preserve">80 to 84  </t>
  </si>
  <si>
    <t>Data Spread</t>
  </si>
  <si>
    <t>US Population by State (2010-2017)</t>
  </si>
  <si>
    <t xml:space="preserve"> US Influenza Deaths by State (2010-2017)</t>
  </si>
  <si>
    <t xml:space="preserve">Variable 1:  </t>
  </si>
  <si>
    <t xml:space="preserve">Variable2:  </t>
  </si>
  <si>
    <t xml:space="preserve">Variable 3: </t>
  </si>
  <si>
    <t>US Visits Influenza by State (2010-2017)</t>
  </si>
  <si>
    <t>Data Set Name</t>
  </si>
  <si>
    <t>Sample or Population?</t>
  </si>
  <si>
    <t>Normal Distribution?</t>
  </si>
  <si>
    <t>Variance</t>
  </si>
  <si>
    <t>Standard Deviation</t>
  </si>
  <si>
    <t>Mean</t>
  </si>
  <si>
    <t>Outlier Precentage</t>
  </si>
  <si>
    <t>Correlation</t>
  </si>
  <si>
    <t>Variables:</t>
  </si>
  <si>
    <t>Proposed Relationship(s):</t>
  </si>
  <si>
    <t>Correlation Coefficient</t>
  </si>
  <si>
    <t>Strength of Correlation</t>
  </si>
  <si>
    <t>Usefulness/Interpetation</t>
  </si>
  <si>
    <t>Population of the US based on US census data.</t>
  </si>
  <si>
    <t>Pop Variance</t>
  </si>
  <si>
    <t>Population standard deviation:</t>
  </si>
  <si>
    <t>Normal Distribution</t>
  </si>
  <si>
    <t xml:space="preserve"> </t>
  </si>
  <si>
    <t># of Visits</t>
  </si>
  <si>
    <t>Poulation</t>
  </si>
  <si>
    <t>0: no relationship</t>
  </si>
  <si>
    <t>0.1–0.3: weak relationship</t>
  </si>
  <si>
    <t>0.3–0.5: moderate relationship</t>
  </si>
  <si>
    <t>0.5–1.0: strong relationship</t>
  </si>
  <si>
    <t>Interpreting Correlation</t>
  </si>
  <si>
    <t>Pop/Death</t>
  </si>
  <si>
    <t>Pop/Visit</t>
  </si>
  <si>
    <t>Pop/0-64</t>
  </si>
  <si>
    <t>Pop/&gt;65</t>
  </si>
  <si>
    <t>1.0/1.0</t>
  </si>
  <si>
    <t>US population, two age groups (0-64 &amp; &gt;65)</t>
  </si>
  <si>
    <t>US medical test for influenza, two age groups (0-64 &amp; &gt;65)</t>
  </si>
  <si>
    <t>US deaths from influenza, two age groups (0-64 &amp; &gt;65)</t>
  </si>
  <si>
    <t>There are more 0-64 in the US population that &gt;65 year olds</t>
  </si>
  <si>
    <t>Strong</t>
  </si>
  <si>
    <t>There will be higher deaths among &gt;65 age group than 0-64</t>
  </si>
  <si>
    <t>There will lower death rate if there are higher visits for testing</t>
  </si>
  <si>
    <t>Moderate</t>
  </si>
  <si>
    <t>This data is useful as a control for testing other variables such as death rate or testing .</t>
  </si>
  <si>
    <t>This information provides a starting point to further analyze where the death rate is highest and start to formulate a why.</t>
  </si>
  <si>
    <t>This information is inconclusive as it does not indicate clearly if there is a correlation between testing and death from influenza.</t>
  </si>
  <si>
    <t>Total Death</t>
  </si>
  <si>
    <t>Q1</t>
  </si>
  <si>
    <t>Q3</t>
  </si>
  <si>
    <t>IQR</t>
  </si>
  <si>
    <t>Upper limits</t>
  </si>
  <si>
    <t>Lower limits</t>
  </si>
  <si>
    <t>Population</t>
  </si>
  <si>
    <t>Outlier Pop</t>
  </si>
  <si>
    <t>Outlier Deaths</t>
  </si>
  <si>
    <t>Outlier Visits</t>
  </si>
  <si>
    <t>Outliers</t>
  </si>
  <si>
    <t>Outlier %</t>
  </si>
  <si>
    <t>NULL HYPOTHESIS</t>
  </si>
  <si>
    <t>ALTERNATIVE HYPOTHESIS</t>
  </si>
  <si>
    <t>The more tests/visits, the less, the lower the death rate.</t>
  </si>
  <si>
    <t>Few tests/visits, the higher the death rate.</t>
  </si>
  <si>
    <t>Missing data</t>
  </si>
  <si>
    <t>There are several states with missing 'Deaths' data.  They are: Alaska, DC, DE (2011), VE (2010-2014 &amp; 2016-2017), WY (2014-2016).</t>
  </si>
  <si>
    <t>Missing Data</t>
  </si>
  <si>
    <t>Florida is missing all data for testing/visits and the number of providers).  This is the only state with missing data for this data set.</t>
  </si>
  <si>
    <t>t-Test: Two-Sample Assuming Unequal Variances</t>
  </si>
  <si>
    <t>Observations</t>
  </si>
  <si>
    <t>Hypothesized Mean Difference</t>
  </si>
  <si>
    <t>df</t>
  </si>
  <si>
    <t>t Stat</t>
  </si>
  <si>
    <t>P(T&lt;=t) one-tail</t>
  </si>
  <si>
    <t>t Critical one-tail</t>
  </si>
  <si>
    <t>P(T&lt;=t) two-tail</t>
  </si>
  <si>
    <t>t Critical two-tail</t>
  </si>
  <si>
    <t>&lt;65</t>
  </si>
  <si>
    <t>Number of Providers</t>
  </si>
  <si>
    <t xml:space="preserve">The is a large negaitve t value which indicates there is no significant  effect between the visits and deaths </t>
  </si>
  <si>
    <t>There is a greater effect between number of providers and deaths</t>
  </si>
  <si>
    <t xml:space="preserve">Dependent variable: </t>
  </si>
  <si>
    <t>Number of Visits</t>
  </si>
  <si>
    <t xml:space="preserve">Independent variable: </t>
  </si>
  <si>
    <t>Number of Deaths</t>
  </si>
  <si>
    <t>Observations:</t>
  </si>
  <si>
    <t>Summary</t>
  </si>
  <si>
    <t xml:space="preserve">Based on the reults I would reject the </t>
  </si>
  <si>
    <t>Null hypothesis as being connected to</t>
  </si>
  <si>
    <t xml:space="preserve">the # of visits.  Instead I would recommend </t>
  </si>
  <si>
    <t>Look more closely at the number of</t>
  </si>
  <si>
    <t>providers.</t>
  </si>
  <si>
    <t xml:space="preserve">Also I would recommend removing </t>
  </si>
  <si>
    <t>Florida from the data set(s) as they</t>
  </si>
  <si>
    <t>Do not provide the information</t>
  </si>
  <si>
    <t>needed to add value to this solution the client is seeking.</t>
  </si>
  <si>
    <t>1) Identify the dependent and independent variables in your research hypothesis.</t>
  </si>
  <si>
    <t>2) In a new sheet in your Excel workbook, determine the parameters of your statistical test. Formulate a statistical hypothesis around two groups in the data (e.g., male and female) regarding the dependent variable, or outcome of interest (e.g., influenza rate, age receiving flu shot, etc.). Use a standard-level significance level, alpha = 0.05.</t>
  </si>
  <si>
    <t>2a) State the null hypothesis.</t>
  </si>
  <si>
    <t>2b) State the alternative hypothesis.</t>
  </si>
  <si>
    <t>2c) Define whether this will be a two-tailed or one-tailed test, and why.</t>
  </si>
  <si>
    <t>3a) Create another new sheet in your Excel workbook and run your statistical test. If your data isn’t already separated into the groups you’re testing, copy and separate each variable in a different tab.</t>
  </si>
  <si>
    <t>3b) Perform a hypothesis test in Excel by choosing the t-Test: Two-Sample Assuming Unequal Variances option. Choose the data in columns A and B and output the results in this same sheet.</t>
  </si>
  <si>
    <t>4a) Interpret the table results: Find the relevant p-value for your one- or two-tailed test.</t>
  </si>
  <si>
    <t>4b) Refer to the significance level to assess whether the two groups are significantly different.</t>
  </si>
  <si>
    <t>5) Summarize the results of your test in the sheet you created for step 2.</t>
  </si>
  <si>
    <t>6) List some steps for how you might proceed with your analysis based on your results.</t>
  </si>
  <si>
    <t>The number of deaths (dependent) on the number of visits/testing.  Secondary, the number of deaths based on the number of providers</t>
  </si>
  <si>
    <t xml:space="preserve">This will be a two-tailed test.  In a two-tailed test, regardless of the direction of the relationship I hypothesize, I will be testing for the possibility of the relationship in both directions. </t>
  </si>
  <si>
    <t># of Providers</t>
  </si>
  <si>
    <t>The is a large negative t value which indicates there is no significant effect between the visits and deaths.  There is a greater effect between the number of providers and deaths.</t>
  </si>
  <si>
    <t>I would recommend dropping Flordia from further analysis because the state does not provide any information that would directly address the questions being posed by the client.  I would further explore the number of providers based on the age demographics of the state and/or vulnerable population.</t>
  </si>
  <si>
    <t>See corresponding tabs</t>
  </si>
  <si>
    <t>Based on the results I would reject the Null hypothesis as being connected to the number of visits</t>
  </si>
  <si>
    <t xml:space="preserve"> I would recommend looking more closely at the number of providers rather than the number of visits. </t>
  </si>
  <si>
    <t>Avg Visits</t>
  </si>
  <si>
    <t>alpha = &lt;.05</t>
  </si>
  <si>
    <t>97.5 percentile</t>
  </si>
  <si>
    <t>97.5 Percentile</t>
  </si>
  <si>
    <t>&gt;.05</t>
  </si>
  <si>
    <t>Total Deaths2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</si>
</sst>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000%"/>
    <numFmt numFmtId="165" formatCode="0.0"/>
    <numFmt numFmtId="166" formatCode="0.00000"/>
    <numFmt numFmtId="167" formatCode="0.0E+00"/>
    <numFmt numFmtId="168" formatCode="0.0%"/>
  </numFmts>
  <fonts count="19">
    <font>
      <sz val="11"/>
      <color theme="1"/>
      <name val="Calibri"/>
      <family val="2"/>
      <scheme val="minor"/>
    </font>
    <font>
      <sz val="11"/>
      <color theme="1"/>
      <name val="Calibri"/>
      <family val="2"/>
      <scheme val="minor"/>
    </font>
    <font>
      <b/>
      <sz val="11"/>
      <color theme="0"/>
      <name val="Calibri"/>
      <family val="2"/>
      <scheme val="minor"/>
    </font>
    <font>
      <sz val="11"/>
      <color theme="0"/>
      <name val="Calibri"/>
      <family val="2"/>
      <scheme val="minor"/>
    </font>
    <font>
      <b/>
      <sz val="14"/>
      <color theme="0"/>
      <name val="Calibri"/>
      <family val="2"/>
      <scheme val="minor"/>
    </font>
    <font>
      <b/>
      <sz val="12"/>
      <color theme="1"/>
      <name val="Calibri"/>
      <family val="2"/>
      <scheme val="minor"/>
    </font>
    <font>
      <b/>
      <sz val="14"/>
      <name val="Calibri"/>
      <family val="2"/>
      <scheme val="minor"/>
    </font>
    <font>
      <b/>
      <sz val="14"/>
      <color theme="1"/>
      <name val="Calibri"/>
      <family val="2"/>
      <scheme val="minor"/>
    </font>
    <font>
      <sz val="14"/>
      <color theme="1"/>
      <name val="Calibri"/>
      <family val="2"/>
      <scheme val="minor"/>
    </font>
    <font>
      <sz val="11"/>
      <name val="Calibri"/>
      <family val="2"/>
      <scheme val="minor"/>
    </font>
    <font>
      <sz val="11"/>
      <name val="Calibri"/>
      <family val="2"/>
    </font>
    <font>
      <b/>
      <sz val="11"/>
      <name val="Calibri"/>
      <family val="2"/>
      <scheme val="minor"/>
    </font>
    <font>
      <b/>
      <sz val="11"/>
      <color theme="1"/>
      <name val="Calibri"/>
      <family val="2"/>
      <scheme val="minor"/>
    </font>
    <font>
      <sz val="11"/>
      <color rgb="FF223C50"/>
      <name val="TradeGothicNextW01-Ligh 693250"/>
    </font>
    <font>
      <sz val="14.3"/>
      <color rgb="FF223C50"/>
      <name val="Trade Gothic Next W01"/>
    </font>
    <font>
      <sz val="9.35"/>
      <color rgb="FF223C50"/>
      <name val="TradeGothicNextW01-Ligh 693250"/>
    </font>
    <font>
      <b/>
      <sz val="12"/>
      <color rgb="FF223C50"/>
      <name val="Calibri"/>
      <family val="2"/>
      <scheme val="minor"/>
    </font>
    <font>
      <i/>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theme="4"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249977111117893"/>
        <bgColor indexed="64"/>
      </patternFill>
    </fill>
    <fill>
      <patternFill patternType="solid">
        <fgColor rgb="FFFFFF00"/>
        <bgColor indexed="64"/>
      </patternFill>
    </fill>
    <fill>
      <patternFill patternType="solid">
        <fgColor theme="7" tint="0.59999389629810485"/>
        <bgColor indexed="64"/>
      </patternFill>
    </fill>
    <fill>
      <patternFill patternType="solid">
        <fgColor theme="7" tint="0.39997558519241921"/>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3">
    <xf numFmtId="0" fontId="0" fillId="0" borderId="0"/>
    <xf numFmtId="9" fontId="1" fillId="0" borderId="0" applyFont="0" applyFill="0" applyBorder="0" applyAlignment="0" applyProtection="0"/>
    <xf numFmtId="0" fontId="18" fillId="0" borderId="0" applyNumberFormat="0" applyFill="0" applyBorder="0" applyAlignment="0" applyProtection="0"/>
  </cellStyleXfs>
  <cellXfs count="83">
    <xf numFmtId="0" fontId="0" fillId="0" borderId="0" xfId="0"/>
    <xf numFmtId="0" fontId="4" fillId="2" borderId="0" xfId="0" applyFont="1" applyFill="1" applyAlignment="1">
      <alignment horizontal="center"/>
    </xf>
    <xf numFmtId="0" fontId="3" fillId="2" borderId="0" xfId="0" applyFont="1" applyFill="1" applyAlignment="1">
      <alignment horizontal="left" wrapText="1"/>
    </xf>
    <xf numFmtId="0" fontId="2" fillId="2" borderId="0" xfId="0" applyFont="1" applyFill="1" applyAlignment="1">
      <alignment horizontal="center" vertical="top"/>
    </xf>
    <xf numFmtId="0" fontId="3" fillId="2" borderId="0" xfId="0" applyFont="1" applyFill="1" applyAlignment="1">
      <alignment horizontal="center" vertical="top"/>
    </xf>
    <xf numFmtId="0" fontId="0" fillId="0" borderId="0" xfId="0" applyAlignment="1">
      <alignment horizontal="left"/>
    </xf>
    <xf numFmtId="0" fontId="0" fillId="0" borderId="0" xfId="0" pivotButton="1"/>
    <xf numFmtId="0" fontId="0" fillId="0" borderId="0" xfId="0" applyNumberFormat="1"/>
    <xf numFmtId="0" fontId="5" fillId="3" borderId="0" xfId="0" applyFont="1" applyFill="1" applyAlignment="1">
      <alignment horizontal="center"/>
    </xf>
    <xf numFmtId="0" fontId="0" fillId="3" borderId="0" xfId="0" applyFill="1"/>
    <xf numFmtId="0" fontId="5" fillId="3" borderId="0" xfId="0" applyFont="1" applyFill="1"/>
    <xf numFmtId="1" fontId="0" fillId="0" borderId="0" xfId="0" applyNumberFormat="1"/>
    <xf numFmtId="164" fontId="0" fillId="0" borderId="0" xfId="1" applyNumberFormat="1" applyFont="1"/>
    <xf numFmtId="0" fontId="6" fillId="4" borderId="0" xfId="0" applyFont="1" applyFill="1" applyAlignment="1">
      <alignment horizontal="center"/>
    </xf>
    <xf numFmtId="0" fontId="9" fillId="4" borderId="0" xfId="0" applyFont="1" applyFill="1" applyAlignment="1">
      <alignment vertical="top" wrapText="1"/>
    </xf>
    <xf numFmtId="0" fontId="4" fillId="5" borderId="0" xfId="0" applyFont="1" applyFill="1" applyAlignment="1">
      <alignment horizontal="center"/>
    </xf>
    <xf numFmtId="0" fontId="5" fillId="4" borderId="0" xfId="0" applyFont="1" applyFill="1" applyAlignment="1">
      <alignment horizontal="center" vertical="top"/>
    </xf>
    <xf numFmtId="0" fontId="10" fillId="4" borderId="0" xfId="0" applyFont="1" applyFill="1" applyAlignment="1">
      <alignment horizontal="center" vertical="top"/>
    </xf>
    <xf numFmtId="0" fontId="3" fillId="5" borderId="0" xfId="0" applyFont="1" applyFill="1" applyAlignment="1">
      <alignment horizontal="left"/>
    </xf>
    <xf numFmtId="0" fontId="2" fillId="5" borderId="0" xfId="0" applyFont="1" applyFill="1" applyAlignment="1">
      <alignment horizontal="center" vertical="top"/>
    </xf>
    <xf numFmtId="0" fontId="3" fillId="5" borderId="0" xfId="0" applyFont="1" applyFill="1" applyAlignment="1">
      <alignment horizontal="center" vertical="top"/>
    </xf>
    <xf numFmtId="0" fontId="9" fillId="4" borderId="0" xfId="0" applyFont="1" applyFill="1" applyAlignment="1">
      <alignment horizontal="center" vertical="top"/>
    </xf>
    <xf numFmtId="49" fontId="5" fillId="4" borderId="0" xfId="0" applyNumberFormat="1" applyFont="1" applyFill="1" applyAlignment="1">
      <alignment horizontal="center" vertical="top"/>
    </xf>
    <xf numFmtId="0" fontId="9" fillId="4" borderId="0" xfId="0" applyFont="1" applyFill="1"/>
    <xf numFmtId="0" fontId="11" fillId="4" borderId="0" xfId="0" applyFont="1" applyFill="1" applyAlignment="1">
      <alignment horizontal="right"/>
    </xf>
    <xf numFmtId="0" fontId="10" fillId="4" borderId="0" xfId="0" applyFont="1" applyFill="1" applyAlignment="1">
      <alignment horizontal="center" vertical="center"/>
    </xf>
    <xf numFmtId="0" fontId="3" fillId="5" borderId="0" xfId="0" applyFont="1" applyFill="1" applyAlignment="1">
      <alignment horizontal="center" vertical="top" wrapText="1"/>
    </xf>
    <xf numFmtId="1" fontId="10" fillId="4" borderId="0" xfId="0" applyNumberFormat="1" applyFont="1" applyFill="1" applyAlignment="1">
      <alignment horizontal="center" vertical="center"/>
    </xf>
    <xf numFmtId="0" fontId="9" fillId="4" borderId="0" xfId="0" applyFont="1" applyFill="1" applyAlignment="1">
      <alignment wrapText="1"/>
    </xf>
    <xf numFmtId="0" fontId="11" fillId="0" borderId="0" xfId="0" applyFont="1" applyAlignment="1">
      <alignment horizontal="right"/>
    </xf>
    <xf numFmtId="0" fontId="9" fillId="0" borderId="0" xfId="0" applyFont="1" applyAlignment="1">
      <alignment horizontal="center"/>
    </xf>
    <xf numFmtId="49" fontId="2" fillId="5" borderId="0" xfId="0" applyNumberFormat="1" applyFont="1" applyFill="1" applyAlignment="1">
      <alignment horizontal="center" vertical="top"/>
    </xf>
    <xf numFmtId="49" fontId="3" fillId="5" borderId="0" xfId="0" applyNumberFormat="1" applyFont="1" applyFill="1" applyAlignment="1">
      <alignment horizontal="center" vertical="top"/>
    </xf>
    <xf numFmtId="0" fontId="0" fillId="0" borderId="0" xfId="0" applyAlignment="1">
      <alignment horizontal="center" vertical="top"/>
    </xf>
    <xf numFmtId="0" fontId="0" fillId="0" borderId="0" xfId="0" applyAlignment="1">
      <alignment wrapText="1"/>
    </xf>
    <xf numFmtId="0" fontId="12" fillId="0" borderId="0" xfId="0" applyFont="1"/>
    <xf numFmtId="0" fontId="5" fillId="0" borderId="0" xfId="0" applyFont="1" applyAlignment="1">
      <alignment horizontal="center" wrapText="1"/>
    </xf>
    <xf numFmtId="0" fontId="11" fillId="0" borderId="0" xfId="0" applyFont="1" applyAlignment="1">
      <alignment wrapText="1"/>
    </xf>
    <xf numFmtId="1" fontId="0" fillId="0" borderId="0" xfId="1" applyNumberFormat="1" applyFont="1"/>
    <xf numFmtId="167" fontId="0" fillId="0" borderId="0" xfId="0" applyNumberFormat="1"/>
    <xf numFmtId="166" fontId="0" fillId="0" borderId="0" xfId="0" applyNumberFormat="1" applyAlignment="1">
      <alignment wrapText="1"/>
    </xf>
    <xf numFmtId="2" fontId="0" fillId="0" borderId="0" xfId="0" applyNumberFormat="1" applyAlignment="1">
      <alignment wrapText="1"/>
    </xf>
    <xf numFmtId="165" fontId="0" fillId="0" borderId="0" xfId="0" applyNumberFormat="1" applyAlignment="1">
      <alignment wrapText="1"/>
    </xf>
    <xf numFmtId="1" fontId="0" fillId="0" borderId="0" xfId="0" applyNumberFormat="1" applyAlignment="1">
      <alignment wrapText="1"/>
    </xf>
    <xf numFmtId="0" fontId="13" fillId="0" borderId="0" xfId="0" applyFont="1" applyAlignment="1">
      <alignment horizontal="left" vertical="center" wrapText="1" indent="1"/>
    </xf>
    <xf numFmtId="0" fontId="14" fillId="0" borderId="0" xfId="0" applyFont="1" applyAlignment="1">
      <alignment horizontal="left" vertical="center" wrapText="1"/>
    </xf>
    <xf numFmtId="9" fontId="0" fillId="0" borderId="0" xfId="0" applyNumberFormat="1" applyAlignment="1">
      <alignment wrapText="1"/>
    </xf>
    <xf numFmtId="1" fontId="0" fillId="0" borderId="0" xfId="1" applyNumberFormat="1" applyFont="1" applyAlignment="1">
      <alignment horizontal="right" vertical="top"/>
    </xf>
    <xf numFmtId="0" fontId="0" fillId="6" borderId="0" xfId="0" applyFill="1"/>
    <xf numFmtId="0" fontId="0" fillId="0" borderId="0" xfId="0" applyFill="1"/>
    <xf numFmtId="0" fontId="0" fillId="0" borderId="0" xfId="0" applyFill="1" applyBorder="1" applyAlignment="1"/>
    <xf numFmtId="0" fontId="0" fillId="0" borderId="1" xfId="0" applyFill="1" applyBorder="1" applyAlignment="1"/>
    <xf numFmtId="0" fontId="17" fillId="0" borderId="2" xfId="0" applyFont="1" applyFill="1" applyBorder="1" applyAlignment="1">
      <alignment horizontal="center"/>
    </xf>
    <xf numFmtId="0" fontId="0" fillId="4" borderId="0" xfId="0" applyFill="1"/>
    <xf numFmtId="0" fontId="0" fillId="7" borderId="0" xfId="0" applyFill="1"/>
    <xf numFmtId="0" fontId="16" fillId="8" borderId="0" xfId="0" applyFont="1" applyFill="1" applyAlignment="1">
      <alignment horizontal="left" vertical="top" wrapText="1" indent="1"/>
    </xf>
    <xf numFmtId="0" fontId="5" fillId="8" borderId="0" xfId="0" applyFont="1" applyFill="1" applyAlignment="1">
      <alignment horizontal="left" vertical="top" wrapText="1"/>
    </xf>
    <xf numFmtId="0" fontId="12" fillId="8" borderId="0" xfId="0" applyFont="1" applyFill="1" applyAlignment="1">
      <alignment vertical="top"/>
    </xf>
    <xf numFmtId="0" fontId="0" fillId="8" borderId="0" xfId="0" applyFill="1"/>
    <xf numFmtId="0" fontId="15" fillId="7" borderId="0" xfId="0" applyFont="1" applyFill="1" applyAlignment="1">
      <alignment vertical="top"/>
    </xf>
    <xf numFmtId="0" fontId="0" fillId="0" borderId="0" xfId="0" applyAlignment="1"/>
    <xf numFmtId="0" fontId="0" fillId="0" borderId="0" xfId="0"/>
    <xf numFmtId="1" fontId="0" fillId="0" borderId="0" xfId="0" applyNumberFormat="1"/>
    <xf numFmtId="0" fontId="12" fillId="0" borderId="0" xfId="0" applyFont="1" applyAlignment="1"/>
    <xf numFmtId="168" fontId="0" fillId="0" borderId="0" xfId="0" applyNumberFormat="1"/>
    <xf numFmtId="9" fontId="0" fillId="0" borderId="0" xfId="0" applyNumberFormat="1"/>
    <xf numFmtId="9" fontId="0" fillId="0" borderId="0" xfId="1" applyNumberFormat="1" applyFont="1"/>
    <xf numFmtId="164" fontId="0" fillId="0" borderId="0" xfId="1" applyNumberFormat="1" applyFont="1" applyFill="1"/>
    <xf numFmtId="1" fontId="0" fillId="0" borderId="0" xfId="0" applyNumberFormat="1" applyFill="1" applyBorder="1" applyAlignment="1"/>
    <xf numFmtId="0" fontId="0" fillId="6" borderId="0" xfId="0" applyFill="1" applyBorder="1" applyAlignment="1"/>
    <xf numFmtId="0" fontId="18" fillId="0" borderId="1" xfId="2" applyFill="1" applyBorder="1" applyAlignment="1"/>
    <xf numFmtId="2" fontId="0" fillId="0" borderId="0" xfId="0" applyNumberFormat="1"/>
    <xf numFmtId="0" fontId="7" fillId="4" borderId="0" xfId="0" applyFont="1" applyFill="1" applyAlignment="1">
      <alignment horizontal="center"/>
    </xf>
    <xf numFmtId="0" fontId="8" fillId="4" borderId="0" xfId="0" applyFont="1" applyFill="1" applyAlignment="1">
      <alignment horizontal="center"/>
    </xf>
    <xf numFmtId="0" fontId="4" fillId="5" borderId="0" xfId="0" applyFont="1" applyFill="1" applyAlignment="1">
      <alignment horizontal="center"/>
    </xf>
    <xf numFmtId="0" fontId="4" fillId="2" borderId="0" xfId="0" applyFont="1" applyFill="1" applyAlignment="1">
      <alignment horizontal="center"/>
    </xf>
    <xf numFmtId="0" fontId="9" fillId="4" borderId="0" xfId="0" applyFont="1" applyFill="1" applyAlignment="1">
      <alignment horizontal="left" wrapText="1"/>
    </xf>
    <xf numFmtId="0" fontId="5" fillId="0" borderId="0" xfId="0" applyFont="1" applyAlignment="1">
      <alignment horizontal="center"/>
    </xf>
    <xf numFmtId="0" fontId="0" fillId="0" borderId="0" xfId="0" applyAlignment="1">
      <alignment horizontal="left" wrapText="1"/>
    </xf>
    <xf numFmtId="0" fontId="15" fillId="7" borderId="0" xfId="0" applyFont="1" applyFill="1" applyAlignment="1">
      <alignment horizontal="left" vertical="top"/>
    </xf>
    <xf numFmtId="0" fontId="12" fillId="4" borderId="0" xfId="0" applyFont="1" applyFill="1" applyAlignment="1">
      <alignment horizontal="center"/>
    </xf>
    <xf numFmtId="0" fontId="0" fillId="4" borderId="0" xfId="0" applyFill="1" applyAlignment="1">
      <alignment horizontal="left" vertical="top" wrapText="1"/>
    </xf>
    <xf numFmtId="0" fontId="0" fillId="7" borderId="0" xfId="0" applyFill="1" applyAlignment="1">
      <alignment horizontal="left" vertical="top"/>
    </xf>
  </cellXfs>
  <cellStyles count="3">
    <cellStyle name="Hyperlink" xfId="2" builtinId="8"/>
    <cellStyle name="Normal" xfId="0" builtinId="0"/>
    <cellStyle name="Percent" xfId="1" builtinId="5"/>
  </cellStyles>
  <dxfs count="10">
    <dxf>
      <font>
        <b val="0"/>
        <i val="0"/>
        <strike val="0"/>
        <condense val="0"/>
        <extend val="0"/>
        <outline val="0"/>
        <shadow val="0"/>
        <u val="none"/>
        <vertAlign val="baseline"/>
        <sz val="11"/>
        <color theme="1"/>
        <name val="Calibri"/>
        <family val="2"/>
        <scheme val="minor"/>
      </font>
      <numFmt numFmtId="164" formatCode="0.0000%"/>
    </dxf>
    <dxf>
      <font>
        <b val="0"/>
        <i val="0"/>
        <strike val="0"/>
        <condense val="0"/>
        <extend val="0"/>
        <outline val="0"/>
        <shadow val="0"/>
        <u val="none"/>
        <vertAlign val="baseline"/>
        <sz val="11"/>
        <color theme="1"/>
        <name val="Calibri"/>
        <family val="2"/>
        <scheme val="minor"/>
      </font>
      <numFmt numFmtId="164" formatCode="0.0000%"/>
    </dxf>
    <dxf>
      <font>
        <b val="0"/>
        <i val="0"/>
        <strike val="0"/>
        <condense val="0"/>
        <extend val="0"/>
        <outline val="0"/>
        <shadow val="0"/>
        <u val="none"/>
        <vertAlign val="baseline"/>
        <sz val="11"/>
        <color theme="1"/>
        <name val="Calibri"/>
        <family val="2"/>
        <scheme val="minor"/>
      </font>
      <numFmt numFmtId="164" formatCode="0.0000%"/>
    </dxf>
    <dxf>
      <font>
        <b val="0"/>
        <i val="0"/>
        <strike val="0"/>
        <condense val="0"/>
        <extend val="0"/>
        <outline val="0"/>
        <shadow val="0"/>
        <u val="none"/>
        <vertAlign val="baseline"/>
        <sz val="11"/>
        <color theme="1"/>
        <name val="Calibri"/>
        <family val="2"/>
        <scheme val="minor"/>
      </font>
      <numFmt numFmtId="164" formatCode="0.0000%"/>
    </dxf>
    <dxf>
      <font>
        <b val="0"/>
        <i val="0"/>
        <strike val="0"/>
        <condense val="0"/>
        <extend val="0"/>
        <outline val="0"/>
        <shadow val="0"/>
        <u val="none"/>
        <vertAlign val="baseline"/>
        <sz val="11"/>
        <color theme="1"/>
        <name val="Calibri"/>
        <family val="2"/>
        <scheme val="minor"/>
      </font>
      <numFmt numFmtId="164" formatCode="0.0000%"/>
    </dxf>
    <dxf>
      <font>
        <b val="0"/>
        <i val="0"/>
        <strike val="0"/>
        <condense val="0"/>
        <extend val="0"/>
        <outline val="0"/>
        <shadow val="0"/>
        <u val="none"/>
        <vertAlign val="baseline"/>
        <sz val="11"/>
        <color theme="1"/>
        <name val="Calibri"/>
        <family val="2"/>
        <scheme val="minor"/>
      </font>
      <numFmt numFmtId="164" formatCode="0.0000%"/>
      <fill>
        <patternFill patternType="none">
          <fgColor indexed="64"/>
          <bgColor indexed="65"/>
        </patternFill>
      </fill>
    </dxf>
    <dxf>
      <numFmt numFmtId="1" formatCode="0"/>
    </dxf>
    <dxf>
      <numFmt numFmtId="1" formatCode="0"/>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2"/>
        <color theme="1"/>
        <name val="Calibri"/>
        <family val="2"/>
        <scheme val="minor"/>
      </font>
      <fill>
        <patternFill patternType="solid">
          <fgColor indexed="64"/>
          <bgColor theme="4" tint="0.79998168889431442"/>
        </patternFill>
      </fill>
      <alignment horizontal="center" vertical="bottom" textRotation="0" wrapText="0" indent="0" justifyLastLine="0" shrinkToFit="0" readingOrder="0"/>
    </dxf>
  </dxfs>
  <tableStyles count="1" defaultTableStyle="TableStyleMedium2" defaultPivotStyle="PivotStyleLight16">
    <tableStyle name="Invisible" pivot="0" table="0" count="0" xr9:uid="{85E712B0-E07B-4F6F-A563-2BDB480E57C4}"/>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data id="1">
      <cx:strDim type="cat">
        <cx:f>_xlchart.v1.0</cx:f>
      </cx:strDim>
      <cx:numDim type="val">
        <cx:f>_xlchart.v1.4</cx:f>
      </cx:numDim>
    </cx:data>
    <cx:data id="2">
      <cx:strDim type="cat">
        <cx:f>_xlchart.v1.0</cx:f>
      </cx:strDim>
      <cx:numDim type="val">
        <cx:f>_xlchart.v1.6</cx:f>
      </cx:numDim>
    </cx:data>
    <cx:data id="3">
      <cx:strDim type="cat">
        <cx:f>_xlchart.v1.0</cx:f>
      </cx:strDim>
      <cx:numDim type="val">
        <cx:f>_xlchart.v1.8</cx:f>
      </cx:numDim>
    </cx:data>
    <cx:data id="4">
      <cx:strDim type="cat">
        <cx:f>_xlchart.v1.0</cx:f>
      </cx:strDim>
      <cx:numDim type="val">
        <cx:f>_xlchart.v1.10</cx:f>
      </cx:numDim>
    </cx:data>
    <cx:data id="5">
      <cx:strDim type="cat">
        <cx:f>_xlchart.v1.0</cx:f>
      </cx:strDim>
      <cx:numDim type="val">
        <cx:f>_xlchart.v1.12</cx:f>
      </cx:numDim>
    </cx:data>
    <cx:data id="6">
      <cx:strDim type="cat">
        <cx:f>_xlchart.v1.0</cx:f>
      </cx:strDim>
      <cx:numDim type="val">
        <cx:f>_xlchart.v1.14</cx:f>
      </cx:numDim>
    </cx:data>
    <cx:data id="7">
      <cx:strDim type="cat">
        <cx:f>_xlchart.v1.0</cx:f>
      </cx:strDim>
      <cx:numDim type="val">
        <cx:f>_xlchart.v1.16</cx:f>
      </cx:numDim>
    </cx:data>
    <cx:data id="8">
      <cx:strDim type="cat">
        <cx:f>_xlchart.v1.0</cx:f>
      </cx:strDim>
      <cx:numDim type="val">
        <cx:f>_xlchart.v1.18</cx:f>
      </cx:numDim>
    </cx:data>
    <cx:data id="9">
      <cx:strDim type="cat">
        <cx:f>_xlchart.v1.0</cx:f>
      </cx:strDim>
      <cx:numDim type="val">
        <cx:f>_xlchart.v1.20</cx:f>
      </cx:numDim>
    </cx:data>
    <cx:data id="10">
      <cx:strDim type="cat">
        <cx:f>_xlchart.v1.0</cx:f>
      </cx:strDim>
      <cx:numDim type="val">
        <cx:f>_xlchart.v1.22</cx:f>
      </cx:numDim>
    </cx:data>
    <cx:data id="11">
      <cx:strDim type="cat">
        <cx:f>_xlchart.v1.0</cx:f>
      </cx:strDim>
      <cx:numDim type="val">
        <cx:f>_xlchart.v1.24</cx:f>
      </cx:numDim>
    </cx:data>
    <cx:data id="12">
      <cx:strDim type="cat">
        <cx:f>_xlchart.v1.0</cx:f>
      </cx:strDim>
      <cx:numDim type="val">
        <cx:f>_xlchart.v1.26</cx:f>
      </cx:numDim>
    </cx:data>
    <cx:data id="13">
      <cx:strDim type="cat">
        <cx:f>_xlchart.v1.0</cx:f>
      </cx:strDim>
      <cx:numDim type="val">
        <cx:f>_xlchart.v1.28</cx:f>
      </cx:numDim>
    </cx:data>
    <cx:data id="14">
      <cx:strDim type="cat">
        <cx:f>_xlchart.v1.0</cx:f>
      </cx:strDim>
      <cx:numDim type="val">
        <cx:f>_xlchart.v1.30</cx:f>
      </cx:numDim>
    </cx:data>
    <cx:data id="15">
      <cx:strDim type="cat">
        <cx:f>_xlchart.v1.0</cx:f>
      </cx:strDim>
      <cx:numDim type="val">
        <cx:f>_xlchart.v1.32</cx:f>
      </cx:numDim>
    </cx:data>
    <cx:data id="16">
      <cx:strDim type="cat">
        <cx:f>_xlchart.v1.0</cx:f>
      </cx:strDim>
      <cx:numDim type="val">
        <cx:f>_xlchart.v1.34</cx:f>
      </cx:numDim>
    </cx:data>
    <cx:data id="17">
      <cx:strDim type="cat">
        <cx:f>_xlchart.v1.0</cx:f>
      </cx:strDim>
      <cx:numDim type="val">
        <cx:f>_xlchart.v1.36</cx:f>
      </cx:numDim>
    </cx:data>
    <cx:data id="18">
      <cx:strDim type="cat">
        <cx:f>_xlchart.v1.0</cx:f>
      </cx:strDim>
      <cx:numDim type="val">
        <cx:f>_xlchart.v1.38</cx:f>
      </cx:numDim>
    </cx:data>
    <cx:data id="19">
      <cx:strDim type="cat">
        <cx:f>_xlchart.v1.0</cx:f>
      </cx:strDim>
      <cx:numDim type="val">
        <cx:f>_xlchart.v1.40</cx:f>
      </cx:numDim>
    </cx:data>
    <cx:data id="20">
      <cx:strDim type="cat">
        <cx:f>_xlchart.v1.0</cx:f>
      </cx:strDim>
      <cx:numDim type="val">
        <cx:f>_xlchart.v1.42</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US Population</a:t>
            </a:r>
          </a:p>
          <a:p>
            <a:pPr algn="ctr" rtl="0">
              <a:defRPr/>
            </a:pPr>
            <a:r>
              <a:rPr lang="en-US" sz="1400" b="0" i="0" u="none" strike="noStrike" baseline="0">
                <a:solidFill>
                  <a:sysClr val="windowText" lastClr="000000">
                    <a:lumMod val="65000"/>
                    <a:lumOff val="35000"/>
                  </a:sysClr>
                </a:solidFill>
                <a:latin typeface="Calibri" panose="020F0502020204030204"/>
              </a:rPr>
              <a:t>by State</a:t>
            </a:r>
          </a:p>
        </cx:rich>
      </cx:tx>
    </cx:title>
    <cx:plotArea>
      <cx:plotAreaRegion>
        <cx:series layoutId="clusteredColumn" uniqueId="{55D7C144-63E8-4AFA-9309-58AF5D632DBF}" formatIdx="0">
          <cx:tx>
            <cx:txData>
              <cx:f>_xlchart.v1.1</cx:f>
              <cx:v>Sum of Total population</cx:v>
            </cx:txData>
          </cx:tx>
          <cx:dataId val="0"/>
          <cx:layoutPr>
            <cx:aggregation/>
          </cx:layoutPr>
          <cx:axisId val="1"/>
        </cx:series>
        <cx:series layoutId="paretoLine" ownerIdx="0" uniqueId="{AB1083BB-32A5-4CF0-8C8E-9E4C022A285B}" formatIdx="0">
          <cx:axisId val="2"/>
        </cx:series>
        <cx:series layoutId="clusteredColumn" hidden="1" uniqueId="{23E6A8AD-1979-4F1C-B20D-A8F64EBDF159}" formatIdx="2">
          <cx:tx>
            <cx:txData>
              <cx:f>_xlchart.v1.3</cx:f>
              <cx:v/>
            </cx:txData>
          </cx:tx>
          <cx:dataId val="1"/>
          <cx:layoutPr>
            <cx:aggregation/>
          </cx:layoutPr>
          <cx:axisId val="1"/>
        </cx:series>
        <cx:series layoutId="paretoLine" ownerIdx="2" uniqueId="{07556F4E-D634-4068-AC3B-7FF18D026B32}" formatIdx="1">
          <cx:axisId val="2"/>
        </cx:series>
        <cx:series layoutId="clusteredColumn" hidden="1" uniqueId="{12544D1B-3032-415A-BA5E-8356AC0867E8}" formatIdx="4">
          <cx:tx>
            <cx:txData>
              <cx:f>_xlchart.v1.5</cx:f>
              <cx:v/>
            </cx:txData>
          </cx:tx>
          <cx:dataId val="2"/>
          <cx:layoutPr>
            <cx:aggregation/>
          </cx:layoutPr>
          <cx:axisId val="1"/>
        </cx:series>
        <cx:series layoutId="paretoLine" ownerIdx="4" uniqueId="{18EDCE55-33A8-4CA4-8DFD-FF3EF6FD3E0C}" formatIdx="3">
          <cx:axisId val="2"/>
        </cx:series>
        <cx:series layoutId="clusteredColumn" hidden="1" uniqueId="{8419654D-BC1B-47FF-9ACD-EBDE67A53C7E}" formatIdx="6">
          <cx:tx>
            <cx:txData>
              <cx:f>_xlchart.v1.7</cx:f>
              <cx:v/>
            </cx:txData>
          </cx:tx>
          <cx:dataId val="3"/>
          <cx:layoutPr>
            <cx:aggregation/>
          </cx:layoutPr>
          <cx:axisId val="1"/>
        </cx:series>
        <cx:series layoutId="paretoLine" ownerIdx="6" uniqueId="{1867C6D1-EA30-4E93-87BD-7D63056BD07A}" formatIdx="5">
          <cx:axisId val="2"/>
        </cx:series>
        <cx:series layoutId="clusteredColumn" hidden="1" uniqueId="{A07D766D-50BB-4481-825C-8FFDFAFC92DA}" formatIdx="8">
          <cx:tx>
            <cx:txData>
              <cx:f>_xlchart.v1.9</cx:f>
              <cx:v/>
            </cx:txData>
          </cx:tx>
          <cx:dataId val="4"/>
          <cx:layoutPr>
            <cx:aggregation/>
          </cx:layoutPr>
          <cx:axisId val="1"/>
        </cx:series>
        <cx:series layoutId="paretoLine" ownerIdx="8" uniqueId="{77C95613-3D7B-4C7C-8DE5-80DFF522D103}" formatIdx="7">
          <cx:axisId val="2"/>
        </cx:series>
        <cx:series layoutId="clusteredColumn" hidden="1" uniqueId="{CD107F79-F17C-4D32-8186-7F2A841D9E70}" formatIdx="10">
          <cx:tx>
            <cx:txData>
              <cx:f>_xlchart.v1.11</cx:f>
              <cx:v/>
            </cx:txData>
          </cx:tx>
          <cx:dataId val="5"/>
          <cx:layoutPr>
            <cx:aggregation/>
          </cx:layoutPr>
          <cx:axisId val="1"/>
        </cx:series>
        <cx:series layoutId="paretoLine" ownerIdx="10" uniqueId="{0C46F812-5225-4B7B-B14F-D6CDD82520CC}" formatIdx="9">
          <cx:axisId val="2"/>
        </cx:series>
        <cx:series layoutId="clusteredColumn" hidden="1" uniqueId="{31DBA700-59FF-456D-88FA-B5576313BD53}" formatIdx="12">
          <cx:tx>
            <cx:txData>
              <cx:f>_xlchart.v1.13</cx:f>
              <cx:v/>
            </cx:txData>
          </cx:tx>
          <cx:dataId val="6"/>
          <cx:layoutPr>
            <cx:aggregation/>
          </cx:layoutPr>
          <cx:axisId val="1"/>
        </cx:series>
        <cx:series layoutId="paretoLine" ownerIdx="12" uniqueId="{2C1AC650-4FAA-4DA0-994F-3CF7D006BE2C}" formatIdx="11">
          <cx:axisId val="2"/>
        </cx:series>
        <cx:series layoutId="clusteredColumn" hidden="1" uniqueId="{4611C414-6168-428C-9D3D-6DC66EE0D22C}" formatIdx="14">
          <cx:tx>
            <cx:txData>
              <cx:f>_xlchart.v1.15</cx:f>
              <cx:v/>
            </cx:txData>
          </cx:tx>
          <cx:dataId val="7"/>
          <cx:layoutPr>
            <cx:aggregation/>
          </cx:layoutPr>
          <cx:axisId val="1"/>
        </cx:series>
        <cx:series layoutId="paretoLine" ownerIdx="14" uniqueId="{F1747167-D928-4533-A5A5-6A3FC45CC6A9}" formatIdx="13">
          <cx:axisId val="2"/>
        </cx:series>
        <cx:series layoutId="clusteredColumn" hidden="1" uniqueId="{42D43D78-E337-44EA-B20F-783AC4175069}" formatIdx="16">
          <cx:tx>
            <cx:txData>
              <cx:f>_xlchart.v1.17</cx:f>
              <cx:v/>
            </cx:txData>
          </cx:tx>
          <cx:dataId val="8"/>
          <cx:layoutPr>
            <cx:aggregation/>
          </cx:layoutPr>
          <cx:axisId val="1"/>
        </cx:series>
        <cx:series layoutId="paretoLine" ownerIdx="16" uniqueId="{CE36F174-B629-43E0-9E7B-770F98672C1C}" formatIdx="15">
          <cx:axisId val="2"/>
        </cx:series>
        <cx:series layoutId="clusteredColumn" hidden="1" uniqueId="{672F8AAC-B929-41F3-9964-5E553FE5C855}" formatIdx="18">
          <cx:tx>
            <cx:txData>
              <cx:f>_xlchart.v1.19</cx:f>
              <cx:v/>
            </cx:txData>
          </cx:tx>
          <cx:dataId val="9"/>
          <cx:layoutPr>
            <cx:aggregation/>
          </cx:layoutPr>
          <cx:axisId val="1"/>
        </cx:series>
        <cx:series layoutId="paretoLine" ownerIdx="18" uniqueId="{F14239D1-8FEB-44FC-969F-7CB5A224DF7C}" formatIdx="17">
          <cx:axisId val="2"/>
        </cx:series>
        <cx:series layoutId="clusteredColumn" hidden="1" uniqueId="{8BF3452D-D222-4824-B80B-237B3D346A70}" formatIdx="20">
          <cx:tx>
            <cx:txData>
              <cx:f>_xlchart.v1.21</cx:f>
              <cx:v/>
            </cx:txData>
          </cx:tx>
          <cx:dataId val="10"/>
          <cx:layoutPr>
            <cx:aggregation/>
          </cx:layoutPr>
          <cx:axisId val="1"/>
        </cx:series>
        <cx:series layoutId="paretoLine" ownerIdx="20" uniqueId="{DD5F86B7-0668-4333-B5D0-2B5EBC11616B}" formatIdx="19">
          <cx:axisId val="2"/>
        </cx:series>
        <cx:series layoutId="clusteredColumn" hidden="1" uniqueId="{C837668F-B3B7-444B-9E92-8EC1E26EC5DC}" formatIdx="22">
          <cx:tx>
            <cx:txData>
              <cx:f>_xlchart.v1.23</cx:f>
              <cx:v/>
            </cx:txData>
          </cx:tx>
          <cx:dataId val="11"/>
          <cx:layoutPr>
            <cx:aggregation/>
          </cx:layoutPr>
          <cx:axisId val="1"/>
        </cx:series>
        <cx:series layoutId="paretoLine" ownerIdx="22" uniqueId="{02DFCC4F-0ACA-4DBD-8E8E-CC8BA13262C4}" formatIdx="21">
          <cx:axisId val="2"/>
        </cx:series>
        <cx:series layoutId="clusteredColumn" hidden="1" uniqueId="{F986A669-84C8-4621-8835-2E0E809218A5}" formatIdx="24">
          <cx:tx>
            <cx:txData>
              <cx:f>_xlchart.v1.25</cx:f>
              <cx:v/>
            </cx:txData>
          </cx:tx>
          <cx:dataId val="12"/>
          <cx:layoutPr>
            <cx:aggregation/>
          </cx:layoutPr>
          <cx:axisId val="1"/>
        </cx:series>
        <cx:series layoutId="paretoLine" ownerIdx="24" uniqueId="{54E4427A-3099-40F7-8BD0-3BCA8DA0349B}" formatIdx="23">
          <cx:axisId val="2"/>
        </cx:series>
        <cx:series layoutId="clusteredColumn" hidden="1" uniqueId="{75DCF228-7D05-4432-8A25-0061230EAE9B}" formatIdx="26">
          <cx:tx>
            <cx:txData>
              <cx:f>_xlchart.v1.27</cx:f>
              <cx:v/>
            </cx:txData>
          </cx:tx>
          <cx:dataId val="13"/>
          <cx:layoutPr>
            <cx:aggregation/>
          </cx:layoutPr>
          <cx:axisId val="1"/>
        </cx:series>
        <cx:series layoutId="paretoLine" ownerIdx="26" uniqueId="{451A8290-139D-437E-A863-B941AA0AAD97}" formatIdx="25">
          <cx:axisId val="2"/>
        </cx:series>
        <cx:series layoutId="clusteredColumn" hidden="1" uniqueId="{B7FD4EC2-293A-4B92-A625-82566413153D}" formatIdx="28">
          <cx:tx>
            <cx:txData>
              <cx:f>_xlchart.v1.29</cx:f>
              <cx:v/>
            </cx:txData>
          </cx:tx>
          <cx:dataId val="14"/>
          <cx:layoutPr>
            <cx:aggregation/>
          </cx:layoutPr>
          <cx:axisId val="1"/>
        </cx:series>
        <cx:series layoutId="paretoLine" ownerIdx="28" uniqueId="{D6610A97-DD13-4946-BE39-AB25AD968A0D}" formatIdx="27">
          <cx:axisId val="2"/>
        </cx:series>
        <cx:series layoutId="clusteredColumn" hidden="1" uniqueId="{229987B3-BDFB-472A-B2D0-5F7BDF5CF1F5}" formatIdx="30">
          <cx:tx>
            <cx:txData>
              <cx:f>_xlchart.v1.31</cx:f>
              <cx:v/>
            </cx:txData>
          </cx:tx>
          <cx:dataId val="15"/>
          <cx:layoutPr>
            <cx:aggregation/>
          </cx:layoutPr>
          <cx:axisId val="1"/>
        </cx:series>
        <cx:series layoutId="paretoLine" ownerIdx="30" uniqueId="{5EE83052-6F4D-4980-91F8-F9873ECA6C23}" formatIdx="29">
          <cx:axisId val="2"/>
        </cx:series>
        <cx:series layoutId="clusteredColumn" hidden="1" uniqueId="{068FD050-CC3B-475B-B10F-2F0FAD792717}" formatIdx="32">
          <cx:tx>
            <cx:txData>
              <cx:f>_xlchart.v1.33</cx:f>
              <cx:v/>
            </cx:txData>
          </cx:tx>
          <cx:dataId val="16"/>
          <cx:layoutPr>
            <cx:aggregation/>
          </cx:layoutPr>
          <cx:axisId val="1"/>
        </cx:series>
        <cx:series layoutId="paretoLine" ownerIdx="32" uniqueId="{673D6F09-5CA4-45E4-BD70-889876CA3FBC}" formatIdx="31">
          <cx:axisId val="2"/>
        </cx:series>
        <cx:series layoutId="clusteredColumn" hidden="1" uniqueId="{40D91CBB-472B-4521-B74F-1DF53F17DF45}" formatIdx="34">
          <cx:tx>
            <cx:txData>
              <cx:f>_xlchart.v1.35</cx:f>
              <cx:v/>
            </cx:txData>
          </cx:tx>
          <cx:dataId val="17"/>
          <cx:layoutPr>
            <cx:aggregation/>
          </cx:layoutPr>
          <cx:axisId val="1"/>
        </cx:series>
        <cx:series layoutId="paretoLine" ownerIdx="34" uniqueId="{90B9DBF0-A98A-4139-97D1-B6672580647D}" formatIdx="33">
          <cx:axisId val="2"/>
        </cx:series>
        <cx:series layoutId="clusteredColumn" hidden="1" uniqueId="{C1B2A7F0-A2D7-41C1-8A91-37CDCFEA34A3}" formatIdx="36">
          <cx:tx>
            <cx:txData>
              <cx:f>_xlchart.v1.37</cx:f>
              <cx:v/>
            </cx:txData>
          </cx:tx>
          <cx:dataId val="18"/>
          <cx:layoutPr>
            <cx:aggregation/>
          </cx:layoutPr>
          <cx:axisId val="1"/>
        </cx:series>
        <cx:series layoutId="paretoLine" ownerIdx="36" uniqueId="{C65612D8-35E1-443B-8FF5-C5EB7D94CBA0}" formatIdx="35">
          <cx:axisId val="2"/>
        </cx:series>
        <cx:series layoutId="clusteredColumn" hidden="1" uniqueId="{12351C47-BB9C-4C97-9379-FE4F4045AD51}" formatIdx="38">
          <cx:tx>
            <cx:txData>
              <cx:f>_xlchart.v1.39</cx:f>
              <cx:v>0-64</cx:v>
            </cx:txData>
          </cx:tx>
          <cx:dataId val="19"/>
          <cx:layoutPr>
            <cx:aggregation/>
          </cx:layoutPr>
          <cx:axisId val="1"/>
        </cx:series>
        <cx:series layoutId="paretoLine" ownerIdx="38" uniqueId="{3BFCFA53-30CC-4868-8026-B0D336059AF6}" formatIdx="37">
          <cx:axisId val="2"/>
        </cx:series>
        <cx:series layoutId="clusteredColumn" hidden="1" uniqueId="{B42B6019-DFD3-4CB7-87CD-AA332ACCDA8F}" formatIdx="40">
          <cx:tx>
            <cx:txData>
              <cx:f>_xlchart.v1.41</cx:f>
              <cx:v>&gt;65</cx:v>
            </cx:txData>
          </cx:tx>
          <cx:dataId val="20"/>
          <cx:layoutPr>
            <cx:aggregation/>
          </cx:layoutPr>
          <cx:axisId val="1"/>
        </cx:series>
        <cx:series layoutId="paretoLine" ownerIdx="40" uniqueId="{275913D8-4C7C-455F-A455-60045BE260A2}" formatIdx="39">
          <cx:axisId val="2"/>
        </cx:series>
      </cx:plotAreaRegion>
      <cx:axis id="0">
        <cx:catScaling gapWidth="0"/>
        <cx:tickLabels/>
      </cx:axis>
      <cx:axis id="1">
        <cx:valScaling/>
        <cx:majorGridlines/>
        <cx:tickLabels/>
      </cx:axis>
      <cx:axis id="2">
        <cx:valScaling max="1" min="0"/>
        <cx:units unit="percentage"/>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24</xdr:col>
      <xdr:colOff>0</xdr:colOff>
      <xdr:row>3</xdr:row>
      <xdr:rowOff>99060</xdr:rowOff>
    </xdr:from>
    <xdr:to>
      <xdr:col>33</xdr:col>
      <xdr:colOff>594360</xdr:colOff>
      <xdr:row>25</xdr:row>
      <xdr:rowOff>114300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AB2A1D44-080E-46C6-A43B-449822D038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98920" y="480060"/>
              <a:ext cx="6080760" cy="36728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mone Noel" refreshedDate="44852.299444791664" createdVersion="8" refreshedVersion="8" minRefreshableVersion="3" recordCount="24950" xr:uid="{7302F00E-33EC-43CB-A999-07DDD1638560}">
  <cacheSource type="worksheet">
    <worksheetSource ref="A1:E24951" sheet="Visits Clean"/>
  </cacheSource>
  <cacheFields count="5">
    <cacheField name="STATE" numFmtId="0">
      <sharedItems count="55">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 v="New York City"/>
        <s v="Virgin Islands"/>
        <s v="Puerto Rico"/>
        <s v="Commonwealth of the Northern Mariana Islands"/>
      </sharedItems>
    </cacheField>
    <cacheField name="YEAR" numFmtId="0">
      <sharedItems containsSemiMixedTypes="0" containsString="0" containsNumber="1" containsInteger="1" minValue="2010" maxValue="2019" count="10">
        <n v="2010"/>
        <n v="2011"/>
        <n v="2012"/>
        <n v="2013"/>
        <n v="2014"/>
        <n v="2015"/>
        <n v="2016"/>
        <n v="2017"/>
        <n v="2018"/>
        <n v="2019"/>
      </sharedItems>
    </cacheField>
    <cacheField name="WEEK" numFmtId="0">
      <sharedItems containsSemiMixedTypes="0" containsString="0" containsNumber="1" containsInteger="1" minValue="1" maxValue="53"/>
    </cacheField>
    <cacheField name="NUM. OF PROVIDERS" numFmtId="0">
      <sharedItems containsSemiMixedTypes="0" containsString="0" containsNumber="1" containsInteger="1" minValue="0" maxValue="214"/>
    </cacheField>
    <cacheField name="TOTAL PATIENTS" numFmtId="0">
      <sharedItems containsSemiMixedTypes="0" containsString="0" containsNumber="1" containsInteger="1" minValue="0" maxValue="12183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50">
  <r>
    <x v="0"/>
    <x v="0"/>
    <n v="40"/>
    <n v="35"/>
    <n v="11664"/>
  </r>
  <r>
    <x v="1"/>
    <x v="0"/>
    <n v="40"/>
    <n v="7"/>
    <n v="1714"/>
  </r>
  <r>
    <x v="2"/>
    <x v="0"/>
    <n v="40"/>
    <n v="49"/>
    <n v="25492"/>
  </r>
  <r>
    <x v="3"/>
    <x v="0"/>
    <n v="40"/>
    <n v="15"/>
    <n v="2586"/>
  </r>
  <r>
    <x v="4"/>
    <x v="0"/>
    <n v="40"/>
    <n v="112"/>
    <n v="32342"/>
  </r>
  <r>
    <x v="5"/>
    <x v="0"/>
    <n v="40"/>
    <n v="14"/>
    <n v="20282"/>
  </r>
  <r>
    <x v="6"/>
    <x v="0"/>
    <n v="40"/>
    <n v="12"/>
    <n v="3831"/>
  </r>
  <r>
    <x v="7"/>
    <x v="0"/>
    <n v="40"/>
    <n v="13"/>
    <n v="3995"/>
  </r>
  <r>
    <x v="8"/>
    <x v="0"/>
    <n v="40"/>
    <n v="4"/>
    <n v="2599"/>
  </r>
  <r>
    <x v="9"/>
    <x v="0"/>
    <n v="40"/>
    <n v="0"/>
    <n v="0"/>
  </r>
  <r>
    <x v="10"/>
    <x v="0"/>
    <n v="40"/>
    <n v="62"/>
    <n v="40314"/>
  </r>
  <r>
    <x v="11"/>
    <x v="0"/>
    <n v="40"/>
    <n v="18"/>
    <n v="1943"/>
  </r>
  <r>
    <x v="12"/>
    <x v="0"/>
    <n v="40"/>
    <n v="12"/>
    <n v="4579"/>
  </r>
  <r>
    <x v="13"/>
    <x v="0"/>
    <n v="40"/>
    <n v="74"/>
    <n v="39390"/>
  </r>
  <r>
    <x v="14"/>
    <x v="0"/>
    <n v="40"/>
    <n v="44"/>
    <n v="12525"/>
  </r>
  <r>
    <x v="15"/>
    <x v="0"/>
    <n v="40"/>
    <n v="6"/>
    <n v="1776"/>
  </r>
  <r>
    <x v="16"/>
    <x v="0"/>
    <n v="40"/>
    <n v="40"/>
    <n v="8819"/>
  </r>
  <r>
    <x v="17"/>
    <x v="0"/>
    <n v="40"/>
    <n v="14"/>
    <n v="13293"/>
  </r>
  <r>
    <x v="18"/>
    <x v="0"/>
    <n v="40"/>
    <n v="41"/>
    <n v="17141"/>
  </r>
  <r>
    <x v="19"/>
    <x v="0"/>
    <n v="40"/>
    <n v="30"/>
    <n v="6150"/>
  </r>
  <r>
    <x v="20"/>
    <x v="0"/>
    <n v="40"/>
    <n v="17"/>
    <n v="8869"/>
  </r>
  <r>
    <x v="21"/>
    <x v="0"/>
    <n v="40"/>
    <n v="56"/>
    <n v="27786"/>
  </r>
  <r>
    <x v="22"/>
    <x v="0"/>
    <n v="40"/>
    <n v="47"/>
    <n v="14587"/>
  </r>
  <r>
    <x v="23"/>
    <x v="0"/>
    <n v="40"/>
    <n v="17"/>
    <n v="6611"/>
  </r>
  <r>
    <x v="24"/>
    <x v="0"/>
    <n v="40"/>
    <n v="42"/>
    <n v="16874"/>
  </r>
  <r>
    <x v="25"/>
    <x v="0"/>
    <n v="40"/>
    <n v="33"/>
    <n v="9621"/>
  </r>
  <r>
    <x v="26"/>
    <x v="0"/>
    <n v="40"/>
    <n v="7"/>
    <n v="2694"/>
  </r>
  <r>
    <x v="27"/>
    <x v="0"/>
    <n v="40"/>
    <n v="13"/>
    <n v="2773"/>
  </r>
  <r>
    <x v="28"/>
    <x v="0"/>
    <n v="40"/>
    <n v="30"/>
    <n v="10499"/>
  </r>
  <r>
    <x v="29"/>
    <x v="0"/>
    <n v="40"/>
    <n v="21"/>
    <n v="3951"/>
  </r>
  <r>
    <x v="30"/>
    <x v="0"/>
    <n v="40"/>
    <n v="23"/>
    <n v="7040"/>
  </r>
  <r>
    <x v="31"/>
    <x v="0"/>
    <n v="40"/>
    <n v="23"/>
    <n v="7505"/>
  </r>
  <r>
    <x v="32"/>
    <x v="0"/>
    <n v="40"/>
    <n v="91"/>
    <n v="14069"/>
  </r>
  <r>
    <x v="33"/>
    <x v="0"/>
    <n v="40"/>
    <n v="74"/>
    <n v="25215"/>
  </r>
  <r>
    <x v="34"/>
    <x v="0"/>
    <n v="40"/>
    <n v="19"/>
    <n v="6256"/>
  </r>
  <r>
    <x v="35"/>
    <x v="0"/>
    <n v="40"/>
    <n v="36"/>
    <n v="12705"/>
  </r>
  <r>
    <x v="36"/>
    <x v="0"/>
    <n v="40"/>
    <n v="17"/>
    <n v="3044"/>
  </r>
  <r>
    <x v="37"/>
    <x v="0"/>
    <n v="40"/>
    <n v="20"/>
    <n v="6711"/>
  </r>
  <r>
    <x v="38"/>
    <x v="0"/>
    <n v="40"/>
    <n v="64"/>
    <n v="17347"/>
  </r>
  <r>
    <x v="39"/>
    <x v="0"/>
    <n v="40"/>
    <n v="21"/>
    <n v="6382"/>
  </r>
  <r>
    <x v="40"/>
    <x v="0"/>
    <n v="40"/>
    <n v="25"/>
    <n v="7397"/>
  </r>
  <r>
    <x v="41"/>
    <x v="0"/>
    <n v="40"/>
    <n v="18"/>
    <n v="5713"/>
  </r>
  <r>
    <x v="42"/>
    <x v="0"/>
    <n v="40"/>
    <n v="52"/>
    <n v="11651"/>
  </r>
  <r>
    <x v="43"/>
    <x v="0"/>
    <n v="40"/>
    <n v="98"/>
    <n v="50844"/>
  </r>
  <r>
    <x v="44"/>
    <x v="0"/>
    <n v="40"/>
    <n v="13"/>
    <n v="5751"/>
  </r>
  <r>
    <x v="45"/>
    <x v="0"/>
    <n v="40"/>
    <n v="10"/>
    <n v="2777"/>
  </r>
  <r>
    <x v="46"/>
    <x v="0"/>
    <n v="40"/>
    <n v="81"/>
    <n v="57721"/>
  </r>
  <r>
    <x v="47"/>
    <x v="0"/>
    <n v="40"/>
    <n v="17"/>
    <n v="3137"/>
  </r>
  <r>
    <x v="48"/>
    <x v="0"/>
    <n v="40"/>
    <n v="34"/>
    <n v="8952"/>
  </r>
  <r>
    <x v="49"/>
    <x v="0"/>
    <n v="40"/>
    <n v="44"/>
    <n v="4946"/>
  </r>
  <r>
    <x v="50"/>
    <x v="0"/>
    <n v="40"/>
    <n v="28"/>
    <n v="5056"/>
  </r>
  <r>
    <x v="51"/>
    <x v="0"/>
    <n v="40"/>
    <n v="40"/>
    <n v="89577"/>
  </r>
  <r>
    <x v="0"/>
    <x v="0"/>
    <n v="41"/>
    <n v="31"/>
    <n v="11602"/>
  </r>
  <r>
    <x v="1"/>
    <x v="0"/>
    <n v="41"/>
    <n v="7"/>
    <n v="1684"/>
  </r>
  <r>
    <x v="2"/>
    <x v="0"/>
    <n v="41"/>
    <n v="49"/>
    <n v="24402"/>
  </r>
  <r>
    <x v="3"/>
    <x v="0"/>
    <n v="41"/>
    <n v="14"/>
    <n v="2670"/>
  </r>
  <r>
    <x v="4"/>
    <x v="0"/>
    <n v="41"/>
    <n v="122"/>
    <n v="34469"/>
  </r>
  <r>
    <x v="5"/>
    <x v="0"/>
    <n v="41"/>
    <n v="12"/>
    <n v="18294"/>
  </r>
  <r>
    <x v="6"/>
    <x v="0"/>
    <n v="41"/>
    <n v="15"/>
    <n v="3780"/>
  </r>
  <r>
    <x v="7"/>
    <x v="0"/>
    <n v="41"/>
    <n v="13"/>
    <n v="4070"/>
  </r>
  <r>
    <x v="8"/>
    <x v="0"/>
    <n v="41"/>
    <n v="4"/>
    <n v="2802"/>
  </r>
  <r>
    <x v="9"/>
    <x v="0"/>
    <n v="41"/>
    <n v="0"/>
    <n v="0"/>
  </r>
  <r>
    <x v="10"/>
    <x v="0"/>
    <n v="41"/>
    <n v="63"/>
    <n v="40979"/>
  </r>
  <r>
    <x v="11"/>
    <x v="0"/>
    <n v="41"/>
    <n v="19"/>
    <n v="1826"/>
  </r>
  <r>
    <x v="12"/>
    <x v="0"/>
    <n v="41"/>
    <n v="12"/>
    <n v="4664"/>
  </r>
  <r>
    <x v="13"/>
    <x v="0"/>
    <n v="41"/>
    <n v="76"/>
    <n v="41354"/>
  </r>
  <r>
    <x v="14"/>
    <x v="0"/>
    <n v="41"/>
    <n v="45"/>
    <n v="12861"/>
  </r>
  <r>
    <x v="15"/>
    <x v="0"/>
    <n v="41"/>
    <n v="7"/>
    <n v="2323"/>
  </r>
  <r>
    <x v="16"/>
    <x v="0"/>
    <n v="41"/>
    <n v="40"/>
    <n v="8485"/>
  </r>
  <r>
    <x v="17"/>
    <x v="0"/>
    <n v="41"/>
    <n v="14"/>
    <n v="10269"/>
  </r>
  <r>
    <x v="18"/>
    <x v="0"/>
    <n v="41"/>
    <n v="39"/>
    <n v="15871"/>
  </r>
  <r>
    <x v="19"/>
    <x v="0"/>
    <n v="41"/>
    <n v="29"/>
    <n v="5979"/>
  </r>
  <r>
    <x v="20"/>
    <x v="0"/>
    <n v="41"/>
    <n v="17"/>
    <n v="4717"/>
  </r>
  <r>
    <x v="21"/>
    <x v="0"/>
    <n v="41"/>
    <n v="54"/>
    <n v="24328"/>
  </r>
  <r>
    <x v="22"/>
    <x v="0"/>
    <n v="41"/>
    <n v="53"/>
    <n v="16239"/>
  </r>
  <r>
    <x v="23"/>
    <x v="0"/>
    <n v="41"/>
    <n v="18"/>
    <n v="6466"/>
  </r>
  <r>
    <x v="24"/>
    <x v="0"/>
    <n v="41"/>
    <n v="45"/>
    <n v="17605"/>
  </r>
  <r>
    <x v="25"/>
    <x v="0"/>
    <n v="41"/>
    <n v="32"/>
    <n v="9672"/>
  </r>
  <r>
    <x v="26"/>
    <x v="0"/>
    <n v="41"/>
    <n v="7"/>
    <n v="2763"/>
  </r>
  <r>
    <x v="27"/>
    <x v="0"/>
    <n v="41"/>
    <n v="12"/>
    <n v="2486"/>
  </r>
  <r>
    <x v="28"/>
    <x v="0"/>
    <n v="41"/>
    <n v="33"/>
    <n v="11428"/>
  </r>
  <r>
    <x v="29"/>
    <x v="0"/>
    <n v="41"/>
    <n v="22"/>
    <n v="4326"/>
  </r>
  <r>
    <x v="30"/>
    <x v="0"/>
    <n v="41"/>
    <n v="24"/>
    <n v="7626"/>
  </r>
  <r>
    <x v="31"/>
    <x v="0"/>
    <n v="41"/>
    <n v="22"/>
    <n v="7232"/>
  </r>
  <r>
    <x v="32"/>
    <x v="0"/>
    <n v="41"/>
    <n v="89"/>
    <n v="12712"/>
  </r>
  <r>
    <x v="33"/>
    <x v="0"/>
    <n v="41"/>
    <n v="77"/>
    <n v="26280"/>
  </r>
  <r>
    <x v="34"/>
    <x v="0"/>
    <n v="41"/>
    <n v="19"/>
    <n v="5956"/>
  </r>
  <r>
    <x v="35"/>
    <x v="0"/>
    <n v="41"/>
    <n v="44"/>
    <n v="15209"/>
  </r>
  <r>
    <x v="36"/>
    <x v="0"/>
    <n v="41"/>
    <n v="17"/>
    <n v="3025"/>
  </r>
  <r>
    <x v="37"/>
    <x v="0"/>
    <n v="41"/>
    <n v="19"/>
    <n v="6089"/>
  </r>
  <r>
    <x v="38"/>
    <x v="0"/>
    <n v="41"/>
    <n v="64"/>
    <n v="17239"/>
  </r>
  <r>
    <x v="39"/>
    <x v="0"/>
    <n v="41"/>
    <n v="21"/>
    <n v="5954"/>
  </r>
  <r>
    <x v="40"/>
    <x v="0"/>
    <n v="41"/>
    <n v="25"/>
    <n v="7054"/>
  </r>
  <r>
    <x v="41"/>
    <x v="0"/>
    <n v="41"/>
    <n v="18"/>
    <n v="5543"/>
  </r>
  <r>
    <x v="42"/>
    <x v="0"/>
    <n v="41"/>
    <n v="50"/>
    <n v="11812"/>
  </r>
  <r>
    <x v="43"/>
    <x v="0"/>
    <n v="41"/>
    <n v="97"/>
    <n v="50670"/>
  </r>
  <r>
    <x v="44"/>
    <x v="0"/>
    <n v="41"/>
    <n v="19"/>
    <n v="7057"/>
  </r>
  <r>
    <x v="45"/>
    <x v="0"/>
    <n v="41"/>
    <n v="10"/>
    <n v="2946"/>
  </r>
  <r>
    <x v="46"/>
    <x v="0"/>
    <n v="41"/>
    <n v="83"/>
    <n v="60977"/>
  </r>
  <r>
    <x v="47"/>
    <x v="0"/>
    <n v="41"/>
    <n v="16"/>
    <n v="3269"/>
  </r>
  <r>
    <x v="48"/>
    <x v="0"/>
    <n v="41"/>
    <n v="34"/>
    <n v="10694"/>
  </r>
  <r>
    <x v="49"/>
    <x v="0"/>
    <n v="41"/>
    <n v="48"/>
    <n v="5328"/>
  </r>
  <r>
    <x v="50"/>
    <x v="0"/>
    <n v="41"/>
    <n v="27"/>
    <n v="4766"/>
  </r>
  <r>
    <x v="51"/>
    <x v="0"/>
    <n v="41"/>
    <n v="41"/>
    <n v="89710"/>
  </r>
  <r>
    <x v="0"/>
    <x v="0"/>
    <n v="42"/>
    <n v="33"/>
    <n v="11945"/>
  </r>
  <r>
    <x v="1"/>
    <x v="0"/>
    <n v="42"/>
    <n v="7"/>
    <n v="1877"/>
  </r>
  <r>
    <x v="2"/>
    <x v="0"/>
    <n v="42"/>
    <n v="52"/>
    <n v="25174"/>
  </r>
  <r>
    <x v="3"/>
    <x v="0"/>
    <n v="42"/>
    <n v="16"/>
    <n v="3306"/>
  </r>
  <r>
    <x v="4"/>
    <x v="0"/>
    <n v="42"/>
    <n v="126"/>
    <n v="34170"/>
  </r>
  <r>
    <x v="5"/>
    <x v="0"/>
    <n v="42"/>
    <n v="12"/>
    <n v="18905"/>
  </r>
  <r>
    <x v="6"/>
    <x v="0"/>
    <n v="42"/>
    <n v="16"/>
    <n v="4009"/>
  </r>
  <r>
    <x v="7"/>
    <x v="0"/>
    <n v="42"/>
    <n v="14"/>
    <n v="4154"/>
  </r>
  <r>
    <x v="8"/>
    <x v="0"/>
    <n v="42"/>
    <n v="4"/>
    <n v="3070"/>
  </r>
  <r>
    <x v="9"/>
    <x v="0"/>
    <n v="42"/>
    <n v="0"/>
    <n v="0"/>
  </r>
  <r>
    <x v="10"/>
    <x v="0"/>
    <n v="42"/>
    <n v="62"/>
    <n v="39404"/>
  </r>
  <r>
    <x v="11"/>
    <x v="0"/>
    <n v="42"/>
    <n v="19"/>
    <n v="1854"/>
  </r>
  <r>
    <x v="12"/>
    <x v="0"/>
    <n v="42"/>
    <n v="11"/>
    <n v="4545"/>
  </r>
  <r>
    <x v="13"/>
    <x v="0"/>
    <n v="42"/>
    <n v="76"/>
    <n v="41122"/>
  </r>
  <r>
    <x v="14"/>
    <x v="0"/>
    <n v="42"/>
    <n v="45"/>
    <n v="13006"/>
  </r>
  <r>
    <x v="15"/>
    <x v="0"/>
    <n v="42"/>
    <n v="8"/>
    <n v="2457"/>
  </r>
  <r>
    <x v="16"/>
    <x v="0"/>
    <n v="42"/>
    <n v="41"/>
    <n v="8963"/>
  </r>
  <r>
    <x v="17"/>
    <x v="0"/>
    <n v="42"/>
    <n v="14"/>
    <n v="16010"/>
  </r>
  <r>
    <x v="18"/>
    <x v="0"/>
    <n v="42"/>
    <n v="47"/>
    <n v="16545"/>
  </r>
  <r>
    <x v="19"/>
    <x v="0"/>
    <n v="42"/>
    <n v="30"/>
    <n v="6402"/>
  </r>
  <r>
    <x v="20"/>
    <x v="0"/>
    <n v="42"/>
    <n v="20"/>
    <n v="11895"/>
  </r>
  <r>
    <x v="21"/>
    <x v="0"/>
    <n v="42"/>
    <n v="53"/>
    <n v="28061"/>
  </r>
  <r>
    <x v="22"/>
    <x v="0"/>
    <n v="42"/>
    <n v="50"/>
    <n v="15451"/>
  </r>
  <r>
    <x v="23"/>
    <x v="0"/>
    <n v="42"/>
    <n v="17"/>
    <n v="6332"/>
  </r>
  <r>
    <x v="24"/>
    <x v="0"/>
    <n v="42"/>
    <n v="45"/>
    <n v="17911"/>
  </r>
  <r>
    <x v="25"/>
    <x v="0"/>
    <n v="42"/>
    <n v="32"/>
    <n v="9496"/>
  </r>
  <r>
    <x v="26"/>
    <x v="0"/>
    <n v="42"/>
    <n v="7"/>
    <n v="2690"/>
  </r>
  <r>
    <x v="27"/>
    <x v="0"/>
    <n v="42"/>
    <n v="14"/>
    <n v="2839"/>
  </r>
  <r>
    <x v="28"/>
    <x v="0"/>
    <n v="42"/>
    <n v="34"/>
    <n v="11335"/>
  </r>
  <r>
    <x v="29"/>
    <x v="0"/>
    <n v="42"/>
    <n v="29"/>
    <n v="5790"/>
  </r>
  <r>
    <x v="30"/>
    <x v="0"/>
    <n v="42"/>
    <n v="25"/>
    <n v="8496"/>
  </r>
  <r>
    <x v="31"/>
    <x v="0"/>
    <n v="42"/>
    <n v="21"/>
    <n v="7523"/>
  </r>
  <r>
    <x v="32"/>
    <x v="0"/>
    <n v="42"/>
    <n v="95"/>
    <n v="14636"/>
  </r>
  <r>
    <x v="33"/>
    <x v="0"/>
    <n v="42"/>
    <n v="71"/>
    <n v="25377"/>
  </r>
  <r>
    <x v="34"/>
    <x v="0"/>
    <n v="42"/>
    <n v="20"/>
    <n v="5639"/>
  </r>
  <r>
    <x v="35"/>
    <x v="0"/>
    <n v="42"/>
    <n v="47"/>
    <n v="16044"/>
  </r>
  <r>
    <x v="36"/>
    <x v="0"/>
    <n v="42"/>
    <n v="18"/>
    <n v="3381"/>
  </r>
  <r>
    <x v="37"/>
    <x v="0"/>
    <n v="42"/>
    <n v="19"/>
    <n v="7425"/>
  </r>
  <r>
    <x v="38"/>
    <x v="0"/>
    <n v="42"/>
    <n v="64"/>
    <n v="18273"/>
  </r>
  <r>
    <x v="39"/>
    <x v="0"/>
    <n v="42"/>
    <n v="21"/>
    <n v="6890"/>
  </r>
  <r>
    <x v="40"/>
    <x v="0"/>
    <n v="42"/>
    <n v="22"/>
    <n v="7190"/>
  </r>
  <r>
    <x v="41"/>
    <x v="0"/>
    <n v="42"/>
    <n v="18"/>
    <n v="5436"/>
  </r>
  <r>
    <x v="42"/>
    <x v="0"/>
    <n v="42"/>
    <n v="50"/>
    <n v="12211"/>
  </r>
  <r>
    <x v="43"/>
    <x v="0"/>
    <n v="42"/>
    <n v="98"/>
    <n v="51887"/>
  </r>
  <r>
    <x v="44"/>
    <x v="0"/>
    <n v="42"/>
    <n v="20"/>
    <n v="8171"/>
  </r>
  <r>
    <x v="45"/>
    <x v="0"/>
    <n v="42"/>
    <n v="11"/>
    <n v="3036"/>
  </r>
  <r>
    <x v="46"/>
    <x v="0"/>
    <n v="42"/>
    <n v="84"/>
    <n v="61855"/>
  </r>
  <r>
    <x v="47"/>
    <x v="0"/>
    <n v="42"/>
    <n v="15"/>
    <n v="3096"/>
  </r>
  <r>
    <x v="48"/>
    <x v="0"/>
    <n v="42"/>
    <n v="33"/>
    <n v="8777"/>
  </r>
  <r>
    <x v="49"/>
    <x v="0"/>
    <n v="42"/>
    <n v="43"/>
    <n v="5807"/>
  </r>
  <r>
    <x v="50"/>
    <x v="0"/>
    <n v="42"/>
    <n v="28"/>
    <n v="5206"/>
  </r>
  <r>
    <x v="51"/>
    <x v="0"/>
    <n v="42"/>
    <n v="42"/>
    <n v="90998"/>
  </r>
  <r>
    <x v="0"/>
    <x v="0"/>
    <n v="43"/>
    <n v="36"/>
    <n v="12036"/>
  </r>
  <r>
    <x v="1"/>
    <x v="0"/>
    <n v="43"/>
    <n v="8"/>
    <n v="1860"/>
  </r>
  <r>
    <x v="2"/>
    <x v="0"/>
    <n v="43"/>
    <n v="52"/>
    <n v="26215"/>
  </r>
  <r>
    <x v="3"/>
    <x v="0"/>
    <n v="43"/>
    <n v="14"/>
    <n v="2901"/>
  </r>
  <r>
    <x v="4"/>
    <x v="0"/>
    <n v="43"/>
    <n v="130"/>
    <n v="34733"/>
  </r>
  <r>
    <x v="5"/>
    <x v="0"/>
    <n v="43"/>
    <n v="11"/>
    <n v="19238"/>
  </r>
  <r>
    <x v="6"/>
    <x v="0"/>
    <n v="43"/>
    <n v="22"/>
    <n v="4797"/>
  </r>
  <r>
    <x v="7"/>
    <x v="0"/>
    <n v="43"/>
    <n v="14"/>
    <n v="4126"/>
  </r>
  <r>
    <x v="8"/>
    <x v="0"/>
    <n v="43"/>
    <n v="4"/>
    <n v="3241"/>
  </r>
  <r>
    <x v="9"/>
    <x v="0"/>
    <n v="43"/>
    <n v="0"/>
    <n v="0"/>
  </r>
  <r>
    <x v="10"/>
    <x v="0"/>
    <n v="43"/>
    <n v="60"/>
    <n v="36901"/>
  </r>
  <r>
    <x v="11"/>
    <x v="0"/>
    <n v="43"/>
    <n v="18"/>
    <n v="1715"/>
  </r>
  <r>
    <x v="12"/>
    <x v="0"/>
    <n v="43"/>
    <n v="12"/>
    <n v="4531"/>
  </r>
  <r>
    <x v="13"/>
    <x v="0"/>
    <n v="43"/>
    <n v="79"/>
    <n v="42741"/>
  </r>
  <r>
    <x v="14"/>
    <x v="0"/>
    <n v="43"/>
    <n v="45"/>
    <n v="13079"/>
  </r>
  <r>
    <x v="15"/>
    <x v="0"/>
    <n v="43"/>
    <n v="10"/>
    <n v="4912"/>
  </r>
  <r>
    <x v="16"/>
    <x v="0"/>
    <n v="43"/>
    <n v="43"/>
    <n v="9850"/>
  </r>
  <r>
    <x v="17"/>
    <x v="0"/>
    <n v="43"/>
    <n v="15"/>
    <n v="17987"/>
  </r>
  <r>
    <x v="18"/>
    <x v="0"/>
    <n v="43"/>
    <n v="39"/>
    <n v="16904"/>
  </r>
  <r>
    <x v="19"/>
    <x v="0"/>
    <n v="43"/>
    <n v="30"/>
    <n v="6501"/>
  </r>
  <r>
    <x v="20"/>
    <x v="0"/>
    <n v="43"/>
    <n v="20"/>
    <n v="11517"/>
  </r>
  <r>
    <x v="21"/>
    <x v="0"/>
    <n v="43"/>
    <n v="52"/>
    <n v="29092"/>
  </r>
  <r>
    <x v="22"/>
    <x v="0"/>
    <n v="43"/>
    <n v="51"/>
    <n v="16496"/>
  </r>
  <r>
    <x v="23"/>
    <x v="0"/>
    <n v="43"/>
    <n v="18"/>
    <n v="6586"/>
  </r>
  <r>
    <x v="24"/>
    <x v="0"/>
    <n v="43"/>
    <n v="47"/>
    <n v="17090"/>
  </r>
  <r>
    <x v="25"/>
    <x v="0"/>
    <n v="43"/>
    <n v="31"/>
    <n v="9482"/>
  </r>
  <r>
    <x v="26"/>
    <x v="0"/>
    <n v="43"/>
    <n v="7"/>
    <n v="2748"/>
  </r>
  <r>
    <x v="27"/>
    <x v="0"/>
    <n v="43"/>
    <n v="14"/>
    <n v="2916"/>
  </r>
  <r>
    <x v="28"/>
    <x v="0"/>
    <n v="43"/>
    <n v="34"/>
    <n v="11238"/>
  </r>
  <r>
    <x v="29"/>
    <x v="0"/>
    <n v="43"/>
    <n v="29"/>
    <n v="5593"/>
  </r>
  <r>
    <x v="30"/>
    <x v="0"/>
    <n v="43"/>
    <n v="23"/>
    <n v="7734"/>
  </r>
  <r>
    <x v="31"/>
    <x v="0"/>
    <n v="43"/>
    <n v="24"/>
    <n v="8068"/>
  </r>
  <r>
    <x v="32"/>
    <x v="0"/>
    <n v="43"/>
    <n v="98"/>
    <n v="14764"/>
  </r>
  <r>
    <x v="33"/>
    <x v="0"/>
    <n v="43"/>
    <n v="74"/>
    <n v="26606"/>
  </r>
  <r>
    <x v="34"/>
    <x v="0"/>
    <n v="43"/>
    <n v="20"/>
    <n v="5306"/>
  </r>
  <r>
    <x v="35"/>
    <x v="0"/>
    <n v="43"/>
    <n v="49"/>
    <n v="17298"/>
  </r>
  <r>
    <x v="36"/>
    <x v="0"/>
    <n v="43"/>
    <n v="18"/>
    <n v="2873"/>
  </r>
  <r>
    <x v="37"/>
    <x v="0"/>
    <n v="43"/>
    <n v="22"/>
    <n v="6917"/>
  </r>
  <r>
    <x v="38"/>
    <x v="0"/>
    <n v="43"/>
    <n v="65"/>
    <n v="18442"/>
  </r>
  <r>
    <x v="39"/>
    <x v="0"/>
    <n v="43"/>
    <n v="21"/>
    <n v="6818"/>
  </r>
  <r>
    <x v="40"/>
    <x v="0"/>
    <n v="43"/>
    <n v="22"/>
    <n v="7410"/>
  </r>
  <r>
    <x v="41"/>
    <x v="0"/>
    <n v="43"/>
    <n v="19"/>
    <n v="5491"/>
  </r>
  <r>
    <x v="42"/>
    <x v="0"/>
    <n v="43"/>
    <n v="52"/>
    <n v="12698"/>
  </r>
  <r>
    <x v="43"/>
    <x v="0"/>
    <n v="43"/>
    <n v="96"/>
    <n v="50622"/>
  </r>
  <r>
    <x v="44"/>
    <x v="0"/>
    <n v="43"/>
    <n v="15"/>
    <n v="6085"/>
  </r>
  <r>
    <x v="45"/>
    <x v="0"/>
    <n v="43"/>
    <n v="11"/>
    <n v="3255"/>
  </r>
  <r>
    <x v="46"/>
    <x v="0"/>
    <n v="43"/>
    <n v="83"/>
    <n v="60125"/>
  </r>
  <r>
    <x v="47"/>
    <x v="0"/>
    <n v="43"/>
    <n v="15"/>
    <n v="3141"/>
  </r>
  <r>
    <x v="48"/>
    <x v="0"/>
    <n v="43"/>
    <n v="32"/>
    <n v="9549"/>
  </r>
  <r>
    <x v="49"/>
    <x v="0"/>
    <n v="43"/>
    <n v="46"/>
    <n v="5245"/>
  </r>
  <r>
    <x v="50"/>
    <x v="0"/>
    <n v="43"/>
    <n v="27"/>
    <n v="4487"/>
  </r>
  <r>
    <x v="51"/>
    <x v="0"/>
    <n v="43"/>
    <n v="41"/>
    <n v="92678"/>
  </r>
  <r>
    <x v="0"/>
    <x v="0"/>
    <n v="44"/>
    <n v="35"/>
    <n v="12069"/>
  </r>
  <r>
    <x v="1"/>
    <x v="0"/>
    <n v="44"/>
    <n v="8"/>
    <n v="1901"/>
  </r>
  <r>
    <x v="2"/>
    <x v="0"/>
    <n v="44"/>
    <n v="55"/>
    <n v="26313"/>
  </r>
  <r>
    <x v="3"/>
    <x v="0"/>
    <n v="44"/>
    <n v="19"/>
    <n v="5228"/>
  </r>
  <r>
    <x v="4"/>
    <x v="0"/>
    <n v="44"/>
    <n v="131"/>
    <n v="35153"/>
  </r>
  <r>
    <x v="5"/>
    <x v="0"/>
    <n v="44"/>
    <n v="12"/>
    <n v="19862"/>
  </r>
  <r>
    <x v="6"/>
    <x v="0"/>
    <n v="44"/>
    <n v="20"/>
    <n v="4789"/>
  </r>
  <r>
    <x v="7"/>
    <x v="0"/>
    <n v="44"/>
    <n v="14"/>
    <n v="4048"/>
  </r>
  <r>
    <x v="8"/>
    <x v="0"/>
    <n v="44"/>
    <n v="4"/>
    <n v="3176"/>
  </r>
  <r>
    <x v="9"/>
    <x v="0"/>
    <n v="44"/>
    <n v="0"/>
    <n v="0"/>
  </r>
  <r>
    <x v="10"/>
    <x v="0"/>
    <n v="44"/>
    <n v="62"/>
    <n v="38891"/>
  </r>
  <r>
    <x v="11"/>
    <x v="0"/>
    <n v="44"/>
    <n v="18"/>
    <n v="1522"/>
  </r>
  <r>
    <x v="12"/>
    <x v="0"/>
    <n v="44"/>
    <n v="13"/>
    <n v="4816"/>
  </r>
  <r>
    <x v="13"/>
    <x v="0"/>
    <n v="44"/>
    <n v="79"/>
    <n v="41966"/>
  </r>
  <r>
    <x v="14"/>
    <x v="0"/>
    <n v="44"/>
    <n v="42"/>
    <n v="12704"/>
  </r>
  <r>
    <x v="15"/>
    <x v="0"/>
    <n v="44"/>
    <n v="10"/>
    <n v="5017"/>
  </r>
  <r>
    <x v="16"/>
    <x v="0"/>
    <n v="44"/>
    <n v="43"/>
    <n v="10181"/>
  </r>
  <r>
    <x v="17"/>
    <x v="0"/>
    <n v="44"/>
    <n v="15"/>
    <n v="13118"/>
  </r>
  <r>
    <x v="18"/>
    <x v="0"/>
    <n v="44"/>
    <n v="39"/>
    <n v="17513"/>
  </r>
  <r>
    <x v="19"/>
    <x v="0"/>
    <n v="44"/>
    <n v="29"/>
    <n v="5100"/>
  </r>
  <r>
    <x v="20"/>
    <x v="0"/>
    <n v="44"/>
    <n v="20"/>
    <n v="10111"/>
  </r>
  <r>
    <x v="21"/>
    <x v="0"/>
    <n v="44"/>
    <n v="53"/>
    <n v="27695"/>
  </r>
  <r>
    <x v="22"/>
    <x v="0"/>
    <n v="44"/>
    <n v="51"/>
    <n v="15983"/>
  </r>
  <r>
    <x v="23"/>
    <x v="0"/>
    <n v="44"/>
    <n v="18"/>
    <n v="6205"/>
  </r>
  <r>
    <x v="24"/>
    <x v="0"/>
    <n v="44"/>
    <n v="45"/>
    <n v="16390"/>
  </r>
  <r>
    <x v="25"/>
    <x v="0"/>
    <n v="44"/>
    <n v="31"/>
    <n v="8564"/>
  </r>
  <r>
    <x v="26"/>
    <x v="0"/>
    <n v="44"/>
    <n v="7"/>
    <n v="2468"/>
  </r>
  <r>
    <x v="27"/>
    <x v="0"/>
    <n v="44"/>
    <n v="14"/>
    <n v="2920"/>
  </r>
  <r>
    <x v="28"/>
    <x v="0"/>
    <n v="44"/>
    <n v="35"/>
    <n v="11541"/>
  </r>
  <r>
    <x v="29"/>
    <x v="0"/>
    <n v="44"/>
    <n v="30"/>
    <n v="5775"/>
  </r>
  <r>
    <x v="30"/>
    <x v="0"/>
    <n v="44"/>
    <n v="25"/>
    <n v="6179"/>
  </r>
  <r>
    <x v="31"/>
    <x v="0"/>
    <n v="44"/>
    <n v="20"/>
    <n v="6345"/>
  </r>
  <r>
    <x v="32"/>
    <x v="0"/>
    <n v="44"/>
    <n v="104"/>
    <n v="15170"/>
  </r>
  <r>
    <x v="33"/>
    <x v="0"/>
    <n v="44"/>
    <n v="70"/>
    <n v="26003"/>
  </r>
  <r>
    <x v="34"/>
    <x v="0"/>
    <n v="44"/>
    <n v="19"/>
    <n v="5324"/>
  </r>
  <r>
    <x v="35"/>
    <x v="0"/>
    <n v="44"/>
    <n v="48"/>
    <n v="17913"/>
  </r>
  <r>
    <x v="36"/>
    <x v="0"/>
    <n v="44"/>
    <n v="15"/>
    <n v="3009"/>
  </r>
  <r>
    <x v="37"/>
    <x v="0"/>
    <n v="44"/>
    <n v="22"/>
    <n v="7452"/>
  </r>
  <r>
    <x v="38"/>
    <x v="0"/>
    <n v="44"/>
    <n v="66"/>
    <n v="18256"/>
  </r>
  <r>
    <x v="39"/>
    <x v="0"/>
    <n v="44"/>
    <n v="21"/>
    <n v="6412"/>
  </r>
  <r>
    <x v="40"/>
    <x v="0"/>
    <n v="44"/>
    <n v="22"/>
    <n v="7186"/>
  </r>
  <r>
    <x v="41"/>
    <x v="0"/>
    <n v="44"/>
    <n v="19"/>
    <n v="5514"/>
  </r>
  <r>
    <x v="42"/>
    <x v="0"/>
    <n v="44"/>
    <n v="51"/>
    <n v="12119"/>
  </r>
  <r>
    <x v="43"/>
    <x v="0"/>
    <n v="44"/>
    <n v="99"/>
    <n v="51527"/>
  </r>
  <r>
    <x v="44"/>
    <x v="0"/>
    <n v="44"/>
    <n v="23"/>
    <n v="8284"/>
  </r>
  <r>
    <x v="45"/>
    <x v="0"/>
    <n v="44"/>
    <n v="10"/>
    <n v="2714"/>
  </r>
  <r>
    <x v="46"/>
    <x v="0"/>
    <n v="44"/>
    <n v="84"/>
    <n v="57607"/>
  </r>
  <r>
    <x v="47"/>
    <x v="0"/>
    <n v="44"/>
    <n v="15"/>
    <n v="3052"/>
  </r>
  <r>
    <x v="48"/>
    <x v="0"/>
    <n v="44"/>
    <n v="34"/>
    <n v="10653"/>
  </r>
  <r>
    <x v="49"/>
    <x v="0"/>
    <n v="44"/>
    <n v="49"/>
    <n v="5472"/>
  </r>
  <r>
    <x v="50"/>
    <x v="0"/>
    <n v="44"/>
    <n v="28"/>
    <n v="4412"/>
  </r>
  <r>
    <x v="51"/>
    <x v="0"/>
    <n v="44"/>
    <n v="42"/>
    <n v="87454"/>
  </r>
  <r>
    <x v="0"/>
    <x v="0"/>
    <n v="45"/>
    <n v="34"/>
    <n v="12102"/>
  </r>
  <r>
    <x v="1"/>
    <x v="0"/>
    <n v="45"/>
    <n v="8"/>
    <n v="1996"/>
  </r>
  <r>
    <x v="2"/>
    <x v="0"/>
    <n v="45"/>
    <n v="54"/>
    <n v="25282"/>
  </r>
  <r>
    <x v="3"/>
    <x v="0"/>
    <n v="45"/>
    <n v="17"/>
    <n v="4844"/>
  </r>
  <r>
    <x v="4"/>
    <x v="0"/>
    <n v="45"/>
    <n v="126"/>
    <n v="32998"/>
  </r>
  <r>
    <x v="5"/>
    <x v="0"/>
    <n v="45"/>
    <n v="12"/>
    <n v="19332"/>
  </r>
  <r>
    <x v="6"/>
    <x v="0"/>
    <n v="45"/>
    <n v="19"/>
    <n v="4381"/>
  </r>
  <r>
    <x v="7"/>
    <x v="0"/>
    <n v="45"/>
    <n v="12"/>
    <n v="3146"/>
  </r>
  <r>
    <x v="8"/>
    <x v="0"/>
    <n v="45"/>
    <n v="4"/>
    <n v="2962"/>
  </r>
  <r>
    <x v="9"/>
    <x v="0"/>
    <n v="45"/>
    <n v="0"/>
    <n v="0"/>
  </r>
  <r>
    <x v="10"/>
    <x v="0"/>
    <n v="45"/>
    <n v="62"/>
    <n v="40726"/>
  </r>
  <r>
    <x v="11"/>
    <x v="0"/>
    <n v="45"/>
    <n v="18"/>
    <n v="1618"/>
  </r>
  <r>
    <x v="12"/>
    <x v="0"/>
    <n v="45"/>
    <n v="13"/>
    <n v="4149"/>
  </r>
  <r>
    <x v="13"/>
    <x v="0"/>
    <n v="45"/>
    <n v="80"/>
    <n v="41894"/>
  </r>
  <r>
    <x v="14"/>
    <x v="0"/>
    <n v="45"/>
    <n v="43"/>
    <n v="12898"/>
  </r>
  <r>
    <x v="15"/>
    <x v="0"/>
    <n v="45"/>
    <n v="10"/>
    <n v="5016"/>
  </r>
  <r>
    <x v="16"/>
    <x v="0"/>
    <n v="45"/>
    <n v="43"/>
    <n v="10207"/>
  </r>
  <r>
    <x v="17"/>
    <x v="0"/>
    <n v="45"/>
    <n v="15"/>
    <n v="15247"/>
  </r>
  <r>
    <x v="18"/>
    <x v="0"/>
    <n v="45"/>
    <n v="44"/>
    <n v="22198"/>
  </r>
  <r>
    <x v="19"/>
    <x v="0"/>
    <n v="45"/>
    <n v="31"/>
    <n v="6169"/>
  </r>
  <r>
    <x v="20"/>
    <x v="0"/>
    <n v="45"/>
    <n v="21"/>
    <n v="9004"/>
  </r>
  <r>
    <x v="21"/>
    <x v="0"/>
    <n v="45"/>
    <n v="54"/>
    <n v="25514"/>
  </r>
  <r>
    <x v="22"/>
    <x v="0"/>
    <n v="45"/>
    <n v="53"/>
    <n v="17232"/>
  </r>
  <r>
    <x v="23"/>
    <x v="0"/>
    <n v="45"/>
    <n v="16"/>
    <n v="5487"/>
  </r>
  <r>
    <x v="24"/>
    <x v="0"/>
    <n v="45"/>
    <n v="44"/>
    <n v="16510"/>
  </r>
  <r>
    <x v="25"/>
    <x v="0"/>
    <n v="45"/>
    <n v="31"/>
    <n v="8662"/>
  </r>
  <r>
    <x v="26"/>
    <x v="0"/>
    <n v="45"/>
    <n v="6"/>
    <n v="2460"/>
  </r>
  <r>
    <x v="27"/>
    <x v="0"/>
    <n v="45"/>
    <n v="16"/>
    <n v="3546"/>
  </r>
  <r>
    <x v="28"/>
    <x v="0"/>
    <n v="45"/>
    <n v="33"/>
    <n v="9314"/>
  </r>
  <r>
    <x v="29"/>
    <x v="0"/>
    <n v="45"/>
    <n v="29"/>
    <n v="5256"/>
  </r>
  <r>
    <x v="30"/>
    <x v="0"/>
    <n v="45"/>
    <n v="25"/>
    <n v="7671"/>
  </r>
  <r>
    <x v="31"/>
    <x v="0"/>
    <n v="45"/>
    <n v="24"/>
    <n v="7823"/>
  </r>
  <r>
    <x v="32"/>
    <x v="0"/>
    <n v="45"/>
    <n v="105"/>
    <n v="15453"/>
  </r>
  <r>
    <x v="33"/>
    <x v="0"/>
    <n v="45"/>
    <n v="72"/>
    <n v="24116"/>
  </r>
  <r>
    <x v="34"/>
    <x v="0"/>
    <n v="45"/>
    <n v="18"/>
    <n v="5672"/>
  </r>
  <r>
    <x v="35"/>
    <x v="0"/>
    <n v="45"/>
    <n v="44"/>
    <n v="16602"/>
  </r>
  <r>
    <x v="36"/>
    <x v="0"/>
    <n v="45"/>
    <n v="16"/>
    <n v="2952"/>
  </r>
  <r>
    <x v="37"/>
    <x v="0"/>
    <n v="45"/>
    <n v="20"/>
    <n v="6965"/>
  </r>
  <r>
    <x v="38"/>
    <x v="0"/>
    <n v="45"/>
    <n v="63"/>
    <n v="17799"/>
  </r>
  <r>
    <x v="39"/>
    <x v="0"/>
    <n v="45"/>
    <n v="21"/>
    <n v="6284"/>
  </r>
  <r>
    <x v="40"/>
    <x v="0"/>
    <n v="45"/>
    <n v="21"/>
    <n v="6261"/>
  </r>
  <r>
    <x v="41"/>
    <x v="0"/>
    <n v="45"/>
    <n v="18"/>
    <n v="5246"/>
  </r>
  <r>
    <x v="42"/>
    <x v="0"/>
    <n v="45"/>
    <n v="53"/>
    <n v="12801"/>
  </r>
  <r>
    <x v="43"/>
    <x v="0"/>
    <n v="45"/>
    <n v="97"/>
    <n v="52030"/>
  </r>
  <r>
    <x v="44"/>
    <x v="0"/>
    <n v="45"/>
    <n v="16"/>
    <n v="6025"/>
  </r>
  <r>
    <x v="45"/>
    <x v="0"/>
    <n v="45"/>
    <n v="11"/>
    <n v="2928"/>
  </r>
  <r>
    <x v="46"/>
    <x v="0"/>
    <n v="45"/>
    <n v="88"/>
    <n v="62905"/>
  </r>
  <r>
    <x v="47"/>
    <x v="0"/>
    <n v="45"/>
    <n v="18"/>
    <n v="3748"/>
  </r>
  <r>
    <x v="48"/>
    <x v="0"/>
    <n v="45"/>
    <n v="34"/>
    <n v="9716"/>
  </r>
  <r>
    <x v="49"/>
    <x v="0"/>
    <n v="45"/>
    <n v="46"/>
    <n v="5320"/>
  </r>
  <r>
    <x v="50"/>
    <x v="0"/>
    <n v="45"/>
    <n v="27"/>
    <n v="4964"/>
  </r>
  <r>
    <x v="51"/>
    <x v="0"/>
    <n v="45"/>
    <n v="42"/>
    <n v="89571"/>
  </r>
  <r>
    <x v="0"/>
    <x v="0"/>
    <n v="46"/>
    <n v="33"/>
    <n v="12286"/>
  </r>
  <r>
    <x v="1"/>
    <x v="0"/>
    <n v="46"/>
    <n v="7"/>
    <n v="1870"/>
  </r>
  <r>
    <x v="2"/>
    <x v="0"/>
    <n v="46"/>
    <n v="55"/>
    <n v="25897"/>
  </r>
  <r>
    <x v="3"/>
    <x v="0"/>
    <n v="46"/>
    <n v="18"/>
    <n v="4760"/>
  </r>
  <r>
    <x v="4"/>
    <x v="0"/>
    <n v="46"/>
    <n v="131"/>
    <n v="36175"/>
  </r>
  <r>
    <x v="5"/>
    <x v="0"/>
    <n v="46"/>
    <n v="9"/>
    <n v="19683"/>
  </r>
  <r>
    <x v="6"/>
    <x v="0"/>
    <n v="46"/>
    <n v="19"/>
    <n v="3555"/>
  </r>
  <r>
    <x v="7"/>
    <x v="0"/>
    <n v="46"/>
    <n v="11"/>
    <n v="3070"/>
  </r>
  <r>
    <x v="8"/>
    <x v="0"/>
    <n v="46"/>
    <n v="4"/>
    <n v="3282"/>
  </r>
  <r>
    <x v="9"/>
    <x v="0"/>
    <n v="46"/>
    <n v="0"/>
    <n v="0"/>
  </r>
  <r>
    <x v="10"/>
    <x v="0"/>
    <n v="46"/>
    <n v="62"/>
    <n v="42545"/>
  </r>
  <r>
    <x v="11"/>
    <x v="0"/>
    <n v="46"/>
    <n v="18"/>
    <n v="1753"/>
  </r>
  <r>
    <x v="12"/>
    <x v="0"/>
    <n v="46"/>
    <n v="13"/>
    <n v="5003"/>
  </r>
  <r>
    <x v="13"/>
    <x v="0"/>
    <n v="46"/>
    <n v="79"/>
    <n v="40492"/>
  </r>
  <r>
    <x v="14"/>
    <x v="0"/>
    <n v="46"/>
    <n v="42"/>
    <n v="12670"/>
  </r>
  <r>
    <x v="15"/>
    <x v="0"/>
    <n v="46"/>
    <n v="9"/>
    <n v="4337"/>
  </r>
  <r>
    <x v="16"/>
    <x v="0"/>
    <n v="46"/>
    <n v="44"/>
    <n v="10574"/>
  </r>
  <r>
    <x v="17"/>
    <x v="0"/>
    <n v="46"/>
    <n v="15"/>
    <n v="16839"/>
  </r>
  <r>
    <x v="18"/>
    <x v="0"/>
    <n v="46"/>
    <n v="37"/>
    <n v="19147"/>
  </r>
  <r>
    <x v="19"/>
    <x v="0"/>
    <n v="46"/>
    <n v="31"/>
    <n v="6342"/>
  </r>
  <r>
    <x v="20"/>
    <x v="0"/>
    <n v="46"/>
    <n v="20"/>
    <n v="10399"/>
  </r>
  <r>
    <x v="21"/>
    <x v="0"/>
    <n v="46"/>
    <n v="51"/>
    <n v="29372"/>
  </r>
  <r>
    <x v="22"/>
    <x v="0"/>
    <n v="46"/>
    <n v="49"/>
    <n v="16629"/>
  </r>
  <r>
    <x v="23"/>
    <x v="0"/>
    <n v="46"/>
    <n v="18"/>
    <n v="6261"/>
  </r>
  <r>
    <x v="24"/>
    <x v="0"/>
    <n v="46"/>
    <n v="45"/>
    <n v="17108"/>
  </r>
  <r>
    <x v="25"/>
    <x v="0"/>
    <n v="46"/>
    <n v="31"/>
    <n v="8391"/>
  </r>
  <r>
    <x v="26"/>
    <x v="0"/>
    <n v="46"/>
    <n v="6"/>
    <n v="2729"/>
  </r>
  <r>
    <x v="27"/>
    <x v="0"/>
    <n v="46"/>
    <n v="16"/>
    <n v="3508"/>
  </r>
  <r>
    <x v="28"/>
    <x v="0"/>
    <n v="46"/>
    <n v="34"/>
    <n v="11167"/>
  </r>
  <r>
    <x v="29"/>
    <x v="0"/>
    <n v="46"/>
    <n v="31"/>
    <n v="5729"/>
  </r>
  <r>
    <x v="30"/>
    <x v="0"/>
    <n v="46"/>
    <n v="24"/>
    <n v="7393"/>
  </r>
  <r>
    <x v="31"/>
    <x v="0"/>
    <n v="46"/>
    <n v="24"/>
    <n v="7921"/>
  </r>
  <r>
    <x v="32"/>
    <x v="0"/>
    <n v="46"/>
    <n v="107"/>
    <n v="15692"/>
  </r>
  <r>
    <x v="33"/>
    <x v="0"/>
    <n v="46"/>
    <n v="75"/>
    <n v="25177"/>
  </r>
  <r>
    <x v="34"/>
    <x v="0"/>
    <n v="46"/>
    <n v="16"/>
    <n v="4657"/>
  </r>
  <r>
    <x v="35"/>
    <x v="0"/>
    <n v="46"/>
    <n v="45"/>
    <n v="17817"/>
  </r>
  <r>
    <x v="36"/>
    <x v="0"/>
    <n v="46"/>
    <n v="16"/>
    <n v="3074"/>
  </r>
  <r>
    <x v="37"/>
    <x v="0"/>
    <n v="46"/>
    <n v="19"/>
    <n v="6688"/>
  </r>
  <r>
    <x v="38"/>
    <x v="0"/>
    <n v="46"/>
    <n v="60"/>
    <n v="17964"/>
  </r>
  <r>
    <x v="39"/>
    <x v="0"/>
    <n v="46"/>
    <n v="21"/>
    <n v="6942"/>
  </r>
  <r>
    <x v="40"/>
    <x v="0"/>
    <n v="46"/>
    <n v="21"/>
    <n v="7238"/>
  </r>
  <r>
    <x v="41"/>
    <x v="0"/>
    <n v="46"/>
    <n v="19"/>
    <n v="5892"/>
  </r>
  <r>
    <x v="42"/>
    <x v="0"/>
    <n v="46"/>
    <n v="51"/>
    <n v="12712"/>
  </r>
  <r>
    <x v="43"/>
    <x v="0"/>
    <n v="46"/>
    <n v="95"/>
    <n v="49906"/>
  </r>
  <r>
    <x v="44"/>
    <x v="0"/>
    <n v="46"/>
    <n v="14"/>
    <n v="5838"/>
  </r>
  <r>
    <x v="45"/>
    <x v="0"/>
    <n v="46"/>
    <n v="11"/>
    <n v="2960"/>
  </r>
  <r>
    <x v="46"/>
    <x v="0"/>
    <n v="46"/>
    <n v="84"/>
    <n v="58600"/>
  </r>
  <r>
    <x v="47"/>
    <x v="0"/>
    <n v="46"/>
    <n v="16"/>
    <n v="3305"/>
  </r>
  <r>
    <x v="48"/>
    <x v="0"/>
    <n v="46"/>
    <n v="36"/>
    <n v="11211"/>
  </r>
  <r>
    <x v="49"/>
    <x v="0"/>
    <n v="46"/>
    <n v="47"/>
    <n v="5249"/>
  </r>
  <r>
    <x v="50"/>
    <x v="0"/>
    <n v="46"/>
    <n v="28"/>
    <n v="4834"/>
  </r>
  <r>
    <x v="51"/>
    <x v="0"/>
    <n v="46"/>
    <n v="43"/>
    <n v="93936"/>
  </r>
  <r>
    <x v="0"/>
    <x v="0"/>
    <n v="47"/>
    <n v="33"/>
    <n v="8418"/>
  </r>
  <r>
    <x v="1"/>
    <x v="0"/>
    <n v="47"/>
    <n v="6"/>
    <n v="1533"/>
  </r>
  <r>
    <x v="2"/>
    <x v="0"/>
    <n v="47"/>
    <n v="54"/>
    <n v="22138"/>
  </r>
  <r>
    <x v="3"/>
    <x v="0"/>
    <n v="47"/>
    <n v="17"/>
    <n v="2616"/>
  </r>
  <r>
    <x v="4"/>
    <x v="0"/>
    <n v="47"/>
    <n v="134"/>
    <n v="23060"/>
  </r>
  <r>
    <x v="5"/>
    <x v="0"/>
    <n v="47"/>
    <n v="11"/>
    <n v="14316"/>
  </r>
  <r>
    <x v="6"/>
    <x v="0"/>
    <n v="47"/>
    <n v="16"/>
    <n v="1535"/>
  </r>
  <r>
    <x v="7"/>
    <x v="0"/>
    <n v="47"/>
    <n v="12"/>
    <n v="2384"/>
  </r>
  <r>
    <x v="8"/>
    <x v="0"/>
    <n v="47"/>
    <n v="4"/>
    <n v="1799"/>
  </r>
  <r>
    <x v="9"/>
    <x v="0"/>
    <n v="47"/>
    <n v="0"/>
    <n v="0"/>
  </r>
  <r>
    <x v="10"/>
    <x v="0"/>
    <n v="47"/>
    <n v="61"/>
    <n v="32966"/>
  </r>
  <r>
    <x v="11"/>
    <x v="0"/>
    <n v="47"/>
    <n v="18"/>
    <n v="8131"/>
  </r>
  <r>
    <x v="12"/>
    <x v="0"/>
    <n v="47"/>
    <n v="13"/>
    <n v="3226"/>
  </r>
  <r>
    <x v="13"/>
    <x v="0"/>
    <n v="47"/>
    <n v="78"/>
    <n v="34238"/>
  </r>
  <r>
    <x v="14"/>
    <x v="0"/>
    <n v="47"/>
    <n v="44"/>
    <n v="9056"/>
  </r>
  <r>
    <x v="15"/>
    <x v="0"/>
    <n v="47"/>
    <n v="8"/>
    <n v="1499"/>
  </r>
  <r>
    <x v="16"/>
    <x v="0"/>
    <n v="47"/>
    <n v="43"/>
    <n v="6850"/>
  </r>
  <r>
    <x v="17"/>
    <x v="0"/>
    <n v="47"/>
    <n v="15"/>
    <n v="11675"/>
  </r>
  <r>
    <x v="18"/>
    <x v="0"/>
    <n v="47"/>
    <n v="41"/>
    <n v="14793"/>
  </r>
  <r>
    <x v="19"/>
    <x v="0"/>
    <n v="47"/>
    <n v="31"/>
    <n v="4372"/>
  </r>
  <r>
    <x v="20"/>
    <x v="0"/>
    <n v="47"/>
    <n v="19"/>
    <n v="6360"/>
  </r>
  <r>
    <x v="21"/>
    <x v="0"/>
    <n v="47"/>
    <n v="50"/>
    <n v="20666"/>
  </r>
  <r>
    <x v="22"/>
    <x v="0"/>
    <n v="47"/>
    <n v="52"/>
    <n v="10758"/>
  </r>
  <r>
    <x v="23"/>
    <x v="0"/>
    <n v="47"/>
    <n v="18"/>
    <n v="4269"/>
  </r>
  <r>
    <x v="24"/>
    <x v="0"/>
    <n v="47"/>
    <n v="46"/>
    <n v="16246"/>
  </r>
  <r>
    <x v="25"/>
    <x v="0"/>
    <n v="47"/>
    <n v="30"/>
    <n v="5516"/>
  </r>
  <r>
    <x v="26"/>
    <x v="0"/>
    <n v="47"/>
    <n v="6"/>
    <n v="1862"/>
  </r>
  <r>
    <x v="27"/>
    <x v="0"/>
    <n v="47"/>
    <n v="15"/>
    <n v="2440"/>
  </r>
  <r>
    <x v="28"/>
    <x v="0"/>
    <n v="47"/>
    <n v="34"/>
    <n v="9639"/>
  </r>
  <r>
    <x v="29"/>
    <x v="0"/>
    <n v="47"/>
    <n v="30"/>
    <n v="3899"/>
  </r>
  <r>
    <x v="30"/>
    <x v="0"/>
    <n v="47"/>
    <n v="25"/>
    <n v="5915"/>
  </r>
  <r>
    <x v="31"/>
    <x v="0"/>
    <n v="47"/>
    <n v="24"/>
    <n v="6514"/>
  </r>
  <r>
    <x v="32"/>
    <x v="0"/>
    <n v="47"/>
    <n v="104"/>
    <n v="10561"/>
  </r>
  <r>
    <x v="33"/>
    <x v="0"/>
    <n v="47"/>
    <n v="77"/>
    <n v="16140"/>
  </r>
  <r>
    <x v="34"/>
    <x v="0"/>
    <n v="47"/>
    <n v="18"/>
    <n v="4572"/>
  </r>
  <r>
    <x v="35"/>
    <x v="0"/>
    <n v="47"/>
    <n v="42"/>
    <n v="10561"/>
  </r>
  <r>
    <x v="36"/>
    <x v="0"/>
    <n v="47"/>
    <n v="16"/>
    <n v="2413"/>
  </r>
  <r>
    <x v="37"/>
    <x v="0"/>
    <n v="47"/>
    <n v="18"/>
    <n v="2350"/>
  </r>
  <r>
    <x v="38"/>
    <x v="0"/>
    <n v="47"/>
    <n v="67"/>
    <n v="12991"/>
  </r>
  <r>
    <x v="39"/>
    <x v="0"/>
    <n v="47"/>
    <n v="21"/>
    <n v="4572"/>
  </r>
  <r>
    <x v="40"/>
    <x v="0"/>
    <n v="47"/>
    <n v="23"/>
    <n v="4483"/>
  </r>
  <r>
    <x v="41"/>
    <x v="0"/>
    <n v="47"/>
    <n v="18"/>
    <n v="4148"/>
  </r>
  <r>
    <x v="42"/>
    <x v="0"/>
    <n v="47"/>
    <n v="53"/>
    <n v="7909"/>
  </r>
  <r>
    <x v="43"/>
    <x v="0"/>
    <n v="47"/>
    <n v="90"/>
    <n v="37096"/>
  </r>
  <r>
    <x v="44"/>
    <x v="0"/>
    <n v="47"/>
    <n v="23"/>
    <n v="4976"/>
  </r>
  <r>
    <x v="45"/>
    <x v="0"/>
    <n v="47"/>
    <n v="11"/>
    <n v="2371"/>
  </r>
  <r>
    <x v="46"/>
    <x v="0"/>
    <n v="47"/>
    <n v="87"/>
    <n v="60654"/>
  </r>
  <r>
    <x v="47"/>
    <x v="0"/>
    <n v="47"/>
    <n v="14"/>
    <n v="1121"/>
  </r>
  <r>
    <x v="48"/>
    <x v="0"/>
    <n v="47"/>
    <n v="33"/>
    <n v="7892"/>
  </r>
  <r>
    <x v="49"/>
    <x v="0"/>
    <n v="47"/>
    <n v="50"/>
    <n v="3680"/>
  </r>
  <r>
    <x v="50"/>
    <x v="0"/>
    <n v="47"/>
    <n v="29"/>
    <n v="3399"/>
  </r>
  <r>
    <x v="51"/>
    <x v="0"/>
    <n v="47"/>
    <n v="43"/>
    <n v="84555"/>
  </r>
  <r>
    <x v="0"/>
    <x v="0"/>
    <n v="48"/>
    <n v="35"/>
    <n v="10517"/>
  </r>
  <r>
    <x v="1"/>
    <x v="0"/>
    <n v="48"/>
    <n v="8"/>
    <n v="1740"/>
  </r>
  <r>
    <x v="2"/>
    <x v="0"/>
    <n v="48"/>
    <n v="56"/>
    <n v="26085"/>
  </r>
  <r>
    <x v="3"/>
    <x v="0"/>
    <n v="48"/>
    <n v="18"/>
    <n v="4451"/>
  </r>
  <r>
    <x v="4"/>
    <x v="0"/>
    <n v="48"/>
    <n v="135"/>
    <n v="36028"/>
  </r>
  <r>
    <x v="5"/>
    <x v="0"/>
    <n v="48"/>
    <n v="11"/>
    <n v="19771"/>
  </r>
  <r>
    <x v="6"/>
    <x v="0"/>
    <n v="48"/>
    <n v="19"/>
    <n v="4289"/>
  </r>
  <r>
    <x v="7"/>
    <x v="0"/>
    <n v="48"/>
    <n v="13"/>
    <n v="4074"/>
  </r>
  <r>
    <x v="8"/>
    <x v="0"/>
    <n v="48"/>
    <n v="4"/>
    <n v="3246"/>
  </r>
  <r>
    <x v="9"/>
    <x v="0"/>
    <n v="48"/>
    <n v="0"/>
    <n v="0"/>
  </r>
  <r>
    <x v="10"/>
    <x v="0"/>
    <n v="48"/>
    <n v="62"/>
    <n v="37768"/>
  </r>
  <r>
    <x v="11"/>
    <x v="0"/>
    <n v="48"/>
    <n v="18"/>
    <n v="1732"/>
  </r>
  <r>
    <x v="12"/>
    <x v="0"/>
    <n v="48"/>
    <n v="13"/>
    <n v="4774"/>
  </r>
  <r>
    <x v="13"/>
    <x v="0"/>
    <n v="48"/>
    <n v="79"/>
    <n v="40646"/>
  </r>
  <r>
    <x v="14"/>
    <x v="0"/>
    <n v="48"/>
    <n v="43"/>
    <n v="12286"/>
  </r>
  <r>
    <x v="15"/>
    <x v="0"/>
    <n v="48"/>
    <n v="10"/>
    <n v="3142"/>
  </r>
  <r>
    <x v="16"/>
    <x v="0"/>
    <n v="48"/>
    <n v="42"/>
    <n v="9174"/>
  </r>
  <r>
    <x v="17"/>
    <x v="0"/>
    <n v="48"/>
    <n v="14"/>
    <n v="16482"/>
  </r>
  <r>
    <x v="18"/>
    <x v="0"/>
    <n v="48"/>
    <n v="40"/>
    <n v="16624"/>
  </r>
  <r>
    <x v="19"/>
    <x v="0"/>
    <n v="48"/>
    <n v="31"/>
    <n v="6610"/>
  </r>
  <r>
    <x v="20"/>
    <x v="0"/>
    <n v="48"/>
    <n v="20"/>
    <n v="8962"/>
  </r>
  <r>
    <x v="21"/>
    <x v="0"/>
    <n v="48"/>
    <n v="54"/>
    <n v="28787"/>
  </r>
  <r>
    <x v="22"/>
    <x v="0"/>
    <n v="48"/>
    <n v="49"/>
    <n v="15586"/>
  </r>
  <r>
    <x v="23"/>
    <x v="0"/>
    <n v="48"/>
    <n v="18"/>
    <n v="5962"/>
  </r>
  <r>
    <x v="24"/>
    <x v="0"/>
    <n v="48"/>
    <n v="44"/>
    <n v="16970"/>
  </r>
  <r>
    <x v="25"/>
    <x v="0"/>
    <n v="48"/>
    <n v="30"/>
    <n v="8422"/>
  </r>
  <r>
    <x v="26"/>
    <x v="0"/>
    <n v="48"/>
    <n v="6"/>
    <n v="2628"/>
  </r>
  <r>
    <x v="27"/>
    <x v="0"/>
    <n v="48"/>
    <n v="15"/>
    <n v="3516"/>
  </r>
  <r>
    <x v="28"/>
    <x v="0"/>
    <n v="48"/>
    <n v="34"/>
    <n v="11244"/>
  </r>
  <r>
    <x v="29"/>
    <x v="0"/>
    <n v="48"/>
    <n v="29"/>
    <n v="5043"/>
  </r>
  <r>
    <x v="30"/>
    <x v="0"/>
    <n v="48"/>
    <n v="24"/>
    <n v="5536"/>
  </r>
  <r>
    <x v="31"/>
    <x v="0"/>
    <n v="48"/>
    <n v="25"/>
    <n v="8197"/>
  </r>
  <r>
    <x v="32"/>
    <x v="0"/>
    <n v="48"/>
    <n v="105"/>
    <n v="15007"/>
  </r>
  <r>
    <x v="33"/>
    <x v="0"/>
    <n v="48"/>
    <n v="77"/>
    <n v="25844"/>
  </r>
  <r>
    <x v="34"/>
    <x v="0"/>
    <n v="48"/>
    <n v="17"/>
    <n v="5186"/>
  </r>
  <r>
    <x v="35"/>
    <x v="0"/>
    <n v="48"/>
    <n v="50"/>
    <n v="16878"/>
  </r>
  <r>
    <x v="36"/>
    <x v="0"/>
    <n v="48"/>
    <n v="16"/>
    <n v="2984"/>
  </r>
  <r>
    <x v="37"/>
    <x v="0"/>
    <n v="48"/>
    <n v="20"/>
    <n v="3759"/>
  </r>
  <r>
    <x v="38"/>
    <x v="0"/>
    <n v="48"/>
    <n v="65"/>
    <n v="17952"/>
  </r>
  <r>
    <x v="39"/>
    <x v="0"/>
    <n v="48"/>
    <n v="21"/>
    <n v="6660"/>
  </r>
  <r>
    <x v="40"/>
    <x v="0"/>
    <n v="48"/>
    <n v="22"/>
    <n v="7258"/>
  </r>
  <r>
    <x v="41"/>
    <x v="0"/>
    <n v="48"/>
    <n v="19"/>
    <n v="5600"/>
  </r>
  <r>
    <x v="42"/>
    <x v="0"/>
    <n v="48"/>
    <n v="54"/>
    <n v="13155"/>
  </r>
  <r>
    <x v="43"/>
    <x v="0"/>
    <n v="48"/>
    <n v="93"/>
    <n v="49607"/>
  </r>
  <r>
    <x v="44"/>
    <x v="0"/>
    <n v="48"/>
    <n v="22"/>
    <n v="7873"/>
  </r>
  <r>
    <x v="45"/>
    <x v="0"/>
    <n v="48"/>
    <n v="12"/>
    <n v="3301"/>
  </r>
  <r>
    <x v="46"/>
    <x v="0"/>
    <n v="48"/>
    <n v="88"/>
    <n v="61726"/>
  </r>
  <r>
    <x v="47"/>
    <x v="0"/>
    <n v="48"/>
    <n v="17"/>
    <n v="3565"/>
  </r>
  <r>
    <x v="48"/>
    <x v="0"/>
    <n v="48"/>
    <n v="38"/>
    <n v="11434"/>
  </r>
  <r>
    <x v="49"/>
    <x v="0"/>
    <n v="48"/>
    <n v="49"/>
    <n v="5587"/>
  </r>
  <r>
    <x v="50"/>
    <x v="0"/>
    <n v="48"/>
    <n v="28"/>
    <n v="4884"/>
  </r>
  <r>
    <x v="51"/>
    <x v="0"/>
    <n v="48"/>
    <n v="41"/>
    <n v="94844"/>
  </r>
  <r>
    <x v="0"/>
    <x v="0"/>
    <n v="49"/>
    <n v="37"/>
    <n v="11289"/>
  </r>
  <r>
    <x v="1"/>
    <x v="0"/>
    <n v="49"/>
    <n v="8"/>
    <n v="1755"/>
  </r>
  <r>
    <x v="2"/>
    <x v="0"/>
    <n v="49"/>
    <n v="53"/>
    <n v="24065"/>
  </r>
  <r>
    <x v="3"/>
    <x v="0"/>
    <n v="49"/>
    <n v="17"/>
    <n v="4311"/>
  </r>
  <r>
    <x v="4"/>
    <x v="0"/>
    <n v="49"/>
    <n v="135"/>
    <n v="35077"/>
  </r>
  <r>
    <x v="5"/>
    <x v="0"/>
    <n v="49"/>
    <n v="12"/>
    <n v="19024"/>
  </r>
  <r>
    <x v="6"/>
    <x v="0"/>
    <n v="49"/>
    <n v="11"/>
    <n v="3512"/>
  </r>
  <r>
    <x v="7"/>
    <x v="0"/>
    <n v="49"/>
    <n v="10"/>
    <n v="2492"/>
  </r>
  <r>
    <x v="8"/>
    <x v="0"/>
    <n v="49"/>
    <n v="4"/>
    <n v="3067"/>
  </r>
  <r>
    <x v="9"/>
    <x v="0"/>
    <n v="49"/>
    <n v="0"/>
    <n v="0"/>
  </r>
  <r>
    <x v="10"/>
    <x v="0"/>
    <n v="49"/>
    <n v="62"/>
    <n v="37531"/>
  </r>
  <r>
    <x v="11"/>
    <x v="0"/>
    <n v="49"/>
    <n v="18"/>
    <n v="1734"/>
  </r>
  <r>
    <x v="12"/>
    <x v="0"/>
    <n v="49"/>
    <n v="13"/>
    <n v="4702"/>
  </r>
  <r>
    <x v="13"/>
    <x v="0"/>
    <n v="49"/>
    <n v="79"/>
    <n v="39506"/>
  </r>
  <r>
    <x v="14"/>
    <x v="0"/>
    <n v="49"/>
    <n v="42"/>
    <n v="11790"/>
  </r>
  <r>
    <x v="15"/>
    <x v="0"/>
    <n v="49"/>
    <n v="10"/>
    <n v="2934"/>
  </r>
  <r>
    <x v="16"/>
    <x v="0"/>
    <n v="49"/>
    <n v="43"/>
    <n v="10381"/>
  </r>
  <r>
    <x v="17"/>
    <x v="0"/>
    <n v="49"/>
    <n v="15"/>
    <n v="15032"/>
  </r>
  <r>
    <x v="18"/>
    <x v="0"/>
    <n v="49"/>
    <n v="40"/>
    <n v="17541"/>
  </r>
  <r>
    <x v="19"/>
    <x v="0"/>
    <n v="49"/>
    <n v="31"/>
    <n v="5974"/>
  </r>
  <r>
    <x v="20"/>
    <x v="0"/>
    <n v="49"/>
    <n v="20"/>
    <n v="9864"/>
  </r>
  <r>
    <x v="21"/>
    <x v="0"/>
    <n v="49"/>
    <n v="54"/>
    <n v="28114"/>
  </r>
  <r>
    <x v="22"/>
    <x v="0"/>
    <n v="49"/>
    <n v="52"/>
    <n v="15087"/>
  </r>
  <r>
    <x v="23"/>
    <x v="0"/>
    <n v="49"/>
    <n v="17"/>
    <n v="6332"/>
  </r>
  <r>
    <x v="24"/>
    <x v="0"/>
    <n v="49"/>
    <n v="46"/>
    <n v="16447"/>
  </r>
  <r>
    <x v="25"/>
    <x v="0"/>
    <n v="49"/>
    <n v="31"/>
    <n v="8246"/>
  </r>
  <r>
    <x v="26"/>
    <x v="0"/>
    <n v="49"/>
    <n v="6"/>
    <n v="2782"/>
  </r>
  <r>
    <x v="27"/>
    <x v="0"/>
    <n v="49"/>
    <n v="16"/>
    <n v="3696"/>
  </r>
  <r>
    <x v="28"/>
    <x v="0"/>
    <n v="49"/>
    <n v="35"/>
    <n v="12002"/>
  </r>
  <r>
    <x v="29"/>
    <x v="0"/>
    <n v="49"/>
    <n v="30"/>
    <n v="4858"/>
  </r>
  <r>
    <x v="30"/>
    <x v="0"/>
    <n v="49"/>
    <n v="24"/>
    <n v="6896"/>
  </r>
  <r>
    <x v="31"/>
    <x v="0"/>
    <n v="49"/>
    <n v="25"/>
    <n v="8605"/>
  </r>
  <r>
    <x v="32"/>
    <x v="0"/>
    <n v="49"/>
    <n v="103"/>
    <n v="14009"/>
  </r>
  <r>
    <x v="33"/>
    <x v="0"/>
    <n v="49"/>
    <n v="75"/>
    <n v="21512"/>
  </r>
  <r>
    <x v="34"/>
    <x v="0"/>
    <n v="49"/>
    <n v="18"/>
    <n v="4631"/>
  </r>
  <r>
    <x v="35"/>
    <x v="0"/>
    <n v="49"/>
    <n v="50"/>
    <n v="16060"/>
  </r>
  <r>
    <x v="36"/>
    <x v="0"/>
    <n v="49"/>
    <n v="15"/>
    <n v="2183"/>
  </r>
  <r>
    <x v="37"/>
    <x v="0"/>
    <n v="49"/>
    <n v="19"/>
    <n v="3367"/>
  </r>
  <r>
    <x v="38"/>
    <x v="0"/>
    <n v="49"/>
    <n v="61"/>
    <n v="16584"/>
  </r>
  <r>
    <x v="39"/>
    <x v="0"/>
    <n v="49"/>
    <n v="21"/>
    <n v="6609"/>
  </r>
  <r>
    <x v="40"/>
    <x v="0"/>
    <n v="49"/>
    <n v="20"/>
    <n v="5983"/>
  </r>
  <r>
    <x v="41"/>
    <x v="0"/>
    <n v="49"/>
    <n v="19"/>
    <n v="5502"/>
  </r>
  <r>
    <x v="42"/>
    <x v="0"/>
    <n v="49"/>
    <n v="50"/>
    <n v="11033"/>
  </r>
  <r>
    <x v="43"/>
    <x v="0"/>
    <n v="49"/>
    <n v="93"/>
    <n v="48474"/>
  </r>
  <r>
    <x v="44"/>
    <x v="0"/>
    <n v="49"/>
    <n v="21"/>
    <n v="7640"/>
  </r>
  <r>
    <x v="45"/>
    <x v="0"/>
    <n v="49"/>
    <n v="14"/>
    <n v="4150"/>
  </r>
  <r>
    <x v="46"/>
    <x v="0"/>
    <n v="49"/>
    <n v="86"/>
    <n v="57786"/>
  </r>
  <r>
    <x v="47"/>
    <x v="0"/>
    <n v="49"/>
    <n v="17"/>
    <n v="3421"/>
  </r>
  <r>
    <x v="48"/>
    <x v="0"/>
    <n v="49"/>
    <n v="33"/>
    <n v="9957"/>
  </r>
  <r>
    <x v="49"/>
    <x v="0"/>
    <n v="49"/>
    <n v="46"/>
    <n v="5471"/>
  </r>
  <r>
    <x v="50"/>
    <x v="0"/>
    <n v="49"/>
    <n v="27"/>
    <n v="4781"/>
  </r>
  <r>
    <x v="51"/>
    <x v="0"/>
    <n v="49"/>
    <n v="41"/>
    <n v="92454"/>
  </r>
  <r>
    <x v="0"/>
    <x v="0"/>
    <n v="50"/>
    <n v="36"/>
    <n v="11930"/>
  </r>
  <r>
    <x v="1"/>
    <x v="0"/>
    <n v="50"/>
    <n v="9"/>
    <n v="1989"/>
  </r>
  <r>
    <x v="2"/>
    <x v="0"/>
    <n v="50"/>
    <n v="55"/>
    <n v="24178"/>
  </r>
  <r>
    <x v="3"/>
    <x v="0"/>
    <n v="50"/>
    <n v="18"/>
    <n v="4227"/>
  </r>
  <r>
    <x v="4"/>
    <x v="0"/>
    <n v="50"/>
    <n v="128"/>
    <n v="31969"/>
  </r>
  <r>
    <x v="5"/>
    <x v="0"/>
    <n v="50"/>
    <n v="13"/>
    <n v="19299"/>
  </r>
  <r>
    <x v="6"/>
    <x v="0"/>
    <n v="50"/>
    <n v="18"/>
    <n v="3033"/>
  </r>
  <r>
    <x v="7"/>
    <x v="0"/>
    <n v="50"/>
    <n v="13"/>
    <n v="4083"/>
  </r>
  <r>
    <x v="8"/>
    <x v="0"/>
    <n v="50"/>
    <n v="4"/>
    <n v="2886"/>
  </r>
  <r>
    <x v="9"/>
    <x v="0"/>
    <n v="50"/>
    <n v="0"/>
    <n v="0"/>
  </r>
  <r>
    <x v="10"/>
    <x v="0"/>
    <n v="50"/>
    <n v="61"/>
    <n v="35755"/>
  </r>
  <r>
    <x v="11"/>
    <x v="0"/>
    <n v="50"/>
    <n v="17"/>
    <n v="1632"/>
  </r>
  <r>
    <x v="12"/>
    <x v="0"/>
    <n v="50"/>
    <n v="12"/>
    <n v="3956"/>
  </r>
  <r>
    <x v="13"/>
    <x v="0"/>
    <n v="50"/>
    <n v="80"/>
    <n v="37787"/>
  </r>
  <r>
    <x v="14"/>
    <x v="0"/>
    <n v="50"/>
    <n v="41"/>
    <n v="10164"/>
  </r>
  <r>
    <x v="15"/>
    <x v="0"/>
    <n v="50"/>
    <n v="10"/>
    <n v="2736"/>
  </r>
  <r>
    <x v="16"/>
    <x v="0"/>
    <n v="50"/>
    <n v="41"/>
    <n v="9738"/>
  </r>
  <r>
    <x v="17"/>
    <x v="0"/>
    <n v="50"/>
    <n v="13"/>
    <n v="12229"/>
  </r>
  <r>
    <x v="18"/>
    <x v="0"/>
    <n v="50"/>
    <n v="34"/>
    <n v="13316"/>
  </r>
  <r>
    <x v="19"/>
    <x v="0"/>
    <n v="50"/>
    <n v="29"/>
    <n v="5857"/>
  </r>
  <r>
    <x v="20"/>
    <x v="0"/>
    <n v="50"/>
    <n v="18"/>
    <n v="8713"/>
  </r>
  <r>
    <x v="21"/>
    <x v="0"/>
    <n v="50"/>
    <n v="55"/>
    <n v="28213"/>
  </r>
  <r>
    <x v="22"/>
    <x v="0"/>
    <n v="50"/>
    <n v="52"/>
    <n v="14027"/>
  </r>
  <r>
    <x v="23"/>
    <x v="0"/>
    <n v="50"/>
    <n v="15"/>
    <n v="5081"/>
  </r>
  <r>
    <x v="24"/>
    <x v="0"/>
    <n v="50"/>
    <n v="48"/>
    <n v="17344"/>
  </r>
  <r>
    <x v="25"/>
    <x v="0"/>
    <n v="50"/>
    <n v="32"/>
    <n v="8936"/>
  </r>
  <r>
    <x v="26"/>
    <x v="0"/>
    <n v="50"/>
    <n v="6"/>
    <n v="2588"/>
  </r>
  <r>
    <x v="27"/>
    <x v="0"/>
    <n v="50"/>
    <n v="15"/>
    <n v="3429"/>
  </r>
  <r>
    <x v="28"/>
    <x v="0"/>
    <n v="50"/>
    <n v="33"/>
    <n v="10263"/>
  </r>
  <r>
    <x v="29"/>
    <x v="0"/>
    <n v="50"/>
    <n v="31"/>
    <n v="5640"/>
  </r>
  <r>
    <x v="30"/>
    <x v="0"/>
    <n v="50"/>
    <n v="25"/>
    <n v="6561"/>
  </r>
  <r>
    <x v="31"/>
    <x v="0"/>
    <n v="50"/>
    <n v="25"/>
    <n v="8115"/>
  </r>
  <r>
    <x v="32"/>
    <x v="0"/>
    <n v="50"/>
    <n v="102"/>
    <n v="13316"/>
  </r>
  <r>
    <x v="33"/>
    <x v="0"/>
    <n v="50"/>
    <n v="74"/>
    <n v="18927"/>
  </r>
  <r>
    <x v="34"/>
    <x v="0"/>
    <n v="50"/>
    <n v="11"/>
    <n v="1889"/>
  </r>
  <r>
    <x v="35"/>
    <x v="0"/>
    <n v="50"/>
    <n v="52"/>
    <n v="15455"/>
  </r>
  <r>
    <x v="36"/>
    <x v="0"/>
    <n v="50"/>
    <n v="17"/>
    <n v="3261"/>
  </r>
  <r>
    <x v="37"/>
    <x v="0"/>
    <n v="50"/>
    <n v="19"/>
    <n v="2509"/>
  </r>
  <r>
    <x v="38"/>
    <x v="0"/>
    <n v="50"/>
    <n v="58"/>
    <n v="14447"/>
  </r>
  <r>
    <x v="39"/>
    <x v="0"/>
    <n v="50"/>
    <n v="21"/>
    <n v="6408"/>
  </r>
  <r>
    <x v="40"/>
    <x v="0"/>
    <n v="50"/>
    <n v="17"/>
    <n v="5098"/>
  </r>
  <r>
    <x v="41"/>
    <x v="0"/>
    <n v="50"/>
    <n v="19"/>
    <n v="5392"/>
  </r>
  <r>
    <x v="42"/>
    <x v="0"/>
    <n v="50"/>
    <n v="51"/>
    <n v="8778"/>
  </r>
  <r>
    <x v="43"/>
    <x v="0"/>
    <n v="50"/>
    <n v="88"/>
    <n v="47519"/>
  </r>
  <r>
    <x v="44"/>
    <x v="0"/>
    <n v="50"/>
    <n v="21"/>
    <n v="6993"/>
  </r>
  <r>
    <x v="45"/>
    <x v="0"/>
    <n v="50"/>
    <n v="14"/>
    <n v="3716"/>
  </r>
  <r>
    <x v="46"/>
    <x v="0"/>
    <n v="50"/>
    <n v="83"/>
    <n v="53894"/>
  </r>
  <r>
    <x v="47"/>
    <x v="0"/>
    <n v="50"/>
    <n v="16"/>
    <n v="2162"/>
  </r>
  <r>
    <x v="48"/>
    <x v="0"/>
    <n v="50"/>
    <n v="34"/>
    <n v="8545"/>
  </r>
  <r>
    <x v="49"/>
    <x v="0"/>
    <n v="50"/>
    <n v="50"/>
    <n v="4685"/>
  </r>
  <r>
    <x v="50"/>
    <x v="0"/>
    <n v="50"/>
    <n v="28"/>
    <n v="4811"/>
  </r>
  <r>
    <x v="51"/>
    <x v="0"/>
    <n v="50"/>
    <n v="41"/>
    <n v="94881"/>
  </r>
  <r>
    <x v="0"/>
    <x v="0"/>
    <n v="51"/>
    <n v="36"/>
    <n v="9910"/>
  </r>
  <r>
    <x v="1"/>
    <x v="0"/>
    <n v="51"/>
    <n v="8"/>
    <n v="1760"/>
  </r>
  <r>
    <x v="2"/>
    <x v="0"/>
    <n v="51"/>
    <n v="53"/>
    <n v="19716"/>
  </r>
  <r>
    <x v="3"/>
    <x v="0"/>
    <n v="51"/>
    <n v="15"/>
    <n v="2132"/>
  </r>
  <r>
    <x v="4"/>
    <x v="0"/>
    <n v="51"/>
    <n v="127"/>
    <n v="22875"/>
  </r>
  <r>
    <x v="5"/>
    <x v="0"/>
    <n v="51"/>
    <n v="12"/>
    <n v="14757"/>
  </r>
  <r>
    <x v="6"/>
    <x v="0"/>
    <n v="51"/>
    <n v="19"/>
    <n v="2175"/>
  </r>
  <r>
    <x v="7"/>
    <x v="0"/>
    <n v="51"/>
    <n v="11"/>
    <n v="2578"/>
  </r>
  <r>
    <x v="8"/>
    <x v="0"/>
    <n v="51"/>
    <n v="4"/>
    <n v="1907"/>
  </r>
  <r>
    <x v="9"/>
    <x v="0"/>
    <n v="51"/>
    <n v="0"/>
    <n v="0"/>
  </r>
  <r>
    <x v="10"/>
    <x v="0"/>
    <n v="51"/>
    <n v="63"/>
    <n v="34195"/>
  </r>
  <r>
    <x v="11"/>
    <x v="0"/>
    <n v="51"/>
    <n v="17"/>
    <n v="857"/>
  </r>
  <r>
    <x v="12"/>
    <x v="0"/>
    <n v="51"/>
    <n v="12"/>
    <n v="3182"/>
  </r>
  <r>
    <x v="13"/>
    <x v="0"/>
    <n v="51"/>
    <n v="79"/>
    <n v="33621"/>
  </r>
  <r>
    <x v="14"/>
    <x v="0"/>
    <n v="51"/>
    <n v="41"/>
    <n v="7337"/>
  </r>
  <r>
    <x v="15"/>
    <x v="0"/>
    <n v="51"/>
    <n v="10"/>
    <n v="2123"/>
  </r>
  <r>
    <x v="16"/>
    <x v="0"/>
    <n v="51"/>
    <n v="42"/>
    <n v="7741"/>
  </r>
  <r>
    <x v="17"/>
    <x v="0"/>
    <n v="51"/>
    <n v="14"/>
    <n v="11496"/>
  </r>
  <r>
    <x v="18"/>
    <x v="0"/>
    <n v="51"/>
    <n v="25"/>
    <n v="15367"/>
  </r>
  <r>
    <x v="19"/>
    <x v="0"/>
    <n v="51"/>
    <n v="30"/>
    <n v="4170"/>
  </r>
  <r>
    <x v="20"/>
    <x v="0"/>
    <n v="51"/>
    <n v="17"/>
    <n v="6355"/>
  </r>
  <r>
    <x v="21"/>
    <x v="0"/>
    <n v="51"/>
    <n v="49"/>
    <n v="20513"/>
  </r>
  <r>
    <x v="22"/>
    <x v="0"/>
    <n v="51"/>
    <n v="47"/>
    <n v="10820"/>
  </r>
  <r>
    <x v="23"/>
    <x v="0"/>
    <n v="51"/>
    <n v="15"/>
    <n v="3853"/>
  </r>
  <r>
    <x v="24"/>
    <x v="0"/>
    <n v="51"/>
    <n v="45"/>
    <n v="16410"/>
  </r>
  <r>
    <x v="25"/>
    <x v="0"/>
    <n v="51"/>
    <n v="32"/>
    <n v="6573"/>
  </r>
  <r>
    <x v="26"/>
    <x v="0"/>
    <n v="51"/>
    <n v="6"/>
    <n v="1602"/>
  </r>
  <r>
    <x v="27"/>
    <x v="0"/>
    <n v="51"/>
    <n v="15"/>
    <n v="2792"/>
  </r>
  <r>
    <x v="28"/>
    <x v="0"/>
    <n v="51"/>
    <n v="37"/>
    <n v="14274"/>
  </r>
  <r>
    <x v="29"/>
    <x v="0"/>
    <n v="51"/>
    <n v="31"/>
    <n v="4110"/>
  </r>
  <r>
    <x v="30"/>
    <x v="0"/>
    <n v="51"/>
    <n v="25"/>
    <n v="5685"/>
  </r>
  <r>
    <x v="31"/>
    <x v="0"/>
    <n v="51"/>
    <n v="22"/>
    <n v="6800"/>
  </r>
  <r>
    <x v="32"/>
    <x v="0"/>
    <n v="51"/>
    <n v="103"/>
    <n v="10082"/>
  </r>
  <r>
    <x v="33"/>
    <x v="0"/>
    <n v="51"/>
    <n v="68"/>
    <n v="11326"/>
  </r>
  <r>
    <x v="34"/>
    <x v="0"/>
    <n v="51"/>
    <n v="11"/>
    <n v="1451"/>
  </r>
  <r>
    <x v="35"/>
    <x v="0"/>
    <n v="51"/>
    <n v="47"/>
    <n v="12037"/>
  </r>
  <r>
    <x v="36"/>
    <x v="0"/>
    <n v="51"/>
    <n v="17"/>
    <n v="2076"/>
  </r>
  <r>
    <x v="37"/>
    <x v="0"/>
    <n v="51"/>
    <n v="20"/>
    <n v="2087"/>
  </r>
  <r>
    <x v="38"/>
    <x v="0"/>
    <n v="51"/>
    <n v="55"/>
    <n v="10680"/>
  </r>
  <r>
    <x v="39"/>
    <x v="0"/>
    <n v="51"/>
    <n v="21"/>
    <n v="4446"/>
  </r>
  <r>
    <x v="40"/>
    <x v="0"/>
    <n v="51"/>
    <n v="17"/>
    <n v="3878"/>
  </r>
  <r>
    <x v="41"/>
    <x v="0"/>
    <n v="51"/>
    <n v="19"/>
    <n v="4544"/>
  </r>
  <r>
    <x v="42"/>
    <x v="0"/>
    <n v="51"/>
    <n v="49"/>
    <n v="6142"/>
  </r>
  <r>
    <x v="43"/>
    <x v="0"/>
    <n v="51"/>
    <n v="81"/>
    <n v="36611"/>
  </r>
  <r>
    <x v="44"/>
    <x v="0"/>
    <n v="51"/>
    <n v="15"/>
    <n v="3883"/>
  </r>
  <r>
    <x v="45"/>
    <x v="0"/>
    <n v="51"/>
    <n v="13"/>
    <n v="2963"/>
  </r>
  <r>
    <x v="46"/>
    <x v="0"/>
    <n v="51"/>
    <n v="89"/>
    <n v="57381"/>
  </r>
  <r>
    <x v="47"/>
    <x v="0"/>
    <n v="51"/>
    <n v="17"/>
    <n v="1550"/>
  </r>
  <r>
    <x v="48"/>
    <x v="0"/>
    <n v="51"/>
    <n v="32"/>
    <n v="7272"/>
  </r>
  <r>
    <x v="49"/>
    <x v="0"/>
    <n v="51"/>
    <n v="46"/>
    <n v="2451"/>
  </r>
  <r>
    <x v="50"/>
    <x v="0"/>
    <n v="51"/>
    <n v="29"/>
    <n v="3798"/>
  </r>
  <r>
    <x v="51"/>
    <x v="0"/>
    <n v="51"/>
    <n v="41"/>
    <n v="89593"/>
  </r>
  <r>
    <x v="0"/>
    <x v="0"/>
    <n v="52"/>
    <n v="38"/>
    <n v="10927"/>
  </r>
  <r>
    <x v="1"/>
    <x v="0"/>
    <n v="52"/>
    <n v="8"/>
    <n v="1857"/>
  </r>
  <r>
    <x v="2"/>
    <x v="0"/>
    <n v="52"/>
    <n v="69"/>
    <n v="22684"/>
  </r>
  <r>
    <x v="3"/>
    <x v="0"/>
    <n v="52"/>
    <n v="16"/>
    <n v="2367"/>
  </r>
  <r>
    <x v="4"/>
    <x v="0"/>
    <n v="52"/>
    <n v="125"/>
    <n v="19533"/>
  </r>
  <r>
    <x v="5"/>
    <x v="0"/>
    <n v="52"/>
    <n v="10"/>
    <n v="15093"/>
  </r>
  <r>
    <x v="6"/>
    <x v="0"/>
    <n v="52"/>
    <n v="19"/>
    <n v="1523"/>
  </r>
  <r>
    <x v="7"/>
    <x v="0"/>
    <n v="52"/>
    <n v="14"/>
    <n v="3733"/>
  </r>
  <r>
    <x v="8"/>
    <x v="0"/>
    <n v="52"/>
    <n v="4"/>
    <n v="1475"/>
  </r>
  <r>
    <x v="9"/>
    <x v="0"/>
    <n v="52"/>
    <n v="0"/>
    <n v="0"/>
  </r>
  <r>
    <x v="10"/>
    <x v="0"/>
    <n v="52"/>
    <n v="60"/>
    <n v="34013"/>
  </r>
  <r>
    <x v="11"/>
    <x v="0"/>
    <n v="52"/>
    <n v="17"/>
    <n v="957"/>
  </r>
  <r>
    <x v="12"/>
    <x v="0"/>
    <n v="52"/>
    <n v="12"/>
    <n v="3464"/>
  </r>
  <r>
    <x v="13"/>
    <x v="0"/>
    <n v="52"/>
    <n v="76"/>
    <n v="35224"/>
  </r>
  <r>
    <x v="14"/>
    <x v="0"/>
    <n v="52"/>
    <n v="41"/>
    <n v="7849"/>
  </r>
  <r>
    <x v="15"/>
    <x v="0"/>
    <n v="52"/>
    <n v="10"/>
    <n v="1923"/>
  </r>
  <r>
    <x v="16"/>
    <x v="0"/>
    <n v="52"/>
    <n v="38"/>
    <n v="5936"/>
  </r>
  <r>
    <x v="17"/>
    <x v="0"/>
    <n v="52"/>
    <n v="14"/>
    <n v="14044"/>
  </r>
  <r>
    <x v="18"/>
    <x v="0"/>
    <n v="52"/>
    <n v="46"/>
    <n v="23212"/>
  </r>
  <r>
    <x v="19"/>
    <x v="0"/>
    <n v="52"/>
    <n v="31"/>
    <n v="3877"/>
  </r>
  <r>
    <x v="20"/>
    <x v="0"/>
    <n v="52"/>
    <n v="16"/>
    <n v="5401"/>
  </r>
  <r>
    <x v="21"/>
    <x v="0"/>
    <n v="52"/>
    <n v="50"/>
    <n v="17670"/>
  </r>
  <r>
    <x v="22"/>
    <x v="0"/>
    <n v="52"/>
    <n v="48"/>
    <n v="9226"/>
  </r>
  <r>
    <x v="23"/>
    <x v="0"/>
    <n v="52"/>
    <n v="15"/>
    <n v="3076"/>
  </r>
  <r>
    <x v="24"/>
    <x v="0"/>
    <n v="52"/>
    <n v="45"/>
    <n v="17379"/>
  </r>
  <r>
    <x v="25"/>
    <x v="0"/>
    <n v="52"/>
    <n v="32"/>
    <n v="6753"/>
  </r>
  <r>
    <x v="26"/>
    <x v="0"/>
    <n v="52"/>
    <n v="5"/>
    <n v="1277"/>
  </r>
  <r>
    <x v="27"/>
    <x v="0"/>
    <n v="52"/>
    <n v="14"/>
    <n v="2220"/>
  </r>
  <r>
    <x v="28"/>
    <x v="0"/>
    <n v="52"/>
    <n v="38"/>
    <n v="16055"/>
  </r>
  <r>
    <x v="29"/>
    <x v="0"/>
    <n v="52"/>
    <n v="30"/>
    <n v="3007"/>
  </r>
  <r>
    <x v="30"/>
    <x v="0"/>
    <n v="52"/>
    <n v="25"/>
    <n v="4050"/>
  </r>
  <r>
    <x v="31"/>
    <x v="0"/>
    <n v="52"/>
    <n v="23"/>
    <n v="6684"/>
  </r>
  <r>
    <x v="32"/>
    <x v="0"/>
    <n v="52"/>
    <n v="100"/>
    <n v="8311"/>
  </r>
  <r>
    <x v="33"/>
    <x v="0"/>
    <n v="52"/>
    <n v="73"/>
    <n v="9938"/>
  </r>
  <r>
    <x v="34"/>
    <x v="0"/>
    <n v="52"/>
    <n v="10"/>
    <n v="958"/>
  </r>
  <r>
    <x v="35"/>
    <x v="0"/>
    <n v="52"/>
    <n v="47"/>
    <n v="11091"/>
  </r>
  <r>
    <x v="36"/>
    <x v="0"/>
    <n v="52"/>
    <n v="17"/>
    <n v="2892"/>
  </r>
  <r>
    <x v="37"/>
    <x v="0"/>
    <n v="52"/>
    <n v="21"/>
    <n v="1959"/>
  </r>
  <r>
    <x v="38"/>
    <x v="0"/>
    <n v="52"/>
    <n v="56"/>
    <n v="10188"/>
  </r>
  <r>
    <x v="39"/>
    <x v="0"/>
    <n v="52"/>
    <n v="21"/>
    <n v="3414"/>
  </r>
  <r>
    <x v="40"/>
    <x v="0"/>
    <n v="52"/>
    <n v="19"/>
    <n v="4854"/>
  </r>
  <r>
    <x v="41"/>
    <x v="0"/>
    <n v="52"/>
    <n v="19"/>
    <n v="4395"/>
  </r>
  <r>
    <x v="42"/>
    <x v="0"/>
    <n v="52"/>
    <n v="50"/>
    <n v="6853"/>
  </r>
  <r>
    <x v="43"/>
    <x v="0"/>
    <n v="52"/>
    <n v="81"/>
    <n v="37950"/>
  </r>
  <r>
    <x v="44"/>
    <x v="0"/>
    <n v="52"/>
    <n v="13"/>
    <n v="3853"/>
  </r>
  <r>
    <x v="45"/>
    <x v="0"/>
    <n v="52"/>
    <n v="15"/>
    <n v="3479"/>
  </r>
  <r>
    <x v="46"/>
    <x v="0"/>
    <n v="52"/>
    <n v="86"/>
    <n v="61175"/>
  </r>
  <r>
    <x v="47"/>
    <x v="0"/>
    <n v="52"/>
    <n v="15"/>
    <n v="1220"/>
  </r>
  <r>
    <x v="48"/>
    <x v="0"/>
    <n v="52"/>
    <n v="31"/>
    <n v="7285"/>
  </r>
  <r>
    <x v="49"/>
    <x v="0"/>
    <n v="52"/>
    <n v="46"/>
    <n v="2089"/>
  </r>
  <r>
    <x v="50"/>
    <x v="0"/>
    <n v="52"/>
    <n v="30"/>
    <n v="4099"/>
  </r>
  <r>
    <x v="51"/>
    <x v="0"/>
    <n v="52"/>
    <n v="40"/>
    <n v="82434"/>
  </r>
  <r>
    <x v="0"/>
    <x v="1"/>
    <n v="1"/>
    <n v="37"/>
    <n v="12231"/>
  </r>
  <r>
    <x v="1"/>
    <x v="1"/>
    <n v="1"/>
    <n v="8"/>
    <n v="2025"/>
  </r>
  <r>
    <x v="2"/>
    <x v="1"/>
    <n v="1"/>
    <n v="70"/>
    <n v="25741"/>
  </r>
  <r>
    <x v="3"/>
    <x v="1"/>
    <n v="1"/>
    <n v="15"/>
    <n v="3623"/>
  </r>
  <r>
    <x v="4"/>
    <x v="1"/>
    <n v="1"/>
    <n v="129"/>
    <n v="33407"/>
  </r>
  <r>
    <x v="5"/>
    <x v="1"/>
    <n v="1"/>
    <n v="12"/>
    <n v="21642"/>
  </r>
  <r>
    <x v="6"/>
    <x v="1"/>
    <n v="1"/>
    <n v="19"/>
    <n v="2708"/>
  </r>
  <r>
    <x v="7"/>
    <x v="1"/>
    <n v="1"/>
    <n v="12"/>
    <n v="3827"/>
  </r>
  <r>
    <x v="8"/>
    <x v="1"/>
    <n v="1"/>
    <n v="4"/>
    <n v="3005"/>
  </r>
  <r>
    <x v="9"/>
    <x v="1"/>
    <n v="1"/>
    <n v="0"/>
    <n v="0"/>
  </r>
  <r>
    <x v="10"/>
    <x v="1"/>
    <n v="1"/>
    <n v="63"/>
    <n v="35731"/>
  </r>
  <r>
    <x v="11"/>
    <x v="1"/>
    <n v="1"/>
    <n v="18"/>
    <n v="1965"/>
  </r>
  <r>
    <x v="12"/>
    <x v="1"/>
    <n v="1"/>
    <n v="11"/>
    <n v="4659"/>
  </r>
  <r>
    <x v="13"/>
    <x v="1"/>
    <n v="1"/>
    <n v="78"/>
    <n v="39188"/>
  </r>
  <r>
    <x v="14"/>
    <x v="1"/>
    <n v="1"/>
    <n v="41"/>
    <n v="9590"/>
  </r>
  <r>
    <x v="15"/>
    <x v="1"/>
    <n v="1"/>
    <n v="9"/>
    <n v="2245"/>
  </r>
  <r>
    <x v="16"/>
    <x v="1"/>
    <n v="1"/>
    <n v="43"/>
    <n v="9547"/>
  </r>
  <r>
    <x v="17"/>
    <x v="1"/>
    <n v="1"/>
    <n v="15"/>
    <n v="10622"/>
  </r>
  <r>
    <x v="18"/>
    <x v="1"/>
    <n v="1"/>
    <n v="40"/>
    <n v="21010"/>
  </r>
  <r>
    <x v="19"/>
    <x v="1"/>
    <n v="1"/>
    <n v="30"/>
    <n v="6088"/>
  </r>
  <r>
    <x v="20"/>
    <x v="1"/>
    <n v="1"/>
    <n v="18"/>
    <n v="9645"/>
  </r>
  <r>
    <x v="21"/>
    <x v="1"/>
    <n v="1"/>
    <n v="51"/>
    <n v="27817"/>
  </r>
  <r>
    <x v="22"/>
    <x v="1"/>
    <n v="1"/>
    <n v="49"/>
    <n v="13973"/>
  </r>
  <r>
    <x v="23"/>
    <x v="1"/>
    <n v="1"/>
    <n v="15"/>
    <n v="4450"/>
  </r>
  <r>
    <x v="24"/>
    <x v="1"/>
    <n v="1"/>
    <n v="47"/>
    <n v="16853"/>
  </r>
  <r>
    <x v="25"/>
    <x v="1"/>
    <n v="1"/>
    <n v="31"/>
    <n v="8134"/>
  </r>
  <r>
    <x v="26"/>
    <x v="1"/>
    <n v="1"/>
    <n v="6"/>
    <n v="2164"/>
  </r>
  <r>
    <x v="27"/>
    <x v="1"/>
    <n v="1"/>
    <n v="16"/>
    <n v="3393"/>
  </r>
  <r>
    <x v="28"/>
    <x v="1"/>
    <n v="1"/>
    <n v="39"/>
    <n v="19076"/>
  </r>
  <r>
    <x v="29"/>
    <x v="1"/>
    <n v="1"/>
    <n v="30"/>
    <n v="5171"/>
  </r>
  <r>
    <x v="30"/>
    <x v="1"/>
    <n v="1"/>
    <n v="25"/>
    <n v="5667"/>
  </r>
  <r>
    <x v="31"/>
    <x v="1"/>
    <n v="1"/>
    <n v="24"/>
    <n v="8157"/>
  </r>
  <r>
    <x v="32"/>
    <x v="1"/>
    <n v="1"/>
    <n v="101"/>
    <n v="12235"/>
  </r>
  <r>
    <x v="33"/>
    <x v="1"/>
    <n v="1"/>
    <n v="73"/>
    <n v="18931"/>
  </r>
  <r>
    <x v="34"/>
    <x v="1"/>
    <n v="1"/>
    <n v="9"/>
    <n v="1510"/>
  </r>
  <r>
    <x v="35"/>
    <x v="1"/>
    <n v="1"/>
    <n v="48"/>
    <n v="16724"/>
  </r>
  <r>
    <x v="36"/>
    <x v="1"/>
    <n v="1"/>
    <n v="17"/>
    <n v="3302"/>
  </r>
  <r>
    <x v="37"/>
    <x v="1"/>
    <n v="1"/>
    <n v="19"/>
    <n v="3926"/>
  </r>
  <r>
    <x v="38"/>
    <x v="1"/>
    <n v="1"/>
    <n v="56"/>
    <n v="12189"/>
  </r>
  <r>
    <x v="39"/>
    <x v="1"/>
    <n v="1"/>
    <n v="21"/>
    <n v="5438"/>
  </r>
  <r>
    <x v="40"/>
    <x v="1"/>
    <n v="1"/>
    <n v="20"/>
    <n v="6440"/>
  </r>
  <r>
    <x v="41"/>
    <x v="1"/>
    <n v="1"/>
    <n v="19"/>
    <n v="5547"/>
  </r>
  <r>
    <x v="42"/>
    <x v="1"/>
    <n v="1"/>
    <n v="52"/>
    <n v="10471"/>
  </r>
  <r>
    <x v="43"/>
    <x v="1"/>
    <n v="1"/>
    <n v="89"/>
    <n v="47440"/>
  </r>
  <r>
    <x v="44"/>
    <x v="1"/>
    <n v="1"/>
    <n v="14"/>
    <n v="7116"/>
  </r>
  <r>
    <x v="45"/>
    <x v="1"/>
    <n v="1"/>
    <n v="15"/>
    <n v="4233"/>
  </r>
  <r>
    <x v="46"/>
    <x v="1"/>
    <n v="1"/>
    <n v="87"/>
    <n v="64119"/>
  </r>
  <r>
    <x v="47"/>
    <x v="1"/>
    <n v="1"/>
    <n v="15"/>
    <n v="2299"/>
  </r>
  <r>
    <x v="48"/>
    <x v="1"/>
    <n v="1"/>
    <n v="36"/>
    <n v="10842"/>
  </r>
  <r>
    <x v="49"/>
    <x v="1"/>
    <n v="1"/>
    <n v="45"/>
    <n v="3367"/>
  </r>
  <r>
    <x v="50"/>
    <x v="1"/>
    <n v="1"/>
    <n v="27"/>
    <n v="4837"/>
  </r>
  <r>
    <x v="51"/>
    <x v="1"/>
    <n v="1"/>
    <n v="40"/>
    <n v="99575"/>
  </r>
  <r>
    <x v="0"/>
    <x v="1"/>
    <n v="2"/>
    <n v="38"/>
    <n v="10005"/>
  </r>
  <r>
    <x v="1"/>
    <x v="1"/>
    <n v="2"/>
    <n v="8"/>
    <n v="1889"/>
  </r>
  <r>
    <x v="2"/>
    <x v="1"/>
    <n v="2"/>
    <n v="67"/>
    <n v="26118"/>
  </r>
  <r>
    <x v="3"/>
    <x v="1"/>
    <n v="2"/>
    <n v="14"/>
    <n v="3425"/>
  </r>
  <r>
    <x v="4"/>
    <x v="1"/>
    <n v="2"/>
    <n v="132"/>
    <n v="35695"/>
  </r>
  <r>
    <x v="5"/>
    <x v="1"/>
    <n v="2"/>
    <n v="12"/>
    <n v="19919"/>
  </r>
  <r>
    <x v="6"/>
    <x v="1"/>
    <n v="2"/>
    <n v="22"/>
    <n v="3249"/>
  </r>
  <r>
    <x v="7"/>
    <x v="1"/>
    <n v="2"/>
    <n v="14"/>
    <n v="4110"/>
  </r>
  <r>
    <x v="8"/>
    <x v="1"/>
    <n v="2"/>
    <n v="4"/>
    <n v="3003"/>
  </r>
  <r>
    <x v="9"/>
    <x v="1"/>
    <n v="2"/>
    <n v="0"/>
    <n v="0"/>
  </r>
  <r>
    <x v="10"/>
    <x v="1"/>
    <n v="2"/>
    <n v="60"/>
    <n v="27557"/>
  </r>
  <r>
    <x v="11"/>
    <x v="1"/>
    <n v="2"/>
    <n v="19"/>
    <n v="2031"/>
  </r>
  <r>
    <x v="12"/>
    <x v="1"/>
    <n v="2"/>
    <n v="13"/>
    <n v="5097"/>
  </r>
  <r>
    <x v="13"/>
    <x v="1"/>
    <n v="2"/>
    <n v="79"/>
    <n v="38982"/>
  </r>
  <r>
    <x v="14"/>
    <x v="1"/>
    <n v="2"/>
    <n v="41"/>
    <n v="10650"/>
  </r>
  <r>
    <x v="15"/>
    <x v="1"/>
    <n v="2"/>
    <n v="10"/>
    <n v="4574"/>
  </r>
  <r>
    <x v="16"/>
    <x v="1"/>
    <n v="2"/>
    <n v="41"/>
    <n v="7439"/>
  </r>
  <r>
    <x v="17"/>
    <x v="1"/>
    <n v="2"/>
    <n v="13"/>
    <n v="13792"/>
  </r>
  <r>
    <x v="18"/>
    <x v="1"/>
    <n v="2"/>
    <n v="32"/>
    <n v="17289"/>
  </r>
  <r>
    <x v="19"/>
    <x v="1"/>
    <n v="2"/>
    <n v="31"/>
    <n v="5730"/>
  </r>
  <r>
    <x v="20"/>
    <x v="1"/>
    <n v="2"/>
    <n v="19"/>
    <n v="9269"/>
  </r>
  <r>
    <x v="21"/>
    <x v="1"/>
    <n v="2"/>
    <n v="51"/>
    <n v="24059"/>
  </r>
  <r>
    <x v="22"/>
    <x v="1"/>
    <n v="2"/>
    <n v="51"/>
    <n v="15234"/>
  </r>
  <r>
    <x v="23"/>
    <x v="1"/>
    <n v="2"/>
    <n v="14"/>
    <n v="4396"/>
  </r>
  <r>
    <x v="24"/>
    <x v="1"/>
    <n v="2"/>
    <n v="45"/>
    <n v="15123"/>
  </r>
  <r>
    <x v="25"/>
    <x v="1"/>
    <n v="2"/>
    <n v="32"/>
    <n v="8241"/>
  </r>
  <r>
    <x v="26"/>
    <x v="1"/>
    <n v="2"/>
    <n v="6"/>
    <n v="2253"/>
  </r>
  <r>
    <x v="27"/>
    <x v="1"/>
    <n v="2"/>
    <n v="15"/>
    <n v="2906"/>
  </r>
  <r>
    <x v="28"/>
    <x v="1"/>
    <n v="2"/>
    <n v="38"/>
    <n v="18647"/>
  </r>
  <r>
    <x v="29"/>
    <x v="1"/>
    <n v="2"/>
    <n v="29"/>
    <n v="4746"/>
  </r>
  <r>
    <x v="30"/>
    <x v="1"/>
    <n v="2"/>
    <n v="25"/>
    <n v="5490"/>
  </r>
  <r>
    <x v="31"/>
    <x v="1"/>
    <n v="2"/>
    <n v="26"/>
    <n v="8626"/>
  </r>
  <r>
    <x v="32"/>
    <x v="1"/>
    <n v="2"/>
    <n v="101"/>
    <n v="11098"/>
  </r>
  <r>
    <x v="33"/>
    <x v="1"/>
    <n v="2"/>
    <n v="77"/>
    <n v="18505"/>
  </r>
  <r>
    <x v="34"/>
    <x v="1"/>
    <n v="2"/>
    <n v="10"/>
    <n v="1693"/>
  </r>
  <r>
    <x v="35"/>
    <x v="1"/>
    <n v="2"/>
    <n v="47"/>
    <n v="16134"/>
  </r>
  <r>
    <x v="36"/>
    <x v="1"/>
    <n v="2"/>
    <n v="18"/>
    <n v="3124"/>
  </r>
  <r>
    <x v="37"/>
    <x v="1"/>
    <n v="2"/>
    <n v="20"/>
    <n v="4012"/>
  </r>
  <r>
    <x v="38"/>
    <x v="1"/>
    <n v="2"/>
    <n v="61"/>
    <n v="13856"/>
  </r>
  <r>
    <x v="39"/>
    <x v="1"/>
    <n v="2"/>
    <n v="21"/>
    <n v="4568"/>
  </r>
  <r>
    <x v="40"/>
    <x v="1"/>
    <n v="2"/>
    <n v="22"/>
    <n v="5677"/>
  </r>
  <r>
    <x v="41"/>
    <x v="1"/>
    <n v="2"/>
    <n v="19"/>
    <n v="5184"/>
  </r>
  <r>
    <x v="42"/>
    <x v="1"/>
    <n v="2"/>
    <n v="50"/>
    <n v="8694"/>
  </r>
  <r>
    <x v="43"/>
    <x v="1"/>
    <n v="2"/>
    <n v="89"/>
    <n v="48030"/>
  </r>
  <r>
    <x v="44"/>
    <x v="1"/>
    <n v="2"/>
    <n v="7"/>
    <n v="2233"/>
  </r>
  <r>
    <x v="45"/>
    <x v="1"/>
    <n v="2"/>
    <n v="15"/>
    <n v="3835"/>
  </r>
  <r>
    <x v="46"/>
    <x v="1"/>
    <n v="2"/>
    <n v="91"/>
    <n v="65278"/>
  </r>
  <r>
    <x v="47"/>
    <x v="1"/>
    <n v="2"/>
    <n v="16"/>
    <n v="2707"/>
  </r>
  <r>
    <x v="48"/>
    <x v="1"/>
    <n v="2"/>
    <n v="37"/>
    <n v="10170"/>
  </r>
  <r>
    <x v="49"/>
    <x v="1"/>
    <n v="2"/>
    <n v="44"/>
    <n v="3443"/>
  </r>
  <r>
    <x v="50"/>
    <x v="1"/>
    <n v="2"/>
    <n v="27"/>
    <n v="4786"/>
  </r>
  <r>
    <x v="51"/>
    <x v="1"/>
    <n v="2"/>
    <n v="38"/>
    <n v="89582"/>
  </r>
  <r>
    <x v="0"/>
    <x v="1"/>
    <n v="3"/>
    <n v="38"/>
    <n v="12391"/>
  </r>
  <r>
    <x v="1"/>
    <x v="1"/>
    <n v="3"/>
    <n v="9"/>
    <n v="2158"/>
  </r>
  <r>
    <x v="2"/>
    <x v="1"/>
    <n v="3"/>
    <n v="68"/>
    <n v="25296"/>
  </r>
  <r>
    <x v="3"/>
    <x v="1"/>
    <n v="3"/>
    <n v="16"/>
    <n v="3999"/>
  </r>
  <r>
    <x v="4"/>
    <x v="1"/>
    <n v="3"/>
    <n v="130"/>
    <n v="32879"/>
  </r>
  <r>
    <x v="5"/>
    <x v="1"/>
    <n v="3"/>
    <n v="12"/>
    <n v="20684"/>
  </r>
  <r>
    <x v="6"/>
    <x v="1"/>
    <n v="3"/>
    <n v="21"/>
    <n v="3633"/>
  </r>
  <r>
    <x v="7"/>
    <x v="1"/>
    <n v="3"/>
    <n v="14"/>
    <n v="4078"/>
  </r>
  <r>
    <x v="8"/>
    <x v="1"/>
    <n v="3"/>
    <n v="4"/>
    <n v="2696"/>
  </r>
  <r>
    <x v="9"/>
    <x v="1"/>
    <n v="3"/>
    <n v="0"/>
    <n v="0"/>
  </r>
  <r>
    <x v="10"/>
    <x v="1"/>
    <n v="3"/>
    <n v="64"/>
    <n v="36583"/>
  </r>
  <r>
    <x v="11"/>
    <x v="1"/>
    <n v="3"/>
    <n v="18"/>
    <n v="1772"/>
  </r>
  <r>
    <x v="12"/>
    <x v="1"/>
    <n v="3"/>
    <n v="13"/>
    <n v="4524"/>
  </r>
  <r>
    <x v="13"/>
    <x v="1"/>
    <n v="3"/>
    <n v="79"/>
    <n v="41243"/>
  </r>
  <r>
    <x v="14"/>
    <x v="1"/>
    <n v="3"/>
    <n v="41"/>
    <n v="11622"/>
  </r>
  <r>
    <x v="15"/>
    <x v="1"/>
    <n v="3"/>
    <n v="10"/>
    <n v="4371"/>
  </r>
  <r>
    <x v="16"/>
    <x v="1"/>
    <n v="3"/>
    <n v="43"/>
    <n v="9233"/>
  </r>
  <r>
    <x v="17"/>
    <x v="1"/>
    <n v="3"/>
    <n v="15"/>
    <n v="14943"/>
  </r>
  <r>
    <x v="18"/>
    <x v="1"/>
    <n v="3"/>
    <n v="44"/>
    <n v="21510"/>
  </r>
  <r>
    <x v="19"/>
    <x v="1"/>
    <n v="3"/>
    <n v="30"/>
    <n v="5181"/>
  </r>
  <r>
    <x v="20"/>
    <x v="1"/>
    <n v="3"/>
    <n v="19"/>
    <n v="8341"/>
  </r>
  <r>
    <x v="21"/>
    <x v="1"/>
    <n v="3"/>
    <n v="54"/>
    <n v="24253"/>
  </r>
  <r>
    <x v="22"/>
    <x v="1"/>
    <n v="3"/>
    <n v="50"/>
    <n v="14242"/>
  </r>
  <r>
    <x v="23"/>
    <x v="1"/>
    <n v="3"/>
    <n v="14"/>
    <n v="4465"/>
  </r>
  <r>
    <x v="24"/>
    <x v="1"/>
    <n v="3"/>
    <n v="45"/>
    <n v="16027"/>
  </r>
  <r>
    <x v="25"/>
    <x v="1"/>
    <n v="3"/>
    <n v="31"/>
    <n v="8381"/>
  </r>
  <r>
    <x v="26"/>
    <x v="1"/>
    <n v="3"/>
    <n v="5"/>
    <n v="1992"/>
  </r>
  <r>
    <x v="27"/>
    <x v="1"/>
    <n v="3"/>
    <n v="16"/>
    <n v="3461"/>
  </r>
  <r>
    <x v="28"/>
    <x v="1"/>
    <n v="3"/>
    <n v="37"/>
    <n v="17545"/>
  </r>
  <r>
    <x v="29"/>
    <x v="1"/>
    <n v="3"/>
    <n v="30"/>
    <n v="4731"/>
  </r>
  <r>
    <x v="30"/>
    <x v="1"/>
    <n v="3"/>
    <n v="25"/>
    <n v="5991"/>
  </r>
  <r>
    <x v="31"/>
    <x v="1"/>
    <n v="3"/>
    <n v="26"/>
    <n v="8384"/>
  </r>
  <r>
    <x v="32"/>
    <x v="1"/>
    <n v="3"/>
    <n v="103"/>
    <n v="11564"/>
  </r>
  <r>
    <x v="33"/>
    <x v="1"/>
    <n v="3"/>
    <n v="77"/>
    <n v="22856"/>
  </r>
  <r>
    <x v="34"/>
    <x v="1"/>
    <n v="3"/>
    <n v="12"/>
    <n v="1821"/>
  </r>
  <r>
    <x v="35"/>
    <x v="1"/>
    <n v="3"/>
    <n v="48"/>
    <n v="16650"/>
  </r>
  <r>
    <x v="36"/>
    <x v="1"/>
    <n v="3"/>
    <n v="15"/>
    <n v="3337"/>
  </r>
  <r>
    <x v="37"/>
    <x v="1"/>
    <n v="3"/>
    <n v="18"/>
    <n v="3257"/>
  </r>
  <r>
    <x v="38"/>
    <x v="1"/>
    <n v="3"/>
    <n v="64"/>
    <n v="16098"/>
  </r>
  <r>
    <x v="39"/>
    <x v="1"/>
    <n v="3"/>
    <n v="21"/>
    <n v="4574"/>
  </r>
  <r>
    <x v="40"/>
    <x v="1"/>
    <n v="3"/>
    <n v="21"/>
    <n v="6874"/>
  </r>
  <r>
    <x v="41"/>
    <x v="1"/>
    <n v="3"/>
    <n v="19"/>
    <n v="5237"/>
  </r>
  <r>
    <x v="42"/>
    <x v="1"/>
    <n v="3"/>
    <n v="53"/>
    <n v="10699"/>
  </r>
  <r>
    <x v="43"/>
    <x v="1"/>
    <n v="3"/>
    <n v="92"/>
    <n v="53212"/>
  </r>
  <r>
    <x v="44"/>
    <x v="1"/>
    <n v="3"/>
    <n v="19"/>
    <n v="6688"/>
  </r>
  <r>
    <x v="45"/>
    <x v="1"/>
    <n v="3"/>
    <n v="15"/>
    <n v="4179"/>
  </r>
  <r>
    <x v="46"/>
    <x v="1"/>
    <n v="3"/>
    <n v="91"/>
    <n v="68448"/>
  </r>
  <r>
    <x v="47"/>
    <x v="1"/>
    <n v="3"/>
    <n v="14"/>
    <n v="2219"/>
  </r>
  <r>
    <x v="48"/>
    <x v="1"/>
    <n v="3"/>
    <n v="38"/>
    <n v="10770"/>
  </r>
  <r>
    <x v="49"/>
    <x v="1"/>
    <n v="3"/>
    <n v="45"/>
    <n v="3368"/>
  </r>
  <r>
    <x v="50"/>
    <x v="1"/>
    <n v="3"/>
    <n v="26"/>
    <n v="4443"/>
  </r>
  <r>
    <x v="51"/>
    <x v="1"/>
    <n v="3"/>
    <n v="38"/>
    <n v="89798"/>
  </r>
  <r>
    <x v="0"/>
    <x v="1"/>
    <n v="4"/>
    <n v="39"/>
    <n v="13150"/>
  </r>
  <r>
    <x v="1"/>
    <x v="1"/>
    <n v="4"/>
    <n v="9"/>
    <n v="2355"/>
  </r>
  <r>
    <x v="2"/>
    <x v="1"/>
    <n v="4"/>
    <n v="68"/>
    <n v="32376"/>
  </r>
  <r>
    <x v="3"/>
    <x v="1"/>
    <n v="4"/>
    <n v="16"/>
    <n v="4591"/>
  </r>
  <r>
    <x v="4"/>
    <x v="1"/>
    <n v="4"/>
    <n v="132"/>
    <n v="38393"/>
  </r>
  <r>
    <x v="5"/>
    <x v="1"/>
    <n v="4"/>
    <n v="12"/>
    <n v="21503"/>
  </r>
  <r>
    <x v="6"/>
    <x v="1"/>
    <n v="4"/>
    <n v="13"/>
    <n v="3546"/>
  </r>
  <r>
    <x v="7"/>
    <x v="1"/>
    <n v="4"/>
    <n v="15"/>
    <n v="4214"/>
  </r>
  <r>
    <x v="8"/>
    <x v="1"/>
    <n v="4"/>
    <n v="4"/>
    <n v="2701"/>
  </r>
  <r>
    <x v="9"/>
    <x v="1"/>
    <n v="4"/>
    <n v="0"/>
    <n v="0"/>
  </r>
  <r>
    <x v="10"/>
    <x v="1"/>
    <n v="4"/>
    <n v="65"/>
    <n v="37305"/>
  </r>
  <r>
    <x v="11"/>
    <x v="1"/>
    <n v="4"/>
    <n v="17"/>
    <n v="1722"/>
  </r>
  <r>
    <x v="12"/>
    <x v="1"/>
    <n v="4"/>
    <n v="13"/>
    <n v="4958"/>
  </r>
  <r>
    <x v="13"/>
    <x v="1"/>
    <n v="4"/>
    <n v="77"/>
    <n v="42193"/>
  </r>
  <r>
    <x v="14"/>
    <x v="1"/>
    <n v="4"/>
    <n v="40"/>
    <n v="13064"/>
  </r>
  <r>
    <x v="15"/>
    <x v="1"/>
    <n v="4"/>
    <n v="10"/>
    <n v="4611"/>
  </r>
  <r>
    <x v="16"/>
    <x v="1"/>
    <n v="4"/>
    <n v="42"/>
    <n v="10226"/>
  </r>
  <r>
    <x v="17"/>
    <x v="1"/>
    <n v="4"/>
    <n v="15"/>
    <n v="18061"/>
  </r>
  <r>
    <x v="18"/>
    <x v="1"/>
    <n v="4"/>
    <n v="35"/>
    <n v="15601"/>
  </r>
  <r>
    <x v="19"/>
    <x v="1"/>
    <n v="4"/>
    <n v="30"/>
    <n v="6189"/>
  </r>
  <r>
    <x v="20"/>
    <x v="1"/>
    <n v="4"/>
    <n v="18"/>
    <n v="8472"/>
  </r>
  <r>
    <x v="21"/>
    <x v="1"/>
    <n v="4"/>
    <n v="53"/>
    <n v="27470"/>
  </r>
  <r>
    <x v="22"/>
    <x v="1"/>
    <n v="4"/>
    <n v="49"/>
    <n v="15846"/>
  </r>
  <r>
    <x v="23"/>
    <x v="1"/>
    <n v="4"/>
    <n v="14"/>
    <n v="5047"/>
  </r>
  <r>
    <x v="24"/>
    <x v="1"/>
    <n v="4"/>
    <n v="46"/>
    <n v="17413"/>
  </r>
  <r>
    <x v="25"/>
    <x v="1"/>
    <n v="4"/>
    <n v="31"/>
    <n v="8775"/>
  </r>
  <r>
    <x v="26"/>
    <x v="1"/>
    <n v="4"/>
    <n v="6"/>
    <n v="2887"/>
  </r>
  <r>
    <x v="27"/>
    <x v="1"/>
    <n v="4"/>
    <n v="16"/>
    <n v="3662"/>
  </r>
  <r>
    <x v="28"/>
    <x v="1"/>
    <n v="4"/>
    <n v="38"/>
    <n v="20128"/>
  </r>
  <r>
    <x v="29"/>
    <x v="1"/>
    <n v="4"/>
    <n v="30"/>
    <n v="5321"/>
  </r>
  <r>
    <x v="30"/>
    <x v="1"/>
    <n v="4"/>
    <n v="25"/>
    <n v="5438"/>
  </r>
  <r>
    <x v="31"/>
    <x v="1"/>
    <n v="4"/>
    <n v="25"/>
    <n v="8905"/>
  </r>
  <r>
    <x v="32"/>
    <x v="1"/>
    <n v="4"/>
    <n v="104"/>
    <n v="13025"/>
  </r>
  <r>
    <x v="33"/>
    <x v="1"/>
    <n v="4"/>
    <n v="76"/>
    <n v="25738"/>
  </r>
  <r>
    <x v="34"/>
    <x v="1"/>
    <n v="4"/>
    <n v="11"/>
    <n v="1848"/>
  </r>
  <r>
    <x v="35"/>
    <x v="1"/>
    <n v="4"/>
    <n v="49"/>
    <n v="18179"/>
  </r>
  <r>
    <x v="36"/>
    <x v="1"/>
    <n v="4"/>
    <n v="15"/>
    <n v="3547"/>
  </r>
  <r>
    <x v="37"/>
    <x v="1"/>
    <n v="4"/>
    <n v="21"/>
    <n v="4067"/>
  </r>
  <r>
    <x v="38"/>
    <x v="1"/>
    <n v="4"/>
    <n v="61"/>
    <n v="16829"/>
  </r>
  <r>
    <x v="39"/>
    <x v="1"/>
    <n v="4"/>
    <n v="21"/>
    <n v="5784"/>
  </r>
  <r>
    <x v="40"/>
    <x v="1"/>
    <n v="4"/>
    <n v="23"/>
    <n v="8544"/>
  </r>
  <r>
    <x v="41"/>
    <x v="1"/>
    <n v="4"/>
    <n v="19"/>
    <n v="5606"/>
  </r>
  <r>
    <x v="42"/>
    <x v="1"/>
    <n v="4"/>
    <n v="52"/>
    <n v="12659"/>
  </r>
  <r>
    <x v="43"/>
    <x v="1"/>
    <n v="4"/>
    <n v="97"/>
    <n v="56973"/>
  </r>
  <r>
    <x v="44"/>
    <x v="1"/>
    <n v="4"/>
    <n v="13"/>
    <n v="5361"/>
  </r>
  <r>
    <x v="45"/>
    <x v="1"/>
    <n v="4"/>
    <n v="14"/>
    <n v="4083"/>
  </r>
  <r>
    <x v="46"/>
    <x v="1"/>
    <n v="4"/>
    <n v="90"/>
    <n v="69460"/>
  </r>
  <r>
    <x v="47"/>
    <x v="1"/>
    <n v="4"/>
    <n v="14"/>
    <n v="2536"/>
  </r>
  <r>
    <x v="48"/>
    <x v="1"/>
    <n v="4"/>
    <n v="38"/>
    <n v="10854"/>
  </r>
  <r>
    <x v="49"/>
    <x v="1"/>
    <n v="4"/>
    <n v="46"/>
    <n v="4248"/>
  </r>
  <r>
    <x v="50"/>
    <x v="1"/>
    <n v="4"/>
    <n v="27"/>
    <n v="5245"/>
  </r>
  <r>
    <x v="51"/>
    <x v="1"/>
    <n v="4"/>
    <n v="40"/>
    <n v="86430"/>
  </r>
  <r>
    <x v="0"/>
    <x v="1"/>
    <n v="5"/>
    <n v="36"/>
    <n v="11938"/>
  </r>
  <r>
    <x v="1"/>
    <x v="1"/>
    <n v="5"/>
    <n v="7"/>
    <n v="1332"/>
  </r>
  <r>
    <x v="2"/>
    <x v="1"/>
    <n v="5"/>
    <n v="71"/>
    <n v="27974"/>
  </r>
  <r>
    <x v="3"/>
    <x v="1"/>
    <n v="5"/>
    <n v="18"/>
    <n v="4562"/>
  </r>
  <r>
    <x v="4"/>
    <x v="1"/>
    <n v="5"/>
    <n v="133"/>
    <n v="40255"/>
  </r>
  <r>
    <x v="5"/>
    <x v="1"/>
    <n v="5"/>
    <n v="11"/>
    <n v="19282"/>
  </r>
  <r>
    <x v="6"/>
    <x v="1"/>
    <n v="5"/>
    <n v="21"/>
    <n v="4313"/>
  </r>
  <r>
    <x v="7"/>
    <x v="1"/>
    <n v="5"/>
    <n v="15"/>
    <n v="4553"/>
  </r>
  <r>
    <x v="8"/>
    <x v="1"/>
    <n v="5"/>
    <n v="4"/>
    <n v="3157"/>
  </r>
  <r>
    <x v="9"/>
    <x v="1"/>
    <n v="5"/>
    <n v="0"/>
    <n v="0"/>
  </r>
  <r>
    <x v="10"/>
    <x v="1"/>
    <n v="5"/>
    <n v="64"/>
    <n v="38119"/>
  </r>
  <r>
    <x v="11"/>
    <x v="1"/>
    <n v="5"/>
    <n v="17"/>
    <n v="1685"/>
  </r>
  <r>
    <x v="12"/>
    <x v="1"/>
    <n v="5"/>
    <n v="13"/>
    <n v="5073"/>
  </r>
  <r>
    <x v="13"/>
    <x v="1"/>
    <n v="5"/>
    <n v="76"/>
    <n v="37377"/>
  </r>
  <r>
    <x v="14"/>
    <x v="1"/>
    <n v="5"/>
    <n v="42"/>
    <n v="12198"/>
  </r>
  <r>
    <x v="15"/>
    <x v="1"/>
    <n v="5"/>
    <n v="9"/>
    <n v="3903"/>
  </r>
  <r>
    <x v="16"/>
    <x v="1"/>
    <n v="5"/>
    <n v="42"/>
    <n v="8630"/>
  </r>
  <r>
    <x v="17"/>
    <x v="1"/>
    <n v="5"/>
    <n v="16"/>
    <n v="15490"/>
  </r>
  <r>
    <x v="18"/>
    <x v="1"/>
    <n v="5"/>
    <n v="44"/>
    <n v="22407"/>
  </r>
  <r>
    <x v="19"/>
    <x v="1"/>
    <n v="5"/>
    <n v="30"/>
    <n v="5374"/>
  </r>
  <r>
    <x v="20"/>
    <x v="1"/>
    <n v="5"/>
    <n v="18"/>
    <n v="9501"/>
  </r>
  <r>
    <x v="21"/>
    <x v="1"/>
    <n v="5"/>
    <n v="54"/>
    <n v="24333"/>
  </r>
  <r>
    <x v="22"/>
    <x v="1"/>
    <n v="5"/>
    <n v="48"/>
    <n v="13238"/>
  </r>
  <r>
    <x v="23"/>
    <x v="1"/>
    <n v="5"/>
    <n v="14"/>
    <n v="4637"/>
  </r>
  <r>
    <x v="24"/>
    <x v="1"/>
    <n v="5"/>
    <n v="47"/>
    <n v="16773"/>
  </r>
  <r>
    <x v="25"/>
    <x v="1"/>
    <n v="5"/>
    <n v="31"/>
    <n v="6287"/>
  </r>
  <r>
    <x v="26"/>
    <x v="1"/>
    <n v="5"/>
    <n v="6"/>
    <n v="2748"/>
  </r>
  <r>
    <x v="27"/>
    <x v="1"/>
    <n v="5"/>
    <n v="14"/>
    <n v="2484"/>
  </r>
  <r>
    <x v="28"/>
    <x v="1"/>
    <n v="5"/>
    <n v="38"/>
    <n v="19222"/>
  </r>
  <r>
    <x v="29"/>
    <x v="1"/>
    <n v="5"/>
    <n v="30"/>
    <n v="4755"/>
  </r>
  <r>
    <x v="30"/>
    <x v="1"/>
    <n v="5"/>
    <n v="25"/>
    <n v="6858"/>
  </r>
  <r>
    <x v="31"/>
    <x v="1"/>
    <n v="5"/>
    <n v="26"/>
    <n v="7858"/>
  </r>
  <r>
    <x v="32"/>
    <x v="1"/>
    <n v="5"/>
    <n v="100"/>
    <n v="13056"/>
  </r>
  <r>
    <x v="33"/>
    <x v="1"/>
    <n v="5"/>
    <n v="72"/>
    <n v="24368"/>
  </r>
  <r>
    <x v="34"/>
    <x v="1"/>
    <n v="5"/>
    <n v="12"/>
    <n v="2040"/>
  </r>
  <r>
    <x v="35"/>
    <x v="1"/>
    <n v="5"/>
    <n v="54"/>
    <n v="15888"/>
  </r>
  <r>
    <x v="36"/>
    <x v="1"/>
    <n v="5"/>
    <n v="17"/>
    <n v="2236"/>
  </r>
  <r>
    <x v="37"/>
    <x v="1"/>
    <n v="5"/>
    <n v="17"/>
    <n v="3389"/>
  </r>
  <r>
    <x v="38"/>
    <x v="1"/>
    <n v="5"/>
    <n v="65"/>
    <n v="17335"/>
  </r>
  <r>
    <x v="39"/>
    <x v="1"/>
    <n v="5"/>
    <n v="21"/>
    <n v="5765"/>
  </r>
  <r>
    <x v="40"/>
    <x v="1"/>
    <n v="5"/>
    <n v="24"/>
    <n v="10187"/>
  </r>
  <r>
    <x v="41"/>
    <x v="1"/>
    <n v="5"/>
    <n v="19"/>
    <n v="5395"/>
  </r>
  <r>
    <x v="42"/>
    <x v="1"/>
    <n v="5"/>
    <n v="52"/>
    <n v="13144"/>
  </r>
  <r>
    <x v="43"/>
    <x v="1"/>
    <n v="5"/>
    <n v="95"/>
    <n v="46194"/>
  </r>
  <r>
    <x v="44"/>
    <x v="1"/>
    <n v="5"/>
    <n v="14"/>
    <n v="6546"/>
  </r>
  <r>
    <x v="45"/>
    <x v="1"/>
    <n v="5"/>
    <n v="15"/>
    <n v="3915"/>
  </r>
  <r>
    <x v="46"/>
    <x v="1"/>
    <n v="5"/>
    <n v="91"/>
    <n v="72151"/>
  </r>
  <r>
    <x v="47"/>
    <x v="1"/>
    <n v="5"/>
    <n v="15"/>
    <n v="2668"/>
  </r>
  <r>
    <x v="48"/>
    <x v="1"/>
    <n v="5"/>
    <n v="40"/>
    <n v="12611"/>
  </r>
  <r>
    <x v="49"/>
    <x v="1"/>
    <n v="5"/>
    <n v="47"/>
    <n v="4047"/>
  </r>
  <r>
    <x v="50"/>
    <x v="1"/>
    <n v="5"/>
    <n v="26"/>
    <n v="4957"/>
  </r>
  <r>
    <x v="51"/>
    <x v="1"/>
    <n v="5"/>
    <n v="38"/>
    <n v="88873"/>
  </r>
  <r>
    <x v="0"/>
    <x v="1"/>
    <n v="6"/>
    <n v="38"/>
    <n v="13782"/>
  </r>
  <r>
    <x v="1"/>
    <x v="1"/>
    <n v="6"/>
    <n v="8"/>
    <n v="2093"/>
  </r>
  <r>
    <x v="2"/>
    <x v="1"/>
    <n v="6"/>
    <n v="71"/>
    <n v="27699"/>
  </r>
  <r>
    <x v="3"/>
    <x v="1"/>
    <n v="6"/>
    <n v="16"/>
    <n v="3527"/>
  </r>
  <r>
    <x v="4"/>
    <x v="1"/>
    <n v="6"/>
    <n v="138"/>
    <n v="40658"/>
  </r>
  <r>
    <x v="5"/>
    <x v="1"/>
    <n v="6"/>
    <n v="12"/>
    <n v="20775"/>
  </r>
  <r>
    <x v="6"/>
    <x v="1"/>
    <n v="6"/>
    <n v="23"/>
    <n v="5443"/>
  </r>
  <r>
    <x v="7"/>
    <x v="1"/>
    <n v="6"/>
    <n v="14"/>
    <n v="4706"/>
  </r>
  <r>
    <x v="8"/>
    <x v="1"/>
    <n v="6"/>
    <n v="4"/>
    <n v="3105"/>
  </r>
  <r>
    <x v="9"/>
    <x v="1"/>
    <n v="6"/>
    <n v="0"/>
    <n v="0"/>
  </r>
  <r>
    <x v="10"/>
    <x v="1"/>
    <n v="6"/>
    <n v="63"/>
    <n v="39163"/>
  </r>
  <r>
    <x v="11"/>
    <x v="1"/>
    <n v="6"/>
    <n v="17"/>
    <n v="1717"/>
  </r>
  <r>
    <x v="12"/>
    <x v="1"/>
    <n v="6"/>
    <n v="11"/>
    <n v="4912"/>
  </r>
  <r>
    <x v="13"/>
    <x v="1"/>
    <n v="6"/>
    <n v="77"/>
    <n v="41906"/>
  </r>
  <r>
    <x v="14"/>
    <x v="1"/>
    <n v="6"/>
    <n v="41"/>
    <n v="13702"/>
  </r>
  <r>
    <x v="15"/>
    <x v="1"/>
    <n v="6"/>
    <n v="8"/>
    <n v="4686"/>
  </r>
  <r>
    <x v="16"/>
    <x v="1"/>
    <n v="6"/>
    <n v="42"/>
    <n v="10672"/>
  </r>
  <r>
    <x v="17"/>
    <x v="1"/>
    <n v="6"/>
    <n v="15"/>
    <n v="15302"/>
  </r>
  <r>
    <x v="18"/>
    <x v="1"/>
    <n v="6"/>
    <n v="42"/>
    <n v="21909"/>
  </r>
  <r>
    <x v="19"/>
    <x v="1"/>
    <n v="6"/>
    <n v="29"/>
    <n v="6339"/>
  </r>
  <r>
    <x v="20"/>
    <x v="1"/>
    <n v="6"/>
    <n v="16"/>
    <n v="9281"/>
  </r>
  <r>
    <x v="21"/>
    <x v="1"/>
    <n v="6"/>
    <n v="52"/>
    <n v="29896"/>
  </r>
  <r>
    <x v="22"/>
    <x v="1"/>
    <n v="6"/>
    <n v="52"/>
    <n v="16862"/>
  </r>
  <r>
    <x v="23"/>
    <x v="1"/>
    <n v="6"/>
    <n v="15"/>
    <n v="4977"/>
  </r>
  <r>
    <x v="24"/>
    <x v="1"/>
    <n v="6"/>
    <n v="46"/>
    <n v="16592"/>
  </r>
  <r>
    <x v="25"/>
    <x v="1"/>
    <n v="6"/>
    <n v="30"/>
    <n v="8065"/>
  </r>
  <r>
    <x v="26"/>
    <x v="1"/>
    <n v="6"/>
    <n v="6"/>
    <n v="2816"/>
  </r>
  <r>
    <x v="27"/>
    <x v="1"/>
    <n v="6"/>
    <n v="15"/>
    <n v="3423"/>
  </r>
  <r>
    <x v="28"/>
    <x v="1"/>
    <n v="6"/>
    <n v="39"/>
    <n v="20357"/>
  </r>
  <r>
    <x v="29"/>
    <x v="1"/>
    <n v="6"/>
    <n v="29"/>
    <n v="5511"/>
  </r>
  <r>
    <x v="30"/>
    <x v="1"/>
    <n v="6"/>
    <n v="25"/>
    <n v="7026"/>
  </r>
  <r>
    <x v="31"/>
    <x v="1"/>
    <n v="6"/>
    <n v="26"/>
    <n v="9262"/>
  </r>
  <r>
    <x v="32"/>
    <x v="1"/>
    <n v="6"/>
    <n v="96"/>
    <n v="14674"/>
  </r>
  <r>
    <x v="33"/>
    <x v="1"/>
    <n v="6"/>
    <n v="71"/>
    <n v="23157"/>
  </r>
  <r>
    <x v="34"/>
    <x v="1"/>
    <n v="6"/>
    <n v="10"/>
    <n v="1815"/>
  </r>
  <r>
    <x v="35"/>
    <x v="1"/>
    <n v="6"/>
    <n v="54"/>
    <n v="18438"/>
  </r>
  <r>
    <x v="36"/>
    <x v="1"/>
    <n v="6"/>
    <n v="14"/>
    <n v="2322"/>
  </r>
  <r>
    <x v="37"/>
    <x v="1"/>
    <n v="6"/>
    <n v="21"/>
    <n v="3955"/>
  </r>
  <r>
    <x v="38"/>
    <x v="1"/>
    <n v="6"/>
    <n v="60"/>
    <n v="18365"/>
  </r>
  <r>
    <x v="39"/>
    <x v="1"/>
    <n v="6"/>
    <n v="20"/>
    <n v="6432"/>
  </r>
  <r>
    <x v="40"/>
    <x v="1"/>
    <n v="6"/>
    <n v="25"/>
    <n v="10195"/>
  </r>
  <r>
    <x v="41"/>
    <x v="1"/>
    <n v="6"/>
    <n v="19"/>
    <n v="5776"/>
  </r>
  <r>
    <x v="42"/>
    <x v="1"/>
    <n v="6"/>
    <n v="55"/>
    <n v="12606"/>
  </r>
  <r>
    <x v="43"/>
    <x v="1"/>
    <n v="6"/>
    <n v="91"/>
    <n v="40351"/>
  </r>
  <r>
    <x v="44"/>
    <x v="1"/>
    <n v="6"/>
    <n v="21"/>
    <n v="10281"/>
  </r>
  <r>
    <x v="45"/>
    <x v="1"/>
    <n v="6"/>
    <n v="14"/>
    <n v="4245"/>
  </r>
  <r>
    <x v="46"/>
    <x v="1"/>
    <n v="6"/>
    <n v="91"/>
    <n v="72740"/>
  </r>
  <r>
    <x v="47"/>
    <x v="1"/>
    <n v="6"/>
    <n v="16"/>
    <n v="2908"/>
  </r>
  <r>
    <x v="48"/>
    <x v="1"/>
    <n v="6"/>
    <n v="39"/>
    <n v="13144"/>
  </r>
  <r>
    <x v="49"/>
    <x v="1"/>
    <n v="6"/>
    <n v="45"/>
    <n v="4599"/>
  </r>
  <r>
    <x v="50"/>
    <x v="1"/>
    <n v="6"/>
    <n v="25"/>
    <n v="4945"/>
  </r>
  <r>
    <x v="51"/>
    <x v="1"/>
    <n v="6"/>
    <n v="39"/>
    <n v="93901"/>
  </r>
  <r>
    <x v="0"/>
    <x v="1"/>
    <n v="7"/>
    <n v="35"/>
    <n v="12114"/>
  </r>
  <r>
    <x v="1"/>
    <x v="1"/>
    <n v="7"/>
    <n v="7"/>
    <n v="1557"/>
  </r>
  <r>
    <x v="2"/>
    <x v="1"/>
    <n v="7"/>
    <n v="70"/>
    <n v="29238"/>
  </r>
  <r>
    <x v="3"/>
    <x v="1"/>
    <n v="7"/>
    <n v="17"/>
    <n v="5007"/>
  </r>
  <r>
    <x v="4"/>
    <x v="1"/>
    <n v="7"/>
    <n v="136"/>
    <n v="40145"/>
  </r>
  <r>
    <x v="5"/>
    <x v="1"/>
    <n v="7"/>
    <n v="12"/>
    <n v="22338"/>
  </r>
  <r>
    <x v="6"/>
    <x v="1"/>
    <n v="7"/>
    <n v="22"/>
    <n v="5496"/>
  </r>
  <r>
    <x v="7"/>
    <x v="1"/>
    <n v="7"/>
    <n v="14"/>
    <n v="4642"/>
  </r>
  <r>
    <x v="8"/>
    <x v="1"/>
    <n v="7"/>
    <n v="3"/>
    <n v="2790"/>
  </r>
  <r>
    <x v="9"/>
    <x v="1"/>
    <n v="7"/>
    <n v="0"/>
    <n v="0"/>
  </r>
  <r>
    <x v="10"/>
    <x v="1"/>
    <n v="7"/>
    <n v="62"/>
    <n v="38942"/>
  </r>
  <r>
    <x v="11"/>
    <x v="1"/>
    <n v="7"/>
    <n v="16"/>
    <n v="1695"/>
  </r>
  <r>
    <x v="12"/>
    <x v="1"/>
    <n v="7"/>
    <n v="12"/>
    <n v="5008"/>
  </r>
  <r>
    <x v="13"/>
    <x v="1"/>
    <n v="7"/>
    <n v="76"/>
    <n v="43006"/>
  </r>
  <r>
    <x v="14"/>
    <x v="1"/>
    <n v="7"/>
    <n v="43"/>
    <n v="14125"/>
  </r>
  <r>
    <x v="15"/>
    <x v="1"/>
    <n v="7"/>
    <n v="9"/>
    <n v="4788"/>
  </r>
  <r>
    <x v="16"/>
    <x v="1"/>
    <n v="7"/>
    <n v="42"/>
    <n v="10665"/>
  </r>
  <r>
    <x v="17"/>
    <x v="1"/>
    <n v="7"/>
    <n v="14"/>
    <n v="15366"/>
  </r>
  <r>
    <x v="18"/>
    <x v="1"/>
    <n v="7"/>
    <n v="43"/>
    <n v="22467"/>
  </r>
  <r>
    <x v="19"/>
    <x v="1"/>
    <n v="7"/>
    <n v="29"/>
    <n v="6581"/>
  </r>
  <r>
    <x v="20"/>
    <x v="1"/>
    <n v="7"/>
    <n v="15"/>
    <n v="8801"/>
  </r>
  <r>
    <x v="21"/>
    <x v="1"/>
    <n v="7"/>
    <n v="52"/>
    <n v="27374"/>
  </r>
  <r>
    <x v="22"/>
    <x v="1"/>
    <n v="7"/>
    <n v="49"/>
    <n v="16332"/>
  </r>
  <r>
    <x v="23"/>
    <x v="1"/>
    <n v="7"/>
    <n v="15"/>
    <n v="5144"/>
  </r>
  <r>
    <x v="24"/>
    <x v="1"/>
    <n v="7"/>
    <n v="44"/>
    <n v="18259"/>
  </r>
  <r>
    <x v="25"/>
    <x v="1"/>
    <n v="7"/>
    <n v="29"/>
    <n v="8647"/>
  </r>
  <r>
    <x v="26"/>
    <x v="1"/>
    <n v="7"/>
    <n v="6"/>
    <n v="2852"/>
  </r>
  <r>
    <x v="27"/>
    <x v="1"/>
    <n v="7"/>
    <n v="16"/>
    <n v="3520"/>
  </r>
  <r>
    <x v="28"/>
    <x v="1"/>
    <n v="7"/>
    <n v="37"/>
    <n v="19293"/>
  </r>
  <r>
    <x v="29"/>
    <x v="1"/>
    <n v="7"/>
    <n v="29"/>
    <n v="5592"/>
  </r>
  <r>
    <x v="30"/>
    <x v="1"/>
    <n v="7"/>
    <n v="24"/>
    <n v="5741"/>
  </r>
  <r>
    <x v="31"/>
    <x v="1"/>
    <n v="7"/>
    <n v="24"/>
    <n v="9713"/>
  </r>
  <r>
    <x v="32"/>
    <x v="1"/>
    <n v="7"/>
    <n v="88"/>
    <n v="13303"/>
  </r>
  <r>
    <x v="33"/>
    <x v="1"/>
    <n v="7"/>
    <n v="72"/>
    <n v="25923"/>
  </r>
  <r>
    <x v="34"/>
    <x v="1"/>
    <n v="7"/>
    <n v="12"/>
    <n v="2128"/>
  </r>
  <r>
    <x v="35"/>
    <x v="1"/>
    <n v="7"/>
    <n v="49"/>
    <n v="18282"/>
  </r>
  <r>
    <x v="36"/>
    <x v="1"/>
    <n v="7"/>
    <n v="17"/>
    <n v="2457"/>
  </r>
  <r>
    <x v="37"/>
    <x v="1"/>
    <n v="7"/>
    <n v="19"/>
    <n v="3667"/>
  </r>
  <r>
    <x v="38"/>
    <x v="1"/>
    <n v="7"/>
    <n v="62"/>
    <n v="18324"/>
  </r>
  <r>
    <x v="39"/>
    <x v="1"/>
    <n v="7"/>
    <n v="21"/>
    <n v="6933"/>
  </r>
  <r>
    <x v="40"/>
    <x v="1"/>
    <n v="7"/>
    <n v="22"/>
    <n v="9407"/>
  </r>
  <r>
    <x v="41"/>
    <x v="1"/>
    <n v="7"/>
    <n v="19"/>
    <n v="6325"/>
  </r>
  <r>
    <x v="42"/>
    <x v="1"/>
    <n v="7"/>
    <n v="51"/>
    <n v="13081"/>
  </r>
  <r>
    <x v="43"/>
    <x v="1"/>
    <n v="7"/>
    <n v="88"/>
    <n v="58329"/>
  </r>
  <r>
    <x v="44"/>
    <x v="1"/>
    <n v="7"/>
    <n v="14"/>
    <n v="6192"/>
  </r>
  <r>
    <x v="45"/>
    <x v="1"/>
    <n v="7"/>
    <n v="13"/>
    <n v="3723"/>
  </r>
  <r>
    <x v="46"/>
    <x v="1"/>
    <n v="7"/>
    <n v="91"/>
    <n v="72778"/>
  </r>
  <r>
    <x v="47"/>
    <x v="1"/>
    <n v="7"/>
    <n v="14"/>
    <n v="2752"/>
  </r>
  <r>
    <x v="48"/>
    <x v="1"/>
    <n v="7"/>
    <n v="39"/>
    <n v="14196"/>
  </r>
  <r>
    <x v="49"/>
    <x v="1"/>
    <n v="7"/>
    <n v="43"/>
    <n v="4621"/>
  </r>
  <r>
    <x v="50"/>
    <x v="1"/>
    <n v="7"/>
    <n v="26"/>
    <n v="4805"/>
  </r>
  <r>
    <x v="51"/>
    <x v="1"/>
    <n v="7"/>
    <n v="39"/>
    <n v="95165"/>
  </r>
  <r>
    <x v="0"/>
    <x v="1"/>
    <n v="8"/>
    <n v="33"/>
    <n v="12407"/>
  </r>
  <r>
    <x v="1"/>
    <x v="1"/>
    <n v="8"/>
    <n v="8"/>
    <n v="2215"/>
  </r>
  <r>
    <x v="2"/>
    <x v="1"/>
    <n v="8"/>
    <n v="68"/>
    <n v="29789"/>
  </r>
  <r>
    <x v="3"/>
    <x v="1"/>
    <n v="8"/>
    <n v="15"/>
    <n v="4491"/>
  </r>
  <r>
    <x v="4"/>
    <x v="1"/>
    <n v="8"/>
    <n v="134"/>
    <n v="34306"/>
  </r>
  <r>
    <x v="5"/>
    <x v="1"/>
    <n v="8"/>
    <n v="12"/>
    <n v="22302"/>
  </r>
  <r>
    <x v="6"/>
    <x v="1"/>
    <n v="8"/>
    <n v="22"/>
    <n v="5553"/>
  </r>
  <r>
    <x v="7"/>
    <x v="1"/>
    <n v="8"/>
    <n v="13"/>
    <n v="4335"/>
  </r>
  <r>
    <x v="8"/>
    <x v="1"/>
    <n v="8"/>
    <n v="3"/>
    <n v="2129"/>
  </r>
  <r>
    <x v="9"/>
    <x v="1"/>
    <n v="8"/>
    <n v="0"/>
    <n v="0"/>
  </r>
  <r>
    <x v="10"/>
    <x v="1"/>
    <n v="8"/>
    <n v="61"/>
    <n v="39344"/>
  </r>
  <r>
    <x v="11"/>
    <x v="1"/>
    <n v="8"/>
    <n v="17"/>
    <n v="1586"/>
  </r>
  <r>
    <x v="12"/>
    <x v="1"/>
    <n v="8"/>
    <n v="12"/>
    <n v="4584"/>
  </r>
  <r>
    <x v="13"/>
    <x v="1"/>
    <n v="8"/>
    <n v="74"/>
    <n v="40630"/>
  </r>
  <r>
    <x v="14"/>
    <x v="1"/>
    <n v="8"/>
    <n v="42"/>
    <n v="13218"/>
  </r>
  <r>
    <x v="15"/>
    <x v="1"/>
    <n v="8"/>
    <n v="9"/>
    <n v="4841"/>
  </r>
  <r>
    <x v="16"/>
    <x v="1"/>
    <n v="8"/>
    <n v="42"/>
    <n v="11867"/>
  </r>
  <r>
    <x v="17"/>
    <x v="1"/>
    <n v="8"/>
    <n v="15"/>
    <n v="17843"/>
  </r>
  <r>
    <x v="18"/>
    <x v="1"/>
    <n v="8"/>
    <n v="39"/>
    <n v="21809"/>
  </r>
  <r>
    <x v="19"/>
    <x v="1"/>
    <n v="8"/>
    <n v="29"/>
    <n v="5241"/>
  </r>
  <r>
    <x v="20"/>
    <x v="1"/>
    <n v="8"/>
    <n v="16"/>
    <n v="8113"/>
  </r>
  <r>
    <x v="21"/>
    <x v="1"/>
    <n v="8"/>
    <n v="54"/>
    <n v="25160"/>
  </r>
  <r>
    <x v="22"/>
    <x v="1"/>
    <n v="8"/>
    <n v="51"/>
    <n v="15792"/>
  </r>
  <r>
    <x v="23"/>
    <x v="1"/>
    <n v="8"/>
    <n v="14"/>
    <n v="4687"/>
  </r>
  <r>
    <x v="24"/>
    <x v="1"/>
    <n v="8"/>
    <n v="46"/>
    <n v="17240"/>
  </r>
  <r>
    <x v="25"/>
    <x v="1"/>
    <n v="8"/>
    <n v="31"/>
    <n v="8575"/>
  </r>
  <r>
    <x v="26"/>
    <x v="1"/>
    <n v="8"/>
    <n v="6"/>
    <n v="2541"/>
  </r>
  <r>
    <x v="27"/>
    <x v="1"/>
    <n v="8"/>
    <n v="16"/>
    <n v="3640"/>
  </r>
  <r>
    <x v="28"/>
    <x v="1"/>
    <n v="8"/>
    <n v="37"/>
    <n v="18733"/>
  </r>
  <r>
    <x v="29"/>
    <x v="1"/>
    <n v="8"/>
    <n v="27"/>
    <n v="4827"/>
  </r>
  <r>
    <x v="30"/>
    <x v="1"/>
    <n v="8"/>
    <n v="24"/>
    <n v="6285"/>
  </r>
  <r>
    <x v="31"/>
    <x v="1"/>
    <n v="8"/>
    <n v="26"/>
    <n v="9685"/>
  </r>
  <r>
    <x v="32"/>
    <x v="1"/>
    <n v="8"/>
    <n v="88"/>
    <n v="11220"/>
  </r>
  <r>
    <x v="33"/>
    <x v="1"/>
    <n v="8"/>
    <n v="74"/>
    <n v="25728"/>
  </r>
  <r>
    <x v="34"/>
    <x v="1"/>
    <n v="8"/>
    <n v="12"/>
    <n v="2125"/>
  </r>
  <r>
    <x v="35"/>
    <x v="1"/>
    <n v="8"/>
    <n v="49"/>
    <n v="16575"/>
  </r>
  <r>
    <x v="36"/>
    <x v="1"/>
    <n v="8"/>
    <n v="17"/>
    <n v="3274"/>
  </r>
  <r>
    <x v="37"/>
    <x v="1"/>
    <n v="8"/>
    <n v="17"/>
    <n v="3259"/>
  </r>
  <r>
    <x v="38"/>
    <x v="1"/>
    <n v="8"/>
    <n v="59"/>
    <n v="17359"/>
  </r>
  <r>
    <x v="39"/>
    <x v="1"/>
    <n v="8"/>
    <n v="21"/>
    <n v="5777"/>
  </r>
  <r>
    <x v="40"/>
    <x v="1"/>
    <n v="8"/>
    <n v="24"/>
    <n v="9454"/>
  </r>
  <r>
    <x v="41"/>
    <x v="1"/>
    <n v="8"/>
    <n v="19"/>
    <n v="5855"/>
  </r>
  <r>
    <x v="42"/>
    <x v="1"/>
    <n v="8"/>
    <n v="51"/>
    <n v="12491"/>
  </r>
  <r>
    <x v="43"/>
    <x v="1"/>
    <n v="8"/>
    <n v="90"/>
    <n v="54666"/>
  </r>
  <r>
    <x v="44"/>
    <x v="1"/>
    <n v="8"/>
    <n v="13"/>
    <n v="4764"/>
  </r>
  <r>
    <x v="45"/>
    <x v="1"/>
    <n v="8"/>
    <n v="14"/>
    <n v="3941"/>
  </r>
  <r>
    <x v="46"/>
    <x v="1"/>
    <n v="8"/>
    <n v="92"/>
    <n v="73043"/>
  </r>
  <r>
    <x v="47"/>
    <x v="1"/>
    <n v="8"/>
    <n v="14"/>
    <n v="2469"/>
  </r>
  <r>
    <x v="48"/>
    <x v="1"/>
    <n v="8"/>
    <n v="43"/>
    <n v="14029"/>
  </r>
  <r>
    <x v="49"/>
    <x v="1"/>
    <n v="8"/>
    <n v="43"/>
    <n v="4340"/>
  </r>
  <r>
    <x v="50"/>
    <x v="1"/>
    <n v="8"/>
    <n v="25"/>
    <n v="4516"/>
  </r>
  <r>
    <x v="51"/>
    <x v="1"/>
    <n v="8"/>
    <n v="40"/>
    <n v="91654"/>
  </r>
  <r>
    <x v="0"/>
    <x v="1"/>
    <n v="9"/>
    <n v="32"/>
    <n v="10835"/>
  </r>
  <r>
    <x v="1"/>
    <x v="1"/>
    <n v="9"/>
    <n v="8"/>
    <n v="2377"/>
  </r>
  <r>
    <x v="2"/>
    <x v="1"/>
    <n v="9"/>
    <n v="66"/>
    <n v="26517"/>
  </r>
  <r>
    <x v="3"/>
    <x v="1"/>
    <n v="9"/>
    <n v="15"/>
    <n v="4441"/>
  </r>
  <r>
    <x v="4"/>
    <x v="1"/>
    <n v="9"/>
    <n v="138"/>
    <n v="40133"/>
  </r>
  <r>
    <x v="5"/>
    <x v="1"/>
    <n v="9"/>
    <n v="12"/>
    <n v="22070"/>
  </r>
  <r>
    <x v="6"/>
    <x v="1"/>
    <n v="9"/>
    <n v="21"/>
    <n v="5659"/>
  </r>
  <r>
    <x v="7"/>
    <x v="1"/>
    <n v="9"/>
    <n v="12"/>
    <n v="4147"/>
  </r>
  <r>
    <x v="8"/>
    <x v="1"/>
    <n v="9"/>
    <n v="3"/>
    <n v="2710"/>
  </r>
  <r>
    <x v="9"/>
    <x v="1"/>
    <n v="9"/>
    <n v="0"/>
    <n v="0"/>
  </r>
  <r>
    <x v="10"/>
    <x v="1"/>
    <n v="9"/>
    <n v="61"/>
    <n v="37144"/>
  </r>
  <r>
    <x v="11"/>
    <x v="1"/>
    <n v="9"/>
    <n v="17"/>
    <n v="1789"/>
  </r>
  <r>
    <x v="12"/>
    <x v="1"/>
    <n v="9"/>
    <n v="11"/>
    <n v="5180"/>
  </r>
  <r>
    <x v="13"/>
    <x v="1"/>
    <n v="9"/>
    <n v="77"/>
    <n v="42730"/>
  </r>
  <r>
    <x v="14"/>
    <x v="1"/>
    <n v="9"/>
    <n v="43"/>
    <n v="13366"/>
  </r>
  <r>
    <x v="15"/>
    <x v="1"/>
    <n v="9"/>
    <n v="9"/>
    <n v="4626"/>
  </r>
  <r>
    <x v="16"/>
    <x v="1"/>
    <n v="9"/>
    <n v="42"/>
    <n v="11338"/>
  </r>
  <r>
    <x v="17"/>
    <x v="1"/>
    <n v="9"/>
    <n v="14"/>
    <n v="16315"/>
  </r>
  <r>
    <x v="18"/>
    <x v="1"/>
    <n v="9"/>
    <n v="25"/>
    <n v="14637"/>
  </r>
  <r>
    <x v="19"/>
    <x v="1"/>
    <n v="9"/>
    <n v="31"/>
    <n v="6463"/>
  </r>
  <r>
    <x v="20"/>
    <x v="1"/>
    <n v="9"/>
    <n v="16"/>
    <n v="9295"/>
  </r>
  <r>
    <x v="21"/>
    <x v="1"/>
    <n v="9"/>
    <n v="53"/>
    <n v="27450"/>
  </r>
  <r>
    <x v="22"/>
    <x v="1"/>
    <n v="9"/>
    <n v="49"/>
    <n v="13637"/>
  </r>
  <r>
    <x v="23"/>
    <x v="1"/>
    <n v="9"/>
    <n v="13"/>
    <n v="4983"/>
  </r>
  <r>
    <x v="24"/>
    <x v="1"/>
    <n v="9"/>
    <n v="44"/>
    <n v="15900"/>
  </r>
  <r>
    <x v="25"/>
    <x v="1"/>
    <n v="9"/>
    <n v="31"/>
    <n v="8827"/>
  </r>
  <r>
    <x v="26"/>
    <x v="1"/>
    <n v="9"/>
    <n v="6"/>
    <n v="2866"/>
  </r>
  <r>
    <x v="27"/>
    <x v="1"/>
    <n v="9"/>
    <n v="16"/>
    <n v="3837"/>
  </r>
  <r>
    <x v="28"/>
    <x v="1"/>
    <n v="9"/>
    <n v="32"/>
    <n v="11171"/>
  </r>
  <r>
    <x v="29"/>
    <x v="1"/>
    <n v="9"/>
    <n v="26"/>
    <n v="5004"/>
  </r>
  <r>
    <x v="30"/>
    <x v="1"/>
    <n v="9"/>
    <n v="24"/>
    <n v="7664"/>
  </r>
  <r>
    <x v="31"/>
    <x v="1"/>
    <n v="9"/>
    <n v="25"/>
    <n v="8543"/>
  </r>
  <r>
    <x v="32"/>
    <x v="1"/>
    <n v="9"/>
    <n v="85"/>
    <n v="12037"/>
  </r>
  <r>
    <x v="33"/>
    <x v="1"/>
    <n v="9"/>
    <n v="69"/>
    <n v="23115"/>
  </r>
  <r>
    <x v="34"/>
    <x v="1"/>
    <n v="9"/>
    <n v="11"/>
    <n v="2221"/>
  </r>
  <r>
    <x v="35"/>
    <x v="1"/>
    <n v="9"/>
    <n v="51"/>
    <n v="16231"/>
  </r>
  <r>
    <x v="36"/>
    <x v="1"/>
    <n v="9"/>
    <n v="15"/>
    <n v="2702"/>
  </r>
  <r>
    <x v="37"/>
    <x v="1"/>
    <n v="9"/>
    <n v="16"/>
    <n v="3557"/>
  </r>
  <r>
    <x v="38"/>
    <x v="1"/>
    <n v="9"/>
    <n v="57"/>
    <n v="16662"/>
  </r>
  <r>
    <x v="39"/>
    <x v="1"/>
    <n v="9"/>
    <n v="21"/>
    <n v="7055"/>
  </r>
  <r>
    <x v="40"/>
    <x v="1"/>
    <n v="9"/>
    <n v="23"/>
    <n v="8349"/>
  </r>
  <r>
    <x v="41"/>
    <x v="1"/>
    <n v="9"/>
    <n v="19"/>
    <n v="6223"/>
  </r>
  <r>
    <x v="42"/>
    <x v="1"/>
    <n v="9"/>
    <n v="50"/>
    <n v="11707"/>
  </r>
  <r>
    <x v="43"/>
    <x v="1"/>
    <n v="9"/>
    <n v="87"/>
    <n v="52359"/>
  </r>
  <r>
    <x v="44"/>
    <x v="1"/>
    <n v="9"/>
    <n v="13"/>
    <n v="5574"/>
  </r>
  <r>
    <x v="45"/>
    <x v="1"/>
    <n v="9"/>
    <n v="13"/>
    <n v="3595"/>
  </r>
  <r>
    <x v="46"/>
    <x v="1"/>
    <n v="9"/>
    <n v="92"/>
    <n v="69415"/>
  </r>
  <r>
    <x v="47"/>
    <x v="1"/>
    <n v="9"/>
    <n v="14"/>
    <n v="2825"/>
  </r>
  <r>
    <x v="48"/>
    <x v="1"/>
    <n v="9"/>
    <n v="41"/>
    <n v="13784"/>
  </r>
  <r>
    <x v="49"/>
    <x v="1"/>
    <n v="9"/>
    <n v="44"/>
    <n v="4667"/>
  </r>
  <r>
    <x v="50"/>
    <x v="1"/>
    <n v="9"/>
    <n v="23"/>
    <n v="4636"/>
  </r>
  <r>
    <x v="51"/>
    <x v="1"/>
    <n v="9"/>
    <n v="39"/>
    <n v="92859"/>
  </r>
  <r>
    <x v="0"/>
    <x v="1"/>
    <n v="10"/>
    <n v="30"/>
    <n v="10179"/>
  </r>
  <r>
    <x v="1"/>
    <x v="1"/>
    <n v="10"/>
    <n v="8"/>
    <n v="2462"/>
  </r>
  <r>
    <x v="2"/>
    <x v="1"/>
    <n v="10"/>
    <n v="66"/>
    <n v="26049"/>
  </r>
  <r>
    <x v="3"/>
    <x v="1"/>
    <n v="10"/>
    <n v="15"/>
    <n v="4176"/>
  </r>
  <r>
    <x v="4"/>
    <x v="1"/>
    <n v="10"/>
    <n v="136"/>
    <n v="39472"/>
  </r>
  <r>
    <x v="5"/>
    <x v="1"/>
    <n v="10"/>
    <n v="12"/>
    <n v="21433"/>
  </r>
  <r>
    <x v="6"/>
    <x v="1"/>
    <n v="10"/>
    <n v="15"/>
    <n v="3197"/>
  </r>
  <r>
    <x v="7"/>
    <x v="1"/>
    <n v="10"/>
    <n v="13"/>
    <n v="4331"/>
  </r>
  <r>
    <x v="8"/>
    <x v="1"/>
    <n v="10"/>
    <n v="3"/>
    <n v="2728"/>
  </r>
  <r>
    <x v="9"/>
    <x v="1"/>
    <n v="10"/>
    <n v="0"/>
    <n v="0"/>
  </r>
  <r>
    <x v="10"/>
    <x v="1"/>
    <n v="10"/>
    <n v="58"/>
    <n v="33524"/>
  </r>
  <r>
    <x v="11"/>
    <x v="1"/>
    <n v="10"/>
    <n v="15"/>
    <n v="1179"/>
  </r>
  <r>
    <x v="12"/>
    <x v="1"/>
    <n v="10"/>
    <n v="10"/>
    <n v="4609"/>
  </r>
  <r>
    <x v="13"/>
    <x v="1"/>
    <n v="10"/>
    <n v="76"/>
    <n v="42161"/>
  </r>
  <r>
    <x v="14"/>
    <x v="1"/>
    <n v="10"/>
    <n v="41"/>
    <n v="12539"/>
  </r>
  <r>
    <x v="15"/>
    <x v="1"/>
    <n v="10"/>
    <n v="7"/>
    <n v="3819"/>
  </r>
  <r>
    <x v="16"/>
    <x v="1"/>
    <n v="10"/>
    <n v="42"/>
    <n v="10183"/>
  </r>
  <r>
    <x v="17"/>
    <x v="1"/>
    <n v="10"/>
    <n v="14"/>
    <n v="15170"/>
  </r>
  <r>
    <x v="18"/>
    <x v="1"/>
    <n v="10"/>
    <n v="35"/>
    <n v="16835"/>
  </r>
  <r>
    <x v="19"/>
    <x v="1"/>
    <n v="10"/>
    <n v="29"/>
    <n v="6081"/>
  </r>
  <r>
    <x v="20"/>
    <x v="1"/>
    <n v="10"/>
    <n v="16"/>
    <n v="8885"/>
  </r>
  <r>
    <x v="21"/>
    <x v="1"/>
    <n v="10"/>
    <n v="51"/>
    <n v="28628"/>
  </r>
  <r>
    <x v="22"/>
    <x v="1"/>
    <n v="10"/>
    <n v="48"/>
    <n v="16165"/>
  </r>
  <r>
    <x v="23"/>
    <x v="1"/>
    <n v="10"/>
    <n v="13"/>
    <n v="4682"/>
  </r>
  <r>
    <x v="24"/>
    <x v="1"/>
    <n v="10"/>
    <n v="44"/>
    <n v="15465"/>
  </r>
  <r>
    <x v="25"/>
    <x v="1"/>
    <n v="10"/>
    <n v="30"/>
    <n v="7974"/>
  </r>
  <r>
    <x v="26"/>
    <x v="1"/>
    <n v="10"/>
    <n v="6"/>
    <n v="2746"/>
  </r>
  <r>
    <x v="27"/>
    <x v="1"/>
    <n v="10"/>
    <n v="16"/>
    <n v="3260"/>
  </r>
  <r>
    <x v="28"/>
    <x v="1"/>
    <n v="10"/>
    <n v="37"/>
    <n v="18908"/>
  </r>
  <r>
    <x v="29"/>
    <x v="1"/>
    <n v="10"/>
    <n v="27"/>
    <n v="5292"/>
  </r>
  <r>
    <x v="30"/>
    <x v="1"/>
    <n v="10"/>
    <n v="22"/>
    <n v="4886"/>
  </r>
  <r>
    <x v="31"/>
    <x v="1"/>
    <n v="10"/>
    <n v="25"/>
    <n v="9306"/>
  </r>
  <r>
    <x v="32"/>
    <x v="1"/>
    <n v="10"/>
    <n v="85"/>
    <n v="11501"/>
  </r>
  <r>
    <x v="33"/>
    <x v="1"/>
    <n v="10"/>
    <n v="61"/>
    <n v="16378"/>
  </r>
  <r>
    <x v="34"/>
    <x v="1"/>
    <n v="10"/>
    <n v="12"/>
    <n v="2110"/>
  </r>
  <r>
    <x v="35"/>
    <x v="1"/>
    <n v="10"/>
    <n v="48"/>
    <n v="15898"/>
  </r>
  <r>
    <x v="36"/>
    <x v="1"/>
    <n v="10"/>
    <n v="15"/>
    <n v="3022"/>
  </r>
  <r>
    <x v="37"/>
    <x v="1"/>
    <n v="10"/>
    <n v="19"/>
    <n v="3633"/>
  </r>
  <r>
    <x v="38"/>
    <x v="1"/>
    <n v="10"/>
    <n v="54"/>
    <n v="13294"/>
  </r>
  <r>
    <x v="39"/>
    <x v="1"/>
    <n v="10"/>
    <n v="21"/>
    <n v="6515"/>
  </r>
  <r>
    <x v="40"/>
    <x v="1"/>
    <n v="10"/>
    <n v="20"/>
    <n v="6435"/>
  </r>
  <r>
    <x v="41"/>
    <x v="1"/>
    <n v="10"/>
    <n v="19"/>
    <n v="6136"/>
  </r>
  <r>
    <x v="42"/>
    <x v="1"/>
    <n v="10"/>
    <n v="51"/>
    <n v="10386"/>
  </r>
  <r>
    <x v="43"/>
    <x v="1"/>
    <n v="10"/>
    <n v="82"/>
    <n v="48475"/>
  </r>
  <r>
    <x v="44"/>
    <x v="1"/>
    <n v="10"/>
    <n v="20"/>
    <n v="8119"/>
  </r>
  <r>
    <x v="45"/>
    <x v="1"/>
    <n v="10"/>
    <n v="13"/>
    <n v="3242"/>
  </r>
  <r>
    <x v="46"/>
    <x v="1"/>
    <n v="10"/>
    <n v="91"/>
    <n v="64358"/>
  </r>
  <r>
    <x v="47"/>
    <x v="1"/>
    <n v="10"/>
    <n v="15"/>
    <n v="2689"/>
  </r>
  <r>
    <x v="48"/>
    <x v="1"/>
    <n v="10"/>
    <n v="36"/>
    <n v="12417"/>
  </r>
  <r>
    <x v="49"/>
    <x v="1"/>
    <n v="10"/>
    <n v="45"/>
    <n v="4730"/>
  </r>
  <r>
    <x v="50"/>
    <x v="1"/>
    <n v="10"/>
    <n v="22"/>
    <n v="4632"/>
  </r>
  <r>
    <x v="51"/>
    <x v="1"/>
    <n v="10"/>
    <n v="36"/>
    <n v="92023"/>
  </r>
  <r>
    <x v="0"/>
    <x v="1"/>
    <n v="11"/>
    <n v="29"/>
    <n v="9639"/>
  </r>
  <r>
    <x v="1"/>
    <x v="1"/>
    <n v="11"/>
    <n v="8"/>
    <n v="2307"/>
  </r>
  <r>
    <x v="2"/>
    <x v="1"/>
    <n v="11"/>
    <n v="64"/>
    <n v="23340"/>
  </r>
  <r>
    <x v="3"/>
    <x v="1"/>
    <n v="11"/>
    <n v="16"/>
    <n v="3946"/>
  </r>
  <r>
    <x v="4"/>
    <x v="1"/>
    <n v="11"/>
    <n v="134"/>
    <n v="36008"/>
  </r>
  <r>
    <x v="5"/>
    <x v="1"/>
    <n v="11"/>
    <n v="12"/>
    <n v="21689"/>
  </r>
  <r>
    <x v="6"/>
    <x v="1"/>
    <n v="11"/>
    <n v="22"/>
    <n v="4164"/>
  </r>
  <r>
    <x v="7"/>
    <x v="1"/>
    <n v="11"/>
    <n v="13"/>
    <n v="4537"/>
  </r>
  <r>
    <x v="8"/>
    <x v="1"/>
    <n v="11"/>
    <n v="2"/>
    <n v="2039"/>
  </r>
  <r>
    <x v="9"/>
    <x v="1"/>
    <n v="11"/>
    <n v="0"/>
    <n v="0"/>
  </r>
  <r>
    <x v="10"/>
    <x v="1"/>
    <n v="11"/>
    <n v="60"/>
    <n v="35901"/>
  </r>
  <r>
    <x v="11"/>
    <x v="1"/>
    <n v="11"/>
    <n v="16"/>
    <n v="1723"/>
  </r>
  <r>
    <x v="12"/>
    <x v="1"/>
    <n v="11"/>
    <n v="9"/>
    <n v="4604"/>
  </r>
  <r>
    <x v="13"/>
    <x v="1"/>
    <n v="11"/>
    <n v="74"/>
    <n v="38067"/>
  </r>
  <r>
    <x v="14"/>
    <x v="1"/>
    <n v="11"/>
    <n v="41"/>
    <n v="11463"/>
  </r>
  <r>
    <x v="15"/>
    <x v="1"/>
    <n v="11"/>
    <n v="7"/>
    <n v="3517"/>
  </r>
  <r>
    <x v="16"/>
    <x v="1"/>
    <n v="11"/>
    <n v="38"/>
    <n v="8309"/>
  </r>
  <r>
    <x v="17"/>
    <x v="1"/>
    <n v="11"/>
    <n v="14"/>
    <n v="15035"/>
  </r>
  <r>
    <x v="18"/>
    <x v="1"/>
    <n v="11"/>
    <n v="40"/>
    <n v="20730"/>
  </r>
  <r>
    <x v="19"/>
    <x v="1"/>
    <n v="11"/>
    <n v="28"/>
    <n v="6351"/>
  </r>
  <r>
    <x v="20"/>
    <x v="1"/>
    <n v="11"/>
    <n v="16"/>
    <n v="8790"/>
  </r>
  <r>
    <x v="21"/>
    <x v="1"/>
    <n v="11"/>
    <n v="50"/>
    <n v="27027"/>
  </r>
  <r>
    <x v="22"/>
    <x v="1"/>
    <n v="11"/>
    <n v="47"/>
    <n v="14576"/>
  </r>
  <r>
    <x v="23"/>
    <x v="1"/>
    <n v="11"/>
    <n v="14"/>
    <n v="4562"/>
  </r>
  <r>
    <x v="24"/>
    <x v="1"/>
    <n v="11"/>
    <n v="45"/>
    <n v="15399"/>
  </r>
  <r>
    <x v="25"/>
    <x v="1"/>
    <n v="11"/>
    <n v="30"/>
    <n v="7871"/>
  </r>
  <r>
    <x v="26"/>
    <x v="1"/>
    <n v="11"/>
    <n v="6"/>
    <n v="3434"/>
  </r>
  <r>
    <x v="27"/>
    <x v="1"/>
    <n v="11"/>
    <n v="15"/>
    <n v="3005"/>
  </r>
  <r>
    <x v="28"/>
    <x v="1"/>
    <n v="11"/>
    <n v="37"/>
    <n v="18309"/>
  </r>
  <r>
    <x v="29"/>
    <x v="1"/>
    <n v="11"/>
    <n v="27"/>
    <n v="4429"/>
  </r>
  <r>
    <x v="30"/>
    <x v="1"/>
    <n v="11"/>
    <n v="21"/>
    <n v="4287"/>
  </r>
  <r>
    <x v="31"/>
    <x v="1"/>
    <n v="11"/>
    <n v="25"/>
    <n v="8981"/>
  </r>
  <r>
    <x v="32"/>
    <x v="1"/>
    <n v="11"/>
    <n v="83"/>
    <n v="11218"/>
  </r>
  <r>
    <x v="33"/>
    <x v="1"/>
    <n v="11"/>
    <n v="63"/>
    <n v="20157"/>
  </r>
  <r>
    <x v="34"/>
    <x v="1"/>
    <n v="11"/>
    <n v="12"/>
    <n v="1985"/>
  </r>
  <r>
    <x v="35"/>
    <x v="1"/>
    <n v="11"/>
    <n v="44"/>
    <n v="14817"/>
  </r>
  <r>
    <x v="36"/>
    <x v="1"/>
    <n v="11"/>
    <n v="15"/>
    <n v="2591"/>
  </r>
  <r>
    <x v="37"/>
    <x v="1"/>
    <n v="11"/>
    <n v="15"/>
    <n v="3200"/>
  </r>
  <r>
    <x v="38"/>
    <x v="1"/>
    <n v="11"/>
    <n v="57"/>
    <n v="16251"/>
  </r>
  <r>
    <x v="39"/>
    <x v="1"/>
    <n v="11"/>
    <n v="21"/>
    <n v="6396"/>
  </r>
  <r>
    <x v="40"/>
    <x v="1"/>
    <n v="11"/>
    <n v="21"/>
    <n v="7884"/>
  </r>
  <r>
    <x v="41"/>
    <x v="1"/>
    <n v="11"/>
    <n v="19"/>
    <n v="6077"/>
  </r>
  <r>
    <x v="42"/>
    <x v="1"/>
    <n v="11"/>
    <n v="50"/>
    <n v="11117"/>
  </r>
  <r>
    <x v="43"/>
    <x v="1"/>
    <n v="11"/>
    <n v="84"/>
    <n v="43231"/>
  </r>
  <r>
    <x v="44"/>
    <x v="1"/>
    <n v="11"/>
    <n v="20"/>
    <n v="9274"/>
  </r>
  <r>
    <x v="45"/>
    <x v="1"/>
    <n v="11"/>
    <n v="11"/>
    <n v="2912"/>
  </r>
  <r>
    <x v="46"/>
    <x v="1"/>
    <n v="11"/>
    <n v="92"/>
    <n v="68804"/>
  </r>
  <r>
    <x v="47"/>
    <x v="1"/>
    <n v="11"/>
    <n v="16"/>
    <n v="2004"/>
  </r>
  <r>
    <x v="48"/>
    <x v="1"/>
    <n v="11"/>
    <n v="37"/>
    <n v="11742"/>
  </r>
  <r>
    <x v="49"/>
    <x v="1"/>
    <n v="11"/>
    <n v="41"/>
    <n v="3470"/>
  </r>
  <r>
    <x v="50"/>
    <x v="1"/>
    <n v="11"/>
    <n v="20"/>
    <n v="4153"/>
  </r>
  <r>
    <x v="51"/>
    <x v="1"/>
    <n v="11"/>
    <n v="38"/>
    <n v="92267"/>
  </r>
  <r>
    <x v="0"/>
    <x v="1"/>
    <n v="12"/>
    <n v="29"/>
    <n v="9714"/>
  </r>
  <r>
    <x v="1"/>
    <x v="1"/>
    <n v="12"/>
    <n v="6"/>
    <n v="1587"/>
  </r>
  <r>
    <x v="2"/>
    <x v="1"/>
    <n v="12"/>
    <n v="65"/>
    <n v="27693"/>
  </r>
  <r>
    <x v="3"/>
    <x v="1"/>
    <n v="12"/>
    <n v="14"/>
    <n v="2723"/>
  </r>
  <r>
    <x v="4"/>
    <x v="1"/>
    <n v="12"/>
    <n v="127"/>
    <n v="33697"/>
  </r>
  <r>
    <x v="5"/>
    <x v="1"/>
    <n v="12"/>
    <n v="12"/>
    <n v="20983"/>
  </r>
  <r>
    <x v="6"/>
    <x v="1"/>
    <n v="12"/>
    <n v="17"/>
    <n v="4215"/>
  </r>
  <r>
    <x v="7"/>
    <x v="1"/>
    <n v="12"/>
    <n v="12"/>
    <n v="4180"/>
  </r>
  <r>
    <x v="8"/>
    <x v="1"/>
    <n v="12"/>
    <n v="3"/>
    <n v="2869"/>
  </r>
  <r>
    <x v="9"/>
    <x v="1"/>
    <n v="12"/>
    <n v="0"/>
    <n v="0"/>
  </r>
  <r>
    <x v="10"/>
    <x v="1"/>
    <n v="12"/>
    <n v="55"/>
    <n v="37659"/>
  </r>
  <r>
    <x v="11"/>
    <x v="1"/>
    <n v="12"/>
    <n v="16"/>
    <n v="1216"/>
  </r>
  <r>
    <x v="12"/>
    <x v="1"/>
    <n v="12"/>
    <n v="10"/>
    <n v="4034"/>
  </r>
  <r>
    <x v="13"/>
    <x v="1"/>
    <n v="12"/>
    <n v="74"/>
    <n v="39643"/>
  </r>
  <r>
    <x v="14"/>
    <x v="1"/>
    <n v="12"/>
    <n v="42"/>
    <n v="13032"/>
  </r>
  <r>
    <x v="15"/>
    <x v="1"/>
    <n v="12"/>
    <n v="7"/>
    <n v="3880"/>
  </r>
  <r>
    <x v="16"/>
    <x v="1"/>
    <n v="12"/>
    <n v="36"/>
    <n v="6159"/>
  </r>
  <r>
    <x v="17"/>
    <x v="1"/>
    <n v="12"/>
    <n v="15"/>
    <n v="16145"/>
  </r>
  <r>
    <x v="18"/>
    <x v="1"/>
    <n v="12"/>
    <n v="38"/>
    <n v="20056"/>
  </r>
  <r>
    <x v="19"/>
    <x v="1"/>
    <n v="12"/>
    <n v="28"/>
    <n v="6392"/>
  </r>
  <r>
    <x v="20"/>
    <x v="1"/>
    <n v="12"/>
    <n v="13"/>
    <n v="7983"/>
  </r>
  <r>
    <x v="21"/>
    <x v="1"/>
    <n v="12"/>
    <n v="50"/>
    <n v="28065"/>
  </r>
  <r>
    <x v="22"/>
    <x v="1"/>
    <n v="12"/>
    <n v="49"/>
    <n v="16475"/>
  </r>
  <r>
    <x v="23"/>
    <x v="1"/>
    <n v="12"/>
    <n v="14"/>
    <n v="4862"/>
  </r>
  <r>
    <x v="24"/>
    <x v="1"/>
    <n v="12"/>
    <n v="43"/>
    <n v="16874"/>
  </r>
  <r>
    <x v="25"/>
    <x v="1"/>
    <n v="12"/>
    <n v="28"/>
    <n v="7527"/>
  </r>
  <r>
    <x v="26"/>
    <x v="1"/>
    <n v="12"/>
    <n v="6"/>
    <n v="3592"/>
  </r>
  <r>
    <x v="27"/>
    <x v="1"/>
    <n v="12"/>
    <n v="15"/>
    <n v="3070"/>
  </r>
  <r>
    <x v="28"/>
    <x v="1"/>
    <n v="12"/>
    <n v="34"/>
    <n v="11402"/>
  </r>
  <r>
    <x v="29"/>
    <x v="1"/>
    <n v="12"/>
    <n v="27"/>
    <n v="5152"/>
  </r>
  <r>
    <x v="30"/>
    <x v="1"/>
    <n v="12"/>
    <n v="22"/>
    <n v="5366"/>
  </r>
  <r>
    <x v="31"/>
    <x v="1"/>
    <n v="12"/>
    <n v="26"/>
    <n v="8907"/>
  </r>
  <r>
    <x v="32"/>
    <x v="1"/>
    <n v="12"/>
    <n v="85"/>
    <n v="10989"/>
  </r>
  <r>
    <x v="33"/>
    <x v="1"/>
    <n v="12"/>
    <n v="63"/>
    <n v="21359"/>
  </r>
  <r>
    <x v="34"/>
    <x v="1"/>
    <n v="12"/>
    <n v="12"/>
    <n v="2076"/>
  </r>
  <r>
    <x v="35"/>
    <x v="1"/>
    <n v="12"/>
    <n v="42"/>
    <n v="13874"/>
  </r>
  <r>
    <x v="36"/>
    <x v="1"/>
    <n v="12"/>
    <n v="16"/>
    <n v="2515"/>
  </r>
  <r>
    <x v="37"/>
    <x v="1"/>
    <n v="12"/>
    <n v="18"/>
    <n v="2128"/>
  </r>
  <r>
    <x v="38"/>
    <x v="1"/>
    <n v="12"/>
    <n v="50"/>
    <n v="15963"/>
  </r>
  <r>
    <x v="39"/>
    <x v="1"/>
    <n v="12"/>
    <n v="21"/>
    <n v="5571"/>
  </r>
  <r>
    <x v="40"/>
    <x v="1"/>
    <n v="12"/>
    <n v="22"/>
    <n v="8052"/>
  </r>
  <r>
    <x v="41"/>
    <x v="1"/>
    <n v="12"/>
    <n v="18"/>
    <n v="6046"/>
  </r>
  <r>
    <x v="42"/>
    <x v="1"/>
    <n v="12"/>
    <n v="51"/>
    <n v="11695"/>
  </r>
  <r>
    <x v="43"/>
    <x v="1"/>
    <n v="12"/>
    <n v="82"/>
    <n v="34763"/>
  </r>
  <r>
    <x v="44"/>
    <x v="1"/>
    <n v="12"/>
    <n v="23"/>
    <n v="10082"/>
  </r>
  <r>
    <x v="45"/>
    <x v="1"/>
    <n v="12"/>
    <n v="12"/>
    <n v="3391"/>
  </r>
  <r>
    <x v="46"/>
    <x v="1"/>
    <n v="12"/>
    <n v="91"/>
    <n v="65301"/>
  </r>
  <r>
    <x v="47"/>
    <x v="1"/>
    <n v="12"/>
    <n v="16"/>
    <n v="2483"/>
  </r>
  <r>
    <x v="48"/>
    <x v="1"/>
    <n v="12"/>
    <n v="37"/>
    <n v="11743"/>
  </r>
  <r>
    <x v="49"/>
    <x v="1"/>
    <n v="12"/>
    <n v="39"/>
    <n v="3234"/>
  </r>
  <r>
    <x v="50"/>
    <x v="1"/>
    <n v="12"/>
    <n v="20"/>
    <n v="4415"/>
  </r>
  <r>
    <x v="51"/>
    <x v="1"/>
    <n v="12"/>
    <n v="36"/>
    <n v="89787"/>
  </r>
  <r>
    <x v="0"/>
    <x v="1"/>
    <n v="13"/>
    <n v="28"/>
    <n v="9169"/>
  </r>
  <r>
    <x v="1"/>
    <x v="1"/>
    <n v="13"/>
    <n v="8"/>
    <n v="2379"/>
  </r>
  <r>
    <x v="2"/>
    <x v="1"/>
    <n v="13"/>
    <n v="64"/>
    <n v="24435"/>
  </r>
  <r>
    <x v="3"/>
    <x v="1"/>
    <n v="13"/>
    <n v="14"/>
    <n v="3908"/>
  </r>
  <r>
    <x v="4"/>
    <x v="1"/>
    <n v="13"/>
    <n v="131"/>
    <n v="36250"/>
  </r>
  <r>
    <x v="5"/>
    <x v="1"/>
    <n v="13"/>
    <n v="11"/>
    <n v="19504"/>
  </r>
  <r>
    <x v="6"/>
    <x v="1"/>
    <n v="13"/>
    <n v="25"/>
    <n v="6092"/>
  </r>
  <r>
    <x v="7"/>
    <x v="1"/>
    <n v="13"/>
    <n v="12"/>
    <n v="4233"/>
  </r>
  <r>
    <x v="8"/>
    <x v="1"/>
    <n v="13"/>
    <n v="3"/>
    <n v="2824"/>
  </r>
  <r>
    <x v="9"/>
    <x v="1"/>
    <n v="13"/>
    <n v="0"/>
    <n v="0"/>
  </r>
  <r>
    <x v="10"/>
    <x v="1"/>
    <n v="13"/>
    <n v="57"/>
    <n v="35417"/>
  </r>
  <r>
    <x v="11"/>
    <x v="1"/>
    <n v="13"/>
    <n v="15"/>
    <n v="1522"/>
  </r>
  <r>
    <x v="12"/>
    <x v="1"/>
    <n v="13"/>
    <n v="7"/>
    <n v="3598"/>
  </r>
  <r>
    <x v="13"/>
    <x v="1"/>
    <n v="13"/>
    <n v="71"/>
    <n v="38600"/>
  </r>
  <r>
    <x v="14"/>
    <x v="1"/>
    <n v="13"/>
    <n v="41"/>
    <n v="12088"/>
  </r>
  <r>
    <x v="15"/>
    <x v="1"/>
    <n v="13"/>
    <n v="7"/>
    <n v="2111"/>
  </r>
  <r>
    <x v="16"/>
    <x v="1"/>
    <n v="13"/>
    <n v="36"/>
    <n v="7325"/>
  </r>
  <r>
    <x v="17"/>
    <x v="1"/>
    <n v="13"/>
    <n v="15"/>
    <n v="18121"/>
  </r>
  <r>
    <x v="18"/>
    <x v="1"/>
    <n v="13"/>
    <n v="41"/>
    <n v="21461"/>
  </r>
  <r>
    <x v="19"/>
    <x v="1"/>
    <n v="13"/>
    <n v="28"/>
    <n v="6051"/>
  </r>
  <r>
    <x v="20"/>
    <x v="1"/>
    <n v="13"/>
    <n v="15"/>
    <n v="8485"/>
  </r>
  <r>
    <x v="21"/>
    <x v="1"/>
    <n v="13"/>
    <n v="51"/>
    <n v="29953"/>
  </r>
  <r>
    <x v="22"/>
    <x v="1"/>
    <n v="13"/>
    <n v="48"/>
    <n v="16157"/>
  </r>
  <r>
    <x v="23"/>
    <x v="1"/>
    <n v="13"/>
    <n v="14"/>
    <n v="4990"/>
  </r>
  <r>
    <x v="24"/>
    <x v="1"/>
    <n v="13"/>
    <n v="44"/>
    <n v="16677"/>
  </r>
  <r>
    <x v="25"/>
    <x v="1"/>
    <n v="13"/>
    <n v="27"/>
    <n v="6562"/>
  </r>
  <r>
    <x v="26"/>
    <x v="1"/>
    <n v="13"/>
    <n v="5"/>
    <n v="3003"/>
  </r>
  <r>
    <x v="27"/>
    <x v="1"/>
    <n v="13"/>
    <n v="14"/>
    <n v="2670"/>
  </r>
  <r>
    <x v="28"/>
    <x v="1"/>
    <n v="13"/>
    <n v="37"/>
    <n v="19128"/>
  </r>
  <r>
    <x v="29"/>
    <x v="1"/>
    <n v="13"/>
    <n v="27"/>
    <n v="5368"/>
  </r>
  <r>
    <x v="30"/>
    <x v="1"/>
    <n v="13"/>
    <n v="22"/>
    <n v="5188"/>
  </r>
  <r>
    <x v="31"/>
    <x v="1"/>
    <n v="13"/>
    <n v="24"/>
    <n v="8373"/>
  </r>
  <r>
    <x v="32"/>
    <x v="1"/>
    <n v="13"/>
    <n v="82"/>
    <n v="11974"/>
  </r>
  <r>
    <x v="33"/>
    <x v="1"/>
    <n v="13"/>
    <n v="59"/>
    <n v="20868"/>
  </r>
  <r>
    <x v="34"/>
    <x v="1"/>
    <n v="13"/>
    <n v="12"/>
    <n v="2244"/>
  </r>
  <r>
    <x v="35"/>
    <x v="1"/>
    <n v="13"/>
    <n v="39"/>
    <n v="12828"/>
  </r>
  <r>
    <x v="36"/>
    <x v="1"/>
    <n v="13"/>
    <n v="16"/>
    <n v="2060"/>
  </r>
  <r>
    <x v="37"/>
    <x v="1"/>
    <n v="13"/>
    <n v="17"/>
    <n v="3644"/>
  </r>
  <r>
    <x v="38"/>
    <x v="1"/>
    <n v="13"/>
    <n v="50"/>
    <n v="15682"/>
  </r>
  <r>
    <x v="39"/>
    <x v="1"/>
    <n v="13"/>
    <n v="21"/>
    <n v="5956"/>
  </r>
  <r>
    <x v="40"/>
    <x v="1"/>
    <n v="13"/>
    <n v="18"/>
    <n v="6944"/>
  </r>
  <r>
    <x v="41"/>
    <x v="1"/>
    <n v="13"/>
    <n v="18"/>
    <n v="5841"/>
  </r>
  <r>
    <x v="42"/>
    <x v="1"/>
    <n v="13"/>
    <n v="51"/>
    <n v="11492"/>
  </r>
  <r>
    <x v="43"/>
    <x v="1"/>
    <n v="13"/>
    <n v="79"/>
    <n v="45332"/>
  </r>
  <r>
    <x v="44"/>
    <x v="1"/>
    <n v="13"/>
    <n v="21"/>
    <n v="7705"/>
  </r>
  <r>
    <x v="45"/>
    <x v="1"/>
    <n v="13"/>
    <n v="12"/>
    <n v="3289"/>
  </r>
  <r>
    <x v="46"/>
    <x v="1"/>
    <n v="13"/>
    <n v="92"/>
    <n v="64702"/>
  </r>
  <r>
    <x v="47"/>
    <x v="1"/>
    <n v="13"/>
    <n v="14"/>
    <n v="2715"/>
  </r>
  <r>
    <x v="48"/>
    <x v="1"/>
    <n v="13"/>
    <n v="33"/>
    <n v="10674"/>
  </r>
  <r>
    <x v="49"/>
    <x v="1"/>
    <n v="13"/>
    <n v="40"/>
    <n v="4400"/>
  </r>
  <r>
    <x v="50"/>
    <x v="1"/>
    <n v="13"/>
    <n v="19"/>
    <n v="3932"/>
  </r>
  <r>
    <x v="51"/>
    <x v="1"/>
    <n v="13"/>
    <n v="37"/>
    <n v="89117"/>
  </r>
  <r>
    <x v="0"/>
    <x v="1"/>
    <n v="14"/>
    <n v="27"/>
    <n v="9175"/>
  </r>
  <r>
    <x v="1"/>
    <x v="1"/>
    <n v="14"/>
    <n v="8"/>
    <n v="2219"/>
  </r>
  <r>
    <x v="2"/>
    <x v="1"/>
    <n v="14"/>
    <n v="65"/>
    <n v="24661"/>
  </r>
  <r>
    <x v="3"/>
    <x v="1"/>
    <n v="14"/>
    <n v="14"/>
    <n v="2703"/>
  </r>
  <r>
    <x v="4"/>
    <x v="1"/>
    <n v="14"/>
    <n v="121"/>
    <n v="35023"/>
  </r>
  <r>
    <x v="5"/>
    <x v="1"/>
    <n v="14"/>
    <n v="12"/>
    <n v="20297"/>
  </r>
  <r>
    <x v="6"/>
    <x v="1"/>
    <n v="14"/>
    <n v="13"/>
    <n v="4647"/>
  </r>
  <r>
    <x v="7"/>
    <x v="1"/>
    <n v="14"/>
    <n v="11"/>
    <n v="3999"/>
  </r>
  <r>
    <x v="8"/>
    <x v="1"/>
    <n v="14"/>
    <n v="2"/>
    <n v="1537"/>
  </r>
  <r>
    <x v="9"/>
    <x v="1"/>
    <n v="14"/>
    <n v="0"/>
    <n v="0"/>
  </r>
  <r>
    <x v="10"/>
    <x v="1"/>
    <n v="14"/>
    <n v="58"/>
    <n v="35896"/>
  </r>
  <r>
    <x v="11"/>
    <x v="1"/>
    <n v="14"/>
    <n v="15"/>
    <n v="1536"/>
  </r>
  <r>
    <x v="12"/>
    <x v="1"/>
    <n v="14"/>
    <n v="8"/>
    <n v="3740"/>
  </r>
  <r>
    <x v="13"/>
    <x v="1"/>
    <n v="14"/>
    <n v="71"/>
    <n v="39523"/>
  </r>
  <r>
    <x v="14"/>
    <x v="1"/>
    <n v="14"/>
    <n v="40"/>
    <n v="11601"/>
  </r>
  <r>
    <x v="15"/>
    <x v="1"/>
    <n v="14"/>
    <n v="7"/>
    <n v="2359"/>
  </r>
  <r>
    <x v="16"/>
    <x v="1"/>
    <n v="14"/>
    <n v="38"/>
    <n v="7846"/>
  </r>
  <r>
    <x v="17"/>
    <x v="1"/>
    <n v="14"/>
    <n v="13"/>
    <n v="12356"/>
  </r>
  <r>
    <x v="18"/>
    <x v="1"/>
    <n v="14"/>
    <n v="40"/>
    <n v="18793"/>
  </r>
  <r>
    <x v="19"/>
    <x v="1"/>
    <n v="14"/>
    <n v="28"/>
    <n v="6495"/>
  </r>
  <r>
    <x v="20"/>
    <x v="1"/>
    <n v="14"/>
    <n v="12"/>
    <n v="7375"/>
  </r>
  <r>
    <x v="21"/>
    <x v="1"/>
    <n v="14"/>
    <n v="47"/>
    <n v="28679"/>
  </r>
  <r>
    <x v="22"/>
    <x v="1"/>
    <n v="14"/>
    <n v="46"/>
    <n v="14023"/>
  </r>
  <r>
    <x v="23"/>
    <x v="1"/>
    <n v="14"/>
    <n v="15"/>
    <n v="5132"/>
  </r>
  <r>
    <x v="24"/>
    <x v="1"/>
    <n v="14"/>
    <n v="43"/>
    <n v="16420"/>
  </r>
  <r>
    <x v="25"/>
    <x v="1"/>
    <n v="14"/>
    <n v="26"/>
    <n v="6762"/>
  </r>
  <r>
    <x v="26"/>
    <x v="1"/>
    <n v="14"/>
    <n v="5"/>
    <n v="2148"/>
  </r>
  <r>
    <x v="27"/>
    <x v="1"/>
    <n v="14"/>
    <n v="15"/>
    <n v="3243"/>
  </r>
  <r>
    <x v="28"/>
    <x v="1"/>
    <n v="14"/>
    <n v="36"/>
    <n v="18443"/>
  </r>
  <r>
    <x v="29"/>
    <x v="1"/>
    <n v="14"/>
    <n v="25"/>
    <n v="5082"/>
  </r>
  <r>
    <x v="30"/>
    <x v="1"/>
    <n v="14"/>
    <n v="22"/>
    <n v="5448"/>
  </r>
  <r>
    <x v="31"/>
    <x v="1"/>
    <n v="14"/>
    <n v="26"/>
    <n v="8611"/>
  </r>
  <r>
    <x v="32"/>
    <x v="1"/>
    <n v="14"/>
    <n v="80"/>
    <n v="11263"/>
  </r>
  <r>
    <x v="33"/>
    <x v="1"/>
    <n v="14"/>
    <n v="56"/>
    <n v="19570"/>
  </r>
  <r>
    <x v="34"/>
    <x v="1"/>
    <n v="14"/>
    <n v="11"/>
    <n v="2078"/>
  </r>
  <r>
    <x v="35"/>
    <x v="1"/>
    <n v="14"/>
    <n v="38"/>
    <n v="11536"/>
  </r>
  <r>
    <x v="36"/>
    <x v="1"/>
    <n v="14"/>
    <n v="16"/>
    <n v="2872"/>
  </r>
  <r>
    <x v="37"/>
    <x v="1"/>
    <n v="14"/>
    <n v="18"/>
    <n v="3769"/>
  </r>
  <r>
    <x v="38"/>
    <x v="1"/>
    <n v="14"/>
    <n v="49"/>
    <n v="15700"/>
  </r>
  <r>
    <x v="39"/>
    <x v="1"/>
    <n v="14"/>
    <n v="21"/>
    <n v="6703"/>
  </r>
  <r>
    <x v="40"/>
    <x v="1"/>
    <n v="14"/>
    <n v="20"/>
    <n v="7956"/>
  </r>
  <r>
    <x v="41"/>
    <x v="1"/>
    <n v="14"/>
    <n v="17"/>
    <n v="5097"/>
  </r>
  <r>
    <x v="42"/>
    <x v="1"/>
    <n v="14"/>
    <n v="50"/>
    <n v="12510"/>
  </r>
  <r>
    <x v="43"/>
    <x v="1"/>
    <n v="14"/>
    <n v="79"/>
    <n v="45138"/>
  </r>
  <r>
    <x v="44"/>
    <x v="1"/>
    <n v="14"/>
    <n v="15"/>
    <n v="7178"/>
  </r>
  <r>
    <x v="45"/>
    <x v="1"/>
    <n v="14"/>
    <n v="11"/>
    <n v="3261"/>
  </r>
  <r>
    <x v="46"/>
    <x v="1"/>
    <n v="14"/>
    <n v="93"/>
    <n v="68000"/>
  </r>
  <r>
    <x v="47"/>
    <x v="1"/>
    <n v="14"/>
    <n v="11"/>
    <n v="2254"/>
  </r>
  <r>
    <x v="48"/>
    <x v="1"/>
    <n v="14"/>
    <n v="36"/>
    <n v="10946"/>
  </r>
  <r>
    <x v="49"/>
    <x v="1"/>
    <n v="14"/>
    <n v="40"/>
    <n v="4393"/>
  </r>
  <r>
    <x v="50"/>
    <x v="1"/>
    <n v="14"/>
    <n v="19"/>
    <n v="4179"/>
  </r>
  <r>
    <x v="51"/>
    <x v="1"/>
    <n v="14"/>
    <n v="36"/>
    <n v="91412"/>
  </r>
  <r>
    <x v="0"/>
    <x v="1"/>
    <n v="15"/>
    <n v="24"/>
    <n v="7063"/>
  </r>
  <r>
    <x v="1"/>
    <x v="1"/>
    <n v="15"/>
    <n v="8"/>
    <n v="2271"/>
  </r>
  <r>
    <x v="2"/>
    <x v="1"/>
    <n v="15"/>
    <n v="66"/>
    <n v="24803"/>
  </r>
  <r>
    <x v="3"/>
    <x v="1"/>
    <n v="15"/>
    <n v="13"/>
    <n v="2735"/>
  </r>
  <r>
    <x v="4"/>
    <x v="1"/>
    <n v="15"/>
    <n v="120"/>
    <n v="35693"/>
  </r>
  <r>
    <x v="5"/>
    <x v="1"/>
    <n v="15"/>
    <n v="12"/>
    <n v="20506"/>
  </r>
  <r>
    <x v="6"/>
    <x v="1"/>
    <n v="15"/>
    <n v="11"/>
    <n v="3275"/>
  </r>
  <r>
    <x v="7"/>
    <x v="1"/>
    <n v="15"/>
    <n v="10"/>
    <n v="3468"/>
  </r>
  <r>
    <x v="8"/>
    <x v="1"/>
    <n v="15"/>
    <n v="2"/>
    <n v="1464"/>
  </r>
  <r>
    <x v="9"/>
    <x v="1"/>
    <n v="15"/>
    <n v="0"/>
    <n v="0"/>
  </r>
  <r>
    <x v="10"/>
    <x v="1"/>
    <n v="15"/>
    <n v="58"/>
    <n v="36440"/>
  </r>
  <r>
    <x v="11"/>
    <x v="1"/>
    <n v="15"/>
    <n v="15"/>
    <n v="1405"/>
  </r>
  <r>
    <x v="12"/>
    <x v="1"/>
    <n v="15"/>
    <n v="8"/>
    <n v="3647"/>
  </r>
  <r>
    <x v="13"/>
    <x v="1"/>
    <n v="15"/>
    <n v="71"/>
    <n v="39220"/>
  </r>
  <r>
    <x v="14"/>
    <x v="1"/>
    <n v="15"/>
    <n v="40"/>
    <n v="11701"/>
  </r>
  <r>
    <x v="15"/>
    <x v="1"/>
    <n v="15"/>
    <n v="7"/>
    <n v="2219"/>
  </r>
  <r>
    <x v="16"/>
    <x v="1"/>
    <n v="15"/>
    <n v="36"/>
    <n v="8277"/>
  </r>
  <r>
    <x v="17"/>
    <x v="1"/>
    <n v="15"/>
    <n v="11"/>
    <n v="14314"/>
  </r>
  <r>
    <x v="18"/>
    <x v="1"/>
    <n v="15"/>
    <n v="29"/>
    <n v="16289"/>
  </r>
  <r>
    <x v="19"/>
    <x v="1"/>
    <n v="15"/>
    <n v="26"/>
    <n v="5120"/>
  </r>
  <r>
    <x v="20"/>
    <x v="1"/>
    <n v="15"/>
    <n v="10"/>
    <n v="6080"/>
  </r>
  <r>
    <x v="21"/>
    <x v="1"/>
    <n v="15"/>
    <n v="48"/>
    <n v="28403"/>
  </r>
  <r>
    <x v="22"/>
    <x v="1"/>
    <n v="15"/>
    <n v="49"/>
    <n v="16466"/>
  </r>
  <r>
    <x v="23"/>
    <x v="1"/>
    <n v="15"/>
    <n v="14"/>
    <n v="4849"/>
  </r>
  <r>
    <x v="24"/>
    <x v="1"/>
    <n v="15"/>
    <n v="43"/>
    <n v="16606"/>
  </r>
  <r>
    <x v="25"/>
    <x v="1"/>
    <n v="15"/>
    <n v="26"/>
    <n v="6956"/>
  </r>
  <r>
    <x v="26"/>
    <x v="1"/>
    <n v="15"/>
    <n v="6"/>
    <n v="3404"/>
  </r>
  <r>
    <x v="27"/>
    <x v="1"/>
    <n v="15"/>
    <n v="14"/>
    <n v="2640"/>
  </r>
  <r>
    <x v="28"/>
    <x v="1"/>
    <n v="15"/>
    <n v="31"/>
    <n v="13722"/>
  </r>
  <r>
    <x v="29"/>
    <x v="1"/>
    <n v="15"/>
    <n v="25"/>
    <n v="5076"/>
  </r>
  <r>
    <x v="30"/>
    <x v="1"/>
    <n v="15"/>
    <n v="21"/>
    <n v="5097"/>
  </r>
  <r>
    <x v="31"/>
    <x v="1"/>
    <n v="15"/>
    <n v="25"/>
    <n v="7934"/>
  </r>
  <r>
    <x v="32"/>
    <x v="1"/>
    <n v="15"/>
    <n v="78"/>
    <n v="9978"/>
  </r>
  <r>
    <x v="33"/>
    <x v="1"/>
    <n v="15"/>
    <n v="58"/>
    <n v="19623"/>
  </r>
  <r>
    <x v="34"/>
    <x v="1"/>
    <n v="15"/>
    <n v="11"/>
    <n v="2014"/>
  </r>
  <r>
    <x v="35"/>
    <x v="1"/>
    <n v="15"/>
    <n v="36"/>
    <n v="11280"/>
  </r>
  <r>
    <x v="36"/>
    <x v="1"/>
    <n v="15"/>
    <n v="16"/>
    <n v="2373"/>
  </r>
  <r>
    <x v="37"/>
    <x v="1"/>
    <n v="15"/>
    <n v="15"/>
    <n v="3106"/>
  </r>
  <r>
    <x v="38"/>
    <x v="1"/>
    <n v="15"/>
    <n v="48"/>
    <n v="15047"/>
  </r>
  <r>
    <x v="39"/>
    <x v="1"/>
    <n v="15"/>
    <n v="21"/>
    <n v="6616"/>
  </r>
  <r>
    <x v="40"/>
    <x v="1"/>
    <n v="15"/>
    <n v="20"/>
    <n v="7798"/>
  </r>
  <r>
    <x v="41"/>
    <x v="1"/>
    <n v="15"/>
    <n v="16"/>
    <n v="4816"/>
  </r>
  <r>
    <x v="42"/>
    <x v="1"/>
    <n v="15"/>
    <n v="50"/>
    <n v="10867"/>
  </r>
  <r>
    <x v="43"/>
    <x v="1"/>
    <n v="15"/>
    <n v="83"/>
    <n v="46101"/>
  </r>
  <r>
    <x v="44"/>
    <x v="1"/>
    <n v="15"/>
    <n v="22"/>
    <n v="7784"/>
  </r>
  <r>
    <x v="45"/>
    <x v="1"/>
    <n v="15"/>
    <n v="10"/>
    <n v="2792"/>
  </r>
  <r>
    <x v="46"/>
    <x v="1"/>
    <n v="15"/>
    <n v="80"/>
    <n v="48569"/>
  </r>
  <r>
    <x v="47"/>
    <x v="1"/>
    <n v="15"/>
    <n v="12"/>
    <n v="2576"/>
  </r>
  <r>
    <x v="48"/>
    <x v="1"/>
    <n v="15"/>
    <n v="35"/>
    <n v="10647"/>
  </r>
  <r>
    <x v="49"/>
    <x v="1"/>
    <n v="15"/>
    <n v="40"/>
    <n v="4263"/>
  </r>
  <r>
    <x v="50"/>
    <x v="1"/>
    <n v="15"/>
    <n v="18"/>
    <n v="4072"/>
  </r>
  <r>
    <x v="51"/>
    <x v="1"/>
    <n v="15"/>
    <n v="36"/>
    <n v="87751"/>
  </r>
  <r>
    <x v="0"/>
    <x v="1"/>
    <n v="16"/>
    <n v="24"/>
    <n v="7007"/>
  </r>
  <r>
    <x v="1"/>
    <x v="1"/>
    <n v="16"/>
    <n v="7"/>
    <n v="2195"/>
  </r>
  <r>
    <x v="2"/>
    <x v="1"/>
    <n v="16"/>
    <n v="57"/>
    <n v="23572"/>
  </r>
  <r>
    <x v="3"/>
    <x v="1"/>
    <n v="16"/>
    <n v="14"/>
    <n v="2664"/>
  </r>
  <r>
    <x v="4"/>
    <x v="1"/>
    <n v="16"/>
    <n v="119"/>
    <n v="32828"/>
  </r>
  <r>
    <x v="5"/>
    <x v="1"/>
    <n v="16"/>
    <n v="12"/>
    <n v="20023"/>
  </r>
  <r>
    <x v="6"/>
    <x v="1"/>
    <n v="16"/>
    <n v="21"/>
    <n v="3469"/>
  </r>
  <r>
    <x v="7"/>
    <x v="1"/>
    <n v="16"/>
    <n v="11"/>
    <n v="3658"/>
  </r>
  <r>
    <x v="8"/>
    <x v="1"/>
    <n v="16"/>
    <n v="2"/>
    <n v="1326"/>
  </r>
  <r>
    <x v="9"/>
    <x v="1"/>
    <n v="16"/>
    <n v="0"/>
    <n v="0"/>
  </r>
  <r>
    <x v="10"/>
    <x v="1"/>
    <n v="16"/>
    <n v="57"/>
    <n v="36983"/>
  </r>
  <r>
    <x v="11"/>
    <x v="1"/>
    <n v="16"/>
    <n v="15"/>
    <n v="1331"/>
  </r>
  <r>
    <x v="12"/>
    <x v="1"/>
    <n v="16"/>
    <n v="6"/>
    <n v="3431"/>
  </r>
  <r>
    <x v="13"/>
    <x v="1"/>
    <n v="16"/>
    <n v="69"/>
    <n v="37168"/>
  </r>
  <r>
    <x v="14"/>
    <x v="1"/>
    <n v="16"/>
    <n v="40"/>
    <n v="11166"/>
  </r>
  <r>
    <x v="15"/>
    <x v="1"/>
    <n v="16"/>
    <n v="7"/>
    <n v="2261"/>
  </r>
  <r>
    <x v="16"/>
    <x v="1"/>
    <n v="16"/>
    <n v="38"/>
    <n v="8183"/>
  </r>
  <r>
    <x v="17"/>
    <x v="1"/>
    <n v="16"/>
    <n v="10"/>
    <n v="14960"/>
  </r>
  <r>
    <x v="18"/>
    <x v="1"/>
    <n v="16"/>
    <n v="35"/>
    <n v="14243"/>
  </r>
  <r>
    <x v="19"/>
    <x v="1"/>
    <n v="16"/>
    <n v="26"/>
    <n v="4438"/>
  </r>
  <r>
    <x v="20"/>
    <x v="1"/>
    <n v="16"/>
    <n v="11"/>
    <n v="6646"/>
  </r>
  <r>
    <x v="21"/>
    <x v="1"/>
    <n v="16"/>
    <n v="47"/>
    <n v="23236"/>
  </r>
  <r>
    <x v="22"/>
    <x v="1"/>
    <n v="16"/>
    <n v="47"/>
    <n v="15148"/>
  </r>
  <r>
    <x v="23"/>
    <x v="1"/>
    <n v="16"/>
    <n v="12"/>
    <n v="4290"/>
  </r>
  <r>
    <x v="24"/>
    <x v="1"/>
    <n v="16"/>
    <n v="40"/>
    <n v="15321"/>
  </r>
  <r>
    <x v="25"/>
    <x v="1"/>
    <n v="16"/>
    <n v="24"/>
    <n v="6442"/>
  </r>
  <r>
    <x v="26"/>
    <x v="1"/>
    <n v="16"/>
    <n v="6"/>
    <n v="3357"/>
  </r>
  <r>
    <x v="27"/>
    <x v="1"/>
    <n v="16"/>
    <n v="14"/>
    <n v="2656"/>
  </r>
  <r>
    <x v="28"/>
    <x v="1"/>
    <n v="16"/>
    <n v="34"/>
    <n v="11900"/>
  </r>
  <r>
    <x v="29"/>
    <x v="1"/>
    <n v="16"/>
    <n v="25"/>
    <n v="4530"/>
  </r>
  <r>
    <x v="30"/>
    <x v="1"/>
    <n v="16"/>
    <n v="19"/>
    <n v="4869"/>
  </r>
  <r>
    <x v="31"/>
    <x v="1"/>
    <n v="16"/>
    <n v="25"/>
    <n v="8278"/>
  </r>
  <r>
    <x v="32"/>
    <x v="1"/>
    <n v="16"/>
    <n v="77"/>
    <n v="8818"/>
  </r>
  <r>
    <x v="33"/>
    <x v="1"/>
    <n v="16"/>
    <n v="54"/>
    <n v="16185"/>
  </r>
  <r>
    <x v="34"/>
    <x v="1"/>
    <n v="16"/>
    <n v="8"/>
    <n v="1501"/>
  </r>
  <r>
    <x v="35"/>
    <x v="1"/>
    <n v="16"/>
    <n v="37"/>
    <n v="10118"/>
  </r>
  <r>
    <x v="36"/>
    <x v="1"/>
    <n v="16"/>
    <n v="14"/>
    <n v="2361"/>
  </r>
  <r>
    <x v="37"/>
    <x v="1"/>
    <n v="16"/>
    <n v="15"/>
    <n v="3450"/>
  </r>
  <r>
    <x v="38"/>
    <x v="1"/>
    <n v="16"/>
    <n v="49"/>
    <n v="14841"/>
  </r>
  <r>
    <x v="39"/>
    <x v="1"/>
    <n v="16"/>
    <n v="21"/>
    <n v="5813"/>
  </r>
  <r>
    <x v="40"/>
    <x v="1"/>
    <n v="16"/>
    <n v="20"/>
    <n v="7063"/>
  </r>
  <r>
    <x v="41"/>
    <x v="1"/>
    <n v="16"/>
    <n v="17"/>
    <n v="4860"/>
  </r>
  <r>
    <x v="42"/>
    <x v="1"/>
    <n v="16"/>
    <n v="53"/>
    <n v="11286"/>
  </r>
  <r>
    <x v="43"/>
    <x v="1"/>
    <n v="16"/>
    <n v="70"/>
    <n v="41092"/>
  </r>
  <r>
    <x v="44"/>
    <x v="1"/>
    <n v="16"/>
    <n v="21"/>
    <n v="6902"/>
  </r>
  <r>
    <x v="45"/>
    <x v="1"/>
    <n v="16"/>
    <n v="10"/>
    <n v="2578"/>
  </r>
  <r>
    <x v="46"/>
    <x v="1"/>
    <n v="16"/>
    <n v="82"/>
    <n v="58721"/>
  </r>
  <r>
    <x v="47"/>
    <x v="1"/>
    <n v="16"/>
    <n v="11"/>
    <n v="2379"/>
  </r>
  <r>
    <x v="48"/>
    <x v="1"/>
    <n v="16"/>
    <n v="33"/>
    <n v="9590"/>
  </r>
  <r>
    <x v="49"/>
    <x v="1"/>
    <n v="16"/>
    <n v="37"/>
    <n v="3580"/>
  </r>
  <r>
    <x v="50"/>
    <x v="1"/>
    <n v="16"/>
    <n v="19"/>
    <n v="3996"/>
  </r>
  <r>
    <x v="51"/>
    <x v="1"/>
    <n v="16"/>
    <n v="35"/>
    <n v="84458"/>
  </r>
  <r>
    <x v="0"/>
    <x v="1"/>
    <n v="17"/>
    <n v="23"/>
    <n v="6305"/>
  </r>
  <r>
    <x v="1"/>
    <x v="1"/>
    <n v="17"/>
    <n v="6"/>
    <n v="1990"/>
  </r>
  <r>
    <x v="2"/>
    <x v="1"/>
    <n v="17"/>
    <n v="66"/>
    <n v="28842"/>
  </r>
  <r>
    <x v="3"/>
    <x v="1"/>
    <n v="17"/>
    <n v="13"/>
    <n v="2633"/>
  </r>
  <r>
    <x v="4"/>
    <x v="1"/>
    <n v="17"/>
    <n v="112"/>
    <n v="33442"/>
  </r>
  <r>
    <x v="5"/>
    <x v="1"/>
    <n v="17"/>
    <n v="11"/>
    <n v="19457"/>
  </r>
  <r>
    <x v="6"/>
    <x v="1"/>
    <n v="17"/>
    <n v="17"/>
    <n v="4332"/>
  </r>
  <r>
    <x v="7"/>
    <x v="1"/>
    <n v="17"/>
    <n v="7"/>
    <n v="2187"/>
  </r>
  <r>
    <x v="8"/>
    <x v="1"/>
    <n v="17"/>
    <n v="2"/>
    <n v="1381"/>
  </r>
  <r>
    <x v="9"/>
    <x v="1"/>
    <n v="17"/>
    <n v="0"/>
    <n v="0"/>
  </r>
  <r>
    <x v="10"/>
    <x v="1"/>
    <n v="17"/>
    <n v="53"/>
    <n v="34443"/>
  </r>
  <r>
    <x v="11"/>
    <x v="1"/>
    <n v="17"/>
    <n v="14"/>
    <n v="1242"/>
  </r>
  <r>
    <x v="12"/>
    <x v="1"/>
    <n v="17"/>
    <n v="7"/>
    <n v="3655"/>
  </r>
  <r>
    <x v="13"/>
    <x v="1"/>
    <n v="17"/>
    <n v="66"/>
    <n v="34493"/>
  </r>
  <r>
    <x v="14"/>
    <x v="1"/>
    <n v="17"/>
    <n v="37"/>
    <n v="10329"/>
  </r>
  <r>
    <x v="15"/>
    <x v="1"/>
    <n v="17"/>
    <n v="7"/>
    <n v="2170"/>
  </r>
  <r>
    <x v="16"/>
    <x v="1"/>
    <n v="17"/>
    <n v="34"/>
    <n v="6976"/>
  </r>
  <r>
    <x v="17"/>
    <x v="1"/>
    <n v="17"/>
    <n v="11"/>
    <n v="19042"/>
  </r>
  <r>
    <x v="18"/>
    <x v="1"/>
    <n v="17"/>
    <n v="34"/>
    <n v="16203"/>
  </r>
  <r>
    <x v="19"/>
    <x v="1"/>
    <n v="17"/>
    <n v="25"/>
    <n v="4949"/>
  </r>
  <r>
    <x v="20"/>
    <x v="1"/>
    <n v="17"/>
    <n v="11"/>
    <n v="6559"/>
  </r>
  <r>
    <x v="21"/>
    <x v="1"/>
    <n v="17"/>
    <n v="44"/>
    <n v="24920"/>
  </r>
  <r>
    <x v="22"/>
    <x v="1"/>
    <n v="17"/>
    <n v="48"/>
    <n v="15442"/>
  </r>
  <r>
    <x v="23"/>
    <x v="1"/>
    <n v="17"/>
    <n v="12"/>
    <n v="4338"/>
  </r>
  <r>
    <x v="24"/>
    <x v="1"/>
    <n v="17"/>
    <n v="40"/>
    <n v="15429"/>
  </r>
  <r>
    <x v="25"/>
    <x v="1"/>
    <n v="17"/>
    <n v="21"/>
    <n v="6046"/>
  </r>
  <r>
    <x v="26"/>
    <x v="1"/>
    <n v="17"/>
    <n v="6"/>
    <n v="3262"/>
  </r>
  <r>
    <x v="27"/>
    <x v="1"/>
    <n v="17"/>
    <n v="14"/>
    <n v="2530"/>
  </r>
  <r>
    <x v="28"/>
    <x v="1"/>
    <n v="17"/>
    <n v="37"/>
    <n v="17709"/>
  </r>
  <r>
    <x v="29"/>
    <x v="1"/>
    <n v="17"/>
    <n v="24"/>
    <n v="4341"/>
  </r>
  <r>
    <x v="30"/>
    <x v="1"/>
    <n v="17"/>
    <n v="20"/>
    <n v="6827"/>
  </r>
  <r>
    <x v="31"/>
    <x v="1"/>
    <n v="17"/>
    <n v="26"/>
    <n v="8023"/>
  </r>
  <r>
    <x v="32"/>
    <x v="1"/>
    <n v="17"/>
    <n v="72"/>
    <n v="9068"/>
  </r>
  <r>
    <x v="33"/>
    <x v="1"/>
    <n v="17"/>
    <n v="55"/>
    <n v="17789"/>
  </r>
  <r>
    <x v="34"/>
    <x v="1"/>
    <n v="17"/>
    <n v="11"/>
    <n v="1901"/>
  </r>
  <r>
    <x v="35"/>
    <x v="1"/>
    <n v="17"/>
    <n v="37"/>
    <n v="10396"/>
  </r>
  <r>
    <x v="36"/>
    <x v="1"/>
    <n v="17"/>
    <n v="17"/>
    <n v="2724"/>
  </r>
  <r>
    <x v="37"/>
    <x v="1"/>
    <n v="17"/>
    <n v="14"/>
    <n v="3230"/>
  </r>
  <r>
    <x v="38"/>
    <x v="1"/>
    <n v="17"/>
    <n v="46"/>
    <n v="14546"/>
  </r>
  <r>
    <x v="39"/>
    <x v="1"/>
    <n v="17"/>
    <n v="20"/>
    <n v="6296"/>
  </r>
  <r>
    <x v="40"/>
    <x v="1"/>
    <n v="17"/>
    <n v="18"/>
    <n v="6046"/>
  </r>
  <r>
    <x v="41"/>
    <x v="1"/>
    <n v="17"/>
    <n v="17"/>
    <n v="4657"/>
  </r>
  <r>
    <x v="42"/>
    <x v="1"/>
    <n v="17"/>
    <n v="53"/>
    <n v="11399"/>
  </r>
  <r>
    <x v="43"/>
    <x v="1"/>
    <n v="17"/>
    <n v="70"/>
    <n v="41857"/>
  </r>
  <r>
    <x v="44"/>
    <x v="1"/>
    <n v="17"/>
    <n v="15"/>
    <n v="6591"/>
  </r>
  <r>
    <x v="45"/>
    <x v="1"/>
    <n v="17"/>
    <n v="10"/>
    <n v="2712"/>
  </r>
  <r>
    <x v="46"/>
    <x v="1"/>
    <n v="17"/>
    <n v="80"/>
    <n v="60064"/>
  </r>
  <r>
    <x v="47"/>
    <x v="1"/>
    <n v="17"/>
    <n v="11"/>
    <n v="2465"/>
  </r>
  <r>
    <x v="48"/>
    <x v="1"/>
    <n v="17"/>
    <n v="33"/>
    <n v="9448"/>
  </r>
  <r>
    <x v="49"/>
    <x v="1"/>
    <n v="17"/>
    <n v="38"/>
    <n v="4086"/>
  </r>
  <r>
    <x v="50"/>
    <x v="1"/>
    <n v="17"/>
    <n v="19"/>
    <n v="4033"/>
  </r>
  <r>
    <x v="51"/>
    <x v="1"/>
    <n v="17"/>
    <n v="34"/>
    <n v="89156"/>
  </r>
  <r>
    <x v="0"/>
    <x v="1"/>
    <n v="18"/>
    <n v="21"/>
    <n v="6590"/>
  </r>
  <r>
    <x v="1"/>
    <x v="1"/>
    <n v="18"/>
    <n v="7"/>
    <n v="2130"/>
  </r>
  <r>
    <x v="2"/>
    <x v="1"/>
    <n v="18"/>
    <n v="65"/>
    <n v="23425"/>
  </r>
  <r>
    <x v="3"/>
    <x v="1"/>
    <n v="18"/>
    <n v="13"/>
    <n v="2221"/>
  </r>
  <r>
    <x v="4"/>
    <x v="1"/>
    <n v="18"/>
    <n v="111"/>
    <n v="34198"/>
  </r>
  <r>
    <x v="5"/>
    <x v="1"/>
    <n v="18"/>
    <n v="12"/>
    <n v="19881"/>
  </r>
  <r>
    <x v="6"/>
    <x v="1"/>
    <n v="18"/>
    <n v="12"/>
    <n v="3353"/>
  </r>
  <r>
    <x v="7"/>
    <x v="1"/>
    <n v="18"/>
    <n v="10"/>
    <n v="3475"/>
  </r>
  <r>
    <x v="8"/>
    <x v="1"/>
    <n v="18"/>
    <n v="2"/>
    <n v="1312"/>
  </r>
  <r>
    <x v="9"/>
    <x v="1"/>
    <n v="18"/>
    <n v="0"/>
    <n v="0"/>
  </r>
  <r>
    <x v="10"/>
    <x v="1"/>
    <n v="18"/>
    <n v="52"/>
    <n v="34046"/>
  </r>
  <r>
    <x v="11"/>
    <x v="1"/>
    <n v="18"/>
    <n v="14"/>
    <n v="1325"/>
  </r>
  <r>
    <x v="12"/>
    <x v="1"/>
    <n v="18"/>
    <n v="7"/>
    <n v="3659"/>
  </r>
  <r>
    <x v="13"/>
    <x v="1"/>
    <n v="18"/>
    <n v="67"/>
    <n v="35533"/>
  </r>
  <r>
    <x v="14"/>
    <x v="1"/>
    <n v="18"/>
    <n v="38"/>
    <n v="10361"/>
  </r>
  <r>
    <x v="15"/>
    <x v="1"/>
    <n v="18"/>
    <n v="7"/>
    <n v="2065"/>
  </r>
  <r>
    <x v="16"/>
    <x v="1"/>
    <n v="18"/>
    <n v="33"/>
    <n v="6710"/>
  </r>
  <r>
    <x v="17"/>
    <x v="1"/>
    <n v="18"/>
    <n v="10"/>
    <n v="12985"/>
  </r>
  <r>
    <x v="18"/>
    <x v="1"/>
    <n v="18"/>
    <n v="30"/>
    <n v="12210"/>
  </r>
  <r>
    <x v="19"/>
    <x v="1"/>
    <n v="18"/>
    <n v="25"/>
    <n v="5032"/>
  </r>
  <r>
    <x v="20"/>
    <x v="1"/>
    <n v="18"/>
    <n v="11"/>
    <n v="7328"/>
  </r>
  <r>
    <x v="21"/>
    <x v="1"/>
    <n v="18"/>
    <n v="45"/>
    <n v="26732"/>
  </r>
  <r>
    <x v="22"/>
    <x v="1"/>
    <n v="18"/>
    <n v="44"/>
    <n v="14191"/>
  </r>
  <r>
    <x v="23"/>
    <x v="1"/>
    <n v="18"/>
    <n v="10"/>
    <n v="4075"/>
  </r>
  <r>
    <x v="24"/>
    <x v="1"/>
    <n v="18"/>
    <n v="43"/>
    <n v="15292"/>
  </r>
  <r>
    <x v="25"/>
    <x v="1"/>
    <n v="18"/>
    <n v="23"/>
    <n v="6292"/>
  </r>
  <r>
    <x v="26"/>
    <x v="1"/>
    <n v="18"/>
    <n v="6"/>
    <n v="3191"/>
  </r>
  <r>
    <x v="27"/>
    <x v="1"/>
    <n v="18"/>
    <n v="12"/>
    <n v="2135"/>
  </r>
  <r>
    <x v="28"/>
    <x v="1"/>
    <n v="18"/>
    <n v="32"/>
    <n v="10866"/>
  </r>
  <r>
    <x v="29"/>
    <x v="1"/>
    <n v="18"/>
    <n v="23"/>
    <n v="3988"/>
  </r>
  <r>
    <x v="30"/>
    <x v="1"/>
    <n v="18"/>
    <n v="19"/>
    <n v="4625"/>
  </r>
  <r>
    <x v="31"/>
    <x v="1"/>
    <n v="18"/>
    <n v="26"/>
    <n v="8147"/>
  </r>
  <r>
    <x v="32"/>
    <x v="1"/>
    <n v="18"/>
    <n v="78"/>
    <n v="9185"/>
  </r>
  <r>
    <x v="33"/>
    <x v="1"/>
    <n v="18"/>
    <n v="55"/>
    <n v="15589"/>
  </r>
  <r>
    <x v="34"/>
    <x v="1"/>
    <n v="18"/>
    <n v="8"/>
    <n v="1624"/>
  </r>
  <r>
    <x v="35"/>
    <x v="1"/>
    <n v="18"/>
    <n v="37"/>
    <n v="10275"/>
  </r>
  <r>
    <x v="36"/>
    <x v="1"/>
    <n v="18"/>
    <n v="15"/>
    <n v="2255"/>
  </r>
  <r>
    <x v="37"/>
    <x v="1"/>
    <n v="18"/>
    <n v="14"/>
    <n v="3136"/>
  </r>
  <r>
    <x v="38"/>
    <x v="1"/>
    <n v="18"/>
    <n v="43"/>
    <n v="13653"/>
  </r>
  <r>
    <x v="39"/>
    <x v="1"/>
    <n v="18"/>
    <n v="20"/>
    <n v="6398"/>
  </r>
  <r>
    <x v="40"/>
    <x v="1"/>
    <n v="18"/>
    <n v="15"/>
    <n v="5216"/>
  </r>
  <r>
    <x v="41"/>
    <x v="1"/>
    <n v="18"/>
    <n v="16"/>
    <n v="4485"/>
  </r>
  <r>
    <x v="42"/>
    <x v="1"/>
    <n v="18"/>
    <n v="49"/>
    <n v="9223"/>
  </r>
  <r>
    <x v="43"/>
    <x v="1"/>
    <n v="18"/>
    <n v="61"/>
    <n v="40684"/>
  </r>
  <r>
    <x v="44"/>
    <x v="1"/>
    <n v="18"/>
    <n v="21"/>
    <n v="8190"/>
  </r>
  <r>
    <x v="45"/>
    <x v="1"/>
    <n v="18"/>
    <n v="9"/>
    <n v="2642"/>
  </r>
  <r>
    <x v="46"/>
    <x v="1"/>
    <n v="18"/>
    <n v="88"/>
    <n v="62644"/>
  </r>
  <r>
    <x v="47"/>
    <x v="1"/>
    <n v="18"/>
    <n v="10"/>
    <n v="2220"/>
  </r>
  <r>
    <x v="48"/>
    <x v="1"/>
    <n v="18"/>
    <n v="32"/>
    <n v="8924"/>
  </r>
  <r>
    <x v="49"/>
    <x v="1"/>
    <n v="18"/>
    <n v="38"/>
    <n v="4273"/>
  </r>
  <r>
    <x v="50"/>
    <x v="1"/>
    <n v="18"/>
    <n v="17"/>
    <n v="2773"/>
  </r>
  <r>
    <x v="51"/>
    <x v="1"/>
    <n v="18"/>
    <n v="33"/>
    <n v="92602"/>
  </r>
  <r>
    <x v="0"/>
    <x v="1"/>
    <n v="19"/>
    <n v="22"/>
    <n v="6802"/>
  </r>
  <r>
    <x v="1"/>
    <x v="1"/>
    <n v="19"/>
    <n v="7"/>
    <n v="1946"/>
  </r>
  <r>
    <x v="2"/>
    <x v="1"/>
    <n v="19"/>
    <n v="64"/>
    <n v="22737"/>
  </r>
  <r>
    <x v="3"/>
    <x v="1"/>
    <n v="19"/>
    <n v="10"/>
    <n v="1405"/>
  </r>
  <r>
    <x v="4"/>
    <x v="1"/>
    <n v="19"/>
    <n v="110"/>
    <n v="32736"/>
  </r>
  <r>
    <x v="5"/>
    <x v="1"/>
    <n v="19"/>
    <n v="12"/>
    <n v="18698"/>
  </r>
  <r>
    <x v="6"/>
    <x v="1"/>
    <n v="19"/>
    <n v="11"/>
    <n v="2336"/>
  </r>
  <r>
    <x v="7"/>
    <x v="1"/>
    <n v="19"/>
    <n v="7"/>
    <n v="2193"/>
  </r>
  <r>
    <x v="8"/>
    <x v="1"/>
    <n v="19"/>
    <n v="1"/>
    <n v="756"/>
  </r>
  <r>
    <x v="9"/>
    <x v="1"/>
    <n v="19"/>
    <n v="0"/>
    <n v="0"/>
  </r>
  <r>
    <x v="10"/>
    <x v="1"/>
    <n v="19"/>
    <n v="52"/>
    <n v="33556"/>
  </r>
  <r>
    <x v="11"/>
    <x v="1"/>
    <n v="19"/>
    <n v="14"/>
    <n v="1275"/>
  </r>
  <r>
    <x v="12"/>
    <x v="1"/>
    <n v="19"/>
    <n v="7"/>
    <n v="3445"/>
  </r>
  <r>
    <x v="13"/>
    <x v="1"/>
    <n v="19"/>
    <n v="67"/>
    <n v="36148"/>
  </r>
  <r>
    <x v="14"/>
    <x v="1"/>
    <n v="19"/>
    <n v="34"/>
    <n v="8638"/>
  </r>
  <r>
    <x v="15"/>
    <x v="1"/>
    <n v="19"/>
    <n v="7"/>
    <n v="1792"/>
  </r>
  <r>
    <x v="16"/>
    <x v="1"/>
    <n v="19"/>
    <n v="33"/>
    <n v="7306"/>
  </r>
  <r>
    <x v="17"/>
    <x v="1"/>
    <n v="19"/>
    <n v="11"/>
    <n v="14187"/>
  </r>
  <r>
    <x v="18"/>
    <x v="1"/>
    <n v="19"/>
    <n v="29"/>
    <n v="14308"/>
  </r>
  <r>
    <x v="19"/>
    <x v="1"/>
    <n v="19"/>
    <n v="24"/>
    <n v="4919"/>
  </r>
  <r>
    <x v="20"/>
    <x v="1"/>
    <n v="19"/>
    <n v="11"/>
    <n v="7097"/>
  </r>
  <r>
    <x v="21"/>
    <x v="1"/>
    <n v="19"/>
    <n v="42"/>
    <n v="26661"/>
  </r>
  <r>
    <x v="22"/>
    <x v="1"/>
    <n v="19"/>
    <n v="44"/>
    <n v="14373"/>
  </r>
  <r>
    <x v="23"/>
    <x v="1"/>
    <n v="19"/>
    <n v="10"/>
    <n v="3779"/>
  </r>
  <r>
    <x v="24"/>
    <x v="1"/>
    <n v="19"/>
    <n v="42"/>
    <n v="15735"/>
  </r>
  <r>
    <x v="25"/>
    <x v="1"/>
    <n v="19"/>
    <n v="21"/>
    <n v="5993"/>
  </r>
  <r>
    <x v="26"/>
    <x v="1"/>
    <n v="19"/>
    <n v="6"/>
    <n v="3023"/>
  </r>
  <r>
    <x v="27"/>
    <x v="1"/>
    <n v="19"/>
    <n v="13"/>
    <n v="2471"/>
  </r>
  <r>
    <x v="28"/>
    <x v="1"/>
    <n v="19"/>
    <n v="31"/>
    <n v="10328"/>
  </r>
  <r>
    <x v="29"/>
    <x v="1"/>
    <n v="19"/>
    <n v="23"/>
    <n v="4249"/>
  </r>
  <r>
    <x v="30"/>
    <x v="1"/>
    <n v="19"/>
    <n v="18"/>
    <n v="4590"/>
  </r>
  <r>
    <x v="31"/>
    <x v="1"/>
    <n v="19"/>
    <n v="24"/>
    <n v="7523"/>
  </r>
  <r>
    <x v="32"/>
    <x v="1"/>
    <n v="19"/>
    <n v="74"/>
    <n v="9529"/>
  </r>
  <r>
    <x v="33"/>
    <x v="1"/>
    <n v="19"/>
    <n v="50"/>
    <n v="12328"/>
  </r>
  <r>
    <x v="34"/>
    <x v="1"/>
    <n v="19"/>
    <n v="8"/>
    <n v="1463"/>
  </r>
  <r>
    <x v="35"/>
    <x v="1"/>
    <n v="19"/>
    <n v="36"/>
    <n v="10063"/>
  </r>
  <r>
    <x v="36"/>
    <x v="1"/>
    <n v="19"/>
    <n v="16"/>
    <n v="2062"/>
  </r>
  <r>
    <x v="37"/>
    <x v="1"/>
    <n v="19"/>
    <n v="13"/>
    <n v="3011"/>
  </r>
  <r>
    <x v="38"/>
    <x v="1"/>
    <n v="19"/>
    <n v="41"/>
    <n v="12038"/>
  </r>
  <r>
    <x v="39"/>
    <x v="1"/>
    <n v="19"/>
    <n v="18"/>
    <n v="6012"/>
  </r>
  <r>
    <x v="40"/>
    <x v="1"/>
    <n v="19"/>
    <n v="15"/>
    <n v="5114"/>
  </r>
  <r>
    <x v="41"/>
    <x v="1"/>
    <n v="19"/>
    <n v="16"/>
    <n v="4462"/>
  </r>
  <r>
    <x v="42"/>
    <x v="1"/>
    <n v="19"/>
    <n v="50"/>
    <n v="8669"/>
  </r>
  <r>
    <x v="43"/>
    <x v="1"/>
    <n v="19"/>
    <n v="68"/>
    <n v="40821"/>
  </r>
  <r>
    <x v="44"/>
    <x v="1"/>
    <n v="19"/>
    <n v="22"/>
    <n v="7800"/>
  </r>
  <r>
    <x v="45"/>
    <x v="1"/>
    <n v="19"/>
    <n v="10"/>
    <n v="2644"/>
  </r>
  <r>
    <x v="46"/>
    <x v="1"/>
    <n v="19"/>
    <n v="90"/>
    <n v="66245"/>
  </r>
  <r>
    <x v="47"/>
    <x v="1"/>
    <n v="19"/>
    <n v="11"/>
    <n v="1894"/>
  </r>
  <r>
    <x v="48"/>
    <x v="1"/>
    <n v="19"/>
    <n v="32"/>
    <n v="9800"/>
  </r>
  <r>
    <x v="49"/>
    <x v="1"/>
    <n v="19"/>
    <n v="36"/>
    <n v="3514"/>
  </r>
  <r>
    <x v="50"/>
    <x v="1"/>
    <n v="19"/>
    <n v="16"/>
    <n v="2600"/>
  </r>
  <r>
    <x v="51"/>
    <x v="1"/>
    <n v="19"/>
    <n v="33"/>
    <n v="97960"/>
  </r>
  <r>
    <x v="0"/>
    <x v="1"/>
    <n v="20"/>
    <n v="21"/>
    <n v="6533"/>
  </r>
  <r>
    <x v="1"/>
    <x v="1"/>
    <n v="20"/>
    <n v="6"/>
    <n v="1959"/>
  </r>
  <r>
    <x v="2"/>
    <x v="1"/>
    <n v="20"/>
    <n v="63"/>
    <n v="21776"/>
  </r>
  <r>
    <x v="3"/>
    <x v="1"/>
    <n v="20"/>
    <n v="8"/>
    <n v="1153"/>
  </r>
  <r>
    <x v="4"/>
    <x v="1"/>
    <n v="20"/>
    <n v="113"/>
    <n v="32820"/>
  </r>
  <r>
    <x v="5"/>
    <x v="1"/>
    <n v="20"/>
    <n v="12"/>
    <n v="18806"/>
  </r>
  <r>
    <x v="6"/>
    <x v="1"/>
    <n v="20"/>
    <n v="10"/>
    <n v="2127"/>
  </r>
  <r>
    <x v="7"/>
    <x v="1"/>
    <n v="20"/>
    <n v="6"/>
    <n v="1858"/>
  </r>
  <r>
    <x v="8"/>
    <x v="1"/>
    <n v="20"/>
    <n v="2"/>
    <n v="1876"/>
  </r>
  <r>
    <x v="9"/>
    <x v="1"/>
    <n v="20"/>
    <n v="0"/>
    <n v="0"/>
  </r>
  <r>
    <x v="10"/>
    <x v="1"/>
    <n v="20"/>
    <n v="50"/>
    <n v="31115"/>
  </r>
  <r>
    <x v="11"/>
    <x v="1"/>
    <n v="20"/>
    <n v="15"/>
    <n v="1350"/>
  </r>
  <r>
    <x v="12"/>
    <x v="1"/>
    <n v="20"/>
    <n v="7"/>
    <n v="3543"/>
  </r>
  <r>
    <x v="13"/>
    <x v="1"/>
    <n v="20"/>
    <n v="63"/>
    <n v="32750"/>
  </r>
  <r>
    <x v="14"/>
    <x v="1"/>
    <n v="20"/>
    <n v="34"/>
    <n v="8268"/>
  </r>
  <r>
    <x v="15"/>
    <x v="1"/>
    <n v="20"/>
    <n v="8"/>
    <n v="1768"/>
  </r>
  <r>
    <x v="16"/>
    <x v="1"/>
    <n v="20"/>
    <n v="32"/>
    <n v="6110"/>
  </r>
  <r>
    <x v="17"/>
    <x v="1"/>
    <n v="20"/>
    <n v="12"/>
    <n v="14193"/>
  </r>
  <r>
    <x v="18"/>
    <x v="1"/>
    <n v="20"/>
    <n v="30"/>
    <n v="16480"/>
  </r>
  <r>
    <x v="19"/>
    <x v="1"/>
    <n v="20"/>
    <n v="22"/>
    <n v="4324"/>
  </r>
  <r>
    <x v="20"/>
    <x v="1"/>
    <n v="20"/>
    <n v="9"/>
    <n v="6469"/>
  </r>
  <r>
    <x v="21"/>
    <x v="1"/>
    <n v="20"/>
    <n v="40"/>
    <n v="26344"/>
  </r>
  <r>
    <x v="22"/>
    <x v="1"/>
    <n v="20"/>
    <n v="39"/>
    <n v="10951"/>
  </r>
  <r>
    <x v="23"/>
    <x v="1"/>
    <n v="20"/>
    <n v="9"/>
    <n v="3437"/>
  </r>
  <r>
    <x v="24"/>
    <x v="1"/>
    <n v="20"/>
    <n v="42"/>
    <n v="15274"/>
  </r>
  <r>
    <x v="25"/>
    <x v="1"/>
    <n v="20"/>
    <n v="24"/>
    <n v="5711"/>
  </r>
  <r>
    <x v="26"/>
    <x v="1"/>
    <n v="20"/>
    <n v="4"/>
    <n v="1696"/>
  </r>
  <r>
    <x v="27"/>
    <x v="1"/>
    <n v="20"/>
    <n v="12"/>
    <n v="2025"/>
  </r>
  <r>
    <x v="28"/>
    <x v="1"/>
    <n v="20"/>
    <n v="29"/>
    <n v="8111"/>
  </r>
  <r>
    <x v="29"/>
    <x v="1"/>
    <n v="20"/>
    <n v="23"/>
    <n v="4407"/>
  </r>
  <r>
    <x v="30"/>
    <x v="1"/>
    <n v="20"/>
    <n v="21"/>
    <n v="6020"/>
  </r>
  <r>
    <x v="31"/>
    <x v="1"/>
    <n v="20"/>
    <n v="24"/>
    <n v="7779"/>
  </r>
  <r>
    <x v="32"/>
    <x v="1"/>
    <n v="20"/>
    <n v="73"/>
    <n v="8103"/>
  </r>
  <r>
    <x v="33"/>
    <x v="1"/>
    <n v="20"/>
    <n v="44"/>
    <n v="11800"/>
  </r>
  <r>
    <x v="34"/>
    <x v="1"/>
    <n v="20"/>
    <n v="6"/>
    <n v="1167"/>
  </r>
  <r>
    <x v="35"/>
    <x v="1"/>
    <n v="20"/>
    <n v="35"/>
    <n v="9879"/>
  </r>
  <r>
    <x v="36"/>
    <x v="1"/>
    <n v="20"/>
    <n v="16"/>
    <n v="2318"/>
  </r>
  <r>
    <x v="37"/>
    <x v="1"/>
    <n v="20"/>
    <n v="12"/>
    <n v="2873"/>
  </r>
  <r>
    <x v="38"/>
    <x v="1"/>
    <n v="20"/>
    <n v="40"/>
    <n v="11227"/>
  </r>
  <r>
    <x v="39"/>
    <x v="1"/>
    <n v="20"/>
    <n v="18"/>
    <n v="5002"/>
  </r>
  <r>
    <x v="40"/>
    <x v="1"/>
    <n v="20"/>
    <n v="15"/>
    <n v="5376"/>
  </r>
  <r>
    <x v="41"/>
    <x v="1"/>
    <n v="20"/>
    <n v="16"/>
    <n v="4207"/>
  </r>
  <r>
    <x v="42"/>
    <x v="1"/>
    <n v="20"/>
    <n v="49"/>
    <n v="9060"/>
  </r>
  <r>
    <x v="43"/>
    <x v="1"/>
    <n v="20"/>
    <n v="64"/>
    <n v="39895"/>
  </r>
  <r>
    <x v="44"/>
    <x v="1"/>
    <n v="20"/>
    <n v="22"/>
    <n v="8503"/>
  </r>
  <r>
    <x v="45"/>
    <x v="1"/>
    <n v="20"/>
    <n v="9"/>
    <n v="2609"/>
  </r>
  <r>
    <x v="46"/>
    <x v="1"/>
    <n v="20"/>
    <n v="86"/>
    <n v="62220"/>
  </r>
  <r>
    <x v="47"/>
    <x v="1"/>
    <n v="20"/>
    <n v="10"/>
    <n v="1606"/>
  </r>
  <r>
    <x v="48"/>
    <x v="1"/>
    <n v="20"/>
    <n v="34"/>
    <n v="10125"/>
  </r>
  <r>
    <x v="49"/>
    <x v="1"/>
    <n v="20"/>
    <n v="36"/>
    <n v="2861"/>
  </r>
  <r>
    <x v="50"/>
    <x v="1"/>
    <n v="20"/>
    <n v="16"/>
    <n v="2354"/>
  </r>
  <r>
    <x v="51"/>
    <x v="1"/>
    <n v="20"/>
    <n v="29"/>
    <n v="89747"/>
  </r>
  <r>
    <x v="0"/>
    <x v="1"/>
    <n v="21"/>
    <n v="21"/>
    <n v="6121"/>
  </r>
  <r>
    <x v="1"/>
    <x v="1"/>
    <n v="21"/>
    <n v="6"/>
    <n v="1953"/>
  </r>
  <r>
    <x v="2"/>
    <x v="1"/>
    <n v="21"/>
    <n v="63"/>
    <n v="24662"/>
  </r>
  <r>
    <x v="3"/>
    <x v="1"/>
    <n v="21"/>
    <n v="8"/>
    <n v="1158"/>
  </r>
  <r>
    <x v="4"/>
    <x v="1"/>
    <n v="21"/>
    <n v="94"/>
    <n v="27674"/>
  </r>
  <r>
    <x v="5"/>
    <x v="1"/>
    <n v="21"/>
    <n v="12"/>
    <n v="18880"/>
  </r>
  <r>
    <x v="6"/>
    <x v="1"/>
    <n v="21"/>
    <n v="13"/>
    <n v="1596"/>
  </r>
  <r>
    <x v="7"/>
    <x v="1"/>
    <n v="21"/>
    <n v="1"/>
    <n v="329"/>
  </r>
  <r>
    <x v="8"/>
    <x v="1"/>
    <n v="21"/>
    <n v="2"/>
    <n v="1775"/>
  </r>
  <r>
    <x v="9"/>
    <x v="1"/>
    <n v="21"/>
    <n v="0"/>
    <n v="0"/>
  </r>
  <r>
    <x v="10"/>
    <x v="1"/>
    <n v="21"/>
    <n v="50"/>
    <n v="30064"/>
  </r>
  <r>
    <x v="11"/>
    <x v="1"/>
    <n v="21"/>
    <n v="15"/>
    <n v="1286"/>
  </r>
  <r>
    <x v="12"/>
    <x v="1"/>
    <n v="21"/>
    <n v="7"/>
    <n v="3217"/>
  </r>
  <r>
    <x v="13"/>
    <x v="1"/>
    <n v="21"/>
    <n v="59"/>
    <n v="30764"/>
  </r>
  <r>
    <x v="14"/>
    <x v="1"/>
    <n v="21"/>
    <n v="32"/>
    <n v="7634"/>
  </r>
  <r>
    <x v="15"/>
    <x v="1"/>
    <n v="21"/>
    <n v="8"/>
    <n v="1728"/>
  </r>
  <r>
    <x v="16"/>
    <x v="1"/>
    <n v="21"/>
    <n v="21"/>
    <n v="3748"/>
  </r>
  <r>
    <x v="17"/>
    <x v="1"/>
    <n v="21"/>
    <n v="12"/>
    <n v="16454"/>
  </r>
  <r>
    <x v="18"/>
    <x v="1"/>
    <n v="21"/>
    <n v="28"/>
    <n v="14318"/>
  </r>
  <r>
    <x v="19"/>
    <x v="1"/>
    <n v="21"/>
    <n v="21"/>
    <n v="4040"/>
  </r>
  <r>
    <x v="20"/>
    <x v="1"/>
    <n v="21"/>
    <n v="9"/>
    <n v="6161"/>
  </r>
  <r>
    <x v="21"/>
    <x v="1"/>
    <n v="21"/>
    <n v="38"/>
    <n v="25970"/>
  </r>
  <r>
    <x v="22"/>
    <x v="1"/>
    <n v="21"/>
    <n v="38"/>
    <n v="10624"/>
  </r>
  <r>
    <x v="23"/>
    <x v="1"/>
    <n v="21"/>
    <n v="9"/>
    <n v="3512"/>
  </r>
  <r>
    <x v="24"/>
    <x v="1"/>
    <n v="21"/>
    <n v="42"/>
    <n v="15054"/>
  </r>
  <r>
    <x v="25"/>
    <x v="1"/>
    <n v="21"/>
    <n v="22"/>
    <n v="5348"/>
  </r>
  <r>
    <x v="26"/>
    <x v="1"/>
    <n v="21"/>
    <n v="5"/>
    <n v="2497"/>
  </r>
  <r>
    <x v="27"/>
    <x v="1"/>
    <n v="21"/>
    <n v="11"/>
    <n v="1621"/>
  </r>
  <r>
    <x v="28"/>
    <x v="1"/>
    <n v="21"/>
    <n v="26"/>
    <n v="7373"/>
  </r>
  <r>
    <x v="29"/>
    <x v="1"/>
    <n v="21"/>
    <n v="17"/>
    <n v="3200"/>
  </r>
  <r>
    <x v="30"/>
    <x v="1"/>
    <n v="21"/>
    <n v="20"/>
    <n v="5492"/>
  </r>
  <r>
    <x v="31"/>
    <x v="1"/>
    <n v="21"/>
    <n v="12"/>
    <n v="4702"/>
  </r>
  <r>
    <x v="32"/>
    <x v="1"/>
    <n v="21"/>
    <n v="61"/>
    <n v="6332"/>
  </r>
  <r>
    <x v="33"/>
    <x v="1"/>
    <n v="21"/>
    <n v="27"/>
    <n v="6589"/>
  </r>
  <r>
    <x v="34"/>
    <x v="1"/>
    <n v="21"/>
    <n v="7"/>
    <n v="1128"/>
  </r>
  <r>
    <x v="35"/>
    <x v="1"/>
    <n v="21"/>
    <n v="36"/>
    <n v="9459"/>
  </r>
  <r>
    <x v="36"/>
    <x v="1"/>
    <n v="21"/>
    <n v="16"/>
    <n v="1745"/>
  </r>
  <r>
    <x v="37"/>
    <x v="1"/>
    <n v="21"/>
    <n v="12"/>
    <n v="2942"/>
  </r>
  <r>
    <x v="38"/>
    <x v="1"/>
    <n v="21"/>
    <n v="40"/>
    <n v="11018"/>
  </r>
  <r>
    <x v="39"/>
    <x v="1"/>
    <n v="21"/>
    <n v="16"/>
    <n v="4207"/>
  </r>
  <r>
    <x v="40"/>
    <x v="1"/>
    <n v="21"/>
    <n v="15"/>
    <n v="5375"/>
  </r>
  <r>
    <x v="41"/>
    <x v="1"/>
    <n v="21"/>
    <n v="16"/>
    <n v="4242"/>
  </r>
  <r>
    <x v="42"/>
    <x v="1"/>
    <n v="21"/>
    <n v="47"/>
    <n v="8058"/>
  </r>
  <r>
    <x v="43"/>
    <x v="1"/>
    <n v="21"/>
    <n v="56"/>
    <n v="38805"/>
  </r>
  <r>
    <x v="44"/>
    <x v="1"/>
    <n v="21"/>
    <n v="14"/>
    <n v="6217"/>
  </r>
  <r>
    <x v="45"/>
    <x v="1"/>
    <n v="21"/>
    <n v="7"/>
    <n v="1837"/>
  </r>
  <r>
    <x v="46"/>
    <x v="1"/>
    <n v="21"/>
    <n v="85"/>
    <n v="61739"/>
  </r>
  <r>
    <x v="47"/>
    <x v="1"/>
    <n v="21"/>
    <n v="6"/>
    <n v="1110"/>
  </r>
  <r>
    <x v="48"/>
    <x v="1"/>
    <n v="21"/>
    <n v="30"/>
    <n v="9170"/>
  </r>
  <r>
    <x v="49"/>
    <x v="1"/>
    <n v="21"/>
    <n v="33"/>
    <n v="2194"/>
  </r>
  <r>
    <x v="50"/>
    <x v="1"/>
    <n v="21"/>
    <n v="15"/>
    <n v="2397"/>
  </r>
  <r>
    <x v="51"/>
    <x v="1"/>
    <n v="21"/>
    <n v="29"/>
    <n v="91212"/>
  </r>
  <r>
    <x v="0"/>
    <x v="1"/>
    <n v="22"/>
    <n v="19"/>
    <n v="5265"/>
  </r>
  <r>
    <x v="1"/>
    <x v="1"/>
    <n v="22"/>
    <n v="6"/>
    <n v="1910"/>
  </r>
  <r>
    <x v="2"/>
    <x v="1"/>
    <n v="22"/>
    <n v="63"/>
    <n v="18884"/>
  </r>
  <r>
    <x v="3"/>
    <x v="1"/>
    <n v="22"/>
    <n v="9"/>
    <n v="1384"/>
  </r>
  <r>
    <x v="4"/>
    <x v="1"/>
    <n v="22"/>
    <n v="91"/>
    <n v="22550"/>
  </r>
  <r>
    <x v="5"/>
    <x v="1"/>
    <n v="22"/>
    <n v="12"/>
    <n v="15964"/>
  </r>
  <r>
    <x v="6"/>
    <x v="1"/>
    <n v="22"/>
    <n v="7"/>
    <n v="1145"/>
  </r>
  <r>
    <x v="7"/>
    <x v="1"/>
    <n v="22"/>
    <n v="1"/>
    <n v="252"/>
  </r>
  <r>
    <x v="8"/>
    <x v="1"/>
    <n v="22"/>
    <n v="2"/>
    <n v="1683"/>
  </r>
  <r>
    <x v="9"/>
    <x v="1"/>
    <n v="22"/>
    <n v="0"/>
    <n v="0"/>
  </r>
  <r>
    <x v="10"/>
    <x v="1"/>
    <n v="22"/>
    <n v="50"/>
    <n v="31345"/>
  </r>
  <r>
    <x v="11"/>
    <x v="1"/>
    <n v="22"/>
    <n v="15"/>
    <n v="967"/>
  </r>
  <r>
    <x v="12"/>
    <x v="1"/>
    <n v="22"/>
    <n v="6"/>
    <n v="2805"/>
  </r>
  <r>
    <x v="13"/>
    <x v="1"/>
    <n v="22"/>
    <n v="57"/>
    <n v="30644"/>
  </r>
  <r>
    <x v="14"/>
    <x v="1"/>
    <n v="22"/>
    <n v="31"/>
    <n v="6650"/>
  </r>
  <r>
    <x v="15"/>
    <x v="1"/>
    <n v="22"/>
    <n v="8"/>
    <n v="1482"/>
  </r>
  <r>
    <x v="16"/>
    <x v="1"/>
    <n v="22"/>
    <n v="22"/>
    <n v="3674"/>
  </r>
  <r>
    <x v="17"/>
    <x v="1"/>
    <n v="22"/>
    <n v="8"/>
    <n v="10202"/>
  </r>
  <r>
    <x v="18"/>
    <x v="1"/>
    <n v="22"/>
    <n v="27"/>
    <n v="14205"/>
  </r>
  <r>
    <x v="19"/>
    <x v="1"/>
    <n v="22"/>
    <n v="21"/>
    <n v="3574"/>
  </r>
  <r>
    <x v="20"/>
    <x v="1"/>
    <n v="22"/>
    <n v="8"/>
    <n v="4610"/>
  </r>
  <r>
    <x v="21"/>
    <x v="1"/>
    <n v="22"/>
    <n v="36"/>
    <n v="22080"/>
  </r>
  <r>
    <x v="22"/>
    <x v="1"/>
    <n v="22"/>
    <n v="38"/>
    <n v="9405"/>
  </r>
  <r>
    <x v="23"/>
    <x v="1"/>
    <n v="22"/>
    <n v="9"/>
    <n v="2668"/>
  </r>
  <r>
    <x v="24"/>
    <x v="1"/>
    <n v="22"/>
    <n v="44"/>
    <n v="16280"/>
  </r>
  <r>
    <x v="25"/>
    <x v="1"/>
    <n v="22"/>
    <n v="22"/>
    <n v="2474"/>
  </r>
  <r>
    <x v="26"/>
    <x v="1"/>
    <n v="22"/>
    <n v="5"/>
    <n v="1779"/>
  </r>
  <r>
    <x v="27"/>
    <x v="1"/>
    <n v="22"/>
    <n v="13"/>
    <n v="1636"/>
  </r>
  <r>
    <x v="28"/>
    <x v="1"/>
    <n v="22"/>
    <n v="26"/>
    <n v="6971"/>
  </r>
  <r>
    <x v="29"/>
    <x v="1"/>
    <n v="22"/>
    <n v="16"/>
    <n v="2231"/>
  </r>
  <r>
    <x v="30"/>
    <x v="1"/>
    <n v="22"/>
    <n v="20"/>
    <n v="4667"/>
  </r>
  <r>
    <x v="31"/>
    <x v="1"/>
    <n v="22"/>
    <n v="13"/>
    <n v="4802"/>
  </r>
  <r>
    <x v="32"/>
    <x v="1"/>
    <n v="22"/>
    <n v="62"/>
    <n v="4949"/>
  </r>
  <r>
    <x v="33"/>
    <x v="1"/>
    <n v="22"/>
    <n v="27"/>
    <n v="6419"/>
  </r>
  <r>
    <x v="34"/>
    <x v="1"/>
    <n v="22"/>
    <n v="8"/>
    <n v="1234"/>
  </r>
  <r>
    <x v="35"/>
    <x v="1"/>
    <n v="22"/>
    <n v="35"/>
    <n v="7815"/>
  </r>
  <r>
    <x v="36"/>
    <x v="1"/>
    <n v="22"/>
    <n v="15"/>
    <n v="2091"/>
  </r>
  <r>
    <x v="37"/>
    <x v="1"/>
    <n v="22"/>
    <n v="11"/>
    <n v="2334"/>
  </r>
  <r>
    <x v="38"/>
    <x v="1"/>
    <n v="22"/>
    <n v="38"/>
    <n v="9761"/>
  </r>
  <r>
    <x v="39"/>
    <x v="1"/>
    <n v="22"/>
    <n v="17"/>
    <n v="3332"/>
  </r>
  <r>
    <x v="40"/>
    <x v="1"/>
    <n v="22"/>
    <n v="15"/>
    <n v="4526"/>
  </r>
  <r>
    <x v="41"/>
    <x v="1"/>
    <n v="22"/>
    <n v="16"/>
    <n v="3745"/>
  </r>
  <r>
    <x v="42"/>
    <x v="1"/>
    <n v="22"/>
    <n v="51"/>
    <n v="7067"/>
  </r>
  <r>
    <x v="43"/>
    <x v="1"/>
    <n v="22"/>
    <n v="55"/>
    <n v="33080"/>
  </r>
  <r>
    <x v="44"/>
    <x v="1"/>
    <n v="22"/>
    <n v="14"/>
    <n v="4815"/>
  </r>
  <r>
    <x v="45"/>
    <x v="1"/>
    <n v="22"/>
    <n v="7"/>
    <n v="1598"/>
  </r>
  <r>
    <x v="46"/>
    <x v="1"/>
    <n v="22"/>
    <n v="83"/>
    <n v="62193"/>
  </r>
  <r>
    <x v="47"/>
    <x v="1"/>
    <n v="22"/>
    <n v="5"/>
    <n v="673"/>
  </r>
  <r>
    <x v="48"/>
    <x v="1"/>
    <n v="22"/>
    <n v="26"/>
    <n v="8028"/>
  </r>
  <r>
    <x v="49"/>
    <x v="1"/>
    <n v="22"/>
    <n v="34"/>
    <n v="1898"/>
  </r>
  <r>
    <x v="50"/>
    <x v="1"/>
    <n v="22"/>
    <n v="16"/>
    <n v="2195"/>
  </r>
  <r>
    <x v="51"/>
    <x v="1"/>
    <n v="22"/>
    <n v="30"/>
    <n v="91238"/>
  </r>
  <r>
    <x v="0"/>
    <x v="1"/>
    <n v="23"/>
    <n v="19"/>
    <n v="6027"/>
  </r>
  <r>
    <x v="1"/>
    <x v="1"/>
    <n v="23"/>
    <n v="6"/>
    <n v="1828"/>
  </r>
  <r>
    <x v="2"/>
    <x v="1"/>
    <n v="23"/>
    <n v="61"/>
    <n v="20716"/>
  </r>
  <r>
    <x v="3"/>
    <x v="1"/>
    <n v="23"/>
    <n v="6"/>
    <n v="1602"/>
  </r>
  <r>
    <x v="4"/>
    <x v="1"/>
    <n v="23"/>
    <n v="87"/>
    <n v="25969"/>
  </r>
  <r>
    <x v="5"/>
    <x v="1"/>
    <n v="23"/>
    <n v="12"/>
    <n v="19361"/>
  </r>
  <r>
    <x v="6"/>
    <x v="1"/>
    <n v="23"/>
    <n v="7"/>
    <n v="1410"/>
  </r>
  <r>
    <x v="7"/>
    <x v="1"/>
    <n v="23"/>
    <n v="0"/>
    <n v="0"/>
  </r>
  <r>
    <x v="8"/>
    <x v="1"/>
    <n v="23"/>
    <n v="2"/>
    <n v="1961"/>
  </r>
  <r>
    <x v="9"/>
    <x v="1"/>
    <n v="23"/>
    <n v="0"/>
    <n v="0"/>
  </r>
  <r>
    <x v="10"/>
    <x v="1"/>
    <n v="23"/>
    <n v="51"/>
    <n v="31064"/>
  </r>
  <r>
    <x v="11"/>
    <x v="1"/>
    <n v="23"/>
    <n v="15"/>
    <n v="1054"/>
  </r>
  <r>
    <x v="12"/>
    <x v="1"/>
    <n v="23"/>
    <n v="6"/>
    <n v="3048"/>
  </r>
  <r>
    <x v="13"/>
    <x v="1"/>
    <n v="23"/>
    <n v="57"/>
    <n v="31079"/>
  </r>
  <r>
    <x v="14"/>
    <x v="1"/>
    <n v="23"/>
    <n v="31"/>
    <n v="7160"/>
  </r>
  <r>
    <x v="15"/>
    <x v="1"/>
    <n v="23"/>
    <n v="7"/>
    <n v="1639"/>
  </r>
  <r>
    <x v="16"/>
    <x v="1"/>
    <n v="23"/>
    <n v="20"/>
    <n v="3867"/>
  </r>
  <r>
    <x v="17"/>
    <x v="1"/>
    <n v="23"/>
    <n v="10"/>
    <n v="14021"/>
  </r>
  <r>
    <x v="18"/>
    <x v="1"/>
    <n v="23"/>
    <n v="31"/>
    <n v="15700"/>
  </r>
  <r>
    <x v="19"/>
    <x v="1"/>
    <n v="23"/>
    <n v="21"/>
    <n v="4069"/>
  </r>
  <r>
    <x v="20"/>
    <x v="1"/>
    <n v="23"/>
    <n v="7"/>
    <n v="4944"/>
  </r>
  <r>
    <x v="21"/>
    <x v="1"/>
    <n v="23"/>
    <n v="31"/>
    <n v="29007"/>
  </r>
  <r>
    <x v="22"/>
    <x v="1"/>
    <n v="23"/>
    <n v="42"/>
    <n v="12896"/>
  </r>
  <r>
    <x v="23"/>
    <x v="1"/>
    <n v="23"/>
    <n v="8"/>
    <n v="3246"/>
  </r>
  <r>
    <x v="24"/>
    <x v="1"/>
    <n v="23"/>
    <n v="43"/>
    <n v="16353"/>
  </r>
  <r>
    <x v="25"/>
    <x v="1"/>
    <n v="23"/>
    <n v="21"/>
    <n v="2900"/>
  </r>
  <r>
    <x v="26"/>
    <x v="1"/>
    <n v="23"/>
    <n v="4"/>
    <n v="1220"/>
  </r>
  <r>
    <x v="27"/>
    <x v="1"/>
    <n v="23"/>
    <n v="10"/>
    <n v="1514"/>
  </r>
  <r>
    <x v="28"/>
    <x v="1"/>
    <n v="23"/>
    <n v="24"/>
    <n v="6893"/>
  </r>
  <r>
    <x v="29"/>
    <x v="1"/>
    <n v="23"/>
    <n v="17"/>
    <n v="3071"/>
  </r>
  <r>
    <x v="30"/>
    <x v="1"/>
    <n v="23"/>
    <n v="19"/>
    <n v="5432"/>
  </r>
  <r>
    <x v="31"/>
    <x v="1"/>
    <n v="23"/>
    <n v="11"/>
    <n v="4160"/>
  </r>
  <r>
    <x v="32"/>
    <x v="1"/>
    <n v="23"/>
    <n v="60"/>
    <n v="5423"/>
  </r>
  <r>
    <x v="33"/>
    <x v="1"/>
    <n v="23"/>
    <n v="26"/>
    <n v="6371"/>
  </r>
  <r>
    <x v="34"/>
    <x v="1"/>
    <n v="23"/>
    <n v="8"/>
    <n v="1322"/>
  </r>
  <r>
    <x v="35"/>
    <x v="1"/>
    <n v="23"/>
    <n v="34"/>
    <n v="9513"/>
  </r>
  <r>
    <x v="36"/>
    <x v="1"/>
    <n v="23"/>
    <n v="15"/>
    <n v="2042"/>
  </r>
  <r>
    <x v="37"/>
    <x v="1"/>
    <n v="23"/>
    <n v="11"/>
    <n v="2606"/>
  </r>
  <r>
    <x v="38"/>
    <x v="1"/>
    <n v="23"/>
    <n v="36"/>
    <n v="10847"/>
  </r>
  <r>
    <x v="39"/>
    <x v="1"/>
    <n v="23"/>
    <n v="17"/>
    <n v="4109"/>
  </r>
  <r>
    <x v="40"/>
    <x v="1"/>
    <n v="23"/>
    <n v="13"/>
    <n v="4221"/>
  </r>
  <r>
    <x v="41"/>
    <x v="1"/>
    <n v="23"/>
    <n v="16"/>
    <n v="4296"/>
  </r>
  <r>
    <x v="42"/>
    <x v="1"/>
    <n v="23"/>
    <n v="48"/>
    <n v="8206"/>
  </r>
  <r>
    <x v="43"/>
    <x v="1"/>
    <n v="23"/>
    <n v="51"/>
    <n v="37665"/>
  </r>
  <r>
    <x v="44"/>
    <x v="1"/>
    <n v="23"/>
    <n v="13"/>
    <n v="5110"/>
  </r>
  <r>
    <x v="45"/>
    <x v="1"/>
    <n v="23"/>
    <n v="7"/>
    <n v="1874"/>
  </r>
  <r>
    <x v="46"/>
    <x v="1"/>
    <n v="23"/>
    <n v="82"/>
    <n v="60114"/>
  </r>
  <r>
    <x v="47"/>
    <x v="1"/>
    <n v="23"/>
    <n v="5"/>
    <n v="903"/>
  </r>
  <r>
    <x v="48"/>
    <x v="1"/>
    <n v="23"/>
    <n v="24"/>
    <n v="7628"/>
  </r>
  <r>
    <x v="49"/>
    <x v="1"/>
    <n v="23"/>
    <n v="32"/>
    <n v="1643"/>
  </r>
  <r>
    <x v="50"/>
    <x v="1"/>
    <n v="23"/>
    <n v="14"/>
    <n v="1972"/>
  </r>
  <r>
    <x v="51"/>
    <x v="1"/>
    <n v="23"/>
    <n v="28"/>
    <n v="89484"/>
  </r>
  <r>
    <x v="0"/>
    <x v="1"/>
    <n v="24"/>
    <n v="19"/>
    <n v="5916"/>
  </r>
  <r>
    <x v="1"/>
    <x v="1"/>
    <n v="24"/>
    <n v="6"/>
    <n v="1810"/>
  </r>
  <r>
    <x v="2"/>
    <x v="1"/>
    <n v="24"/>
    <n v="61"/>
    <n v="20376"/>
  </r>
  <r>
    <x v="3"/>
    <x v="1"/>
    <n v="24"/>
    <n v="5"/>
    <n v="863"/>
  </r>
  <r>
    <x v="4"/>
    <x v="1"/>
    <n v="24"/>
    <n v="88"/>
    <n v="24951"/>
  </r>
  <r>
    <x v="5"/>
    <x v="1"/>
    <n v="24"/>
    <n v="12"/>
    <n v="18801"/>
  </r>
  <r>
    <x v="6"/>
    <x v="1"/>
    <n v="24"/>
    <n v="7"/>
    <n v="1363"/>
  </r>
  <r>
    <x v="7"/>
    <x v="1"/>
    <n v="24"/>
    <n v="0"/>
    <n v="0"/>
  </r>
  <r>
    <x v="8"/>
    <x v="1"/>
    <n v="24"/>
    <n v="2"/>
    <n v="1726"/>
  </r>
  <r>
    <x v="9"/>
    <x v="1"/>
    <n v="24"/>
    <n v="0"/>
    <n v="0"/>
  </r>
  <r>
    <x v="10"/>
    <x v="1"/>
    <n v="24"/>
    <n v="52"/>
    <n v="30443"/>
  </r>
  <r>
    <x v="11"/>
    <x v="1"/>
    <n v="24"/>
    <n v="16"/>
    <n v="1454"/>
  </r>
  <r>
    <x v="12"/>
    <x v="1"/>
    <n v="24"/>
    <n v="6"/>
    <n v="2951"/>
  </r>
  <r>
    <x v="13"/>
    <x v="1"/>
    <n v="24"/>
    <n v="55"/>
    <n v="28088"/>
  </r>
  <r>
    <x v="14"/>
    <x v="1"/>
    <n v="24"/>
    <n v="31"/>
    <n v="6793"/>
  </r>
  <r>
    <x v="15"/>
    <x v="1"/>
    <n v="24"/>
    <n v="7"/>
    <n v="1452"/>
  </r>
  <r>
    <x v="16"/>
    <x v="1"/>
    <n v="24"/>
    <n v="19"/>
    <n v="3924"/>
  </r>
  <r>
    <x v="17"/>
    <x v="1"/>
    <n v="24"/>
    <n v="10"/>
    <n v="14947"/>
  </r>
  <r>
    <x v="18"/>
    <x v="1"/>
    <n v="24"/>
    <n v="28"/>
    <n v="14094"/>
  </r>
  <r>
    <x v="19"/>
    <x v="1"/>
    <n v="24"/>
    <n v="21"/>
    <n v="4218"/>
  </r>
  <r>
    <x v="20"/>
    <x v="1"/>
    <n v="24"/>
    <n v="7"/>
    <n v="5603"/>
  </r>
  <r>
    <x v="21"/>
    <x v="1"/>
    <n v="24"/>
    <n v="30"/>
    <n v="23183"/>
  </r>
  <r>
    <x v="22"/>
    <x v="1"/>
    <n v="24"/>
    <n v="40"/>
    <n v="11776"/>
  </r>
  <r>
    <x v="23"/>
    <x v="1"/>
    <n v="24"/>
    <n v="8"/>
    <n v="3436"/>
  </r>
  <r>
    <x v="24"/>
    <x v="1"/>
    <n v="24"/>
    <n v="44"/>
    <n v="15926"/>
  </r>
  <r>
    <x v="25"/>
    <x v="1"/>
    <n v="24"/>
    <n v="20"/>
    <n v="2574"/>
  </r>
  <r>
    <x v="26"/>
    <x v="1"/>
    <n v="24"/>
    <n v="3"/>
    <n v="1472"/>
  </r>
  <r>
    <x v="27"/>
    <x v="1"/>
    <n v="24"/>
    <n v="10"/>
    <n v="1142"/>
  </r>
  <r>
    <x v="28"/>
    <x v="1"/>
    <n v="24"/>
    <n v="23"/>
    <n v="6570"/>
  </r>
  <r>
    <x v="29"/>
    <x v="1"/>
    <n v="24"/>
    <n v="16"/>
    <n v="2691"/>
  </r>
  <r>
    <x v="30"/>
    <x v="1"/>
    <n v="24"/>
    <n v="18"/>
    <n v="3443"/>
  </r>
  <r>
    <x v="31"/>
    <x v="1"/>
    <n v="24"/>
    <n v="11"/>
    <n v="4220"/>
  </r>
  <r>
    <x v="32"/>
    <x v="1"/>
    <n v="24"/>
    <n v="60"/>
    <n v="5500"/>
  </r>
  <r>
    <x v="33"/>
    <x v="1"/>
    <n v="24"/>
    <n v="22"/>
    <n v="5120"/>
  </r>
  <r>
    <x v="34"/>
    <x v="1"/>
    <n v="24"/>
    <n v="8"/>
    <n v="1321"/>
  </r>
  <r>
    <x v="35"/>
    <x v="1"/>
    <n v="24"/>
    <n v="34"/>
    <n v="8565"/>
  </r>
  <r>
    <x v="36"/>
    <x v="1"/>
    <n v="24"/>
    <n v="13"/>
    <n v="1680"/>
  </r>
  <r>
    <x v="37"/>
    <x v="1"/>
    <n v="24"/>
    <n v="9"/>
    <n v="1669"/>
  </r>
  <r>
    <x v="38"/>
    <x v="1"/>
    <n v="24"/>
    <n v="37"/>
    <n v="10747"/>
  </r>
  <r>
    <x v="39"/>
    <x v="1"/>
    <n v="24"/>
    <n v="17"/>
    <n v="4124"/>
  </r>
  <r>
    <x v="40"/>
    <x v="1"/>
    <n v="24"/>
    <n v="14"/>
    <n v="4177"/>
  </r>
  <r>
    <x v="41"/>
    <x v="1"/>
    <n v="24"/>
    <n v="16"/>
    <n v="4244"/>
  </r>
  <r>
    <x v="42"/>
    <x v="1"/>
    <n v="24"/>
    <n v="48"/>
    <n v="7242"/>
  </r>
  <r>
    <x v="43"/>
    <x v="1"/>
    <n v="24"/>
    <n v="51"/>
    <n v="36047"/>
  </r>
  <r>
    <x v="44"/>
    <x v="1"/>
    <n v="24"/>
    <n v="14"/>
    <n v="6213"/>
  </r>
  <r>
    <x v="45"/>
    <x v="1"/>
    <n v="24"/>
    <n v="7"/>
    <n v="1706"/>
  </r>
  <r>
    <x v="46"/>
    <x v="1"/>
    <n v="24"/>
    <n v="83"/>
    <n v="60150"/>
  </r>
  <r>
    <x v="47"/>
    <x v="1"/>
    <n v="24"/>
    <n v="5"/>
    <n v="373"/>
  </r>
  <r>
    <x v="48"/>
    <x v="1"/>
    <n v="24"/>
    <n v="26"/>
    <n v="7651"/>
  </r>
  <r>
    <x v="49"/>
    <x v="1"/>
    <n v="24"/>
    <n v="34"/>
    <n v="1796"/>
  </r>
  <r>
    <x v="50"/>
    <x v="1"/>
    <n v="24"/>
    <n v="13"/>
    <n v="1840"/>
  </r>
  <r>
    <x v="51"/>
    <x v="1"/>
    <n v="24"/>
    <n v="28"/>
    <n v="88697"/>
  </r>
  <r>
    <x v="0"/>
    <x v="1"/>
    <n v="25"/>
    <n v="18"/>
    <n v="5352"/>
  </r>
  <r>
    <x v="1"/>
    <x v="1"/>
    <n v="25"/>
    <n v="6"/>
    <n v="1832"/>
  </r>
  <r>
    <x v="2"/>
    <x v="1"/>
    <n v="25"/>
    <n v="62"/>
    <n v="20989"/>
  </r>
  <r>
    <x v="3"/>
    <x v="1"/>
    <n v="25"/>
    <n v="3"/>
    <n v="763"/>
  </r>
  <r>
    <x v="4"/>
    <x v="1"/>
    <n v="25"/>
    <n v="88"/>
    <n v="25159"/>
  </r>
  <r>
    <x v="5"/>
    <x v="1"/>
    <n v="25"/>
    <n v="11"/>
    <n v="17728"/>
  </r>
  <r>
    <x v="6"/>
    <x v="1"/>
    <n v="25"/>
    <n v="7"/>
    <n v="1382"/>
  </r>
  <r>
    <x v="7"/>
    <x v="1"/>
    <n v="25"/>
    <n v="0"/>
    <n v="0"/>
  </r>
  <r>
    <x v="8"/>
    <x v="1"/>
    <n v="25"/>
    <n v="2"/>
    <n v="1645"/>
  </r>
  <r>
    <x v="9"/>
    <x v="1"/>
    <n v="25"/>
    <n v="0"/>
    <n v="0"/>
  </r>
  <r>
    <x v="10"/>
    <x v="1"/>
    <n v="25"/>
    <n v="51"/>
    <n v="32043"/>
  </r>
  <r>
    <x v="11"/>
    <x v="1"/>
    <n v="25"/>
    <n v="16"/>
    <n v="1464"/>
  </r>
  <r>
    <x v="12"/>
    <x v="1"/>
    <n v="25"/>
    <n v="6"/>
    <n v="2867"/>
  </r>
  <r>
    <x v="13"/>
    <x v="1"/>
    <n v="25"/>
    <n v="55"/>
    <n v="28830"/>
  </r>
  <r>
    <x v="14"/>
    <x v="1"/>
    <n v="25"/>
    <n v="32"/>
    <n v="6753"/>
  </r>
  <r>
    <x v="15"/>
    <x v="1"/>
    <n v="25"/>
    <n v="7"/>
    <n v="1499"/>
  </r>
  <r>
    <x v="16"/>
    <x v="1"/>
    <n v="25"/>
    <n v="18"/>
    <n v="3605"/>
  </r>
  <r>
    <x v="17"/>
    <x v="1"/>
    <n v="25"/>
    <n v="10"/>
    <n v="13660"/>
  </r>
  <r>
    <x v="18"/>
    <x v="1"/>
    <n v="25"/>
    <n v="25"/>
    <n v="15311"/>
  </r>
  <r>
    <x v="19"/>
    <x v="1"/>
    <n v="25"/>
    <n v="21"/>
    <n v="4101"/>
  </r>
  <r>
    <x v="20"/>
    <x v="1"/>
    <n v="25"/>
    <n v="7"/>
    <n v="5458"/>
  </r>
  <r>
    <x v="21"/>
    <x v="1"/>
    <n v="25"/>
    <n v="28"/>
    <n v="21734"/>
  </r>
  <r>
    <x v="22"/>
    <x v="1"/>
    <n v="25"/>
    <n v="35"/>
    <n v="10778"/>
  </r>
  <r>
    <x v="23"/>
    <x v="1"/>
    <n v="25"/>
    <n v="8"/>
    <n v="3574"/>
  </r>
  <r>
    <x v="24"/>
    <x v="1"/>
    <n v="25"/>
    <n v="41"/>
    <n v="15063"/>
  </r>
  <r>
    <x v="25"/>
    <x v="1"/>
    <n v="25"/>
    <n v="20"/>
    <n v="2533"/>
  </r>
  <r>
    <x v="26"/>
    <x v="1"/>
    <n v="25"/>
    <n v="4"/>
    <n v="1198"/>
  </r>
  <r>
    <x v="27"/>
    <x v="1"/>
    <n v="25"/>
    <n v="9"/>
    <n v="1190"/>
  </r>
  <r>
    <x v="28"/>
    <x v="1"/>
    <n v="25"/>
    <n v="21"/>
    <n v="7023"/>
  </r>
  <r>
    <x v="29"/>
    <x v="1"/>
    <n v="25"/>
    <n v="16"/>
    <n v="2724"/>
  </r>
  <r>
    <x v="30"/>
    <x v="1"/>
    <n v="25"/>
    <n v="18"/>
    <n v="3987"/>
  </r>
  <r>
    <x v="31"/>
    <x v="1"/>
    <n v="25"/>
    <n v="13"/>
    <n v="5138"/>
  </r>
  <r>
    <x v="32"/>
    <x v="1"/>
    <n v="25"/>
    <n v="60"/>
    <n v="5189"/>
  </r>
  <r>
    <x v="33"/>
    <x v="1"/>
    <n v="25"/>
    <n v="21"/>
    <n v="4232"/>
  </r>
  <r>
    <x v="34"/>
    <x v="1"/>
    <n v="25"/>
    <n v="8"/>
    <n v="1355"/>
  </r>
  <r>
    <x v="35"/>
    <x v="1"/>
    <n v="25"/>
    <n v="30"/>
    <n v="8095"/>
  </r>
  <r>
    <x v="36"/>
    <x v="1"/>
    <n v="25"/>
    <n v="15"/>
    <n v="2048"/>
  </r>
  <r>
    <x v="37"/>
    <x v="1"/>
    <n v="25"/>
    <n v="10"/>
    <n v="1775"/>
  </r>
  <r>
    <x v="38"/>
    <x v="1"/>
    <n v="25"/>
    <n v="37"/>
    <n v="9999"/>
  </r>
  <r>
    <x v="39"/>
    <x v="1"/>
    <n v="25"/>
    <n v="17"/>
    <n v="4113"/>
  </r>
  <r>
    <x v="40"/>
    <x v="1"/>
    <n v="25"/>
    <n v="13"/>
    <n v="4198"/>
  </r>
  <r>
    <x v="41"/>
    <x v="1"/>
    <n v="25"/>
    <n v="16"/>
    <n v="4065"/>
  </r>
  <r>
    <x v="42"/>
    <x v="1"/>
    <n v="25"/>
    <n v="50"/>
    <n v="7997"/>
  </r>
  <r>
    <x v="43"/>
    <x v="1"/>
    <n v="25"/>
    <n v="49"/>
    <n v="34521"/>
  </r>
  <r>
    <x v="44"/>
    <x v="1"/>
    <n v="25"/>
    <n v="14"/>
    <n v="5882"/>
  </r>
  <r>
    <x v="45"/>
    <x v="1"/>
    <n v="25"/>
    <n v="7"/>
    <n v="1684"/>
  </r>
  <r>
    <x v="46"/>
    <x v="1"/>
    <n v="25"/>
    <n v="74"/>
    <n v="55290"/>
  </r>
  <r>
    <x v="47"/>
    <x v="1"/>
    <n v="25"/>
    <n v="4"/>
    <n v="446"/>
  </r>
  <r>
    <x v="48"/>
    <x v="1"/>
    <n v="25"/>
    <n v="27"/>
    <n v="8597"/>
  </r>
  <r>
    <x v="49"/>
    <x v="1"/>
    <n v="25"/>
    <n v="33"/>
    <n v="2275"/>
  </r>
  <r>
    <x v="50"/>
    <x v="1"/>
    <n v="25"/>
    <n v="14"/>
    <n v="1787"/>
  </r>
  <r>
    <x v="51"/>
    <x v="1"/>
    <n v="25"/>
    <n v="27"/>
    <n v="88918"/>
  </r>
  <r>
    <x v="0"/>
    <x v="1"/>
    <n v="26"/>
    <n v="17"/>
    <n v="4745"/>
  </r>
  <r>
    <x v="1"/>
    <x v="1"/>
    <n v="26"/>
    <n v="6"/>
    <n v="1788"/>
  </r>
  <r>
    <x v="2"/>
    <x v="1"/>
    <n v="26"/>
    <n v="62"/>
    <n v="21017"/>
  </r>
  <r>
    <x v="3"/>
    <x v="1"/>
    <n v="26"/>
    <n v="3"/>
    <n v="693"/>
  </r>
  <r>
    <x v="4"/>
    <x v="1"/>
    <n v="26"/>
    <n v="80"/>
    <n v="25405"/>
  </r>
  <r>
    <x v="5"/>
    <x v="1"/>
    <n v="26"/>
    <n v="11"/>
    <n v="17936"/>
  </r>
  <r>
    <x v="6"/>
    <x v="1"/>
    <n v="26"/>
    <n v="7"/>
    <n v="1291"/>
  </r>
  <r>
    <x v="7"/>
    <x v="1"/>
    <n v="26"/>
    <n v="0"/>
    <n v="0"/>
  </r>
  <r>
    <x v="8"/>
    <x v="1"/>
    <n v="26"/>
    <n v="2"/>
    <n v="1539"/>
  </r>
  <r>
    <x v="9"/>
    <x v="1"/>
    <n v="26"/>
    <n v="0"/>
    <n v="0"/>
  </r>
  <r>
    <x v="10"/>
    <x v="1"/>
    <n v="26"/>
    <n v="48"/>
    <n v="27667"/>
  </r>
  <r>
    <x v="11"/>
    <x v="1"/>
    <n v="26"/>
    <n v="15"/>
    <n v="1142"/>
  </r>
  <r>
    <x v="12"/>
    <x v="1"/>
    <n v="26"/>
    <n v="7"/>
    <n v="3898"/>
  </r>
  <r>
    <x v="13"/>
    <x v="1"/>
    <n v="26"/>
    <n v="56"/>
    <n v="30372"/>
  </r>
  <r>
    <x v="14"/>
    <x v="1"/>
    <n v="26"/>
    <n v="31"/>
    <n v="5991"/>
  </r>
  <r>
    <x v="15"/>
    <x v="1"/>
    <n v="26"/>
    <n v="7"/>
    <n v="1477"/>
  </r>
  <r>
    <x v="16"/>
    <x v="1"/>
    <n v="26"/>
    <n v="19"/>
    <n v="3729"/>
  </r>
  <r>
    <x v="17"/>
    <x v="1"/>
    <n v="26"/>
    <n v="9"/>
    <n v="16087"/>
  </r>
  <r>
    <x v="18"/>
    <x v="1"/>
    <n v="26"/>
    <n v="21"/>
    <n v="13874"/>
  </r>
  <r>
    <x v="19"/>
    <x v="1"/>
    <n v="26"/>
    <n v="21"/>
    <n v="4077"/>
  </r>
  <r>
    <x v="20"/>
    <x v="1"/>
    <n v="26"/>
    <n v="7"/>
    <n v="5206"/>
  </r>
  <r>
    <x v="21"/>
    <x v="1"/>
    <n v="26"/>
    <n v="28"/>
    <n v="20816"/>
  </r>
  <r>
    <x v="22"/>
    <x v="1"/>
    <n v="26"/>
    <n v="33"/>
    <n v="8759"/>
  </r>
  <r>
    <x v="23"/>
    <x v="1"/>
    <n v="26"/>
    <n v="8"/>
    <n v="3286"/>
  </r>
  <r>
    <x v="24"/>
    <x v="1"/>
    <n v="26"/>
    <n v="40"/>
    <n v="12959"/>
  </r>
  <r>
    <x v="25"/>
    <x v="1"/>
    <n v="26"/>
    <n v="20"/>
    <n v="2749"/>
  </r>
  <r>
    <x v="26"/>
    <x v="1"/>
    <n v="26"/>
    <n v="4"/>
    <n v="1692"/>
  </r>
  <r>
    <x v="27"/>
    <x v="1"/>
    <n v="26"/>
    <n v="11"/>
    <n v="1523"/>
  </r>
  <r>
    <x v="28"/>
    <x v="1"/>
    <n v="26"/>
    <n v="22"/>
    <n v="6512"/>
  </r>
  <r>
    <x v="29"/>
    <x v="1"/>
    <n v="26"/>
    <n v="15"/>
    <n v="2388"/>
  </r>
  <r>
    <x v="30"/>
    <x v="1"/>
    <n v="26"/>
    <n v="19"/>
    <n v="4858"/>
  </r>
  <r>
    <x v="31"/>
    <x v="1"/>
    <n v="26"/>
    <n v="12"/>
    <n v="4552"/>
  </r>
  <r>
    <x v="32"/>
    <x v="1"/>
    <n v="26"/>
    <n v="60"/>
    <n v="5141"/>
  </r>
  <r>
    <x v="33"/>
    <x v="1"/>
    <n v="26"/>
    <n v="22"/>
    <n v="4432"/>
  </r>
  <r>
    <x v="34"/>
    <x v="1"/>
    <n v="26"/>
    <n v="7"/>
    <n v="1304"/>
  </r>
  <r>
    <x v="35"/>
    <x v="1"/>
    <n v="26"/>
    <n v="31"/>
    <n v="7928"/>
  </r>
  <r>
    <x v="36"/>
    <x v="1"/>
    <n v="26"/>
    <n v="15"/>
    <n v="1711"/>
  </r>
  <r>
    <x v="37"/>
    <x v="1"/>
    <n v="26"/>
    <n v="10"/>
    <n v="1793"/>
  </r>
  <r>
    <x v="38"/>
    <x v="1"/>
    <n v="26"/>
    <n v="37"/>
    <n v="10255"/>
  </r>
  <r>
    <x v="39"/>
    <x v="1"/>
    <n v="26"/>
    <n v="15"/>
    <n v="3466"/>
  </r>
  <r>
    <x v="40"/>
    <x v="1"/>
    <n v="26"/>
    <n v="12"/>
    <n v="4063"/>
  </r>
  <r>
    <x v="41"/>
    <x v="1"/>
    <n v="26"/>
    <n v="16"/>
    <n v="4191"/>
  </r>
  <r>
    <x v="42"/>
    <x v="1"/>
    <n v="26"/>
    <n v="47"/>
    <n v="7621"/>
  </r>
  <r>
    <x v="43"/>
    <x v="1"/>
    <n v="26"/>
    <n v="47"/>
    <n v="22409"/>
  </r>
  <r>
    <x v="44"/>
    <x v="1"/>
    <n v="26"/>
    <n v="13"/>
    <n v="5629"/>
  </r>
  <r>
    <x v="45"/>
    <x v="1"/>
    <n v="26"/>
    <n v="7"/>
    <n v="1703"/>
  </r>
  <r>
    <x v="46"/>
    <x v="1"/>
    <n v="26"/>
    <n v="79"/>
    <n v="55265"/>
  </r>
  <r>
    <x v="47"/>
    <x v="1"/>
    <n v="26"/>
    <n v="4"/>
    <n v="495"/>
  </r>
  <r>
    <x v="48"/>
    <x v="1"/>
    <n v="26"/>
    <n v="27"/>
    <n v="7646"/>
  </r>
  <r>
    <x v="49"/>
    <x v="1"/>
    <n v="26"/>
    <n v="32"/>
    <n v="2107"/>
  </r>
  <r>
    <x v="50"/>
    <x v="1"/>
    <n v="26"/>
    <n v="14"/>
    <n v="1943"/>
  </r>
  <r>
    <x v="51"/>
    <x v="1"/>
    <n v="26"/>
    <n v="25"/>
    <n v="85961"/>
  </r>
  <r>
    <x v="0"/>
    <x v="1"/>
    <n v="27"/>
    <n v="17"/>
    <n v="4777"/>
  </r>
  <r>
    <x v="1"/>
    <x v="1"/>
    <n v="27"/>
    <n v="6"/>
    <n v="1797"/>
  </r>
  <r>
    <x v="2"/>
    <x v="1"/>
    <n v="27"/>
    <n v="61"/>
    <n v="17454"/>
  </r>
  <r>
    <x v="3"/>
    <x v="1"/>
    <n v="27"/>
    <n v="4"/>
    <n v="768"/>
  </r>
  <r>
    <x v="4"/>
    <x v="1"/>
    <n v="27"/>
    <n v="82"/>
    <n v="20323"/>
  </r>
  <r>
    <x v="5"/>
    <x v="1"/>
    <n v="27"/>
    <n v="12"/>
    <n v="15138"/>
  </r>
  <r>
    <x v="6"/>
    <x v="1"/>
    <n v="27"/>
    <n v="7"/>
    <n v="1101"/>
  </r>
  <r>
    <x v="7"/>
    <x v="1"/>
    <n v="27"/>
    <n v="0"/>
    <n v="0"/>
  </r>
  <r>
    <x v="8"/>
    <x v="1"/>
    <n v="27"/>
    <n v="2"/>
    <n v="1482"/>
  </r>
  <r>
    <x v="9"/>
    <x v="1"/>
    <n v="27"/>
    <n v="0"/>
    <n v="0"/>
  </r>
  <r>
    <x v="10"/>
    <x v="1"/>
    <n v="27"/>
    <n v="48"/>
    <n v="29837"/>
  </r>
  <r>
    <x v="11"/>
    <x v="1"/>
    <n v="27"/>
    <n v="15"/>
    <n v="1191"/>
  </r>
  <r>
    <x v="12"/>
    <x v="1"/>
    <n v="27"/>
    <n v="7"/>
    <n v="3446"/>
  </r>
  <r>
    <x v="13"/>
    <x v="1"/>
    <n v="27"/>
    <n v="52"/>
    <n v="24448"/>
  </r>
  <r>
    <x v="14"/>
    <x v="1"/>
    <n v="27"/>
    <n v="32"/>
    <n v="5815"/>
  </r>
  <r>
    <x v="15"/>
    <x v="1"/>
    <n v="27"/>
    <n v="7"/>
    <n v="1259"/>
  </r>
  <r>
    <x v="16"/>
    <x v="1"/>
    <n v="27"/>
    <n v="20"/>
    <n v="3666"/>
  </r>
  <r>
    <x v="17"/>
    <x v="1"/>
    <n v="27"/>
    <n v="9"/>
    <n v="9836"/>
  </r>
  <r>
    <x v="18"/>
    <x v="1"/>
    <n v="27"/>
    <n v="12"/>
    <n v="8784"/>
  </r>
  <r>
    <x v="19"/>
    <x v="1"/>
    <n v="27"/>
    <n v="20"/>
    <n v="3549"/>
  </r>
  <r>
    <x v="20"/>
    <x v="1"/>
    <n v="27"/>
    <n v="7"/>
    <n v="2630"/>
  </r>
  <r>
    <x v="21"/>
    <x v="1"/>
    <n v="27"/>
    <n v="27"/>
    <n v="17883"/>
  </r>
  <r>
    <x v="22"/>
    <x v="1"/>
    <n v="27"/>
    <n v="30"/>
    <n v="6199"/>
  </r>
  <r>
    <x v="23"/>
    <x v="1"/>
    <n v="27"/>
    <n v="8"/>
    <n v="2777"/>
  </r>
  <r>
    <x v="24"/>
    <x v="1"/>
    <n v="27"/>
    <n v="44"/>
    <n v="15615"/>
  </r>
  <r>
    <x v="25"/>
    <x v="1"/>
    <n v="27"/>
    <n v="20"/>
    <n v="2459"/>
  </r>
  <r>
    <x v="26"/>
    <x v="1"/>
    <n v="27"/>
    <n v="4"/>
    <n v="1470"/>
  </r>
  <r>
    <x v="27"/>
    <x v="1"/>
    <n v="27"/>
    <n v="10"/>
    <n v="809"/>
  </r>
  <r>
    <x v="28"/>
    <x v="1"/>
    <n v="27"/>
    <n v="23"/>
    <n v="6687"/>
  </r>
  <r>
    <x v="29"/>
    <x v="1"/>
    <n v="27"/>
    <n v="16"/>
    <n v="2176"/>
  </r>
  <r>
    <x v="30"/>
    <x v="1"/>
    <n v="27"/>
    <n v="19"/>
    <n v="3237"/>
  </r>
  <r>
    <x v="31"/>
    <x v="1"/>
    <n v="27"/>
    <n v="12"/>
    <n v="4479"/>
  </r>
  <r>
    <x v="32"/>
    <x v="1"/>
    <n v="27"/>
    <n v="59"/>
    <n v="3715"/>
  </r>
  <r>
    <x v="33"/>
    <x v="1"/>
    <n v="27"/>
    <n v="21"/>
    <n v="3837"/>
  </r>
  <r>
    <x v="34"/>
    <x v="1"/>
    <n v="27"/>
    <n v="7"/>
    <n v="953"/>
  </r>
  <r>
    <x v="35"/>
    <x v="1"/>
    <n v="27"/>
    <n v="30"/>
    <n v="6790"/>
  </r>
  <r>
    <x v="36"/>
    <x v="1"/>
    <n v="27"/>
    <n v="15"/>
    <n v="1740"/>
  </r>
  <r>
    <x v="37"/>
    <x v="1"/>
    <n v="27"/>
    <n v="11"/>
    <n v="1543"/>
  </r>
  <r>
    <x v="38"/>
    <x v="1"/>
    <n v="27"/>
    <n v="38"/>
    <n v="9983"/>
  </r>
  <r>
    <x v="39"/>
    <x v="1"/>
    <n v="27"/>
    <n v="16"/>
    <n v="3129"/>
  </r>
  <r>
    <x v="40"/>
    <x v="1"/>
    <n v="27"/>
    <n v="12"/>
    <n v="3389"/>
  </r>
  <r>
    <x v="41"/>
    <x v="1"/>
    <n v="27"/>
    <n v="16"/>
    <n v="3627"/>
  </r>
  <r>
    <x v="42"/>
    <x v="1"/>
    <n v="27"/>
    <n v="45"/>
    <n v="5677"/>
  </r>
  <r>
    <x v="43"/>
    <x v="1"/>
    <n v="27"/>
    <n v="47"/>
    <n v="30296"/>
  </r>
  <r>
    <x v="44"/>
    <x v="1"/>
    <n v="27"/>
    <n v="12"/>
    <n v="3532"/>
  </r>
  <r>
    <x v="45"/>
    <x v="1"/>
    <n v="27"/>
    <n v="7"/>
    <n v="1579"/>
  </r>
  <r>
    <x v="46"/>
    <x v="1"/>
    <n v="27"/>
    <n v="83"/>
    <n v="61333"/>
  </r>
  <r>
    <x v="47"/>
    <x v="1"/>
    <n v="27"/>
    <n v="4"/>
    <n v="344"/>
  </r>
  <r>
    <x v="48"/>
    <x v="1"/>
    <n v="27"/>
    <n v="24"/>
    <n v="5921"/>
  </r>
  <r>
    <x v="49"/>
    <x v="1"/>
    <n v="27"/>
    <n v="31"/>
    <n v="1713"/>
  </r>
  <r>
    <x v="50"/>
    <x v="1"/>
    <n v="27"/>
    <n v="14"/>
    <n v="1760"/>
  </r>
  <r>
    <x v="51"/>
    <x v="1"/>
    <n v="27"/>
    <n v="23"/>
    <n v="84620"/>
  </r>
  <r>
    <x v="0"/>
    <x v="1"/>
    <n v="28"/>
    <n v="17"/>
    <n v="5790"/>
  </r>
  <r>
    <x v="1"/>
    <x v="1"/>
    <n v="28"/>
    <n v="6"/>
    <n v="1794"/>
  </r>
  <r>
    <x v="2"/>
    <x v="1"/>
    <n v="28"/>
    <n v="62"/>
    <n v="21141"/>
  </r>
  <r>
    <x v="3"/>
    <x v="1"/>
    <n v="28"/>
    <n v="3"/>
    <n v="768"/>
  </r>
  <r>
    <x v="4"/>
    <x v="1"/>
    <n v="28"/>
    <n v="84"/>
    <n v="23873"/>
  </r>
  <r>
    <x v="5"/>
    <x v="1"/>
    <n v="28"/>
    <n v="11"/>
    <n v="18130"/>
  </r>
  <r>
    <x v="6"/>
    <x v="1"/>
    <n v="28"/>
    <n v="7"/>
    <n v="1512"/>
  </r>
  <r>
    <x v="7"/>
    <x v="1"/>
    <n v="28"/>
    <n v="0"/>
    <n v="0"/>
  </r>
  <r>
    <x v="8"/>
    <x v="1"/>
    <n v="28"/>
    <n v="1"/>
    <n v="1232"/>
  </r>
  <r>
    <x v="9"/>
    <x v="1"/>
    <n v="28"/>
    <n v="0"/>
    <n v="0"/>
  </r>
  <r>
    <x v="10"/>
    <x v="1"/>
    <n v="28"/>
    <n v="49"/>
    <n v="28899"/>
  </r>
  <r>
    <x v="11"/>
    <x v="1"/>
    <n v="28"/>
    <n v="15"/>
    <n v="1348"/>
  </r>
  <r>
    <x v="12"/>
    <x v="1"/>
    <n v="28"/>
    <n v="6"/>
    <n v="3410"/>
  </r>
  <r>
    <x v="13"/>
    <x v="1"/>
    <n v="28"/>
    <n v="52"/>
    <n v="29654"/>
  </r>
  <r>
    <x v="14"/>
    <x v="1"/>
    <n v="28"/>
    <n v="29"/>
    <n v="5941"/>
  </r>
  <r>
    <x v="15"/>
    <x v="1"/>
    <n v="28"/>
    <n v="6"/>
    <n v="949"/>
  </r>
  <r>
    <x v="16"/>
    <x v="1"/>
    <n v="28"/>
    <n v="19"/>
    <n v="4016"/>
  </r>
  <r>
    <x v="17"/>
    <x v="1"/>
    <n v="28"/>
    <n v="9"/>
    <n v="16156"/>
  </r>
  <r>
    <x v="18"/>
    <x v="1"/>
    <n v="28"/>
    <n v="21"/>
    <n v="12988"/>
  </r>
  <r>
    <x v="19"/>
    <x v="1"/>
    <n v="28"/>
    <n v="20"/>
    <n v="4023"/>
  </r>
  <r>
    <x v="20"/>
    <x v="1"/>
    <n v="28"/>
    <n v="7"/>
    <n v="5773"/>
  </r>
  <r>
    <x v="21"/>
    <x v="1"/>
    <n v="28"/>
    <n v="28"/>
    <n v="22224"/>
  </r>
  <r>
    <x v="22"/>
    <x v="1"/>
    <n v="28"/>
    <n v="36"/>
    <n v="10432"/>
  </r>
  <r>
    <x v="23"/>
    <x v="1"/>
    <n v="28"/>
    <n v="8"/>
    <n v="3348"/>
  </r>
  <r>
    <x v="24"/>
    <x v="1"/>
    <n v="28"/>
    <n v="40"/>
    <n v="14867"/>
  </r>
  <r>
    <x v="25"/>
    <x v="1"/>
    <n v="28"/>
    <n v="20"/>
    <n v="2738"/>
  </r>
  <r>
    <x v="26"/>
    <x v="1"/>
    <n v="28"/>
    <n v="4"/>
    <n v="1649"/>
  </r>
  <r>
    <x v="27"/>
    <x v="1"/>
    <n v="28"/>
    <n v="11"/>
    <n v="1934"/>
  </r>
  <r>
    <x v="28"/>
    <x v="1"/>
    <n v="28"/>
    <n v="21"/>
    <n v="6596"/>
  </r>
  <r>
    <x v="29"/>
    <x v="1"/>
    <n v="28"/>
    <n v="17"/>
    <n v="3034"/>
  </r>
  <r>
    <x v="30"/>
    <x v="1"/>
    <n v="28"/>
    <n v="19"/>
    <n v="3529"/>
  </r>
  <r>
    <x v="31"/>
    <x v="1"/>
    <n v="28"/>
    <n v="12"/>
    <n v="4869"/>
  </r>
  <r>
    <x v="32"/>
    <x v="1"/>
    <n v="28"/>
    <n v="60"/>
    <n v="5167"/>
  </r>
  <r>
    <x v="33"/>
    <x v="1"/>
    <n v="28"/>
    <n v="21"/>
    <n v="4495"/>
  </r>
  <r>
    <x v="34"/>
    <x v="1"/>
    <n v="28"/>
    <n v="5"/>
    <n v="1260"/>
  </r>
  <r>
    <x v="35"/>
    <x v="1"/>
    <n v="28"/>
    <n v="31"/>
    <n v="8506"/>
  </r>
  <r>
    <x v="36"/>
    <x v="1"/>
    <n v="28"/>
    <n v="14"/>
    <n v="1884"/>
  </r>
  <r>
    <x v="37"/>
    <x v="1"/>
    <n v="28"/>
    <n v="11"/>
    <n v="1794"/>
  </r>
  <r>
    <x v="38"/>
    <x v="1"/>
    <n v="28"/>
    <n v="34"/>
    <n v="10213"/>
  </r>
  <r>
    <x v="39"/>
    <x v="1"/>
    <n v="28"/>
    <n v="17"/>
    <n v="3952"/>
  </r>
  <r>
    <x v="40"/>
    <x v="1"/>
    <n v="28"/>
    <n v="12"/>
    <n v="3521"/>
  </r>
  <r>
    <x v="41"/>
    <x v="1"/>
    <n v="28"/>
    <n v="16"/>
    <n v="4186"/>
  </r>
  <r>
    <x v="42"/>
    <x v="1"/>
    <n v="28"/>
    <n v="49"/>
    <n v="8120"/>
  </r>
  <r>
    <x v="43"/>
    <x v="1"/>
    <n v="28"/>
    <n v="46"/>
    <n v="34592"/>
  </r>
  <r>
    <x v="44"/>
    <x v="1"/>
    <n v="28"/>
    <n v="13"/>
    <n v="5797"/>
  </r>
  <r>
    <x v="45"/>
    <x v="1"/>
    <n v="28"/>
    <n v="7"/>
    <n v="1687"/>
  </r>
  <r>
    <x v="46"/>
    <x v="1"/>
    <n v="28"/>
    <n v="79"/>
    <n v="56725"/>
  </r>
  <r>
    <x v="47"/>
    <x v="1"/>
    <n v="28"/>
    <n v="4"/>
    <n v="389"/>
  </r>
  <r>
    <x v="48"/>
    <x v="1"/>
    <n v="28"/>
    <n v="28"/>
    <n v="7583"/>
  </r>
  <r>
    <x v="49"/>
    <x v="1"/>
    <n v="28"/>
    <n v="32"/>
    <n v="2389"/>
  </r>
  <r>
    <x v="50"/>
    <x v="1"/>
    <n v="28"/>
    <n v="13"/>
    <n v="1592"/>
  </r>
  <r>
    <x v="51"/>
    <x v="1"/>
    <n v="28"/>
    <n v="23"/>
    <n v="85572"/>
  </r>
  <r>
    <x v="0"/>
    <x v="1"/>
    <n v="29"/>
    <n v="16"/>
    <n v="5434"/>
  </r>
  <r>
    <x v="1"/>
    <x v="1"/>
    <n v="29"/>
    <n v="6"/>
    <n v="1890"/>
  </r>
  <r>
    <x v="2"/>
    <x v="1"/>
    <n v="29"/>
    <n v="61"/>
    <n v="20891"/>
  </r>
  <r>
    <x v="3"/>
    <x v="1"/>
    <n v="29"/>
    <n v="3"/>
    <n v="811"/>
  </r>
  <r>
    <x v="4"/>
    <x v="1"/>
    <n v="29"/>
    <n v="78"/>
    <n v="22484"/>
  </r>
  <r>
    <x v="5"/>
    <x v="1"/>
    <n v="29"/>
    <n v="10"/>
    <n v="18459"/>
  </r>
  <r>
    <x v="6"/>
    <x v="1"/>
    <n v="29"/>
    <n v="7"/>
    <n v="1389"/>
  </r>
  <r>
    <x v="7"/>
    <x v="1"/>
    <n v="29"/>
    <n v="0"/>
    <n v="0"/>
  </r>
  <r>
    <x v="8"/>
    <x v="1"/>
    <n v="29"/>
    <n v="2"/>
    <n v="1973"/>
  </r>
  <r>
    <x v="9"/>
    <x v="1"/>
    <n v="29"/>
    <n v="0"/>
    <n v="0"/>
  </r>
  <r>
    <x v="10"/>
    <x v="1"/>
    <n v="29"/>
    <n v="48"/>
    <n v="30012"/>
  </r>
  <r>
    <x v="11"/>
    <x v="1"/>
    <n v="29"/>
    <n v="16"/>
    <n v="1419"/>
  </r>
  <r>
    <x v="12"/>
    <x v="1"/>
    <n v="29"/>
    <n v="7"/>
    <n v="3457"/>
  </r>
  <r>
    <x v="13"/>
    <x v="1"/>
    <n v="29"/>
    <n v="52"/>
    <n v="29379"/>
  </r>
  <r>
    <x v="14"/>
    <x v="1"/>
    <n v="29"/>
    <n v="31"/>
    <n v="6375"/>
  </r>
  <r>
    <x v="15"/>
    <x v="1"/>
    <n v="29"/>
    <n v="6"/>
    <n v="1106"/>
  </r>
  <r>
    <x v="16"/>
    <x v="1"/>
    <n v="29"/>
    <n v="19"/>
    <n v="3473"/>
  </r>
  <r>
    <x v="17"/>
    <x v="1"/>
    <n v="29"/>
    <n v="9"/>
    <n v="13902"/>
  </r>
  <r>
    <x v="18"/>
    <x v="1"/>
    <n v="29"/>
    <n v="20"/>
    <n v="14738"/>
  </r>
  <r>
    <x v="19"/>
    <x v="1"/>
    <n v="29"/>
    <n v="20"/>
    <n v="4139"/>
  </r>
  <r>
    <x v="20"/>
    <x v="1"/>
    <n v="29"/>
    <n v="7"/>
    <n v="5546"/>
  </r>
  <r>
    <x v="21"/>
    <x v="1"/>
    <n v="29"/>
    <n v="27"/>
    <n v="21951"/>
  </r>
  <r>
    <x v="22"/>
    <x v="1"/>
    <n v="29"/>
    <n v="34"/>
    <n v="9849"/>
  </r>
  <r>
    <x v="23"/>
    <x v="1"/>
    <n v="29"/>
    <n v="8"/>
    <n v="3201"/>
  </r>
  <r>
    <x v="24"/>
    <x v="1"/>
    <n v="29"/>
    <n v="41"/>
    <n v="15607"/>
  </r>
  <r>
    <x v="25"/>
    <x v="1"/>
    <n v="29"/>
    <n v="21"/>
    <n v="2684"/>
  </r>
  <r>
    <x v="26"/>
    <x v="1"/>
    <n v="29"/>
    <n v="4"/>
    <n v="1158"/>
  </r>
  <r>
    <x v="27"/>
    <x v="1"/>
    <n v="29"/>
    <n v="10"/>
    <n v="1347"/>
  </r>
  <r>
    <x v="28"/>
    <x v="1"/>
    <n v="29"/>
    <n v="20"/>
    <n v="6604"/>
  </r>
  <r>
    <x v="29"/>
    <x v="1"/>
    <n v="29"/>
    <n v="17"/>
    <n v="3036"/>
  </r>
  <r>
    <x v="30"/>
    <x v="1"/>
    <n v="29"/>
    <n v="18"/>
    <n v="3724"/>
  </r>
  <r>
    <x v="31"/>
    <x v="1"/>
    <n v="29"/>
    <n v="13"/>
    <n v="4702"/>
  </r>
  <r>
    <x v="32"/>
    <x v="1"/>
    <n v="29"/>
    <n v="60"/>
    <n v="4808"/>
  </r>
  <r>
    <x v="33"/>
    <x v="1"/>
    <n v="29"/>
    <n v="19"/>
    <n v="4096"/>
  </r>
  <r>
    <x v="34"/>
    <x v="1"/>
    <n v="29"/>
    <n v="6"/>
    <n v="1260"/>
  </r>
  <r>
    <x v="35"/>
    <x v="1"/>
    <n v="29"/>
    <n v="31"/>
    <n v="8290"/>
  </r>
  <r>
    <x v="36"/>
    <x v="1"/>
    <n v="29"/>
    <n v="15"/>
    <n v="1943"/>
  </r>
  <r>
    <x v="37"/>
    <x v="1"/>
    <n v="29"/>
    <n v="11"/>
    <n v="1919"/>
  </r>
  <r>
    <x v="38"/>
    <x v="1"/>
    <n v="29"/>
    <n v="34"/>
    <n v="10014"/>
  </r>
  <r>
    <x v="39"/>
    <x v="1"/>
    <n v="29"/>
    <n v="17"/>
    <n v="3770"/>
  </r>
  <r>
    <x v="40"/>
    <x v="1"/>
    <n v="29"/>
    <n v="13"/>
    <n v="3897"/>
  </r>
  <r>
    <x v="41"/>
    <x v="1"/>
    <n v="29"/>
    <n v="15"/>
    <n v="3918"/>
  </r>
  <r>
    <x v="42"/>
    <x v="1"/>
    <n v="29"/>
    <n v="49"/>
    <n v="7610"/>
  </r>
  <r>
    <x v="43"/>
    <x v="1"/>
    <n v="29"/>
    <n v="45"/>
    <n v="32713"/>
  </r>
  <r>
    <x v="44"/>
    <x v="1"/>
    <n v="29"/>
    <n v="12"/>
    <n v="4395"/>
  </r>
  <r>
    <x v="45"/>
    <x v="1"/>
    <n v="29"/>
    <n v="7"/>
    <n v="1921"/>
  </r>
  <r>
    <x v="46"/>
    <x v="1"/>
    <n v="29"/>
    <n v="79"/>
    <n v="56413"/>
  </r>
  <r>
    <x v="47"/>
    <x v="1"/>
    <n v="29"/>
    <n v="4"/>
    <n v="477"/>
  </r>
  <r>
    <x v="48"/>
    <x v="1"/>
    <n v="29"/>
    <n v="26"/>
    <n v="6990"/>
  </r>
  <r>
    <x v="49"/>
    <x v="1"/>
    <n v="29"/>
    <n v="31"/>
    <n v="1904"/>
  </r>
  <r>
    <x v="50"/>
    <x v="1"/>
    <n v="29"/>
    <n v="11"/>
    <n v="1590"/>
  </r>
  <r>
    <x v="51"/>
    <x v="1"/>
    <n v="29"/>
    <n v="24"/>
    <n v="85097"/>
  </r>
  <r>
    <x v="0"/>
    <x v="1"/>
    <n v="30"/>
    <n v="17"/>
    <n v="5868"/>
  </r>
  <r>
    <x v="1"/>
    <x v="1"/>
    <n v="30"/>
    <n v="6"/>
    <n v="1948"/>
  </r>
  <r>
    <x v="2"/>
    <x v="1"/>
    <n v="30"/>
    <n v="61"/>
    <n v="20419"/>
  </r>
  <r>
    <x v="3"/>
    <x v="1"/>
    <n v="30"/>
    <n v="3"/>
    <n v="787"/>
  </r>
  <r>
    <x v="4"/>
    <x v="1"/>
    <n v="30"/>
    <n v="79"/>
    <n v="22421"/>
  </r>
  <r>
    <x v="5"/>
    <x v="1"/>
    <n v="30"/>
    <n v="9"/>
    <n v="18971"/>
  </r>
  <r>
    <x v="6"/>
    <x v="1"/>
    <n v="30"/>
    <n v="6"/>
    <n v="1324"/>
  </r>
  <r>
    <x v="7"/>
    <x v="1"/>
    <n v="30"/>
    <n v="0"/>
    <n v="0"/>
  </r>
  <r>
    <x v="8"/>
    <x v="1"/>
    <n v="30"/>
    <n v="2"/>
    <n v="1740"/>
  </r>
  <r>
    <x v="9"/>
    <x v="1"/>
    <n v="30"/>
    <n v="0"/>
    <n v="0"/>
  </r>
  <r>
    <x v="10"/>
    <x v="1"/>
    <n v="30"/>
    <n v="43"/>
    <n v="28762"/>
  </r>
  <r>
    <x v="11"/>
    <x v="1"/>
    <n v="30"/>
    <n v="15"/>
    <n v="1316"/>
  </r>
  <r>
    <x v="12"/>
    <x v="1"/>
    <n v="30"/>
    <n v="7"/>
    <n v="3042"/>
  </r>
  <r>
    <x v="13"/>
    <x v="1"/>
    <n v="30"/>
    <n v="52"/>
    <n v="30106"/>
  </r>
  <r>
    <x v="14"/>
    <x v="1"/>
    <n v="30"/>
    <n v="30"/>
    <n v="6406"/>
  </r>
  <r>
    <x v="15"/>
    <x v="1"/>
    <n v="30"/>
    <n v="6"/>
    <n v="1067"/>
  </r>
  <r>
    <x v="16"/>
    <x v="1"/>
    <n v="30"/>
    <n v="20"/>
    <n v="4068"/>
  </r>
  <r>
    <x v="17"/>
    <x v="1"/>
    <n v="30"/>
    <n v="7"/>
    <n v="15268"/>
  </r>
  <r>
    <x v="18"/>
    <x v="1"/>
    <n v="30"/>
    <n v="20"/>
    <n v="14913"/>
  </r>
  <r>
    <x v="19"/>
    <x v="1"/>
    <n v="30"/>
    <n v="20"/>
    <n v="4222"/>
  </r>
  <r>
    <x v="20"/>
    <x v="1"/>
    <n v="30"/>
    <n v="5"/>
    <n v="1935"/>
  </r>
  <r>
    <x v="21"/>
    <x v="1"/>
    <n v="30"/>
    <n v="27"/>
    <n v="21731"/>
  </r>
  <r>
    <x v="22"/>
    <x v="1"/>
    <n v="30"/>
    <n v="34"/>
    <n v="10022"/>
  </r>
  <r>
    <x v="23"/>
    <x v="1"/>
    <n v="30"/>
    <n v="5"/>
    <n v="2482"/>
  </r>
  <r>
    <x v="24"/>
    <x v="1"/>
    <n v="30"/>
    <n v="42"/>
    <n v="15470"/>
  </r>
  <r>
    <x v="25"/>
    <x v="1"/>
    <n v="30"/>
    <n v="20"/>
    <n v="2626"/>
  </r>
  <r>
    <x v="26"/>
    <x v="1"/>
    <n v="30"/>
    <n v="5"/>
    <n v="1406"/>
  </r>
  <r>
    <x v="27"/>
    <x v="1"/>
    <n v="30"/>
    <n v="11"/>
    <n v="1513"/>
  </r>
  <r>
    <x v="28"/>
    <x v="1"/>
    <n v="30"/>
    <n v="19"/>
    <n v="6580"/>
  </r>
  <r>
    <x v="29"/>
    <x v="1"/>
    <n v="30"/>
    <n v="17"/>
    <n v="3040"/>
  </r>
  <r>
    <x v="30"/>
    <x v="1"/>
    <n v="30"/>
    <n v="17"/>
    <n v="3894"/>
  </r>
  <r>
    <x v="31"/>
    <x v="1"/>
    <n v="30"/>
    <n v="12"/>
    <n v="4776"/>
  </r>
  <r>
    <x v="32"/>
    <x v="1"/>
    <n v="30"/>
    <n v="60"/>
    <n v="5100"/>
  </r>
  <r>
    <x v="33"/>
    <x v="1"/>
    <n v="30"/>
    <n v="19"/>
    <n v="4483"/>
  </r>
  <r>
    <x v="34"/>
    <x v="1"/>
    <n v="30"/>
    <n v="7"/>
    <n v="1321"/>
  </r>
  <r>
    <x v="35"/>
    <x v="1"/>
    <n v="30"/>
    <n v="30"/>
    <n v="8484"/>
  </r>
  <r>
    <x v="36"/>
    <x v="1"/>
    <n v="30"/>
    <n v="15"/>
    <n v="1974"/>
  </r>
  <r>
    <x v="37"/>
    <x v="1"/>
    <n v="30"/>
    <n v="11"/>
    <n v="1845"/>
  </r>
  <r>
    <x v="38"/>
    <x v="1"/>
    <n v="30"/>
    <n v="34"/>
    <n v="10237"/>
  </r>
  <r>
    <x v="39"/>
    <x v="1"/>
    <n v="30"/>
    <n v="16"/>
    <n v="3684"/>
  </r>
  <r>
    <x v="40"/>
    <x v="1"/>
    <n v="30"/>
    <n v="13"/>
    <n v="3720"/>
  </r>
  <r>
    <x v="41"/>
    <x v="1"/>
    <n v="30"/>
    <n v="16"/>
    <n v="4197"/>
  </r>
  <r>
    <x v="42"/>
    <x v="1"/>
    <n v="30"/>
    <n v="45"/>
    <n v="7445"/>
  </r>
  <r>
    <x v="43"/>
    <x v="1"/>
    <n v="30"/>
    <n v="44"/>
    <n v="32115"/>
  </r>
  <r>
    <x v="44"/>
    <x v="1"/>
    <n v="30"/>
    <n v="12"/>
    <n v="3843"/>
  </r>
  <r>
    <x v="45"/>
    <x v="1"/>
    <n v="30"/>
    <n v="6"/>
    <n v="1366"/>
  </r>
  <r>
    <x v="46"/>
    <x v="1"/>
    <n v="30"/>
    <n v="76"/>
    <n v="54767"/>
  </r>
  <r>
    <x v="47"/>
    <x v="1"/>
    <n v="30"/>
    <n v="5"/>
    <n v="638"/>
  </r>
  <r>
    <x v="48"/>
    <x v="1"/>
    <n v="30"/>
    <n v="25"/>
    <n v="6977"/>
  </r>
  <r>
    <x v="49"/>
    <x v="1"/>
    <n v="30"/>
    <n v="30"/>
    <n v="1906"/>
  </r>
  <r>
    <x v="50"/>
    <x v="1"/>
    <n v="30"/>
    <n v="11"/>
    <n v="1650"/>
  </r>
  <r>
    <x v="51"/>
    <x v="1"/>
    <n v="30"/>
    <n v="25"/>
    <n v="86549"/>
  </r>
  <r>
    <x v="0"/>
    <x v="1"/>
    <n v="31"/>
    <n v="14"/>
    <n v="4115"/>
  </r>
  <r>
    <x v="1"/>
    <x v="1"/>
    <n v="31"/>
    <n v="7"/>
    <n v="1895"/>
  </r>
  <r>
    <x v="2"/>
    <x v="1"/>
    <n v="31"/>
    <n v="61"/>
    <n v="21769"/>
  </r>
  <r>
    <x v="3"/>
    <x v="1"/>
    <n v="31"/>
    <n v="2"/>
    <n v="458"/>
  </r>
  <r>
    <x v="4"/>
    <x v="1"/>
    <n v="31"/>
    <n v="74"/>
    <n v="16447"/>
  </r>
  <r>
    <x v="5"/>
    <x v="1"/>
    <n v="31"/>
    <n v="11"/>
    <n v="19390"/>
  </r>
  <r>
    <x v="6"/>
    <x v="1"/>
    <n v="31"/>
    <n v="6"/>
    <n v="1209"/>
  </r>
  <r>
    <x v="7"/>
    <x v="1"/>
    <n v="31"/>
    <n v="0"/>
    <n v="0"/>
  </r>
  <r>
    <x v="8"/>
    <x v="1"/>
    <n v="31"/>
    <n v="2"/>
    <n v="2070"/>
  </r>
  <r>
    <x v="9"/>
    <x v="1"/>
    <n v="31"/>
    <n v="0"/>
    <n v="0"/>
  </r>
  <r>
    <x v="10"/>
    <x v="1"/>
    <n v="31"/>
    <n v="46"/>
    <n v="26945"/>
  </r>
  <r>
    <x v="11"/>
    <x v="1"/>
    <n v="31"/>
    <n v="14"/>
    <n v="1398"/>
  </r>
  <r>
    <x v="12"/>
    <x v="1"/>
    <n v="31"/>
    <n v="7"/>
    <n v="3356"/>
  </r>
  <r>
    <x v="13"/>
    <x v="1"/>
    <n v="31"/>
    <n v="51"/>
    <n v="25231"/>
  </r>
  <r>
    <x v="14"/>
    <x v="1"/>
    <n v="31"/>
    <n v="30"/>
    <n v="6592"/>
  </r>
  <r>
    <x v="15"/>
    <x v="1"/>
    <n v="31"/>
    <n v="6"/>
    <n v="1088"/>
  </r>
  <r>
    <x v="16"/>
    <x v="1"/>
    <n v="31"/>
    <n v="16"/>
    <n v="3116"/>
  </r>
  <r>
    <x v="17"/>
    <x v="1"/>
    <n v="31"/>
    <n v="8"/>
    <n v="10098"/>
  </r>
  <r>
    <x v="18"/>
    <x v="1"/>
    <n v="31"/>
    <n v="19"/>
    <n v="12490"/>
  </r>
  <r>
    <x v="19"/>
    <x v="1"/>
    <n v="31"/>
    <n v="20"/>
    <n v="3885"/>
  </r>
  <r>
    <x v="20"/>
    <x v="1"/>
    <n v="31"/>
    <n v="6"/>
    <n v="4527"/>
  </r>
  <r>
    <x v="21"/>
    <x v="1"/>
    <n v="31"/>
    <n v="27"/>
    <n v="23486"/>
  </r>
  <r>
    <x v="22"/>
    <x v="1"/>
    <n v="31"/>
    <n v="30"/>
    <n v="7260"/>
  </r>
  <r>
    <x v="23"/>
    <x v="1"/>
    <n v="31"/>
    <n v="8"/>
    <n v="3199"/>
  </r>
  <r>
    <x v="24"/>
    <x v="1"/>
    <n v="31"/>
    <n v="42"/>
    <n v="15384"/>
  </r>
  <r>
    <x v="25"/>
    <x v="1"/>
    <n v="31"/>
    <n v="19"/>
    <n v="2447"/>
  </r>
  <r>
    <x v="26"/>
    <x v="1"/>
    <n v="31"/>
    <n v="5"/>
    <n v="1241"/>
  </r>
  <r>
    <x v="27"/>
    <x v="1"/>
    <n v="31"/>
    <n v="10"/>
    <n v="1340"/>
  </r>
  <r>
    <x v="28"/>
    <x v="1"/>
    <n v="31"/>
    <n v="20"/>
    <n v="6800"/>
  </r>
  <r>
    <x v="29"/>
    <x v="1"/>
    <n v="31"/>
    <n v="17"/>
    <n v="3246"/>
  </r>
  <r>
    <x v="30"/>
    <x v="1"/>
    <n v="31"/>
    <n v="16"/>
    <n v="3449"/>
  </r>
  <r>
    <x v="31"/>
    <x v="1"/>
    <n v="31"/>
    <n v="14"/>
    <n v="5425"/>
  </r>
  <r>
    <x v="32"/>
    <x v="1"/>
    <n v="31"/>
    <n v="59"/>
    <n v="4677"/>
  </r>
  <r>
    <x v="33"/>
    <x v="1"/>
    <n v="31"/>
    <n v="19"/>
    <n v="4193"/>
  </r>
  <r>
    <x v="34"/>
    <x v="1"/>
    <n v="31"/>
    <n v="10"/>
    <n v="3567"/>
  </r>
  <r>
    <x v="35"/>
    <x v="1"/>
    <n v="31"/>
    <n v="31"/>
    <n v="8019"/>
  </r>
  <r>
    <x v="36"/>
    <x v="1"/>
    <n v="31"/>
    <n v="12"/>
    <n v="1972"/>
  </r>
  <r>
    <x v="37"/>
    <x v="1"/>
    <n v="31"/>
    <n v="11"/>
    <n v="1782"/>
  </r>
  <r>
    <x v="38"/>
    <x v="1"/>
    <n v="31"/>
    <n v="31"/>
    <n v="9626"/>
  </r>
  <r>
    <x v="39"/>
    <x v="1"/>
    <n v="31"/>
    <n v="15"/>
    <n v="3813"/>
  </r>
  <r>
    <x v="40"/>
    <x v="1"/>
    <n v="31"/>
    <n v="11"/>
    <n v="3361"/>
  </r>
  <r>
    <x v="41"/>
    <x v="1"/>
    <n v="31"/>
    <n v="16"/>
    <n v="4159"/>
  </r>
  <r>
    <x v="42"/>
    <x v="1"/>
    <n v="31"/>
    <n v="50"/>
    <n v="8169"/>
  </r>
  <r>
    <x v="43"/>
    <x v="1"/>
    <n v="31"/>
    <n v="45"/>
    <n v="33473"/>
  </r>
  <r>
    <x v="44"/>
    <x v="1"/>
    <n v="31"/>
    <n v="13"/>
    <n v="4704"/>
  </r>
  <r>
    <x v="45"/>
    <x v="1"/>
    <n v="31"/>
    <n v="6"/>
    <n v="1385"/>
  </r>
  <r>
    <x v="46"/>
    <x v="1"/>
    <n v="31"/>
    <n v="73"/>
    <n v="57113"/>
  </r>
  <r>
    <x v="47"/>
    <x v="1"/>
    <n v="31"/>
    <n v="5"/>
    <n v="578"/>
  </r>
  <r>
    <x v="48"/>
    <x v="1"/>
    <n v="31"/>
    <n v="26"/>
    <n v="6690"/>
  </r>
  <r>
    <x v="49"/>
    <x v="1"/>
    <n v="31"/>
    <n v="32"/>
    <n v="2092"/>
  </r>
  <r>
    <x v="50"/>
    <x v="1"/>
    <n v="31"/>
    <n v="13"/>
    <n v="2104"/>
  </r>
  <r>
    <x v="51"/>
    <x v="1"/>
    <n v="31"/>
    <n v="27"/>
    <n v="82116"/>
  </r>
  <r>
    <x v="0"/>
    <x v="1"/>
    <n v="32"/>
    <n v="18"/>
    <n v="6194"/>
  </r>
  <r>
    <x v="1"/>
    <x v="1"/>
    <n v="32"/>
    <n v="7"/>
    <n v="1841"/>
  </r>
  <r>
    <x v="2"/>
    <x v="1"/>
    <n v="32"/>
    <n v="61"/>
    <n v="22432"/>
  </r>
  <r>
    <x v="3"/>
    <x v="1"/>
    <n v="32"/>
    <n v="3"/>
    <n v="664"/>
  </r>
  <r>
    <x v="4"/>
    <x v="1"/>
    <n v="32"/>
    <n v="80"/>
    <n v="21741"/>
  </r>
  <r>
    <x v="5"/>
    <x v="1"/>
    <n v="32"/>
    <n v="12"/>
    <n v="19647"/>
  </r>
  <r>
    <x v="6"/>
    <x v="1"/>
    <n v="32"/>
    <n v="6"/>
    <n v="1478"/>
  </r>
  <r>
    <x v="7"/>
    <x v="1"/>
    <n v="32"/>
    <n v="0"/>
    <n v="0"/>
  </r>
  <r>
    <x v="8"/>
    <x v="1"/>
    <n v="32"/>
    <n v="1"/>
    <n v="1369"/>
  </r>
  <r>
    <x v="9"/>
    <x v="1"/>
    <n v="32"/>
    <n v="0"/>
    <n v="0"/>
  </r>
  <r>
    <x v="10"/>
    <x v="1"/>
    <n v="32"/>
    <n v="45"/>
    <n v="29839"/>
  </r>
  <r>
    <x v="11"/>
    <x v="1"/>
    <n v="32"/>
    <n v="15"/>
    <n v="1706"/>
  </r>
  <r>
    <x v="12"/>
    <x v="1"/>
    <n v="32"/>
    <n v="7"/>
    <n v="3297"/>
  </r>
  <r>
    <x v="13"/>
    <x v="1"/>
    <n v="32"/>
    <n v="52"/>
    <n v="31238"/>
  </r>
  <r>
    <x v="14"/>
    <x v="1"/>
    <n v="32"/>
    <n v="28"/>
    <n v="6222"/>
  </r>
  <r>
    <x v="15"/>
    <x v="1"/>
    <n v="32"/>
    <n v="6"/>
    <n v="1190"/>
  </r>
  <r>
    <x v="16"/>
    <x v="1"/>
    <n v="32"/>
    <n v="19"/>
    <n v="3829"/>
  </r>
  <r>
    <x v="17"/>
    <x v="1"/>
    <n v="32"/>
    <n v="7"/>
    <n v="13874"/>
  </r>
  <r>
    <x v="18"/>
    <x v="1"/>
    <n v="32"/>
    <n v="17"/>
    <n v="10437"/>
  </r>
  <r>
    <x v="19"/>
    <x v="1"/>
    <n v="32"/>
    <n v="19"/>
    <n v="3593"/>
  </r>
  <r>
    <x v="20"/>
    <x v="1"/>
    <n v="32"/>
    <n v="6"/>
    <n v="5363"/>
  </r>
  <r>
    <x v="21"/>
    <x v="1"/>
    <n v="32"/>
    <n v="27"/>
    <n v="24138"/>
  </r>
  <r>
    <x v="22"/>
    <x v="1"/>
    <n v="32"/>
    <n v="30"/>
    <n v="8067"/>
  </r>
  <r>
    <x v="23"/>
    <x v="1"/>
    <n v="32"/>
    <n v="8"/>
    <n v="3310"/>
  </r>
  <r>
    <x v="24"/>
    <x v="1"/>
    <n v="32"/>
    <n v="41"/>
    <n v="15250"/>
  </r>
  <r>
    <x v="25"/>
    <x v="1"/>
    <n v="32"/>
    <n v="20"/>
    <n v="2592"/>
  </r>
  <r>
    <x v="26"/>
    <x v="1"/>
    <n v="32"/>
    <n v="5"/>
    <n v="1330"/>
  </r>
  <r>
    <x v="27"/>
    <x v="1"/>
    <n v="32"/>
    <n v="10"/>
    <n v="1482"/>
  </r>
  <r>
    <x v="28"/>
    <x v="1"/>
    <n v="32"/>
    <n v="20"/>
    <n v="6960"/>
  </r>
  <r>
    <x v="29"/>
    <x v="1"/>
    <n v="32"/>
    <n v="17"/>
    <n v="3129"/>
  </r>
  <r>
    <x v="30"/>
    <x v="1"/>
    <n v="32"/>
    <n v="15"/>
    <n v="2206"/>
  </r>
  <r>
    <x v="31"/>
    <x v="1"/>
    <n v="32"/>
    <n v="13"/>
    <n v="5269"/>
  </r>
  <r>
    <x v="32"/>
    <x v="1"/>
    <n v="32"/>
    <n v="59"/>
    <n v="4784"/>
  </r>
  <r>
    <x v="33"/>
    <x v="1"/>
    <n v="32"/>
    <n v="18"/>
    <n v="3995"/>
  </r>
  <r>
    <x v="34"/>
    <x v="1"/>
    <n v="32"/>
    <n v="9"/>
    <n v="3873"/>
  </r>
  <r>
    <x v="35"/>
    <x v="1"/>
    <n v="32"/>
    <n v="30"/>
    <n v="8133"/>
  </r>
  <r>
    <x v="36"/>
    <x v="1"/>
    <n v="32"/>
    <n v="0"/>
    <n v="0"/>
  </r>
  <r>
    <x v="37"/>
    <x v="1"/>
    <n v="32"/>
    <n v="10"/>
    <n v="1859"/>
  </r>
  <r>
    <x v="38"/>
    <x v="1"/>
    <n v="32"/>
    <n v="34"/>
    <n v="9857"/>
  </r>
  <r>
    <x v="39"/>
    <x v="1"/>
    <n v="32"/>
    <n v="17"/>
    <n v="3641"/>
  </r>
  <r>
    <x v="40"/>
    <x v="1"/>
    <n v="32"/>
    <n v="11"/>
    <n v="3567"/>
  </r>
  <r>
    <x v="41"/>
    <x v="1"/>
    <n v="32"/>
    <n v="15"/>
    <n v="4179"/>
  </r>
  <r>
    <x v="42"/>
    <x v="1"/>
    <n v="32"/>
    <n v="51"/>
    <n v="8620"/>
  </r>
  <r>
    <x v="43"/>
    <x v="1"/>
    <n v="32"/>
    <n v="43"/>
    <n v="36805"/>
  </r>
  <r>
    <x v="44"/>
    <x v="1"/>
    <n v="32"/>
    <n v="12"/>
    <n v="4596"/>
  </r>
  <r>
    <x v="45"/>
    <x v="1"/>
    <n v="32"/>
    <n v="6"/>
    <n v="1506"/>
  </r>
  <r>
    <x v="46"/>
    <x v="1"/>
    <n v="32"/>
    <n v="83"/>
    <n v="60282"/>
  </r>
  <r>
    <x v="47"/>
    <x v="1"/>
    <n v="32"/>
    <n v="5"/>
    <n v="647"/>
  </r>
  <r>
    <x v="48"/>
    <x v="1"/>
    <n v="32"/>
    <n v="25"/>
    <n v="6751"/>
  </r>
  <r>
    <x v="49"/>
    <x v="1"/>
    <n v="32"/>
    <n v="30"/>
    <n v="2162"/>
  </r>
  <r>
    <x v="50"/>
    <x v="1"/>
    <n v="32"/>
    <n v="13"/>
    <n v="2470"/>
  </r>
  <r>
    <x v="51"/>
    <x v="1"/>
    <n v="32"/>
    <n v="27"/>
    <n v="82275"/>
  </r>
  <r>
    <x v="0"/>
    <x v="1"/>
    <n v="33"/>
    <n v="18"/>
    <n v="6006"/>
  </r>
  <r>
    <x v="1"/>
    <x v="1"/>
    <n v="33"/>
    <n v="7"/>
    <n v="1859"/>
  </r>
  <r>
    <x v="2"/>
    <x v="1"/>
    <n v="33"/>
    <n v="60"/>
    <n v="22467"/>
  </r>
  <r>
    <x v="3"/>
    <x v="1"/>
    <n v="33"/>
    <n v="2"/>
    <n v="526"/>
  </r>
  <r>
    <x v="4"/>
    <x v="1"/>
    <n v="33"/>
    <n v="82"/>
    <n v="24405"/>
  </r>
  <r>
    <x v="5"/>
    <x v="1"/>
    <n v="33"/>
    <n v="12"/>
    <n v="19636"/>
  </r>
  <r>
    <x v="6"/>
    <x v="1"/>
    <n v="33"/>
    <n v="6"/>
    <n v="1471"/>
  </r>
  <r>
    <x v="7"/>
    <x v="1"/>
    <n v="33"/>
    <n v="0"/>
    <n v="0"/>
  </r>
  <r>
    <x v="8"/>
    <x v="1"/>
    <n v="33"/>
    <n v="1"/>
    <n v="1462"/>
  </r>
  <r>
    <x v="9"/>
    <x v="1"/>
    <n v="33"/>
    <n v="0"/>
    <n v="0"/>
  </r>
  <r>
    <x v="10"/>
    <x v="1"/>
    <n v="33"/>
    <n v="45"/>
    <n v="31159"/>
  </r>
  <r>
    <x v="11"/>
    <x v="1"/>
    <n v="33"/>
    <n v="14"/>
    <n v="950"/>
  </r>
  <r>
    <x v="12"/>
    <x v="1"/>
    <n v="33"/>
    <n v="7"/>
    <n v="3335"/>
  </r>
  <r>
    <x v="13"/>
    <x v="1"/>
    <n v="33"/>
    <n v="52"/>
    <n v="32198"/>
  </r>
  <r>
    <x v="14"/>
    <x v="1"/>
    <n v="33"/>
    <n v="32"/>
    <n v="7077"/>
  </r>
  <r>
    <x v="15"/>
    <x v="1"/>
    <n v="33"/>
    <n v="2"/>
    <n v="595"/>
  </r>
  <r>
    <x v="16"/>
    <x v="1"/>
    <n v="33"/>
    <n v="20"/>
    <n v="4373"/>
  </r>
  <r>
    <x v="17"/>
    <x v="1"/>
    <n v="33"/>
    <n v="7"/>
    <n v="15050"/>
  </r>
  <r>
    <x v="18"/>
    <x v="1"/>
    <n v="33"/>
    <n v="17"/>
    <n v="10781"/>
  </r>
  <r>
    <x v="19"/>
    <x v="1"/>
    <n v="33"/>
    <n v="19"/>
    <n v="3741"/>
  </r>
  <r>
    <x v="20"/>
    <x v="1"/>
    <n v="33"/>
    <n v="6"/>
    <n v="5606"/>
  </r>
  <r>
    <x v="21"/>
    <x v="1"/>
    <n v="33"/>
    <n v="27"/>
    <n v="23384"/>
  </r>
  <r>
    <x v="22"/>
    <x v="1"/>
    <n v="33"/>
    <n v="33"/>
    <n v="9746"/>
  </r>
  <r>
    <x v="23"/>
    <x v="1"/>
    <n v="33"/>
    <n v="4"/>
    <n v="842"/>
  </r>
  <r>
    <x v="24"/>
    <x v="1"/>
    <n v="33"/>
    <n v="42"/>
    <n v="15556"/>
  </r>
  <r>
    <x v="25"/>
    <x v="1"/>
    <n v="33"/>
    <n v="20"/>
    <n v="2883"/>
  </r>
  <r>
    <x v="26"/>
    <x v="1"/>
    <n v="33"/>
    <n v="5"/>
    <n v="1392"/>
  </r>
  <r>
    <x v="27"/>
    <x v="1"/>
    <n v="33"/>
    <n v="9"/>
    <n v="1352"/>
  </r>
  <r>
    <x v="28"/>
    <x v="1"/>
    <n v="33"/>
    <n v="20"/>
    <n v="6927"/>
  </r>
  <r>
    <x v="29"/>
    <x v="1"/>
    <n v="33"/>
    <n v="17"/>
    <n v="3180"/>
  </r>
  <r>
    <x v="30"/>
    <x v="1"/>
    <n v="33"/>
    <n v="17"/>
    <n v="3474"/>
  </r>
  <r>
    <x v="31"/>
    <x v="1"/>
    <n v="33"/>
    <n v="10"/>
    <n v="4674"/>
  </r>
  <r>
    <x v="32"/>
    <x v="1"/>
    <n v="33"/>
    <n v="59"/>
    <n v="5306"/>
  </r>
  <r>
    <x v="33"/>
    <x v="1"/>
    <n v="33"/>
    <n v="20"/>
    <n v="4324"/>
  </r>
  <r>
    <x v="34"/>
    <x v="1"/>
    <n v="33"/>
    <n v="10"/>
    <n v="4054"/>
  </r>
  <r>
    <x v="35"/>
    <x v="1"/>
    <n v="33"/>
    <n v="31"/>
    <n v="8462"/>
  </r>
  <r>
    <x v="36"/>
    <x v="1"/>
    <n v="33"/>
    <n v="15"/>
    <n v="1953"/>
  </r>
  <r>
    <x v="37"/>
    <x v="1"/>
    <n v="33"/>
    <n v="11"/>
    <n v="2085"/>
  </r>
  <r>
    <x v="38"/>
    <x v="1"/>
    <n v="33"/>
    <n v="32"/>
    <n v="9727"/>
  </r>
  <r>
    <x v="39"/>
    <x v="1"/>
    <n v="33"/>
    <n v="15"/>
    <n v="3337"/>
  </r>
  <r>
    <x v="40"/>
    <x v="1"/>
    <n v="33"/>
    <n v="13"/>
    <n v="4464"/>
  </r>
  <r>
    <x v="41"/>
    <x v="1"/>
    <n v="33"/>
    <n v="16"/>
    <n v="4480"/>
  </r>
  <r>
    <x v="42"/>
    <x v="1"/>
    <n v="33"/>
    <n v="50"/>
    <n v="9625"/>
  </r>
  <r>
    <x v="43"/>
    <x v="1"/>
    <n v="33"/>
    <n v="45"/>
    <n v="38515"/>
  </r>
  <r>
    <x v="44"/>
    <x v="1"/>
    <n v="33"/>
    <n v="13"/>
    <n v="5028"/>
  </r>
  <r>
    <x v="45"/>
    <x v="1"/>
    <n v="33"/>
    <n v="6"/>
    <n v="1430"/>
  </r>
  <r>
    <x v="46"/>
    <x v="1"/>
    <n v="33"/>
    <n v="83"/>
    <n v="60376"/>
  </r>
  <r>
    <x v="47"/>
    <x v="1"/>
    <n v="33"/>
    <n v="5"/>
    <n v="847"/>
  </r>
  <r>
    <x v="48"/>
    <x v="1"/>
    <n v="33"/>
    <n v="26"/>
    <n v="7076"/>
  </r>
  <r>
    <x v="49"/>
    <x v="1"/>
    <n v="33"/>
    <n v="30"/>
    <n v="1787"/>
  </r>
  <r>
    <x v="50"/>
    <x v="1"/>
    <n v="33"/>
    <n v="12"/>
    <n v="2172"/>
  </r>
  <r>
    <x v="51"/>
    <x v="1"/>
    <n v="33"/>
    <n v="26"/>
    <n v="77813"/>
  </r>
  <r>
    <x v="0"/>
    <x v="1"/>
    <n v="34"/>
    <n v="17"/>
    <n v="6164"/>
  </r>
  <r>
    <x v="1"/>
    <x v="1"/>
    <n v="34"/>
    <n v="6"/>
    <n v="1817"/>
  </r>
  <r>
    <x v="2"/>
    <x v="1"/>
    <n v="34"/>
    <n v="60"/>
    <n v="21843"/>
  </r>
  <r>
    <x v="3"/>
    <x v="1"/>
    <n v="34"/>
    <n v="3"/>
    <n v="1041"/>
  </r>
  <r>
    <x v="4"/>
    <x v="1"/>
    <n v="34"/>
    <n v="83"/>
    <n v="25958"/>
  </r>
  <r>
    <x v="5"/>
    <x v="1"/>
    <n v="34"/>
    <n v="12"/>
    <n v="19431"/>
  </r>
  <r>
    <x v="6"/>
    <x v="1"/>
    <n v="34"/>
    <n v="7"/>
    <n v="1846"/>
  </r>
  <r>
    <x v="7"/>
    <x v="1"/>
    <n v="34"/>
    <n v="0"/>
    <n v="0"/>
  </r>
  <r>
    <x v="8"/>
    <x v="1"/>
    <n v="34"/>
    <n v="1"/>
    <n v="1367"/>
  </r>
  <r>
    <x v="9"/>
    <x v="1"/>
    <n v="34"/>
    <n v="0"/>
    <n v="0"/>
  </r>
  <r>
    <x v="10"/>
    <x v="1"/>
    <n v="34"/>
    <n v="46"/>
    <n v="34030"/>
  </r>
  <r>
    <x v="11"/>
    <x v="1"/>
    <n v="34"/>
    <n v="15"/>
    <n v="1752"/>
  </r>
  <r>
    <x v="12"/>
    <x v="1"/>
    <n v="34"/>
    <n v="6"/>
    <n v="3342"/>
  </r>
  <r>
    <x v="13"/>
    <x v="1"/>
    <n v="34"/>
    <n v="52"/>
    <n v="32722"/>
  </r>
  <r>
    <x v="14"/>
    <x v="1"/>
    <n v="34"/>
    <n v="32"/>
    <n v="8293"/>
  </r>
  <r>
    <x v="15"/>
    <x v="1"/>
    <n v="34"/>
    <n v="6"/>
    <n v="1850"/>
  </r>
  <r>
    <x v="16"/>
    <x v="1"/>
    <n v="34"/>
    <n v="20"/>
    <n v="4548"/>
  </r>
  <r>
    <x v="17"/>
    <x v="1"/>
    <n v="34"/>
    <n v="8"/>
    <n v="15515"/>
  </r>
  <r>
    <x v="18"/>
    <x v="1"/>
    <n v="34"/>
    <n v="17"/>
    <n v="13682"/>
  </r>
  <r>
    <x v="19"/>
    <x v="1"/>
    <n v="34"/>
    <n v="19"/>
    <n v="3608"/>
  </r>
  <r>
    <x v="20"/>
    <x v="1"/>
    <n v="34"/>
    <n v="6"/>
    <n v="5317"/>
  </r>
  <r>
    <x v="21"/>
    <x v="1"/>
    <n v="34"/>
    <n v="27"/>
    <n v="23760"/>
  </r>
  <r>
    <x v="22"/>
    <x v="1"/>
    <n v="34"/>
    <n v="35"/>
    <n v="10332"/>
  </r>
  <r>
    <x v="23"/>
    <x v="1"/>
    <n v="34"/>
    <n v="9"/>
    <n v="3561"/>
  </r>
  <r>
    <x v="24"/>
    <x v="1"/>
    <n v="34"/>
    <n v="40"/>
    <n v="15680"/>
  </r>
  <r>
    <x v="25"/>
    <x v="1"/>
    <n v="34"/>
    <n v="19"/>
    <n v="3143"/>
  </r>
  <r>
    <x v="26"/>
    <x v="1"/>
    <n v="34"/>
    <n v="5"/>
    <n v="2168"/>
  </r>
  <r>
    <x v="27"/>
    <x v="1"/>
    <n v="34"/>
    <n v="10"/>
    <n v="1570"/>
  </r>
  <r>
    <x v="28"/>
    <x v="1"/>
    <n v="34"/>
    <n v="19"/>
    <n v="6015"/>
  </r>
  <r>
    <x v="29"/>
    <x v="1"/>
    <n v="34"/>
    <n v="17"/>
    <n v="3219"/>
  </r>
  <r>
    <x v="30"/>
    <x v="1"/>
    <n v="34"/>
    <n v="17"/>
    <n v="3466"/>
  </r>
  <r>
    <x v="31"/>
    <x v="1"/>
    <n v="34"/>
    <n v="13"/>
    <n v="5412"/>
  </r>
  <r>
    <x v="32"/>
    <x v="1"/>
    <n v="34"/>
    <n v="59"/>
    <n v="6756"/>
  </r>
  <r>
    <x v="33"/>
    <x v="1"/>
    <n v="34"/>
    <n v="19"/>
    <n v="5446"/>
  </r>
  <r>
    <x v="34"/>
    <x v="1"/>
    <n v="34"/>
    <n v="10"/>
    <n v="4255"/>
  </r>
  <r>
    <x v="35"/>
    <x v="1"/>
    <n v="34"/>
    <n v="31"/>
    <n v="8941"/>
  </r>
  <r>
    <x v="36"/>
    <x v="1"/>
    <n v="34"/>
    <n v="16"/>
    <n v="2451"/>
  </r>
  <r>
    <x v="37"/>
    <x v="1"/>
    <n v="34"/>
    <n v="11"/>
    <n v="1948"/>
  </r>
  <r>
    <x v="38"/>
    <x v="1"/>
    <n v="34"/>
    <n v="34"/>
    <n v="12020"/>
  </r>
  <r>
    <x v="39"/>
    <x v="1"/>
    <n v="34"/>
    <n v="15"/>
    <n v="4048"/>
  </r>
  <r>
    <x v="40"/>
    <x v="1"/>
    <n v="34"/>
    <n v="13"/>
    <n v="5264"/>
  </r>
  <r>
    <x v="41"/>
    <x v="1"/>
    <n v="34"/>
    <n v="16"/>
    <n v="4453"/>
  </r>
  <r>
    <x v="42"/>
    <x v="1"/>
    <n v="34"/>
    <n v="51"/>
    <n v="10001"/>
  </r>
  <r>
    <x v="43"/>
    <x v="1"/>
    <n v="34"/>
    <n v="45"/>
    <n v="38353"/>
  </r>
  <r>
    <x v="44"/>
    <x v="1"/>
    <n v="34"/>
    <n v="14"/>
    <n v="5119"/>
  </r>
  <r>
    <x v="45"/>
    <x v="1"/>
    <n v="34"/>
    <n v="6"/>
    <n v="1541"/>
  </r>
  <r>
    <x v="46"/>
    <x v="1"/>
    <n v="34"/>
    <n v="77"/>
    <n v="51117"/>
  </r>
  <r>
    <x v="47"/>
    <x v="1"/>
    <n v="34"/>
    <n v="5"/>
    <n v="1263"/>
  </r>
  <r>
    <x v="48"/>
    <x v="1"/>
    <n v="34"/>
    <n v="25"/>
    <n v="6749"/>
  </r>
  <r>
    <x v="49"/>
    <x v="1"/>
    <n v="34"/>
    <n v="29"/>
    <n v="1880"/>
  </r>
  <r>
    <x v="50"/>
    <x v="1"/>
    <n v="34"/>
    <n v="13"/>
    <n v="2591"/>
  </r>
  <r>
    <x v="51"/>
    <x v="1"/>
    <n v="34"/>
    <n v="26"/>
    <n v="81083"/>
  </r>
  <r>
    <x v="0"/>
    <x v="1"/>
    <n v="35"/>
    <n v="16"/>
    <n v="6185"/>
  </r>
  <r>
    <x v="1"/>
    <x v="1"/>
    <n v="35"/>
    <n v="5"/>
    <n v="1860"/>
  </r>
  <r>
    <x v="2"/>
    <x v="1"/>
    <n v="35"/>
    <n v="60"/>
    <n v="21964"/>
  </r>
  <r>
    <x v="3"/>
    <x v="1"/>
    <n v="35"/>
    <n v="3"/>
    <n v="1055"/>
  </r>
  <r>
    <x v="4"/>
    <x v="1"/>
    <n v="35"/>
    <n v="79"/>
    <n v="25430"/>
  </r>
  <r>
    <x v="5"/>
    <x v="1"/>
    <n v="35"/>
    <n v="12"/>
    <n v="19322"/>
  </r>
  <r>
    <x v="6"/>
    <x v="1"/>
    <n v="35"/>
    <n v="7"/>
    <n v="1901"/>
  </r>
  <r>
    <x v="7"/>
    <x v="1"/>
    <n v="35"/>
    <n v="0"/>
    <n v="0"/>
  </r>
  <r>
    <x v="8"/>
    <x v="1"/>
    <n v="35"/>
    <n v="1"/>
    <n v="1364"/>
  </r>
  <r>
    <x v="9"/>
    <x v="1"/>
    <n v="35"/>
    <n v="0"/>
    <n v="0"/>
  </r>
  <r>
    <x v="10"/>
    <x v="1"/>
    <n v="35"/>
    <n v="45"/>
    <n v="32667"/>
  </r>
  <r>
    <x v="11"/>
    <x v="1"/>
    <n v="35"/>
    <n v="15"/>
    <n v="1399"/>
  </r>
  <r>
    <x v="12"/>
    <x v="1"/>
    <n v="35"/>
    <n v="7"/>
    <n v="3646"/>
  </r>
  <r>
    <x v="13"/>
    <x v="1"/>
    <n v="35"/>
    <n v="52"/>
    <n v="32838"/>
  </r>
  <r>
    <x v="14"/>
    <x v="1"/>
    <n v="35"/>
    <n v="31"/>
    <n v="8247"/>
  </r>
  <r>
    <x v="15"/>
    <x v="1"/>
    <n v="35"/>
    <n v="6"/>
    <n v="1885"/>
  </r>
  <r>
    <x v="16"/>
    <x v="1"/>
    <n v="35"/>
    <n v="19"/>
    <n v="4056"/>
  </r>
  <r>
    <x v="17"/>
    <x v="1"/>
    <n v="35"/>
    <n v="8"/>
    <n v="12142"/>
  </r>
  <r>
    <x v="18"/>
    <x v="1"/>
    <n v="35"/>
    <n v="18"/>
    <n v="12506"/>
  </r>
  <r>
    <x v="19"/>
    <x v="1"/>
    <n v="35"/>
    <n v="19"/>
    <n v="3303"/>
  </r>
  <r>
    <x v="20"/>
    <x v="1"/>
    <n v="35"/>
    <n v="5"/>
    <n v="4066"/>
  </r>
  <r>
    <x v="21"/>
    <x v="1"/>
    <n v="35"/>
    <n v="31"/>
    <n v="21591"/>
  </r>
  <r>
    <x v="22"/>
    <x v="1"/>
    <n v="35"/>
    <n v="38"/>
    <n v="10049"/>
  </r>
  <r>
    <x v="23"/>
    <x v="1"/>
    <n v="35"/>
    <n v="7"/>
    <n v="1444"/>
  </r>
  <r>
    <x v="24"/>
    <x v="1"/>
    <n v="35"/>
    <n v="37"/>
    <n v="15940"/>
  </r>
  <r>
    <x v="25"/>
    <x v="1"/>
    <n v="35"/>
    <n v="20"/>
    <n v="3531"/>
  </r>
  <r>
    <x v="26"/>
    <x v="1"/>
    <n v="35"/>
    <n v="5"/>
    <n v="1991"/>
  </r>
  <r>
    <x v="27"/>
    <x v="1"/>
    <n v="35"/>
    <n v="9"/>
    <n v="1276"/>
  </r>
  <r>
    <x v="28"/>
    <x v="1"/>
    <n v="35"/>
    <n v="20"/>
    <n v="6699"/>
  </r>
  <r>
    <x v="29"/>
    <x v="1"/>
    <n v="35"/>
    <n v="17"/>
    <n v="3125"/>
  </r>
  <r>
    <x v="30"/>
    <x v="1"/>
    <n v="35"/>
    <n v="16"/>
    <n v="3809"/>
  </r>
  <r>
    <x v="31"/>
    <x v="1"/>
    <n v="35"/>
    <n v="12"/>
    <n v="5018"/>
  </r>
  <r>
    <x v="32"/>
    <x v="1"/>
    <n v="35"/>
    <n v="51"/>
    <n v="6363"/>
  </r>
  <r>
    <x v="33"/>
    <x v="1"/>
    <n v="35"/>
    <n v="21"/>
    <n v="5722"/>
  </r>
  <r>
    <x v="34"/>
    <x v="1"/>
    <n v="35"/>
    <n v="12"/>
    <n v="4484"/>
  </r>
  <r>
    <x v="35"/>
    <x v="1"/>
    <n v="35"/>
    <n v="31"/>
    <n v="8775"/>
  </r>
  <r>
    <x v="36"/>
    <x v="1"/>
    <n v="35"/>
    <n v="16"/>
    <n v="1753"/>
  </r>
  <r>
    <x v="37"/>
    <x v="1"/>
    <n v="35"/>
    <n v="11"/>
    <n v="1856"/>
  </r>
  <r>
    <x v="38"/>
    <x v="1"/>
    <n v="35"/>
    <n v="37"/>
    <n v="12635"/>
  </r>
  <r>
    <x v="39"/>
    <x v="1"/>
    <n v="35"/>
    <n v="17"/>
    <n v="3956"/>
  </r>
  <r>
    <x v="40"/>
    <x v="1"/>
    <n v="35"/>
    <n v="13"/>
    <n v="5437"/>
  </r>
  <r>
    <x v="41"/>
    <x v="1"/>
    <n v="35"/>
    <n v="16"/>
    <n v="4543"/>
  </r>
  <r>
    <x v="42"/>
    <x v="1"/>
    <n v="35"/>
    <n v="50"/>
    <n v="10571"/>
  </r>
  <r>
    <x v="43"/>
    <x v="1"/>
    <n v="35"/>
    <n v="47"/>
    <n v="38352"/>
  </r>
  <r>
    <x v="44"/>
    <x v="1"/>
    <n v="35"/>
    <n v="13"/>
    <n v="4919"/>
  </r>
  <r>
    <x v="45"/>
    <x v="1"/>
    <n v="35"/>
    <n v="7"/>
    <n v="1584"/>
  </r>
  <r>
    <x v="46"/>
    <x v="1"/>
    <n v="35"/>
    <n v="83"/>
    <n v="59040"/>
  </r>
  <r>
    <x v="47"/>
    <x v="1"/>
    <n v="35"/>
    <n v="4"/>
    <n v="1215"/>
  </r>
  <r>
    <x v="48"/>
    <x v="1"/>
    <n v="35"/>
    <n v="27"/>
    <n v="7767"/>
  </r>
  <r>
    <x v="49"/>
    <x v="1"/>
    <n v="35"/>
    <n v="33"/>
    <n v="2784"/>
  </r>
  <r>
    <x v="50"/>
    <x v="1"/>
    <n v="35"/>
    <n v="12"/>
    <n v="2275"/>
  </r>
  <r>
    <x v="51"/>
    <x v="1"/>
    <n v="35"/>
    <n v="27"/>
    <n v="80629"/>
  </r>
  <r>
    <x v="0"/>
    <x v="1"/>
    <n v="36"/>
    <n v="17"/>
    <n v="5249"/>
  </r>
  <r>
    <x v="1"/>
    <x v="1"/>
    <n v="36"/>
    <n v="5"/>
    <n v="1850"/>
  </r>
  <r>
    <x v="2"/>
    <x v="1"/>
    <n v="36"/>
    <n v="60"/>
    <n v="19695"/>
  </r>
  <r>
    <x v="3"/>
    <x v="1"/>
    <n v="36"/>
    <n v="3"/>
    <n v="875"/>
  </r>
  <r>
    <x v="4"/>
    <x v="1"/>
    <n v="36"/>
    <n v="77"/>
    <n v="20098"/>
  </r>
  <r>
    <x v="5"/>
    <x v="1"/>
    <n v="36"/>
    <n v="12"/>
    <n v="15411"/>
  </r>
  <r>
    <x v="6"/>
    <x v="1"/>
    <n v="36"/>
    <n v="8"/>
    <n v="3029"/>
  </r>
  <r>
    <x v="7"/>
    <x v="1"/>
    <n v="36"/>
    <n v="0"/>
    <n v="0"/>
  </r>
  <r>
    <x v="8"/>
    <x v="1"/>
    <n v="36"/>
    <n v="1"/>
    <n v="1223"/>
  </r>
  <r>
    <x v="9"/>
    <x v="1"/>
    <n v="36"/>
    <n v="0"/>
    <n v="0"/>
  </r>
  <r>
    <x v="10"/>
    <x v="1"/>
    <n v="36"/>
    <n v="42"/>
    <n v="29126"/>
  </r>
  <r>
    <x v="11"/>
    <x v="1"/>
    <n v="36"/>
    <n v="16"/>
    <n v="1352"/>
  </r>
  <r>
    <x v="12"/>
    <x v="1"/>
    <n v="36"/>
    <n v="7"/>
    <n v="3329"/>
  </r>
  <r>
    <x v="13"/>
    <x v="1"/>
    <n v="36"/>
    <n v="53"/>
    <n v="31715"/>
  </r>
  <r>
    <x v="14"/>
    <x v="1"/>
    <n v="36"/>
    <n v="30"/>
    <n v="7312"/>
  </r>
  <r>
    <x v="15"/>
    <x v="1"/>
    <n v="36"/>
    <n v="6"/>
    <n v="1508"/>
  </r>
  <r>
    <x v="16"/>
    <x v="1"/>
    <n v="36"/>
    <n v="18"/>
    <n v="4027"/>
  </r>
  <r>
    <x v="17"/>
    <x v="1"/>
    <n v="36"/>
    <n v="8"/>
    <n v="14463"/>
  </r>
  <r>
    <x v="18"/>
    <x v="1"/>
    <n v="36"/>
    <n v="15"/>
    <n v="9960"/>
  </r>
  <r>
    <x v="19"/>
    <x v="1"/>
    <n v="36"/>
    <n v="19"/>
    <n v="3153"/>
  </r>
  <r>
    <x v="20"/>
    <x v="1"/>
    <n v="36"/>
    <n v="4"/>
    <n v="3534"/>
  </r>
  <r>
    <x v="21"/>
    <x v="1"/>
    <n v="36"/>
    <n v="31"/>
    <n v="20925"/>
  </r>
  <r>
    <x v="22"/>
    <x v="1"/>
    <n v="36"/>
    <n v="32"/>
    <n v="7212"/>
  </r>
  <r>
    <x v="23"/>
    <x v="1"/>
    <n v="36"/>
    <n v="8"/>
    <n v="2939"/>
  </r>
  <r>
    <x v="24"/>
    <x v="1"/>
    <n v="36"/>
    <n v="38"/>
    <n v="14513"/>
  </r>
  <r>
    <x v="25"/>
    <x v="1"/>
    <n v="36"/>
    <n v="20"/>
    <n v="3236"/>
  </r>
  <r>
    <x v="26"/>
    <x v="1"/>
    <n v="36"/>
    <n v="4"/>
    <n v="1517"/>
  </r>
  <r>
    <x v="27"/>
    <x v="1"/>
    <n v="36"/>
    <n v="10"/>
    <n v="1179"/>
  </r>
  <r>
    <x v="28"/>
    <x v="1"/>
    <n v="36"/>
    <n v="20"/>
    <n v="7338"/>
  </r>
  <r>
    <x v="29"/>
    <x v="1"/>
    <n v="36"/>
    <n v="15"/>
    <n v="2372"/>
  </r>
  <r>
    <x v="30"/>
    <x v="1"/>
    <n v="36"/>
    <n v="16"/>
    <n v="3996"/>
  </r>
  <r>
    <x v="31"/>
    <x v="1"/>
    <n v="36"/>
    <n v="10"/>
    <n v="3966"/>
  </r>
  <r>
    <x v="32"/>
    <x v="1"/>
    <n v="36"/>
    <n v="51"/>
    <n v="5237"/>
  </r>
  <r>
    <x v="33"/>
    <x v="1"/>
    <n v="36"/>
    <n v="22"/>
    <n v="5131"/>
  </r>
  <r>
    <x v="34"/>
    <x v="1"/>
    <n v="36"/>
    <n v="12"/>
    <n v="4574"/>
  </r>
  <r>
    <x v="35"/>
    <x v="1"/>
    <n v="36"/>
    <n v="30"/>
    <n v="7184"/>
  </r>
  <r>
    <x v="36"/>
    <x v="1"/>
    <n v="36"/>
    <n v="17"/>
    <n v="2452"/>
  </r>
  <r>
    <x v="37"/>
    <x v="1"/>
    <n v="36"/>
    <n v="11"/>
    <n v="1782"/>
  </r>
  <r>
    <x v="38"/>
    <x v="1"/>
    <n v="36"/>
    <n v="38"/>
    <n v="12367"/>
  </r>
  <r>
    <x v="39"/>
    <x v="1"/>
    <n v="36"/>
    <n v="17"/>
    <n v="4569"/>
  </r>
  <r>
    <x v="40"/>
    <x v="1"/>
    <n v="36"/>
    <n v="12"/>
    <n v="4817"/>
  </r>
  <r>
    <x v="41"/>
    <x v="1"/>
    <n v="36"/>
    <n v="16"/>
    <n v="4033"/>
  </r>
  <r>
    <x v="42"/>
    <x v="1"/>
    <n v="36"/>
    <n v="49"/>
    <n v="8349"/>
  </r>
  <r>
    <x v="43"/>
    <x v="1"/>
    <n v="36"/>
    <n v="44"/>
    <n v="32200"/>
  </r>
  <r>
    <x v="44"/>
    <x v="1"/>
    <n v="36"/>
    <n v="13"/>
    <n v="4316"/>
  </r>
  <r>
    <x v="45"/>
    <x v="1"/>
    <n v="36"/>
    <n v="6"/>
    <n v="1386"/>
  </r>
  <r>
    <x v="46"/>
    <x v="1"/>
    <n v="36"/>
    <n v="87"/>
    <n v="60971"/>
  </r>
  <r>
    <x v="47"/>
    <x v="1"/>
    <n v="36"/>
    <n v="5"/>
    <n v="1070"/>
  </r>
  <r>
    <x v="48"/>
    <x v="1"/>
    <n v="36"/>
    <n v="28"/>
    <n v="7775"/>
  </r>
  <r>
    <x v="49"/>
    <x v="1"/>
    <n v="36"/>
    <n v="31"/>
    <n v="2322"/>
  </r>
  <r>
    <x v="50"/>
    <x v="1"/>
    <n v="36"/>
    <n v="13"/>
    <n v="2140"/>
  </r>
  <r>
    <x v="51"/>
    <x v="1"/>
    <n v="36"/>
    <n v="27"/>
    <n v="83976"/>
  </r>
  <r>
    <x v="0"/>
    <x v="1"/>
    <n v="37"/>
    <n v="18"/>
    <n v="6293"/>
  </r>
  <r>
    <x v="1"/>
    <x v="1"/>
    <n v="37"/>
    <n v="6"/>
    <n v="1934"/>
  </r>
  <r>
    <x v="2"/>
    <x v="1"/>
    <n v="37"/>
    <n v="59"/>
    <n v="23650"/>
  </r>
  <r>
    <x v="3"/>
    <x v="1"/>
    <n v="37"/>
    <n v="3"/>
    <n v="1003"/>
  </r>
  <r>
    <x v="4"/>
    <x v="1"/>
    <n v="37"/>
    <n v="76"/>
    <n v="24015"/>
  </r>
  <r>
    <x v="5"/>
    <x v="1"/>
    <n v="37"/>
    <n v="12"/>
    <n v="18765"/>
  </r>
  <r>
    <x v="6"/>
    <x v="1"/>
    <n v="37"/>
    <n v="9"/>
    <n v="4190"/>
  </r>
  <r>
    <x v="7"/>
    <x v="1"/>
    <n v="37"/>
    <n v="0"/>
    <n v="0"/>
  </r>
  <r>
    <x v="8"/>
    <x v="1"/>
    <n v="37"/>
    <n v="1"/>
    <n v="1696"/>
  </r>
  <r>
    <x v="9"/>
    <x v="1"/>
    <n v="37"/>
    <n v="0"/>
    <n v="0"/>
  </r>
  <r>
    <x v="10"/>
    <x v="1"/>
    <n v="37"/>
    <n v="44"/>
    <n v="33472"/>
  </r>
  <r>
    <x v="11"/>
    <x v="1"/>
    <n v="37"/>
    <n v="15"/>
    <n v="1478"/>
  </r>
  <r>
    <x v="12"/>
    <x v="1"/>
    <n v="37"/>
    <n v="6"/>
    <n v="3952"/>
  </r>
  <r>
    <x v="13"/>
    <x v="1"/>
    <n v="37"/>
    <n v="53"/>
    <n v="32854"/>
  </r>
  <r>
    <x v="14"/>
    <x v="1"/>
    <n v="37"/>
    <n v="32"/>
    <n v="8622"/>
  </r>
  <r>
    <x v="15"/>
    <x v="1"/>
    <n v="37"/>
    <n v="7"/>
    <n v="2155"/>
  </r>
  <r>
    <x v="16"/>
    <x v="1"/>
    <n v="37"/>
    <n v="20"/>
    <n v="4585"/>
  </r>
  <r>
    <x v="17"/>
    <x v="1"/>
    <n v="37"/>
    <n v="8"/>
    <n v="15353"/>
  </r>
  <r>
    <x v="18"/>
    <x v="1"/>
    <n v="37"/>
    <n v="4"/>
    <n v="1764"/>
  </r>
  <r>
    <x v="19"/>
    <x v="1"/>
    <n v="37"/>
    <n v="19"/>
    <n v="3479"/>
  </r>
  <r>
    <x v="20"/>
    <x v="1"/>
    <n v="37"/>
    <n v="4"/>
    <n v="4985"/>
  </r>
  <r>
    <x v="21"/>
    <x v="1"/>
    <n v="37"/>
    <n v="31"/>
    <n v="25579"/>
  </r>
  <r>
    <x v="22"/>
    <x v="1"/>
    <n v="37"/>
    <n v="36"/>
    <n v="11613"/>
  </r>
  <r>
    <x v="23"/>
    <x v="1"/>
    <n v="37"/>
    <n v="7"/>
    <n v="3364"/>
  </r>
  <r>
    <x v="24"/>
    <x v="1"/>
    <n v="37"/>
    <n v="36"/>
    <n v="15728"/>
  </r>
  <r>
    <x v="25"/>
    <x v="1"/>
    <n v="37"/>
    <n v="20"/>
    <n v="3532"/>
  </r>
  <r>
    <x v="26"/>
    <x v="1"/>
    <n v="37"/>
    <n v="5"/>
    <n v="2049"/>
  </r>
  <r>
    <x v="27"/>
    <x v="1"/>
    <n v="37"/>
    <n v="9"/>
    <n v="1114"/>
  </r>
  <r>
    <x v="28"/>
    <x v="1"/>
    <n v="37"/>
    <n v="20"/>
    <n v="7401"/>
  </r>
  <r>
    <x v="29"/>
    <x v="1"/>
    <n v="37"/>
    <n v="17"/>
    <n v="3357"/>
  </r>
  <r>
    <x v="30"/>
    <x v="1"/>
    <n v="37"/>
    <n v="16"/>
    <n v="5016"/>
  </r>
  <r>
    <x v="31"/>
    <x v="1"/>
    <n v="37"/>
    <n v="12"/>
    <n v="4993"/>
  </r>
  <r>
    <x v="32"/>
    <x v="1"/>
    <n v="37"/>
    <n v="51"/>
    <n v="7042"/>
  </r>
  <r>
    <x v="33"/>
    <x v="1"/>
    <n v="37"/>
    <n v="22"/>
    <n v="6396"/>
  </r>
  <r>
    <x v="34"/>
    <x v="1"/>
    <n v="37"/>
    <n v="12"/>
    <n v="4710"/>
  </r>
  <r>
    <x v="35"/>
    <x v="1"/>
    <n v="37"/>
    <n v="31"/>
    <n v="9155"/>
  </r>
  <r>
    <x v="36"/>
    <x v="1"/>
    <n v="37"/>
    <n v="17"/>
    <n v="2311"/>
  </r>
  <r>
    <x v="37"/>
    <x v="1"/>
    <n v="37"/>
    <n v="9"/>
    <n v="1519"/>
  </r>
  <r>
    <x v="38"/>
    <x v="1"/>
    <n v="37"/>
    <n v="38"/>
    <n v="13857"/>
  </r>
  <r>
    <x v="39"/>
    <x v="1"/>
    <n v="37"/>
    <n v="17"/>
    <n v="5786"/>
  </r>
  <r>
    <x v="40"/>
    <x v="1"/>
    <n v="37"/>
    <n v="13"/>
    <n v="5445"/>
  </r>
  <r>
    <x v="41"/>
    <x v="1"/>
    <n v="37"/>
    <n v="16"/>
    <n v="4439"/>
  </r>
  <r>
    <x v="42"/>
    <x v="1"/>
    <n v="37"/>
    <n v="52"/>
    <n v="11720"/>
  </r>
  <r>
    <x v="43"/>
    <x v="1"/>
    <n v="37"/>
    <n v="44"/>
    <n v="35643"/>
  </r>
  <r>
    <x v="44"/>
    <x v="1"/>
    <n v="37"/>
    <n v="13"/>
    <n v="5802"/>
  </r>
  <r>
    <x v="45"/>
    <x v="1"/>
    <n v="37"/>
    <n v="6"/>
    <n v="1380"/>
  </r>
  <r>
    <x v="46"/>
    <x v="1"/>
    <n v="37"/>
    <n v="88"/>
    <n v="65598"/>
  </r>
  <r>
    <x v="47"/>
    <x v="1"/>
    <n v="37"/>
    <n v="5"/>
    <n v="1281"/>
  </r>
  <r>
    <x v="48"/>
    <x v="1"/>
    <n v="37"/>
    <n v="27"/>
    <n v="8169"/>
  </r>
  <r>
    <x v="49"/>
    <x v="1"/>
    <n v="37"/>
    <n v="35"/>
    <n v="3317"/>
  </r>
  <r>
    <x v="50"/>
    <x v="1"/>
    <n v="37"/>
    <n v="13"/>
    <n v="2588"/>
  </r>
  <r>
    <x v="51"/>
    <x v="1"/>
    <n v="37"/>
    <n v="29"/>
    <n v="87136"/>
  </r>
  <r>
    <x v="0"/>
    <x v="1"/>
    <n v="38"/>
    <n v="21"/>
    <n v="6908"/>
  </r>
  <r>
    <x v="1"/>
    <x v="1"/>
    <n v="38"/>
    <n v="6"/>
    <n v="1956"/>
  </r>
  <r>
    <x v="2"/>
    <x v="1"/>
    <n v="38"/>
    <n v="59"/>
    <n v="23375"/>
  </r>
  <r>
    <x v="3"/>
    <x v="1"/>
    <n v="38"/>
    <n v="3"/>
    <n v="1088"/>
  </r>
  <r>
    <x v="4"/>
    <x v="1"/>
    <n v="38"/>
    <n v="74"/>
    <n v="25285"/>
  </r>
  <r>
    <x v="5"/>
    <x v="1"/>
    <n v="38"/>
    <n v="10"/>
    <n v="17043"/>
  </r>
  <r>
    <x v="6"/>
    <x v="1"/>
    <n v="38"/>
    <n v="9"/>
    <n v="4229"/>
  </r>
  <r>
    <x v="7"/>
    <x v="1"/>
    <n v="38"/>
    <n v="0"/>
    <n v="0"/>
  </r>
  <r>
    <x v="8"/>
    <x v="1"/>
    <n v="38"/>
    <n v="1"/>
    <n v="1441"/>
  </r>
  <r>
    <x v="9"/>
    <x v="1"/>
    <n v="38"/>
    <n v="0"/>
    <n v="0"/>
  </r>
  <r>
    <x v="10"/>
    <x v="1"/>
    <n v="38"/>
    <n v="43"/>
    <n v="34805"/>
  </r>
  <r>
    <x v="11"/>
    <x v="1"/>
    <n v="38"/>
    <n v="15"/>
    <n v="1472"/>
  </r>
  <r>
    <x v="12"/>
    <x v="1"/>
    <n v="38"/>
    <n v="6"/>
    <n v="3731"/>
  </r>
  <r>
    <x v="13"/>
    <x v="1"/>
    <n v="38"/>
    <n v="52"/>
    <n v="28025"/>
  </r>
  <r>
    <x v="14"/>
    <x v="1"/>
    <n v="38"/>
    <n v="30"/>
    <n v="8102"/>
  </r>
  <r>
    <x v="15"/>
    <x v="1"/>
    <n v="38"/>
    <n v="7"/>
    <n v="2463"/>
  </r>
  <r>
    <x v="16"/>
    <x v="1"/>
    <n v="38"/>
    <n v="19"/>
    <n v="4400"/>
  </r>
  <r>
    <x v="17"/>
    <x v="1"/>
    <n v="38"/>
    <n v="8"/>
    <n v="17969"/>
  </r>
  <r>
    <x v="18"/>
    <x v="1"/>
    <n v="38"/>
    <n v="3"/>
    <n v="1169"/>
  </r>
  <r>
    <x v="19"/>
    <x v="1"/>
    <n v="38"/>
    <n v="20"/>
    <n v="3779"/>
  </r>
  <r>
    <x v="20"/>
    <x v="1"/>
    <n v="38"/>
    <n v="6"/>
    <n v="5392"/>
  </r>
  <r>
    <x v="21"/>
    <x v="1"/>
    <n v="38"/>
    <n v="30"/>
    <n v="25322"/>
  </r>
  <r>
    <x v="22"/>
    <x v="1"/>
    <n v="38"/>
    <n v="39"/>
    <n v="13402"/>
  </r>
  <r>
    <x v="23"/>
    <x v="1"/>
    <n v="38"/>
    <n v="6"/>
    <n v="2457"/>
  </r>
  <r>
    <x v="24"/>
    <x v="1"/>
    <n v="38"/>
    <n v="35"/>
    <n v="13940"/>
  </r>
  <r>
    <x v="25"/>
    <x v="1"/>
    <n v="38"/>
    <n v="19"/>
    <n v="3328"/>
  </r>
  <r>
    <x v="26"/>
    <x v="1"/>
    <n v="38"/>
    <n v="5"/>
    <n v="1886"/>
  </r>
  <r>
    <x v="27"/>
    <x v="1"/>
    <n v="38"/>
    <n v="10"/>
    <n v="1278"/>
  </r>
  <r>
    <x v="28"/>
    <x v="1"/>
    <n v="38"/>
    <n v="20"/>
    <n v="7381"/>
  </r>
  <r>
    <x v="29"/>
    <x v="1"/>
    <n v="38"/>
    <n v="17"/>
    <n v="3438"/>
  </r>
  <r>
    <x v="30"/>
    <x v="1"/>
    <n v="38"/>
    <n v="17"/>
    <n v="5230"/>
  </r>
  <r>
    <x v="31"/>
    <x v="1"/>
    <n v="38"/>
    <n v="13"/>
    <n v="5546"/>
  </r>
  <r>
    <x v="32"/>
    <x v="1"/>
    <n v="38"/>
    <n v="52"/>
    <n v="7785"/>
  </r>
  <r>
    <x v="33"/>
    <x v="1"/>
    <n v="38"/>
    <n v="23"/>
    <n v="7102"/>
  </r>
  <r>
    <x v="34"/>
    <x v="1"/>
    <n v="38"/>
    <n v="14"/>
    <n v="5390"/>
  </r>
  <r>
    <x v="35"/>
    <x v="1"/>
    <n v="38"/>
    <n v="31"/>
    <n v="9696"/>
  </r>
  <r>
    <x v="36"/>
    <x v="1"/>
    <n v="38"/>
    <n v="16"/>
    <n v="2213"/>
  </r>
  <r>
    <x v="37"/>
    <x v="1"/>
    <n v="38"/>
    <n v="9"/>
    <n v="2015"/>
  </r>
  <r>
    <x v="38"/>
    <x v="1"/>
    <n v="38"/>
    <n v="38"/>
    <n v="14202"/>
  </r>
  <r>
    <x v="39"/>
    <x v="1"/>
    <n v="38"/>
    <n v="15"/>
    <n v="5497"/>
  </r>
  <r>
    <x v="40"/>
    <x v="1"/>
    <n v="38"/>
    <n v="13"/>
    <n v="5558"/>
  </r>
  <r>
    <x v="41"/>
    <x v="1"/>
    <n v="38"/>
    <n v="16"/>
    <n v="4322"/>
  </r>
  <r>
    <x v="42"/>
    <x v="1"/>
    <n v="38"/>
    <n v="51"/>
    <n v="10538"/>
  </r>
  <r>
    <x v="43"/>
    <x v="1"/>
    <n v="38"/>
    <n v="42"/>
    <n v="35448"/>
  </r>
  <r>
    <x v="44"/>
    <x v="1"/>
    <n v="38"/>
    <n v="29"/>
    <n v="12932"/>
  </r>
  <r>
    <x v="45"/>
    <x v="1"/>
    <n v="38"/>
    <n v="7"/>
    <n v="1803"/>
  </r>
  <r>
    <x v="46"/>
    <x v="1"/>
    <n v="38"/>
    <n v="86"/>
    <n v="66060"/>
  </r>
  <r>
    <x v="47"/>
    <x v="1"/>
    <n v="38"/>
    <n v="6"/>
    <n v="1785"/>
  </r>
  <r>
    <x v="48"/>
    <x v="1"/>
    <n v="38"/>
    <n v="27"/>
    <n v="7848"/>
  </r>
  <r>
    <x v="49"/>
    <x v="1"/>
    <n v="38"/>
    <n v="34"/>
    <n v="3463"/>
  </r>
  <r>
    <x v="50"/>
    <x v="1"/>
    <n v="38"/>
    <n v="13"/>
    <n v="2522"/>
  </r>
  <r>
    <x v="51"/>
    <x v="1"/>
    <n v="38"/>
    <n v="27"/>
    <n v="89405"/>
  </r>
  <r>
    <x v="0"/>
    <x v="1"/>
    <n v="39"/>
    <n v="19"/>
    <n v="6610"/>
  </r>
  <r>
    <x v="1"/>
    <x v="1"/>
    <n v="39"/>
    <n v="7"/>
    <n v="2384"/>
  </r>
  <r>
    <x v="2"/>
    <x v="1"/>
    <n v="39"/>
    <n v="59"/>
    <n v="23255"/>
  </r>
  <r>
    <x v="3"/>
    <x v="1"/>
    <n v="39"/>
    <n v="3"/>
    <n v="1004"/>
  </r>
  <r>
    <x v="4"/>
    <x v="1"/>
    <n v="39"/>
    <n v="73"/>
    <n v="25657"/>
  </r>
  <r>
    <x v="5"/>
    <x v="1"/>
    <n v="39"/>
    <n v="9"/>
    <n v="17430"/>
  </r>
  <r>
    <x v="6"/>
    <x v="1"/>
    <n v="39"/>
    <n v="9"/>
    <n v="4165"/>
  </r>
  <r>
    <x v="7"/>
    <x v="1"/>
    <n v="39"/>
    <n v="0"/>
    <n v="0"/>
  </r>
  <r>
    <x v="8"/>
    <x v="1"/>
    <n v="39"/>
    <n v="1"/>
    <n v="1673"/>
  </r>
  <r>
    <x v="9"/>
    <x v="1"/>
    <n v="39"/>
    <n v="0"/>
    <n v="0"/>
  </r>
  <r>
    <x v="10"/>
    <x v="1"/>
    <n v="39"/>
    <n v="43"/>
    <n v="34411"/>
  </r>
  <r>
    <x v="11"/>
    <x v="1"/>
    <n v="39"/>
    <n v="17"/>
    <n v="1858"/>
  </r>
  <r>
    <x v="12"/>
    <x v="1"/>
    <n v="39"/>
    <n v="7"/>
    <n v="3801"/>
  </r>
  <r>
    <x v="13"/>
    <x v="1"/>
    <n v="39"/>
    <n v="54"/>
    <n v="33321"/>
  </r>
  <r>
    <x v="14"/>
    <x v="1"/>
    <n v="39"/>
    <n v="34"/>
    <n v="9055"/>
  </r>
  <r>
    <x v="15"/>
    <x v="1"/>
    <n v="39"/>
    <n v="7"/>
    <n v="2332"/>
  </r>
  <r>
    <x v="16"/>
    <x v="1"/>
    <n v="39"/>
    <n v="20"/>
    <n v="4647"/>
  </r>
  <r>
    <x v="17"/>
    <x v="1"/>
    <n v="39"/>
    <n v="8"/>
    <n v="12565"/>
  </r>
  <r>
    <x v="18"/>
    <x v="1"/>
    <n v="39"/>
    <n v="7"/>
    <n v="4267"/>
  </r>
  <r>
    <x v="19"/>
    <x v="1"/>
    <n v="39"/>
    <n v="20"/>
    <n v="3844"/>
  </r>
  <r>
    <x v="20"/>
    <x v="1"/>
    <n v="39"/>
    <n v="5"/>
    <n v="5586"/>
  </r>
  <r>
    <x v="21"/>
    <x v="1"/>
    <n v="39"/>
    <n v="32"/>
    <n v="25786"/>
  </r>
  <r>
    <x v="22"/>
    <x v="1"/>
    <n v="39"/>
    <n v="38"/>
    <n v="12236"/>
  </r>
  <r>
    <x v="23"/>
    <x v="1"/>
    <n v="39"/>
    <n v="6"/>
    <n v="2509"/>
  </r>
  <r>
    <x v="24"/>
    <x v="1"/>
    <n v="39"/>
    <n v="38"/>
    <n v="14833"/>
  </r>
  <r>
    <x v="25"/>
    <x v="1"/>
    <n v="39"/>
    <n v="20"/>
    <n v="3717"/>
  </r>
  <r>
    <x v="26"/>
    <x v="1"/>
    <n v="39"/>
    <n v="4"/>
    <n v="1668"/>
  </r>
  <r>
    <x v="27"/>
    <x v="1"/>
    <n v="39"/>
    <n v="9"/>
    <n v="1071"/>
  </r>
  <r>
    <x v="28"/>
    <x v="1"/>
    <n v="39"/>
    <n v="20"/>
    <n v="7244"/>
  </r>
  <r>
    <x v="29"/>
    <x v="1"/>
    <n v="39"/>
    <n v="17"/>
    <n v="3323"/>
  </r>
  <r>
    <x v="30"/>
    <x v="1"/>
    <n v="39"/>
    <n v="16"/>
    <n v="5716"/>
  </r>
  <r>
    <x v="31"/>
    <x v="1"/>
    <n v="39"/>
    <n v="13"/>
    <n v="5927"/>
  </r>
  <r>
    <x v="32"/>
    <x v="1"/>
    <n v="39"/>
    <n v="54"/>
    <n v="7419"/>
  </r>
  <r>
    <x v="33"/>
    <x v="1"/>
    <n v="39"/>
    <n v="22"/>
    <n v="6871"/>
  </r>
  <r>
    <x v="34"/>
    <x v="1"/>
    <n v="39"/>
    <n v="13"/>
    <n v="4837"/>
  </r>
  <r>
    <x v="35"/>
    <x v="1"/>
    <n v="39"/>
    <n v="27"/>
    <n v="8932"/>
  </r>
  <r>
    <x v="36"/>
    <x v="1"/>
    <n v="39"/>
    <n v="14"/>
    <n v="1598"/>
  </r>
  <r>
    <x v="37"/>
    <x v="1"/>
    <n v="39"/>
    <n v="11"/>
    <n v="2799"/>
  </r>
  <r>
    <x v="38"/>
    <x v="1"/>
    <n v="39"/>
    <n v="39"/>
    <n v="24136"/>
  </r>
  <r>
    <x v="39"/>
    <x v="1"/>
    <n v="39"/>
    <n v="16"/>
    <n v="6012"/>
  </r>
  <r>
    <x v="40"/>
    <x v="1"/>
    <n v="39"/>
    <n v="13"/>
    <n v="5791"/>
  </r>
  <r>
    <x v="41"/>
    <x v="1"/>
    <n v="39"/>
    <n v="16"/>
    <n v="3608"/>
  </r>
  <r>
    <x v="42"/>
    <x v="1"/>
    <n v="39"/>
    <n v="49"/>
    <n v="10310"/>
  </r>
  <r>
    <x v="43"/>
    <x v="1"/>
    <n v="39"/>
    <n v="45"/>
    <n v="36050"/>
  </r>
  <r>
    <x v="44"/>
    <x v="1"/>
    <n v="39"/>
    <n v="30"/>
    <n v="14198"/>
  </r>
  <r>
    <x v="45"/>
    <x v="1"/>
    <n v="39"/>
    <n v="7"/>
    <n v="1879"/>
  </r>
  <r>
    <x v="46"/>
    <x v="1"/>
    <n v="39"/>
    <n v="92"/>
    <n v="68658"/>
  </r>
  <r>
    <x v="47"/>
    <x v="1"/>
    <n v="39"/>
    <n v="4"/>
    <n v="1511"/>
  </r>
  <r>
    <x v="48"/>
    <x v="1"/>
    <n v="39"/>
    <n v="28"/>
    <n v="8498"/>
  </r>
  <r>
    <x v="49"/>
    <x v="1"/>
    <n v="39"/>
    <n v="33"/>
    <n v="3388"/>
  </r>
  <r>
    <x v="50"/>
    <x v="1"/>
    <n v="39"/>
    <n v="13"/>
    <n v="2729"/>
  </r>
  <r>
    <x v="51"/>
    <x v="1"/>
    <n v="39"/>
    <n v="26"/>
    <n v="92210"/>
  </r>
  <r>
    <x v="0"/>
    <x v="1"/>
    <n v="40"/>
    <n v="28"/>
    <n v="10702"/>
  </r>
  <r>
    <x v="1"/>
    <x v="1"/>
    <n v="40"/>
    <n v="8"/>
    <n v="3517"/>
  </r>
  <r>
    <x v="2"/>
    <x v="1"/>
    <n v="40"/>
    <n v="37"/>
    <n v="19794"/>
  </r>
  <r>
    <x v="3"/>
    <x v="1"/>
    <n v="40"/>
    <n v="18"/>
    <n v="3584"/>
  </r>
  <r>
    <x v="4"/>
    <x v="1"/>
    <n v="40"/>
    <n v="116"/>
    <n v="31504"/>
  </r>
  <r>
    <x v="5"/>
    <x v="1"/>
    <n v="40"/>
    <n v="11"/>
    <n v="20555"/>
  </r>
  <r>
    <x v="6"/>
    <x v="1"/>
    <n v="40"/>
    <n v="11"/>
    <n v="3890"/>
  </r>
  <r>
    <x v="7"/>
    <x v="1"/>
    <n v="40"/>
    <n v="11"/>
    <n v="3110"/>
  </r>
  <r>
    <x v="8"/>
    <x v="1"/>
    <n v="40"/>
    <n v="3"/>
    <n v="2480"/>
  </r>
  <r>
    <x v="9"/>
    <x v="1"/>
    <n v="40"/>
    <n v="0"/>
    <n v="0"/>
  </r>
  <r>
    <x v="10"/>
    <x v="1"/>
    <n v="40"/>
    <n v="60"/>
    <n v="38831"/>
  </r>
  <r>
    <x v="11"/>
    <x v="1"/>
    <n v="40"/>
    <n v="21"/>
    <n v="14588"/>
  </r>
  <r>
    <x v="12"/>
    <x v="1"/>
    <n v="40"/>
    <n v="8"/>
    <n v="3829"/>
  </r>
  <r>
    <x v="13"/>
    <x v="1"/>
    <n v="40"/>
    <n v="88"/>
    <n v="48153"/>
  </r>
  <r>
    <x v="14"/>
    <x v="1"/>
    <n v="40"/>
    <n v="44"/>
    <n v="11603"/>
  </r>
  <r>
    <x v="15"/>
    <x v="1"/>
    <n v="40"/>
    <n v="10"/>
    <n v="3478"/>
  </r>
  <r>
    <x v="16"/>
    <x v="1"/>
    <n v="40"/>
    <n v="40"/>
    <n v="8919"/>
  </r>
  <r>
    <x v="17"/>
    <x v="1"/>
    <n v="40"/>
    <n v="16"/>
    <n v="17007"/>
  </r>
  <r>
    <x v="18"/>
    <x v="1"/>
    <n v="40"/>
    <n v="24"/>
    <n v="13235"/>
  </r>
  <r>
    <x v="19"/>
    <x v="1"/>
    <n v="40"/>
    <n v="31"/>
    <n v="5940"/>
  </r>
  <r>
    <x v="20"/>
    <x v="1"/>
    <n v="40"/>
    <n v="12"/>
    <n v="8569"/>
  </r>
  <r>
    <x v="21"/>
    <x v="1"/>
    <n v="40"/>
    <n v="53"/>
    <n v="28770"/>
  </r>
  <r>
    <x v="22"/>
    <x v="1"/>
    <n v="40"/>
    <n v="52"/>
    <n v="17495"/>
  </r>
  <r>
    <x v="23"/>
    <x v="1"/>
    <n v="40"/>
    <n v="14"/>
    <n v="4749"/>
  </r>
  <r>
    <x v="24"/>
    <x v="1"/>
    <n v="40"/>
    <n v="39"/>
    <n v="15187"/>
  </r>
  <r>
    <x v="25"/>
    <x v="1"/>
    <n v="40"/>
    <n v="31"/>
    <n v="9665"/>
  </r>
  <r>
    <x v="26"/>
    <x v="1"/>
    <n v="40"/>
    <n v="7"/>
    <n v="2331"/>
  </r>
  <r>
    <x v="27"/>
    <x v="1"/>
    <n v="40"/>
    <n v="16"/>
    <n v="3206"/>
  </r>
  <r>
    <x v="28"/>
    <x v="1"/>
    <n v="40"/>
    <n v="33"/>
    <n v="15659"/>
  </r>
  <r>
    <x v="29"/>
    <x v="1"/>
    <n v="40"/>
    <n v="26"/>
    <n v="3319"/>
  </r>
  <r>
    <x v="30"/>
    <x v="1"/>
    <n v="40"/>
    <n v="18"/>
    <n v="5489"/>
  </r>
  <r>
    <x v="31"/>
    <x v="1"/>
    <n v="40"/>
    <n v="23"/>
    <n v="7672"/>
  </r>
  <r>
    <x v="32"/>
    <x v="1"/>
    <n v="40"/>
    <n v="108"/>
    <n v="14840"/>
  </r>
  <r>
    <x v="33"/>
    <x v="1"/>
    <n v="40"/>
    <n v="52"/>
    <n v="18251"/>
  </r>
  <r>
    <x v="34"/>
    <x v="1"/>
    <n v="40"/>
    <n v="14"/>
    <n v="4709"/>
  </r>
  <r>
    <x v="35"/>
    <x v="1"/>
    <n v="40"/>
    <n v="55"/>
    <n v="17193"/>
  </r>
  <r>
    <x v="36"/>
    <x v="1"/>
    <n v="40"/>
    <n v="19"/>
    <n v="2684"/>
  </r>
  <r>
    <x v="37"/>
    <x v="1"/>
    <n v="40"/>
    <n v="15"/>
    <n v="3403"/>
  </r>
  <r>
    <x v="38"/>
    <x v="1"/>
    <n v="40"/>
    <n v="59"/>
    <n v="20578"/>
  </r>
  <r>
    <x v="39"/>
    <x v="1"/>
    <n v="40"/>
    <n v="18"/>
    <n v="6497"/>
  </r>
  <r>
    <x v="40"/>
    <x v="1"/>
    <n v="40"/>
    <n v="19"/>
    <n v="7589"/>
  </r>
  <r>
    <x v="41"/>
    <x v="1"/>
    <n v="40"/>
    <n v="19"/>
    <n v="6054"/>
  </r>
  <r>
    <x v="42"/>
    <x v="1"/>
    <n v="40"/>
    <n v="49"/>
    <n v="11558"/>
  </r>
  <r>
    <x v="43"/>
    <x v="1"/>
    <n v="40"/>
    <n v="71"/>
    <n v="41347"/>
  </r>
  <r>
    <x v="44"/>
    <x v="1"/>
    <n v="40"/>
    <n v="35"/>
    <n v="11998"/>
  </r>
  <r>
    <x v="45"/>
    <x v="1"/>
    <n v="40"/>
    <n v="11"/>
    <n v="3403"/>
  </r>
  <r>
    <x v="46"/>
    <x v="1"/>
    <n v="40"/>
    <n v="93"/>
    <n v="67252"/>
  </r>
  <r>
    <x v="47"/>
    <x v="1"/>
    <n v="40"/>
    <n v="17"/>
    <n v="7519"/>
  </r>
  <r>
    <x v="48"/>
    <x v="1"/>
    <n v="40"/>
    <n v="41"/>
    <n v="11776"/>
  </r>
  <r>
    <x v="49"/>
    <x v="1"/>
    <n v="40"/>
    <n v="36"/>
    <n v="3404"/>
  </r>
  <r>
    <x v="50"/>
    <x v="1"/>
    <n v="40"/>
    <n v="25"/>
    <n v="5384"/>
  </r>
  <r>
    <x v="52"/>
    <x v="1"/>
    <n v="40"/>
    <n v="0"/>
    <n v="0"/>
  </r>
  <r>
    <x v="51"/>
    <x v="1"/>
    <n v="40"/>
    <n v="98"/>
    <n v="102863"/>
  </r>
  <r>
    <x v="0"/>
    <x v="1"/>
    <n v="41"/>
    <n v="29"/>
    <n v="11209"/>
  </r>
  <r>
    <x v="1"/>
    <x v="1"/>
    <n v="41"/>
    <n v="7"/>
    <n v="2527"/>
  </r>
  <r>
    <x v="2"/>
    <x v="1"/>
    <n v="41"/>
    <n v="38"/>
    <n v="20106"/>
  </r>
  <r>
    <x v="3"/>
    <x v="1"/>
    <n v="41"/>
    <n v="18"/>
    <n v="3578"/>
  </r>
  <r>
    <x v="4"/>
    <x v="1"/>
    <n v="41"/>
    <n v="122"/>
    <n v="34038"/>
  </r>
  <r>
    <x v="5"/>
    <x v="1"/>
    <n v="41"/>
    <n v="10"/>
    <n v="20609"/>
  </r>
  <r>
    <x v="6"/>
    <x v="1"/>
    <n v="41"/>
    <n v="16"/>
    <n v="4702"/>
  </r>
  <r>
    <x v="7"/>
    <x v="1"/>
    <n v="41"/>
    <n v="12"/>
    <n v="3538"/>
  </r>
  <r>
    <x v="8"/>
    <x v="1"/>
    <n v="41"/>
    <n v="3"/>
    <n v="2227"/>
  </r>
  <r>
    <x v="9"/>
    <x v="1"/>
    <n v="41"/>
    <n v="0"/>
    <n v="0"/>
  </r>
  <r>
    <x v="10"/>
    <x v="1"/>
    <n v="41"/>
    <n v="59"/>
    <n v="37836"/>
  </r>
  <r>
    <x v="11"/>
    <x v="1"/>
    <n v="41"/>
    <n v="23"/>
    <n v="22278"/>
  </r>
  <r>
    <x v="12"/>
    <x v="1"/>
    <n v="41"/>
    <n v="9"/>
    <n v="3813"/>
  </r>
  <r>
    <x v="13"/>
    <x v="1"/>
    <n v="41"/>
    <n v="89"/>
    <n v="48283"/>
  </r>
  <r>
    <x v="14"/>
    <x v="1"/>
    <n v="41"/>
    <n v="44"/>
    <n v="11669"/>
  </r>
  <r>
    <x v="15"/>
    <x v="1"/>
    <n v="41"/>
    <n v="10"/>
    <n v="3389"/>
  </r>
  <r>
    <x v="16"/>
    <x v="1"/>
    <n v="41"/>
    <n v="42"/>
    <n v="10054"/>
  </r>
  <r>
    <x v="17"/>
    <x v="1"/>
    <n v="41"/>
    <n v="16"/>
    <n v="16821"/>
  </r>
  <r>
    <x v="18"/>
    <x v="1"/>
    <n v="41"/>
    <n v="24"/>
    <n v="12277"/>
  </r>
  <r>
    <x v="19"/>
    <x v="1"/>
    <n v="41"/>
    <n v="29"/>
    <n v="5902"/>
  </r>
  <r>
    <x v="20"/>
    <x v="1"/>
    <n v="41"/>
    <n v="14"/>
    <n v="8237"/>
  </r>
  <r>
    <x v="21"/>
    <x v="1"/>
    <n v="41"/>
    <n v="51"/>
    <n v="25732"/>
  </r>
  <r>
    <x v="22"/>
    <x v="1"/>
    <n v="41"/>
    <n v="55"/>
    <n v="17800"/>
  </r>
  <r>
    <x v="23"/>
    <x v="1"/>
    <n v="41"/>
    <n v="15"/>
    <n v="5655"/>
  </r>
  <r>
    <x v="24"/>
    <x v="1"/>
    <n v="41"/>
    <n v="34"/>
    <n v="15161"/>
  </r>
  <r>
    <x v="25"/>
    <x v="1"/>
    <n v="41"/>
    <n v="31"/>
    <n v="9265"/>
  </r>
  <r>
    <x v="26"/>
    <x v="1"/>
    <n v="41"/>
    <n v="7"/>
    <n v="2203"/>
  </r>
  <r>
    <x v="27"/>
    <x v="1"/>
    <n v="41"/>
    <n v="16"/>
    <n v="2897"/>
  </r>
  <r>
    <x v="28"/>
    <x v="1"/>
    <n v="41"/>
    <n v="31"/>
    <n v="14235"/>
  </r>
  <r>
    <x v="29"/>
    <x v="1"/>
    <n v="41"/>
    <n v="29"/>
    <n v="4731"/>
  </r>
  <r>
    <x v="30"/>
    <x v="1"/>
    <n v="41"/>
    <n v="19"/>
    <n v="5592"/>
  </r>
  <r>
    <x v="31"/>
    <x v="1"/>
    <n v="41"/>
    <n v="22"/>
    <n v="6841"/>
  </r>
  <r>
    <x v="32"/>
    <x v="1"/>
    <n v="41"/>
    <n v="107"/>
    <n v="14635"/>
  </r>
  <r>
    <x v="33"/>
    <x v="1"/>
    <n v="41"/>
    <n v="56"/>
    <n v="18837"/>
  </r>
  <r>
    <x v="34"/>
    <x v="1"/>
    <n v="41"/>
    <n v="17"/>
    <n v="5025"/>
  </r>
  <r>
    <x v="35"/>
    <x v="1"/>
    <n v="41"/>
    <n v="55"/>
    <n v="17506"/>
  </r>
  <r>
    <x v="36"/>
    <x v="1"/>
    <n v="41"/>
    <n v="18"/>
    <n v="2689"/>
  </r>
  <r>
    <x v="37"/>
    <x v="1"/>
    <n v="41"/>
    <n v="18"/>
    <n v="3684"/>
  </r>
  <r>
    <x v="38"/>
    <x v="1"/>
    <n v="41"/>
    <n v="59"/>
    <n v="19637"/>
  </r>
  <r>
    <x v="39"/>
    <x v="1"/>
    <n v="41"/>
    <n v="19"/>
    <n v="5662"/>
  </r>
  <r>
    <x v="40"/>
    <x v="1"/>
    <n v="41"/>
    <n v="20"/>
    <n v="7532"/>
  </r>
  <r>
    <x v="41"/>
    <x v="1"/>
    <n v="41"/>
    <n v="19"/>
    <n v="6004"/>
  </r>
  <r>
    <x v="42"/>
    <x v="1"/>
    <n v="41"/>
    <n v="49"/>
    <n v="11761"/>
  </r>
  <r>
    <x v="43"/>
    <x v="1"/>
    <n v="41"/>
    <n v="70"/>
    <n v="41222"/>
  </r>
  <r>
    <x v="44"/>
    <x v="1"/>
    <n v="41"/>
    <n v="47"/>
    <n v="18097"/>
  </r>
  <r>
    <x v="45"/>
    <x v="1"/>
    <n v="41"/>
    <n v="11"/>
    <n v="3482"/>
  </r>
  <r>
    <x v="46"/>
    <x v="1"/>
    <n v="41"/>
    <n v="92"/>
    <n v="68447"/>
  </r>
  <r>
    <x v="47"/>
    <x v="1"/>
    <n v="41"/>
    <n v="18"/>
    <n v="7869"/>
  </r>
  <r>
    <x v="48"/>
    <x v="1"/>
    <n v="41"/>
    <n v="45"/>
    <n v="13258"/>
  </r>
  <r>
    <x v="49"/>
    <x v="1"/>
    <n v="41"/>
    <n v="34"/>
    <n v="4140"/>
  </r>
  <r>
    <x v="50"/>
    <x v="1"/>
    <n v="41"/>
    <n v="24"/>
    <n v="4597"/>
  </r>
  <r>
    <x v="52"/>
    <x v="1"/>
    <n v="41"/>
    <n v="0"/>
    <n v="0"/>
  </r>
  <r>
    <x v="51"/>
    <x v="1"/>
    <n v="41"/>
    <n v="97"/>
    <n v="102200"/>
  </r>
  <r>
    <x v="0"/>
    <x v="1"/>
    <n v="42"/>
    <n v="26"/>
    <n v="9196"/>
  </r>
  <r>
    <x v="1"/>
    <x v="1"/>
    <n v="42"/>
    <n v="8"/>
    <n v="3207"/>
  </r>
  <r>
    <x v="2"/>
    <x v="1"/>
    <n v="42"/>
    <n v="38"/>
    <n v="21231"/>
  </r>
  <r>
    <x v="3"/>
    <x v="1"/>
    <n v="42"/>
    <n v="20"/>
    <n v="4220"/>
  </r>
  <r>
    <x v="4"/>
    <x v="1"/>
    <n v="42"/>
    <n v="116"/>
    <n v="33614"/>
  </r>
  <r>
    <x v="5"/>
    <x v="1"/>
    <n v="42"/>
    <n v="11"/>
    <n v="21488"/>
  </r>
  <r>
    <x v="6"/>
    <x v="1"/>
    <n v="42"/>
    <n v="16"/>
    <n v="4650"/>
  </r>
  <r>
    <x v="7"/>
    <x v="1"/>
    <n v="42"/>
    <n v="12"/>
    <n v="3134"/>
  </r>
  <r>
    <x v="8"/>
    <x v="1"/>
    <n v="42"/>
    <n v="3"/>
    <n v="2179"/>
  </r>
  <r>
    <x v="9"/>
    <x v="1"/>
    <n v="42"/>
    <n v="0"/>
    <n v="0"/>
  </r>
  <r>
    <x v="10"/>
    <x v="1"/>
    <n v="42"/>
    <n v="58"/>
    <n v="37225"/>
  </r>
  <r>
    <x v="11"/>
    <x v="1"/>
    <n v="42"/>
    <n v="24"/>
    <n v="15191"/>
  </r>
  <r>
    <x v="12"/>
    <x v="1"/>
    <n v="42"/>
    <n v="8"/>
    <n v="3868"/>
  </r>
  <r>
    <x v="13"/>
    <x v="1"/>
    <n v="42"/>
    <n v="87"/>
    <n v="45660"/>
  </r>
  <r>
    <x v="14"/>
    <x v="1"/>
    <n v="42"/>
    <n v="43"/>
    <n v="10716"/>
  </r>
  <r>
    <x v="15"/>
    <x v="1"/>
    <n v="42"/>
    <n v="10"/>
    <n v="3276"/>
  </r>
  <r>
    <x v="16"/>
    <x v="1"/>
    <n v="42"/>
    <n v="43"/>
    <n v="10485"/>
  </r>
  <r>
    <x v="17"/>
    <x v="1"/>
    <n v="42"/>
    <n v="17"/>
    <n v="19493"/>
  </r>
  <r>
    <x v="18"/>
    <x v="1"/>
    <n v="42"/>
    <n v="24"/>
    <n v="13581"/>
  </r>
  <r>
    <x v="19"/>
    <x v="1"/>
    <n v="42"/>
    <n v="31"/>
    <n v="6641"/>
  </r>
  <r>
    <x v="20"/>
    <x v="1"/>
    <n v="42"/>
    <n v="13"/>
    <n v="10823"/>
  </r>
  <r>
    <x v="21"/>
    <x v="1"/>
    <n v="42"/>
    <n v="53"/>
    <n v="29471"/>
  </r>
  <r>
    <x v="22"/>
    <x v="1"/>
    <n v="42"/>
    <n v="56"/>
    <n v="17837"/>
  </r>
  <r>
    <x v="23"/>
    <x v="1"/>
    <n v="42"/>
    <n v="14"/>
    <n v="4488"/>
  </r>
  <r>
    <x v="24"/>
    <x v="1"/>
    <n v="42"/>
    <n v="39"/>
    <n v="15157"/>
  </r>
  <r>
    <x v="25"/>
    <x v="1"/>
    <n v="42"/>
    <n v="30"/>
    <n v="8068"/>
  </r>
  <r>
    <x v="26"/>
    <x v="1"/>
    <n v="42"/>
    <n v="7"/>
    <n v="2525"/>
  </r>
  <r>
    <x v="27"/>
    <x v="1"/>
    <n v="42"/>
    <n v="16"/>
    <n v="3158"/>
  </r>
  <r>
    <x v="28"/>
    <x v="1"/>
    <n v="42"/>
    <n v="33"/>
    <n v="15968"/>
  </r>
  <r>
    <x v="29"/>
    <x v="1"/>
    <n v="42"/>
    <n v="29"/>
    <n v="5461"/>
  </r>
  <r>
    <x v="30"/>
    <x v="1"/>
    <n v="42"/>
    <n v="19"/>
    <n v="5650"/>
  </r>
  <r>
    <x v="31"/>
    <x v="1"/>
    <n v="42"/>
    <n v="25"/>
    <n v="8487"/>
  </r>
  <r>
    <x v="32"/>
    <x v="1"/>
    <n v="42"/>
    <n v="101"/>
    <n v="14069"/>
  </r>
  <r>
    <x v="33"/>
    <x v="1"/>
    <n v="42"/>
    <n v="63"/>
    <n v="20404"/>
  </r>
  <r>
    <x v="34"/>
    <x v="1"/>
    <n v="42"/>
    <n v="17"/>
    <n v="4662"/>
  </r>
  <r>
    <x v="35"/>
    <x v="1"/>
    <n v="42"/>
    <n v="58"/>
    <n v="18296"/>
  </r>
  <r>
    <x v="36"/>
    <x v="1"/>
    <n v="42"/>
    <n v="20"/>
    <n v="2953"/>
  </r>
  <r>
    <x v="37"/>
    <x v="1"/>
    <n v="42"/>
    <n v="17"/>
    <n v="3604"/>
  </r>
  <r>
    <x v="38"/>
    <x v="1"/>
    <n v="42"/>
    <n v="62"/>
    <n v="20827"/>
  </r>
  <r>
    <x v="39"/>
    <x v="1"/>
    <n v="42"/>
    <n v="19"/>
    <n v="6622"/>
  </r>
  <r>
    <x v="40"/>
    <x v="1"/>
    <n v="42"/>
    <n v="17"/>
    <n v="6581"/>
  </r>
  <r>
    <x v="41"/>
    <x v="1"/>
    <n v="42"/>
    <n v="19"/>
    <n v="5847"/>
  </r>
  <r>
    <x v="42"/>
    <x v="1"/>
    <n v="42"/>
    <n v="51"/>
    <n v="11469"/>
  </r>
  <r>
    <x v="43"/>
    <x v="1"/>
    <n v="42"/>
    <n v="73"/>
    <n v="38842"/>
  </r>
  <r>
    <x v="44"/>
    <x v="1"/>
    <n v="42"/>
    <n v="46"/>
    <n v="17353"/>
  </r>
  <r>
    <x v="45"/>
    <x v="1"/>
    <n v="42"/>
    <n v="11"/>
    <n v="3392"/>
  </r>
  <r>
    <x v="46"/>
    <x v="1"/>
    <n v="42"/>
    <n v="92"/>
    <n v="69938"/>
  </r>
  <r>
    <x v="47"/>
    <x v="1"/>
    <n v="42"/>
    <n v="20"/>
    <n v="8096"/>
  </r>
  <r>
    <x v="48"/>
    <x v="1"/>
    <n v="42"/>
    <n v="40"/>
    <n v="12762"/>
  </r>
  <r>
    <x v="49"/>
    <x v="1"/>
    <n v="42"/>
    <n v="37"/>
    <n v="4062"/>
  </r>
  <r>
    <x v="50"/>
    <x v="1"/>
    <n v="42"/>
    <n v="27"/>
    <n v="5683"/>
  </r>
  <r>
    <x v="52"/>
    <x v="1"/>
    <n v="42"/>
    <n v="0"/>
    <n v="0"/>
  </r>
  <r>
    <x v="51"/>
    <x v="1"/>
    <n v="42"/>
    <n v="96"/>
    <n v="100263"/>
  </r>
  <r>
    <x v="0"/>
    <x v="1"/>
    <n v="43"/>
    <n v="28"/>
    <n v="10094"/>
  </r>
  <r>
    <x v="1"/>
    <x v="1"/>
    <n v="43"/>
    <n v="8"/>
    <n v="3448"/>
  </r>
  <r>
    <x v="2"/>
    <x v="1"/>
    <n v="43"/>
    <n v="40"/>
    <n v="21851"/>
  </r>
  <r>
    <x v="3"/>
    <x v="1"/>
    <n v="43"/>
    <n v="20"/>
    <n v="4397"/>
  </r>
  <r>
    <x v="4"/>
    <x v="1"/>
    <n v="43"/>
    <n v="118"/>
    <n v="34784"/>
  </r>
  <r>
    <x v="5"/>
    <x v="1"/>
    <n v="43"/>
    <n v="11"/>
    <n v="20107"/>
  </r>
  <r>
    <x v="6"/>
    <x v="1"/>
    <n v="43"/>
    <n v="15"/>
    <n v="4719"/>
  </r>
  <r>
    <x v="7"/>
    <x v="1"/>
    <n v="43"/>
    <n v="12"/>
    <n v="3606"/>
  </r>
  <r>
    <x v="8"/>
    <x v="1"/>
    <n v="43"/>
    <n v="3"/>
    <n v="2494"/>
  </r>
  <r>
    <x v="9"/>
    <x v="1"/>
    <n v="43"/>
    <n v="0"/>
    <n v="0"/>
  </r>
  <r>
    <x v="10"/>
    <x v="1"/>
    <n v="43"/>
    <n v="52"/>
    <n v="28086"/>
  </r>
  <r>
    <x v="11"/>
    <x v="1"/>
    <n v="43"/>
    <n v="24"/>
    <n v="15052"/>
  </r>
  <r>
    <x v="12"/>
    <x v="1"/>
    <n v="43"/>
    <n v="11"/>
    <n v="4325"/>
  </r>
  <r>
    <x v="13"/>
    <x v="1"/>
    <n v="43"/>
    <n v="89"/>
    <n v="45577"/>
  </r>
  <r>
    <x v="14"/>
    <x v="1"/>
    <n v="43"/>
    <n v="43"/>
    <n v="11115"/>
  </r>
  <r>
    <x v="15"/>
    <x v="1"/>
    <n v="43"/>
    <n v="11"/>
    <n v="5331"/>
  </r>
  <r>
    <x v="16"/>
    <x v="1"/>
    <n v="43"/>
    <n v="43"/>
    <n v="10424"/>
  </r>
  <r>
    <x v="17"/>
    <x v="1"/>
    <n v="43"/>
    <n v="16"/>
    <n v="16564"/>
  </r>
  <r>
    <x v="18"/>
    <x v="1"/>
    <n v="43"/>
    <n v="21"/>
    <n v="13359"/>
  </r>
  <r>
    <x v="19"/>
    <x v="1"/>
    <n v="43"/>
    <n v="30"/>
    <n v="6503"/>
  </r>
  <r>
    <x v="20"/>
    <x v="1"/>
    <n v="43"/>
    <n v="13"/>
    <n v="10225"/>
  </r>
  <r>
    <x v="21"/>
    <x v="1"/>
    <n v="43"/>
    <n v="53"/>
    <n v="29495"/>
  </r>
  <r>
    <x v="22"/>
    <x v="1"/>
    <n v="43"/>
    <n v="56"/>
    <n v="17882"/>
  </r>
  <r>
    <x v="23"/>
    <x v="1"/>
    <n v="43"/>
    <n v="14"/>
    <n v="4968"/>
  </r>
  <r>
    <x v="24"/>
    <x v="1"/>
    <n v="43"/>
    <n v="40"/>
    <n v="14449"/>
  </r>
  <r>
    <x v="25"/>
    <x v="1"/>
    <n v="43"/>
    <n v="31"/>
    <n v="8983"/>
  </r>
  <r>
    <x v="26"/>
    <x v="1"/>
    <n v="43"/>
    <n v="7"/>
    <n v="2508"/>
  </r>
  <r>
    <x v="27"/>
    <x v="1"/>
    <n v="43"/>
    <n v="17"/>
    <n v="3723"/>
  </r>
  <r>
    <x v="28"/>
    <x v="1"/>
    <n v="43"/>
    <n v="33"/>
    <n v="15164"/>
  </r>
  <r>
    <x v="29"/>
    <x v="1"/>
    <n v="43"/>
    <n v="30"/>
    <n v="5468"/>
  </r>
  <r>
    <x v="30"/>
    <x v="1"/>
    <n v="43"/>
    <n v="19"/>
    <n v="5620"/>
  </r>
  <r>
    <x v="31"/>
    <x v="1"/>
    <n v="43"/>
    <n v="25"/>
    <n v="8465"/>
  </r>
  <r>
    <x v="32"/>
    <x v="1"/>
    <n v="43"/>
    <n v="98"/>
    <n v="14343"/>
  </r>
  <r>
    <x v="33"/>
    <x v="1"/>
    <n v="43"/>
    <n v="65"/>
    <n v="22134"/>
  </r>
  <r>
    <x v="34"/>
    <x v="1"/>
    <n v="43"/>
    <n v="15"/>
    <n v="4681"/>
  </r>
  <r>
    <x v="35"/>
    <x v="1"/>
    <n v="43"/>
    <n v="58"/>
    <n v="19177"/>
  </r>
  <r>
    <x v="36"/>
    <x v="1"/>
    <n v="43"/>
    <n v="16"/>
    <n v="2036"/>
  </r>
  <r>
    <x v="37"/>
    <x v="1"/>
    <n v="43"/>
    <n v="17"/>
    <n v="3266"/>
  </r>
  <r>
    <x v="38"/>
    <x v="1"/>
    <n v="43"/>
    <n v="61"/>
    <n v="20552"/>
  </r>
  <r>
    <x v="39"/>
    <x v="1"/>
    <n v="43"/>
    <n v="19"/>
    <n v="6567"/>
  </r>
  <r>
    <x v="40"/>
    <x v="1"/>
    <n v="43"/>
    <n v="19"/>
    <n v="7681"/>
  </r>
  <r>
    <x v="41"/>
    <x v="1"/>
    <n v="43"/>
    <n v="20"/>
    <n v="5991"/>
  </r>
  <r>
    <x v="42"/>
    <x v="1"/>
    <n v="43"/>
    <n v="49"/>
    <n v="11353"/>
  </r>
  <r>
    <x v="43"/>
    <x v="1"/>
    <n v="43"/>
    <n v="71"/>
    <n v="41091"/>
  </r>
  <r>
    <x v="44"/>
    <x v="1"/>
    <n v="43"/>
    <n v="46"/>
    <n v="17798"/>
  </r>
  <r>
    <x v="45"/>
    <x v="1"/>
    <n v="43"/>
    <n v="11"/>
    <n v="3400"/>
  </r>
  <r>
    <x v="46"/>
    <x v="1"/>
    <n v="43"/>
    <n v="90"/>
    <n v="65470"/>
  </r>
  <r>
    <x v="47"/>
    <x v="1"/>
    <n v="43"/>
    <n v="21"/>
    <n v="8338"/>
  </r>
  <r>
    <x v="48"/>
    <x v="1"/>
    <n v="43"/>
    <n v="44"/>
    <n v="14030"/>
  </r>
  <r>
    <x v="49"/>
    <x v="1"/>
    <n v="43"/>
    <n v="34"/>
    <n v="4004"/>
  </r>
  <r>
    <x v="50"/>
    <x v="1"/>
    <n v="43"/>
    <n v="26"/>
    <n v="5602"/>
  </r>
  <r>
    <x v="52"/>
    <x v="1"/>
    <n v="43"/>
    <n v="0"/>
    <n v="0"/>
  </r>
  <r>
    <x v="51"/>
    <x v="1"/>
    <n v="43"/>
    <n v="96"/>
    <n v="98466"/>
  </r>
  <r>
    <x v="0"/>
    <x v="1"/>
    <n v="44"/>
    <n v="27"/>
    <n v="9541"/>
  </r>
  <r>
    <x v="1"/>
    <x v="1"/>
    <n v="44"/>
    <n v="6"/>
    <n v="1483"/>
  </r>
  <r>
    <x v="2"/>
    <x v="1"/>
    <n v="44"/>
    <n v="39"/>
    <n v="20240"/>
  </r>
  <r>
    <x v="3"/>
    <x v="1"/>
    <n v="44"/>
    <n v="21"/>
    <n v="4798"/>
  </r>
  <r>
    <x v="4"/>
    <x v="1"/>
    <n v="44"/>
    <n v="125"/>
    <n v="34869"/>
  </r>
  <r>
    <x v="5"/>
    <x v="1"/>
    <n v="44"/>
    <n v="10"/>
    <n v="19951"/>
  </r>
  <r>
    <x v="6"/>
    <x v="1"/>
    <n v="44"/>
    <n v="12"/>
    <n v="3773"/>
  </r>
  <r>
    <x v="7"/>
    <x v="1"/>
    <n v="44"/>
    <n v="11"/>
    <n v="3146"/>
  </r>
  <r>
    <x v="8"/>
    <x v="1"/>
    <n v="44"/>
    <n v="3"/>
    <n v="2424"/>
  </r>
  <r>
    <x v="9"/>
    <x v="1"/>
    <n v="44"/>
    <n v="0"/>
    <n v="0"/>
  </r>
  <r>
    <x v="10"/>
    <x v="1"/>
    <n v="44"/>
    <n v="57"/>
    <n v="35424"/>
  </r>
  <r>
    <x v="11"/>
    <x v="1"/>
    <n v="44"/>
    <n v="23"/>
    <n v="14479"/>
  </r>
  <r>
    <x v="12"/>
    <x v="1"/>
    <n v="44"/>
    <n v="11"/>
    <n v="4578"/>
  </r>
  <r>
    <x v="13"/>
    <x v="1"/>
    <n v="44"/>
    <n v="91"/>
    <n v="46641"/>
  </r>
  <r>
    <x v="14"/>
    <x v="1"/>
    <n v="44"/>
    <n v="43"/>
    <n v="11185"/>
  </r>
  <r>
    <x v="15"/>
    <x v="1"/>
    <n v="44"/>
    <n v="13"/>
    <n v="5834"/>
  </r>
  <r>
    <x v="16"/>
    <x v="1"/>
    <n v="44"/>
    <n v="44"/>
    <n v="9450"/>
  </r>
  <r>
    <x v="17"/>
    <x v="1"/>
    <n v="44"/>
    <n v="18"/>
    <n v="17940"/>
  </r>
  <r>
    <x v="18"/>
    <x v="1"/>
    <n v="44"/>
    <n v="29"/>
    <n v="16869"/>
  </r>
  <r>
    <x v="19"/>
    <x v="1"/>
    <n v="44"/>
    <n v="31"/>
    <n v="6547"/>
  </r>
  <r>
    <x v="20"/>
    <x v="1"/>
    <n v="44"/>
    <n v="15"/>
    <n v="9411"/>
  </r>
  <r>
    <x v="21"/>
    <x v="1"/>
    <n v="44"/>
    <n v="53"/>
    <n v="30104"/>
  </r>
  <r>
    <x v="22"/>
    <x v="1"/>
    <n v="44"/>
    <n v="55"/>
    <n v="17272"/>
  </r>
  <r>
    <x v="23"/>
    <x v="1"/>
    <n v="44"/>
    <n v="16"/>
    <n v="5403"/>
  </r>
  <r>
    <x v="24"/>
    <x v="1"/>
    <n v="44"/>
    <n v="40"/>
    <n v="14454"/>
  </r>
  <r>
    <x v="25"/>
    <x v="1"/>
    <n v="44"/>
    <n v="31"/>
    <n v="9322"/>
  </r>
  <r>
    <x v="26"/>
    <x v="1"/>
    <n v="44"/>
    <n v="7"/>
    <n v="2258"/>
  </r>
  <r>
    <x v="27"/>
    <x v="1"/>
    <n v="44"/>
    <n v="16"/>
    <n v="3229"/>
  </r>
  <r>
    <x v="28"/>
    <x v="1"/>
    <n v="44"/>
    <n v="31"/>
    <n v="9701"/>
  </r>
  <r>
    <x v="29"/>
    <x v="1"/>
    <n v="44"/>
    <n v="30"/>
    <n v="5149"/>
  </r>
  <r>
    <x v="30"/>
    <x v="1"/>
    <n v="44"/>
    <n v="19"/>
    <n v="5453"/>
  </r>
  <r>
    <x v="31"/>
    <x v="1"/>
    <n v="44"/>
    <n v="24"/>
    <n v="7711"/>
  </r>
  <r>
    <x v="32"/>
    <x v="1"/>
    <n v="44"/>
    <n v="109"/>
    <n v="15746"/>
  </r>
  <r>
    <x v="33"/>
    <x v="1"/>
    <n v="44"/>
    <n v="68"/>
    <n v="22311"/>
  </r>
  <r>
    <x v="34"/>
    <x v="1"/>
    <n v="44"/>
    <n v="17"/>
    <n v="3966"/>
  </r>
  <r>
    <x v="35"/>
    <x v="1"/>
    <n v="44"/>
    <n v="58"/>
    <n v="18259"/>
  </r>
  <r>
    <x v="36"/>
    <x v="1"/>
    <n v="44"/>
    <n v="19"/>
    <n v="2452"/>
  </r>
  <r>
    <x v="37"/>
    <x v="1"/>
    <n v="44"/>
    <n v="17"/>
    <n v="3672"/>
  </r>
  <r>
    <x v="38"/>
    <x v="1"/>
    <n v="44"/>
    <n v="63"/>
    <n v="21019"/>
  </r>
  <r>
    <x v="39"/>
    <x v="1"/>
    <n v="44"/>
    <n v="19"/>
    <n v="6759"/>
  </r>
  <r>
    <x v="40"/>
    <x v="1"/>
    <n v="44"/>
    <n v="18"/>
    <n v="7687"/>
  </r>
  <r>
    <x v="41"/>
    <x v="1"/>
    <n v="44"/>
    <n v="20"/>
    <n v="5993"/>
  </r>
  <r>
    <x v="42"/>
    <x v="1"/>
    <n v="44"/>
    <n v="53"/>
    <n v="12466"/>
  </r>
  <r>
    <x v="43"/>
    <x v="1"/>
    <n v="44"/>
    <n v="71"/>
    <n v="40940"/>
  </r>
  <r>
    <x v="44"/>
    <x v="1"/>
    <n v="44"/>
    <n v="46"/>
    <n v="18010"/>
  </r>
  <r>
    <x v="45"/>
    <x v="1"/>
    <n v="44"/>
    <n v="12"/>
    <n v="3718"/>
  </r>
  <r>
    <x v="46"/>
    <x v="1"/>
    <n v="44"/>
    <n v="92"/>
    <n v="64590"/>
  </r>
  <r>
    <x v="47"/>
    <x v="1"/>
    <n v="44"/>
    <n v="22"/>
    <n v="8249"/>
  </r>
  <r>
    <x v="48"/>
    <x v="1"/>
    <n v="44"/>
    <n v="46"/>
    <n v="14255"/>
  </r>
  <r>
    <x v="49"/>
    <x v="1"/>
    <n v="44"/>
    <n v="36"/>
    <n v="3908"/>
  </r>
  <r>
    <x v="50"/>
    <x v="1"/>
    <n v="44"/>
    <n v="27"/>
    <n v="5005"/>
  </r>
  <r>
    <x v="52"/>
    <x v="1"/>
    <n v="44"/>
    <n v="0"/>
    <n v="0"/>
  </r>
  <r>
    <x v="51"/>
    <x v="1"/>
    <n v="44"/>
    <n v="93"/>
    <n v="100148"/>
  </r>
  <r>
    <x v="0"/>
    <x v="1"/>
    <n v="45"/>
    <n v="28"/>
    <n v="9445"/>
  </r>
  <r>
    <x v="1"/>
    <x v="1"/>
    <n v="45"/>
    <n v="7"/>
    <n v="2129"/>
  </r>
  <r>
    <x v="2"/>
    <x v="1"/>
    <n v="45"/>
    <n v="39"/>
    <n v="19825"/>
  </r>
  <r>
    <x v="3"/>
    <x v="1"/>
    <n v="45"/>
    <n v="21"/>
    <n v="4867"/>
  </r>
  <r>
    <x v="4"/>
    <x v="1"/>
    <n v="45"/>
    <n v="127"/>
    <n v="36056"/>
  </r>
  <r>
    <x v="5"/>
    <x v="1"/>
    <n v="45"/>
    <n v="11"/>
    <n v="21059"/>
  </r>
  <r>
    <x v="6"/>
    <x v="1"/>
    <n v="45"/>
    <n v="17"/>
    <n v="6264"/>
  </r>
  <r>
    <x v="7"/>
    <x v="1"/>
    <n v="45"/>
    <n v="12"/>
    <n v="3529"/>
  </r>
  <r>
    <x v="8"/>
    <x v="1"/>
    <n v="45"/>
    <n v="3"/>
    <n v="2312"/>
  </r>
  <r>
    <x v="9"/>
    <x v="1"/>
    <n v="45"/>
    <n v="0"/>
    <n v="0"/>
  </r>
  <r>
    <x v="10"/>
    <x v="1"/>
    <n v="45"/>
    <n v="56"/>
    <n v="35880"/>
  </r>
  <r>
    <x v="11"/>
    <x v="1"/>
    <n v="45"/>
    <n v="23"/>
    <n v="12031"/>
  </r>
  <r>
    <x v="12"/>
    <x v="1"/>
    <n v="45"/>
    <n v="12"/>
    <n v="4744"/>
  </r>
  <r>
    <x v="13"/>
    <x v="1"/>
    <n v="45"/>
    <n v="91"/>
    <n v="45066"/>
  </r>
  <r>
    <x v="14"/>
    <x v="1"/>
    <n v="45"/>
    <n v="44"/>
    <n v="11526"/>
  </r>
  <r>
    <x v="15"/>
    <x v="1"/>
    <n v="45"/>
    <n v="13"/>
    <n v="5998"/>
  </r>
  <r>
    <x v="16"/>
    <x v="1"/>
    <n v="45"/>
    <n v="44"/>
    <n v="9797"/>
  </r>
  <r>
    <x v="17"/>
    <x v="1"/>
    <n v="45"/>
    <n v="18"/>
    <n v="18632"/>
  </r>
  <r>
    <x v="18"/>
    <x v="1"/>
    <n v="45"/>
    <n v="23"/>
    <n v="11680"/>
  </r>
  <r>
    <x v="19"/>
    <x v="1"/>
    <n v="45"/>
    <n v="31"/>
    <n v="6221"/>
  </r>
  <r>
    <x v="20"/>
    <x v="1"/>
    <n v="45"/>
    <n v="16"/>
    <n v="8910"/>
  </r>
  <r>
    <x v="21"/>
    <x v="1"/>
    <n v="45"/>
    <n v="53"/>
    <n v="30419"/>
  </r>
  <r>
    <x v="22"/>
    <x v="1"/>
    <n v="45"/>
    <n v="55"/>
    <n v="17719"/>
  </r>
  <r>
    <x v="23"/>
    <x v="1"/>
    <n v="45"/>
    <n v="16"/>
    <n v="5275"/>
  </r>
  <r>
    <x v="24"/>
    <x v="1"/>
    <n v="45"/>
    <n v="33"/>
    <n v="14477"/>
  </r>
  <r>
    <x v="25"/>
    <x v="1"/>
    <n v="45"/>
    <n v="31"/>
    <n v="9290"/>
  </r>
  <r>
    <x v="26"/>
    <x v="1"/>
    <n v="45"/>
    <n v="7"/>
    <n v="2209"/>
  </r>
  <r>
    <x v="27"/>
    <x v="1"/>
    <n v="45"/>
    <n v="16"/>
    <n v="3324"/>
  </r>
  <r>
    <x v="28"/>
    <x v="1"/>
    <n v="45"/>
    <n v="35"/>
    <n v="15960"/>
  </r>
  <r>
    <x v="29"/>
    <x v="1"/>
    <n v="45"/>
    <n v="30"/>
    <n v="5259"/>
  </r>
  <r>
    <x v="30"/>
    <x v="1"/>
    <n v="45"/>
    <n v="19"/>
    <n v="5478"/>
  </r>
  <r>
    <x v="31"/>
    <x v="1"/>
    <n v="45"/>
    <n v="25"/>
    <n v="8171"/>
  </r>
  <r>
    <x v="32"/>
    <x v="1"/>
    <n v="45"/>
    <n v="109"/>
    <n v="15522"/>
  </r>
  <r>
    <x v="33"/>
    <x v="1"/>
    <n v="45"/>
    <n v="69"/>
    <n v="22080"/>
  </r>
  <r>
    <x v="34"/>
    <x v="1"/>
    <n v="45"/>
    <n v="16"/>
    <n v="3597"/>
  </r>
  <r>
    <x v="35"/>
    <x v="1"/>
    <n v="45"/>
    <n v="56"/>
    <n v="17405"/>
  </r>
  <r>
    <x v="36"/>
    <x v="1"/>
    <n v="45"/>
    <n v="12"/>
    <n v="1423"/>
  </r>
  <r>
    <x v="37"/>
    <x v="1"/>
    <n v="45"/>
    <n v="16"/>
    <n v="3216"/>
  </r>
  <r>
    <x v="38"/>
    <x v="1"/>
    <n v="45"/>
    <n v="64"/>
    <n v="21750"/>
  </r>
  <r>
    <x v="39"/>
    <x v="1"/>
    <n v="45"/>
    <n v="19"/>
    <n v="6269"/>
  </r>
  <r>
    <x v="40"/>
    <x v="1"/>
    <n v="45"/>
    <n v="20"/>
    <n v="7815"/>
  </r>
  <r>
    <x v="41"/>
    <x v="1"/>
    <n v="45"/>
    <n v="20"/>
    <n v="6218"/>
  </r>
  <r>
    <x v="42"/>
    <x v="1"/>
    <n v="45"/>
    <n v="54"/>
    <n v="12495"/>
  </r>
  <r>
    <x v="43"/>
    <x v="1"/>
    <n v="45"/>
    <n v="72"/>
    <n v="41949"/>
  </r>
  <r>
    <x v="44"/>
    <x v="1"/>
    <n v="45"/>
    <n v="44"/>
    <n v="16511"/>
  </r>
  <r>
    <x v="45"/>
    <x v="1"/>
    <n v="45"/>
    <n v="12"/>
    <n v="3794"/>
  </r>
  <r>
    <x v="46"/>
    <x v="1"/>
    <n v="45"/>
    <n v="91"/>
    <n v="66698"/>
  </r>
  <r>
    <x v="47"/>
    <x v="1"/>
    <n v="45"/>
    <n v="19"/>
    <n v="7955"/>
  </r>
  <r>
    <x v="48"/>
    <x v="1"/>
    <n v="45"/>
    <n v="46"/>
    <n v="14429"/>
  </r>
  <r>
    <x v="49"/>
    <x v="1"/>
    <n v="45"/>
    <n v="37"/>
    <n v="3903"/>
  </r>
  <r>
    <x v="50"/>
    <x v="1"/>
    <n v="45"/>
    <n v="28"/>
    <n v="5594"/>
  </r>
  <r>
    <x v="52"/>
    <x v="1"/>
    <n v="45"/>
    <n v="0"/>
    <n v="0"/>
  </r>
  <r>
    <x v="51"/>
    <x v="1"/>
    <n v="45"/>
    <n v="93"/>
    <n v="102437"/>
  </r>
  <r>
    <x v="0"/>
    <x v="1"/>
    <n v="46"/>
    <n v="26"/>
    <n v="8711"/>
  </r>
  <r>
    <x v="1"/>
    <x v="1"/>
    <n v="46"/>
    <n v="6"/>
    <n v="1764"/>
  </r>
  <r>
    <x v="2"/>
    <x v="1"/>
    <n v="46"/>
    <n v="39"/>
    <n v="20747"/>
  </r>
  <r>
    <x v="3"/>
    <x v="1"/>
    <n v="46"/>
    <n v="22"/>
    <n v="5682"/>
  </r>
  <r>
    <x v="4"/>
    <x v="1"/>
    <n v="46"/>
    <n v="123"/>
    <n v="37756"/>
  </r>
  <r>
    <x v="5"/>
    <x v="1"/>
    <n v="46"/>
    <n v="9"/>
    <n v="21596"/>
  </r>
  <r>
    <x v="6"/>
    <x v="1"/>
    <n v="46"/>
    <n v="15"/>
    <n v="5518"/>
  </r>
  <r>
    <x v="7"/>
    <x v="1"/>
    <n v="46"/>
    <n v="12"/>
    <n v="3640"/>
  </r>
  <r>
    <x v="8"/>
    <x v="1"/>
    <n v="46"/>
    <n v="2"/>
    <n v="2098"/>
  </r>
  <r>
    <x v="9"/>
    <x v="1"/>
    <n v="46"/>
    <n v="0"/>
    <n v="0"/>
  </r>
  <r>
    <x v="10"/>
    <x v="1"/>
    <n v="46"/>
    <n v="57"/>
    <n v="37103"/>
  </r>
  <r>
    <x v="11"/>
    <x v="1"/>
    <n v="46"/>
    <n v="22"/>
    <n v="14394"/>
  </r>
  <r>
    <x v="12"/>
    <x v="1"/>
    <n v="46"/>
    <n v="12"/>
    <n v="4934"/>
  </r>
  <r>
    <x v="13"/>
    <x v="1"/>
    <n v="46"/>
    <n v="92"/>
    <n v="46311"/>
  </r>
  <r>
    <x v="14"/>
    <x v="1"/>
    <n v="46"/>
    <n v="43"/>
    <n v="11214"/>
  </r>
  <r>
    <x v="15"/>
    <x v="1"/>
    <n v="46"/>
    <n v="13"/>
    <n v="5785"/>
  </r>
  <r>
    <x v="16"/>
    <x v="1"/>
    <n v="46"/>
    <n v="43"/>
    <n v="10703"/>
  </r>
  <r>
    <x v="17"/>
    <x v="1"/>
    <n v="46"/>
    <n v="17"/>
    <n v="15257"/>
  </r>
  <r>
    <x v="18"/>
    <x v="1"/>
    <n v="46"/>
    <n v="24"/>
    <n v="12619"/>
  </r>
  <r>
    <x v="19"/>
    <x v="1"/>
    <n v="46"/>
    <n v="31"/>
    <n v="6590"/>
  </r>
  <r>
    <x v="20"/>
    <x v="1"/>
    <n v="46"/>
    <n v="16"/>
    <n v="8608"/>
  </r>
  <r>
    <x v="21"/>
    <x v="1"/>
    <n v="46"/>
    <n v="51"/>
    <n v="30308"/>
  </r>
  <r>
    <x v="22"/>
    <x v="1"/>
    <n v="46"/>
    <n v="53"/>
    <n v="16687"/>
  </r>
  <r>
    <x v="23"/>
    <x v="1"/>
    <n v="46"/>
    <n v="16"/>
    <n v="5566"/>
  </r>
  <r>
    <x v="24"/>
    <x v="1"/>
    <n v="46"/>
    <n v="33"/>
    <n v="12397"/>
  </r>
  <r>
    <x v="25"/>
    <x v="1"/>
    <n v="46"/>
    <n v="31"/>
    <n v="8760"/>
  </r>
  <r>
    <x v="26"/>
    <x v="1"/>
    <n v="46"/>
    <n v="7"/>
    <n v="2494"/>
  </r>
  <r>
    <x v="27"/>
    <x v="1"/>
    <n v="46"/>
    <n v="15"/>
    <n v="2713"/>
  </r>
  <r>
    <x v="28"/>
    <x v="1"/>
    <n v="46"/>
    <n v="35"/>
    <n v="17074"/>
  </r>
  <r>
    <x v="29"/>
    <x v="1"/>
    <n v="46"/>
    <n v="30"/>
    <n v="6046"/>
  </r>
  <r>
    <x v="30"/>
    <x v="1"/>
    <n v="46"/>
    <n v="19"/>
    <n v="5444"/>
  </r>
  <r>
    <x v="31"/>
    <x v="1"/>
    <n v="46"/>
    <n v="24"/>
    <n v="7840"/>
  </r>
  <r>
    <x v="32"/>
    <x v="1"/>
    <n v="46"/>
    <n v="99"/>
    <n v="14204"/>
  </r>
  <r>
    <x v="33"/>
    <x v="1"/>
    <n v="46"/>
    <n v="67"/>
    <n v="22332"/>
  </r>
  <r>
    <x v="34"/>
    <x v="1"/>
    <n v="46"/>
    <n v="16"/>
    <n v="3817"/>
  </r>
  <r>
    <x v="35"/>
    <x v="1"/>
    <n v="46"/>
    <n v="56"/>
    <n v="17555"/>
  </r>
  <r>
    <x v="36"/>
    <x v="1"/>
    <n v="46"/>
    <n v="18"/>
    <n v="2918"/>
  </r>
  <r>
    <x v="37"/>
    <x v="1"/>
    <n v="46"/>
    <n v="14"/>
    <n v="2930"/>
  </r>
  <r>
    <x v="38"/>
    <x v="1"/>
    <n v="46"/>
    <n v="62"/>
    <n v="20529"/>
  </r>
  <r>
    <x v="39"/>
    <x v="1"/>
    <n v="46"/>
    <n v="19"/>
    <n v="6968"/>
  </r>
  <r>
    <x v="40"/>
    <x v="1"/>
    <n v="46"/>
    <n v="18"/>
    <n v="7370"/>
  </r>
  <r>
    <x v="41"/>
    <x v="1"/>
    <n v="46"/>
    <n v="20"/>
    <n v="6230"/>
  </r>
  <r>
    <x v="42"/>
    <x v="1"/>
    <n v="46"/>
    <n v="48"/>
    <n v="10550"/>
  </r>
  <r>
    <x v="43"/>
    <x v="1"/>
    <n v="46"/>
    <n v="68"/>
    <n v="42117"/>
  </r>
  <r>
    <x v="44"/>
    <x v="1"/>
    <n v="46"/>
    <n v="45"/>
    <n v="16515"/>
  </r>
  <r>
    <x v="45"/>
    <x v="1"/>
    <n v="46"/>
    <n v="13"/>
    <n v="4262"/>
  </r>
  <r>
    <x v="46"/>
    <x v="1"/>
    <n v="46"/>
    <n v="94"/>
    <n v="69646"/>
  </r>
  <r>
    <x v="47"/>
    <x v="1"/>
    <n v="46"/>
    <n v="20"/>
    <n v="8190"/>
  </r>
  <r>
    <x v="48"/>
    <x v="1"/>
    <n v="46"/>
    <n v="39"/>
    <n v="12169"/>
  </r>
  <r>
    <x v="49"/>
    <x v="1"/>
    <n v="46"/>
    <n v="37"/>
    <n v="3839"/>
  </r>
  <r>
    <x v="50"/>
    <x v="1"/>
    <n v="46"/>
    <n v="27"/>
    <n v="5847"/>
  </r>
  <r>
    <x v="52"/>
    <x v="1"/>
    <n v="46"/>
    <n v="0"/>
    <n v="0"/>
  </r>
  <r>
    <x v="51"/>
    <x v="1"/>
    <n v="46"/>
    <n v="93"/>
    <n v="103511"/>
  </r>
  <r>
    <x v="0"/>
    <x v="1"/>
    <n v="47"/>
    <n v="27"/>
    <n v="7912"/>
  </r>
  <r>
    <x v="1"/>
    <x v="1"/>
    <n v="47"/>
    <n v="6"/>
    <n v="1728"/>
  </r>
  <r>
    <x v="2"/>
    <x v="1"/>
    <n v="47"/>
    <n v="38"/>
    <n v="16523"/>
  </r>
  <r>
    <x v="3"/>
    <x v="1"/>
    <n v="47"/>
    <n v="21"/>
    <n v="2925"/>
  </r>
  <r>
    <x v="4"/>
    <x v="1"/>
    <n v="47"/>
    <n v="125"/>
    <n v="23645"/>
  </r>
  <r>
    <x v="5"/>
    <x v="1"/>
    <n v="47"/>
    <n v="11"/>
    <n v="16363"/>
  </r>
  <r>
    <x v="6"/>
    <x v="1"/>
    <n v="47"/>
    <n v="10"/>
    <n v="1333"/>
  </r>
  <r>
    <x v="7"/>
    <x v="1"/>
    <n v="47"/>
    <n v="12"/>
    <n v="3132"/>
  </r>
  <r>
    <x v="8"/>
    <x v="1"/>
    <n v="47"/>
    <n v="2"/>
    <n v="1123"/>
  </r>
  <r>
    <x v="9"/>
    <x v="1"/>
    <n v="47"/>
    <n v="0"/>
    <n v="0"/>
  </r>
  <r>
    <x v="10"/>
    <x v="1"/>
    <n v="47"/>
    <n v="55"/>
    <n v="28210"/>
  </r>
  <r>
    <x v="11"/>
    <x v="1"/>
    <n v="47"/>
    <n v="23"/>
    <n v="9193"/>
  </r>
  <r>
    <x v="12"/>
    <x v="1"/>
    <n v="47"/>
    <n v="11"/>
    <n v="3661"/>
  </r>
  <r>
    <x v="13"/>
    <x v="1"/>
    <n v="47"/>
    <n v="92"/>
    <n v="38497"/>
  </r>
  <r>
    <x v="14"/>
    <x v="1"/>
    <n v="47"/>
    <n v="44"/>
    <n v="8247"/>
  </r>
  <r>
    <x v="15"/>
    <x v="1"/>
    <n v="47"/>
    <n v="14"/>
    <n v="3983"/>
  </r>
  <r>
    <x v="16"/>
    <x v="1"/>
    <n v="47"/>
    <n v="44"/>
    <n v="7350"/>
  </r>
  <r>
    <x v="17"/>
    <x v="1"/>
    <n v="47"/>
    <n v="18"/>
    <n v="19976"/>
  </r>
  <r>
    <x v="18"/>
    <x v="1"/>
    <n v="47"/>
    <n v="21"/>
    <n v="11482"/>
  </r>
  <r>
    <x v="19"/>
    <x v="1"/>
    <n v="47"/>
    <n v="30"/>
    <n v="4064"/>
  </r>
  <r>
    <x v="20"/>
    <x v="1"/>
    <n v="47"/>
    <n v="17"/>
    <n v="6321"/>
  </r>
  <r>
    <x v="21"/>
    <x v="1"/>
    <n v="47"/>
    <n v="53"/>
    <n v="22100"/>
  </r>
  <r>
    <x v="22"/>
    <x v="1"/>
    <n v="47"/>
    <n v="54"/>
    <n v="11611"/>
  </r>
  <r>
    <x v="23"/>
    <x v="1"/>
    <n v="47"/>
    <n v="16"/>
    <n v="4010"/>
  </r>
  <r>
    <x v="24"/>
    <x v="1"/>
    <n v="47"/>
    <n v="40"/>
    <n v="14968"/>
  </r>
  <r>
    <x v="25"/>
    <x v="1"/>
    <n v="47"/>
    <n v="31"/>
    <n v="5909"/>
  </r>
  <r>
    <x v="26"/>
    <x v="1"/>
    <n v="47"/>
    <n v="7"/>
    <n v="1541"/>
  </r>
  <r>
    <x v="27"/>
    <x v="1"/>
    <n v="47"/>
    <n v="15"/>
    <n v="2339"/>
  </r>
  <r>
    <x v="28"/>
    <x v="1"/>
    <n v="47"/>
    <n v="35"/>
    <n v="12807"/>
  </r>
  <r>
    <x v="29"/>
    <x v="1"/>
    <n v="47"/>
    <n v="30"/>
    <n v="3849"/>
  </r>
  <r>
    <x v="30"/>
    <x v="1"/>
    <n v="47"/>
    <n v="18"/>
    <n v="3831"/>
  </r>
  <r>
    <x v="31"/>
    <x v="1"/>
    <n v="47"/>
    <n v="25"/>
    <n v="6833"/>
  </r>
  <r>
    <x v="32"/>
    <x v="1"/>
    <n v="47"/>
    <n v="99"/>
    <n v="9805"/>
  </r>
  <r>
    <x v="33"/>
    <x v="1"/>
    <n v="47"/>
    <n v="65"/>
    <n v="13108"/>
  </r>
  <r>
    <x v="34"/>
    <x v="1"/>
    <n v="47"/>
    <n v="16"/>
    <n v="3096"/>
  </r>
  <r>
    <x v="35"/>
    <x v="1"/>
    <n v="47"/>
    <n v="56"/>
    <n v="12039"/>
  </r>
  <r>
    <x v="36"/>
    <x v="1"/>
    <n v="47"/>
    <n v="17"/>
    <n v="1491"/>
  </r>
  <r>
    <x v="37"/>
    <x v="1"/>
    <n v="47"/>
    <n v="17"/>
    <n v="2526"/>
  </r>
  <r>
    <x v="38"/>
    <x v="1"/>
    <n v="47"/>
    <n v="63"/>
    <n v="14603"/>
  </r>
  <r>
    <x v="39"/>
    <x v="1"/>
    <n v="47"/>
    <n v="19"/>
    <n v="4520"/>
  </r>
  <r>
    <x v="40"/>
    <x v="1"/>
    <n v="47"/>
    <n v="18"/>
    <n v="5038"/>
  </r>
  <r>
    <x v="41"/>
    <x v="1"/>
    <n v="47"/>
    <n v="20"/>
    <n v="4516"/>
  </r>
  <r>
    <x v="42"/>
    <x v="1"/>
    <n v="47"/>
    <n v="54"/>
    <n v="7104"/>
  </r>
  <r>
    <x v="43"/>
    <x v="1"/>
    <n v="47"/>
    <n v="70"/>
    <n v="32601"/>
  </r>
  <r>
    <x v="44"/>
    <x v="1"/>
    <n v="47"/>
    <n v="46"/>
    <n v="16343"/>
  </r>
  <r>
    <x v="45"/>
    <x v="1"/>
    <n v="47"/>
    <n v="12"/>
    <n v="2600"/>
  </r>
  <r>
    <x v="46"/>
    <x v="1"/>
    <n v="47"/>
    <n v="92"/>
    <n v="63057"/>
  </r>
  <r>
    <x v="47"/>
    <x v="1"/>
    <n v="47"/>
    <n v="20"/>
    <n v="4762"/>
  </r>
  <r>
    <x v="48"/>
    <x v="1"/>
    <n v="47"/>
    <n v="41"/>
    <n v="10180"/>
  </r>
  <r>
    <x v="49"/>
    <x v="1"/>
    <n v="47"/>
    <n v="37"/>
    <n v="2341"/>
  </r>
  <r>
    <x v="50"/>
    <x v="1"/>
    <n v="47"/>
    <n v="28"/>
    <n v="3963"/>
  </r>
  <r>
    <x v="52"/>
    <x v="1"/>
    <n v="47"/>
    <n v="0"/>
    <n v="0"/>
  </r>
  <r>
    <x v="51"/>
    <x v="1"/>
    <n v="47"/>
    <n v="93"/>
    <n v="90140"/>
  </r>
  <r>
    <x v="0"/>
    <x v="1"/>
    <n v="48"/>
    <n v="28"/>
    <n v="9571"/>
  </r>
  <r>
    <x v="1"/>
    <x v="1"/>
    <n v="48"/>
    <n v="7"/>
    <n v="2087"/>
  </r>
  <r>
    <x v="2"/>
    <x v="1"/>
    <n v="48"/>
    <n v="39"/>
    <n v="20816"/>
  </r>
  <r>
    <x v="3"/>
    <x v="1"/>
    <n v="48"/>
    <n v="23"/>
    <n v="5544"/>
  </r>
  <r>
    <x v="4"/>
    <x v="1"/>
    <n v="48"/>
    <n v="125"/>
    <n v="30312"/>
  </r>
  <r>
    <x v="5"/>
    <x v="1"/>
    <n v="48"/>
    <n v="11"/>
    <n v="20683"/>
  </r>
  <r>
    <x v="6"/>
    <x v="1"/>
    <n v="48"/>
    <n v="14"/>
    <n v="4440"/>
  </r>
  <r>
    <x v="7"/>
    <x v="1"/>
    <n v="48"/>
    <n v="12"/>
    <n v="3327"/>
  </r>
  <r>
    <x v="8"/>
    <x v="1"/>
    <n v="48"/>
    <n v="2"/>
    <n v="2074"/>
  </r>
  <r>
    <x v="9"/>
    <x v="1"/>
    <n v="48"/>
    <n v="0"/>
    <n v="0"/>
  </r>
  <r>
    <x v="10"/>
    <x v="1"/>
    <n v="48"/>
    <n v="53"/>
    <n v="33176"/>
  </r>
  <r>
    <x v="11"/>
    <x v="1"/>
    <n v="48"/>
    <n v="22"/>
    <n v="14389"/>
  </r>
  <r>
    <x v="12"/>
    <x v="1"/>
    <n v="48"/>
    <n v="11"/>
    <n v="4650"/>
  </r>
  <r>
    <x v="13"/>
    <x v="1"/>
    <n v="48"/>
    <n v="91"/>
    <n v="45037"/>
  </r>
  <r>
    <x v="14"/>
    <x v="1"/>
    <n v="48"/>
    <n v="43"/>
    <n v="10672"/>
  </r>
  <r>
    <x v="15"/>
    <x v="1"/>
    <n v="48"/>
    <n v="14"/>
    <n v="6204"/>
  </r>
  <r>
    <x v="16"/>
    <x v="1"/>
    <n v="48"/>
    <n v="45"/>
    <n v="10165"/>
  </r>
  <r>
    <x v="17"/>
    <x v="1"/>
    <n v="48"/>
    <n v="18"/>
    <n v="19407"/>
  </r>
  <r>
    <x v="18"/>
    <x v="1"/>
    <n v="48"/>
    <n v="23"/>
    <n v="12028"/>
  </r>
  <r>
    <x v="19"/>
    <x v="1"/>
    <n v="48"/>
    <n v="31"/>
    <n v="6640"/>
  </r>
  <r>
    <x v="20"/>
    <x v="1"/>
    <n v="48"/>
    <n v="15"/>
    <n v="9206"/>
  </r>
  <r>
    <x v="21"/>
    <x v="1"/>
    <n v="48"/>
    <n v="50"/>
    <n v="30240"/>
  </r>
  <r>
    <x v="22"/>
    <x v="1"/>
    <n v="48"/>
    <n v="55"/>
    <n v="16636"/>
  </r>
  <r>
    <x v="23"/>
    <x v="1"/>
    <n v="48"/>
    <n v="17"/>
    <n v="5567"/>
  </r>
  <r>
    <x v="24"/>
    <x v="1"/>
    <n v="48"/>
    <n v="34"/>
    <n v="12646"/>
  </r>
  <r>
    <x v="25"/>
    <x v="1"/>
    <n v="48"/>
    <n v="30"/>
    <n v="8377"/>
  </r>
  <r>
    <x v="26"/>
    <x v="1"/>
    <n v="48"/>
    <n v="7"/>
    <n v="2373"/>
  </r>
  <r>
    <x v="27"/>
    <x v="1"/>
    <n v="48"/>
    <n v="16"/>
    <n v="3648"/>
  </r>
  <r>
    <x v="28"/>
    <x v="1"/>
    <n v="48"/>
    <n v="34"/>
    <n v="15201"/>
  </r>
  <r>
    <x v="29"/>
    <x v="1"/>
    <n v="48"/>
    <n v="30"/>
    <n v="5731"/>
  </r>
  <r>
    <x v="30"/>
    <x v="1"/>
    <n v="48"/>
    <n v="19"/>
    <n v="5322"/>
  </r>
  <r>
    <x v="31"/>
    <x v="1"/>
    <n v="48"/>
    <n v="23"/>
    <n v="7662"/>
  </r>
  <r>
    <x v="32"/>
    <x v="1"/>
    <n v="48"/>
    <n v="97"/>
    <n v="14111"/>
  </r>
  <r>
    <x v="33"/>
    <x v="1"/>
    <n v="48"/>
    <n v="70"/>
    <n v="21365"/>
  </r>
  <r>
    <x v="34"/>
    <x v="1"/>
    <n v="48"/>
    <n v="15"/>
    <n v="3320"/>
  </r>
  <r>
    <x v="35"/>
    <x v="1"/>
    <n v="48"/>
    <n v="56"/>
    <n v="17170"/>
  </r>
  <r>
    <x v="36"/>
    <x v="1"/>
    <n v="48"/>
    <n v="17"/>
    <n v="2333"/>
  </r>
  <r>
    <x v="37"/>
    <x v="1"/>
    <n v="48"/>
    <n v="17"/>
    <n v="3779"/>
  </r>
  <r>
    <x v="38"/>
    <x v="1"/>
    <n v="48"/>
    <n v="61"/>
    <n v="18405"/>
  </r>
  <r>
    <x v="39"/>
    <x v="1"/>
    <n v="48"/>
    <n v="20"/>
    <n v="7033"/>
  </r>
  <r>
    <x v="40"/>
    <x v="1"/>
    <n v="48"/>
    <n v="18"/>
    <n v="7513"/>
  </r>
  <r>
    <x v="41"/>
    <x v="1"/>
    <n v="48"/>
    <n v="20"/>
    <n v="6395"/>
  </r>
  <r>
    <x v="42"/>
    <x v="1"/>
    <n v="48"/>
    <n v="55"/>
    <n v="11659"/>
  </r>
  <r>
    <x v="43"/>
    <x v="1"/>
    <n v="48"/>
    <n v="67"/>
    <n v="39772"/>
  </r>
  <r>
    <x v="44"/>
    <x v="1"/>
    <n v="48"/>
    <n v="46"/>
    <n v="17294"/>
  </r>
  <r>
    <x v="45"/>
    <x v="1"/>
    <n v="48"/>
    <n v="12"/>
    <n v="4073"/>
  </r>
  <r>
    <x v="46"/>
    <x v="1"/>
    <n v="48"/>
    <n v="92"/>
    <n v="68123"/>
  </r>
  <r>
    <x v="47"/>
    <x v="1"/>
    <n v="48"/>
    <n v="19"/>
    <n v="8260"/>
  </r>
  <r>
    <x v="48"/>
    <x v="1"/>
    <n v="48"/>
    <n v="40"/>
    <n v="12657"/>
  </r>
  <r>
    <x v="49"/>
    <x v="1"/>
    <n v="48"/>
    <n v="36"/>
    <n v="3938"/>
  </r>
  <r>
    <x v="50"/>
    <x v="1"/>
    <n v="48"/>
    <n v="25"/>
    <n v="5543"/>
  </r>
  <r>
    <x v="52"/>
    <x v="1"/>
    <n v="48"/>
    <n v="0"/>
    <n v="0"/>
  </r>
  <r>
    <x v="51"/>
    <x v="1"/>
    <n v="48"/>
    <n v="89"/>
    <n v="101973"/>
  </r>
  <r>
    <x v="0"/>
    <x v="1"/>
    <n v="49"/>
    <n v="25"/>
    <n v="8501"/>
  </r>
  <r>
    <x v="1"/>
    <x v="1"/>
    <n v="49"/>
    <n v="7"/>
    <n v="2133"/>
  </r>
  <r>
    <x v="2"/>
    <x v="1"/>
    <n v="49"/>
    <n v="39"/>
    <n v="19587"/>
  </r>
  <r>
    <x v="3"/>
    <x v="1"/>
    <n v="49"/>
    <n v="22"/>
    <n v="5042"/>
  </r>
  <r>
    <x v="4"/>
    <x v="1"/>
    <n v="49"/>
    <n v="128"/>
    <n v="32659"/>
  </r>
  <r>
    <x v="5"/>
    <x v="1"/>
    <n v="49"/>
    <n v="11"/>
    <n v="19803"/>
  </r>
  <r>
    <x v="6"/>
    <x v="1"/>
    <n v="49"/>
    <n v="8"/>
    <n v="2447"/>
  </r>
  <r>
    <x v="7"/>
    <x v="1"/>
    <n v="49"/>
    <n v="12"/>
    <n v="3654"/>
  </r>
  <r>
    <x v="8"/>
    <x v="1"/>
    <n v="49"/>
    <n v="2"/>
    <n v="1939"/>
  </r>
  <r>
    <x v="9"/>
    <x v="1"/>
    <n v="49"/>
    <n v="0"/>
    <n v="0"/>
  </r>
  <r>
    <x v="10"/>
    <x v="1"/>
    <n v="49"/>
    <n v="48"/>
    <n v="24137"/>
  </r>
  <r>
    <x v="11"/>
    <x v="1"/>
    <n v="49"/>
    <n v="22"/>
    <n v="13377"/>
  </r>
  <r>
    <x v="12"/>
    <x v="1"/>
    <n v="49"/>
    <n v="11"/>
    <n v="4484"/>
  </r>
  <r>
    <x v="13"/>
    <x v="1"/>
    <n v="49"/>
    <n v="90"/>
    <n v="42674"/>
  </r>
  <r>
    <x v="14"/>
    <x v="1"/>
    <n v="49"/>
    <n v="42"/>
    <n v="9788"/>
  </r>
  <r>
    <x v="15"/>
    <x v="1"/>
    <n v="49"/>
    <n v="14"/>
    <n v="5786"/>
  </r>
  <r>
    <x v="16"/>
    <x v="1"/>
    <n v="49"/>
    <n v="45"/>
    <n v="9546"/>
  </r>
  <r>
    <x v="17"/>
    <x v="1"/>
    <n v="49"/>
    <n v="18"/>
    <n v="18517"/>
  </r>
  <r>
    <x v="18"/>
    <x v="1"/>
    <n v="49"/>
    <n v="24"/>
    <n v="11949"/>
  </r>
  <r>
    <x v="19"/>
    <x v="1"/>
    <n v="49"/>
    <n v="31"/>
    <n v="6258"/>
  </r>
  <r>
    <x v="20"/>
    <x v="1"/>
    <n v="49"/>
    <n v="15"/>
    <n v="8791"/>
  </r>
  <r>
    <x v="21"/>
    <x v="1"/>
    <n v="49"/>
    <n v="52"/>
    <n v="29347"/>
  </r>
  <r>
    <x v="22"/>
    <x v="1"/>
    <n v="49"/>
    <n v="54"/>
    <n v="16362"/>
  </r>
  <r>
    <x v="23"/>
    <x v="1"/>
    <n v="49"/>
    <n v="16"/>
    <n v="5206"/>
  </r>
  <r>
    <x v="24"/>
    <x v="1"/>
    <n v="49"/>
    <n v="32"/>
    <n v="9452"/>
  </r>
  <r>
    <x v="25"/>
    <x v="1"/>
    <n v="49"/>
    <n v="31"/>
    <n v="8128"/>
  </r>
  <r>
    <x v="26"/>
    <x v="1"/>
    <n v="49"/>
    <n v="7"/>
    <n v="2289"/>
  </r>
  <r>
    <x v="27"/>
    <x v="1"/>
    <n v="49"/>
    <n v="16"/>
    <n v="2937"/>
  </r>
  <r>
    <x v="28"/>
    <x v="1"/>
    <n v="49"/>
    <n v="32"/>
    <n v="10184"/>
  </r>
  <r>
    <x v="29"/>
    <x v="1"/>
    <n v="49"/>
    <n v="29"/>
    <n v="4590"/>
  </r>
  <r>
    <x v="30"/>
    <x v="1"/>
    <n v="49"/>
    <n v="19"/>
    <n v="5326"/>
  </r>
  <r>
    <x v="31"/>
    <x v="1"/>
    <n v="49"/>
    <n v="25"/>
    <n v="7081"/>
  </r>
  <r>
    <x v="32"/>
    <x v="1"/>
    <n v="49"/>
    <n v="100"/>
    <n v="14511"/>
  </r>
  <r>
    <x v="33"/>
    <x v="1"/>
    <n v="49"/>
    <n v="66"/>
    <n v="19581"/>
  </r>
  <r>
    <x v="34"/>
    <x v="1"/>
    <n v="49"/>
    <n v="14"/>
    <n v="3359"/>
  </r>
  <r>
    <x v="35"/>
    <x v="1"/>
    <n v="49"/>
    <n v="58"/>
    <n v="17569"/>
  </r>
  <r>
    <x v="36"/>
    <x v="1"/>
    <n v="49"/>
    <n v="17"/>
    <n v="2081"/>
  </r>
  <r>
    <x v="37"/>
    <x v="1"/>
    <n v="49"/>
    <n v="18"/>
    <n v="3593"/>
  </r>
  <r>
    <x v="38"/>
    <x v="1"/>
    <n v="49"/>
    <n v="62"/>
    <n v="17883"/>
  </r>
  <r>
    <x v="39"/>
    <x v="1"/>
    <n v="49"/>
    <n v="20"/>
    <n v="6699"/>
  </r>
  <r>
    <x v="40"/>
    <x v="1"/>
    <n v="49"/>
    <n v="19"/>
    <n v="7371"/>
  </r>
  <r>
    <x v="41"/>
    <x v="1"/>
    <n v="49"/>
    <n v="20"/>
    <n v="6126"/>
  </r>
  <r>
    <x v="42"/>
    <x v="1"/>
    <n v="49"/>
    <n v="53"/>
    <n v="10948"/>
  </r>
  <r>
    <x v="43"/>
    <x v="1"/>
    <n v="49"/>
    <n v="65"/>
    <n v="32112"/>
  </r>
  <r>
    <x v="44"/>
    <x v="1"/>
    <n v="49"/>
    <n v="46"/>
    <n v="17258"/>
  </r>
  <r>
    <x v="45"/>
    <x v="1"/>
    <n v="49"/>
    <n v="12"/>
    <n v="3612"/>
  </r>
  <r>
    <x v="46"/>
    <x v="1"/>
    <n v="49"/>
    <n v="94"/>
    <n v="66582"/>
  </r>
  <r>
    <x v="47"/>
    <x v="1"/>
    <n v="49"/>
    <n v="18"/>
    <n v="7989"/>
  </r>
  <r>
    <x v="48"/>
    <x v="1"/>
    <n v="49"/>
    <n v="42"/>
    <n v="12875"/>
  </r>
  <r>
    <x v="49"/>
    <x v="1"/>
    <n v="49"/>
    <n v="34"/>
    <n v="3914"/>
  </r>
  <r>
    <x v="50"/>
    <x v="1"/>
    <n v="49"/>
    <n v="27"/>
    <n v="5323"/>
  </r>
  <r>
    <x v="52"/>
    <x v="1"/>
    <n v="49"/>
    <n v="0"/>
    <n v="0"/>
  </r>
  <r>
    <x v="51"/>
    <x v="1"/>
    <n v="49"/>
    <n v="96"/>
    <n v="102919"/>
  </r>
  <r>
    <x v="0"/>
    <x v="1"/>
    <n v="50"/>
    <n v="28"/>
    <n v="8755"/>
  </r>
  <r>
    <x v="1"/>
    <x v="1"/>
    <n v="50"/>
    <n v="6"/>
    <n v="1948"/>
  </r>
  <r>
    <x v="2"/>
    <x v="1"/>
    <n v="50"/>
    <n v="38"/>
    <n v="18359"/>
  </r>
  <r>
    <x v="3"/>
    <x v="1"/>
    <n v="50"/>
    <n v="22"/>
    <n v="4877"/>
  </r>
  <r>
    <x v="4"/>
    <x v="1"/>
    <n v="50"/>
    <n v="127"/>
    <n v="31476"/>
  </r>
  <r>
    <x v="5"/>
    <x v="1"/>
    <n v="50"/>
    <n v="11"/>
    <n v="20269"/>
  </r>
  <r>
    <x v="6"/>
    <x v="1"/>
    <n v="50"/>
    <n v="15"/>
    <n v="3535"/>
  </r>
  <r>
    <x v="7"/>
    <x v="1"/>
    <n v="50"/>
    <n v="12"/>
    <n v="3796"/>
  </r>
  <r>
    <x v="8"/>
    <x v="1"/>
    <n v="50"/>
    <n v="2"/>
    <n v="2307"/>
  </r>
  <r>
    <x v="9"/>
    <x v="1"/>
    <n v="50"/>
    <n v="0"/>
    <n v="0"/>
  </r>
  <r>
    <x v="10"/>
    <x v="1"/>
    <n v="50"/>
    <n v="46"/>
    <n v="23637"/>
  </r>
  <r>
    <x v="11"/>
    <x v="1"/>
    <n v="50"/>
    <n v="23"/>
    <n v="13202"/>
  </r>
  <r>
    <x v="12"/>
    <x v="1"/>
    <n v="50"/>
    <n v="11"/>
    <n v="4257"/>
  </r>
  <r>
    <x v="13"/>
    <x v="1"/>
    <n v="50"/>
    <n v="89"/>
    <n v="36777"/>
  </r>
  <r>
    <x v="14"/>
    <x v="1"/>
    <n v="50"/>
    <n v="43"/>
    <n v="9936"/>
  </r>
  <r>
    <x v="15"/>
    <x v="1"/>
    <n v="50"/>
    <n v="11"/>
    <n v="3356"/>
  </r>
  <r>
    <x v="16"/>
    <x v="1"/>
    <n v="50"/>
    <n v="41"/>
    <n v="8189"/>
  </r>
  <r>
    <x v="17"/>
    <x v="1"/>
    <n v="50"/>
    <n v="18"/>
    <n v="18752"/>
  </r>
  <r>
    <x v="18"/>
    <x v="1"/>
    <n v="50"/>
    <n v="20"/>
    <n v="12049"/>
  </r>
  <r>
    <x v="19"/>
    <x v="1"/>
    <n v="50"/>
    <n v="29"/>
    <n v="5857"/>
  </r>
  <r>
    <x v="20"/>
    <x v="1"/>
    <n v="50"/>
    <n v="16"/>
    <n v="8918"/>
  </r>
  <r>
    <x v="21"/>
    <x v="1"/>
    <n v="50"/>
    <n v="54"/>
    <n v="28783"/>
  </r>
  <r>
    <x v="22"/>
    <x v="1"/>
    <n v="50"/>
    <n v="52"/>
    <n v="16084"/>
  </r>
  <r>
    <x v="23"/>
    <x v="1"/>
    <n v="50"/>
    <n v="15"/>
    <n v="4676"/>
  </r>
  <r>
    <x v="24"/>
    <x v="1"/>
    <n v="50"/>
    <n v="37"/>
    <n v="13080"/>
  </r>
  <r>
    <x v="25"/>
    <x v="1"/>
    <n v="50"/>
    <n v="30"/>
    <n v="8008"/>
  </r>
  <r>
    <x v="26"/>
    <x v="1"/>
    <n v="50"/>
    <n v="7"/>
    <n v="2311"/>
  </r>
  <r>
    <x v="27"/>
    <x v="1"/>
    <n v="50"/>
    <n v="17"/>
    <n v="3668"/>
  </r>
  <r>
    <x v="28"/>
    <x v="1"/>
    <n v="50"/>
    <n v="36"/>
    <n v="15995"/>
  </r>
  <r>
    <x v="29"/>
    <x v="1"/>
    <n v="50"/>
    <n v="28"/>
    <n v="5019"/>
  </r>
  <r>
    <x v="30"/>
    <x v="1"/>
    <n v="50"/>
    <n v="19"/>
    <n v="5139"/>
  </r>
  <r>
    <x v="31"/>
    <x v="1"/>
    <n v="50"/>
    <n v="23"/>
    <n v="6881"/>
  </r>
  <r>
    <x v="32"/>
    <x v="1"/>
    <n v="50"/>
    <n v="101"/>
    <n v="14117"/>
  </r>
  <r>
    <x v="33"/>
    <x v="1"/>
    <n v="50"/>
    <n v="68"/>
    <n v="18793"/>
  </r>
  <r>
    <x v="34"/>
    <x v="1"/>
    <n v="50"/>
    <n v="14"/>
    <n v="3405"/>
  </r>
  <r>
    <x v="35"/>
    <x v="1"/>
    <n v="50"/>
    <n v="52"/>
    <n v="15868"/>
  </r>
  <r>
    <x v="36"/>
    <x v="1"/>
    <n v="50"/>
    <n v="17"/>
    <n v="2295"/>
  </r>
  <r>
    <x v="37"/>
    <x v="1"/>
    <n v="50"/>
    <n v="16"/>
    <n v="2473"/>
  </r>
  <r>
    <x v="38"/>
    <x v="1"/>
    <n v="50"/>
    <n v="60"/>
    <n v="16006"/>
  </r>
  <r>
    <x v="39"/>
    <x v="1"/>
    <n v="50"/>
    <n v="20"/>
    <n v="6659"/>
  </r>
  <r>
    <x v="40"/>
    <x v="1"/>
    <n v="50"/>
    <n v="16"/>
    <n v="6402"/>
  </r>
  <r>
    <x v="41"/>
    <x v="1"/>
    <n v="50"/>
    <n v="20"/>
    <n v="6282"/>
  </r>
  <r>
    <x v="42"/>
    <x v="1"/>
    <n v="50"/>
    <n v="49"/>
    <n v="9328"/>
  </r>
  <r>
    <x v="43"/>
    <x v="1"/>
    <n v="50"/>
    <n v="66"/>
    <n v="37428"/>
  </r>
  <r>
    <x v="44"/>
    <x v="1"/>
    <n v="50"/>
    <n v="46"/>
    <n v="17735"/>
  </r>
  <r>
    <x v="45"/>
    <x v="1"/>
    <n v="50"/>
    <n v="12"/>
    <n v="3665"/>
  </r>
  <r>
    <x v="46"/>
    <x v="1"/>
    <n v="50"/>
    <n v="87"/>
    <n v="65565"/>
  </r>
  <r>
    <x v="47"/>
    <x v="1"/>
    <n v="50"/>
    <n v="18"/>
    <n v="7141"/>
  </r>
  <r>
    <x v="48"/>
    <x v="1"/>
    <n v="50"/>
    <n v="41"/>
    <n v="13426"/>
  </r>
  <r>
    <x v="49"/>
    <x v="1"/>
    <n v="50"/>
    <n v="35"/>
    <n v="3811"/>
  </r>
  <r>
    <x v="50"/>
    <x v="1"/>
    <n v="50"/>
    <n v="26"/>
    <n v="5289"/>
  </r>
  <r>
    <x v="52"/>
    <x v="1"/>
    <n v="50"/>
    <n v="0"/>
    <n v="0"/>
  </r>
  <r>
    <x v="51"/>
    <x v="1"/>
    <n v="50"/>
    <n v="94"/>
    <n v="102793"/>
  </r>
  <r>
    <x v="0"/>
    <x v="1"/>
    <n v="51"/>
    <n v="26"/>
    <n v="7255"/>
  </r>
  <r>
    <x v="1"/>
    <x v="1"/>
    <n v="51"/>
    <n v="6"/>
    <n v="1936"/>
  </r>
  <r>
    <x v="2"/>
    <x v="1"/>
    <n v="51"/>
    <n v="39"/>
    <n v="17481"/>
  </r>
  <r>
    <x v="3"/>
    <x v="1"/>
    <n v="51"/>
    <n v="21"/>
    <n v="3758"/>
  </r>
  <r>
    <x v="4"/>
    <x v="1"/>
    <n v="51"/>
    <n v="121"/>
    <n v="23366"/>
  </r>
  <r>
    <x v="5"/>
    <x v="1"/>
    <n v="51"/>
    <n v="11"/>
    <n v="18202"/>
  </r>
  <r>
    <x v="6"/>
    <x v="1"/>
    <n v="51"/>
    <n v="19"/>
    <n v="2464"/>
  </r>
  <r>
    <x v="7"/>
    <x v="1"/>
    <n v="51"/>
    <n v="12"/>
    <n v="3759"/>
  </r>
  <r>
    <x v="8"/>
    <x v="1"/>
    <n v="51"/>
    <n v="2"/>
    <n v="1545"/>
  </r>
  <r>
    <x v="9"/>
    <x v="1"/>
    <n v="51"/>
    <n v="0"/>
    <n v="0"/>
  </r>
  <r>
    <x v="10"/>
    <x v="1"/>
    <n v="51"/>
    <n v="46"/>
    <n v="21815"/>
  </r>
  <r>
    <x v="11"/>
    <x v="1"/>
    <n v="51"/>
    <n v="23"/>
    <n v="11472"/>
  </r>
  <r>
    <x v="12"/>
    <x v="1"/>
    <n v="51"/>
    <n v="11"/>
    <n v="3491"/>
  </r>
  <r>
    <x v="13"/>
    <x v="1"/>
    <n v="51"/>
    <n v="89"/>
    <n v="39205"/>
  </r>
  <r>
    <x v="14"/>
    <x v="1"/>
    <n v="51"/>
    <n v="43"/>
    <n v="7893"/>
  </r>
  <r>
    <x v="15"/>
    <x v="1"/>
    <n v="51"/>
    <n v="11"/>
    <n v="2240"/>
  </r>
  <r>
    <x v="16"/>
    <x v="1"/>
    <n v="51"/>
    <n v="45"/>
    <n v="7645"/>
  </r>
  <r>
    <x v="17"/>
    <x v="1"/>
    <n v="51"/>
    <n v="18"/>
    <n v="18451"/>
  </r>
  <r>
    <x v="18"/>
    <x v="1"/>
    <n v="51"/>
    <n v="21"/>
    <n v="12422"/>
  </r>
  <r>
    <x v="19"/>
    <x v="1"/>
    <n v="51"/>
    <n v="30"/>
    <n v="5148"/>
  </r>
  <r>
    <x v="20"/>
    <x v="1"/>
    <n v="51"/>
    <n v="16"/>
    <n v="6996"/>
  </r>
  <r>
    <x v="21"/>
    <x v="1"/>
    <n v="51"/>
    <n v="49"/>
    <n v="24847"/>
  </r>
  <r>
    <x v="22"/>
    <x v="1"/>
    <n v="51"/>
    <n v="49"/>
    <n v="13265"/>
  </r>
  <r>
    <x v="23"/>
    <x v="1"/>
    <n v="51"/>
    <n v="14"/>
    <n v="3086"/>
  </r>
  <r>
    <x v="24"/>
    <x v="1"/>
    <n v="51"/>
    <n v="35"/>
    <n v="13316"/>
  </r>
  <r>
    <x v="25"/>
    <x v="1"/>
    <n v="51"/>
    <n v="30"/>
    <n v="6607"/>
  </r>
  <r>
    <x v="26"/>
    <x v="1"/>
    <n v="51"/>
    <n v="7"/>
    <n v="1554"/>
  </r>
  <r>
    <x v="27"/>
    <x v="1"/>
    <n v="51"/>
    <n v="16"/>
    <n v="3202"/>
  </r>
  <r>
    <x v="28"/>
    <x v="1"/>
    <n v="51"/>
    <n v="33"/>
    <n v="8956"/>
  </r>
  <r>
    <x v="29"/>
    <x v="1"/>
    <n v="51"/>
    <n v="32"/>
    <n v="4985"/>
  </r>
  <r>
    <x v="30"/>
    <x v="1"/>
    <n v="51"/>
    <n v="18"/>
    <n v="4350"/>
  </r>
  <r>
    <x v="31"/>
    <x v="1"/>
    <n v="51"/>
    <n v="24"/>
    <n v="6644"/>
  </r>
  <r>
    <x v="32"/>
    <x v="1"/>
    <n v="51"/>
    <n v="102"/>
    <n v="11601"/>
  </r>
  <r>
    <x v="33"/>
    <x v="1"/>
    <n v="51"/>
    <n v="59"/>
    <n v="11318"/>
  </r>
  <r>
    <x v="34"/>
    <x v="1"/>
    <n v="51"/>
    <n v="14"/>
    <n v="3929"/>
  </r>
  <r>
    <x v="35"/>
    <x v="1"/>
    <n v="51"/>
    <n v="52"/>
    <n v="13396"/>
  </r>
  <r>
    <x v="36"/>
    <x v="1"/>
    <n v="51"/>
    <n v="18"/>
    <n v="1374"/>
  </r>
  <r>
    <x v="37"/>
    <x v="1"/>
    <n v="51"/>
    <n v="17"/>
    <n v="2551"/>
  </r>
  <r>
    <x v="38"/>
    <x v="1"/>
    <n v="51"/>
    <n v="55"/>
    <n v="12511"/>
  </r>
  <r>
    <x v="39"/>
    <x v="1"/>
    <n v="51"/>
    <n v="20"/>
    <n v="5261"/>
  </r>
  <r>
    <x v="40"/>
    <x v="1"/>
    <n v="51"/>
    <n v="16"/>
    <n v="4992"/>
  </r>
  <r>
    <x v="41"/>
    <x v="1"/>
    <n v="51"/>
    <n v="20"/>
    <n v="5869"/>
  </r>
  <r>
    <x v="42"/>
    <x v="1"/>
    <n v="51"/>
    <n v="50"/>
    <n v="7203"/>
  </r>
  <r>
    <x v="43"/>
    <x v="1"/>
    <n v="51"/>
    <n v="63"/>
    <n v="34181"/>
  </r>
  <r>
    <x v="44"/>
    <x v="1"/>
    <n v="51"/>
    <n v="44"/>
    <n v="15522"/>
  </r>
  <r>
    <x v="45"/>
    <x v="1"/>
    <n v="51"/>
    <n v="11"/>
    <n v="2777"/>
  </r>
  <r>
    <x v="46"/>
    <x v="1"/>
    <n v="51"/>
    <n v="92"/>
    <n v="65366"/>
  </r>
  <r>
    <x v="47"/>
    <x v="1"/>
    <n v="51"/>
    <n v="18"/>
    <n v="6048"/>
  </r>
  <r>
    <x v="48"/>
    <x v="1"/>
    <n v="51"/>
    <n v="41"/>
    <n v="11717"/>
  </r>
  <r>
    <x v="49"/>
    <x v="1"/>
    <n v="51"/>
    <n v="33"/>
    <n v="2675"/>
  </r>
  <r>
    <x v="50"/>
    <x v="1"/>
    <n v="51"/>
    <n v="27"/>
    <n v="4677"/>
  </r>
  <r>
    <x v="52"/>
    <x v="1"/>
    <n v="51"/>
    <n v="0"/>
    <n v="0"/>
  </r>
  <r>
    <x v="51"/>
    <x v="1"/>
    <n v="51"/>
    <n v="94"/>
    <n v="97255"/>
  </r>
  <r>
    <x v="0"/>
    <x v="1"/>
    <n v="52"/>
    <n v="26"/>
    <n v="7170"/>
  </r>
  <r>
    <x v="1"/>
    <x v="1"/>
    <n v="52"/>
    <n v="6"/>
    <n v="1812"/>
  </r>
  <r>
    <x v="2"/>
    <x v="1"/>
    <n v="52"/>
    <n v="38"/>
    <n v="15614"/>
  </r>
  <r>
    <x v="3"/>
    <x v="1"/>
    <n v="52"/>
    <n v="22"/>
    <n v="3253"/>
  </r>
  <r>
    <x v="4"/>
    <x v="1"/>
    <n v="52"/>
    <n v="117"/>
    <n v="16494"/>
  </r>
  <r>
    <x v="5"/>
    <x v="1"/>
    <n v="52"/>
    <n v="9"/>
    <n v="16629"/>
  </r>
  <r>
    <x v="6"/>
    <x v="1"/>
    <n v="52"/>
    <n v="12"/>
    <n v="1699"/>
  </r>
  <r>
    <x v="7"/>
    <x v="1"/>
    <n v="52"/>
    <n v="12"/>
    <n v="3352"/>
  </r>
  <r>
    <x v="8"/>
    <x v="1"/>
    <n v="52"/>
    <n v="2"/>
    <n v="1443"/>
  </r>
  <r>
    <x v="9"/>
    <x v="1"/>
    <n v="52"/>
    <n v="0"/>
    <n v="0"/>
  </r>
  <r>
    <x v="10"/>
    <x v="1"/>
    <n v="52"/>
    <n v="48"/>
    <n v="19971"/>
  </r>
  <r>
    <x v="11"/>
    <x v="1"/>
    <n v="52"/>
    <n v="21"/>
    <n v="9195"/>
  </r>
  <r>
    <x v="12"/>
    <x v="1"/>
    <n v="52"/>
    <n v="11"/>
    <n v="3308"/>
  </r>
  <r>
    <x v="13"/>
    <x v="1"/>
    <n v="52"/>
    <n v="87"/>
    <n v="37940"/>
  </r>
  <r>
    <x v="14"/>
    <x v="1"/>
    <n v="52"/>
    <n v="43"/>
    <n v="7303"/>
  </r>
  <r>
    <x v="15"/>
    <x v="1"/>
    <n v="52"/>
    <n v="13"/>
    <n v="3457"/>
  </r>
  <r>
    <x v="16"/>
    <x v="1"/>
    <n v="52"/>
    <n v="41"/>
    <n v="6245"/>
  </r>
  <r>
    <x v="17"/>
    <x v="1"/>
    <n v="52"/>
    <n v="18"/>
    <n v="13220"/>
  </r>
  <r>
    <x v="18"/>
    <x v="1"/>
    <n v="52"/>
    <n v="15"/>
    <n v="10399"/>
  </r>
  <r>
    <x v="19"/>
    <x v="1"/>
    <n v="52"/>
    <n v="29"/>
    <n v="4398"/>
  </r>
  <r>
    <x v="20"/>
    <x v="1"/>
    <n v="52"/>
    <n v="14"/>
    <n v="5701"/>
  </r>
  <r>
    <x v="21"/>
    <x v="1"/>
    <n v="52"/>
    <n v="50"/>
    <n v="19527"/>
  </r>
  <r>
    <x v="22"/>
    <x v="1"/>
    <n v="52"/>
    <n v="46"/>
    <n v="8980"/>
  </r>
  <r>
    <x v="23"/>
    <x v="1"/>
    <n v="52"/>
    <n v="15"/>
    <n v="2923"/>
  </r>
  <r>
    <x v="24"/>
    <x v="1"/>
    <n v="52"/>
    <n v="39"/>
    <n v="16067"/>
  </r>
  <r>
    <x v="25"/>
    <x v="1"/>
    <n v="52"/>
    <n v="31"/>
    <n v="6111"/>
  </r>
  <r>
    <x v="26"/>
    <x v="1"/>
    <n v="52"/>
    <n v="7"/>
    <n v="1206"/>
  </r>
  <r>
    <x v="27"/>
    <x v="1"/>
    <n v="52"/>
    <n v="15"/>
    <n v="2558"/>
  </r>
  <r>
    <x v="28"/>
    <x v="1"/>
    <n v="52"/>
    <n v="33"/>
    <n v="8747"/>
  </r>
  <r>
    <x v="29"/>
    <x v="1"/>
    <n v="52"/>
    <n v="30"/>
    <n v="3259"/>
  </r>
  <r>
    <x v="30"/>
    <x v="1"/>
    <n v="52"/>
    <n v="16"/>
    <n v="2412"/>
  </r>
  <r>
    <x v="31"/>
    <x v="1"/>
    <n v="52"/>
    <n v="23"/>
    <n v="6846"/>
  </r>
  <r>
    <x v="32"/>
    <x v="1"/>
    <n v="52"/>
    <n v="96"/>
    <n v="7912"/>
  </r>
  <r>
    <x v="33"/>
    <x v="1"/>
    <n v="52"/>
    <n v="63"/>
    <n v="9795"/>
  </r>
  <r>
    <x v="34"/>
    <x v="1"/>
    <n v="52"/>
    <n v="13"/>
    <n v="3691"/>
  </r>
  <r>
    <x v="35"/>
    <x v="1"/>
    <n v="52"/>
    <n v="54"/>
    <n v="12112"/>
  </r>
  <r>
    <x v="36"/>
    <x v="1"/>
    <n v="52"/>
    <n v="15"/>
    <n v="1027"/>
  </r>
  <r>
    <x v="37"/>
    <x v="1"/>
    <n v="52"/>
    <n v="19"/>
    <n v="2312"/>
  </r>
  <r>
    <x v="38"/>
    <x v="1"/>
    <n v="52"/>
    <n v="59"/>
    <n v="10825"/>
  </r>
  <r>
    <x v="39"/>
    <x v="1"/>
    <n v="52"/>
    <n v="18"/>
    <n v="3117"/>
  </r>
  <r>
    <x v="40"/>
    <x v="1"/>
    <n v="52"/>
    <n v="17"/>
    <n v="4321"/>
  </r>
  <r>
    <x v="41"/>
    <x v="1"/>
    <n v="52"/>
    <n v="19"/>
    <n v="4542"/>
  </r>
  <r>
    <x v="42"/>
    <x v="1"/>
    <n v="52"/>
    <n v="47"/>
    <n v="5163"/>
  </r>
  <r>
    <x v="43"/>
    <x v="1"/>
    <n v="52"/>
    <n v="65"/>
    <n v="30692"/>
  </r>
  <r>
    <x v="44"/>
    <x v="1"/>
    <n v="52"/>
    <n v="44"/>
    <n v="15902"/>
  </r>
  <r>
    <x v="45"/>
    <x v="1"/>
    <n v="52"/>
    <n v="12"/>
    <n v="2829"/>
  </r>
  <r>
    <x v="46"/>
    <x v="1"/>
    <n v="52"/>
    <n v="93"/>
    <n v="68808"/>
  </r>
  <r>
    <x v="47"/>
    <x v="1"/>
    <n v="52"/>
    <n v="18"/>
    <n v="4510"/>
  </r>
  <r>
    <x v="48"/>
    <x v="1"/>
    <n v="52"/>
    <n v="41"/>
    <n v="9752"/>
  </r>
  <r>
    <x v="49"/>
    <x v="1"/>
    <n v="52"/>
    <n v="35"/>
    <n v="1884"/>
  </r>
  <r>
    <x v="50"/>
    <x v="1"/>
    <n v="52"/>
    <n v="27"/>
    <n v="4473"/>
  </r>
  <r>
    <x v="52"/>
    <x v="1"/>
    <n v="52"/>
    <n v="0"/>
    <n v="0"/>
  </r>
  <r>
    <x v="51"/>
    <x v="1"/>
    <n v="52"/>
    <n v="90"/>
    <n v="93978"/>
  </r>
  <r>
    <x v="0"/>
    <x v="2"/>
    <n v="1"/>
    <n v="28"/>
    <n v="8437"/>
  </r>
  <r>
    <x v="1"/>
    <x v="2"/>
    <n v="1"/>
    <n v="6"/>
    <n v="1867"/>
  </r>
  <r>
    <x v="2"/>
    <x v="2"/>
    <n v="1"/>
    <n v="37"/>
    <n v="17487"/>
  </r>
  <r>
    <x v="3"/>
    <x v="2"/>
    <n v="1"/>
    <n v="22"/>
    <n v="4269"/>
  </r>
  <r>
    <x v="4"/>
    <x v="2"/>
    <n v="1"/>
    <n v="122"/>
    <n v="24359"/>
  </r>
  <r>
    <x v="5"/>
    <x v="2"/>
    <n v="1"/>
    <n v="10"/>
    <n v="19454"/>
  </r>
  <r>
    <x v="6"/>
    <x v="2"/>
    <n v="1"/>
    <n v="18"/>
    <n v="2580"/>
  </r>
  <r>
    <x v="7"/>
    <x v="2"/>
    <n v="1"/>
    <n v="12"/>
    <n v="3709"/>
  </r>
  <r>
    <x v="8"/>
    <x v="2"/>
    <n v="1"/>
    <n v="2"/>
    <n v="1646"/>
  </r>
  <r>
    <x v="9"/>
    <x v="2"/>
    <n v="1"/>
    <n v="0"/>
    <n v="0"/>
  </r>
  <r>
    <x v="10"/>
    <x v="2"/>
    <n v="1"/>
    <n v="49"/>
    <n v="24892"/>
  </r>
  <r>
    <x v="11"/>
    <x v="2"/>
    <n v="1"/>
    <n v="22"/>
    <n v="11150"/>
  </r>
  <r>
    <x v="12"/>
    <x v="2"/>
    <n v="1"/>
    <n v="10"/>
    <n v="4187"/>
  </r>
  <r>
    <x v="13"/>
    <x v="2"/>
    <n v="1"/>
    <n v="89"/>
    <n v="40324"/>
  </r>
  <r>
    <x v="14"/>
    <x v="2"/>
    <n v="1"/>
    <n v="43"/>
    <n v="8609"/>
  </r>
  <r>
    <x v="15"/>
    <x v="2"/>
    <n v="1"/>
    <n v="13"/>
    <n v="4402"/>
  </r>
  <r>
    <x v="16"/>
    <x v="2"/>
    <n v="1"/>
    <n v="41"/>
    <n v="7710"/>
  </r>
  <r>
    <x v="17"/>
    <x v="2"/>
    <n v="1"/>
    <n v="16"/>
    <n v="17922"/>
  </r>
  <r>
    <x v="18"/>
    <x v="2"/>
    <n v="1"/>
    <n v="24"/>
    <n v="11612"/>
  </r>
  <r>
    <x v="19"/>
    <x v="2"/>
    <n v="1"/>
    <n v="31"/>
    <n v="5657"/>
  </r>
  <r>
    <x v="20"/>
    <x v="2"/>
    <n v="1"/>
    <n v="17"/>
    <n v="8087"/>
  </r>
  <r>
    <x v="21"/>
    <x v="2"/>
    <n v="1"/>
    <n v="51"/>
    <n v="24258"/>
  </r>
  <r>
    <x v="22"/>
    <x v="2"/>
    <n v="1"/>
    <n v="51"/>
    <n v="12249"/>
  </r>
  <r>
    <x v="23"/>
    <x v="2"/>
    <n v="1"/>
    <n v="15"/>
    <n v="3375"/>
  </r>
  <r>
    <x v="24"/>
    <x v="2"/>
    <n v="1"/>
    <n v="39"/>
    <n v="16381"/>
  </r>
  <r>
    <x v="25"/>
    <x v="2"/>
    <n v="1"/>
    <n v="31"/>
    <n v="7243"/>
  </r>
  <r>
    <x v="26"/>
    <x v="2"/>
    <n v="1"/>
    <n v="7"/>
    <n v="1659"/>
  </r>
  <r>
    <x v="27"/>
    <x v="2"/>
    <n v="1"/>
    <n v="17"/>
    <n v="3396"/>
  </r>
  <r>
    <x v="28"/>
    <x v="2"/>
    <n v="1"/>
    <n v="30"/>
    <n v="8887"/>
  </r>
  <r>
    <x v="29"/>
    <x v="2"/>
    <n v="1"/>
    <n v="30"/>
    <n v="4080"/>
  </r>
  <r>
    <x v="30"/>
    <x v="2"/>
    <n v="1"/>
    <n v="19"/>
    <n v="3708"/>
  </r>
  <r>
    <x v="31"/>
    <x v="2"/>
    <n v="1"/>
    <n v="24"/>
    <n v="7233"/>
  </r>
  <r>
    <x v="32"/>
    <x v="2"/>
    <n v="1"/>
    <n v="103"/>
    <n v="10958"/>
  </r>
  <r>
    <x v="33"/>
    <x v="2"/>
    <n v="1"/>
    <n v="67"/>
    <n v="14565"/>
  </r>
  <r>
    <x v="34"/>
    <x v="2"/>
    <n v="1"/>
    <n v="14"/>
    <n v="3833"/>
  </r>
  <r>
    <x v="35"/>
    <x v="2"/>
    <n v="1"/>
    <n v="52"/>
    <n v="13771"/>
  </r>
  <r>
    <x v="36"/>
    <x v="2"/>
    <n v="1"/>
    <n v="18"/>
    <n v="2506"/>
  </r>
  <r>
    <x v="37"/>
    <x v="2"/>
    <n v="1"/>
    <n v="20"/>
    <n v="2810"/>
  </r>
  <r>
    <x v="38"/>
    <x v="2"/>
    <n v="1"/>
    <n v="56"/>
    <n v="11449"/>
  </r>
  <r>
    <x v="39"/>
    <x v="2"/>
    <n v="1"/>
    <n v="20"/>
    <n v="4455"/>
  </r>
  <r>
    <x v="40"/>
    <x v="2"/>
    <n v="1"/>
    <n v="16"/>
    <n v="5600"/>
  </r>
  <r>
    <x v="41"/>
    <x v="2"/>
    <n v="1"/>
    <n v="19"/>
    <n v="4882"/>
  </r>
  <r>
    <x v="42"/>
    <x v="2"/>
    <n v="1"/>
    <n v="55"/>
    <n v="9269"/>
  </r>
  <r>
    <x v="43"/>
    <x v="2"/>
    <n v="1"/>
    <n v="71"/>
    <n v="37727"/>
  </r>
  <r>
    <x v="44"/>
    <x v="2"/>
    <n v="1"/>
    <n v="44"/>
    <n v="17069"/>
  </r>
  <r>
    <x v="45"/>
    <x v="2"/>
    <n v="1"/>
    <n v="11"/>
    <n v="2740"/>
  </r>
  <r>
    <x v="46"/>
    <x v="2"/>
    <n v="1"/>
    <n v="94"/>
    <n v="70227"/>
  </r>
  <r>
    <x v="47"/>
    <x v="2"/>
    <n v="1"/>
    <n v="17"/>
    <n v="5746"/>
  </r>
  <r>
    <x v="48"/>
    <x v="2"/>
    <n v="1"/>
    <n v="43"/>
    <n v="11159"/>
  </r>
  <r>
    <x v="49"/>
    <x v="2"/>
    <n v="1"/>
    <n v="38"/>
    <n v="2781"/>
  </r>
  <r>
    <x v="50"/>
    <x v="2"/>
    <n v="1"/>
    <n v="27"/>
    <n v="5112"/>
  </r>
  <r>
    <x v="52"/>
    <x v="2"/>
    <n v="1"/>
    <n v="0"/>
    <n v="0"/>
  </r>
  <r>
    <x v="51"/>
    <x v="2"/>
    <n v="1"/>
    <n v="95"/>
    <n v="101960"/>
  </r>
  <r>
    <x v="0"/>
    <x v="2"/>
    <n v="2"/>
    <n v="26"/>
    <n v="9157"/>
  </r>
  <r>
    <x v="1"/>
    <x v="2"/>
    <n v="2"/>
    <n v="6"/>
    <n v="1775"/>
  </r>
  <r>
    <x v="2"/>
    <x v="2"/>
    <n v="2"/>
    <n v="37"/>
    <n v="20325"/>
  </r>
  <r>
    <x v="3"/>
    <x v="2"/>
    <n v="2"/>
    <n v="21"/>
    <n v="4913"/>
  </r>
  <r>
    <x v="4"/>
    <x v="2"/>
    <n v="2"/>
    <n v="124"/>
    <n v="32552"/>
  </r>
  <r>
    <x v="5"/>
    <x v="2"/>
    <n v="2"/>
    <n v="11"/>
    <n v="22023"/>
  </r>
  <r>
    <x v="6"/>
    <x v="2"/>
    <n v="2"/>
    <n v="15"/>
    <n v="2041"/>
  </r>
  <r>
    <x v="7"/>
    <x v="2"/>
    <n v="2"/>
    <n v="12"/>
    <n v="3824"/>
  </r>
  <r>
    <x v="8"/>
    <x v="2"/>
    <n v="2"/>
    <n v="2"/>
    <n v="2035"/>
  </r>
  <r>
    <x v="9"/>
    <x v="2"/>
    <n v="2"/>
    <n v="0"/>
    <n v="0"/>
  </r>
  <r>
    <x v="10"/>
    <x v="2"/>
    <n v="2"/>
    <n v="54"/>
    <n v="32701"/>
  </r>
  <r>
    <x v="11"/>
    <x v="2"/>
    <n v="2"/>
    <n v="23"/>
    <n v="13986"/>
  </r>
  <r>
    <x v="12"/>
    <x v="2"/>
    <n v="2"/>
    <n v="8"/>
    <n v="4056"/>
  </r>
  <r>
    <x v="13"/>
    <x v="2"/>
    <n v="2"/>
    <n v="89"/>
    <n v="44465"/>
  </r>
  <r>
    <x v="14"/>
    <x v="2"/>
    <n v="2"/>
    <n v="42"/>
    <n v="9499"/>
  </r>
  <r>
    <x v="15"/>
    <x v="2"/>
    <n v="2"/>
    <n v="13"/>
    <n v="5265"/>
  </r>
  <r>
    <x v="16"/>
    <x v="2"/>
    <n v="2"/>
    <n v="43"/>
    <n v="9505"/>
  </r>
  <r>
    <x v="17"/>
    <x v="2"/>
    <n v="2"/>
    <n v="17"/>
    <n v="18739"/>
  </r>
  <r>
    <x v="18"/>
    <x v="2"/>
    <n v="2"/>
    <n v="22"/>
    <n v="9356"/>
  </r>
  <r>
    <x v="19"/>
    <x v="2"/>
    <n v="2"/>
    <n v="31"/>
    <n v="5977"/>
  </r>
  <r>
    <x v="20"/>
    <x v="2"/>
    <n v="2"/>
    <n v="16"/>
    <n v="8979"/>
  </r>
  <r>
    <x v="21"/>
    <x v="2"/>
    <n v="2"/>
    <n v="50"/>
    <n v="27780"/>
  </r>
  <r>
    <x v="22"/>
    <x v="2"/>
    <n v="2"/>
    <n v="55"/>
    <n v="15703"/>
  </r>
  <r>
    <x v="23"/>
    <x v="2"/>
    <n v="2"/>
    <n v="15"/>
    <n v="3840"/>
  </r>
  <r>
    <x v="24"/>
    <x v="2"/>
    <n v="2"/>
    <n v="41"/>
    <n v="16607"/>
  </r>
  <r>
    <x v="25"/>
    <x v="2"/>
    <n v="2"/>
    <n v="31"/>
    <n v="7797"/>
  </r>
  <r>
    <x v="26"/>
    <x v="2"/>
    <n v="2"/>
    <n v="7"/>
    <n v="1981"/>
  </r>
  <r>
    <x v="27"/>
    <x v="2"/>
    <n v="2"/>
    <n v="17"/>
    <n v="3472"/>
  </r>
  <r>
    <x v="28"/>
    <x v="2"/>
    <n v="2"/>
    <n v="30"/>
    <n v="8312"/>
  </r>
  <r>
    <x v="29"/>
    <x v="2"/>
    <n v="2"/>
    <n v="32"/>
    <n v="4972"/>
  </r>
  <r>
    <x v="30"/>
    <x v="2"/>
    <n v="2"/>
    <n v="19"/>
    <n v="4171"/>
  </r>
  <r>
    <x v="31"/>
    <x v="2"/>
    <n v="2"/>
    <n v="25"/>
    <n v="7957"/>
  </r>
  <r>
    <x v="32"/>
    <x v="2"/>
    <n v="2"/>
    <n v="100"/>
    <n v="11677"/>
  </r>
  <r>
    <x v="33"/>
    <x v="2"/>
    <n v="2"/>
    <n v="67"/>
    <n v="20685"/>
  </r>
  <r>
    <x v="34"/>
    <x v="2"/>
    <n v="2"/>
    <n v="15"/>
    <n v="4240"/>
  </r>
  <r>
    <x v="35"/>
    <x v="2"/>
    <n v="2"/>
    <n v="50"/>
    <n v="16307"/>
  </r>
  <r>
    <x v="36"/>
    <x v="2"/>
    <n v="2"/>
    <n v="16"/>
    <n v="2209"/>
  </r>
  <r>
    <x v="37"/>
    <x v="2"/>
    <n v="2"/>
    <n v="20"/>
    <n v="3907"/>
  </r>
  <r>
    <x v="38"/>
    <x v="2"/>
    <n v="2"/>
    <n v="57"/>
    <n v="13642"/>
  </r>
  <r>
    <x v="39"/>
    <x v="2"/>
    <n v="2"/>
    <n v="20"/>
    <n v="5476"/>
  </r>
  <r>
    <x v="40"/>
    <x v="2"/>
    <n v="2"/>
    <n v="18"/>
    <n v="6933"/>
  </r>
  <r>
    <x v="41"/>
    <x v="2"/>
    <n v="2"/>
    <n v="19"/>
    <n v="5102"/>
  </r>
  <r>
    <x v="42"/>
    <x v="2"/>
    <n v="2"/>
    <n v="51"/>
    <n v="11600"/>
  </r>
  <r>
    <x v="43"/>
    <x v="2"/>
    <n v="2"/>
    <n v="72"/>
    <n v="39846"/>
  </r>
  <r>
    <x v="44"/>
    <x v="2"/>
    <n v="2"/>
    <n v="43"/>
    <n v="18036"/>
  </r>
  <r>
    <x v="45"/>
    <x v="2"/>
    <n v="2"/>
    <n v="10"/>
    <n v="2698"/>
  </r>
  <r>
    <x v="46"/>
    <x v="2"/>
    <n v="2"/>
    <n v="92"/>
    <n v="67689"/>
  </r>
  <r>
    <x v="47"/>
    <x v="2"/>
    <n v="2"/>
    <n v="17"/>
    <n v="7493"/>
  </r>
  <r>
    <x v="48"/>
    <x v="2"/>
    <n v="2"/>
    <n v="41"/>
    <n v="13988"/>
  </r>
  <r>
    <x v="49"/>
    <x v="2"/>
    <n v="2"/>
    <n v="38"/>
    <n v="3683"/>
  </r>
  <r>
    <x v="50"/>
    <x v="2"/>
    <n v="2"/>
    <n v="29"/>
    <n v="6012"/>
  </r>
  <r>
    <x v="52"/>
    <x v="2"/>
    <n v="2"/>
    <n v="0"/>
    <n v="0"/>
  </r>
  <r>
    <x v="51"/>
    <x v="2"/>
    <n v="2"/>
    <n v="93"/>
    <n v="101279"/>
  </r>
  <r>
    <x v="0"/>
    <x v="2"/>
    <n v="3"/>
    <n v="27"/>
    <n v="9411"/>
  </r>
  <r>
    <x v="1"/>
    <x v="2"/>
    <n v="3"/>
    <n v="7"/>
    <n v="1833"/>
  </r>
  <r>
    <x v="2"/>
    <x v="2"/>
    <n v="3"/>
    <n v="37"/>
    <n v="19287"/>
  </r>
  <r>
    <x v="3"/>
    <x v="2"/>
    <n v="3"/>
    <n v="21"/>
    <n v="5048"/>
  </r>
  <r>
    <x v="4"/>
    <x v="2"/>
    <n v="3"/>
    <n v="125"/>
    <n v="31238"/>
  </r>
  <r>
    <x v="5"/>
    <x v="2"/>
    <n v="3"/>
    <n v="11"/>
    <n v="21995"/>
  </r>
  <r>
    <x v="6"/>
    <x v="2"/>
    <n v="3"/>
    <n v="15"/>
    <n v="3404"/>
  </r>
  <r>
    <x v="7"/>
    <x v="2"/>
    <n v="3"/>
    <n v="11"/>
    <n v="3123"/>
  </r>
  <r>
    <x v="8"/>
    <x v="2"/>
    <n v="3"/>
    <n v="2"/>
    <n v="1767"/>
  </r>
  <r>
    <x v="9"/>
    <x v="2"/>
    <n v="3"/>
    <n v="0"/>
    <n v="0"/>
  </r>
  <r>
    <x v="10"/>
    <x v="2"/>
    <n v="3"/>
    <n v="54"/>
    <n v="32316"/>
  </r>
  <r>
    <x v="11"/>
    <x v="2"/>
    <n v="3"/>
    <n v="22"/>
    <n v="11602"/>
  </r>
  <r>
    <x v="12"/>
    <x v="2"/>
    <n v="3"/>
    <n v="9"/>
    <n v="3696"/>
  </r>
  <r>
    <x v="13"/>
    <x v="2"/>
    <n v="3"/>
    <n v="87"/>
    <n v="41643"/>
  </r>
  <r>
    <x v="14"/>
    <x v="2"/>
    <n v="3"/>
    <n v="41"/>
    <n v="9360"/>
  </r>
  <r>
    <x v="15"/>
    <x v="2"/>
    <n v="3"/>
    <n v="14"/>
    <n v="5316"/>
  </r>
  <r>
    <x v="16"/>
    <x v="2"/>
    <n v="3"/>
    <n v="42"/>
    <n v="8582"/>
  </r>
  <r>
    <x v="17"/>
    <x v="2"/>
    <n v="3"/>
    <n v="17"/>
    <n v="17900"/>
  </r>
  <r>
    <x v="18"/>
    <x v="2"/>
    <n v="3"/>
    <n v="21"/>
    <n v="9045"/>
  </r>
  <r>
    <x v="19"/>
    <x v="2"/>
    <n v="3"/>
    <n v="29"/>
    <n v="5857"/>
  </r>
  <r>
    <x v="20"/>
    <x v="2"/>
    <n v="3"/>
    <n v="16"/>
    <n v="8279"/>
  </r>
  <r>
    <x v="21"/>
    <x v="2"/>
    <n v="3"/>
    <n v="50"/>
    <n v="24904"/>
  </r>
  <r>
    <x v="22"/>
    <x v="2"/>
    <n v="3"/>
    <n v="55"/>
    <n v="15452"/>
  </r>
  <r>
    <x v="23"/>
    <x v="2"/>
    <n v="3"/>
    <n v="14"/>
    <n v="3965"/>
  </r>
  <r>
    <x v="24"/>
    <x v="2"/>
    <n v="3"/>
    <n v="39"/>
    <n v="14518"/>
  </r>
  <r>
    <x v="25"/>
    <x v="2"/>
    <n v="3"/>
    <n v="31"/>
    <n v="8376"/>
  </r>
  <r>
    <x v="26"/>
    <x v="2"/>
    <n v="3"/>
    <n v="7"/>
    <n v="1663"/>
  </r>
  <r>
    <x v="27"/>
    <x v="2"/>
    <n v="3"/>
    <n v="16"/>
    <n v="3530"/>
  </r>
  <r>
    <x v="28"/>
    <x v="2"/>
    <n v="3"/>
    <n v="33"/>
    <n v="15770"/>
  </r>
  <r>
    <x v="29"/>
    <x v="2"/>
    <n v="3"/>
    <n v="32"/>
    <n v="4936"/>
  </r>
  <r>
    <x v="30"/>
    <x v="2"/>
    <n v="3"/>
    <n v="18"/>
    <n v="4583"/>
  </r>
  <r>
    <x v="31"/>
    <x v="2"/>
    <n v="3"/>
    <n v="26"/>
    <n v="8089"/>
  </r>
  <r>
    <x v="32"/>
    <x v="2"/>
    <n v="3"/>
    <n v="102"/>
    <n v="11951"/>
  </r>
  <r>
    <x v="33"/>
    <x v="2"/>
    <n v="3"/>
    <n v="69"/>
    <n v="19264"/>
  </r>
  <r>
    <x v="34"/>
    <x v="2"/>
    <n v="3"/>
    <n v="15"/>
    <n v="4155"/>
  </r>
  <r>
    <x v="35"/>
    <x v="2"/>
    <n v="3"/>
    <n v="55"/>
    <n v="15767"/>
  </r>
  <r>
    <x v="36"/>
    <x v="2"/>
    <n v="3"/>
    <n v="17"/>
    <n v="2709"/>
  </r>
  <r>
    <x v="37"/>
    <x v="2"/>
    <n v="3"/>
    <n v="16"/>
    <n v="2868"/>
  </r>
  <r>
    <x v="38"/>
    <x v="2"/>
    <n v="3"/>
    <n v="58"/>
    <n v="14701"/>
  </r>
  <r>
    <x v="39"/>
    <x v="2"/>
    <n v="3"/>
    <n v="20"/>
    <n v="4945"/>
  </r>
  <r>
    <x v="40"/>
    <x v="2"/>
    <n v="3"/>
    <n v="18"/>
    <n v="6628"/>
  </r>
  <r>
    <x v="41"/>
    <x v="2"/>
    <n v="3"/>
    <n v="19"/>
    <n v="5197"/>
  </r>
  <r>
    <x v="42"/>
    <x v="2"/>
    <n v="3"/>
    <n v="53"/>
    <n v="11091"/>
  </r>
  <r>
    <x v="43"/>
    <x v="2"/>
    <n v="3"/>
    <n v="70"/>
    <n v="40004"/>
  </r>
  <r>
    <x v="44"/>
    <x v="2"/>
    <n v="3"/>
    <n v="44"/>
    <n v="16097"/>
  </r>
  <r>
    <x v="45"/>
    <x v="2"/>
    <n v="3"/>
    <n v="11"/>
    <n v="3006"/>
  </r>
  <r>
    <x v="46"/>
    <x v="2"/>
    <n v="3"/>
    <n v="94"/>
    <n v="66982"/>
  </r>
  <r>
    <x v="47"/>
    <x v="2"/>
    <n v="3"/>
    <n v="19"/>
    <n v="4038"/>
  </r>
  <r>
    <x v="48"/>
    <x v="2"/>
    <n v="3"/>
    <n v="42"/>
    <n v="12556"/>
  </r>
  <r>
    <x v="49"/>
    <x v="2"/>
    <n v="3"/>
    <n v="34"/>
    <n v="2375"/>
  </r>
  <r>
    <x v="50"/>
    <x v="2"/>
    <n v="3"/>
    <n v="28"/>
    <n v="5499"/>
  </r>
  <r>
    <x v="52"/>
    <x v="2"/>
    <n v="3"/>
    <n v="0"/>
    <n v="0"/>
  </r>
  <r>
    <x v="51"/>
    <x v="2"/>
    <n v="3"/>
    <n v="92"/>
    <n v="96781"/>
  </r>
  <r>
    <x v="0"/>
    <x v="2"/>
    <n v="4"/>
    <n v="27"/>
    <n v="9677"/>
  </r>
  <r>
    <x v="1"/>
    <x v="2"/>
    <n v="4"/>
    <n v="7"/>
    <n v="1871"/>
  </r>
  <r>
    <x v="2"/>
    <x v="2"/>
    <n v="4"/>
    <n v="36"/>
    <n v="20962"/>
  </r>
  <r>
    <x v="3"/>
    <x v="2"/>
    <n v="4"/>
    <n v="21"/>
    <n v="5548"/>
  </r>
  <r>
    <x v="4"/>
    <x v="2"/>
    <n v="4"/>
    <n v="126"/>
    <n v="34650"/>
  </r>
  <r>
    <x v="5"/>
    <x v="2"/>
    <n v="4"/>
    <n v="11"/>
    <n v="22493"/>
  </r>
  <r>
    <x v="6"/>
    <x v="2"/>
    <n v="4"/>
    <n v="12"/>
    <n v="3790"/>
  </r>
  <r>
    <x v="7"/>
    <x v="2"/>
    <n v="4"/>
    <n v="12"/>
    <n v="3797"/>
  </r>
  <r>
    <x v="8"/>
    <x v="2"/>
    <n v="4"/>
    <n v="2"/>
    <n v="2460"/>
  </r>
  <r>
    <x v="9"/>
    <x v="2"/>
    <n v="4"/>
    <n v="0"/>
    <n v="0"/>
  </r>
  <r>
    <x v="10"/>
    <x v="2"/>
    <n v="4"/>
    <n v="52"/>
    <n v="34361"/>
  </r>
  <r>
    <x v="11"/>
    <x v="2"/>
    <n v="4"/>
    <n v="22"/>
    <n v="14132"/>
  </r>
  <r>
    <x v="12"/>
    <x v="2"/>
    <n v="4"/>
    <n v="9"/>
    <n v="4230"/>
  </r>
  <r>
    <x v="13"/>
    <x v="2"/>
    <n v="4"/>
    <n v="86"/>
    <n v="45962"/>
  </r>
  <r>
    <x v="14"/>
    <x v="2"/>
    <n v="4"/>
    <n v="42"/>
    <n v="10287"/>
  </r>
  <r>
    <x v="15"/>
    <x v="2"/>
    <n v="4"/>
    <n v="14"/>
    <n v="5722"/>
  </r>
  <r>
    <x v="16"/>
    <x v="2"/>
    <n v="4"/>
    <n v="44"/>
    <n v="10454"/>
  </r>
  <r>
    <x v="17"/>
    <x v="2"/>
    <n v="4"/>
    <n v="17"/>
    <n v="18679"/>
  </r>
  <r>
    <x v="18"/>
    <x v="2"/>
    <n v="4"/>
    <n v="21"/>
    <n v="12667"/>
  </r>
  <r>
    <x v="19"/>
    <x v="2"/>
    <n v="4"/>
    <n v="29"/>
    <n v="5937"/>
  </r>
  <r>
    <x v="20"/>
    <x v="2"/>
    <n v="4"/>
    <n v="16"/>
    <n v="9934"/>
  </r>
  <r>
    <x v="21"/>
    <x v="2"/>
    <n v="4"/>
    <n v="52"/>
    <n v="29733"/>
  </r>
  <r>
    <x v="22"/>
    <x v="2"/>
    <n v="4"/>
    <n v="55"/>
    <n v="16467"/>
  </r>
  <r>
    <x v="23"/>
    <x v="2"/>
    <n v="4"/>
    <n v="13"/>
    <n v="4390"/>
  </r>
  <r>
    <x v="24"/>
    <x v="2"/>
    <n v="4"/>
    <n v="39"/>
    <n v="16202"/>
  </r>
  <r>
    <x v="25"/>
    <x v="2"/>
    <n v="4"/>
    <n v="31"/>
    <n v="9032"/>
  </r>
  <r>
    <x v="26"/>
    <x v="2"/>
    <n v="4"/>
    <n v="7"/>
    <n v="2333"/>
  </r>
  <r>
    <x v="27"/>
    <x v="2"/>
    <n v="4"/>
    <n v="17"/>
    <n v="3676"/>
  </r>
  <r>
    <x v="28"/>
    <x v="2"/>
    <n v="4"/>
    <n v="29"/>
    <n v="8767"/>
  </r>
  <r>
    <x v="29"/>
    <x v="2"/>
    <n v="4"/>
    <n v="31"/>
    <n v="5069"/>
  </r>
  <r>
    <x v="30"/>
    <x v="2"/>
    <n v="4"/>
    <n v="19"/>
    <n v="5935"/>
  </r>
  <r>
    <x v="31"/>
    <x v="2"/>
    <n v="4"/>
    <n v="26"/>
    <n v="8556"/>
  </r>
  <r>
    <x v="32"/>
    <x v="2"/>
    <n v="4"/>
    <n v="100"/>
    <n v="13535"/>
  </r>
  <r>
    <x v="33"/>
    <x v="2"/>
    <n v="4"/>
    <n v="66"/>
    <n v="20584"/>
  </r>
  <r>
    <x v="34"/>
    <x v="2"/>
    <n v="4"/>
    <n v="13"/>
    <n v="2766"/>
  </r>
  <r>
    <x v="35"/>
    <x v="2"/>
    <n v="4"/>
    <n v="54"/>
    <n v="17540"/>
  </r>
  <r>
    <x v="36"/>
    <x v="2"/>
    <n v="4"/>
    <n v="20"/>
    <n v="4091"/>
  </r>
  <r>
    <x v="37"/>
    <x v="2"/>
    <n v="4"/>
    <n v="19"/>
    <n v="3721"/>
  </r>
  <r>
    <x v="38"/>
    <x v="2"/>
    <n v="4"/>
    <n v="57"/>
    <n v="16715"/>
  </r>
  <r>
    <x v="39"/>
    <x v="2"/>
    <n v="4"/>
    <n v="20"/>
    <n v="6534"/>
  </r>
  <r>
    <x v="40"/>
    <x v="2"/>
    <n v="4"/>
    <n v="19"/>
    <n v="7539"/>
  </r>
  <r>
    <x v="41"/>
    <x v="2"/>
    <n v="4"/>
    <n v="19"/>
    <n v="5365"/>
  </r>
  <r>
    <x v="42"/>
    <x v="2"/>
    <n v="4"/>
    <n v="53"/>
    <n v="12884"/>
  </r>
  <r>
    <x v="43"/>
    <x v="2"/>
    <n v="4"/>
    <n v="72"/>
    <n v="39868"/>
  </r>
  <r>
    <x v="44"/>
    <x v="2"/>
    <n v="4"/>
    <n v="44"/>
    <n v="19157"/>
  </r>
  <r>
    <x v="45"/>
    <x v="2"/>
    <n v="4"/>
    <n v="11"/>
    <n v="3042"/>
  </r>
  <r>
    <x v="46"/>
    <x v="2"/>
    <n v="4"/>
    <n v="94"/>
    <n v="70041"/>
  </r>
  <r>
    <x v="47"/>
    <x v="2"/>
    <n v="4"/>
    <n v="20"/>
    <n v="8093"/>
  </r>
  <r>
    <x v="48"/>
    <x v="2"/>
    <n v="4"/>
    <n v="42"/>
    <n v="13938"/>
  </r>
  <r>
    <x v="49"/>
    <x v="2"/>
    <n v="4"/>
    <n v="37"/>
    <n v="3762"/>
  </r>
  <r>
    <x v="50"/>
    <x v="2"/>
    <n v="4"/>
    <n v="29"/>
    <n v="6018"/>
  </r>
  <r>
    <x v="52"/>
    <x v="2"/>
    <n v="4"/>
    <n v="0"/>
    <n v="0"/>
  </r>
  <r>
    <x v="51"/>
    <x v="2"/>
    <n v="4"/>
    <n v="90"/>
    <n v="97291"/>
  </r>
  <r>
    <x v="0"/>
    <x v="2"/>
    <n v="5"/>
    <n v="27"/>
    <n v="9862"/>
  </r>
  <r>
    <x v="1"/>
    <x v="2"/>
    <n v="5"/>
    <n v="6"/>
    <n v="1312"/>
  </r>
  <r>
    <x v="2"/>
    <x v="2"/>
    <n v="5"/>
    <n v="37"/>
    <n v="20898"/>
  </r>
  <r>
    <x v="3"/>
    <x v="2"/>
    <n v="5"/>
    <n v="21"/>
    <n v="5657"/>
  </r>
  <r>
    <x v="4"/>
    <x v="2"/>
    <n v="5"/>
    <n v="129"/>
    <n v="35266"/>
  </r>
  <r>
    <x v="5"/>
    <x v="2"/>
    <n v="5"/>
    <n v="10"/>
    <n v="21204"/>
  </r>
  <r>
    <x v="6"/>
    <x v="2"/>
    <n v="5"/>
    <n v="12"/>
    <n v="3875"/>
  </r>
  <r>
    <x v="7"/>
    <x v="2"/>
    <n v="5"/>
    <n v="11"/>
    <n v="3684"/>
  </r>
  <r>
    <x v="8"/>
    <x v="2"/>
    <n v="5"/>
    <n v="2"/>
    <n v="2404"/>
  </r>
  <r>
    <x v="9"/>
    <x v="2"/>
    <n v="5"/>
    <n v="0"/>
    <n v="0"/>
  </r>
  <r>
    <x v="10"/>
    <x v="2"/>
    <n v="5"/>
    <n v="55"/>
    <n v="36442"/>
  </r>
  <r>
    <x v="11"/>
    <x v="2"/>
    <n v="5"/>
    <n v="22"/>
    <n v="13579"/>
  </r>
  <r>
    <x v="12"/>
    <x v="2"/>
    <n v="5"/>
    <n v="10"/>
    <n v="4190"/>
  </r>
  <r>
    <x v="13"/>
    <x v="2"/>
    <n v="5"/>
    <n v="88"/>
    <n v="46222"/>
  </r>
  <r>
    <x v="14"/>
    <x v="2"/>
    <n v="5"/>
    <n v="41"/>
    <n v="9613"/>
  </r>
  <r>
    <x v="15"/>
    <x v="2"/>
    <n v="5"/>
    <n v="14"/>
    <n v="5688"/>
  </r>
  <r>
    <x v="16"/>
    <x v="2"/>
    <n v="5"/>
    <n v="44"/>
    <n v="10182"/>
  </r>
  <r>
    <x v="17"/>
    <x v="2"/>
    <n v="5"/>
    <n v="17"/>
    <n v="18338"/>
  </r>
  <r>
    <x v="18"/>
    <x v="2"/>
    <n v="5"/>
    <n v="20"/>
    <n v="12915"/>
  </r>
  <r>
    <x v="19"/>
    <x v="2"/>
    <n v="5"/>
    <n v="29"/>
    <n v="6096"/>
  </r>
  <r>
    <x v="20"/>
    <x v="2"/>
    <n v="5"/>
    <n v="16"/>
    <n v="9170"/>
  </r>
  <r>
    <x v="21"/>
    <x v="2"/>
    <n v="5"/>
    <n v="52"/>
    <n v="29413"/>
  </r>
  <r>
    <x v="22"/>
    <x v="2"/>
    <n v="5"/>
    <n v="48"/>
    <n v="12938"/>
  </r>
  <r>
    <x v="23"/>
    <x v="2"/>
    <n v="5"/>
    <n v="14"/>
    <n v="4353"/>
  </r>
  <r>
    <x v="24"/>
    <x v="2"/>
    <n v="5"/>
    <n v="41"/>
    <n v="15895"/>
  </r>
  <r>
    <x v="25"/>
    <x v="2"/>
    <n v="5"/>
    <n v="31"/>
    <n v="8944"/>
  </r>
  <r>
    <x v="26"/>
    <x v="2"/>
    <n v="5"/>
    <n v="7"/>
    <n v="2428"/>
  </r>
  <r>
    <x v="27"/>
    <x v="2"/>
    <n v="5"/>
    <n v="15"/>
    <n v="3014"/>
  </r>
  <r>
    <x v="28"/>
    <x v="2"/>
    <n v="5"/>
    <n v="29"/>
    <n v="7974"/>
  </r>
  <r>
    <x v="29"/>
    <x v="2"/>
    <n v="5"/>
    <n v="31"/>
    <n v="5406"/>
  </r>
  <r>
    <x v="30"/>
    <x v="2"/>
    <n v="5"/>
    <n v="19"/>
    <n v="4951"/>
  </r>
  <r>
    <x v="31"/>
    <x v="2"/>
    <n v="5"/>
    <n v="26"/>
    <n v="8601"/>
  </r>
  <r>
    <x v="32"/>
    <x v="2"/>
    <n v="5"/>
    <n v="106"/>
    <n v="14836"/>
  </r>
  <r>
    <x v="33"/>
    <x v="2"/>
    <n v="5"/>
    <n v="70"/>
    <n v="22320"/>
  </r>
  <r>
    <x v="34"/>
    <x v="2"/>
    <n v="5"/>
    <n v="13"/>
    <n v="2922"/>
  </r>
  <r>
    <x v="35"/>
    <x v="2"/>
    <n v="5"/>
    <n v="49"/>
    <n v="16039"/>
  </r>
  <r>
    <x v="36"/>
    <x v="2"/>
    <n v="5"/>
    <n v="17"/>
    <n v="3213"/>
  </r>
  <r>
    <x v="37"/>
    <x v="2"/>
    <n v="5"/>
    <n v="20"/>
    <n v="3940"/>
  </r>
  <r>
    <x v="38"/>
    <x v="2"/>
    <n v="5"/>
    <n v="57"/>
    <n v="16437"/>
  </r>
  <r>
    <x v="39"/>
    <x v="2"/>
    <n v="5"/>
    <n v="20"/>
    <n v="6770"/>
  </r>
  <r>
    <x v="40"/>
    <x v="2"/>
    <n v="5"/>
    <n v="18"/>
    <n v="6230"/>
  </r>
  <r>
    <x v="41"/>
    <x v="2"/>
    <n v="5"/>
    <n v="19"/>
    <n v="5663"/>
  </r>
  <r>
    <x v="42"/>
    <x v="2"/>
    <n v="5"/>
    <n v="53"/>
    <n v="13249"/>
  </r>
  <r>
    <x v="43"/>
    <x v="2"/>
    <n v="5"/>
    <n v="70"/>
    <n v="41362"/>
  </r>
  <r>
    <x v="44"/>
    <x v="2"/>
    <n v="5"/>
    <n v="46"/>
    <n v="19475"/>
  </r>
  <r>
    <x v="45"/>
    <x v="2"/>
    <n v="5"/>
    <n v="11"/>
    <n v="3174"/>
  </r>
  <r>
    <x v="46"/>
    <x v="2"/>
    <n v="5"/>
    <n v="91"/>
    <n v="67086"/>
  </r>
  <r>
    <x v="47"/>
    <x v="2"/>
    <n v="5"/>
    <n v="20"/>
    <n v="8051"/>
  </r>
  <r>
    <x v="48"/>
    <x v="2"/>
    <n v="5"/>
    <n v="42"/>
    <n v="14423"/>
  </r>
  <r>
    <x v="49"/>
    <x v="2"/>
    <n v="5"/>
    <n v="36"/>
    <n v="3874"/>
  </r>
  <r>
    <x v="50"/>
    <x v="2"/>
    <n v="5"/>
    <n v="28"/>
    <n v="5676"/>
  </r>
  <r>
    <x v="52"/>
    <x v="2"/>
    <n v="5"/>
    <n v="0"/>
    <n v="0"/>
  </r>
  <r>
    <x v="51"/>
    <x v="2"/>
    <n v="5"/>
    <n v="91"/>
    <n v="97672"/>
  </r>
  <r>
    <x v="0"/>
    <x v="2"/>
    <n v="6"/>
    <n v="28"/>
    <n v="10838"/>
  </r>
  <r>
    <x v="1"/>
    <x v="2"/>
    <n v="6"/>
    <n v="7"/>
    <n v="2111"/>
  </r>
  <r>
    <x v="2"/>
    <x v="2"/>
    <n v="6"/>
    <n v="31"/>
    <n v="19603"/>
  </r>
  <r>
    <x v="3"/>
    <x v="2"/>
    <n v="6"/>
    <n v="21"/>
    <n v="5483"/>
  </r>
  <r>
    <x v="4"/>
    <x v="2"/>
    <n v="6"/>
    <n v="130"/>
    <n v="38358"/>
  </r>
  <r>
    <x v="5"/>
    <x v="2"/>
    <n v="6"/>
    <n v="11"/>
    <n v="22559"/>
  </r>
  <r>
    <x v="6"/>
    <x v="2"/>
    <n v="6"/>
    <n v="19"/>
    <n v="4786"/>
  </r>
  <r>
    <x v="7"/>
    <x v="2"/>
    <n v="6"/>
    <n v="11"/>
    <n v="3757"/>
  </r>
  <r>
    <x v="8"/>
    <x v="2"/>
    <n v="6"/>
    <n v="2"/>
    <n v="2317"/>
  </r>
  <r>
    <x v="9"/>
    <x v="2"/>
    <n v="6"/>
    <n v="0"/>
    <n v="0"/>
  </r>
  <r>
    <x v="10"/>
    <x v="2"/>
    <n v="6"/>
    <n v="54"/>
    <n v="36024"/>
  </r>
  <r>
    <x v="11"/>
    <x v="2"/>
    <n v="6"/>
    <n v="23"/>
    <n v="13921"/>
  </r>
  <r>
    <x v="12"/>
    <x v="2"/>
    <n v="6"/>
    <n v="10"/>
    <n v="4152"/>
  </r>
  <r>
    <x v="13"/>
    <x v="2"/>
    <n v="6"/>
    <n v="85"/>
    <n v="41134"/>
  </r>
  <r>
    <x v="14"/>
    <x v="2"/>
    <n v="6"/>
    <n v="40"/>
    <n v="9688"/>
  </r>
  <r>
    <x v="15"/>
    <x v="2"/>
    <n v="6"/>
    <n v="14"/>
    <n v="5806"/>
  </r>
  <r>
    <x v="16"/>
    <x v="2"/>
    <n v="6"/>
    <n v="42"/>
    <n v="10012"/>
  </r>
  <r>
    <x v="17"/>
    <x v="2"/>
    <n v="6"/>
    <n v="17"/>
    <n v="17855"/>
  </r>
  <r>
    <x v="18"/>
    <x v="2"/>
    <n v="6"/>
    <n v="22"/>
    <n v="12772"/>
  </r>
  <r>
    <x v="19"/>
    <x v="2"/>
    <n v="6"/>
    <n v="30"/>
    <n v="6390"/>
  </r>
  <r>
    <x v="20"/>
    <x v="2"/>
    <n v="6"/>
    <n v="16"/>
    <n v="8949"/>
  </r>
  <r>
    <x v="21"/>
    <x v="2"/>
    <n v="6"/>
    <n v="47"/>
    <n v="27954"/>
  </r>
  <r>
    <x v="22"/>
    <x v="2"/>
    <n v="6"/>
    <n v="53"/>
    <n v="16513"/>
  </r>
  <r>
    <x v="23"/>
    <x v="2"/>
    <n v="6"/>
    <n v="14"/>
    <n v="4586"/>
  </r>
  <r>
    <x v="24"/>
    <x v="2"/>
    <n v="6"/>
    <n v="40"/>
    <n v="15860"/>
  </r>
  <r>
    <x v="25"/>
    <x v="2"/>
    <n v="6"/>
    <n v="30"/>
    <n v="9005"/>
  </r>
  <r>
    <x v="26"/>
    <x v="2"/>
    <n v="6"/>
    <n v="7"/>
    <n v="2506"/>
  </r>
  <r>
    <x v="27"/>
    <x v="2"/>
    <n v="6"/>
    <n v="16"/>
    <n v="3544"/>
  </r>
  <r>
    <x v="28"/>
    <x v="2"/>
    <n v="6"/>
    <n v="30"/>
    <n v="9533"/>
  </r>
  <r>
    <x v="29"/>
    <x v="2"/>
    <n v="6"/>
    <n v="30"/>
    <n v="5461"/>
  </r>
  <r>
    <x v="30"/>
    <x v="2"/>
    <n v="6"/>
    <n v="19"/>
    <n v="5165"/>
  </r>
  <r>
    <x v="31"/>
    <x v="2"/>
    <n v="6"/>
    <n v="25"/>
    <n v="8888"/>
  </r>
  <r>
    <x v="32"/>
    <x v="2"/>
    <n v="6"/>
    <n v="105"/>
    <n v="14167"/>
  </r>
  <r>
    <x v="33"/>
    <x v="2"/>
    <n v="6"/>
    <n v="69"/>
    <n v="22711"/>
  </r>
  <r>
    <x v="34"/>
    <x v="2"/>
    <n v="6"/>
    <n v="11"/>
    <n v="1821"/>
  </r>
  <r>
    <x v="35"/>
    <x v="2"/>
    <n v="6"/>
    <n v="48"/>
    <n v="15679"/>
  </r>
  <r>
    <x v="36"/>
    <x v="2"/>
    <n v="6"/>
    <n v="20"/>
    <n v="3752"/>
  </r>
  <r>
    <x v="37"/>
    <x v="2"/>
    <n v="6"/>
    <n v="18"/>
    <n v="3994"/>
  </r>
  <r>
    <x v="38"/>
    <x v="2"/>
    <n v="6"/>
    <n v="55"/>
    <n v="17505"/>
  </r>
  <r>
    <x v="39"/>
    <x v="2"/>
    <n v="6"/>
    <n v="20"/>
    <n v="6734"/>
  </r>
  <r>
    <x v="40"/>
    <x v="2"/>
    <n v="6"/>
    <n v="17"/>
    <n v="6979"/>
  </r>
  <r>
    <x v="41"/>
    <x v="2"/>
    <n v="6"/>
    <n v="19"/>
    <n v="5817"/>
  </r>
  <r>
    <x v="42"/>
    <x v="2"/>
    <n v="6"/>
    <n v="52"/>
    <n v="11911"/>
  </r>
  <r>
    <x v="43"/>
    <x v="2"/>
    <n v="6"/>
    <n v="70"/>
    <n v="42351"/>
  </r>
  <r>
    <x v="44"/>
    <x v="2"/>
    <n v="6"/>
    <n v="44"/>
    <n v="19412"/>
  </r>
  <r>
    <x v="45"/>
    <x v="2"/>
    <n v="6"/>
    <n v="11"/>
    <n v="3166"/>
  </r>
  <r>
    <x v="46"/>
    <x v="2"/>
    <n v="6"/>
    <n v="93"/>
    <n v="68949"/>
  </r>
  <r>
    <x v="47"/>
    <x v="2"/>
    <n v="6"/>
    <n v="19"/>
    <n v="8058"/>
  </r>
  <r>
    <x v="48"/>
    <x v="2"/>
    <n v="6"/>
    <n v="41"/>
    <n v="13992"/>
  </r>
  <r>
    <x v="49"/>
    <x v="2"/>
    <n v="6"/>
    <n v="34"/>
    <n v="3828"/>
  </r>
  <r>
    <x v="50"/>
    <x v="2"/>
    <n v="6"/>
    <n v="27"/>
    <n v="5261"/>
  </r>
  <r>
    <x v="52"/>
    <x v="2"/>
    <n v="6"/>
    <n v="0"/>
    <n v="0"/>
  </r>
  <r>
    <x v="51"/>
    <x v="2"/>
    <n v="6"/>
    <n v="90"/>
    <n v="98890"/>
  </r>
  <r>
    <x v="0"/>
    <x v="2"/>
    <n v="7"/>
    <n v="28"/>
    <n v="10755"/>
  </r>
  <r>
    <x v="1"/>
    <x v="2"/>
    <n v="7"/>
    <n v="7"/>
    <n v="2218"/>
  </r>
  <r>
    <x v="2"/>
    <x v="2"/>
    <n v="7"/>
    <n v="31"/>
    <n v="18924"/>
  </r>
  <r>
    <x v="3"/>
    <x v="2"/>
    <n v="7"/>
    <n v="21"/>
    <n v="5363"/>
  </r>
  <r>
    <x v="4"/>
    <x v="2"/>
    <n v="7"/>
    <n v="130"/>
    <n v="35764"/>
  </r>
  <r>
    <x v="5"/>
    <x v="2"/>
    <n v="7"/>
    <n v="11"/>
    <n v="23085"/>
  </r>
  <r>
    <x v="6"/>
    <x v="2"/>
    <n v="7"/>
    <n v="21"/>
    <n v="5204"/>
  </r>
  <r>
    <x v="7"/>
    <x v="2"/>
    <n v="7"/>
    <n v="11"/>
    <n v="3779"/>
  </r>
  <r>
    <x v="8"/>
    <x v="2"/>
    <n v="7"/>
    <n v="2"/>
    <n v="1898"/>
  </r>
  <r>
    <x v="9"/>
    <x v="2"/>
    <n v="7"/>
    <n v="0"/>
    <n v="0"/>
  </r>
  <r>
    <x v="10"/>
    <x v="2"/>
    <n v="7"/>
    <n v="56"/>
    <n v="35873"/>
  </r>
  <r>
    <x v="11"/>
    <x v="2"/>
    <n v="7"/>
    <n v="23"/>
    <n v="14108"/>
  </r>
  <r>
    <x v="12"/>
    <x v="2"/>
    <n v="7"/>
    <n v="10"/>
    <n v="4277"/>
  </r>
  <r>
    <x v="13"/>
    <x v="2"/>
    <n v="7"/>
    <n v="88"/>
    <n v="46505"/>
  </r>
  <r>
    <x v="14"/>
    <x v="2"/>
    <n v="7"/>
    <n v="40"/>
    <n v="9906"/>
  </r>
  <r>
    <x v="15"/>
    <x v="2"/>
    <n v="7"/>
    <n v="13"/>
    <n v="6029"/>
  </r>
  <r>
    <x v="16"/>
    <x v="2"/>
    <n v="7"/>
    <n v="43"/>
    <n v="9961"/>
  </r>
  <r>
    <x v="17"/>
    <x v="2"/>
    <n v="7"/>
    <n v="17"/>
    <n v="17494"/>
  </r>
  <r>
    <x v="18"/>
    <x v="2"/>
    <n v="7"/>
    <n v="22"/>
    <n v="11829"/>
  </r>
  <r>
    <x v="19"/>
    <x v="2"/>
    <n v="7"/>
    <n v="30"/>
    <n v="6481"/>
  </r>
  <r>
    <x v="20"/>
    <x v="2"/>
    <n v="7"/>
    <n v="14"/>
    <n v="8167"/>
  </r>
  <r>
    <x v="21"/>
    <x v="2"/>
    <n v="7"/>
    <n v="48"/>
    <n v="28239"/>
  </r>
  <r>
    <x v="22"/>
    <x v="2"/>
    <n v="7"/>
    <n v="50"/>
    <n v="15702"/>
  </r>
  <r>
    <x v="23"/>
    <x v="2"/>
    <n v="7"/>
    <n v="14"/>
    <n v="4495"/>
  </r>
  <r>
    <x v="24"/>
    <x v="2"/>
    <n v="7"/>
    <n v="39"/>
    <n v="15339"/>
  </r>
  <r>
    <x v="25"/>
    <x v="2"/>
    <n v="7"/>
    <n v="31"/>
    <n v="8849"/>
  </r>
  <r>
    <x v="26"/>
    <x v="2"/>
    <n v="7"/>
    <n v="7"/>
    <n v="2367"/>
  </r>
  <r>
    <x v="27"/>
    <x v="2"/>
    <n v="7"/>
    <n v="17"/>
    <n v="3650"/>
  </r>
  <r>
    <x v="28"/>
    <x v="2"/>
    <n v="7"/>
    <n v="34"/>
    <n v="16905"/>
  </r>
  <r>
    <x v="29"/>
    <x v="2"/>
    <n v="7"/>
    <n v="30"/>
    <n v="5349"/>
  </r>
  <r>
    <x v="30"/>
    <x v="2"/>
    <n v="7"/>
    <n v="19"/>
    <n v="5386"/>
  </r>
  <r>
    <x v="31"/>
    <x v="2"/>
    <n v="7"/>
    <n v="24"/>
    <n v="8231"/>
  </r>
  <r>
    <x v="32"/>
    <x v="2"/>
    <n v="7"/>
    <n v="103"/>
    <n v="13820"/>
  </r>
  <r>
    <x v="33"/>
    <x v="2"/>
    <n v="7"/>
    <n v="68"/>
    <n v="22013"/>
  </r>
  <r>
    <x v="34"/>
    <x v="2"/>
    <n v="7"/>
    <n v="12"/>
    <n v="1880"/>
  </r>
  <r>
    <x v="35"/>
    <x v="2"/>
    <n v="7"/>
    <n v="48"/>
    <n v="15283"/>
  </r>
  <r>
    <x v="36"/>
    <x v="2"/>
    <n v="7"/>
    <n v="19"/>
    <n v="4067"/>
  </r>
  <r>
    <x v="37"/>
    <x v="2"/>
    <n v="7"/>
    <n v="20"/>
    <n v="3834"/>
  </r>
  <r>
    <x v="38"/>
    <x v="2"/>
    <n v="7"/>
    <n v="56"/>
    <n v="17775"/>
  </r>
  <r>
    <x v="39"/>
    <x v="2"/>
    <n v="7"/>
    <n v="20"/>
    <n v="6538"/>
  </r>
  <r>
    <x v="40"/>
    <x v="2"/>
    <n v="7"/>
    <n v="17"/>
    <n v="7247"/>
  </r>
  <r>
    <x v="41"/>
    <x v="2"/>
    <n v="7"/>
    <n v="19"/>
    <n v="5558"/>
  </r>
  <r>
    <x v="42"/>
    <x v="2"/>
    <n v="7"/>
    <n v="55"/>
    <n v="12805"/>
  </r>
  <r>
    <x v="43"/>
    <x v="2"/>
    <n v="7"/>
    <n v="70"/>
    <n v="42015"/>
  </r>
  <r>
    <x v="44"/>
    <x v="2"/>
    <n v="7"/>
    <n v="46"/>
    <n v="19295"/>
  </r>
  <r>
    <x v="45"/>
    <x v="2"/>
    <n v="7"/>
    <n v="11"/>
    <n v="3350"/>
  </r>
  <r>
    <x v="46"/>
    <x v="2"/>
    <n v="7"/>
    <n v="91"/>
    <n v="68782"/>
  </r>
  <r>
    <x v="47"/>
    <x v="2"/>
    <n v="7"/>
    <n v="19"/>
    <n v="7731"/>
  </r>
  <r>
    <x v="48"/>
    <x v="2"/>
    <n v="7"/>
    <n v="41"/>
    <n v="13592"/>
  </r>
  <r>
    <x v="49"/>
    <x v="2"/>
    <n v="7"/>
    <n v="35"/>
    <n v="3831"/>
  </r>
  <r>
    <x v="50"/>
    <x v="2"/>
    <n v="7"/>
    <n v="27"/>
    <n v="5153"/>
  </r>
  <r>
    <x v="52"/>
    <x v="2"/>
    <n v="7"/>
    <n v="0"/>
    <n v="0"/>
  </r>
  <r>
    <x v="51"/>
    <x v="2"/>
    <n v="7"/>
    <n v="90"/>
    <n v="98546"/>
  </r>
  <r>
    <x v="0"/>
    <x v="2"/>
    <n v="8"/>
    <n v="27"/>
    <n v="10768"/>
  </r>
  <r>
    <x v="1"/>
    <x v="2"/>
    <n v="8"/>
    <n v="7"/>
    <n v="2146"/>
  </r>
  <r>
    <x v="2"/>
    <x v="2"/>
    <n v="8"/>
    <n v="30"/>
    <n v="17897"/>
  </r>
  <r>
    <x v="3"/>
    <x v="2"/>
    <n v="8"/>
    <n v="20"/>
    <n v="5085"/>
  </r>
  <r>
    <x v="4"/>
    <x v="2"/>
    <n v="8"/>
    <n v="125"/>
    <n v="30911"/>
  </r>
  <r>
    <x v="5"/>
    <x v="2"/>
    <n v="8"/>
    <n v="11"/>
    <n v="23168"/>
  </r>
  <r>
    <x v="6"/>
    <x v="2"/>
    <n v="8"/>
    <n v="12"/>
    <n v="3514"/>
  </r>
  <r>
    <x v="7"/>
    <x v="2"/>
    <n v="8"/>
    <n v="11"/>
    <n v="3769"/>
  </r>
  <r>
    <x v="8"/>
    <x v="2"/>
    <n v="8"/>
    <n v="2"/>
    <n v="1958"/>
  </r>
  <r>
    <x v="9"/>
    <x v="2"/>
    <n v="8"/>
    <n v="0"/>
    <n v="0"/>
  </r>
  <r>
    <x v="10"/>
    <x v="2"/>
    <n v="8"/>
    <n v="53"/>
    <n v="32216"/>
  </r>
  <r>
    <x v="11"/>
    <x v="2"/>
    <n v="8"/>
    <n v="22"/>
    <n v="11182"/>
  </r>
  <r>
    <x v="12"/>
    <x v="2"/>
    <n v="8"/>
    <n v="9"/>
    <n v="4524"/>
  </r>
  <r>
    <x v="13"/>
    <x v="2"/>
    <n v="8"/>
    <n v="87"/>
    <n v="46222"/>
  </r>
  <r>
    <x v="14"/>
    <x v="2"/>
    <n v="8"/>
    <n v="39"/>
    <n v="9756"/>
  </r>
  <r>
    <x v="15"/>
    <x v="2"/>
    <n v="8"/>
    <n v="10"/>
    <n v="4862"/>
  </r>
  <r>
    <x v="16"/>
    <x v="2"/>
    <n v="8"/>
    <n v="41"/>
    <n v="9240"/>
  </r>
  <r>
    <x v="17"/>
    <x v="2"/>
    <n v="8"/>
    <n v="17"/>
    <n v="21570"/>
  </r>
  <r>
    <x v="18"/>
    <x v="2"/>
    <n v="8"/>
    <n v="23"/>
    <n v="17103"/>
  </r>
  <r>
    <x v="19"/>
    <x v="2"/>
    <n v="8"/>
    <n v="30"/>
    <n v="5364"/>
  </r>
  <r>
    <x v="20"/>
    <x v="2"/>
    <n v="8"/>
    <n v="16"/>
    <n v="8598"/>
  </r>
  <r>
    <x v="21"/>
    <x v="2"/>
    <n v="8"/>
    <n v="48"/>
    <n v="22906"/>
  </r>
  <r>
    <x v="22"/>
    <x v="2"/>
    <n v="8"/>
    <n v="52"/>
    <n v="15911"/>
  </r>
  <r>
    <x v="23"/>
    <x v="2"/>
    <n v="8"/>
    <n v="13"/>
    <n v="4000"/>
  </r>
  <r>
    <x v="24"/>
    <x v="2"/>
    <n v="8"/>
    <n v="42"/>
    <n v="15075"/>
  </r>
  <r>
    <x v="25"/>
    <x v="2"/>
    <n v="8"/>
    <n v="30"/>
    <n v="8696"/>
  </r>
  <r>
    <x v="26"/>
    <x v="2"/>
    <n v="8"/>
    <n v="7"/>
    <n v="2159"/>
  </r>
  <r>
    <x v="27"/>
    <x v="2"/>
    <n v="8"/>
    <n v="17"/>
    <n v="3951"/>
  </r>
  <r>
    <x v="28"/>
    <x v="2"/>
    <n v="8"/>
    <n v="35"/>
    <n v="17652"/>
  </r>
  <r>
    <x v="29"/>
    <x v="2"/>
    <n v="8"/>
    <n v="30"/>
    <n v="4823"/>
  </r>
  <r>
    <x v="30"/>
    <x v="2"/>
    <n v="8"/>
    <n v="19"/>
    <n v="5250"/>
  </r>
  <r>
    <x v="31"/>
    <x v="2"/>
    <n v="8"/>
    <n v="25"/>
    <n v="8433"/>
  </r>
  <r>
    <x v="32"/>
    <x v="2"/>
    <n v="8"/>
    <n v="102"/>
    <n v="12542"/>
  </r>
  <r>
    <x v="33"/>
    <x v="2"/>
    <n v="8"/>
    <n v="69"/>
    <n v="22818"/>
  </r>
  <r>
    <x v="34"/>
    <x v="2"/>
    <n v="8"/>
    <n v="9"/>
    <n v="1553"/>
  </r>
  <r>
    <x v="35"/>
    <x v="2"/>
    <n v="8"/>
    <n v="47"/>
    <n v="15947"/>
  </r>
  <r>
    <x v="36"/>
    <x v="2"/>
    <n v="8"/>
    <n v="20"/>
    <n v="4359"/>
  </r>
  <r>
    <x v="37"/>
    <x v="2"/>
    <n v="8"/>
    <n v="17"/>
    <n v="3529"/>
  </r>
  <r>
    <x v="38"/>
    <x v="2"/>
    <n v="8"/>
    <n v="55"/>
    <n v="17062"/>
  </r>
  <r>
    <x v="39"/>
    <x v="2"/>
    <n v="8"/>
    <n v="20"/>
    <n v="5583"/>
  </r>
  <r>
    <x v="40"/>
    <x v="2"/>
    <n v="8"/>
    <n v="17"/>
    <n v="6806"/>
  </r>
  <r>
    <x v="41"/>
    <x v="2"/>
    <n v="8"/>
    <n v="19"/>
    <n v="5613"/>
  </r>
  <r>
    <x v="42"/>
    <x v="2"/>
    <n v="8"/>
    <n v="57"/>
    <n v="13040"/>
  </r>
  <r>
    <x v="43"/>
    <x v="2"/>
    <n v="8"/>
    <n v="70"/>
    <n v="35285"/>
  </r>
  <r>
    <x v="44"/>
    <x v="2"/>
    <n v="8"/>
    <n v="47"/>
    <n v="19402"/>
  </r>
  <r>
    <x v="45"/>
    <x v="2"/>
    <n v="8"/>
    <n v="10"/>
    <n v="2781"/>
  </r>
  <r>
    <x v="46"/>
    <x v="2"/>
    <n v="8"/>
    <n v="91"/>
    <n v="71193"/>
  </r>
  <r>
    <x v="47"/>
    <x v="2"/>
    <n v="8"/>
    <n v="17"/>
    <n v="7095"/>
  </r>
  <r>
    <x v="48"/>
    <x v="2"/>
    <n v="8"/>
    <n v="38"/>
    <n v="11794"/>
  </r>
  <r>
    <x v="49"/>
    <x v="2"/>
    <n v="8"/>
    <n v="36"/>
    <n v="3945"/>
  </r>
  <r>
    <x v="50"/>
    <x v="2"/>
    <n v="8"/>
    <n v="26"/>
    <n v="4834"/>
  </r>
  <r>
    <x v="52"/>
    <x v="2"/>
    <n v="8"/>
    <n v="0"/>
    <n v="0"/>
  </r>
  <r>
    <x v="51"/>
    <x v="2"/>
    <n v="8"/>
    <n v="92"/>
    <n v="98624"/>
  </r>
  <r>
    <x v="0"/>
    <x v="2"/>
    <n v="9"/>
    <n v="27"/>
    <n v="9239"/>
  </r>
  <r>
    <x v="1"/>
    <x v="2"/>
    <n v="9"/>
    <n v="7"/>
    <n v="2249"/>
  </r>
  <r>
    <x v="2"/>
    <x v="2"/>
    <n v="9"/>
    <n v="31"/>
    <n v="19342"/>
  </r>
  <r>
    <x v="3"/>
    <x v="2"/>
    <n v="9"/>
    <n v="19"/>
    <n v="4934"/>
  </r>
  <r>
    <x v="4"/>
    <x v="2"/>
    <n v="9"/>
    <n v="127"/>
    <n v="35393"/>
  </r>
  <r>
    <x v="5"/>
    <x v="2"/>
    <n v="9"/>
    <n v="11"/>
    <n v="23843"/>
  </r>
  <r>
    <x v="6"/>
    <x v="2"/>
    <n v="9"/>
    <n v="14"/>
    <n v="3290"/>
  </r>
  <r>
    <x v="7"/>
    <x v="2"/>
    <n v="9"/>
    <n v="9"/>
    <n v="2821"/>
  </r>
  <r>
    <x v="8"/>
    <x v="2"/>
    <n v="9"/>
    <n v="2"/>
    <n v="2456"/>
  </r>
  <r>
    <x v="9"/>
    <x v="2"/>
    <n v="9"/>
    <n v="0"/>
    <n v="0"/>
  </r>
  <r>
    <x v="10"/>
    <x v="2"/>
    <n v="9"/>
    <n v="53"/>
    <n v="36363"/>
  </r>
  <r>
    <x v="11"/>
    <x v="2"/>
    <n v="9"/>
    <n v="24"/>
    <n v="13997"/>
  </r>
  <r>
    <x v="12"/>
    <x v="2"/>
    <n v="9"/>
    <n v="10"/>
    <n v="4716"/>
  </r>
  <r>
    <x v="13"/>
    <x v="2"/>
    <n v="9"/>
    <n v="85"/>
    <n v="46183"/>
  </r>
  <r>
    <x v="14"/>
    <x v="2"/>
    <n v="9"/>
    <n v="39"/>
    <n v="9892"/>
  </r>
  <r>
    <x v="15"/>
    <x v="2"/>
    <n v="9"/>
    <n v="9"/>
    <n v="5117"/>
  </r>
  <r>
    <x v="16"/>
    <x v="2"/>
    <n v="9"/>
    <n v="41"/>
    <n v="9766"/>
  </r>
  <r>
    <x v="17"/>
    <x v="2"/>
    <n v="9"/>
    <n v="17"/>
    <n v="20434"/>
  </r>
  <r>
    <x v="18"/>
    <x v="2"/>
    <n v="9"/>
    <n v="23"/>
    <n v="15300"/>
  </r>
  <r>
    <x v="19"/>
    <x v="2"/>
    <n v="9"/>
    <n v="30"/>
    <n v="5833"/>
  </r>
  <r>
    <x v="20"/>
    <x v="2"/>
    <n v="9"/>
    <n v="16"/>
    <n v="6248"/>
  </r>
  <r>
    <x v="21"/>
    <x v="2"/>
    <n v="9"/>
    <n v="47"/>
    <n v="27611"/>
  </r>
  <r>
    <x v="22"/>
    <x v="2"/>
    <n v="9"/>
    <n v="50"/>
    <n v="15317"/>
  </r>
  <r>
    <x v="23"/>
    <x v="2"/>
    <n v="9"/>
    <n v="15"/>
    <n v="4484"/>
  </r>
  <r>
    <x v="24"/>
    <x v="2"/>
    <n v="9"/>
    <n v="37"/>
    <n v="12017"/>
  </r>
  <r>
    <x v="25"/>
    <x v="2"/>
    <n v="9"/>
    <n v="29"/>
    <n v="8945"/>
  </r>
  <r>
    <x v="26"/>
    <x v="2"/>
    <n v="9"/>
    <n v="7"/>
    <n v="2560"/>
  </r>
  <r>
    <x v="27"/>
    <x v="2"/>
    <n v="9"/>
    <n v="16"/>
    <n v="3261"/>
  </r>
  <r>
    <x v="28"/>
    <x v="2"/>
    <n v="9"/>
    <n v="32"/>
    <n v="14820"/>
  </r>
  <r>
    <x v="29"/>
    <x v="2"/>
    <n v="9"/>
    <n v="27"/>
    <n v="4445"/>
  </r>
  <r>
    <x v="30"/>
    <x v="2"/>
    <n v="9"/>
    <n v="18"/>
    <n v="5022"/>
  </r>
  <r>
    <x v="31"/>
    <x v="2"/>
    <n v="9"/>
    <n v="26"/>
    <n v="9434"/>
  </r>
  <r>
    <x v="32"/>
    <x v="2"/>
    <n v="9"/>
    <n v="104"/>
    <n v="13870"/>
  </r>
  <r>
    <x v="33"/>
    <x v="2"/>
    <n v="9"/>
    <n v="68"/>
    <n v="22679"/>
  </r>
  <r>
    <x v="34"/>
    <x v="2"/>
    <n v="9"/>
    <n v="11"/>
    <n v="1558"/>
  </r>
  <r>
    <x v="35"/>
    <x v="2"/>
    <n v="9"/>
    <n v="41"/>
    <n v="14506"/>
  </r>
  <r>
    <x v="36"/>
    <x v="2"/>
    <n v="9"/>
    <n v="18"/>
    <n v="4113"/>
  </r>
  <r>
    <x v="37"/>
    <x v="2"/>
    <n v="9"/>
    <n v="19"/>
    <n v="4133"/>
  </r>
  <r>
    <x v="38"/>
    <x v="2"/>
    <n v="9"/>
    <n v="53"/>
    <n v="16211"/>
  </r>
  <r>
    <x v="39"/>
    <x v="2"/>
    <n v="9"/>
    <n v="20"/>
    <n v="6537"/>
  </r>
  <r>
    <x v="40"/>
    <x v="2"/>
    <n v="9"/>
    <n v="16"/>
    <n v="6690"/>
  </r>
  <r>
    <x v="41"/>
    <x v="2"/>
    <n v="9"/>
    <n v="19"/>
    <n v="4923"/>
  </r>
  <r>
    <x v="42"/>
    <x v="2"/>
    <n v="9"/>
    <n v="56"/>
    <n v="12580"/>
  </r>
  <r>
    <x v="43"/>
    <x v="2"/>
    <n v="9"/>
    <n v="69"/>
    <n v="43127"/>
  </r>
  <r>
    <x v="44"/>
    <x v="2"/>
    <n v="9"/>
    <n v="46"/>
    <n v="25129"/>
  </r>
  <r>
    <x v="45"/>
    <x v="2"/>
    <n v="9"/>
    <n v="10"/>
    <n v="2663"/>
  </r>
  <r>
    <x v="46"/>
    <x v="2"/>
    <n v="9"/>
    <n v="93"/>
    <n v="70250"/>
  </r>
  <r>
    <x v="47"/>
    <x v="2"/>
    <n v="9"/>
    <n v="17"/>
    <n v="7573"/>
  </r>
  <r>
    <x v="48"/>
    <x v="2"/>
    <n v="9"/>
    <n v="40"/>
    <n v="13796"/>
  </r>
  <r>
    <x v="49"/>
    <x v="2"/>
    <n v="9"/>
    <n v="34"/>
    <n v="3669"/>
  </r>
  <r>
    <x v="50"/>
    <x v="2"/>
    <n v="9"/>
    <n v="26"/>
    <n v="5392"/>
  </r>
  <r>
    <x v="52"/>
    <x v="2"/>
    <n v="9"/>
    <n v="0"/>
    <n v="0"/>
  </r>
  <r>
    <x v="51"/>
    <x v="2"/>
    <n v="9"/>
    <n v="87"/>
    <n v="100294"/>
  </r>
  <r>
    <x v="0"/>
    <x v="2"/>
    <n v="10"/>
    <n v="26"/>
    <n v="9175"/>
  </r>
  <r>
    <x v="1"/>
    <x v="2"/>
    <n v="10"/>
    <n v="6"/>
    <n v="2041"/>
  </r>
  <r>
    <x v="2"/>
    <x v="2"/>
    <n v="10"/>
    <n v="30"/>
    <n v="19115"/>
  </r>
  <r>
    <x v="3"/>
    <x v="2"/>
    <n v="10"/>
    <n v="20"/>
    <n v="5401"/>
  </r>
  <r>
    <x v="4"/>
    <x v="2"/>
    <n v="10"/>
    <n v="128"/>
    <n v="30156"/>
  </r>
  <r>
    <x v="5"/>
    <x v="2"/>
    <n v="10"/>
    <n v="10"/>
    <n v="23420"/>
  </r>
  <r>
    <x v="6"/>
    <x v="2"/>
    <n v="10"/>
    <n v="18"/>
    <n v="4448"/>
  </r>
  <r>
    <x v="7"/>
    <x v="2"/>
    <n v="10"/>
    <n v="10"/>
    <n v="3125"/>
  </r>
  <r>
    <x v="8"/>
    <x v="2"/>
    <n v="10"/>
    <n v="2"/>
    <n v="2376"/>
  </r>
  <r>
    <x v="9"/>
    <x v="2"/>
    <n v="10"/>
    <n v="0"/>
    <n v="0"/>
  </r>
  <r>
    <x v="10"/>
    <x v="2"/>
    <n v="10"/>
    <n v="54"/>
    <n v="36165"/>
  </r>
  <r>
    <x v="11"/>
    <x v="2"/>
    <n v="10"/>
    <n v="24"/>
    <n v="13442"/>
  </r>
  <r>
    <x v="12"/>
    <x v="2"/>
    <n v="10"/>
    <n v="10"/>
    <n v="4720"/>
  </r>
  <r>
    <x v="13"/>
    <x v="2"/>
    <n v="10"/>
    <n v="81"/>
    <n v="46314"/>
  </r>
  <r>
    <x v="14"/>
    <x v="2"/>
    <n v="10"/>
    <n v="38"/>
    <n v="9613"/>
  </r>
  <r>
    <x v="15"/>
    <x v="2"/>
    <n v="10"/>
    <n v="11"/>
    <n v="4740"/>
  </r>
  <r>
    <x v="16"/>
    <x v="2"/>
    <n v="10"/>
    <n v="43"/>
    <n v="9843"/>
  </r>
  <r>
    <x v="17"/>
    <x v="2"/>
    <n v="10"/>
    <n v="16"/>
    <n v="19074"/>
  </r>
  <r>
    <x v="18"/>
    <x v="2"/>
    <n v="10"/>
    <n v="20"/>
    <n v="13104"/>
  </r>
  <r>
    <x v="19"/>
    <x v="2"/>
    <n v="10"/>
    <n v="29"/>
    <n v="5256"/>
  </r>
  <r>
    <x v="20"/>
    <x v="2"/>
    <n v="10"/>
    <n v="17"/>
    <n v="10313"/>
  </r>
  <r>
    <x v="21"/>
    <x v="2"/>
    <n v="10"/>
    <n v="47"/>
    <n v="27500"/>
  </r>
  <r>
    <x v="22"/>
    <x v="2"/>
    <n v="10"/>
    <n v="45"/>
    <n v="12803"/>
  </r>
  <r>
    <x v="23"/>
    <x v="2"/>
    <n v="10"/>
    <n v="13"/>
    <n v="3605"/>
  </r>
  <r>
    <x v="24"/>
    <x v="2"/>
    <n v="10"/>
    <n v="40"/>
    <n v="13283"/>
  </r>
  <r>
    <x v="25"/>
    <x v="2"/>
    <n v="10"/>
    <n v="28"/>
    <n v="9125"/>
  </r>
  <r>
    <x v="26"/>
    <x v="2"/>
    <n v="10"/>
    <n v="7"/>
    <n v="2719"/>
  </r>
  <r>
    <x v="27"/>
    <x v="2"/>
    <n v="10"/>
    <n v="16"/>
    <n v="3245"/>
  </r>
  <r>
    <x v="28"/>
    <x v="2"/>
    <n v="10"/>
    <n v="29"/>
    <n v="9822"/>
  </r>
  <r>
    <x v="29"/>
    <x v="2"/>
    <n v="10"/>
    <n v="29"/>
    <n v="5042"/>
  </r>
  <r>
    <x v="30"/>
    <x v="2"/>
    <n v="10"/>
    <n v="18"/>
    <n v="4543"/>
  </r>
  <r>
    <x v="31"/>
    <x v="2"/>
    <n v="10"/>
    <n v="25"/>
    <n v="8594"/>
  </r>
  <r>
    <x v="32"/>
    <x v="2"/>
    <n v="10"/>
    <n v="106"/>
    <n v="13679"/>
  </r>
  <r>
    <x v="33"/>
    <x v="2"/>
    <n v="10"/>
    <n v="68"/>
    <n v="18268"/>
  </r>
  <r>
    <x v="34"/>
    <x v="2"/>
    <n v="10"/>
    <n v="11"/>
    <n v="1884"/>
  </r>
  <r>
    <x v="35"/>
    <x v="2"/>
    <n v="10"/>
    <n v="40"/>
    <n v="14448"/>
  </r>
  <r>
    <x v="36"/>
    <x v="2"/>
    <n v="10"/>
    <n v="19"/>
    <n v="4302"/>
  </r>
  <r>
    <x v="37"/>
    <x v="2"/>
    <n v="10"/>
    <n v="20"/>
    <n v="4219"/>
  </r>
  <r>
    <x v="38"/>
    <x v="2"/>
    <n v="10"/>
    <n v="53"/>
    <n v="13315"/>
  </r>
  <r>
    <x v="39"/>
    <x v="2"/>
    <n v="10"/>
    <n v="20"/>
    <n v="6093"/>
  </r>
  <r>
    <x v="40"/>
    <x v="2"/>
    <n v="10"/>
    <n v="17"/>
    <n v="5621"/>
  </r>
  <r>
    <x v="41"/>
    <x v="2"/>
    <n v="10"/>
    <n v="19"/>
    <n v="5253"/>
  </r>
  <r>
    <x v="42"/>
    <x v="2"/>
    <n v="10"/>
    <n v="55"/>
    <n v="11404"/>
  </r>
  <r>
    <x v="43"/>
    <x v="2"/>
    <n v="10"/>
    <n v="67"/>
    <n v="33421"/>
  </r>
  <r>
    <x v="44"/>
    <x v="2"/>
    <n v="10"/>
    <n v="45"/>
    <n v="20107"/>
  </r>
  <r>
    <x v="45"/>
    <x v="2"/>
    <n v="10"/>
    <n v="10"/>
    <n v="2643"/>
  </r>
  <r>
    <x v="46"/>
    <x v="2"/>
    <n v="10"/>
    <n v="93"/>
    <n v="68552"/>
  </r>
  <r>
    <x v="47"/>
    <x v="2"/>
    <n v="10"/>
    <n v="17"/>
    <n v="7117"/>
  </r>
  <r>
    <x v="48"/>
    <x v="2"/>
    <n v="10"/>
    <n v="40"/>
    <n v="13424"/>
  </r>
  <r>
    <x v="49"/>
    <x v="2"/>
    <n v="10"/>
    <n v="35"/>
    <n v="3798"/>
  </r>
  <r>
    <x v="50"/>
    <x v="2"/>
    <n v="10"/>
    <n v="27"/>
    <n v="5399"/>
  </r>
  <r>
    <x v="52"/>
    <x v="2"/>
    <n v="10"/>
    <n v="0"/>
    <n v="0"/>
  </r>
  <r>
    <x v="51"/>
    <x v="2"/>
    <n v="10"/>
    <n v="84"/>
    <n v="103496"/>
  </r>
  <r>
    <x v="0"/>
    <x v="2"/>
    <n v="11"/>
    <n v="25"/>
    <n v="9281"/>
  </r>
  <r>
    <x v="1"/>
    <x v="2"/>
    <n v="11"/>
    <n v="6"/>
    <n v="1878"/>
  </r>
  <r>
    <x v="2"/>
    <x v="2"/>
    <n v="11"/>
    <n v="31"/>
    <n v="19109"/>
  </r>
  <r>
    <x v="3"/>
    <x v="2"/>
    <n v="11"/>
    <n v="20"/>
    <n v="5410"/>
  </r>
  <r>
    <x v="4"/>
    <x v="2"/>
    <n v="11"/>
    <n v="128"/>
    <n v="29445"/>
  </r>
  <r>
    <x v="5"/>
    <x v="2"/>
    <n v="11"/>
    <n v="10"/>
    <n v="23003"/>
  </r>
  <r>
    <x v="6"/>
    <x v="2"/>
    <n v="11"/>
    <n v="19"/>
    <n v="1525"/>
  </r>
  <r>
    <x v="7"/>
    <x v="2"/>
    <n v="11"/>
    <n v="9"/>
    <n v="2774"/>
  </r>
  <r>
    <x v="8"/>
    <x v="2"/>
    <n v="11"/>
    <n v="2"/>
    <n v="2105"/>
  </r>
  <r>
    <x v="9"/>
    <x v="2"/>
    <n v="11"/>
    <n v="0"/>
    <n v="0"/>
  </r>
  <r>
    <x v="10"/>
    <x v="2"/>
    <n v="11"/>
    <n v="52"/>
    <n v="33031"/>
  </r>
  <r>
    <x v="11"/>
    <x v="2"/>
    <n v="11"/>
    <n v="24"/>
    <n v="13423"/>
  </r>
  <r>
    <x v="12"/>
    <x v="2"/>
    <n v="11"/>
    <n v="10"/>
    <n v="4685"/>
  </r>
  <r>
    <x v="13"/>
    <x v="2"/>
    <n v="11"/>
    <n v="83"/>
    <n v="44423"/>
  </r>
  <r>
    <x v="14"/>
    <x v="2"/>
    <n v="11"/>
    <n v="39"/>
    <n v="8966"/>
  </r>
  <r>
    <x v="15"/>
    <x v="2"/>
    <n v="11"/>
    <n v="11"/>
    <n v="3604"/>
  </r>
  <r>
    <x v="16"/>
    <x v="2"/>
    <n v="11"/>
    <n v="44"/>
    <n v="9923"/>
  </r>
  <r>
    <x v="17"/>
    <x v="2"/>
    <n v="11"/>
    <n v="16"/>
    <n v="18559"/>
  </r>
  <r>
    <x v="18"/>
    <x v="2"/>
    <n v="11"/>
    <n v="25"/>
    <n v="15473"/>
  </r>
  <r>
    <x v="19"/>
    <x v="2"/>
    <n v="11"/>
    <n v="29"/>
    <n v="6026"/>
  </r>
  <r>
    <x v="20"/>
    <x v="2"/>
    <n v="11"/>
    <n v="14"/>
    <n v="5430"/>
  </r>
  <r>
    <x v="21"/>
    <x v="2"/>
    <n v="11"/>
    <n v="44"/>
    <n v="25521"/>
  </r>
  <r>
    <x v="22"/>
    <x v="2"/>
    <n v="11"/>
    <n v="49"/>
    <n v="15885"/>
  </r>
  <r>
    <x v="23"/>
    <x v="2"/>
    <n v="11"/>
    <n v="13"/>
    <n v="3902"/>
  </r>
  <r>
    <x v="24"/>
    <x v="2"/>
    <n v="11"/>
    <n v="37"/>
    <n v="12611"/>
  </r>
  <r>
    <x v="25"/>
    <x v="2"/>
    <n v="11"/>
    <n v="29"/>
    <n v="8658"/>
  </r>
  <r>
    <x v="26"/>
    <x v="2"/>
    <n v="11"/>
    <n v="7"/>
    <n v="2642"/>
  </r>
  <r>
    <x v="27"/>
    <x v="2"/>
    <n v="11"/>
    <n v="16"/>
    <n v="3017"/>
  </r>
  <r>
    <x v="28"/>
    <x v="2"/>
    <n v="11"/>
    <n v="34"/>
    <n v="17603"/>
  </r>
  <r>
    <x v="29"/>
    <x v="2"/>
    <n v="11"/>
    <n v="29"/>
    <n v="4491"/>
  </r>
  <r>
    <x v="30"/>
    <x v="2"/>
    <n v="11"/>
    <n v="17"/>
    <n v="4178"/>
  </r>
  <r>
    <x v="31"/>
    <x v="2"/>
    <n v="11"/>
    <n v="25"/>
    <n v="8139"/>
  </r>
  <r>
    <x v="32"/>
    <x v="2"/>
    <n v="11"/>
    <n v="103"/>
    <n v="12741"/>
  </r>
  <r>
    <x v="33"/>
    <x v="2"/>
    <n v="11"/>
    <n v="63"/>
    <n v="19273"/>
  </r>
  <r>
    <x v="34"/>
    <x v="2"/>
    <n v="11"/>
    <n v="11"/>
    <n v="1663"/>
  </r>
  <r>
    <x v="35"/>
    <x v="2"/>
    <n v="11"/>
    <n v="41"/>
    <n v="13008"/>
  </r>
  <r>
    <x v="36"/>
    <x v="2"/>
    <n v="11"/>
    <n v="17"/>
    <n v="3703"/>
  </r>
  <r>
    <x v="37"/>
    <x v="2"/>
    <n v="11"/>
    <n v="20"/>
    <n v="3925"/>
  </r>
  <r>
    <x v="38"/>
    <x v="2"/>
    <n v="11"/>
    <n v="54"/>
    <n v="14741"/>
  </r>
  <r>
    <x v="39"/>
    <x v="2"/>
    <n v="11"/>
    <n v="20"/>
    <n v="4986"/>
  </r>
  <r>
    <x v="40"/>
    <x v="2"/>
    <n v="11"/>
    <n v="16"/>
    <n v="6614"/>
  </r>
  <r>
    <x v="41"/>
    <x v="2"/>
    <n v="11"/>
    <n v="19"/>
    <n v="5179"/>
  </r>
  <r>
    <x v="42"/>
    <x v="2"/>
    <n v="11"/>
    <n v="55"/>
    <n v="12028"/>
  </r>
  <r>
    <x v="43"/>
    <x v="2"/>
    <n v="11"/>
    <n v="67"/>
    <n v="35563"/>
  </r>
  <r>
    <x v="44"/>
    <x v="2"/>
    <n v="11"/>
    <n v="43"/>
    <n v="17995"/>
  </r>
  <r>
    <x v="45"/>
    <x v="2"/>
    <n v="11"/>
    <n v="11"/>
    <n v="2832"/>
  </r>
  <r>
    <x v="46"/>
    <x v="2"/>
    <n v="11"/>
    <n v="93"/>
    <n v="71660"/>
  </r>
  <r>
    <x v="47"/>
    <x v="2"/>
    <n v="11"/>
    <n v="17"/>
    <n v="6445"/>
  </r>
  <r>
    <x v="48"/>
    <x v="2"/>
    <n v="11"/>
    <n v="40"/>
    <n v="13867"/>
  </r>
  <r>
    <x v="49"/>
    <x v="2"/>
    <n v="11"/>
    <n v="36"/>
    <n v="3568"/>
  </r>
  <r>
    <x v="50"/>
    <x v="2"/>
    <n v="11"/>
    <n v="25"/>
    <n v="5337"/>
  </r>
  <r>
    <x v="52"/>
    <x v="2"/>
    <n v="11"/>
    <n v="0"/>
    <n v="0"/>
  </r>
  <r>
    <x v="51"/>
    <x v="2"/>
    <n v="11"/>
    <n v="87"/>
    <n v="105702"/>
  </r>
  <r>
    <x v="0"/>
    <x v="2"/>
    <n v="12"/>
    <n v="24"/>
    <n v="7976"/>
  </r>
  <r>
    <x v="1"/>
    <x v="2"/>
    <n v="12"/>
    <n v="6"/>
    <n v="2025"/>
  </r>
  <r>
    <x v="2"/>
    <x v="2"/>
    <n v="12"/>
    <n v="30"/>
    <n v="18253"/>
  </r>
  <r>
    <x v="3"/>
    <x v="2"/>
    <n v="12"/>
    <n v="18"/>
    <n v="3131"/>
  </r>
  <r>
    <x v="4"/>
    <x v="2"/>
    <n v="12"/>
    <n v="124"/>
    <n v="28919"/>
  </r>
  <r>
    <x v="5"/>
    <x v="2"/>
    <n v="12"/>
    <n v="11"/>
    <n v="23012"/>
  </r>
  <r>
    <x v="6"/>
    <x v="2"/>
    <n v="12"/>
    <n v="14"/>
    <n v="3258"/>
  </r>
  <r>
    <x v="7"/>
    <x v="2"/>
    <n v="12"/>
    <n v="9"/>
    <n v="2860"/>
  </r>
  <r>
    <x v="8"/>
    <x v="2"/>
    <n v="12"/>
    <n v="2"/>
    <n v="2181"/>
  </r>
  <r>
    <x v="9"/>
    <x v="2"/>
    <n v="12"/>
    <n v="0"/>
    <n v="0"/>
  </r>
  <r>
    <x v="10"/>
    <x v="2"/>
    <n v="12"/>
    <n v="51"/>
    <n v="35830"/>
  </r>
  <r>
    <x v="11"/>
    <x v="2"/>
    <n v="12"/>
    <n v="24"/>
    <n v="13838"/>
  </r>
  <r>
    <x v="12"/>
    <x v="2"/>
    <n v="12"/>
    <n v="10"/>
    <n v="4416"/>
  </r>
  <r>
    <x v="13"/>
    <x v="2"/>
    <n v="12"/>
    <n v="81"/>
    <n v="46225"/>
  </r>
  <r>
    <x v="14"/>
    <x v="2"/>
    <n v="12"/>
    <n v="39"/>
    <n v="9607"/>
  </r>
  <r>
    <x v="15"/>
    <x v="2"/>
    <n v="12"/>
    <n v="10"/>
    <n v="4764"/>
  </r>
  <r>
    <x v="16"/>
    <x v="2"/>
    <n v="12"/>
    <n v="42"/>
    <n v="7489"/>
  </r>
  <r>
    <x v="17"/>
    <x v="2"/>
    <n v="12"/>
    <n v="16"/>
    <n v="20542"/>
  </r>
  <r>
    <x v="18"/>
    <x v="2"/>
    <n v="12"/>
    <n v="23"/>
    <n v="14488"/>
  </r>
  <r>
    <x v="19"/>
    <x v="2"/>
    <n v="12"/>
    <n v="30"/>
    <n v="6242"/>
  </r>
  <r>
    <x v="20"/>
    <x v="2"/>
    <n v="12"/>
    <n v="17"/>
    <n v="9128"/>
  </r>
  <r>
    <x v="21"/>
    <x v="2"/>
    <n v="12"/>
    <n v="47"/>
    <n v="26075"/>
  </r>
  <r>
    <x v="22"/>
    <x v="2"/>
    <n v="12"/>
    <n v="46"/>
    <n v="15353"/>
  </r>
  <r>
    <x v="23"/>
    <x v="2"/>
    <n v="12"/>
    <n v="14"/>
    <n v="4268"/>
  </r>
  <r>
    <x v="24"/>
    <x v="2"/>
    <n v="12"/>
    <n v="38"/>
    <n v="12129"/>
  </r>
  <r>
    <x v="25"/>
    <x v="2"/>
    <n v="12"/>
    <n v="28"/>
    <n v="7990"/>
  </r>
  <r>
    <x v="26"/>
    <x v="2"/>
    <n v="12"/>
    <n v="7"/>
    <n v="2551"/>
  </r>
  <r>
    <x v="27"/>
    <x v="2"/>
    <n v="12"/>
    <n v="16"/>
    <n v="3140"/>
  </r>
  <r>
    <x v="28"/>
    <x v="2"/>
    <n v="12"/>
    <n v="29"/>
    <n v="9142"/>
  </r>
  <r>
    <x v="29"/>
    <x v="2"/>
    <n v="12"/>
    <n v="27"/>
    <n v="4601"/>
  </r>
  <r>
    <x v="30"/>
    <x v="2"/>
    <n v="12"/>
    <n v="18"/>
    <n v="5014"/>
  </r>
  <r>
    <x v="31"/>
    <x v="2"/>
    <n v="12"/>
    <n v="25"/>
    <n v="8137"/>
  </r>
  <r>
    <x v="32"/>
    <x v="2"/>
    <n v="12"/>
    <n v="96"/>
    <n v="12524"/>
  </r>
  <r>
    <x v="33"/>
    <x v="2"/>
    <n v="12"/>
    <n v="64"/>
    <n v="20992"/>
  </r>
  <r>
    <x v="34"/>
    <x v="2"/>
    <n v="12"/>
    <n v="12"/>
    <n v="2063"/>
  </r>
  <r>
    <x v="35"/>
    <x v="2"/>
    <n v="12"/>
    <n v="39"/>
    <n v="12855"/>
  </r>
  <r>
    <x v="36"/>
    <x v="2"/>
    <n v="12"/>
    <n v="19"/>
    <n v="3261"/>
  </r>
  <r>
    <x v="37"/>
    <x v="2"/>
    <n v="12"/>
    <n v="18"/>
    <n v="3273"/>
  </r>
  <r>
    <x v="38"/>
    <x v="2"/>
    <n v="12"/>
    <n v="53"/>
    <n v="16852"/>
  </r>
  <r>
    <x v="39"/>
    <x v="2"/>
    <n v="12"/>
    <n v="20"/>
    <n v="6122"/>
  </r>
  <r>
    <x v="40"/>
    <x v="2"/>
    <n v="12"/>
    <n v="16"/>
    <n v="6904"/>
  </r>
  <r>
    <x v="41"/>
    <x v="2"/>
    <n v="12"/>
    <n v="19"/>
    <n v="5197"/>
  </r>
  <r>
    <x v="42"/>
    <x v="2"/>
    <n v="12"/>
    <n v="53"/>
    <n v="11784"/>
  </r>
  <r>
    <x v="43"/>
    <x v="2"/>
    <n v="12"/>
    <n v="67"/>
    <n v="41082"/>
  </r>
  <r>
    <x v="44"/>
    <x v="2"/>
    <n v="12"/>
    <n v="43"/>
    <n v="17946"/>
  </r>
  <r>
    <x v="45"/>
    <x v="2"/>
    <n v="12"/>
    <n v="11"/>
    <n v="3167"/>
  </r>
  <r>
    <x v="46"/>
    <x v="2"/>
    <n v="12"/>
    <n v="92"/>
    <n v="72181"/>
  </r>
  <r>
    <x v="47"/>
    <x v="2"/>
    <n v="12"/>
    <n v="18"/>
    <n v="6838"/>
  </r>
  <r>
    <x v="48"/>
    <x v="2"/>
    <n v="12"/>
    <n v="36"/>
    <n v="13132"/>
  </r>
  <r>
    <x v="49"/>
    <x v="2"/>
    <n v="12"/>
    <n v="36"/>
    <n v="3288"/>
  </r>
  <r>
    <x v="50"/>
    <x v="2"/>
    <n v="12"/>
    <n v="24"/>
    <n v="4705"/>
  </r>
  <r>
    <x v="52"/>
    <x v="2"/>
    <n v="12"/>
    <n v="0"/>
    <n v="0"/>
  </r>
  <r>
    <x v="51"/>
    <x v="2"/>
    <n v="12"/>
    <n v="86"/>
    <n v="106421"/>
  </r>
  <r>
    <x v="0"/>
    <x v="2"/>
    <n v="13"/>
    <n v="25"/>
    <n v="7530"/>
  </r>
  <r>
    <x v="1"/>
    <x v="2"/>
    <n v="13"/>
    <n v="6"/>
    <n v="1955"/>
  </r>
  <r>
    <x v="2"/>
    <x v="2"/>
    <n v="13"/>
    <n v="31"/>
    <n v="17961"/>
  </r>
  <r>
    <x v="3"/>
    <x v="2"/>
    <n v="13"/>
    <n v="18"/>
    <n v="4318"/>
  </r>
  <r>
    <x v="4"/>
    <x v="2"/>
    <n v="13"/>
    <n v="127"/>
    <n v="31522"/>
  </r>
  <r>
    <x v="5"/>
    <x v="2"/>
    <n v="13"/>
    <n v="10"/>
    <n v="21744"/>
  </r>
  <r>
    <x v="6"/>
    <x v="2"/>
    <n v="13"/>
    <n v="11"/>
    <n v="3581"/>
  </r>
  <r>
    <x v="7"/>
    <x v="2"/>
    <n v="13"/>
    <n v="9"/>
    <n v="2835"/>
  </r>
  <r>
    <x v="8"/>
    <x v="2"/>
    <n v="13"/>
    <n v="2"/>
    <n v="2569"/>
  </r>
  <r>
    <x v="9"/>
    <x v="2"/>
    <n v="13"/>
    <n v="0"/>
    <n v="0"/>
  </r>
  <r>
    <x v="10"/>
    <x v="2"/>
    <n v="13"/>
    <n v="49"/>
    <n v="35524"/>
  </r>
  <r>
    <x v="11"/>
    <x v="2"/>
    <n v="13"/>
    <n v="24"/>
    <n v="11536"/>
  </r>
  <r>
    <x v="12"/>
    <x v="2"/>
    <n v="13"/>
    <n v="10"/>
    <n v="3944"/>
  </r>
  <r>
    <x v="13"/>
    <x v="2"/>
    <n v="13"/>
    <n v="78"/>
    <n v="44070"/>
  </r>
  <r>
    <x v="14"/>
    <x v="2"/>
    <n v="13"/>
    <n v="39"/>
    <n v="9496"/>
  </r>
  <r>
    <x v="15"/>
    <x v="2"/>
    <n v="13"/>
    <n v="9"/>
    <n v="2877"/>
  </r>
  <r>
    <x v="16"/>
    <x v="2"/>
    <n v="13"/>
    <n v="41"/>
    <n v="8879"/>
  </r>
  <r>
    <x v="17"/>
    <x v="2"/>
    <n v="13"/>
    <n v="16"/>
    <n v="21665"/>
  </r>
  <r>
    <x v="18"/>
    <x v="2"/>
    <n v="13"/>
    <n v="24"/>
    <n v="16224"/>
  </r>
  <r>
    <x v="19"/>
    <x v="2"/>
    <n v="13"/>
    <n v="30"/>
    <n v="6230"/>
  </r>
  <r>
    <x v="20"/>
    <x v="2"/>
    <n v="13"/>
    <n v="12"/>
    <n v="7423"/>
  </r>
  <r>
    <x v="21"/>
    <x v="2"/>
    <n v="13"/>
    <n v="45"/>
    <n v="27092"/>
  </r>
  <r>
    <x v="22"/>
    <x v="2"/>
    <n v="13"/>
    <n v="48"/>
    <n v="15006"/>
  </r>
  <r>
    <x v="23"/>
    <x v="2"/>
    <n v="13"/>
    <n v="14"/>
    <n v="4294"/>
  </r>
  <r>
    <x v="24"/>
    <x v="2"/>
    <n v="13"/>
    <n v="40"/>
    <n v="11023"/>
  </r>
  <r>
    <x v="25"/>
    <x v="2"/>
    <n v="13"/>
    <n v="29"/>
    <n v="7694"/>
  </r>
  <r>
    <x v="26"/>
    <x v="2"/>
    <n v="13"/>
    <n v="7"/>
    <n v="2552"/>
  </r>
  <r>
    <x v="27"/>
    <x v="2"/>
    <n v="13"/>
    <n v="16"/>
    <n v="2908"/>
  </r>
  <r>
    <x v="28"/>
    <x v="2"/>
    <n v="13"/>
    <n v="32"/>
    <n v="14561"/>
  </r>
  <r>
    <x v="29"/>
    <x v="2"/>
    <n v="13"/>
    <n v="30"/>
    <n v="5450"/>
  </r>
  <r>
    <x v="30"/>
    <x v="2"/>
    <n v="13"/>
    <n v="18"/>
    <n v="5242"/>
  </r>
  <r>
    <x v="31"/>
    <x v="2"/>
    <n v="13"/>
    <n v="23"/>
    <n v="8220"/>
  </r>
  <r>
    <x v="32"/>
    <x v="2"/>
    <n v="13"/>
    <n v="96"/>
    <n v="13034"/>
  </r>
  <r>
    <x v="33"/>
    <x v="2"/>
    <n v="13"/>
    <n v="59"/>
    <n v="19135"/>
  </r>
  <r>
    <x v="34"/>
    <x v="2"/>
    <n v="13"/>
    <n v="12"/>
    <n v="2034"/>
  </r>
  <r>
    <x v="35"/>
    <x v="2"/>
    <n v="13"/>
    <n v="41"/>
    <n v="14258"/>
  </r>
  <r>
    <x v="36"/>
    <x v="2"/>
    <n v="13"/>
    <n v="17"/>
    <n v="3237"/>
  </r>
  <r>
    <x v="37"/>
    <x v="2"/>
    <n v="13"/>
    <n v="17"/>
    <n v="2109"/>
  </r>
  <r>
    <x v="38"/>
    <x v="2"/>
    <n v="13"/>
    <n v="54"/>
    <n v="16668"/>
  </r>
  <r>
    <x v="39"/>
    <x v="2"/>
    <n v="13"/>
    <n v="20"/>
    <n v="5830"/>
  </r>
  <r>
    <x v="40"/>
    <x v="2"/>
    <n v="13"/>
    <n v="17"/>
    <n v="7443"/>
  </r>
  <r>
    <x v="41"/>
    <x v="2"/>
    <n v="13"/>
    <n v="19"/>
    <n v="4765"/>
  </r>
  <r>
    <x v="42"/>
    <x v="2"/>
    <n v="13"/>
    <n v="54"/>
    <n v="12505"/>
  </r>
  <r>
    <x v="43"/>
    <x v="2"/>
    <n v="13"/>
    <n v="64"/>
    <n v="39138"/>
  </r>
  <r>
    <x v="44"/>
    <x v="2"/>
    <n v="13"/>
    <n v="39"/>
    <n v="16098"/>
  </r>
  <r>
    <x v="45"/>
    <x v="2"/>
    <n v="13"/>
    <n v="11"/>
    <n v="3073"/>
  </r>
  <r>
    <x v="46"/>
    <x v="2"/>
    <n v="13"/>
    <n v="89"/>
    <n v="68734"/>
  </r>
  <r>
    <x v="47"/>
    <x v="2"/>
    <n v="13"/>
    <n v="16"/>
    <n v="6733"/>
  </r>
  <r>
    <x v="48"/>
    <x v="2"/>
    <n v="13"/>
    <n v="34"/>
    <n v="12772"/>
  </r>
  <r>
    <x v="49"/>
    <x v="2"/>
    <n v="13"/>
    <n v="33"/>
    <n v="3758"/>
  </r>
  <r>
    <x v="50"/>
    <x v="2"/>
    <n v="13"/>
    <n v="25"/>
    <n v="4561"/>
  </r>
  <r>
    <x v="52"/>
    <x v="2"/>
    <n v="13"/>
    <n v="0"/>
    <n v="0"/>
  </r>
  <r>
    <x v="51"/>
    <x v="2"/>
    <n v="13"/>
    <n v="82"/>
    <n v="102388"/>
  </r>
  <r>
    <x v="0"/>
    <x v="2"/>
    <n v="14"/>
    <n v="25"/>
    <n v="8117"/>
  </r>
  <r>
    <x v="1"/>
    <x v="2"/>
    <n v="14"/>
    <n v="7"/>
    <n v="2204"/>
  </r>
  <r>
    <x v="2"/>
    <x v="2"/>
    <n v="14"/>
    <n v="29"/>
    <n v="16267"/>
  </r>
  <r>
    <x v="3"/>
    <x v="2"/>
    <n v="14"/>
    <n v="18"/>
    <n v="4565"/>
  </r>
  <r>
    <x v="4"/>
    <x v="2"/>
    <n v="14"/>
    <n v="120"/>
    <n v="31822"/>
  </r>
  <r>
    <x v="5"/>
    <x v="2"/>
    <n v="14"/>
    <n v="11"/>
    <n v="21001"/>
  </r>
  <r>
    <x v="6"/>
    <x v="2"/>
    <n v="14"/>
    <n v="14"/>
    <n v="3344"/>
  </r>
  <r>
    <x v="7"/>
    <x v="2"/>
    <n v="14"/>
    <n v="9"/>
    <n v="2436"/>
  </r>
  <r>
    <x v="8"/>
    <x v="2"/>
    <n v="14"/>
    <n v="2"/>
    <n v="1842"/>
  </r>
  <r>
    <x v="9"/>
    <x v="2"/>
    <n v="14"/>
    <n v="0"/>
    <n v="0"/>
  </r>
  <r>
    <x v="10"/>
    <x v="2"/>
    <n v="14"/>
    <n v="48"/>
    <n v="32063"/>
  </r>
  <r>
    <x v="11"/>
    <x v="2"/>
    <n v="14"/>
    <n v="23"/>
    <n v="13415"/>
  </r>
  <r>
    <x v="12"/>
    <x v="2"/>
    <n v="14"/>
    <n v="9"/>
    <n v="3842"/>
  </r>
  <r>
    <x v="13"/>
    <x v="2"/>
    <n v="14"/>
    <n v="77"/>
    <n v="43446"/>
  </r>
  <r>
    <x v="14"/>
    <x v="2"/>
    <n v="14"/>
    <n v="39"/>
    <n v="8359"/>
  </r>
  <r>
    <x v="15"/>
    <x v="2"/>
    <n v="14"/>
    <n v="8"/>
    <n v="3768"/>
  </r>
  <r>
    <x v="16"/>
    <x v="2"/>
    <n v="14"/>
    <n v="41"/>
    <n v="8407"/>
  </r>
  <r>
    <x v="17"/>
    <x v="2"/>
    <n v="14"/>
    <n v="15"/>
    <n v="15671"/>
  </r>
  <r>
    <x v="18"/>
    <x v="2"/>
    <n v="14"/>
    <n v="20"/>
    <n v="12692"/>
  </r>
  <r>
    <x v="19"/>
    <x v="2"/>
    <n v="14"/>
    <n v="30"/>
    <n v="6176"/>
  </r>
  <r>
    <x v="20"/>
    <x v="2"/>
    <n v="14"/>
    <n v="15"/>
    <n v="8261"/>
  </r>
  <r>
    <x v="21"/>
    <x v="2"/>
    <n v="14"/>
    <n v="45"/>
    <n v="26680"/>
  </r>
  <r>
    <x v="22"/>
    <x v="2"/>
    <n v="14"/>
    <n v="47"/>
    <n v="13392"/>
  </r>
  <r>
    <x v="23"/>
    <x v="2"/>
    <n v="14"/>
    <n v="13"/>
    <n v="4501"/>
  </r>
  <r>
    <x v="24"/>
    <x v="2"/>
    <n v="14"/>
    <n v="39"/>
    <n v="11478"/>
  </r>
  <r>
    <x v="25"/>
    <x v="2"/>
    <n v="14"/>
    <n v="26"/>
    <n v="7511"/>
  </r>
  <r>
    <x v="26"/>
    <x v="2"/>
    <n v="14"/>
    <n v="7"/>
    <n v="1615"/>
  </r>
  <r>
    <x v="27"/>
    <x v="2"/>
    <n v="14"/>
    <n v="16"/>
    <n v="2985"/>
  </r>
  <r>
    <x v="28"/>
    <x v="2"/>
    <n v="14"/>
    <n v="32"/>
    <n v="15223"/>
  </r>
  <r>
    <x v="29"/>
    <x v="2"/>
    <n v="14"/>
    <n v="28"/>
    <n v="4814"/>
  </r>
  <r>
    <x v="30"/>
    <x v="2"/>
    <n v="14"/>
    <n v="18"/>
    <n v="4246"/>
  </r>
  <r>
    <x v="31"/>
    <x v="2"/>
    <n v="14"/>
    <n v="23"/>
    <n v="7346"/>
  </r>
  <r>
    <x v="32"/>
    <x v="2"/>
    <n v="14"/>
    <n v="99"/>
    <n v="11932"/>
  </r>
  <r>
    <x v="33"/>
    <x v="2"/>
    <n v="14"/>
    <n v="61"/>
    <n v="18026"/>
  </r>
  <r>
    <x v="34"/>
    <x v="2"/>
    <n v="14"/>
    <n v="11"/>
    <n v="1864"/>
  </r>
  <r>
    <x v="35"/>
    <x v="2"/>
    <n v="14"/>
    <n v="40"/>
    <n v="12459"/>
  </r>
  <r>
    <x v="36"/>
    <x v="2"/>
    <n v="14"/>
    <n v="16"/>
    <n v="3426"/>
  </r>
  <r>
    <x v="37"/>
    <x v="2"/>
    <n v="14"/>
    <n v="16"/>
    <n v="3599"/>
  </r>
  <r>
    <x v="38"/>
    <x v="2"/>
    <n v="14"/>
    <n v="51"/>
    <n v="14841"/>
  </r>
  <r>
    <x v="39"/>
    <x v="2"/>
    <n v="14"/>
    <n v="20"/>
    <n v="6004"/>
  </r>
  <r>
    <x v="40"/>
    <x v="2"/>
    <n v="14"/>
    <n v="17"/>
    <n v="6599"/>
  </r>
  <r>
    <x v="41"/>
    <x v="2"/>
    <n v="14"/>
    <n v="19"/>
    <n v="4950"/>
  </r>
  <r>
    <x v="42"/>
    <x v="2"/>
    <n v="14"/>
    <n v="54"/>
    <n v="10396"/>
  </r>
  <r>
    <x v="43"/>
    <x v="2"/>
    <n v="14"/>
    <n v="62"/>
    <n v="37554"/>
  </r>
  <r>
    <x v="44"/>
    <x v="2"/>
    <n v="14"/>
    <n v="45"/>
    <n v="17513"/>
  </r>
  <r>
    <x v="45"/>
    <x v="2"/>
    <n v="14"/>
    <n v="11"/>
    <n v="3006"/>
  </r>
  <r>
    <x v="46"/>
    <x v="2"/>
    <n v="14"/>
    <n v="91"/>
    <n v="66854"/>
  </r>
  <r>
    <x v="47"/>
    <x v="2"/>
    <n v="14"/>
    <n v="18"/>
    <n v="7095"/>
  </r>
  <r>
    <x v="48"/>
    <x v="2"/>
    <n v="14"/>
    <n v="33"/>
    <n v="10880"/>
  </r>
  <r>
    <x v="49"/>
    <x v="2"/>
    <n v="14"/>
    <n v="31"/>
    <n v="2698"/>
  </r>
  <r>
    <x v="50"/>
    <x v="2"/>
    <n v="14"/>
    <n v="25"/>
    <n v="4137"/>
  </r>
  <r>
    <x v="52"/>
    <x v="2"/>
    <n v="14"/>
    <n v="1"/>
    <n v="399"/>
  </r>
  <r>
    <x v="51"/>
    <x v="2"/>
    <n v="14"/>
    <n v="75"/>
    <n v="98750"/>
  </r>
  <r>
    <x v="0"/>
    <x v="2"/>
    <n v="15"/>
    <n v="25"/>
    <n v="7913"/>
  </r>
  <r>
    <x v="1"/>
    <x v="2"/>
    <n v="15"/>
    <n v="7"/>
    <n v="2327"/>
  </r>
  <r>
    <x v="2"/>
    <x v="2"/>
    <n v="15"/>
    <n v="29"/>
    <n v="17755"/>
  </r>
  <r>
    <x v="3"/>
    <x v="2"/>
    <n v="15"/>
    <n v="18"/>
    <n v="4437"/>
  </r>
  <r>
    <x v="4"/>
    <x v="2"/>
    <n v="15"/>
    <n v="118"/>
    <n v="32278"/>
  </r>
  <r>
    <x v="5"/>
    <x v="2"/>
    <n v="15"/>
    <n v="10"/>
    <n v="21282"/>
  </r>
  <r>
    <x v="6"/>
    <x v="2"/>
    <n v="15"/>
    <n v="15"/>
    <n v="2928"/>
  </r>
  <r>
    <x v="7"/>
    <x v="2"/>
    <n v="15"/>
    <n v="9"/>
    <n v="2425"/>
  </r>
  <r>
    <x v="8"/>
    <x v="2"/>
    <n v="15"/>
    <n v="2"/>
    <n v="2706"/>
  </r>
  <r>
    <x v="9"/>
    <x v="2"/>
    <n v="15"/>
    <n v="0"/>
    <n v="0"/>
  </r>
  <r>
    <x v="10"/>
    <x v="2"/>
    <n v="15"/>
    <n v="45"/>
    <n v="32385"/>
  </r>
  <r>
    <x v="11"/>
    <x v="2"/>
    <n v="15"/>
    <n v="21"/>
    <n v="1975"/>
  </r>
  <r>
    <x v="12"/>
    <x v="2"/>
    <n v="15"/>
    <n v="8"/>
    <n v="3424"/>
  </r>
  <r>
    <x v="13"/>
    <x v="2"/>
    <n v="15"/>
    <n v="75"/>
    <n v="42655"/>
  </r>
  <r>
    <x v="14"/>
    <x v="2"/>
    <n v="15"/>
    <n v="39"/>
    <n v="9136"/>
  </r>
  <r>
    <x v="15"/>
    <x v="2"/>
    <n v="15"/>
    <n v="8"/>
    <n v="4094"/>
  </r>
  <r>
    <x v="16"/>
    <x v="2"/>
    <n v="15"/>
    <n v="42"/>
    <n v="8823"/>
  </r>
  <r>
    <x v="17"/>
    <x v="2"/>
    <n v="15"/>
    <n v="15"/>
    <n v="19178"/>
  </r>
  <r>
    <x v="18"/>
    <x v="2"/>
    <n v="15"/>
    <n v="21"/>
    <n v="12870"/>
  </r>
  <r>
    <x v="19"/>
    <x v="2"/>
    <n v="15"/>
    <n v="29"/>
    <n v="5733"/>
  </r>
  <r>
    <x v="20"/>
    <x v="2"/>
    <n v="15"/>
    <n v="14"/>
    <n v="8747"/>
  </r>
  <r>
    <x v="21"/>
    <x v="2"/>
    <n v="15"/>
    <n v="44"/>
    <n v="26824"/>
  </r>
  <r>
    <x v="22"/>
    <x v="2"/>
    <n v="15"/>
    <n v="46"/>
    <n v="14750"/>
  </r>
  <r>
    <x v="23"/>
    <x v="2"/>
    <n v="15"/>
    <n v="12"/>
    <n v="4386"/>
  </r>
  <r>
    <x v="24"/>
    <x v="2"/>
    <n v="15"/>
    <n v="31"/>
    <n v="10237"/>
  </r>
  <r>
    <x v="25"/>
    <x v="2"/>
    <n v="15"/>
    <n v="25"/>
    <n v="7635"/>
  </r>
  <r>
    <x v="26"/>
    <x v="2"/>
    <n v="15"/>
    <n v="6"/>
    <n v="2280"/>
  </r>
  <r>
    <x v="27"/>
    <x v="2"/>
    <n v="15"/>
    <n v="16"/>
    <n v="3093"/>
  </r>
  <r>
    <x v="28"/>
    <x v="2"/>
    <n v="15"/>
    <n v="33"/>
    <n v="16055"/>
  </r>
  <r>
    <x v="29"/>
    <x v="2"/>
    <n v="15"/>
    <n v="27"/>
    <n v="4691"/>
  </r>
  <r>
    <x v="30"/>
    <x v="2"/>
    <n v="15"/>
    <n v="17"/>
    <n v="4483"/>
  </r>
  <r>
    <x v="31"/>
    <x v="2"/>
    <n v="15"/>
    <n v="24"/>
    <n v="8347"/>
  </r>
  <r>
    <x v="32"/>
    <x v="2"/>
    <n v="15"/>
    <n v="99"/>
    <n v="10829"/>
  </r>
  <r>
    <x v="33"/>
    <x v="2"/>
    <n v="15"/>
    <n v="60"/>
    <n v="18491"/>
  </r>
  <r>
    <x v="34"/>
    <x v="2"/>
    <n v="15"/>
    <n v="10"/>
    <n v="1522"/>
  </r>
  <r>
    <x v="35"/>
    <x v="2"/>
    <n v="15"/>
    <n v="39"/>
    <n v="12121"/>
  </r>
  <r>
    <x v="36"/>
    <x v="2"/>
    <n v="15"/>
    <n v="18"/>
    <n v="2895"/>
  </r>
  <r>
    <x v="37"/>
    <x v="2"/>
    <n v="15"/>
    <n v="19"/>
    <n v="3941"/>
  </r>
  <r>
    <x v="38"/>
    <x v="2"/>
    <n v="15"/>
    <n v="53"/>
    <n v="16813"/>
  </r>
  <r>
    <x v="39"/>
    <x v="2"/>
    <n v="15"/>
    <n v="20"/>
    <n v="6566"/>
  </r>
  <r>
    <x v="40"/>
    <x v="2"/>
    <n v="15"/>
    <n v="18"/>
    <n v="7298"/>
  </r>
  <r>
    <x v="41"/>
    <x v="2"/>
    <n v="15"/>
    <n v="18"/>
    <n v="4704"/>
  </r>
  <r>
    <x v="42"/>
    <x v="2"/>
    <n v="15"/>
    <n v="54"/>
    <n v="12415"/>
  </r>
  <r>
    <x v="43"/>
    <x v="2"/>
    <n v="15"/>
    <n v="61"/>
    <n v="39861"/>
  </r>
  <r>
    <x v="44"/>
    <x v="2"/>
    <n v="15"/>
    <n v="46"/>
    <n v="17430"/>
  </r>
  <r>
    <x v="45"/>
    <x v="2"/>
    <n v="15"/>
    <n v="11"/>
    <n v="3092"/>
  </r>
  <r>
    <x v="46"/>
    <x v="2"/>
    <n v="15"/>
    <n v="86"/>
    <n v="66739"/>
  </r>
  <r>
    <x v="47"/>
    <x v="2"/>
    <n v="15"/>
    <n v="16"/>
    <n v="7193"/>
  </r>
  <r>
    <x v="48"/>
    <x v="2"/>
    <n v="15"/>
    <n v="34"/>
    <n v="11683"/>
  </r>
  <r>
    <x v="49"/>
    <x v="2"/>
    <n v="15"/>
    <n v="29"/>
    <n v="3182"/>
  </r>
  <r>
    <x v="50"/>
    <x v="2"/>
    <n v="15"/>
    <n v="24"/>
    <n v="4226"/>
  </r>
  <r>
    <x v="52"/>
    <x v="2"/>
    <n v="15"/>
    <n v="1"/>
    <n v="384"/>
  </r>
  <r>
    <x v="51"/>
    <x v="2"/>
    <n v="15"/>
    <n v="77"/>
    <n v="98189"/>
  </r>
  <r>
    <x v="0"/>
    <x v="2"/>
    <n v="16"/>
    <n v="24"/>
    <n v="8082"/>
  </r>
  <r>
    <x v="1"/>
    <x v="2"/>
    <n v="16"/>
    <n v="7"/>
    <n v="2328"/>
  </r>
  <r>
    <x v="2"/>
    <x v="2"/>
    <n v="16"/>
    <n v="29"/>
    <n v="17578"/>
  </r>
  <r>
    <x v="3"/>
    <x v="2"/>
    <n v="16"/>
    <n v="16"/>
    <n v="3836"/>
  </r>
  <r>
    <x v="4"/>
    <x v="2"/>
    <n v="16"/>
    <n v="116"/>
    <n v="33333"/>
  </r>
  <r>
    <x v="5"/>
    <x v="2"/>
    <n v="16"/>
    <n v="11"/>
    <n v="21556"/>
  </r>
  <r>
    <x v="6"/>
    <x v="2"/>
    <n v="16"/>
    <n v="10"/>
    <n v="1847"/>
  </r>
  <r>
    <x v="7"/>
    <x v="2"/>
    <n v="16"/>
    <n v="9"/>
    <n v="2674"/>
  </r>
  <r>
    <x v="8"/>
    <x v="2"/>
    <n v="16"/>
    <n v="2"/>
    <n v="2288"/>
  </r>
  <r>
    <x v="9"/>
    <x v="2"/>
    <n v="16"/>
    <n v="0"/>
    <n v="0"/>
  </r>
  <r>
    <x v="10"/>
    <x v="2"/>
    <n v="16"/>
    <n v="47"/>
    <n v="33995"/>
  </r>
  <r>
    <x v="11"/>
    <x v="2"/>
    <n v="16"/>
    <n v="20"/>
    <n v="1927"/>
  </r>
  <r>
    <x v="12"/>
    <x v="2"/>
    <n v="16"/>
    <n v="8"/>
    <n v="3377"/>
  </r>
  <r>
    <x v="13"/>
    <x v="2"/>
    <n v="16"/>
    <n v="75"/>
    <n v="43494"/>
  </r>
  <r>
    <x v="14"/>
    <x v="2"/>
    <n v="16"/>
    <n v="40"/>
    <n v="9936"/>
  </r>
  <r>
    <x v="15"/>
    <x v="2"/>
    <n v="16"/>
    <n v="7"/>
    <n v="4046"/>
  </r>
  <r>
    <x v="16"/>
    <x v="2"/>
    <n v="16"/>
    <n v="40"/>
    <n v="8412"/>
  </r>
  <r>
    <x v="17"/>
    <x v="2"/>
    <n v="16"/>
    <n v="15"/>
    <n v="15956"/>
  </r>
  <r>
    <x v="18"/>
    <x v="2"/>
    <n v="16"/>
    <n v="25"/>
    <n v="15903"/>
  </r>
  <r>
    <x v="19"/>
    <x v="2"/>
    <n v="16"/>
    <n v="28"/>
    <n v="4974"/>
  </r>
  <r>
    <x v="20"/>
    <x v="2"/>
    <n v="16"/>
    <n v="17"/>
    <n v="9772"/>
  </r>
  <r>
    <x v="21"/>
    <x v="2"/>
    <n v="16"/>
    <n v="43"/>
    <n v="23297"/>
  </r>
  <r>
    <x v="22"/>
    <x v="2"/>
    <n v="16"/>
    <n v="47"/>
    <n v="14719"/>
  </r>
  <r>
    <x v="23"/>
    <x v="2"/>
    <n v="16"/>
    <n v="14"/>
    <n v="4319"/>
  </r>
  <r>
    <x v="24"/>
    <x v="2"/>
    <n v="16"/>
    <n v="36"/>
    <n v="11383"/>
  </r>
  <r>
    <x v="25"/>
    <x v="2"/>
    <n v="16"/>
    <n v="25"/>
    <n v="7996"/>
  </r>
  <r>
    <x v="26"/>
    <x v="2"/>
    <n v="16"/>
    <n v="6"/>
    <n v="2434"/>
  </r>
  <r>
    <x v="27"/>
    <x v="2"/>
    <n v="16"/>
    <n v="14"/>
    <n v="2735"/>
  </r>
  <r>
    <x v="28"/>
    <x v="2"/>
    <n v="16"/>
    <n v="32"/>
    <n v="15522"/>
  </r>
  <r>
    <x v="29"/>
    <x v="2"/>
    <n v="16"/>
    <n v="29"/>
    <n v="4586"/>
  </r>
  <r>
    <x v="30"/>
    <x v="2"/>
    <n v="16"/>
    <n v="17"/>
    <n v="4906"/>
  </r>
  <r>
    <x v="31"/>
    <x v="2"/>
    <n v="16"/>
    <n v="24"/>
    <n v="7419"/>
  </r>
  <r>
    <x v="32"/>
    <x v="2"/>
    <n v="16"/>
    <n v="96"/>
    <n v="12758"/>
  </r>
  <r>
    <x v="33"/>
    <x v="2"/>
    <n v="16"/>
    <n v="55"/>
    <n v="19404"/>
  </r>
  <r>
    <x v="34"/>
    <x v="2"/>
    <n v="16"/>
    <n v="11"/>
    <n v="2084"/>
  </r>
  <r>
    <x v="35"/>
    <x v="2"/>
    <n v="16"/>
    <n v="38"/>
    <n v="12926"/>
  </r>
  <r>
    <x v="36"/>
    <x v="2"/>
    <n v="16"/>
    <n v="21"/>
    <n v="4229"/>
  </r>
  <r>
    <x v="37"/>
    <x v="2"/>
    <n v="16"/>
    <n v="16"/>
    <n v="3446"/>
  </r>
  <r>
    <x v="38"/>
    <x v="2"/>
    <n v="16"/>
    <n v="52"/>
    <n v="17112"/>
  </r>
  <r>
    <x v="39"/>
    <x v="2"/>
    <n v="16"/>
    <n v="20"/>
    <n v="5529"/>
  </r>
  <r>
    <x v="40"/>
    <x v="2"/>
    <n v="16"/>
    <n v="18"/>
    <n v="7589"/>
  </r>
  <r>
    <x v="41"/>
    <x v="2"/>
    <n v="16"/>
    <n v="19"/>
    <n v="4888"/>
  </r>
  <r>
    <x v="42"/>
    <x v="2"/>
    <n v="16"/>
    <n v="55"/>
    <n v="11822"/>
  </r>
  <r>
    <x v="43"/>
    <x v="2"/>
    <n v="16"/>
    <n v="60"/>
    <n v="38883"/>
  </r>
  <r>
    <x v="44"/>
    <x v="2"/>
    <n v="16"/>
    <n v="44"/>
    <n v="17731"/>
  </r>
  <r>
    <x v="45"/>
    <x v="2"/>
    <n v="16"/>
    <n v="9"/>
    <n v="2326"/>
  </r>
  <r>
    <x v="46"/>
    <x v="2"/>
    <n v="16"/>
    <n v="91"/>
    <n v="70922"/>
  </r>
  <r>
    <x v="47"/>
    <x v="2"/>
    <n v="16"/>
    <n v="17"/>
    <n v="7161"/>
  </r>
  <r>
    <x v="48"/>
    <x v="2"/>
    <n v="16"/>
    <n v="32"/>
    <n v="11584"/>
  </r>
  <r>
    <x v="49"/>
    <x v="2"/>
    <n v="16"/>
    <n v="32"/>
    <n v="3782"/>
  </r>
  <r>
    <x v="50"/>
    <x v="2"/>
    <n v="16"/>
    <n v="23"/>
    <n v="4562"/>
  </r>
  <r>
    <x v="52"/>
    <x v="2"/>
    <n v="16"/>
    <n v="1"/>
    <n v="434"/>
  </r>
  <r>
    <x v="51"/>
    <x v="2"/>
    <n v="16"/>
    <n v="75"/>
    <n v="107460"/>
  </r>
  <r>
    <x v="0"/>
    <x v="2"/>
    <n v="17"/>
    <n v="22"/>
    <n v="7876"/>
  </r>
  <r>
    <x v="1"/>
    <x v="2"/>
    <n v="17"/>
    <n v="7"/>
    <n v="2458"/>
  </r>
  <r>
    <x v="2"/>
    <x v="2"/>
    <n v="17"/>
    <n v="27"/>
    <n v="15372"/>
  </r>
  <r>
    <x v="3"/>
    <x v="2"/>
    <n v="17"/>
    <n v="16"/>
    <n v="4206"/>
  </r>
  <r>
    <x v="4"/>
    <x v="2"/>
    <n v="17"/>
    <n v="113"/>
    <n v="32178"/>
  </r>
  <r>
    <x v="5"/>
    <x v="2"/>
    <n v="17"/>
    <n v="11"/>
    <n v="21066"/>
  </r>
  <r>
    <x v="6"/>
    <x v="2"/>
    <n v="17"/>
    <n v="8"/>
    <n v="1650"/>
  </r>
  <r>
    <x v="7"/>
    <x v="2"/>
    <n v="17"/>
    <n v="9"/>
    <n v="2508"/>
  </r>
  <r>
    <x v="8"/>
    <x v="2"/>
    <n v="17"/>
    <n v="2"/>
    <n v="2498"/>
  </r>
  <r>
    <x v="9"/>
    <x v="2"/>
    <n v="17"/>
    <n v="0"/>
    <n v="0"/>
  </r>
  <r>
    <x v="10"/>
    <x v="2"/>
    <n v="17"/>
    <n v="46"/>
    <n v="29881"/>
  </r>
  <r>
    <x v="11"/>
    <x v="2"/>
    <n v="17"/>
    <n v="22"/>
    <n v="13851"/>
  </r>
  <r>
    <x v="12"/>
    <x v="2"/>
    <n v="17"/>
    <n v="7"/>
    <n v="3444"/>
  </r>
  <r>
    <x v="13"/>
    <x v="2"/>
    <n v="17"/>
    <n v="73"/>
    <n v="43388"/>
  </r>
  <r>
    <x v="14"/>
    <x v="2"/>
    <n v="17"/>
    <n v="39"/>
    <n v="9246"/>
  </r>
  <r>
    <x v="15"/>
    <x v="2"/>
    <n v="17"/>
    <n v="8"/>
    <n v="4177"/>
  </r>
  <r>
    <x v="16"/>
    <x v="2"/>
    <n v="17"/>
    <n v="38"/>
    <n v="8978"/>
  </r>
  <r>
    <x v="17"/>
    <x v="2"/>
    <n v="17"/>
    <n v="15"/>
    <n v="20148"/>
  </r>
  <r>
    <x v="18"/>
    <x v="2"/>
    <n v="17"/>
    <n v="20"/>
    <n v="14520"/>
  </r>
  <r>
    <x v="19"/>
    <x v="2"/>
    <n v="17"/>
    <n v="28"/>
    <n v="5723"/>
  </r>
  <r>
    <x v="20"/>
    <x v="2"/>
    <n v="17"/>
    <n v="17"/>
    <n v="9966"/>
  </r>
  <r>
    <x v="21"/>
    <x v="2"/>
    <n v="17"/>
    <n v="43"/>
    <n v="27362"/>
  </r>
  <r>
    <x v="22"/>
    <x v="2"/>
    <n v="17"/>
    <n v="49"/>
    <n v="15172"/>
  </r>
  <r>
    <x v="23"/>
    <x v="2"/>
    <n v="17"/>
    <n v="13"/>
    <n v="4573"/>
  </r>
  <r>
    <x v="24"/>
    <x v="2"/>
    <n v="17"/>
    <n v="37"/>
    <n v="12810"/>
  </r>
  <r>
    <x v="25"/>
    <x v="2"/>
    <n v="17"/>
    <n v="25"/>
    <n v="8012"/>
  </r>
  <r>
    <x v="26"/>
    <x v="2"/>
    <n v="17"/>
    <n v="7"/>
    <n v="2489"/>
  </r>
  <r>
    <x v="27"/>
    <x v="2"/>
    <n v="17"/>
    <n v="16"/>
    <n v="3021"/>
  </r>
  <r>
    <x v="28"/>
    <x v="2"/>
    <n v="17"/>
    <n v="30"/>
    <n v="15293"/>
  </r>
  <r>
    <x v="29"/>
    <x v="2"/>
    <n v="17"/>
    <n v="27"/>
    <n v="4408"/>
  </r>
  <r>
    <x v="30"/>
    <x v="2"/>
    <n v="17"/>
    <n v="16"/>
    <n v="5334"/>
  </r>
  <r>
    <x v="31"/>
    <x v="2"/>
    <n v="17"/>
    <n v="23"/>
    <n v="8213"/>
  </r>
  <r>
    <x v="32"/>
    <x v="2"/>
    <n v="17"/>
    <n v="95"/>
    <n v="12324"/>
  </r>
  <r>
    <x v="33"/>
    <x v="2"/>
    <n v="17"/>
    <n v="54"/>
    <n v="17414"/>
  </r>
  <r>
    <x v="34"/>
    <x v="2"/>
    <n v="17"/>
    <n v="9"/>
    <n v="1556"/>
  </r>
  <r>
    <x v="35"/>
    <x v="2"/>
    <n v="17"/>
    <n v="39"/>
    <n v="12828"/>
  </r>
  <r>
    <x v="36"/>
    <x v="2"/>
    <n v="17"/>
    <n v="17"/>
    <n v="2970"/>
  </r>
  <r>
    <x v="37"/>
    <x v="2"/>
    <n v="17"/>
    <n v="17"/>
    <n v="3480"/>
  </r>
  <r>
    <x v="38"/>
    <x v="2"/>
    <n v="17"/>
    <n v="51"/>
    <n v="16357"/>
  </r>
  <r>
    <x v="39"/>
    <x v="2"/>
    <n v="17"/>
    <n v="20"/>
    <n v="6379"/>
  </r>
  <r>
    <x v="40"/>
    <x v="2"/>
    <n v="17"/>
    <n v="17"/>
    <n v="7060"/>
  </r>
  <r>
    <x v="41"/>
    <x v="2"/>
    <n v="17"/>
    <n v="19"/>
    <n v="4909"/>
  </r>
  <r>
    <x v="42"/>
    <x v="2"/>
    <n v="17"/>
    <n v="53"/>
    <n v="11608"/>
  </r>
  <r>
    <x v="43"/>
    <x v="2"/>
    <n v="17"/>
    <n v="59"/>
    <n v="37138"/>
  </r>
  <r>
    <x v="44"/>
    <x v="2"/>
    <n v="17"/>
    <n v="47"/>
    <n v="18300"/>
  </r>
  <r>
    <x v="45"/>
    <x v="2"/>
    <n v="17"/>
    <n v="9"/>
    <n v="2266"/>
  </r>
  <r>
    <x v="46"/>
    <x v="2"/>
    <n v="17"/>
    <n v="89"/>
    <n v="66880"/>
  </r>
  <r>
    <x v="47"/>
    <x v="2"/>
    <n v="17"/>
    <n v="15"/>
    <n v="6757"/>
  </r>
  <r>
    <x v="48"/>
    <x v="2"/>
    <n v="17"/>
    <n v="34"/>
    <n v="12178"/>
  </r>
  <r>
    <x v="49"/>
    <x v="2"/>
    <n v="17"/>
    <n v="35"/>
    <n v="3722"/>
  </r>
  <r>
    <x v="50"/>
    <x v="2"/>
    <n v="17"/>
    <n v="21"/>
    <n v="3967"/>
  </r>
  <r>
    <x v="52"/>
    <x v="2"/>
    <n v="17"/>
    <n v="1"/>
    <n v="376"/>
  </r>
  <r>
    <x v="51"/>
    <x v="2"/>
    <n v="17"/>
    <n v="80"/>
    <n v="98021"/>
  </r>
  <r>
    <x v="0"/>
    <x v="2"/>
    <n v="18"/>
    <n v="20"/>
    <n v="7186"/>
  </r>
  <r>
    <x v="1"/>
    <x v="2"/>
    <n v="18"/>
    <n v="7"/>
    <n v="2203"/>
  </r>
  <r>
    <x v="2"/>
    <x v="2"/>
    <n v="18"/>
    <n v="27"/>
    <n v="13867"/>
  </r>
  <r>
    <x v="3"/>
    <x v="2"/>
    <n v="18"/>
    <n v="15"/>
    <n v="3759"/>
  </r>
  <r>
    <x v="4"/>
    <x v="2"/>
    <n v="18"/>
    <n v="107"/>
    <n v="31003"/>
  </r>
  <r>
    <x v="5"/>
    <x v="2"/>
    <n v="18"/>
    <n v="11"/>
    <n v="20875"/>
  </r>
  <r>
    <x v="6"/>
    <x v="2"/>
    <n v="18"/>
    <n v="11"/>
    <n v="1784"/>
  </r>
  <r>
    <x v="7"/>
    <x v="2"/>
    <n v="18"/>
    <n v="9"/>
    <n v="2591"/>
  </r>
  <r>
    <x v="8"/>
    <x v="2"/>
    <n v="18"/>
    <n v="1"/>
    <n v="1926"/>
  </r>
  <r>
    <x v="9"/>
    <x v="2"/>
    <n v="18"/>
    <n v="0"/>
    <n v="0"/>
  </r>
  <r>
    <x v="10"/>
    <x v="2"/>
    <n v="18"/>
    <n v="42"/>
    <n v="26907"/>
  </r>
  <r>
    <x v="11"/>
    <x v="2"/>
    <n v="18"/>
    <n v="23"/>
    <n v="13814"/>
  </r>
  <r>
    <x v="12"/>
    <x v="2"/>
    <n v="18"/>
    <n v="7"/>
    <n v="3307"/>
  </r>
  <r>
    <x v="13"/>
    <x v="2"/>
    <n v="18"/>
    <n v="75"/>
    <n v="41710"/>
  </r>
  <r>
    <x v="14"/>
    <x v="2"/>
    <n v="18"/>
    <n v="35"/>
    <n v="7946"/>
  </r>
  <r>
    <x v="15"/>
    <x v="2"/>
    <n v="18"/>
    <n v="8"/>
    <n v="3690"/>
  </r>
  <r>
    <x v="16"/>
    <x v="2"/>
    <n v="18"/>
    <n v="34"/>
    <n v="8442"/>
  </r>
  <r>
    <x v="17"/>
    <x v="2"/>
    <n v="18"/>
    <n v="14"/>
    <n v="13871"/>
  </r>
  <r>
    <x v="18"/>
    <x v="2"/>
    <n v="18"/>
    <n v="22"/>
    <n v="15526"/>
  </r>
  <r>
    <x v="19"/>
    <x v="2"/>
    <n v="18"/>
    <n v="27"/>
    <n v="5797"/>
  </r>
  <r>
    <x v="20"/>
    <x v="2"/>
    <n v="18"/>
    <n v="13"/>
    <n v="5399"/>
  </r>
  <r>
    <x v="21"/>
    <x v="2"/>
    <n v="18"/>
    <n v="42"/>
    <n v="26290"/>
  </r>
  <r>
    <x v="22"/>
    <x v="2"/>
    <n v="18"/>
    <n v="42"/>
    <n v="11534"/>
  </r>
  <r>
    <x v="23"/>
    <x v="2"/>
    <n v="18"/>
    <n v="13"/>
    <n v="4196"/>
  </r>
  <r>
    <x v="24"/>
    <x v="2"/>
    <n v="18"/>
    <n v="37"/>
    <n v="12486"/>
  </r>
  <r>
    <x v="25"/>
    <x v="2"/>
    <n v="18"/>
    <n v="25"/>
    <n v="7621"/>
  </r>
  <r>
    <x v="26"/>
    <x v="2"/>
    <n v="18"/>
    <n v="6"/>
    <n v="2542"/>
  </r>
  <r>
    <x v="27"/>
    <x v="2"/>
    <n v="18"/>
    <n v="11"/>
    <n v="1707"/>
  </r>
  <r>
    <x v="28"/>
    <x v="2"/>
    <n v="18"/>
    <n v="26"/>
    <n v="8231"/>
  </r>
  <r>
    <x v="29"/>
    <x v="2"/>
    <n v="18"/>
    <n v="27"/>
    <n v="4415"/>
  </r>
  <r>
    <x v="30"/>
    <x v="2"/>
    <n v="18"/>
    <n v="17"/>
    <n v="4389"/>
  </r>
  <r>
    <x v="31"/>
    <x v="2"/>
    <n v="18"/>
    <n v="25"/>
    <n v="7827"/>
  </r>
  <r>
    <x v="32"/>
    <x v="2"/>
    <n v="18"/>
    <n v="76"/>
    <n v="10106"/>
  </r>
  <r>
    <x v="33"/>
    <x v="2"/>
    <n v="18"/>
    <n v="50"/>
    <n v="15733"/>
  </r>
  <r>
    <x v="34"/>
    <x v="2"/>
    <n v="18"/>
    <n v="8"/>
    <n v="1210"/>
  </r>
  <r>
    <x v="35"/>
    <x v="2"/>
    <n v="18"/>
    <n v="39"/>
    <n v="11678"/>
  </r>
  <r>
    <x v="36"/>
    <x v="2"/>
    <n v="18"/>
    <n v="17"/>
    <n v="3256"/>
  </r>
  <r>
    <x v="37"/>
    <x v="2"/>
    <n v="18"/>
    <n v="16"/>
    <n v="3439"/>
  </r>
  <r>
    <x v="38"/>
    <x v="2"/>
    <n v="18"/>
    <n v="50"/>
    <n v="15216"/>
  </r>
  <r>
    <x v="39"/>
    <x v="2"/>
    <n v="18"/>
    <n v="20"/>
    <n v="6472"/>
  </r>
  <r>
    <x v="40"/>
    <x v="2"/>
    <n v="18"/>
    <n v="16"/>
    <n v="6465"/>
  </r>
  <r>
    <x v="41"/>
    <x v="2"/>
    <n v="18"/>
    <n v="18"/>
    <n v="4377"/>
  </r>
  <r>
    <x v="42"/>
    <x v="2"/>
    <n v="18"/>
    <n v="52"/>
    <n v="10873"/>
  </r>
  <r>
    <x v="43"/>
    <x v="2"/>
    <n v="18"/>
    <n v="57"/>
    <n v="35154"/>
  </r>
  <r>
    <x v="44"/>
    <x v="2"/>
    <n v="18"/>
    <n v="34"/>
    <n v="12971"/>
  </r>
  <r>
    <x v="45"/>
    <x v="2"/>
    <n v="18"/>
    <n v="9"/>
    <n v="2366"/>
  </r>
  <r>
    <x v="46"/>
    <x v="2"/>
    <n v="18"/>
    <n v="86"/>
    <n v="63802"/>
  </r>
  <r>
    <x v="47"/>
    <x v="2"/>
    <n v="18"/>
    <n v="15"/>
    <n v="6932"/>
  </r>
  <r>
    <x v="48"/>
    <x v="2"/>
    <n v="18"/>
    <n v="31"/>
    <n v="10851"/>
  </r>
  <r>
    <x v="49"/>
    <x v="2"/>
    <n v="18"/>
    <n v="32"/>
    <n v="3859"/>
  </r>
  <r>
    <x v="50"/>
    <x v="2"/>
    <n v="18"/>
    <n v="21"/>
    <n v="3943"/>
  </r>
  <r>
    <x v="52"/>
    <x v="2"/>
    <n v="18"/>
    <n v="1"/>
    <n v="347"/>
  </r>
  <r>
    <x v="51"/>
    <x v="2"/>
    <n v="18"/>
    <n v="77"/>
    <n v="97545"/>
  </r>
  <r>
    <x v="0"/>
    <x v="2"/>
    <n v="19"/>
    <n v="21"/>
    <n v="7751"/>
  </r>
  <r>
    <x v="1"/>
    <x v="2"/>
    <n v="19"/>
    <n v="7"/>
    <n v="2370"/>
  </r>
  <r>
    <x v="2"/>
    <x v="2"/>
    <n v="19"/>
    <n v="26"/>
    <n v="14027"/>
  </r>
  <r>
    <x v="3"/>
    <x v="2"/>
    <n v="19"/>
    <n v="14"/>
    <n v="3219"/>
  </r>
  <r>
    <x v="4"/>
    <x v="2"/>
    <n v="19"/>
    <n v="99"/>
    <n v="30903"/>
  </r>
  <r>
    <x v="5"/>
    <x v="2"/>
    <n v="19"/>
    <n v="11"/>
    <n v="20367"/>
  </r>
  <r>
    <x v="6"/>
    <x v="2"/>
    <n v="19"/>
    <n v="14"/>
    <n v="1643"/>
  </r>
  <r>
    <x v="7"/>
    <x v="2"/>
    <n v="19"/>
    <n v="9"/>
    <n v="2454"/>
  </r>
  <r>
    <x v="8"/>
    <x v="2"/>
    <n v="19"/>
    <n v="1"/>
    <n v="1812"/>
  </r>
  <r>
    <x v="9"/>
    <x v="2"/>
    <n v="19"/>
    <n v="0"/>
    <n v="0"/>
  </r>
  <r>
    <x v="10"/>
    <x v="2"/>
    <n v="19"/>
    <n v="43"/>
    <n v="27576"/>
  </r>
  <r>
    <x v="11"/>
    <x v="2"/>
    <n v="19"/>
    <n v="22"/>
    <n v="13477"/>
  </r>
  <r>
    <x v="12"/>
    <x v="2"/>
    <n v="19"/>
    <n v="6"/>
    <n v="3064"/>
  </r>
  <r>
    <x v="13"/>
    <x v="2"/>
    <n v="19"/>
    <n v="71"/>
    <n v="39298"/>
  </r>
  <r>
    <x v="14"/>
    <x v="2"/>
    <n v="19"/>
    <n v="35"/>
    <n v="7616"/>
  </r>
  <r>
    <x v="15"/>
    <x v="2"/>
    <n v="19"/>
    <n v="7"/>
    <n v="2819"/>
  </r>
  <r>
    <x v="16"/>
    <x v="2"/>
    <n v="19"/>
    <n v="32"/>
    <n v="7857"/>
  </r>
  <r>
    <x v="17"/>
    <x v="2"/>
    <n v="19"/>
    <n v="13"/>
    <n v="17654"/>
  </r>
  <r>
    <x v="18"/>
    <x v="2"/>
    <n v="19"/>
    <n v="18"/>
    <n v="12379"/>
  </r>
  <r>
    <x v="19"/>
    <x v="2"/>
    <n v="19"/>
    <n v="27"/>
    <n v="5759"/>
  </r>
  <r>
    <x v="20"/>
    <x v="2"/>
    <n v="19"/>
    <n v="10"/>
    <n v="3361"/>
  </r>
  <r>
    <x v="21"/>
    <x v="2"/>
    <n v="19"/>
    <n v="40"/>
    <n v="25416"/>
  </r>
  <r>
    <x v="22"/>
    <x v="2"/>
    <n v="19"/>
    <n v="38"/>
    <n v="11147"/>
  </r>
  <r>
    <x v="23"/>
    <x v="2"/>
    <n v="19"/>
    <n v="12"/>
    <n v="2995"/>
  </r>
  <r>
    <x v="24"/>
    <x v="2"/>
    <n v="19"/>
    <n v="37"/>
    <n v="13719"/>
  </r>
  <r>
    <x v="25"/>
    <x v="2"/>
    <n v="19"/>
    <n v="24"/>
    <n v="4488"/>
  </r>
  <r>
    <x v="26"/>
    <x v="2"/>
    <n v="19"/>
    <n v="7"/>
    <n v="2510"/>
  </r>
  <r>
    <x v="27"/>
    <x v="2"/>
    <n v="19"/>
    <n v="10"/>
    <n v="1702"/>
  </r>
  <r>
    <x v="28"/>
    <x v="2"/>
    <n v="19"/>
    <n v="26"/>
    <n v="7925"/>
  </r>
  <r>
    <x v="29"/>
    <x v="2"/>
    <n v="19"/>
    <n v="24"/>
    <n v="3906"/>
  </r>
  <r>
    <x v="30"/>
    <x v="2"/>
    <n v="19"/>
    <n v="17"/>
    <n v="4316"/>
  </r>
  <r>
    <x v="31"/>
    <x v="2"/>
    <n v="19"/>
    <n v="24"/>
    <n v="7797"/>
  </r>
  <r>
    <x v="32"/>
    <x v="2"/>
    <n v="19"/>
    <n v="70"/>
    <n v="9326"/>
  </r>
  <r>
    <x v="33"/>
    <x v="2"/>
    <n v="19"/>
    <n v="48"/>
    <n v="13744"/>
  </r>
  <r>
    <x v="34"/>
    <x v="2"/>
    <n v="19"/>
    <n v="7"/>
    <n v="1441"/>
  </r>
  <r>
    <x v="35"/>
    <x v="2"/>
    <n v="19"/>
    <n v="36"/>
    <n v="9673"/>
  </r>
  <r>
    <x v="36"/>
    <x v="2"/>
    <n v="19"/>
    <n v="16"/>
    <n v="3047"/>
  </r>
  <r>
    <x v="37"/>
    <x v="2"/>
    <n v="19"/>
    <n v="14"/>
    <n v="3231"/>
  </r>
  <r>
    <x v="38"/>
    <x v="2"/>
    <n v="19"/>
    <n v="47"/>
    <n v="12678"/>
  </r>
  <r>
    <x v="39"/>
    <x v="2"/>
    <n v="19"/>
    <n v="19"/>
    <n v="6024"/>
  </r>
  <r>
    <x v="40"/>
    <x v="2"/>
    <n v="19"/>
    <n v="17"/>
    <n v="5645"/>
  </r>
  <r>
    <x v="41"/>
    <x v="2"/>
    <n v="19"/>
    <n v="18"/>
    <n v="4408"/>
  </r>
  <r>
    <x v="42"/>
    <x v="2"/>
    <n v="19"/>
    <n v="52"/>
    <n v="10096"/>
  </r>
  <r>
    <x v="43"/>
    <x v="2"/>
    <n v="19"/>
    <n v="57"/>
    <n v="35952"/>
  </r>
  <r>
    <x v="44"/>
    <x v="2"/>
    <n v="19"/>
    <n v="46"/>
    <n v="17486"/>
  </r>
  <r>
    <x v="45"/>
    <x v="2"/>
    <n v="19"/>
    <n v="8"/>
    <n v="1623"/>
  </r>
  <r>
    <x v="46"/>
    <x v="2"/>
    <n v="19"/>
    <n v="88"/>
    <n v="67365"/>
  </r>
  <r>
    <x v="47"/>
    <x v="2"/>
    <n v="19"/>
    <n v="16"/>
    <n v="6696"/>
  </r>
  <r>
    <x v="48"/>
    <x v="2"/>
    <n v="19"/>
    <n v="31"/>
    <n v="10524"/>
  </r>
  <r>
    <x v="49"/>
    <x v="2"/>
    <n v="19"/>
    <n v="31"/>
    <n v="3676"/>
  </r>
  <r>
    <x v="50"/>
    <x v="2"/>
    <n v="19"/>
    <n v="20"/>
    <n v="3831"/>
  </r>
  <r>
    <x v="52"/>
    <x v="2"/>
    <n v="19"/>
    <n v="1"/>
    <n v="379"/>
  </r>
  <r>
    <x v="51"/>
    <x v="2"/>
    <n v="19"/>
    <n v="80"/>
    <n v="100901"/>
  </r>
  <r>
    <x v="0"/>
    <x v="2"/>
    <n v="20"/>
    <n v="20"/>
    <n v="6845"/>
  </r>
  <r>
    <x v="1"/>
    <x v="2"/>
    <n v="20"/>
    <n v="6"/>
    <n v="2111"/>
  </r>
  <r>
    <x v="2"/>
    <x v="2"/>
    <n v="20"/>
    <n v="23"/>
    <n v="11514"/>
  </r>
  <r>
    <x v="3"/>
    <x v="2"/>
    <n v="20"/>
    <n v="13"/>
    <n v="2935"/>
  </r>
  <r>
    <x v="4"/>
    <x v="2"/>
    <n v="20"/>
    <n v="94"/>
    <n v="29971"/>
  </r>
  <r>
    <x v="5"/>
    <x v="2"/>
    <n v="20"/>
    <n v="11"/>
    <n v="20810"/>
  </r>
  <r>
    <x v="6"/>
    <x v="2"/>
    <n v="20"/>
    <n v="6"/>
    <n v="616"/>
  </r>
  <r>
    <x v="7"/>
    <x v="2"/>
    <n v="20"/>
    <n v="8"/>
    <n v="2189"/>
  </r>
  <r>
    <x v="8"/>
    <x v="2"/>
    <n v="20"/>
    <n v="1"/>
    <n v="1718"/>
  </r>
  <r>
    <x v="9"/>
    <x v="2"/>
    <n v="20"/>
    <n v="0"/>
    <n v="0"/>
  </r>
  <r>
    <x v="10"/>
    <x v="2"/>
    <n v="20"/>
    <n v="41"/>
    <n v="25136"/>
  </r>
  <r>
    <x v="11"/>
    <x v="2"/>
    <n v="20"/>
    <n v="22"/>
    <n v="13031"/>
  </r>
  <r>
    <x v="12"/>
    <x v="2"/>
    <n v="20"/>
    <n v="6"/>
    <n v="3009"/>
  </r>
  <r>
    <x v="13"/>
    <x v="2"/>
    <n v="20"/>
    <n v="70"/>
    <n v="38434"/>
  </r>
  <r>
    <x v="14"/>
    <x v="2"/>
    <n v="20"/>
    <n v="35"/>
    <n v="6826"/>
  </r>
  <r>
    <x v="15"/>
    <x v="2"/>
    <n v="20"/>
    <n v="7"/>
    <n v="2920"/>
  </r>
  <r>
    <x v="16"/>
    <x v="2"/>
    <n v="20"/>
    <n v="31"/>
    <n v="7055"/>
  </r>
  <r>
    <x v="17"/>
    <x v="2"/>
    <n v="20"/>
    <n v="12"/>
    <n v="13878"/>
  </r>
  <r>
    <x v="18"/>
    <x v="2"/>
    <n v="20"/>
    <n v="27"/>
    <n v="14045"/>
  </r>
  <r>
    <x v="19"/>
    <x v="2"/>
    <n v="20"/>
    <n v="27"/>
    <n v="5712"/>
  </r>
  <r>
    <x v="20"/>
    <x v="2"/>
    <n v="20"/>
    <n v="10"/>
    <n v="7461"/>
  </r>
  <r>
    <x v="21"/>
    <x v="2"/>
    <n v="20"/>
    <n v="38"/>
    <n v="25737"/>
  </r>
  <r>
    <x v="22"/>
    <x v="2"/>
    <n v="20"/>
    <n v="37"/>
    <n v="10589"/>
  </r>
  <r>
    <x v="23"/>
    <x v="2"/>
    <n v="20"/>
    <n v="13"/>
    <n v="3229"/>
  </r>
  <r>
    <x v="24"/>
    <x v="2"/>
    <n v="20"/>
    <n v="38"/>
    <n v="11838"/>
  </r>
  <r>
    <x v="25"/>
    <x v="2"/>
    <n v="20"/>
    <n v="21"/>
    <n v="3260"/>
  </r>
  <r>
    <x v="26"/>
    <x v="2"/>
    <n v="20"/>
    <n v="7"/>
    <n v="1754"/>
  </r>
  <r>
    <x v="27"/>
    <x v="2"/>
    <n v="20"/>
    <n v="11"/>
    <n v="1841"/>
  </r>
  <r>
    <x v="28"/>
    <x v="2"/>
    <n v="20"/>
    <n v="30"/>
    <n v="14855"/>
  </r>
  <r>
    <x v="29"/>
    <x v="2"/>
    <n v="20"/>
    <n v="23"/>
    <n v="3563"/>
  </r>
  <r>
    <x v="30"/>
    <x v="2"/>
    <n v="20"/>
    <n v="17"/>
    <n v="3727"/>
  </r>
  <r>
    <x v="31"/>
    <x v="2"/>
    <n v="20"/>
    <n v="20"/>
    <n v="6702"/>
  </r>
  <r>
    <x v="32"/>
    <x v="2"/>
    <n v="20"/>
    <n v="72"/>
    <n v="8202"/>
  </r>
  <r>
    <x v="33"/>
    <x v="2"/>
    <n v="20"/>
    <n v="45"/>
    <n v="11219"/>
  </r>
  <r>
    <x v="34"/>
    <x v="2"/>
    <n v="20"/>
    <n v="9"/>
    <n v="1643"/>
  </r>
  <r>
    <x v="35"/>
    <x v="2"/>
    <n v="20"/>
    <n v="35"/>
    <n v="9522"/>
  </r>
  <r>
    <x v="36"/>
    <x v="2"/>
    <n v="20"/>
    <n v="17"/>
    <n v="3384"/>
  </r>
  <r>
    <x v="37"/>
    <x v="2"/>
    <n v="20"/>
    <n v="13"/>
    <n v="3264"/>
  </r>
  <r>
    <x v="38"/>
    <x v="2"/>
    <n v="20"/>
    <n v="45"/>
    <n v="12766"/>
  </r>
  <r>
    <x v="39"/>
    <x v="2"/>
    <n v="20"/>
    <n v="20"/>
    <n v="5415"/>
  </r>
  <r>
    <x v="40"/>
    <x v="2"/>
    <n v="20"/>
    <n v="16"/>
    <n v="5994"/>
  </r>
  <r>
    <x v="41"/>
    <x v="2"/>
    <n v="20"/>
    <n v="18"/>
    <n v="4328"/>
  </r>
  <r>
    <x v="42"/>
    <x v="2"/>
    <n v="20"/>
    <n v="51"/>
    <n v="9184"/>
  </r>
  <r>
    <x v="43"/>
    <x v="2"/>
    <n v="20"/>
    <n v="55"/>
    <n v="33156"/>
  </r>
  <r>
    <x v="44"/>
    <x v="2"/>
    <n v="20"/>
    <n v="43"/>
    <n v="16279"/>
  </r>
  <r>
    <x v="45"/>
    <x v="2"/>
    <n v="20"/>
    <n v="6"/>
    <n v="1516"/>
  </r>
  <r>
    <x v="46"/>
    <x v="2"/>
    <n v="20"/>
    <n v="86"/>
    <n v="66597"/>
  </r>
  <r>
    <x v="47"/>
    <x v="2"/>
    <n v="20"/>
    <n v="14"/>
    <n v="6402"/>
  </r>
  <r>
    <x v="48"/>
    <x v="2"/>
    <n v="20"/>
    <n v="28"/>
    <n v="9184"/>
  </r>
  <r>
    <x v="49"/>
    <x v="2"/>
    <n v="20"/>
    <n v="30"/>
    <n v="3130"/>
  </r>
  <r>
    <x v="50"/>
    <x v="2"/>
    <n v="20"/>
    <n v="19"/>
    <n v="3697"/>
  </r>
  <r>
    <x v="52"/>
    <x v="2"/>
    <n v="20"/>
    <n v="1"/>
    <n v="295"/>
  </r>
  <r>
    <x v="51"/>
    <x v="2"/>
    <n v="20"/>
    <n v="79"/>
    <n v="101659"/>
  </r>
  <r>
    <x v="0"/>
    <x v="2"/>
    <n v="21"/>
    <n v="19"/>
    <n v="6511"/>
  </r>
  <r>
    <x v="1"/>
    <x v="2"/>
    <n v="21"/>
    <n v="6"/>
    <n v="2256"/>
  </r>
  <r>
    <x v="2"/>
    <x v="2"/>
    <n v="21"/>
    <n v="25"/>
    <n v="12745"/>
  </r>
  <r>
    <x v="3"/>
    <x v="2"/>
    <n v="21"/>
    <n v="13"/>
    <n v="3164"/>
  </r>
  <r>
    <x v="4"/>
    <x v="2"/>
    <n v="21"/>
    <n v="91"/>
    <n v="26641"/>
  </r>
  <r>
    <x v="5"/>
    <x v="2"/>
    <n v="21"/>
    <n v="11"/>
    <n v="20666"/>
  </r>
  <r>
    <x v="6"/>
    <x v="2"/>
    <n v="21"/>
    <n v="7"/>
    <n v="1431"/>
  </r>
  <r>
    <x v="7"/>
    <x v="2"/>
    <n v="21"/>
    <n v="7"/>
    <n v="2346"/>
  </r>
  <r>
    <x v="8"/>
    <x v="2"/>
    <n v="21"/>
    <n v="1"/>
    <n v="1872"/>
  </r>
  <r>
    <x v="9"/>
    <x v="2"/>
    <n v="21"/>
    <n v="0"/>
    <n v="0"/>
  </r>
  <r>
    <x v="10"/>
    <x v="2"/>
    <n v="21"/>
    <n v="43"/>
    <n v="30394"/>
  </r>
  <r>
    <x v="11"/>
    <x v="2"/>
    <n v="21"/>
    <n v="21"/>
    <n v="13122"/>
  </r>
  <r>
    <x v="12"/>
    <x v="2"/>
    <n v="21"/>
    <n v="6"/>
    <n v="3164"/>
  </r>
  <r>
    <x v="13"/>
    <x v="2"/>
    <n v="21"/>
    <n v="56"/>
    <n v="33992"/>
  </r>
  <r>
    <x v="14"/>
    <x v="2"/>
    <n v="21"/>
    <n v="32"/>
    <n v="6169"/>
  </r>
  <r>
    <x v="15"/>
    <x v="2"/>
    <n v="21"/>
    <n v="8"/>
    <n v="3256"/>
  </r>
  <r>
    <x v="16"/>
    <x v="2"/>
    <n v="21"/>
    <n v="18"/>
    <n v="3738"/>
  </r>
  <r>
    <x v="17"/>
    <x v="2"/>
    <n v="21"/>
    <n v="13"/>
    <n v="18008"/>
  </r>
  <r>
    <x v="18"/>
    <x v="2"/>
    <n v="21"/>
    <n v="25"/>
    <n v="18243"/>
  </r>
  <r>
    <x v="19"/>
    <x v="2"/>
    <n v="21"/>
    <n v="25"/>
    <n v="4964"/>
  </r>
  <r>
    <x v="20"/>
    <x v="2"/>
    <n v="21"/>
    <n v="5"/>
    <n v="1437"/>
  </r>
  <r>
    <x v="21"/>
    <x v="2"/>
    <n v="21"/>
    <n v="35"/>
    <n v="25386"/>
  </r>
  <r>
    <x v="22"/>
    <x v="2"/>
    <n v="21"/>
    <n v="37"/>
    <n v="10353"/>
  </r>
  <r>
    <x v="23"/>
    <x v="2"/>
    <n v="21"/>
    <n v="14"/>
    <n v="3774"/>
  </r>
  <r>
    <x v="24"/>
    <x v="2"/>
    <n v="21"/>
    <n v="34"/>
    <n v="9629"/>
  </r>
  <r>
    <x v="25"/>
    <x v="2"/>
    <n v="21"/>
    <n v="21"/>
    <n v="3220"/>
  </r>
  <r>
    <x v="26"/>
    <x v="2"/>
    <n v="21"/>
    <n v="6"/>
    <n v="1974"/>
  </r>
  <r>
    <x v="27"/>
    <x v="2"/>
    <n v="21"/>
    <n v="11"/>
    <n v="1809"/>
  </r>
  <r>
    <x v="28"/>
    <x v="2"/>
    <n v="21"/>
    <n v="25"/>
    <n v="7994"/>
  </r>
  <r>
    <x v="29"/>
    <x v="2"/>
    <n v="21"/>
    <n v="23"/>
    <n v="3071"/>
  </r>
  <r>
    <x v="30"/>
    <x v="2"/>
    <n v="21"/>
    <n v="15"/>
    <n v="3654"/>
  </r>
  <r>
    <x v="31"/>
    <x v="2"/>
    <n v="21"/>
    <n v="12"/>
    <n v="4643"/>
  </r>
  <r>
    <x v="32"/>
    <x v="2"/>
    <n v="21"/>
    <n v="73"/>
    <n v="8168"/>
  </r>
  <r>
    <x v="33"/>
    <x v="2"/>
    <n v="21"/>
    <n v="35"/>
    <n v="8413"/>
  </r>
  <r>
    <x v="34"/>
    <x v="2"/>
    <n v="21"/>
    <n v="7"/>
    <n v="1224"/>
  </r>
  <r>
    <x v="35"/>
    <x v="2"/>
    <n v="21"/>
    <n v="31"/>
    <n v="8301"/>
  </r>
  <r>
    <x v="36"/>
    <x v="2"/>
    <n v="21"/>
    <n v="15"/>
    <n v="2726"/>
  </r>
  <r>
    <x v="37"/>
    <x v="2"/>
    <n v="21"/>
    <n v="12"/>
    <n v="3113"/>
  </r>
  <r>
    <x v="38"/>
    <x v="2"/>
    <n v="21"/>
    <n v="43"/>
    <n v="11502"/>
  </r>
  <r>
    <x v="39"/>
    <x v="2"/>
    <n v="21"/>
    <n v="18"/>
    <n v="5042"/>
  </r>
  <r>
    <x v="40"/>
    <x v="2"/>
    <n v="21"/>
    <n v="15"/>
    <n v="5896"/>
  </r>
  <r>
    <x v="41"/>
    <x v="2"/>
    <n v="21"/>
    <n v="18"/>
    <n v="4163"/>
  </r>
  <r>
    <x v="42"/>
    <x v="2"/>
    <n v="21"/>
    <n v="56"/>
    <n v="10285"/>
  </r>
  <r>
    <x v="43"/>
    <x v="2"/>
    <n v="21"/>
    <n v="53"/>
    <n v="35509"/>
  </r>
  <r>
    <x v="44"/>
    <x v="2"/>
    <n v="21"/>
    <n v="44"/>
    <n v="18031"/>
  </r>
  <r>
    <x v="45"/>
    <x v="2"/>
    <n v="21"/>
    <n v="6"/>
    <n v="1468"/>
  </r>
  <r>
    <x v="46"/>
    <x v="2"/>
    <n v="21"/>
    <n v="83"/>
    <n v="65632"/>
  </r>
  <r>
    <x v="47"/>
    <x v="2"/>
    <n v="21"/>
    <n v="12"/>
    <n v="5580"/>
  </r>
  <r>
    <x v="48"/>
    <x v="2"/>
    <n v="21"/>
    <n v="29"/>
    <n v="9724"/>
  </r>
  <r>
    <x v="49"/>
    <x v="2"/>
    <n v="21"/>
    <n v="28"/>
    <n v="2339"/>
  </r>
  <r>
    <x v="50"/>
    <x v="2"/>
    <n v="21"/>
    <n v="18"/>
    <n v="3478"/>
  </r>
  <r>
    <x v="52"/>
    <x v="2"/>
    <n v="21"/>
    <n v="1"/>
    <n v="423"/>
  </r>
  <r>
    <x v="51"/>
    <x v="2"/>
    <n v="21"/>
    <n v="78"/>
    <n v="98780"/>
  </r>
  <r>
    <x v="0"/>
    <x v="2"/>
    <n v="22"/>
    <n v="19"/>
    <n v="6136"/>
  </r>
  <r>
    <x v="1"/>
    <x v="2"/>
    <n v="22"/>
    <n v="6"/>
    <n v="2104"/>
  </r>
  <r>
    <x v="2"/>
    <x v="2"/>
    <n v="22"/>
    <n v="25"/>
    <n v="11894"/>
  </r>
  <r>
    <x v="3"/>
    <x v="2"/>
    <n v="22"/>
    <n v="11"/>
    <n v="2369"/>
  </r>
  <r>
    <x v="4"/>
    <x v="2"/>
    <n v="22"/>
    <n v="89"/>
    <n v="20999"/>
  </r>
  <r>
    <x v="5"/>
    <x v="2"/>
    <n v="22"/>
    <n v="11"/>
    <n v="17880"/>
  </r>
  <r>
    <x v="6"/>
    <x v="2"/>
    <n v="22"/>
    <n v="12"/>
    <n v="1356"/>
  </r>
  <r>
    <x v="7"/>
    <x v="2"/>
    <n v="22"/>
    <n v="2"/>
    <n v="541"/>
  </r>
  <r>
    <x v="8"/>
    <x v="2"/>
    <n v="22"/>
    <n v="1"/>
    <n v="1484"/>
  </r>
  <r>
    <x v="9"/>
    <x v="2"/>
    <n v="22"/>
    <n v="0"/>
    <n v="0"/>
  </r>
  <r>
    <x v="10"/>
    <x v="2"/>
    <n v="22"/>
    <n v="44"/>
    <n v="30752"/>
  </r>
  <r>
    <x v="11"/>
    <x v="2"/>
    <n v="22"/>
    <n v="20"/>
    <n v="10748"/>
  </r>
  <r>
    <x v="12"/>
    <x v="2"/>
    <n v="22"/>
    <n v="6"/>
    <n v="2742"/>
  </r>
  <r>
    <x v="13"/>
    <x v="2"/>
    <n v="22"/>
    <n v="68"/>
    <n v="33864"/>
  </r>
  <r>
    <x v="14"/>
    <x v="2"/>
    <n v="22"/>
    <n v="30"/>
    <n v="5121"/>
  </r>
  <r>
    <x v="15"/>
    <x v="2"/>
    <n v="22"/>
    <n v="8"/>
    <n v="2423"/>
  </r>
  <r>
    <x v="16"/>
    <x v="2"/>
    <n v="22"/>
    <n v="16"/>
    <n v="2797"/>
  </r>
  <r>
    <x v="17"/>
    <x v="2"/>
    <n v="22"/>
    <n v="12"/>
    <n v="13225"/>
  </r>
  <r>
    <x v="18"/>
    <x v="2"/>
    <n v="22"/>
    <n v="27"/>
    <n v="14205"/>
  </r>
  <r>
    <x v="19"/>
    <x v="2"/>
    <n v="22"/>
    <n v="24"/>
    <n v="4223"/>
  </r>
  <r>
    <x v="20"/>
    <x v="2"/>
    <n v="22"/>
    <n v="6"/>
    <n v="1545"/>
  </r>
  <r>
    <x v="21"/>
    <x v="2"/>
    <n v="22"/>
    <n v="33"/>
    <n v="20582"/>
  </r>
  <r>
    <x v="22"/>
    <x v="2"/>
    <n v="22"/>
    <n v="33"/>
    <n v="7899"/>
  </r>
  <r>
    <x v="23"/>
    <x v="2"/>
    <n v="22"/>
    <n v="14"/>
    <n v="3169"/>
  </r>
  <r>
    <x v="24"/>
    <x v="2"/>
    <n v="22"/>
    <n v="33"/>
    <n v="9484"/>
  </r>
  <r>
    <x v="25"/>
    <x v="2"/>
    <n v="22"/>
    <n v="21"/>
    <n v="2705"/>
  </r>
  <r>
    <x v="26"/>
    <x v="2"/>
    <n v="22"/>
    <n v="6"/>
    <n v="1042"/>
  </r>
  <r>
    <x v="27"/>
    <x v="2"/>
    <n v="22"/>
    <n v="11"/>
    <n v="1505"/>
  </r>
  <r>
    <x v="28"/>
    <x v="2"/>
    <n v="22"/>
    <n v="25"/>
    <n v="7923"/>
  </r>
  <r>
    <x v="29"/>
    <x v="2"/>
    <n v="22"/>
    <n v="23"/>
    <n v="2431"/>
  </r>
  <r>
    <x v="30"/>
    <x v="2"/>
    <n v="22"/>
    <n v="16"/>
    <n v="3217"/>
  </r>
  <r>
    <x v="31"/>
    <x v="2"/>
    <n v="22"/>
    <n v="12"/>
    <n v="4282"/>
  </r>
  <r>
    <x v="32"/>
    <x v="2"/>
    <n v="22"/>
    <n v="68"/>
    <n v="6079"/>
  </r>
  <r>
    <x v="33"/>
    <x v="2"/>
    <n v="22"/>
    <n v="35"/>
    <n v="7091"/>
  </r>
  <r>
    <x v="34"/>
    <x v="2"/>
    <n v="22"/>
    <n v="7"/>
    <n v="1138"/>
  </r>
  <r>
    <x v="35"/>
    <x v="2"/>
    <n v="22"/>
    <n v="30"/>
    <n v="7226"/>
  </r>
  <r>
    <x v="36"/>
    <x v="2"/>
    <n v="22"/>
    <n v="17"/>
    <n v="2246"/>
  </r>
  <r>
    <x v="37"/>
    <x v="2"/>
    <n v="22"/>
    <n v="11"/>
    <n v="2410"/>
  </r>
  <r>
    <x v="38"/>
    <x v="2"/>
    <n v="22"/>
    <n v="42"/>
    <n v="10962"/>
  </r>
  <r>
    <x v="39"/>
    <x v="2"/>
    <n v="22"/>
    <n v="18"/>
    <n v="3771"/>
  </r>
  <r>
    <x v="40"/>
    <x v="2"/>
    <n v="22"/>
    <n v="14"/>
    <n v="4961"/>
  </r>
  <r>
    <x v="41"/>
    <x v="2"/>
    <n v="22"/>
    <n v="18"/>
    <n v="3502"/>
  </r>
  <r>
    <x v="42"/>
    <x v="2"/>
    <n v="22"/>
    <n v="54"/>
    <n v="8746"/>
  </r>
  <r>
    <x v="43"/>
    <x v="2"/>
    <n v="22"/>
    <n v="49"/>
    <n v="20657"/>
  </r>
  <r>
    <x v="44"/>
    <x v="2"/>
    <n v="22"/>
    <n v="45"/>
    <n v="18219"/>
  </r>
  <r>
    <x v="45"/>
    <x v="2"/>
    <n v="22"/>
    <n v="5"/>
    <n v="1299"/>
  </r>
  <r>
    <x v="46"/>
    <x v="2"/>
    <n v="22"/>
    <n v="87"/>
    <n v="68642"/>
  </r>
  <r>
    <x v="47"/>
    <x v="2"/>
    <n v="22"/>
    <n v="11"/>
    <n v="4480"/>
  </r>
  <r>
    <x v="48"/>
    <x v="2"/>
    <n v="22"/>
    <n v="30"/>
    <n v="9877"/>
  </r>
  <r>
    <x v="49"/>
    <x v="2"/>
    <n v="22"/>
    <n v="28"/>
    <n v="1716"/>
  </r>
  <r>
    <x v="50"/>
    <x v="2"/>
    <n v="22"/>
    <n v="20"/>
    <n v="3171"/>
  </r>
  <r>
    <x v="52"/>
    <x v="2"/>
    <n v="22"/>
    <n v="1"/>
    <n v="416"/>
  </r>
  <r>
    <x v="51"/>
    <x v="2"/>
    <n v="22"/>
    <n v="79"/>
    <n v="98128"/>
  </r>
  <r>
    <x v="0"/>
    <x v="2"/>
    <n v="23"/>
    <n v="17"/>
    <n v="5345"/>
  </r>
  <r>
    <x v="1"/>
    <x v="2"/>
    <n v="23"/>
    <n v="5"/>
    <n v="1803"/>
  </r>
  <r>
    <x v="2"/>
    <x v="2"/>
    <n v="23"/>
    <n v="24"/>
    <n v="13148"/>
  </r>
  <r>
    <x v="3"/>
    <x v="2"/>
    <n v="23"/>
    <n v="6"/>
    <n v="1364"/>
  </r>
  <r>
    <x v="4"/>
    <x v="2"/>
    <n v="23"/>
    <n v="88"/>
    <n v="24661"/>
  </r>
  <r>
    <x v="5"/>
    <x v="2"/>
    <n v="23"/>
    <n v="11"/>
    <n v="20538"/>
  </r>
  <r>
    <x v="6"/>
    <x v="2"/>
    <n v="23"/>
    <n v="11"/>
    <n v="701"/>
  </r>
  <r>
    <x v="7"/>
    <x v="2"/>
    <n v="23"/>
    <n v="1"/>
    <n v="374"/>
  </r>
  <r>
    <x v="8"/>
    <x v="2"/>
    <n v="23"/>
    <n v="1"/>
    <n v="2276"/>
  </r>
  <r>
    <x v="9"/>
    <x v="2"/>
    <n v="23"/>
    <n v="0"/>
    <n v="0"/>
  </r>
  <r>
    <x v="10"/>
    <x v="2"/>
    <n v="23"/>
    <n v="41"/>
    <n v="29504"/>
  </r>
  <r>
    <x v="11"/>
    <x v="2"/>
    <n v="23"/>
    <n v="21"/>
    <n v="12853"/>
  </r>
  <r>
    <x v="12"/>
    <x v="2"/>
    <n v="23"/>
    <n v="6"/>
    <n v="3081"/>
  </r>
  <r>
    <x v="13"/>
    <x v="2"/>
    <n v="23"/>
    <n v="68"/>
    <n v="34865"/>
  </r>
  <r>
    <x v="14"/>
    <x v="2"/>
    <n v="23"/>
    <n v="30"/>
    <n v="5380"/>
  </r>
  <r>
    <x v="15"/>
    <x v="2"/>
    <n v="23"/>
    <n v="8"/>
    <n v="3089"/>
  </r>
  <r>
    <x v="16"/>
    <x v="2"/>
    <n v="23"/>
    <n v="12"/>
    <n v="2591"/>
  </r>
  <r>
    <x v="17"/>
    <x v="2"/>
    <n v="23"/>
    <n v="14"/>
    <n v="7309"/>
  </r>
  <r>
    <x v="18"/>
    <x v="2"/>
    <n v="23"/>
    <n v="25"/>
    <n v="16143"/>
  </r>
  <r>
    <x v="19"/>
    <x v="2"/>
    <n v="23"/>
    <n v="25"/>
    <n v="5032"/>
  </r>
  <r>
    <x v="20"/>
    <x v="2"/>
    <n v="23"/>
    <n v="6"/>
    <n v="1867"/>
  </r>
  <r>
    <x v="21"/>
    <x v="2"/>
    <n v="23"/>
    <n v="33"/>
    <n v="24179"/>
  </r>
  <r>
    <x v="22"/>
    <x v="2"/>
    <n v="23"/>
    <n v="31"/>
    <n v="8196"/>
  </r>
  <r>
    <x v="23"/>
    <x v="2"/>
    <n v="23"/>
    <n v="14"/>
    <n v="3853"/>
  </r>
  <r>
    <x v="24"/>
    <x v="2"/>
    <n v="23"/>
    <n v="32"/>
    <n v="8506"/>
  </r>
  <r>
    <x v="25"/>
    <x v="2"/>
    <n v="23"/>
    <n v="19"/>
    <n v="3165"/>
  </r>
  <r>
    <x v="26"/>
    <x v="2"/>
    <n v="23"/>
    <n v="5"/>
    <n v="1182"/>
  </r>
  <r>
    <x v="27"/>
    <x v="2"/>
    <n v="23"/>
    <n v="9"/>
    <n v="1317"/>
  </r>
  <r>
    <x v="28"/>
    <x v="2"/>
    <n v="23"/>
    <n v="29"/>
    <n v="13446"/>
  </r>
  <r>
    <x v="29"/>
    <x v="2"/>
    <n v="23"/>
    <n v="20"/>
    <n v="3202"/>
  </r>
  <r>
    <x v="30"/>
    <x v="2"/>
    <n v="23"/>
    <n v="16"/>
    <n v="3287"/>
  </r>
  <r>
    <x v="31"/>
    <x v="2"/>
    <n v="23"/>
    <n v="9"/>
    <n v="3370"/>
  </r>
  <r>
    <x v="32"/>
    <x v="2"/>
    <n v="23"/>
    <n v="66"/>
    <n v="6181"/>
  </r>
  <r>
    <x v="33"/>
    <x v="2"/>
    <n v="23"/>
    <n v="29"/>
    <n v="6641"/>
  </r>
  <r>
    <x v="34"/>
    <x v="2"/>
    <n v="23"/>
    <n v="8"/>
    <n v="1427"/>
  </r>
  <r>
    <x v="35"/>
    <x v="2"/>
    <n v="23"/>
    <n v="30"/>
    <n v="8033"/>
  </r>
  <r>
    <x v="36"/>
    <x v="2"/>
    <n v="23"/>
    <n v="18"/>
    <n v="3584"/>
  </r>
  <r>
    <x v="37"/>
    <x v="2"/>
    <n v="23"/>
    <n v="13"/>
    <n v="2966"/>
  </r>
  <r>
    <x v="38"/>
    <x v="2"/>
    <n v="23"/>
    <n v="41"/>
    <n v="11264"/>
  </r>
  <r>
    <x v="39"/>
    <x v="2"/>
    <n v="23"/>
    <n v="17"/>
    <n v="4514"/>
  </r>
  <r>
    <x v="40"/>
    <x v="2"/>
    <n v="23"/>
    <n v="14"/>
    <n v="5137"/>
  </r>
  <r>
    <x v="41"/>
    <x v="2"/>
    <n v="23"/>
    <n v="18"/>
    <n v="2854"/>
  </r>
  <r>
    <x v="42"/>
    <x v="2"/>
    <n v="23"/>
    <n v="53"/>
    <n v="9682"/>
  </r>
  <r>
    <x v="43"/>
    <x v="2"/>
    <n v="23"/>
    <n v="49"/>
    <n v="34379"/>
  </r>
  <r>
    <x v="44"/>
    <x v="2"/>
    <n v="23"/>
    <n v="43"/>
    <n v="16987"/>
  </r>
  <r>
    <x v="45"/>
    <x v="2"/>
    <n v="23"/>
    <n v="6"/>
    <n v="1393"/>
  </r>
  <r>
    <x v="46"/>
    <x v="2"/>
    <n v="23"/>
    <n v="82"/>
    <n v="64470"/>
  </r>
  <r>
    <x v="47"/>
    <x v="2"/>
    <n v="23"/>
    <n v="10"/>
    <n v="5242"/>
  </r>
  <r>
    <x v="48"/>
    <x v="2"/>
    <n v="23"/>
    <n v="29"/>
    <n v="9541"/>
  </r>
  <r>
    <x v="49"/>
    <x v="2"/>
    <n v="23"/>
    <n v="26"/>
    <n v="2111"/>
  </r>
  <r>
    <x v="50"/>
    <x v="2"/>
    <n v="23"/>
    <n v="19"/>
    <n v="3708"/>
  </r>
  <r>
    <x v="52"/>
    <x v="2"/>
    <n v="23"/>
    <n v="1"/>
    <n v="404"/>
  </r>
  <r>
    <x v="51"/>
    <x v="2"/>
    <n v="23"/>
    <n v="80"/>
    <n v="99075"/>
  </r>
  <r>
    <x v="0"/>
    <x v="2"/>
    <n v="24"/>
    <n v="18"/>
    <n v="5680"/>
  </r>
  <r>
    <x v="1"/>
    <x v="2"/>
    <n v="24"/>
    <n v="5"/>
    <n v="1767"/>
  </r>
  <r>
    <x v="2"/>
    <x v="2"/>
    <n v="24"/>
    <n v="24"/>
    <n v="12788"/>
  </r>
  <r>
    <x v="3"/>
    <x v="2"/>
    <n v="24"/>
    <n v="6"/>
    <n v="1398"/>
  </r>
  <r>
    <x v="4"/>
    <x v="2"/>
    <n v="24"/>
    <n v="88"/>
    <n v="25707"/>
  </r>
  <r>
    <x v="5"/>
    <x v="2"/>
    <n v="24"/>
    <n v="11"/>
    <n v="20131"/>
  </r>
  <r>
    <x v="6"/>
    <x v="2"/>
    <n v="24"/>
    <n v="7"/>
    <n v="1172"/>
  </r>
  <r>
    <x v="7"/>
    <x v="2"/>
    <n v="24"/>
    <n v="1"/>
    <n v="344"/>
  </r>
  <r>
    <x v="8"/>
    <x v="2"/>
    <n v="24"/>
    <n v="1"/>
    <n v="2201"/>
  </r>
  <r>
    <x v="9"/>
    <x v="2"/>
    <n v="24"/>
    <n v="0"/>
    <n v="0"/>
  </r>
  <r>
    <x v="10"/>
    <x v="2"/>
    <n v="24"/>
    <n v="42"/>
    <n v="29681"/>
  </r>
  <r>
    <x v="11"/>
    <x v="2"/>
    <n v="24"/>
    <n v="21"/>
    <n v="10819"/>
  </r>
  <r>
    <x v="12"/>
    <x v="2"/>
    <n v="24"/>
    <n v="6"/>
    <n v="3029"/>
  </r>
  <r>
    <x v="13"/>
    <x v="2"/>
    <n v="24"/>
    <n v="61"/>
    <n v="33701"/>
  </r>
  <r>
    <x v="14"/>
    <x v="2"/>
    <n v="24"/>
    <n v="29"/>
    <n v="5485"/>
  </r>
  <r>
    <x v="15"/>
    <x v="2"/>
    <n v="24"/>
    <n v="8"/>
    <n v="2884"/>
  </r>
  <r>
    <x v="16"/>
    <x v="2"/>
    <n v="24"/>
    <n v="13"/>
    <n v="2670"/>
  </r>
  <r>
    <x v="17"/>
    <x v="2"/>
    <n v="24"/>
    <n v="13"/>
    <n v="17672"/>
  </r>
  <r>
    <x v="18"/>
    <x v="2"/>
    <n v="24"/>
    <n v="24"/>
    <n v="14749"/>
  </r>
  <r>
    <x v="19"/>
    <x v="2"/>
    <n v="24"/>
    <n v="22"/>
    <n v="3887"/>
  </r>
  <r>
    <x v="20"/>
    <x v="2"/>
    <n v="24"/>
    <n v="4"/>
    <n v="763"/>
  </r>
  <r>
    <x v="21"/>
    <x v="2"/>
    <n v="24"/>
    <n v="33"/>
    <n v="24276"/>
  </r>
  <r>
    <x v="22"/>
    <x v="2"/>
    <n v="24"/>
    <n v="30"/>
    <n v="8609"/>
  </r>
  <r>
    <x v="23"/>
    <x v="2"/>
    <n v="24"/>
    <n v="13"/>
    <n v="3402"/>
  </r>
  <r>
    <x v="24"/>
    <x v="2"/>
    <n v="24"/>
    <n v="33"/>
    <n v="8162"/>
  </r>
  <r>
    <x v="25"/>
    <x v="2"/>
    <n v="24"/>
    <n v="20"/>
    <n v="3076"/>
  </r>
  <r>
    <x v="26"/>
    <x v="2"/>
    <n v="24"/>
    <n v="6"/>
    <n v="1286"/>
  </r>
  <r>
    <x v="27"/>
    <x v="2"/>
    <n v="24"/>
    <n v="10"/>
    <n v="1379"/>
  </r>
  <r>
    <x v="28"/>
    <x v="2"/>
    <n v="24"/>
    <n v="23"/>
    <n v="7144"/>
  </r>
  <r>
    <x v="29"/>
    <x v="2"/>
    <n v="24"/>
    <n v="18"/>
    <n v="2995"/>
  </r>
  <r>
    <x v="30"/>
    <x v="2"/>
    <n v="24"/>
    <n v="16"/>
    <n v="3278"/>
  </r>
  <r>
    <x v="31"/>
    <x v="2"/>
    <n v="24"/>
    <n v="14"/>
    <n v="4797"/>
  </r>
  <r>
    <x v="32"/>
    <x v="2"/>
    <n v="24"/>
    <n v="61"/>
    <n v="5493"/>
  </r>
  <r>
    <x v="33"/>
    <x v="2"/>
    <n v="24"/>
    <n v="27"/>
    <n v="6182"/>
  </r>
  <r>
    <x v="34"/>
    <x v="2"/>
    <n v="24"/>
    <n v="8"/>
    <n v="1440"/>
  </r>
  <r>
    <x v="35"/>
    <x v="2"/>
    <n v="24"/>
    <n v="28"/>
    <n v="7476"/>
  </r>
  <r>
    <x v="36"/>
    <x v="2"/>
    <n v="24"/>
    <n v="14"/>
    <n v="2050"/>
  </r>
  <r>
    <x v="37"/>
    <x v="2"/>
    <n v="24"/>
    <n v="10"/>
    <n v="2620"/>
  </r>
  <r>
    <x v="38"/>
    <x v="2"/>
    <n v="24"/>
    <n v="39"/>
    <n v="10809"/>
  </r>
  <r>
    <x v="39"/>
    <x v="2"/>
    <n v="24"/>
    <n v="18"/>
    <n v="4384"/>
  </r>
  <r>
    <x v="40"/>
    <x v="2"/>
    <n v="24"/>
    <n v="13"/>
    <n v="3292"/>
  </r>
  <r>
    <x v="41"/>
    <x v="2"/>
    <n v="24"/>
    <n v="3"/>
    <n v="591"/>
  </r>
  <r>
    <x v="42"/>
    <x v="2"/>
    <n v="24"/>
    <n v="51"/>
    <n v="8824"/>
  </r>
  <r>
    <x v="43"/>
    <x v="2"/>
    <n v="24"/>
    <n v="50"/>
    <n v="33138"/>
  </r>
  <r>
    <x v="44"/>
    <x v="2"/>
    <n v="24"/>
    <n v="43"/>
    <n v="16415"/>
  </r>
  <r>
    <x v="45"/>
    <x v="2"/>
    <n v="24"/>
    <n v="6"/>
    <n v="1568"/>
  </r>
  <r>
    <x v="46"/>
    <x v="2"/>
    <n v="24"/>
    <n v="83"/>
    <n v="64541"/>
  </r>
  <r>
    <x v="47"/>
    <x v="2"/>
    <n v="24"/>
    <n v="10"/>
    <n v="5098"/>
  </r>
  <r>
    <x v="48"/>
    <x v="2"/>
    <n v="24"/>
    <n v="28"/>
    <n v="9477"/>
  </r>
  <r>
    <x v="49"/>
    <x v="2"/>
    <n v="24"/>
    <n v="25"/>
    <n v="2269"/>
  </r>
  <r>
    <x v="50"/>
    <x v="2"/>
    <n v="24"/>
    <n v="19"/>
    <n v="3547"/>
  </r>
  <r>
    <x v="52"/>
    <x v="2"/>
    <n v="24"/>
    <n v="1"/>
    <n v="471"/>
  </r>
  <r>
    <x v="51"/>
    <x v="2"/>
    <n v="24"/>
    <n v="77"/>
    <n v="98645"/>
  </r>
  <r>
    <x v="0"/>
    <x v="2"/>
    <n v="25"/>
    <n v="17"/>
    <n v="4159"/>
  </r>
  <r>
    <x v="1"/>
    <x v="2"/>
    <n v="25"/>
    <n v="5"/>
    <n v="1865"/>
  </r>
  <r>
    <x v="2"/>
    <x v="2"/>
    <n v="25"/>
    <n v="25"/>
    <n v="12910"/>
  </r>
  <r>
    <x v="3"/>
    <x v="2"/>
    <n v="25"/>
    <n v="7"/>
    <n v="1867"/>
  </r>
  <r>
    <x v="4"/>
    <x v="2"/>
    <n v="25"/>
    <n v="85"/>
    <n v="23649"/>
  </r>
  <r>
    <x v="5"/>
    <x v="2"/>
    <n v="25"/>
    <n v="9"/>
    <n v="18948"/>
  </r>
  <r>
    <x v="6"/>
    <x v="2"/>
    <n v="25"/>
    <n v="7"/>
    <n v="1080"/>
  </r>
  <r>
    <x v="7"/>
    <x v="2"/>
    <n v="25"/>
    <n v="1"/>
    <n v="301"/>
  </r>
  <r>
    <x v="8"/>
    <x v="2"/>
    <n v="25"/>
    <n v="1"/>
    <n v="2059"/>
  </r>
  <r>
    <x v="9"/>
    <x v="2"/>
    <n v="25"/>
    <n v="0"/>
    <n v="0"/>
  </r>
  <r>
    <x v="10"/>
    <x v="2"/>
    <n v="25"/>
    <n v="41"/>
    <n v="29675"/>
  </r>
  <r>
    <x v="11"/>
    <x v="2"/>
    <n v="25"/>
    <n v="22"/>
    <n v="13135"/>
  </r>
  <r>
    <x v="12"/>
    <x v="2"/>
    <n v="25"/>
    <n v="6"/>
    <n v="2917"/>
  </r>
  <r>
    <x v="13"/>
    <x v="2"/>
    <n v="25"/>
    <n v="61"/>
    <n v="33811"/>
  </r>
  <r>
    <x v="14"/>
    <x v="2"/>
    <n v="25"/>
    <n v="30"/>
    <n v="5439"/>
  </r>
  <r>
    <x v="15"/>
    <x v="2"/>
    <n v="25"/>
    <n v="7"/>
    <n v="2850"/>
  </r>
  <r>
    <x v="16"/>
    <x v="2"/>
    <n v="25"/>
    <n v="11"/>
    <n v="2485"/>
  </r>
  <r>
    <x v="17"/>
    <x v="2"/>
    <n v="25"/>
    <n v="13"/>
    <n v="20051"/>
  </r>
  <r>
    <x v="18"/>
    <x v="2"/>
    <n v="25"/>
    <n v="22"/>
    <n v="16568"/>
  </r>
  <r>
    <x v="19"/>
    <x v="2"/>
    <n v="25"/>
    <n v="23"/>
    <n v="4626"/>
  </r>
  <r>
    <x v="20"/>
    <x v="2"/>
    <n v="25"/>
    <n v="4"/>
    <n v="653"/>
  </r>
  <r>
    <x v="21"/>
    <x v="2"/>
    <n v="25"/>
    <n v="33"/>
    <n v="24201"/>
  </r>
  <r>
    <x v="22"/>
    <x v="2"/>
    <n v="25"/>
    <n v="28"/>
    <n v="7940"/>
  </r>
  <r>
    <x v="23"/>
    <x v="2"/>
    <n v="25"/>
    <n v="12"/>
    <n v="3654"/>
  </r>
  <r>
    <x v="24"/>
    <x v="2"/>
    <n v="25"/>
    <n v="32"/>
    <n v="10981"/>
  </r>
  <r>
    <x v="25"/>
    <x v="2"/>
    <n v="25"/>
    <n v="21"/>
    <n v="3042"/>
  </r>
  <r>
    <x v="26"/>
    <x v="2"/>
    <n v="25"/>
    <n v="5"/>
    <n v="1227"/>
  </r>
  <r>
    <x v="27"/>
    <x v="2"/>
    <n v="25"/>
    <n v="9"/>
    <n v="1275"/>
  </r>
  <r>
    <x v="28"/>
    <x v="2"/>
    <n v="25"/>
    <n v="28"/>
    <n v="12951"/>
  </r>
  <r>
    <x v="29"/>
    <x v="2"/>
    <n v="25"/>
    <n v="17"/>
    <n v="2824"/>
  </r>
  <r>
    <x v="30"/>
    <x v="2"/>
    <n v="25"/>
    <n v="16"/>
    <n v="2829"/>
  </r>
  <r>
    <x v="31"/>
    <x v="2"/>
    <n v="25"/>
    <n v="11"/>
    <n v="4129"/>
  </r>
  <r>
    <x v="32"/>
    <x v="2"/>
    <n v="25"/>
    <n v="62"/>
    <n v="5781"/>
  </r>
  <r>
    <x v="33"/>
    <x v="2"/>
    <n v="25"/>
    <n v="26"/>
    <n v="5734"/>
  </r>
  <r>
    <x v="34"/>
    <x v="2"/>
    <n v="25"/>
    <n v="7"/>
    <n v="1335"/>
  </r>
  <r>
    <x v="35"/>
    <x v="2"/>
    <n v="25"/>
    <n v="28"/>
    <n v="7502"/>
  </r>
  <r>
    <x v="36"/>
    <x v="2"/>
    <n v="25"/>
    <n v="17"/>
    <n v="2826"/>
  </r>
  <r>
    <x v="37"/>
    <x v="2"/>
    <n v="25"/>
    <n v="9"/>
    <n v="1681"/>
  </r>
  <r>
    <x v="38"/>
    <x v="2"/>
    <n v="25"/>
    <n v="37"/>
    <n v="8876"/>
  </r>
  <r>
    <x v="39"/>
    <x v="2"/>
    <n v="25"/>
    <n v="18"/>
    <n v="4283"/>
  </r>
  <r>
    <x v="40"/>
    <x v="2"/>
    <n v="25"/>
    <n v="13"/>
    <n v="3822"/>
  </r>
  <r>
    <x v="41"/>
    <x v="2"/>
    <n v="25"/>
    <n v="3"/>
    <n v="578"/>
  </r>
  <r>
    <x v="42"/>
    <x v="2"/>
    <n v="25"/>
    <n v="53"/>
    <n v="9593"/>
  </r>
  <r>
    <x v="43"/>
    <x v="2"/>
    <n v="25"/>
    <n v="48"/>
    <n v="32083"/>
  </r>
  <r>
    <x v="44"/>
    <x v="2"/>
    <n v="25"/>
    <n v="43"/>
    <n v="16593"/>
  </r>
  <r>
    <x v="45"/>
    <x v="2"/>
    <n v="25"/>
    <n v="6"/>
    <n v="1450"/>
  </r>
  <r>
    <x v="46"/>
    <x v="2"/>
    <n v="25"/>
    <n v="83"/>
    <n v="63085"/>
  </r>
  <r>
    <x v="47"/>
    <x v="2"/>
    <n v="25"/>
    <n v="9"/>
    <n v="4851"/>
  </r>
  <r>
    <x v="48"/>
    <x v="2"/>
    <n v="25"/>
    <n v="28"/>
    <n v="8570"/>
  </r>
  <r>
    <x v="49"/>
    <x v="2"/>
    <n v="25"/>
    <n v="27"/>
    <n v="2145"/>
  </r>
  <r>
    <x v="50"/>
    <x v="2"/>
    <n v="25"/>
    <n v="20"/>
    <n v="3884"/>
  </r>
  <r>
    <x v="52"/>
    <x v="2"/>
    <n v="25"/>
    <n v="1"/>
    <n v="388"/>
  </r>
  <r>
    <x v="51"/>
    <x v="2"/>
    <n v="25"/>
    <n v="75"/>
    <n v="97507"/>
  </r>
  <r>
    <x v="0"/>
    <x v="2"/>
    <n v="26"/>
    <n v="17"/>
    <n v="5510"/>
  </r>
  <r>
    <x v="1"/>
    <x v="2"/>
    <n v="26"/>
    <n v="5"/>
    <n v="1869"/>
  </r>
  <r>
    <x v="2"/>
    <x v="2"/>
    <n v="26"/>
    <n v="25"/>
    <n v="12809"/>
  </r>
  <r>
    <x v="3"/>
    <x v="2"/>
    <n v="26"/>
    <n v="6"/>
    <n v="1502"/>
  </r>
  <r>
    <x v="4"/>
    <x v="2"/>
    <n v="26"/>
    <n v="80"/>
    <n v="21920"/>
  </r>
  <r>
    <x v="5"/>
    <x v="2"/>
    <n v="26"/>
    <n v="9"/>
    <n v="18849"/>
  </r>
  <r>
    <x v="6"/>
    <x v="2"/>
    <n v="26"/>
    <n v="6"/>
    <n v="1153"/>
  </r>
  <r>
    <x v="7"/>
    <x v="2"/>
    <n v="26"/>
    <n v="1"/>
    <n v="309"/>
  </r>
  <r>
    <x v="8"/>
    <x v="2"/>
    <n v="26"/>
    <n v="1"/>
    <n v="2247"/>
  </r>
  <r>
    <x v="9"/>
    <x v="2"/>
    <n v="26"/>
    <n v="0"/>
    <n v="0"/>
  </r>
  <r>
    <x v="10"/>
    <x v="2"/>
    <n v="26"/>
    <n v="39"/>
    <n v="27811"/>
  </r>
  <r>
    <x v="11"/>
    <x v="2"/>
    <n v="26"/>
    <n v="22"/>
    <n v="13181"/>
  </r>
  <r>
    <x v="12"/>
    <x v="2"/>
    <n v="26"/>
    <n v="5"/>
    <n v="2817"/>
  </r>
  <r>
    <x v="13"/>
    <x v="2"/>
    <n v="26"/>
    <n v="60"/>
    <n v="33327"/>
  </r>
  <r>
    <x v="14"/>
    <x v="2"/>
    <n v="26"/>
    <n v="30"/>
    <n v="5072"/>
  </r>
  <r>
    <x v="15"/>
    <x v="2"/>
    <n v="26"/>
    <n v="6"/>
    <n v="941"/>
  </r>
  <r>
    <x v="16"/>
    <x v="2"/>
    <n v="26"/>
    <n v="12"/>
    <n v="2535"/>
  </r>
  <r>
    <x v="17"/>
    <x v="2"/>
    <n v="26"/>
    <n v="12"/>
    <n v="13692"/>
  </r>
  <r>
    <x v="18"/>
    <x v="2"/>
    <n v="26"/>
    <n v="24"/>
    <n v="16954"/>
  </r>
  <r>
    <x v="19"/>
    <x v="2"/>
    <n v="26"/>
    <n v="23"/>
    <n v="4710"/>
  </r>
  <r>
    <x v="20"/>
    <x v="2"/>
    <n v="26"/>
    <n v="4"/>
    <n v="735"/>
  </r>
  <r>
    <x v="21"/>
    <x v="2"/>
    <n v="26"/>
    <n v="32"/>
    <n v="23671"/>
  </r>
  <r>
    <x v="22"/>
    <x v="2"/>
    <n v="26"/>
    <n v="28"/>
    <n v="7283"/>
  </r>
  <r>
    <x v="23"/>
    <x v="2"/>
    <n v="26"/>
    <n v="10"/>
    <n v="3004"/>
  </r>
  <r>
    <x v="24"/>
    <x v="2"/>
    <n v="26"/>
    <n v="31"/>
    <n v="7297"/>
  </r>
  <r>
    <x v="25"/>
    <x v="2"/>
    <n v="26"/>
    <n v="21"/>
    <n v="3253"/>
  </r>
  <r>
    <x v="26"/>
    <x v="2"/>
    <n v="26"/>
    <n v="6"/>
    <n v="1215"/>
  </r>
  <r>
    <x v="27"/>
    <x v="2"/>
    <n v="26"/>
    <n v="9"/>
    <n v="889"/>
  </r>
  <r>
    <x v="28"/>
    <x v="2"/>
    <n v="26"/>
    <n v="26"/>
    <n v="12973"/>
  </r>
  <r>
    <x v="29"/>
    <x v="2"/>
    <n v="26"/>
    <n v="17"/>
    <n v="2365"/>
  </r>
  <r>
    <x v="30"/>
    <x v="2"/>
    <n v="26"/>
    <n v="16"/>
    <n v="3266"/>
  </r>
  <r>
    <x v="31"/>
    <x v="2"/>
    <n v="26"/>
    <n v="9"/>
    <n v="3230"/>
  </r>
  <r>
    <x v="32"/>
    <x v="2"/>
    <n v="26"/>
    <n v="61"/>
    <n v="5142"/>
  </r>
  <r>
    <x v="33"/>
    <x v="2"/>
    <n v="26"/>
    <n v="27"/>
    <n v="5951"/>
  </r>
  <r>
    <x v="34"/>
    <x v="2"/>
    <n v="26"/>
    <n v="5"/>
    <n v="767"/>
  </r>
  <r>
    <x v="35"/>
    <x v="2"/>
    <n v="26"/>
    <n v="30"/>
    <n v="8115"/>
  </r>
  <r>
    <x v="36"/>
    <x v="2"/>
    <n v="26"/>
    <n v="17"/>
    <n v="3242"/>
  </r>
  <r>
    <x v="37"/>
    <x v="2"/>
    <n v="26"/>
    <n v="8"/>
    <n v="1697"/>
  </r>
  <r>
    <x v="38"/>
    <x v="2"/>
    <n v="26"/>
    <n v="34"/>
    <n v="9329"/>
  </r>
  <r>
    <x v="39"/>
    <x v="2"/>
    <n v="26"/>
    <n v="17"/>
    <n v="3799"/>
  </r>
  <r>
    <x v="40"/>
    <x v="2"/>
    <n v="26"/>
    <n v="12"/>
    <n v="3312"/>
  </r>
  <r>
    <x v="41"/>
    <x v="2"/>
    <n v="26"/>
    <n v="3"/>
    <n v="527"/>
  </r>
  <r>
    <x v="42"/>
    <x v="2"/>
    <n v="26"/>
    <n v="51"/>
    <n v="8436"/>
  </r>
  <r>
    <x v="43"/>
    <x v="2"/>
    <n v="26"/>
    <n v="48"/>
    <n v="20605"/>
  </r>
  <r>
    <x v="44"/>
    <x v="2"/>
    <n v="26"/>
    <n v="42"/>
    <n v="15996"/>
  </r>
  <r>
    <x v="45"/>
    <x v="2"/>
    <n v="26"/>
    <n v="6"/>
    <n v="1432"/>
  </r>
  <r>
    <x v="46"/>
    <x v="2"/>
    <n v="26"/>
    <n v="80"/>
    <n v="58112"/>
  </r>
  <r>
    <x v="47"/>
    <x v="2"/>
    <n v="26"/>
    <n v="8"/>
    <n v="4348"/>
  </r>
  <r>
    <x v="48"/>
    <x v="2"/>
    <n v="26"/>
    <n v="29"/>
    <n v="8171"/>
  </r>
  <r>
    <x v="49"/>
    <x v="2"/>
    <n v="26"/>
    <n v="26"/>
    <n v="2151"/>
  </r>
  <r>
    <x v="50"/>
    <x v="2"/>
    <n v="26"/>
    <n v="19"/>
    <n v="3451"/>
  </r>
  <r>
    <x v="52"/>
    <x v="2"/>
    <n v="26"/>
    <n v="1"/>
    <n v="410"/>
  </r>
  <r>
    <x v="51"/>
    <x v="2"/>
    <n v="26"/>
    <n v="73"/>
    <n v="99026"/>
  </r>
  <r>
    <x v="0"/>
    <x v="2"/>
    <n v="27"/>
    <n v="17"/>
    <n v="4892"/>
  </r>
  <r>
    <x v="1"/>
    <x v="2"/>
    <n v="27"/>
    <n v="5"/>
    <n v="1840"/>
  </r>
  <r>
    <x v="2"/>
    <x v="2"/>
    <n v="27"/>
    <n v="24"/>
    <n v="10444"/>
  </r>
  <r>
    <x v="3"/>
    <x v="2"/>
    <n v="27"/>
    <n v="3"/>
    <n v="780"/>
  </r>
  <r>
    <x v="4"/>
    <x v="2"/>
    <n v="27"/>
    <n v="81"/>
    <n v="18877"/>
  </r>
  <r>
    <x v="5"/>
    <x v="2"/>
    <n v="27"/>
    <n v="11"/>
    <n v="17323"/>
  </r>
  <r>
    <x v="6"/>
    <x v="2"/>
    <n v="27"/>
    <n v="7"/>
    <n v="1128"/>
  </r>
  <r>
    <x v="7"/>
    <x v="2"/>
    <n v="27"/>
    <n v="1"/>
    <n v="355"/>
  </r>
  <r>
    <x v="8"/>
    <x v="2"/>
    <n v="27"/>
    <n v="1"/>
    <n v="1533"/>
  </r>
  <r>
    <x v="9"/>
    <x v="2"/>
    <n v="27"/>
    <n v="0"/>
    <n v="0"/>
  </r>
  <r>
    <x v="10"/>
    <x v="2"/>
    <n v="27"/>
    <n v="39"/>
    <n v="25784"/>
  </r>
  <r>
    <x v="11"/>
    <x v="2"/>
    <n v="27"/>
    <n v="21"/>
    <n v="10277"/>
  </r>
  <r>
    <x v="12"/>
    <x v="2"/>
    <n v="27"/>
    <n v="5"/>
    <n v="2563"/>
  </r>
  <r>
    <x v="13"/>
    <x v="2"/>
    <n v="27"/>
    <n v="58"/>
    <n v="29556"/>
  </r>
  <r>
    <x v="14"/>
    <x v="2"/>
    <n v="27"/>
    <n v="30"/>
    <n v="4126"/>
  </r>
  <r>
    <x v="15"/>
    <x v="2"/>
    <n v="27"/>
    <n v="8"/>
    <n v="2333"/>
  </r>
  <r>
    <x v="16"/>
    <x v="2"/>
    <n v="27"/>
    <n v="12"/>
    <n v="2332"/>
  </r>
  <r>
    <x v="17"/>
    <x v="2"/>
    <n v="27"/>
    <n v="12"/>
    <n v="15471"/>
  </r>
  <r>
    <x v="18"/>
    <x v="2"/>
    <n v="27"/>
    <n v="23"/>
    <n v="15761"/>
  </r>
  <r>
    <x v="19"/>
    <x v="2"/>
    <n v="27"/>
    <n v="23"/>
    <n v="3524"/>
  </r>
  <r>
    <x v="20"/>
    <x v="2"/>
    <n v="27"/>
    <n v="4"/>
    <n v="472"/>
  </r>
  <r>
    <x v="21"/>
    <x v="2"/>
    <n v="27"/>
    <n v="31"/>
    <n v="17890"/>
  </r>
  <r>
    <x v="22"/>
    <x v="2"/>
    <n v="27"/>
    <n v="30"/>
    <n v="6157"/>
  </r>
  <r>
    <x v="23"/>
    <x v="2"/>
    <n v="27"/>
    <n v="12"/>
    <n v="3023"/>
  </r>
  <r>
    <x v="24"/>
    <x v="2"/>
    <n v="27"/>
    <n v="27"/>
    <n v="8279"/>
  </r>
  <r>
    <x v="25"/>
    <x v="2"/>
    <n v="27"/>
    <n v="21"/>
    <n v="2523"/>
  </r>
  <r>
    <x v="26"/>
    <x v="2"/>
    <n v="27"/>
    <n v="4"/>
    <n v="929"/>
  </r>
  <r>
    <x v="27"/>
    <x v="2"/>
    <n v="27"/>
    <n v="10"/>
    <n v="1334"/>
  </r>
  <r>
    <x v="28"/>
    <x v="2"/>
    <n v="27"/>
    <n v="25"/>
    <n v="11214"/>
  </r>
  <r>
    <x v="29"/>
    <x v="2"/>
    <n v="27"/>
    <n v="16"/>
    <n v="2321"/>
  </r>
  <r>
    <x v="30"/>
    <x v="2"/>
    <n v="27"/>
    <n v="16"/>
    <n v="2329"/>
  </r>
  <r>
    <x v="31"/>
    <x v="2"/>
    <n v="27"/>
    <n v="10"/>
    <n v="3540"/>
  </r>
  <r>
    <x v="32"/>
    <x v="2"/>
    <n v="27"/>
    <n v="61"/>
    <n v="4363"/>
  </r>
  <r>
    <x v="33"/>
    <x v="2"/>
    <n v="27"/>
    <n v="25"/>
    <n v="4597"/>
  </r>
  <r>
    <x v="34"/>
    <x v="2"/>
    <n v="27"/>
    <n v="6"/>
    <n v="778"/>
  </r>
  <r>
    <x v="35"/>
    <x v="2"/>
    <n v="27"/>
    <n v="30"/>
    <n v="6028"/>
  </r>
  <r>
    <x v="36"/>
    <x v="2"/>
    <n v="27"/>
    <n v="17"/>
    <n v="3115"/>
  </r>
  <r>
    <x v="37"/>
    <x v="2"/>
    <n v="27"/>
    <n v="9"/>
    <n v="1361"/>
  </r>
  <r>
    <x v="38"/>
    <x v="2"/>
    <n v="27"/>
    <n v="37"/>
    <n v="8562"/>
  </r>
  <r>
    <x v="39"/>
    <x v="2"/>
    <n v="27"/>
    <n v="18"/>
    <n v="3661"/>
  </r>
  <r>
    <x v="40"/>
    <x v="2"/>
    <n v="27"/>
    <n v="13"/>
    <n v="2748"/>
  </r>
  <r>
    <x v="41"/>
    <x v="2"/>
    <n v="27"/>
    <n v="3"/>
    <n v="489"/>
  </r>
  <r>
    <x v="42"/>
    <x v="2"/>
    <n v="27"/>
    <n v="53"/>
    <n v="7498"/>
  </r>
  <r>
    <x v="43"/>
    <x v="2"/>
    <n v="27"/>
    <n v="48"/>
    <n v="27796"/>
  </r>
  <r>
    <x v="44"/>
    <x v="2"/>
    <n v="27"/>
    <n v="43"/>
    <n v="15501"/>
  </r>
  <r>
    <x v="45"/>
    <x v="2"/>
    <n v="27"/>
    <n v="6"/>
    <n v="1259"/>
  </r>
  <r>
    <x v="46"/>
    <x v="2"/>
    <n v="27"/>
    <n v="85"/>
    <n v="63572"/>
  </r>
  <r>
    <x v="47"/>
    <x v="2"/>
    <n v="27"/>
    <n v="8"/>
    <n v="3424"/>
  </r>
  <r>
    <x v="48"/>
    <x v="2"/>
    <n v="27"/>
    <n v="28"/>
    <n v="7623"/>
  </r>
  <r>
    <x v="49"/>
    <x v="2"/>
    <n v="27"/>
    <n v="27"/>
    <n v="1606"/>
  </r>
  <r>
    <x v="50"/>
    <x v="2"/>
    <n v="27"/>
    <n v="20"/>
    <n v="3150"/>
  </r>
  <r>
    <x v="52"/>
    <x v="2"/>
    <n v="27"/>
    <n v="1"/>
    <n v="366"/>
  </r>
  <r>
    <x v="51"/>
    <x v="2"/>
    <n v="27"/>
    <n v="73"/>
    <n v="95209"/>
  </r>
  <r>
    <x v="0"/>
    <x v="2"/>
    <n v="28"/>
    <n v="17"/>
    <n v="5427"/>
  </r>
  <r>
    <x v="1"/>
    <x v="2"/>
    <n v="28"/>
    <n v="5"/>
    <n v="1836"/>
  </r>
  <r>
    <x v="2"/>
    <x v="2"/>
    <n v="28"/>
    <n v="22"/>
    <n v="12436"/>
  </r>
  <r>
    <x v="3"/>
    <x v="2"/>
    <n v="28"/>
    <n v="4"/>
    <n v="1172"/>
  </r>
  <r>
    <x v="4"/>
    <x v="2"/>
    <n v="28"/>
    <n v="74"/>
    <n v="21351"/>
  </r>
  <r>
    <x v="5"/>
    <x v="2"/>
    <n v="28"/>
    <n v="11"/>
    <n v="19749"/>
  </r>
  <r>
    <x v="6"/>
    <x v="2"/>
    <n v="28"/>
    <n v="6"/>
    <n v="1131"/>
  </r>
  <r>
    <x v="7"/>
    <x v="2"/>
    <n v="28"/>
    <n v="1"/>
    <n v="317"/>
  </r>
  <r>
    <x v="8"/>
    <x v="2"/>
    <n v="28"/>
    <n v="1"/>
    <n v="2133"/>
  </r>
  <r>
    <x v="9"/>
    <x v="2"/>
    <n v="28"/>
    <n v="0"/>
    <n v="0"/>
  </r>
  <r>
    <x v="10"/>
    <x v="2"/>
    <n v="28"/>
    <n v="38"/>
    <n v="26949"/>
  </r>
  <r>
    <x v="11"/>
    <x v="2"/>
    <n v="28"/>
    <n v="21"/>
    <n v="13029"/>
  </r>
  <r>
    <x v="12"/>
    <x v="2"/>
    <n v="28"/>
    <n v="5"/>
    <n v="2792"/>
  </r>
  <r>
    <x v="13"/>
    <x v="2"/>
    <n v="28"/>
    <n v="59"/>
    <n v="33554"/>
  </r>
  <r>
    <x v="14"/>
    <x v="2"/>
    <n v="28"/>
    <n v="30"/>
    <n v="5337"/>
  </r>
  <r>
    <x v="15"/>
    <x v="2"/>
    <n v="28"/>
    <n v="8"/>
    <n v="3173"/>
  </r>
  <r>
    <x v="16"/>
    <x v="2"/>
    <n v="28"/>
    <n v="12"/>
    <n v="2793"/>
  </r>
  <r>
    <x v="17"/>
    <x v="2"/>
    <n v="28"/>
    <n v="12"/>
    <n v="17479"/>
  </r>
  <r>
    <x v="18"/>
    <x v="2"/>
    <n v="28"/>
    <n v="24"/>
    <n v="16216"/>
  </r>
  <r>
    <x v="19"/>
    <x v="2"/>
    <n v="28"/>
    <n v="22"/>
    <n v="3923"/>
  </r>
  <r>
    <x v="20"/>
    <x v="2"/>
    <n v="28"/>
    <n v="4"/>
    <n v="636"/>
  </r>
  <r>
    <x v="21"/>
    <x v="2"/>
    <n v="28"/>
    <n v="32"/>
    <n v="23333"/>
  </r>
  <r>
    <x v="22"/>
    <x v="2"/>
    <n v="28"/>
    <n v="28"/>
    <n v="8497"/>
  </r>
  <r>
    <x v="23"/>
    <x v="2"/>
    <n v="28"/>
    <n v="11"/>
    <n v="3789"/>
  </r>
  <r>
    <x v="24"/>
    <x v="2"/>
    <n v="28"/>
    <n v="26"/>
    <n v="6557"/>
  </r>
  <r>
    <x v="25"/>
    <x v="2"/>
    <n v="28"/>
    <n v="19"/>
    <n v="2991"/>
  </r>
  <r>
    <x v="26"/>
    <x v="2"/>
    <n v="28"/>
    <n v="5"/>
    <n v="1301"/>
  </r>
  <r>
    <x v="27"/>
    <x v="2"/>
    <n v="28"/>
    <n v="9"/>
    <n v="1364"/>
  </r>
  <r>
    <x v="28"/>
    <x v="2"/>
    <n v="28"/>
    <n v="24"/>
    <n v="10945"/>
  </r>
  <r>
    <x v="29"/>
    <x v="2"/>
    <n v="28"/>
    <n v="16"/>
    <n v="2651"/>
  </r>
  <r>
    <x v="30"/>
    <x v="2"/>
    <n v="28"/>
    <n v="16"/>
    <n v="3469"/>
  </r>
  <r>
    <x v="31"/>
    <x v="2"/>
    <n v="28"/>
    <n v="11"/>
    <n v="3648"/>
  </r>
  <r>
    <x v="32"/>
    <x v="2"/>
    <n v="28"/>
    <n v="62"/>
    <n v="5767"/>
  </r>
  <r>
    <x v="33"/>
    <x v="2"/>
    <n v="28"/>
    <n v="26"/>
    <n v="6007"/>
  </r>
  <r>
    <x v="34"/>
    <x v="2"/>
    <n v="28"/>
    <n v="5"/>
    <n v="962"/>
  </r>
  <r>
    <x v="35"/>
    <x v="2"/>
    <n v="28"/>
    <n v="29"/>
    <n v="7793"/>
  </r>
  <r>
    <x v="36"/>
    <x v="2"/>
    <n v="28"/>
    <n v="15"/>
    <n v="2771"/>
  </r>
  <r>
    <x v="37"/>
    <x v="2"/>
    <n v="28"/>
    <n v="9"/>
    <n v="1891"/>
  </r>
  <r>
    <x v="38"/>
    <x v="2"/>
    <n v="28"/>
    <n v="36"/>
    <n v="9530"/>
  </r>
  <r>
    <x v="39"/>
    <x v="2"/>
    <n v="28"/>
    <n v="18"/>
    <n v="4131"/>
  </r>
  <r>
    <x v="40"/>
    <x v="2"/>
    <n v="28"/>
    <n v="13"/>
    <n v="3448"/>
  </r>
  <r>
    <x v="41"/>
    <x v="2"/>
    <n v="28"/>
    <n v="3"/>
    <n v="547"/>
  </r>
  <r>
    <x v="42"/>
    <x v="2"/>
    <n v="28"/>
    <n v="50"/>
    <n v="8460"/>
  </r>
  <r>
    <x v="43"/>
    <x v="2"/>
    <n v="28"/>
    <n v="43"/>
    <n v="30578"/>
  </r>
  <r>
    <x v="44"/>
    <x v="2"/>
    <n v="28"/>
    <n v="43"/>
    <n v="16168"/>
  </r>
  <r>
    <x v="45"/>
    <x v="2"/>
    <n v="28"/>
    <n v="6"/>
    <n v="1556"/>
  </r>
  <r>
    <x v="46"/>
    <x v="2"/>
    <n v="28"/>
    <n v="81"/>
    <n v="63841"/>
  </r>
  <r>
    <x v="47"/>
    <x v="2"/>
    <n v="28"/>
    <n v="8"/>
    <n v="4361"/>
  </r>
  <r>
    <x v="48"/>
    <x v="2"/>
    <n v="28"/>
    <n v="26"/>
    <n v="9234"/>
  </r>
  <r>
    <x v="49"/>
    <x v="2"/>
    <n v="28"/>
    <n v="29"/>
    <n v="2378"/>
  </r>
  <r>
    <x v="50"/>
    <x v="2"/>
    <n v="28"/>
    <n v="19"/>
    <n v="3545"/>
  </r>
  <r>
    <x v="52"/>
    <x v="2"/>
    <n v="28"/>
    <n v="1"/>
    <n v="371"/>
  </r>
  <r>
    <x v="51"/>
    <x v="2"/>
    <n v="28"/>
    <n v="78"/>
    <n v="99280"/>
  </r>
  <r>
    <x v="0"/>
    <x v="2"/>
    <n v="29"/>
    <n v="16"/>
    <n v="5289"/>
  </r>
  <r>
    <x v="1"/>
    <x v="2"/>
    <n v="29"/>
    <n v="5"/>
    <n v="1972"/>
  </r>
  <r>
    <x v="2"/>
    <x v="2"/>
    <n v="29"/>
    <n v="23"/>
    <n v="13198"/>
  </r>
  <r>
    <x v="3"/>
    <x v="2"/>
    <n v="29"/>
    <n v="4"/>
    <n v="1203"/>
  </r>
  <r>
    <x v="4"/>
    <x v="2"/>
    <n v="29"/>
    <n v="76"/>
    <n v="21086"/>
  </r>
  <r>
    <x v="5"/>
    <x v="2"/>
    <n v="29"/>
    <n v="9"/>
    <n v="20158"/>
  </r>
  <r>
    <x v="6"/>
    <x v="2"/>
    <n v="29"/>
    <n v="6"/>
    <n v="1149"/>
  </r>
  <r>
    <x v="7"/>
    <x v="2"/>
    <n v="29"/>
    <n v="1"/>
    <n v="292"/>
  </r>
  <r>
    <x v="8"/>
    <x v="2"/>
    <n v="29"/>
    <n v="1"/>
    <n v="1888"/>
  </r>
  <r>
    <x v="9"/>
    <x v="2"/>
    <n v="29"/>
    <n v="0"/>
    <n v="0"/>
  </r>
  <r>
    <x v="10"/>
    <x v="2"/>
    <n v="29"/>
    <n v="37"/>
    <n v="26344"/>
  </r>
  <r>
    <x v="11"/>
    <x v="2"/>
    <n v="29"/>
    <n v="20"/>
    <n v="13085"/>
  </r>
  <r>
    <x v="12"/>
    <x v="2"/>
    <n v="29"/>
    <n v="5"/>
    <n v="2750"/>
  </r>
  <r>
    <x v="13"/>
    <x v="2"/>
    <n v="29"/>
    <n v="56"/>
    <n v="33178"/>
  </r>
  <r>
    <x v="14"/>
    <x v="2"/>
    <n v="29"/>
    <n v="30"/>
    <n v="5203"/>
  </r>
  <r>
    <x v="15"/>
    <x v="2"/>
    <n v="29"/>
    <n v="5"/>
    <n v="1014"/>
  </r>
  <r>
    <x v="16"/>
    <x v="2"/>
    <n v="29"/>
    <n v="12"/>
    <n v="2568"/>
  </r>
  <r>
    <x v="17"/>
    <x v="2"/>
    <n v="29"/>
    <n v="12"/>
    <n v="16724"/>
  </r>
  <r>
    <x v="18"/>
    <x v="2"/>
    <n v="29"/>
    <n v="24"/>
    <n v="18760"/>
  </r>
  <r>
    <x v="19"/>
    <x v="2"/>
    <n v="29"/>
    <n v="21"/>
    <n v="3656"/>
  </r>
  <r>
    <x v="20"/>
    <x v="2"/>
    <n v="29"/>
    <n v="4"/>
    <n v="730"/>
  </r>
  <r>
    <x v="21"/>
    <x v="2"/>
    <n v="29"/>
    <n v="32"/>
    <n v="22738"/>
  </r>
  <r>
    <x v="22"/>
    <x v="2"/>
    <n v="29"/>
    <n v="30"/>
    <n v="8241"/>
  </r>
  <r>
    <x v="23"/>
    <x v="2"/>
    <n v="29"/>
    <n v="12"/>
    <n v="3847"/>
  </r>
  <r>
    <x v="24"/>
    <x v="2"/>
    <n v="29"/>
    <n v="22"/>
    <n v="5045"/>
  </r>
  <r>
    <x v="25"/>
    <x v="2"/>
    <n v="29"/>
    <n v="21"/>
    <n v="3103"/>
  </r>
  <r>
    <x v="26"/>
    <x v="2"/>
    <n v="29"/>
    <n v="5"/>
    <n v="1280"/>
  </r>
  <r>
    <x v="27"/>
    <x v="2"/>
    <n v="29"/>
    <n v="10"/>
    <n v="1391"/>
  </r>
  <r>
    <x v="28"/>
    <x v="2"/>
    <n v="29"/>
    <n v="23"/>
    <n v="11755"/>
  </r>
  <r>
    <x v="29"/>
    <x v="2"/>
    <n v="29"/>
    <n v="16"/>
    <n v="2298"/>
  </r>
  <r>
    <x v="30"/>
    <x v="2"/>
    <n v="29"/>
    <n v="15"/>
    <n v="2784"/>
  </r>
  <r>
    <x v="31"/>
    <x v="2"/>
    <n v="29"/>
    <n v="7"/>
    <n v="3046"/>
  </r>
  <r>
    <x v="32"/>
    <x v="2"/>
    <n v="29"/>
    <n v="63"/>
    <n v="5601"/>
  </r>
  <r>
    <x v="33"/>
    <x v="2"/>
    <n v="29"/>
    <n v="25"/>
    <n v="5906"/>
  </r>
  <r>
    <x v="34"/>
    <x v="2"/>
    <n v="29"/>
    <n v="7"/>
    <n v="1119"/>
  </r>
  <r>
    <x v="35"/>
    <x v="2"/>
    <n v="29"/>
    <n v="28"/>
    <n v="7408"/>
  </r>
  <r>
    <x v="36"/>
    <x v="2"/>
    <n v="29"/>
    <n v="15"/>
    <n v="1705"/>
  </r>
  <r>
    <x v="37"/>
    <x v="2"/>
    <n v="29"/>
    <n v="8"/>
    <n v="1565"/>
  </r>
  <r>
    <x v="38"/>
    <x v="2"/>
    <n v="29"/>
    <n v="36"/>
    <n v="9305"/>
  </r>
  <r>
    <x v="39"/>
    <x v="2"/>
    <n v="29"/>
    <n v="18"/>
    <n v="4479"/>
  </r>
  <r>
    <x v="40"/>
    <x v="2"/>
    <n v="29"/>
    <n v="13"/>
    <n v="3276"/>
  </r>
  <r>
    <x v="41"/>
    <x v="2"/>
    <n v="29"/>
    <n v="3"/>
    <n v="565"/>
  </r>
  <r>
    <x v="42"/>
    <x v="2"/>
    <n v="29"/>
    <n v="49"/>
    <n v="8327"/>
  </r>
  <r>
    <x v="43"/>
    <x v="2"/>
    <n v="29"/>
    <n v="44"/>
    <n v="31299"/>
  </r>
  <r>
    <x v="44"/>
    <x v="2"/>
    <n v="29"/>
    <n v="43"/>
    <n v="16139"/>
  </r>
  <r>
    <x v="45"/>
    <x v="2"/>
    <n v="29"/>
    <n v="6"/>
    <n v="1401"/>
  </r>
  <r>
    <x v="46"/>
    <x v="2"/>
    <n v="29"/>
    <n v="86"/>
    <n v="64757"/>
  </r>
  <r>
    <x v="47"/>
    <x v="2"/>
    <n v="29"/>
    <n v="8"/>
    <n v="4374"/>
  </r>
  <r>
    <x v="48"/>
    <x v="2"/>
    <n v="29"/>
    <n v="28"/>
    <n v="9063"/>
  </r>
  <r>
    <x v="49"/>
    <x v="2"/>
    <n v="29"/>
    <n v="24"/>
    <n v="1891"/>
  </r>
  <r>
    <x v="50"/>
    <x v="2"/>
    <n v="29"/>
    <n v="14"/>
    <n v="2735"/>
  </r>
  <r>
    <x v="52"/>
    <x v="2"/>
    <n v="29"/>
    <n v="1"/>
    <n v="375"/>
  </r>
  <r>
    <x v="51"/>
    <x v="2"/>
    <n v="29"/>
    <n v="76"/>
    <n v="94322"/>
  </r>
  <r>
    <x v="0"/>
    <x v="2"/>
    <n v="30"/>
    <n v="16"/>
    <n v="5190"/>
  </r>
  <r>
    <x v="1"/>
    <x v="2"/>
    <n v="30"/>
    <n v="6"/>
    <n v="2052"/>
  </r>
  <r>
    <x v="2"/>
    <x v="2"/>
    <n v="30"/>
    <n v="21"/>
    <n v="12349"/>
  </r>
  <r>
    <x v="3"/>
    <x v="2"/>
    <n v="30"/>
    <n v="5"/>
    <n v="1409"/>
  </r>
  <r>
    <x v="4"/>
    <x v="2"/>
    <n v="30"/>
    <n v="76"/>
    <n v="21009"/>
  </r>
  <r>
    <x v="5"/>
    <x v="2"/>
    <n v="30"/>
    <n v="9"/>
    <n v="19855"/>
  </r>
  <r>
    <x v="6"/>
    <x v="2"/>
    <n v="30"/>
    <n v="6"/>
    <n v="1192"/>
  </r>
  <r>
    <x v="7"/>
    <x v="2"/>
    <n v="30"/>
    <n v="1"/>
    <n v="322"/>
  </r>
  <r>
    <x v="8"/>
    <x v="2"/>
    <n v="30"/>
    <n v="1"/>
    <n v="2005"/>
  </r>
  <r>
    <x v="9"/>
    <x v="2"/>
    <n v="30"/>
    <n v="0"/>
    <n v="0"/>
  </r>
  <r>
    <x v="10"/>
    <x v="2"/>
    <n v="30"/>
    <n v="37"/>
    <n v="27119"/>
  </r>
  <r>
    <x v="11"/>
    <x v="2"/>
    <n v="30"/>
    <n v="21"/>
    <n v="12590"/>
  </r>
  <r>
    <x v="12"/>
    <x v="2"/>
    <n v="30"/>
    <n v="5"/>
    <n v="2763"/>
  </r>
  <r>
    <x v="13"/>
    <x v="2"/>
    <n v="30"/>
    <n v="65"/>
    <n v="35060"/>
  </r>
  <r>
    <x v="14"/>
    <x v="2"/>
    <n v="30"/>
    <n v="30"/>
    <n v="5543"/>
  </r>
  <r>
    <x v="15"/>
    <x v="2"/>
    <n v="30"/>
    <n v="5"/>
    <n v="908"/>
  </r>
  <r>
    <x v="16"/>
    <x v="2"/>
    <n v="30"/>
    <n v="11"/>
    <n v="2507"/>
  </r>
  <r>
    <x v="17"/>
    <x v="2"/>
    <n v="30"/>
    <n v="12"/>
    <n v="17567"/>
  </r>
  <r>
    <x v="18"/>
    <x v="2"/>
    <n v="30"/>
    <n v="27"/>
    <n v="19838"/>
  </r>
  <r>
    <x v="19"/>
    <x v="2"/>
    <n v="30"/>
    <n v="22"/>
    <n v="4040"/>
  </r>
  <r>
    <x v="20"/>
    <x v="2"/>
    <n v="30"/>
    <n v="4"/>
    <n v="808"/>
  </r>
  <r>
    <x v="21"/>
    <x v="2"/>
    <n v="30"/>
    <n v="30"/>
    <n v="22121"/>
  </r>
  <r>
    <x v="22"/>
    <x v="2"/>
    <n v="30"/>
    <n v="29"/>
    <n v="7990"/>
  </r>
  <r>
    <x v="23"/>
    <x v="2"/>
    <n v="30"/>
    <n v="12"/>
    <n v="3693"/>
  </r>
  <r>
    <x v="24"/>
    <x v="2"/>
    <n v="30"/>
    <n v="27"/>
    <n v="8289"/>
  </r>
  <r>
    <x v="25"/>
    <x v="2"/>
    <n v="30"/>
    <n v="21"/>
    <n v="3103"/>
  </r>
  <r>
    <x v="26"/>
    <x v="2"/>
    <n v="30"/>
    <n v="5"/>
    <n v="1377"/>
  </r>
  <r>
    <x v="27"/>
    <x v="2"/>
    <n v="30"/>
    <n v="10"/>
    <n v="1457"/>
  </r>
  <r>
    <x v="28"/>
    <x v="2"/>
    <n v="30"/>
    <n v="25"/>
    <n v="12435"/>
  </r>
  <r>
    <x v="29"/>
    <x v="2"/>
    <n v="30"/>
    <n v="16"/>
    <n v="2687"/>
  </r>
  <r>
    <x v="30"/>
    <x v="2"/>
    <n v="30"/>
    <n v="14"/>
    <n v="2067"/>
  </r>
  <r>
    <x v="31"/>
    <x v="2"/>
    <n v="30"/>
    <n v="7"/>
    <n v="2733"/>
  </r>
  <r>
    <x v="32"/>
    <x v="2"/>
    <n v="30"/>
    <n v="62"/>
    <n v="5639"/>
  </r>
  <r>
    <x v="33"/>
    <x v="2"/>
    <n v="30"/>
    <n v="25"/>
    <n v="4908"/>
  </r>
  <r>
    <x v="34"/>
    <x v="2"/>
    <n v="30"/>
    <n v="4"/>
    <n v="820"/>
  </r>
  <r>
    <x v="35"/>
    <x v="2"/>
    <n v="30"/>
    <n v="29"/>
    <n v="7743"/>
  </r>
  <r>
    <x v="36"/>
    <x v="2"/>
    <n v="30"/>
    <n v="16"/>
    <n v="2538"/>
  </r>
  <r>
    <x v="37"/>
    <x v="2"/>
    <n v="30"/>
    <n v="8"/>
    <n v="1453"/>
  </r>
  <r>
    <x v="38"/>
    <x v="2"/>
    <n v="30"/>
    <n v="36"/>
    <n v="9356"/>
  </r>
  <r>
    <x v="39"/>
    <x v="2"/>
    <n v="30"/>
    <n v="16"/>
    <n v="3657"/>
  </r>
  <r>
    <x v="40"/>
    <x v="2"/>
    <n v="30"/>
    <n v="12"/>
    <n v="3445"/>
  </r>
  <r>
    <x v="41"/>
    <x v="2"/>
    <n v="30"/>
    <n v="3"/>
    <n v="522"/>
  </r>
  <r>
    <x v="42"/>
    <x v="2"/>
    <n v="30"/>
    <n v="52"/>
    <n v="8843"/>
  </r>
  <r>
    <x v="43"/>
    <x v="2"/>
    <n v="30"/>
    <n v="45"/>
    <n v="30764"/>
  </r>
  <r>
    <x v="44"/>
    <x v="2"/>
    <n v="30"/>
    <n v="42"/>
    <n v="15531"/>
  </r>
  <r>
    <x v="45"/>
    <x v="2"/>
    <n v="30"/>
    <n v="6"/>
    <n v="1490"/>
  </r>
  <r>
    <x v="46"/>
    <x v="2"/>
    <n v="30"/>
    <n v="91"/>
    <n v="67240"/>
  </r>
  <r>
    <x v="47"/>
    <x v="2"/>
    <n v="30"/>
    <n v="8"/>
    <n v="4400"/>
  </r>
  <r>
    <x v="48"/>
    <x v="2"/>
    <n v="30"/>
    <n v="27"/>
    <n v="10029"/>
  </r>
  <r>
    <x v="49"/>
    <x v="2"/>
    <n v="30"/>
    <n v="30"/>
    <n v="2214"/>
  </r>
  <r>
    <x v="50"/>
    <x v="2"/>
    <n v="30"/>
    <n v="15"/>
    <n v="2770"/>
  </r>
  <r>
    <x v="52"/>
    <x v="2"/>
    <n v="30"/>
    <n v="1"/>
    <n v="399"/>
  </r>
  <r>
    <x v="51"/>
    <x v="2"/>
    <n v="30"/>
    <n v="76"/>
    <n v="95659"/>
  </r>
  <r>
    <x v="0"/>
    <x v="2"/>
    <n v="31"/>
    <n v="16"/>
    <n v="5227"/>
  </r>
  <r>
    <x v="1"/>
    <x v="2"/>
    <n v="31"/>
    <n v="5"/>
    <n v="1902"/>
  </r>
  <r>
    <x v="2"/>
    <x v="2"/>
    <n v="31"/>
    <n v="22"/>
    <n v="9023"/>
  </r>
  <r>
    <x v="3"/>
    <x v="2"/>
    <n v="31"/>
    <n v="3"/>
    <n v="620"/>
  </r>
  <r>
    <x v="4"/>
    <x v="2"/>
    <n v="31"/>
    <n v="77"/>
    <n v="20636"/>
  </r>
  <r>
    <x v="5"/>
    <x v="2"/>
    <n v="31"/>
    <n v="10"/>
    <n v="20801"/>
  </r>
  <r>
    <x v="6"/>
    <x v="2"/>
    <n v="31"/>
    <n v="6"/>
    <n v="1193"/>
  </r>
  <r>
    <x v="7"/>
    <x v="2"/>
    <n v="31"/>
    <n v="1"/>
    <n v="297"/>
  </r>
  <r>
    <x v="8"/>
    <x v="2"/>
    <n v="31"/>
    <n v="1"/>
    <n v="2075"/>
  </r>
  <r>
    <x v="9"/>
    <x v="2"/>
    <n v="31"/>
    <n v="0"/>
    <n v="0"/>
  </r>
  <r>
    <x v="10"/>
    <x v="2"/>
    <n v="31"/>
    <n v="38"/>
    <n v="27001"/>
  </r>
  <r>
    <x v="11"/>
    <x v="2"/>
    <n v="31"/>
    <n v="21"/>
    <n v="13104"/>
  </r>
  <r>
    <x v="12"/>
    <x v="2"/>
    <n v="31"/>
    <n v="5"/>
    <n v="2976"/>
  </r>
  <r>
    <x v="13"/>
    <x v="2"/>
    <n v="31"/>
    <n v="71"/>
    <n v="30953"/>
  </r>
  <r>
    <x v="14"/>
    <x v="2"/>
    <n v="31"/>
    <n v="30"/>
    <n v="5651"/>
  </r>
  <r>
    <x v="15"/>
    <x v="2"/>
    <n v="31"/>
    <n v="3"/>
    <n v="412"/>
  </r>
  <r>
    <x v="16"/>
    <x v="2"/>
    <n v="31"/>
    <n v="12"/>
    <n v="2693"/>
  </r>
  <r>
    <x v="17"/>
    <x v="2"/>
    <n v="31"/>
    <n v="12"/>
    <n v="18330"/>
  </r>
  <r>
    <x v="18"/>
    <x v="2"/>
    <n v="31"/>
    <n v="27"/>
    <n v="18388"/>
  </r>
  <r>
    <x v="19"/>
    <x v="2"/>
    <n v="31"/>
    <n v="22"/>
    <n v="3757"/>
  </r>
  <r>
    <x v="20"/>
    <x v="2"/>
    <n v="31"/>
    <n v="4"/>
    <n v="829"/>
  </r>
  <r>
    <x v="21"/>
    <x v="2"/>
    <n v="31"/>
    <n v="30"/>
    <n v="21616"/>
  </r>
  <r>
    <x v="22"/>
    <x v="2"/>
    <n v="31"/>
    <n v="30"/>
    <n v="8315"/>
  </r>
  <r>
    <x v="23"/>
    <x v="2"/>
    <n v="31"/>
    <n v="10"/>
    <n v="3099"/>
  </r>
  <r>
    <x v="24"/>
    <x v="2"/>
    <n v="31"/>
    <n v="30"/>
    <n v="7841"/>
  </r>
  <r>
    <x v="25"/>
    <x v="2"/>
    <n v="31"/>
    <n v="21"/>
    <n v="3072"/>
  </r>
  <r>
    <x v="26"/>
    <x v="2"/>
    <n v="31"/>
    <n v="5"/>
    <n v="1254"/>
  </r>
  <r>
    <x v="27"/>
    <x v="2"/>
    <n v="31"/>
    <n v="10"/>
    <n v="1456"/>
  </r>
  <r>
    <x v="28"/>
    <x v="2"/>
    <n v="31"/>
    <n v="23"/>
    <n v="10139"/>
  </r>
  <r>
    <x v="29"/>
    <x v="2"/>
    <n v="31"/>
    <n v="16"/>
    <n v="2453"/>
  </r>
  <r>
    <x v="30"/>
    <x v="2"/>
    <n v="31"/>
    <n v="12"/>
    <n v="1739"/>
  </r>
  <r>
    <x v="31"/>
    <x v="2"/>
    <n v="31"/>
    <n v="10"/>
    <n v="3549"/>
  </r>
  <r>
    <x v="32"/>
    <x v="2"/>
    <n v="31"/>
    <n v="59"/>
    <n v="5279"/>
  </r>
  <r>
    <x v="33"/>
    <x v="2"/>
    <n v="31"/>
    <n v="21"/>
    <n v="4595"/>
  </r>
  <r>
    <x v="34"/>
    <x v="2"/>
    <n v="31"/>
    <n v="7"/>
    <n v="1040"/>
  </r>
  <r>
    <x v="35"/>
    <x v="2"/>
    <n v="31"/>
    <n v="27"/>
    <n v="7233"/>
  </r>
  <r>
    <x v="36"/>
    <x v="2"/>
    <n v="31"/>
    <n v="18"/>
    <n v="3439"/>
  </r>
  <r>
    <x v="37"/>
    <x v="2"/>
    <n v="31"/>
    <n v="8"/>
    <n v="1622"/>
  </r>
  <r>
    <x v="38"/>
    <x v="2"/>
    <n v="31"/>
    <n v="35"/>
    <n v="8936"/>
  </r>
  <r>
    <x v="39"/>
    <x v="2"/>
    <n v="31"/>
    <n v="18"/>
    <n v="4106"/>
  </r>
  <r>
    <x v="40"/>
    <x v="2"/>
    <n v="31"/>
    <n v="13"/>
    <n v="3486"/>
  </r>
  <r>
    <x v="41"/>
    <x v="2"/>
    <n v="31"/>
    <n v="3"/>
    <n v="475"/>
  </r>
  <r>
    <x v="42"/>
    <x v="2"/>
    <n v="31"/>
    <n v="51"/>
    <n v="7960"/>
  </r>
  <r>
    <x v="43"/>
    <x v="2"/>
    <n v="31"/>
    <n v="45"/>
    <n v="33653"/>
  </r>
  <r>
    <x v="44"/>
    <x v="2"/>
    <n v="31"/>
    <n v="43"/>
    <n v="16487"/>
  </r>
  <r>
    <x v="45"/>
    <x v="2"/>
    <n v="31"/>
    <n v="6"/>
    <n v="1468"/>
  </r>
  <r>
    <x v="46"/>
    <x v="2"/>
    <n v="31"/>
    <n v="88"/>
    <n v="65452"/>
  </r>
  <r>
    <x v="47"/>
    <x v="2"/>
    <n v="31"/>
    <n v="8"/>
    <n v="3476"/>
  </r>
  <r>
    <x v="48"/>
    <x v="2"/>
    <n v="31"/>
    <n v="26"/>
    <n v="9634"/>
  </r>
  <r>
    <x v="49"/>
    <x v="2"/>
    <n v="31"/>
    <n v="27"/>
    <n v="1993"/>
  </r>
  <r>
    <x v="50"/>
    <x v="2"/>
    <n v="31"/>
    <n v="16"/>
    <n v="2941"/>
  </r>
  <r>
    <x v="52"/>
    <x v="2"/>
    <n v="31"/>
    <n v="1"/>
    <n v="234"/>
  </r>
  <r>
    <x v="51"/>
    <x v="2"/>
    <n v="31"/>
    <n v="65"/>
    <n v="91741"/>
  </r>
  <r>
    <x v="0"/>
    <x v="2"/>
    <n v="32"/>
    <n v="16"/>
    <n v="5677"/>
  </r>
  <r>
    <x v="1"/>
    <x v="2"/>
    <n v="32"/>
    <n v="5"/>
    <n v="1838"/>
  </r>
  <r>
    <x v="2"/>
    <x v="2"/>
    <n v="32"/>
    <n v="22"/>
    <n v="10254"/>
  </r>
  <r>
    <x v="3"/>
    <x v="2"/>
    <n v="32"/>
    <n v="3"/>
    <n v="696"/>
  </r>
  <r>
    <x v="4"/>
    <x v="2"/>
    <n v="32"/>
    <n v="74"/>
    <n v="21247"/>
  </r>
  <r>
    <x v="5"/>
    <x v="2"/>
    <n v="32"/>
    <n v="11"/>
    <n v="20986"/>
  </r>
  <r>
    <x v="6"/>
    <x v="2"/>
    <n v="32"/>
    <n v="6"/>
    <n v="1181"/>
  </r>
  <r>
    <x v="7"/>
    <x v="2"/>
    <n v="32"/>
    <n v="1"/>
    <n v="329"/>
  </r>
  <r>
    <x v="8"/>
    <x v="2"/>
    <n v="32"/>
    <n v="1"/>
    <n v="1963"/>
  </r>
  <r>
    <x v="9"/>
    <x v="2"/>
    <n v="32"/>
    <n v="0"/>
    <n v="0"/>
  </r>
  <r>
    <x v="10"/>
    <x v="2"/>
    <n v="32"/>
    <n v="37"/>
    <n v="27824"/>
  </r>
  <r>
    <x v="11"/>
    <x v="2"/>
    <n v="32"/>
    <n v="21"/>
    <n v="13870"/>
  </r>
  <r>
    <x v="12"/>
    <x v="2"/>
    <n v="32"/>
    <n v="5"/>
    <n v="2880"/>
  </r>
  <r>
    <x v="13"/>
    <x v="2"/>
    <n v="32"/>
    <n v="69"/>
    <n v="29636"/>
  </r>
  <r>
    <x v="14"/>
    <x v="2"/>
    <n v="32"/>
    <n v="30"/>
    <n v="5660"/>
  </r>
  <r>
    <x v="15"/>
    <x v="2"/>
    <n v="32"/>
    <n v="1"/>
    <n v="149"/>
  </r>
  <r>
    <x v="16"/>
    <x v="2"/>
    <n v="32"/>
    <n v="12"/>
    <n v="2676"/>
  </r>
  <r>
    <x v="17"/>
    <x v="2"/>
    <n v="32"/>
    <n v="11"/>
    <n v="15728"/>
  </r>
  <r>
    <x v="18"/>
    <x v="2"/>
    <n v="32"/>
    <n v="29"/>
    <n v="19684"/>
  </r>
  <r>
    <x v="19"/>
    <x v="2"/>
    <n v="32"/>
    <n v="22"/>
    <n v="3923"/>
  </r>
  <r>
    <x v="20"/>
    <x v="2"/>
    <n v="32"/>
    <n v="4"/>
    <n v="756"/>
  </r>
  <r>
    <x v="21"/>
    <x v="2"/>
    <n v="32"/>
    <n v="31"/>
    <n v="21909"/>
  </r>
  <r>
    <x v="22"/>
    <x v="2"/>
    <n v="32"/>
    <n v="31"/>
    <n v="8704"/>
  </r>
  <r>
    <x v="23"/>
    <x v="2"/>
    <n v="32"/>
    <n v="12"/>
    <n v="3940"/>
  </r>
  <r>
    <x v="24"/>
    <x v="2"/>
    <n v="32"/>
    <n v="31"/>
    <n v="7998"/>
  </r>
  <r>
    <x v="25"/>
    <x v="2"/>
    <n v="32"/>
    <n v="20"/>
    <n v="3177"/>
  </r>
  <r>
    <x v="26"/>
    <x v="2"/>
    <n v="32"/>
    <n v="5"/>
    <n v="1184"/>
  </r>
  <r>
    <x v="27"/>
    <x v="2"/>
    <n v="32"/>
    <n v="9"/>
    <n v="942"/>
  </r>
  <r>
    <x v="28"/>
    <x v="2"/>
    <n v="32"/>
    <n v="21"/>
    <n v="6865"/>
  </r>
  <r>
    <x v="29"/>
    <x v="2"/>
    <n v="32"/>
    <n v="16"/>
    <n v="2620"/>
  </r>
  <r>
    <x v="30"/>
    <x v="2"/>
    <n v="32"/>
    <n v="12"/>
    <n v="1822"/>
  </r>
  <r>
    <x v="31"/>
    <x v="2"/>
    <n v="32"/>
    <n v="11"/>
    <n v="4060"/>
  </r>
  <r>
    <x v="32"/>
    <x v="2"/>
    <n v="32"/>
    <n v="59"/>
    <n v="5417"/>
  </r>
  <r>
    <x v="33"/>
    <x v="2"/>
    <n v="32"/>
    <n v="25"/>
    <n v="5837"/>
  </r>
  <r>
    <x v="34"/>
    <x v="2"/>
    <n v="32"/>
    <n v="5"/>
    <n v="844"/>
  </r>
  <r>
    <x v="35"/>
    <x v="2"/>
    <n v="32"/>
    <n v="27"/>
    <n v="7358"/>
  </r>
  <r>
    <x v="36"/>
    <x v="2"/>
    <n v="32"/>
    <n v="17"/>
    <n v="2784"/>
  </r>
  <r>
    <x v="37"/>
    <x v="2"/>
    <n v="32"/>
    <n v="9"/>
    <n v="1543"/>
  </r>
  <r>
    <x v="38"/>
    <x v="2"/>
    <n v="32"/>
    <n v="34"/>
    <n v="9101"/>
  </r>
  <r>
    <x v="39"/>
    <x v="2"/>
    <n v="32"/>
    <n v="18"/>
    <n v="4006"/>
  </r>
  <r>
    <x v="40"/>
    <x v="2"/>
    <n v="32"/>
    <n v="13"/>
    <n v="3425"/>
  </r>
  <r>
    <x v="41"/>
    <x v="2"/>
    <n v="32"/>
    <n v="3"/>
    <n v="489"/>
  </r>
  <r>
    <x v="42"/>
    <x v="2"/>
    <n v="32"/>
    <n v="50"/>
    <n v="7903"/>
  </r>
  <r>
    <x v="43"/>
    <x v="2"/>
    <n v="32"/>
    <n v="45"/>
    <n v="34496"/>
  </r>
  <r>
    <x v="44"/>
    <x v="2"/>
    <n v="32"/>
    <n v="42"/>
    <n v="16126"/>
  </r>
  <r>
    <x v="45"/>
    <x v="2"/>
    <n v="32"/>
    <n v="7"/>
    <n v="1700"/>
  </r>
  <r>
    <x v="46"/>
    <x v="2"/>
    <n v="32"/>
    <n v="87"/>
    <n v="63704"/>
  </r>
  <r>
    <x v="47"/>
    <x v="2"/>
    <n v="32"/>
    <n v="8"/>
    <n v="4370"/>
  </r>
  <r>
    <x v="48"/>
    <x v="2"/>
    <n v="32"/>
    <n v="25"/>
    <n v="9383"/>
  </r>
  <r>
    <x v="49"/>
    <x v="2"/>
    <n v="32"/>
    <n v="28"/>
    <n v="2167"/>
  </r>
  <r>
    <x v="50"/>
    <x v="2"/>
    <n v="32"/>
    <n v="16"/>
    <n v="3015"/>
  </r>
  <r>
    <x v="52"/>
    <x v="2"/>
    <n v="32"/>
    <n v="1"/>
    <n v="400"/>
  </r>
  <r>
    <x v="51"/>
    <x v="2"/>
    <n v="32"/>
    <n v="75"/>
    <n v="96695"/>
  </r>
  <r>
    <x v="0"/>
    <x v="2"/>
    <n v="33"/>
    <n v="15"/>
    <n v="5829"/>
  </r>
  <r>
    <x v="1"/>
    <x v="2"/>
    <n v="33"/>
    <n v="5"/>
    <n v="2040"/>
  </r>
  <r>
    <x v="2"/>
    <x v="2"/>
    <n v="33"/>
    <n v="23"/>
    <n v="10535"/>
  </r>
  <r>
    <x v="3"/>
    <x v="2"/>
    <n v="33"/>
    <n v="1"/>
    <n v="244"/>
  </r>
  <r>
    <x v="4"/>
    <x v="2"/>
    <n v="33"/>
    <n v="70"/>
    <n v="14858"/>
  </r>
  <r>
    <x v="5"/>
    <x v="2"/>
    <n v="33"/>
    <n v="11"/>
    <n v="21505"/>
  </r>
  <r>
    <x v="6"/>
    <x v="2"/>
    <n v="33"/>
    <n v="6"/>
    <n v="1317"/>
  </r>
  <r>
    <x v="7"/>
    <x v="2"/>
    <n v="33"/>
    <n v="2"/>
    <n v="881"/>
  </r>
  <r>
    <x v="8"/>
    <x v="2"/>
    <n v="33"/>
    <n v="1"/>
    <n v="1815"/>
  </r>
  <r>
    <x v="9"/>
    <x v="2"/>
    <n v="33"/>
    <n v="0"/>
    <n v="0"/>
  </r>
  <r>
    <x v="10"/>
    <x v="2"/>
    <n v="33"/>
    <n v="37"/>
    <n v="30197"/>
  </r>
  <r>
    <x v="11"/>
    <x v="2"/>
    <n v="33"/>
    <n v="20"/>
    <n v="11951"/>
  </r>
  <r>
    <x v="12"/>
    <x v="2"/>
    <n v="33"/>
    <n v="5"/>
    <n v="3010"/>
  </r>
  <r>
    <x v="13"/>
    <x v="2"/>
    <n v="33"/>
    <n v="70"/>
    <n v="36986"/>
  </r>
  <r>
    <x v="14"/>
    <x v="2"/>
    <n v="33"/>
    <n v="30"/>
    <n v="6088"/>
  </r>
  <r>
    <x v="15"/>
    <x v="2"/>
    <n v="33"/>
    <n v="1"/>
    <n v="203"/>
  </r>
  <r>
    <x v="16"/>
    <x v="2"/>
    <n v="33"/>
    <n v="12"/>
    <n v="2928"/>
  </r>
  <r>
    <x v="17"/>
    <x v="2"/>
    <n v="33"/>
    <n v="11"/>
    <n v="18406"/>
  </r>
  <r>
    <x v="18"/>
    <x v="2"/>
    <n v="33"/>
    <n v="28"/>
    <n v="19599"/>
  </r>
  <r>
    <x v="19"/>
    <x v="2"/>
    <n v="33"/>
    <n v="22"/>
    <n v="3922"/>
  </r>
  <r>
    <x v="20"/>
    <x v="2"/>
    <n v="33"/>
    <n v="4"/>
    <n v="710"/>
  </r>
  <r>
    <x v="21"/>
    <x v="2"/>
    <n v="33"/>
    <n v="30"/>
    <n v="22518"/>
  </r>
  <r>
    <x v="22"/>
    <x v="2"/>
    <n v="33"/>
    <n v="31"/>
    <n v="8044"/>
  </r>
  <r>
    <x v="23"/>
    <x v="2"/>
    <n v="33"/>
    <n v="11"/>
    <n v="3586"/>
  </r>
  <r>
    <x v="24"/>
    <x v="2"/>
    <n v="33"/>
    <n v="32"/>
    <n v="8919"/>
  </r>
  <r>
    <x v="25"/>
    <x v="2"/>
    <n v="33"/>
    <n v="21"/>
    <n v="3410"/>
  </r>
  <r>
    <x v="26"/>
    <x v="2"/>
    <n v="33"/>
    <n v="5"/>
    <n v="1269"/>
  </r>
  <r>
    <x v="27"/>
    <x v="2"/>
    <n v="33"/>
    <n v="9"/>
    <n v="1111"/>
  </r>
  <r>
    <x v="28"/>
    <x v="2"/>
    <n v="33"/>
    <n v="21"/>
    <n v="7118"/>
  </r>
  <r>
    <x v="29"/>
    <x v="2"/>
    <n v="33"/>
    <n v="16"/>
    <n v="2690"/>
  </r>
  <r>
    <x v="30"/>
    <x v="2"/>
    <n v="33"/>
    <n v="12"/>
    <n v="1952"/>
  </r>
  <r>
    <x v="31"/>
    <x v="2"/>
    <n v="33"/>
    <n v="11"/>
    <n v="4163"/>
  </r>
  <r>
    <x v="32"/>
    <x v="2"/>
    <n v="33"/>
    <n v="61"/>
    <n v="5598"/>
  </r>
  <r>
    <x v="33"/>
    <x v="2"/>
    <n v="33"/>
    <n v="27"/>
    <n v="6236"/>
  </r>
  <r>
    <x v="34"/>
    <x v="2"/>
    <n v="33"/>
    <n v="7"/>
    <n v="1196"/>
  </r>
  <r>
    <x v="35"/>
    <x v="2"/>
    <n v="33"/>
    <n v="30"/>
    <n v="7923"/>
  </r>
  <r>
    <x v="36"/>
    <x v="2"/>
    <n v="33"/>
    <n v="15"/>
    <n v="3039"/>
  </r>
  <r>
    <x v="37"/>
    <x v="2"/>
    <n v="33"/>
    <n v="8"/>
    <n v="1582"/>
  </r>
  <r>
    <x v="38"/>
    <x v="2"/>
    <n v="33"/>
    <n v="34"/>
    <n v="9015"/>
  </r>
  <r>
    <x v="39"/>
    <x v="2"/>
    <n v="33"/>
    <n v="16"/>
    <n v="3889"/>
  </r>
  <r>
    <x v="40"/>
    <x v="2"/>
    <n v="33"/>
    <n v="12"/>
    <n v="3645"/>
  </r>
  <r>
    <x v="41"/>
    <x v="2"/>
    <n v="33"/>
    <n v="3"/>
    <n v="495"/>
  </r>
  <r>
    <x v="42"/>
    <x v="2"/>
    <n v="33"/>
    <n v="53"/>
    <n v="10320"/>
  </r>
  <r>
    <x v="43"/>
    <x v="2"/>
    <n v="33"/>
    <n v="45"/>
    <n v="36358"/>
  </r>
  <r>
    <x v="44"/>
    <x v="2"/>
    <n v="33"/>
    <n v="43"/>
    <n v="16485"/>
  </r>
  <r>
    <x v="45"/>
    <x v="2"/>
    <n v="33"/>
    <n v="6"/>
    <n v="1449"/>
  </r>
  <r>
    <x v="46"/>
    <x v="2"/>
    <n v="33"/>
    <n v="89"/>
    <n v="66215"/>
  </r>
  <r>
    <x v="47"/>
    <x v="2"/>
    <n v="33"/>
    <n v="8"/>
    <n v="4443"/>
  </r>
  <r>
    <x v="48"/>
    <x v="2"/>
    <n v="33"/>
    <n v="26"/>
    <n v="9787"/>
  </r>
  <r>
    <x v="49"/>
    <x v="2"/>
    <n v="33"/>
    <n v="28"/>
    <n v="1957"/>
  </r>
  <r>
    <x v="50"/>
    <x v="2"/>
    <n v="33"/>
    <n v="16"/>
    <n v="3117"/>
  </r>
  <r>
    <x v="52"/>
    <x v="2"/>
    <n v="33"/>
    <n v="1"/>
    <n v="314"/>
  </r>
  <r>
    <x v="51"/>
    <x v="2"/>
    <n v="33"/>
    <n v="65"/>
    <n v="92274"/>
  </r>
  <r>
    <x v="0"/>
    <x v="2"/>
    <n v="34"/>
    <n v="15"/>
    <n v="5281"/>
  </r>
  <r>
    <x v="1"/>
    <x v="2"/>
    <n v="34"/>
    <n v="5"/>
    <n v="2003"/>
  </r>
  <r>
    <x v="2"/>
    <x v="2"/>
    <n v="34"/>
    <n v="23"/>
    <n v="11425"/>
  </r>
  <r>
    <x v="3"/>
    <x v="2"/>
    <n v="34"/>
    <n v="3"/>
    <n v="816"/>
  </r>
  <r>
    <x v="4"/>
    <x v="2"/>
    <n v="34"/>
    <n v="73"/>
    <n v="21819"/>
  </r>
  <r>
    <x v="5"/>
    <x v="2"/>
    <n v="34"/>
    <n v="11"/>
    <n v="21224"/>
  </r>
  <r>
    <x v="6"/>
    <x v="2"/>
    <n v="34"/>
    <n v="7"/>
    <n v="1471"/>
  </r>
  <r>
    <x v="7"/>
    <x v="2"/>
    <n v="34"/>
    <n v="1"/>
    <n v="351"/>
  </r>
  <r>
    <x v="8"/>
    <x v="2"/>
    <n v="34"/>
    <n v="1"/>
    <n v="2136"/>
  </r>
  <r>
    <x v="9"/>
    <x v="2"/>
    <n v="34"/>
    <n v="0"/>
    <n v="0"/>
  </r>
  <r>
    <x v="10"/>
    <x v="2"/>
    <n v="34"/>
    <n v="37"/>
    <n v="34370"/>
  </r>
  <r>
    <x v="11"/>
    <x v="2"/>
    <n v="34"/>
    <n v="20"/>
    <n v="13374"/>
  </r>
  <r>
    <x v="12"/>
    <x v="2"/>
    <n v="34"/>
    <n v="5"/>
    <n v="3107"/>
  </r>
  <r>
    <x v="13"/>
    <x v="2"/>
    <n v="34"/>
    <n v="72"/>
    <n v="38624"/>
  </r>
  <r>
    <x v="14"/>
    <x v="2"/>
    <n v="34"/>
    <n v="29"/>
    <n v="6877"/>
  </r>
  <r>
    <x v="15"/>
    <x v="2"/>
    <n v="34"/>
    <n v="1"/>
    <n v="417"/>
  </r>
  <r>
    <x v="16"/>
    <x v="2"/>
    <n v="34"/>
    <n v="11"/>
    <n v="3119"/>
  </r>
  <r>
    <x v="17"/>
    <x v="2"/>
    <n v="34"/>
    <n v="11"/>
    <n v="19096"/>
  </r>
  <r>
    <x v="18"/>
    <x v="2"/>
    <n v="34"/>
    <n v="28"/>
    <n v="20133"/>
  </r>
  <r>
    <x v="19"/>
    <x v="2"/>
    <n v="34"/>
    <n v="21"/>
    <n v="3791"/>
  </r>
  <r>
    <x v="20"/>
    <x v="2"/>
    <n v="34"/>
    <n v="4"/>
    <n v="643"/>
  </r>
  <r>
    <x v="21"/>
    <x v="2"/>
    <n v="34"/>
    <n v="29"/>
    <n v="22362"/>
  </r>
  <r>
    <x v="22"/>
    <x v="2"/>
    <n v="34"/>
    <n v="31"/>
    <n v="8307"/>
  </r>
  <r>
    <x v="23"/>
    <x v="2"/>
    <n v="34"/>
    <n v="12"/>
    <n v="4210"/>
  </r>
  <r>
    <x v="24"/>
    <x v="2"/>
    <n v="34"/>
    <n v="30"/>
    <n v="10098"/>
  </r>
  <r>
    <x v="25"/>
    <x v="2"/>
    <n v="34"/>
    <n v="21"/>
    <n v="4132"/>
  </r>
  <r>
    <x v="26"/>
    <x v="2"/>
    <n v="34"/>
    <n v="4"/>
    <n v="1547"/>
  </r>
  <r>
    <x v="27"/>
    <x v="2"/>
    <n v="34"/>
    <n v="10"/>
    <n v="1907"/>
  </r>
  <r>
    <x v="28"/>
    <x v="2"/>
    <n v="34"/>
    <n v="21"/>
    <n v="7353"/>
  </r>
  <r>
    <x v="29"/>
    <x v="2"/>
    <n v="34"/>
    <n v="16"/>
    <n v="2686"/>
  </r>
  <r>
    <x v="30"/>
    <x v="2"/>
    <n v="34"/>
    <n v="12"/>
    <n v="1810"/>
  </r>
  <r>
    <x v="31"/>
    <x v="2"/>
    <n v="34"/>
    <n v="9"/>
    <n v="3538"/>
  </r>
  <r>
    <x v="32"/>
    <x v="2"/>
    <n v="34"/>
    <n v="61"/>
    <n v="6535"/>
  </r>
  <r>
    <x v="33"/>
    <x v="2"/>
    <n v="34"/>
    <n v="26"/>
    <n v="7164"/>
  </r>
  <r>
    <x v="34"/>
    <x v="2"/>
    <n v="34"/>
    <n v="6"/>
    <n v="1129"/>
  </r>
  <r>
    <x v="35"/>
    <x v="2"/>
    <n v="34"/>
    <n v="29"/>
    <n v="9649"/>
  </r>
  <r>
    <x v="36"/>
    <x v="2"/>
    <n v="34"/>
    <n v="16"/>
    <n v="3017"/>
  </r>
  <r>
    <x v="37"/>
    <x v="2"/>
    <n v="34"/>
    <n v="8"/>
    <n v="1402"/>
  </r>
  <r>
    <x v="38"/>
    <x v="2"/>
    <n v="34"/>
    <n v="34"/>
    <n v="9212"/>
  </r>
  <r>
    <x v="39"/>
    <x v="2"/>
    <n v="34"/>
    <n v="18"/>
    <n v="4297"/>
  </r>
  <r>
    <x v="40"/>
    <x v="2"/>
    <n v="34"/>
    <n v="12"/>
    <n v="4347"/>
  </r>
  <r>
    <x v="41"/>
    <x v="2"/>
    <n v="34"/>
    <n v="3"/>
    <n v="479"/>
  </r>
  <r>
    <x v="42"/>
    <x v="2"/>
    <n v="34"/>
    <n v="53"/>
    <n v="11126"/>
  </r>
  <r>
    <x v="43"/>
    <x v="2"/>
    <n v="34"/>
    <n v="44"/>
    <n v="38057"/>
  </r>
  <r>
    <x v="44"/>
    <x v="2"/>
    <n v="34"/>
    <n v="42"/>
    <n v="16587"/>
  </r>
  <r>
    <x v="45"/>
    <x v="2"/>
    <n v="34"/>
    <n v="5"/>
    <n v="932"/>
  </r>
  <r>
    <x v="46"/>
    <x v="2"/>
    <n v="34"/>
    <n v="92"/>
    <n v="69401"/>
  </r>
  <r>
    <x v="47"/>
    <x v="2"/>
    <n v="34"/>
    <n v="8"/>
    <n v="2757"/>
  </r>
  <r>
    <x v="48"/>
    <x v="2"/>
    <n v="34"/>
    <n v="27"/>
    <n v="10768"/>
  </r>
  <r>
    <x v="49"/>
    <x v="2"/>
    <n v="34"/>
    <n v="28"/>
    <n v="2661"/>
  </r>
  <r>
    <x v="50"/>
    <x v="2"/>
    <n v="34"/>
    <n v="16"/>
    <n v="3085"/>
  </r>
  <r>
    <x v="52"/>
    <x v="2"/>
    <n v="34"/>
    <n v="1"/>
    <n v="363"/>
  </r>
  <r>
    <x v="51"/>
    <x v="2"/>
    <n v="34"/>
    <n v="65"/>
    <n v="94447"/>
  </r>
  <r>
    <x v="0"/>
    <x v="2"/>
    <n v="35"/>
    <n v="15"/>
    <n v="5884"/>
  </r>
  <r>
    <x v="1"/>
    <x v="2"/>
    <n v="35"/>
    <n v="6"/>
    <n v="1993"/>
  </r>
  <r>
    <x v="2"/>
    <x v="2"/>
    <n v="35"/>
    <n v="24"/>
    <n v="12017"/>
  </r>
  <r>
    <x v="3"/>
    <x v="2"/>
    <n v="35"/>
    <n v="2"/>
    <n v="497"/>
  </r>
  <r>
    <x v="4"/>
    <x v="2"/>
    <n v="35"/>
    <n v="74"/>
    <n v="26043"/>
  </r>
  <r>
    <x v="5"/>
    <x v="2"/>
    <n v="35"/>
    <n v="10"/>
    <n v="21650"/>
  </r>
  <r>
    <x v="6"/>
    <x v="2"/>
    <n v="35"/>
    <n v="7"/>
    <n v="2247"/>
  </r>
  <r>
    <x v="7"/>
    <x v="2"/>
    <n v="35"/>
    <n v="1"/>
    <n v="355"/>
  </r>
  <r>
    <x v="8"/>
    <x v="2"/>
    <n v="35"/>
    <n v="1"/>
    <n v="1954"/>
  </r>
  <r>
    <x v="9"/>
    <x v="2"/>
    <n v="35"/>
    <n v="0"/>
    <n v="0"/>
  </r>
  <r>
    <x v="10"/>
    <x v="2"/>
    <n v="35"/>
    <n v="36"/>
    <n v="31732"/>
  </r>
  <r>
    <x v="11"/>
    <x v="2"/>
    <n v="35"/>
    <n v="20"/>
    <n v="13525"/>
  </r>
  <r>
    <x v="12"/>
    <x v="2"/>
    <n v="35"/>
    <n v="5"/>
    <n v="3295"/>
  </r>
  <r>
    <x v="13"/>
    <x v="2"/>
    <n v="35"/>
    <n v="73"/>
    <n v="39232"/>
  </r>
  <r>
    <x v="14"/>
    <x v="2"/>
    <n v="35"/>
    <n v="29"/>
    <n v="7194"/>
  </r>
  <r>
    <x v="15"/>
    <x v="2"/>
    <n v="35"/>
    <n v="4"/>
    <n v="1463"/>
  </r>
  <r>
    <x v="16"/>
    <x v="2"/>
    <n v="35"/>
    <n v="12"/>
    <n v="3322"/>
  </r>
  <r>
    <x v="17"/>
    <x v="2"/>
    <n v="35"/>
    <n v="10"/>
    <n v="21661"/>
  </r>
  <r>
    <x v="18"/>
    <x v="2"/>
    <n v="35"/>
    <n v="27"/>
    <n v="18388"/>
  </r>
  <r>
    <x v="19"/>
    <x v="2"/>
    <n v="35"/>
    <n v="23"/>
    <n v="4792"/>
  </r>
  <r>
    <x v="20"/>
    <x v="2"/>
    <n v="35"/>
    <n v="4"/>
    <n v="975"/>
  </r>
  <r>
    <x v="21"/>
    <x v="2"/>
    <n v="35"/>
    <n v="31"/>
    <n v="22977"/>
  </r>
  <r>
    <x v="22"/>
    <x v="2"/>
    <n v="35"/>
    <n v="34"/>
    <n v="9129"/>
  </r>
  <r>
    <x v="23"/>
    <x v="2"/>
    <n v="35"/>
    <n v="11"/>
    <n v="4319"/>
  </r>
  <r>
    <x v="24"/>
    <x v="2"/>
    <n v="35"/>
    <n v="28"/>
    <n v="6705"/>
  </r>
  <r>
    <x v="25"/>
    <x v="2"/>
    <n v="35"/>
    <n v="22"/>
    <n v="4316"/>
  </r>
  <r>
    <x v="26"/>
    <x v="2"/>
    <n v="35"/>
    <n v="5"/>
    <n v="1917"/>
  </r>
  <r>
    <x v="27"/>
    <x v="2"/>
    <n v="35"/>
    <n v="10"/>
    <n v="1665"/>
  </r>
  <r>
    <x v="28"/>
    <x v="2"/>
    <n v="35"/>
    <n v="21"/>
    <n v="6891"/>
  </r>
  <r>
    <x v="29"/>
    <x v="2"/>
    <n v="35"/>
    <n v="16"/>
    <n v="2710"/>
  </r>
  <r>
    <x v="30"/>
    <x v="2"/>
    <n v="35"/>
    <n v="11"/>
    <n v="1286"/>
  </r>
  <r>
    <x v="31"/>
    <x v="2"/>
    <n v="35"/>
    <n v="11"/>
    <n v="4453"/>
  </r>
  <r>
    <x v="32"/>
    <x v="2"/>
    <n v="35"/>
    <n v="61"/>
    <n v="8364"/>
  </r>
  <r>
    <x v="33"/>
    <x v="2"/>
    <n v="35"/>
    <n v="25"/>
    <n v="7446"/>
  </r>
  <r>
    <x v="34"/>
    <x v="2"/>
    <n v="35"/>
    <n v="5"/>
    <n v="912"/>
  </r>
  <r>
    <x v="35"/>
    <x v="2"/>
    <n v="35"/>
    <n v="30"/>
    <n v="9937"/>
  </r>
  <r>
    <x v="36"/>
    <x v="2"/>
    <n v="35"/>
    <n v="16"/>
    <n v="3004"/>
  </r>
  <r>
    <x v="37"/>
    <x v="2"/>
    <n v="35"/>
    <n v="7"/>
    <n v="1324"/>
  </r>
  <r>
    <x v="38"/>
    <x v="2"/>
    <n v="35"/>
    <n v="40"/>
    <n v="11621"/>
  </r>
  <r>
    <x v="39"/>
    <x v="2"/>
    <n v="35"/>
    <n v="18"/>
    <n v="4784"/>
  </r>
  <r>
    <x v="40"/>
    <x v="2"/>
    <n v="35"/>
    <n v="13"/>
    <n v="4845"/>
  </r>
  <r>
    <x v="41"/>
    <x v="2"/>
    <n v="35"/>
    <n v="3"/>
    <n v="521"/>
  </r>
  <r>
    <x v="42"/>
    <x v="2"/>
    <n v="35"/>
    <n v="51"/>
    <n v="10637"/>
  </r>
  <r>
    <x v="43"/>
    <x v="2"/>
    <n v="35"/>
    <n v="45"/>
    <n v="37908"/>
  </r>
  <r>
    <x v="44"/>
    <x v="2"/>
    <n v="35"/>
    <n v="42"/>
    <n v="16872"/>
  </r>
  <r>
    <x v="45"/>
    <x v="2"/>
    <n v="35"/>
    <n v="7"/>
    <n v="1711"/>
  </r>
  <r>
    <x v="46"/>
    <x v="2"/>
    <n v="35"/>
    <n v="85"/>
    <n v="64391"/>
  </r>
  <r>
    <x v="47"/>
    <x v="2"/>
    <n v="35"/>
    <n v="8"/>
    <n v="4374"/>
  </r>
  <r>
    <x v="48"/>
    <x v="2"/>
    <n v="35"/>
    <n v="25"/>
    <n v="10511"/>
  </r>
  <r>
    <x v="49"/>
    <x v="2"/>
    <n v="35"/>
    <n v="28"/>
    <n v="3135"/>
  </r>
  <r>
    <x v="50"/>
    <x v="2"/>
    <n v="35"/>
    <n v="16"/>
    <n v="3045"/>
  </r>
  <r>
    <x v="52"/>
    <x v="2"/>
    <n v="35"/>
    <n v="1"/>
    <n v="224"/>
  </r>
  <r>
    <x v="51"/>
    <x v="2"/>
    <n v="35"/>
    <n v="60"/>
    <n v="91674"/>
  </r>
  <r>
    <x v="0"/>
    <x v="2"/>
    <n v="36"/>
    <n v="16"/>
    <n v="5611"/>
  </r>
  <r>
    <x v="1"/>
    <x v="2"/>
    <n v="36"/>
    <n v="6"/>
    <n v="1962"/>
  </r>
  <r>
    <x v="2"/>
    <x v="2"/>
    <n v="36"/>
    <n v="24"/>
    <n v="10525"/>
  </r>
  <r>
    <x v="3"/>
    <x v="2"/>
    <n v="36"/>
    <n v="2"/>
    <n v="433"/>
  </r>
  <r>
    <x v="4"/>
    <x v="2"/>
    <n v="36"/>
    <n v="76"/>
    <n v="23378"/>
  </r>
  <r>
    <x v="5"/>
    <x v="2"/>
    <n v="36"/>
    <n v="11"/>
    <n v="17457"/>
  </r>
  <r>
    <x v="6"/>
    <x v="2"/>
    <n v="36"/>
    <n v="7"/>
    <n v="2060"/>
  </r>
  <r>
    <x v="7"/>
    <x v="2"/>
    <n v="36"/>
    <n v="3"/>
    <n v="1148"/>
  </r>
  <r>
    <x v="8"/>
    <x v="2"/>
    <n v="36"/>
    <n v="1"/>
    <n v="1757"/>
  </r>
  <r>
    <x v="9"/>
    <x v="2"/>
    <n v="36"/>
    <n v="0"/>
    <n v="0"/>
  </r>
  <r>
    <x v="10"/>
    <x v="2"/>
    <n v="36"/>
    <n v="33"/>
    <n v="27302"/>
  </r>
  <r>
    <x v="11"/>
    <x v="2"/>
    <n v="36"/>
    <n v="19"/>
    <n v="10457"/>
  </r>
  <r>
    <x v="12"/>
    <x v="2"/>
    <n v="36"/>
    <n v="4"/>
    <n v="2057"/>
  </r>
  <r>
    <x v="13"/>
    <x v="2"/>
    <n v="36"/>
    <n v="64"/>
    <n v="31457"/>
  </r>
  <r>
    <x v="14"/>
    <x v="2"/>
    <n v="36"/>
    <n v="29"/>
    <n v="6995"/>
  </r>
  <r>
    <x v="15"/>
    <x v="2"/>
    <n v="36"/>
    <n v="4"/>
    <n v="1170"/>
  </r>
  <r>
    <x v="16"/>
    <x v="2"/>
    <n v="36"/>
    <n v="12"/>
    <n v="3306"/>
  </r>
  <r>
    <x v="17"/>
    <x v="2"/>
    <n v="36"/>
    <n v="10"/>
    <n v="10746"/>
  </r>
  <r>
    <x v="18"/>
    <x v="2"/>
    <n v="36"/>
    <n v="20"/>
    <n v="18901"/>
  </r>
  <r>
    <x v="19"/>
    <x v="2"/>
    <n v="36"/>
    <n v="23"/>
    <n v="4171"/>
  </r>
  <r>
    <x v="20"/>
    <x v="2"/>
    <n v="36"/>
    <n v="4"/>
    <n v="697"/>
  </r>
  <r>
    <x v="21"/>
    <x v="2"/>
    <n v="36"/>
    <n v="32"/>
    <n v="20623"/>
  </r>
  <r>
    <x v="22"/>
    <x v="2"/>
    <n v="36"/>
    <n v="36"/>
    <n v="8247"/>
  </r>
  <r>
    <x v="23"/>
    <x v="2"/>
    <n v="36"/>
    <n v="11"/>
    <n v="3943"/>
  </r>
  <r>
    <x v="24"/>
    <x v="2"/>
    <n v="36"/>
    <n v="28"/>
    <n v="10415"/>
  </r>
  <r>
    <x v="25"/>
    <x v="2"/>
    <n v="36"/>
    <n v="20"/>
    <n v="3557"/>
  </r>
  <r>
    <x v="26"/>
    <x v="2"/>
    <n v="36"/>
    <n v="5"/>
    <n v="1691"/>
  </r>
  <r>
    <x v="27"/>
    <x v="2"/>
    <n v="36"/>
    <n v="9"/>
    <n v="1395"/>
  </r>
  <r>
    <x v="28"/>
    <x v="2"/>
    <n v="36"/>
    <n v="20"/>
    <n v="6251"/>
  </r>
  <r>
    <x v="29"/>
    <x v="2"/>
    <n v="36"/>
    <n v="16"/>
    <n v="2302"/>
  </r>
  <r>
    <x v="30"/>
    <x v="2"/>
    <n v="36"/>
    <n v="13"/>
    <n v="2789"/>
  </r>
  <r>
    <x v="31"/>
    <x v="2"/>
    <n v="36"/>
    <n v="11"/>
    <n v="3913"/>
  </r>
  <r>
    <x v="32"/>
    <x v="2"/>
    <n v="36"/>
    <n v="62"/>
    <n v="6793"/>
  </r>
  <r>
    <x v="33"/>
    <x v="2"/>
    <n v="36"/>
    <n v="24"/>
    <n v="6055"/>
  </r>
  <r>
    <x v="34"/>
    <x v="2"/>
    <n v="36"/>
    <n v="5"/>
    <n v="805"/>
  </r>
  <r>
    <x v="35"/>
    <x v="2"/>
    <n v="36"/>
    <n v="28"/>
    <n v="8417"/>
  </r>
  <r>
    <x v="36"/>
    <x v="2"/>
    <n v="36"/>
    <n v="19"/>
    <n v="3019"/>
  </r>
  <r>
    <x v="37"/>
    <x v="2"/>
    <n v="36"/>
    <n v="8"/>
    <n v="1301"/>
  </r>
  <r>
    <x v="38"/>
    <x v="2"/>
    <n v="36"/>
    <n v="38"/>
    <n v="10931"/>
  </r>
  <r>
    <x v="39"/>
    <x v="2"/>
    <n v="36"/>
    <n v="18"/>
    <n v="4786"/>
  </r>
  <r>
    <x v="40"/>
    <x v="2"/>
    <n v="36"/>
    <n v="13"/>
    <n v="4424"/>
  </r>
  <r>
    <x v="41"/>
    <x v="2"/>
    <n v="36"/>
    <n v="3"/>
    <n v="453"/>
  </r>
  <r>
    <x v="42"/>
    <x v="2"/>
    <n v="36"/>
    <n v="52"/>
    <n v="10501"/>
  </r>
  <r>
    <x v="43"/>
    <x v="2"/>
    <n v="36"/>
    <n v="45"/>
    <n v="33032"/>
  </r>
  <r>
    <x v="44"/>
    <x v="2"/>
    <n v="36"/>
    <n v="43"/>
    <n v="16931"/>
  </r>
  <r>
    <x v="45"/>
    <x v="2"/>
    <n v="36"/>
    <n v="7"/>
    <n v="1556"/>
  </r>
  <r>
    <x v="46"/>
    <x v="2"/>
    <n v="36"/>
    <n v="95"/>
    <n v="72523"/>
  </r>
  <r>
    <x v="47"/>
    <x v="2"/>
    <n v="36"/>
    <n v="9"/>
    <n v="3806"/>
  </r>
  <r>
    <x v="48"/>
    <x v="2"/>
    <n v="36"/>
    <n v="26"/>
    <n v="10675"/>
  </r>
  <r>
    <x v="49"/>
    <x v="2"/>
    <n v="36"/>
    <n v="26"/>
    <n v="2992"/>
  </r>
  <r>
    <x v="50"/>
    <x v="2"/>
    <n v="36"/>
    <n v="16"/>
    <n v="2601"/>
  </r>
  <r>
    <x v="52"/>
    <x v="2"/>
    <n v="36"/>
    <n v="1"/>
    <n v="219"/>
  </r>
  <r>
    <x v="51"/>
    <x v="2"/>
    <n v="36"/>
    <n v="63"/>
    <n v="92336"/>
  </r>
  <r>
    <x v="0"/>
    <x v="2"/>
    <n v="37"/>
    <n v="15"/>
    <n v="5292"/>
  </r>
  <r>
    <x v="1"/>
    <x v="2"/>
    <n v="37"/>
    <n v="6"/>
    <n v="2068"/>
  </r>
  <r>
    <x v="2"/>
    <x v="2"/>
    <n v="37"/>
    <n v="24"/>
    <n v="12135"/>
  </r>
  <r>
    <x v="3"/>
    <x v="2"/>
    <n v="37"/>
    <n v="2"/>
    <n v="617"/>
  </r>
  <r>
    <x v="4"/>
    <x v="2"/>
    <n v="37"/>
    <n v="75"/>
    <n v="27935"/>
  </r>
  <r>
    <x v="5"/>
    <x v="2"/>
    <n v="37"/>
    <n v="10"/>
    <n v="20847"/>
  </r>
  <r>
    <x v="6"/>
    <x v="2"/>
    <n v="37"/>
    <n v="7"/>
    <n v="2613"/>
  </r>
  <r>
    <x v="7"/>
    <x v="2"/>
    <n v="37"/>
    <n v="1"/>
    <n v="406"/>
  </r>
  <r>
    <x v="8"/>
    <x v="2"/>
    <n v="37"/>
    <n v="1"/>
    <n v="2218"/>
  </r>
  <r>
    <x v="9"/>
    <x v="2"/>
    <n v="37"/>
    <n v="0"/>
    <n v="0"/>
  </r>
  <r>
    <x v="10"/>
    <x v="2"/>
    <n v="37"/>
    <n v="32"/>
    <n v="26978"/>
  </r>
  <r>
    <x v="11"/>
    <x v="2"/>
    <n v="37"/>
    <n v="20"/>
    <n v="13045"/>
  </r>
  <r>
    <x v="12"/>
    <x v="2"/>
    <n v="37"/>
    <n v="5"/>
    <n v="3192"/>
  </r>
  <r>
    <x v="13"/>
    <x v="2"/>
    <n v="37"/>
    <n v="73"/>
    <n v="41273"/>
  </r>
  <r>
    <x v="14"/>
    <x v="2"/>
    <n v="37"/>
    <n v="28"/>
    <n v="7765"/>
  </r>
  <r>
    <x v="15"/>
    <x v="2"/>
    <n v="37"/>
    <n v="4"/>
    <n v="1525"/>
  </r>
  <r>
    <x v="16"/>
    <x v="2"/>
    <n v="37"/>
    <n v="12"/>
    <n v="3631"/>
  </r>
  <r>
    <x v="17"/>
    <x v="2"/>
    <n v="37"/>
    <n v="12"/>
    <n v="19583"/>
  </r>
  <r>
    <x v="18"/>
    <x v="2"/>
    <n v="37"/>
    <n v="28"/>
    <n v="20076"/>
  </r>
  <r>
    <x v="19"/>
    <x v="2"/>
    <n v="37"/>
    <n v="23"/>
    <n v="4812"/>
  </r>
  <r>
    <x v="20"/>
    <x v="2"/>
    <n v="37"/>
    <n v="5"/>
    <n v="1478"/>
  </r>
  <r>
    <x v="21"/>
    <x v="2"/>
    <n v="37"/>
    <n v="32"/>
    <n v="24574"/>
  </r>
  <r>
    <x v="22"/>
    <x v="2"/>
    <n v="37"/>
    <n v="34"/>
    <n v="10070"/>
  </r>
  <r>
    <x v="23"/>
    <x v="2"/>
    <n v="37"/>
    <n v="11"/>
    <n v="4675"/>
  </r>
  <r>
    <x v="24"/>
    <x v="2"/>
    <n v="37"/>
    <n v="29"/>
    <n v="10098"/>
  </r>
  <r>
    <x v="25"/>
    <x v="2"/>
    <n v="37"/>
    <n v="21"/>
    <n v="4426"/>
  </r>
  <r>
    <x v="26"/>
    <x v="2"/>
    <n v="37"/>
    <n v="5"/>
    <n v="1983"/>
  </r>
  <r>
    <x v="27"/>
    <x v="2"/>
    <n v="37"/>
    <n v="9"/>
    <n v="1315"/>
  </r>
  <r>
    <x v="28"/>
    <x v="2"/>
    <n v="37"/>
    <n v="21"/>
    <n v="7244"/>
  </r>
  <r>
    <x v="29"/>
    <x v="2"/>
    <n v="37"/>
    <n v="16"/>
    <n v="2874"/>
  </r>
  <r>
    <x v="30"/>
    <x v="2"/>
    <n v="37"/>
    <n v="12"/>
    <n v="3188"/>
  </r>
  <r>
    <x v="31"/>
    <x v="2"/>
    <n v="37"/>
    <n v="11"/>
    <n v="4131"/>
  </r>
  <r>
    <x v="32"/>
    <x v="2"/>
    <n v="37"/>
    <n v="61"/>
    <n v="8623"/>
  </r>
  <r>
    <x v="33"/>
    <x v="2"/>
    <n v="37"/>
    <n v="24"/>
    <n v="7033"/>
  </r>
  <r>
    <x v="34"/>
    <x v="2"/>
    <n v="37"/>
    <n v="6"/>
    <n v="1098"/>
  </r>
  <r>
    <x v="35"/>
    <x v="2"/>
    <n v="37"/>
    <n v="26"/>
    <n v="9249"/>
  </r>
  <r>
    <x v="36"/>
    <x v="2"/>
    <n v="37"/>
    <n v="15"/>
    <n v="3392"/>
  </r>
  <r>
    <x v="37"/>
    <x v="2"/>
    <n v="37"/>
    <n v="8"/>
    <n v="1471"/>
  </r>
  <r>
    <x v="38"/>
    <x v="2"/>
    <n v="37"/>
    <n v="41"/>
    <n v="13681"/>
  </r>
  <r>
    <x v="39"/>
    <x v="2"/>
    <n v="37"/>
    <n v="18"/>
    <n v="6062"/>
  </r>
  <r>
    <x v="40"/>
    <x v="2"/>
    <n v="37"/>
    <n v="12"/>
    <n v="3864"/>
  </r>
  <r>
    <x v="41"/>
    <x v="2"/>
    <n v="37"/>
    <n v="3"/>
    <n v="461"/>
  </r>
  <r>
    <x v="42"/>
    <x v="2"/>
    <n v="37"/>
    <n v="51"/>
    <n v="12058"/>
  </r>
  <r>
    <x v="43"/>
    <x v="2"/>
    <n v="37"/>
    <n v="44"/>
    <n v="36280"/>
  </r>
  <r>
    <x v="44"/>
    <x v="2"/>
    <n v="37"/>
    <n v="44"/>
    <n v="17844"/>
  </r>
  <r>
    <x v="45"/>
    <x v="2"/>
    <n v="37"/>
    <n v="6"/>
    <n v="1530"/>
  </r>
  <r>
    <x v="46"/>
    <x v="2"/>
    <n v="37"/>
    <n v="93"/>
    <n v="71384"/>
  </r>
  <r>
    <x v="47"/>
    <x v="2"/>
    <n v="37"/>
    <n v="9"/>
    <n v="4665"/>
  </r>
  <r>
    <x v="48"/>
    <x v="2"/>
    <n v="37"/>
    <n v="24"/>
    <n v="10262"/>
  </r>
  <r>
    <x v="49"/>
    <x v="2"/>
    <n v="37"/>
    <n v="29"/>
    <n v="3884"/>
  </r>
  <r>
    <x v="50"/>
    <x v="2"/>
    <n v="37"/>
    <n v="15"/>
    <n v="2878"/>
  </r>
  <r>
    <x v="52"/>
    <x v="2"/>
    <n v="37"/>
    <n v="1"/>
    <n v="232"/>
  </r>
  <r>
    <x v="51"/>
    <x v="2"/>
    <n v="37"/>
    <n v="69"/>
    <n v="94818"/>
  </r>
  <r>
    <x v="0"/>
    <x v="2"/>
    <n v="38"/>
    <n v="16"/>
    <n v="6006"/>
  </r>
  <r>
    <x v="1"/>
    <x v="2"/>
    <n v="38"/>
    <n v="5"/>
    <n v="1745"/>
  </r>
  <r>
    <x v="2"/>
    <x v="2"/>
    <n v="38"/>
    <n v="25"/>
    <n v="13004"/>
  </r>
  <r>
    <x v="3"/>
    <x v="2"/>
    <n v="38"/>
    <n v="2"/>
    <n v="511"/>
  </r>
  <r>
    <x v="4"/>
    <x v="2"/>
    <n v="38"/>
    <n v="73"/>
    <n v="27792"/>
  </r>
  <r>
    <x v="5"/>
    <x v="2"/>
    <n v="38"/>
    <n v="11"/>
    <n v="21572"/>
  </r>
  <r>
    <x v="6"/>
    <x v="2"/>
    <n v="38"/>
    <n v="7"/>
    <n v="2740"/>
  </r>
  <r>
    <x v="7"/>
    <x v="2"/>
    <n v="38"/>
    <n v="1"/>
    <n v="392"/>
  </r>
  <r>
    <x v="8"/>
    <x v="2"/>
    <n v="38"/>
    <n v="1"/>
    <n v="1977"/>
  </r>
  <r>
    <x v="9"/>
    <x v="2"/>
    <n v="38"/>
    <n v="0"/>
    <n v="0"/>
  </r>
  <r>
    <x v="10"/>
    <x v="2"/>
    <n v="38"/>
    <n v="32"/>
    <n v="27216"/>
  </r>
  <r>
    <x v="11"/>
    <x v="2"/>
    <n v="38"/>
    <n v="19"/>
    <n v="13466"/>
  </r>
  <r>
    <x v="12"/>
    <x v="2"/>
    <n v="38"/>
    <n v="5"/>
    <n v="3041"/>
  </r>
  <r>
    <x v="13"/>
    <x v="2"/>
    <n v="38"/>
    <n v="72"/>
    <n v="37070"/>
  </r>
  <r>
    <x v="14"/>
    <x v="2"/>
    <n v="38"/>
    <n v="29"/>
    <n v="7879"/>
  </r>
  <r>
    <x v="15"/>
    <x v="2"/>
    <n v="38"/>
    <n v="5"/>
    <n v="1539"/>
  </r>
  <r>
    <x v="16"/>
    <x v="2"/>
    <n v="38"/>
    <n v="12"/>
    <n v="3516"/>
  </r>
  <r>
    <x v="17"/>
    <x v="2"/>
    <n v="38"/>
    <n v="11"/>
    <n v="19399"/>
  </r>
  <r>
    <x v="18"/>
    <x v="2"/>
    <n v="38"/>
    <n v="29"/>
    <n v="20854"/>
  </r>
  <r>
    <x v="19"/>
    <x v="2"/>
    <n v="38"/>
    <n v="22"/>
    <n v="4596"/>
  </r>
  <r>
    <x v="20"/>
    <x v="2"/>
    <n v="38"/>
    <n v="7"/>
    <n v="2396"/>
  </r>
  <r>
    <x v="21"/>
    <x v="2"/>
    <n v="38"/>
    <n v="33"/>
    <n v="25962"/>
  </r>
  <r>
    <x v="22"/>
    <x v="2"/>
    <n v="38"/>
    <n v="40"/>
    <n v="11779"/>
  </r>
  <r>
    <x v="23"/>
    <x v="2"/>
    <n v="38"/>
    <n v="10"/>
    <n v="4544"/>
  </r>
  <r>
    <x v="24"/>
    <x v="2"/>
    <n v="38"/>
    <n v="32"/>
    <n v="8748"/>
  </r>
  <r>
    <x v="25"/>
    <x v="2"/>
    <n v="38"/>
    <n v="22"/>
    <n v="4479"/>
  </r>
  <r>
    <x v="26"/>
    <x v="2"/>
    <n v="38"/>
    <n v="5"/>
    <n v="1919"/>
  </r>
  <r>
    <x v="27"/>
    <x v="2"/>
    <n v="38"/>
    <n v="9"/>
    <n v="1275"/>
  </r>
  <r>
    <x v="28"/>
    <x v="2"/>
    <n v="38"/>
    <n v="20"/>
    <n v="7035"/>
  </r>
  <r>
    <x v="29"/>
    <x v="2"/>
    <n v="38"/>
    <n v="16"/>
    <n v="2875"/>
  </r>
  <r>
    <x v="30"/>
    <x v="2"/>
    <n v="38"/>
    <n v="13"/>
    <n v="3429"/>
  </r>
  <r>
    <x v="31"/>
    <x v="2"/>
    <n v="38"/>
    <n v="10"/>
    <n v="3908"/>
  </r>
  <r>
    <x v="32"/>
    <x v="2"/>
    <n v="38"/>
    <n v="62"/>
    <n v="8257"/>
  </r>
  <r>
    <x v="33"/>
    <x v="2"/>
    <n v="38"/>
    <n v="24"/>
    <n v="7341"/>
  </r>
  <r>
    <x v="34"/>
    <x v="2"/>
    <n v="38"/>
    <n v="7"/>
    <n v="1481"/>
  </r>
  <r>
    <x v="35"/>
    <x v="2"/>
    <n v="38"/>
    <n v="27"/>
    <n v="9324"/>
  </r>
  <r>
    <x v="36"/>
    <x v="2"/>
    <n v="38"/>
    <n v="15"/>
    <n v="2545"/>
  </r>
  <r>
    <x v="37"/>
    <x v="2"/>
    <n v="38"/>
    <n v="10"/>
    <n v="2268"/>
  </r>
  <r>
    <x v="38"/>
    <x v="2"/>
    <n v="38"/>
    <n v="40"/>
    <n v="13711"/>
  </r>
  <r>
    <x v="39"/>
    <x v="2"/>
    <n v="38"/>
    <n v="18"/>
    <n v="6143"/>
  </r>
  <r>
    <x v="40"/>
    <x v="2"/>
    <n v="38"/>
    <n v="12"/>
    <n v="4376"/>
  </r>
  <r>
    <x v="41"/>
    <x v="2"/>
    <n v="38"/>
    <n v="3"/>
    <n v="474"/>
  </r>
  <r>
    <x v="42"/>
    <x v="2"/>
    <n v="38"/>
    <n v="54"/>
    <n v="12400"/>
  </r>
  <r>
    <x v="43"/>
    <x v="2"/>
    <n v="38"/>
    <n v="45"/>
    <n v="36808"/>
  </r>
  <r>
    <x v="44"/>
    <x v="2"/>
    <n v="38"/>
    <n v="44"/>
    <n v="18583"/>
  </r>
  <r>
    <x v="45"/>
    <x v="2"/>
    <n v="38"/>
    <n v="7"/>
    <n v="1584"/>
  </r>
  <r>
    <x v="46"/>
    <x v="2"/>
    <n v="38"/>
    <n v="98"/>
    <n v="78169"/>
  </r>
  <r>
    <x v="47"/>
    <x v="2"/>
    <n v="38"/>
    <n v="9"/>
    <n v="4540"/>
  </r>
  <r>
    <x v="48"/>
    <x v="2"/>
    <n v="38"/>
    <n v="24"/>
    <n v="9953"/>
  </r>
  <r>
    <x v="49"/>
    <x v="2"/>
    <n v="38"/>
    <n v="28"/>
    <n v="3766"/>
  </r>
  <r>
    <x v="50"/>
    <x v="2"/>
    <n v="38"/>
    <n v="15"/>
    <n v="2906"/>
  </r>
  <r>
    <x v="52"/>
    <x v="2"/>
    <n v="38"/>
    <n v="1"/>
    <n v="426"/>
  </r>
  <r>
    <x v="51"/>
    <x v="2"/>
    <n v="38"/>
    <n v="63"/>
    <n v="93906"/>
  </r>
  <r>
    <x v="0"/>
    <x v="2"/>
    <n v="39"/>
    <n v="18"/>
    <n v="6304"/>
  </r>
  <r>
    <x v="1"/>
    <x v="2"/>
    <n v="39"/>
    <n v="5"/>
    <n v="1232"/>
  </r>
  <r>
    <x v="2"/>
    <x v="2"/>
    <n v="39"/>
    <n v="22"/>
    <n v="11754"/>
  </r>
  <r>
    <x v="3"/>
    <x v="2"/>
    <n v="39"/>
    <n v="2"/>
    <n v="464"/>
  </r>
  <r>
    <x v="4"/>
    <x v="2"/>
    <n v="39"/>
    <n v="69"/>
    <n v="27223"/>
  </r>
  <r>
    <x v="5"/>
    <x v="2"/>
    <n v="39"/>
    <n v="10"/>
    <n v="21031"/>
  </r>
  <r>
    <x v="6"/>
    <x v="2"/>
    <n v="39"/>
    <n v="6"/>
    <n v="2325"/>
  </r>
  <r>
    <x v="7"/>
    <x v="2"/>
    <n v="39"/>
    <n v="1"/>
    <n v="378"/>
  </r>
  <r>
    <x v="8"/>
    <x v="2"/>
    <n v="39"/>
    <n v="1"/>
    <n v="2208"/>
  </r>
  <r>
    <x v="9"/>
    <x v="2"/>
    <n v="39"/>
    <n v="0"/>
    <n v="0"/>
  </r>
  <r>
    <x v="10"/>
    <x v="2"/>
    <n v="39"/>
    <n v="33"/>
    <n v="27247"/>
  </r>
  <r>
    <x v="11"/>
    <x v="2"/>
    <n v="39"/>
    <n v="18"/>
    <n v="13113"/>
  </r>
  <r>
    <x v="12"/>
    <x v="2"/>
    <n v="39"/>
    <n v="6"/>
    <n v="3319"/>
  </r>
  <r>
    <x v="13"/>
    <x v="2"/>
    <n v="39"/>
    <n v="74"/>
    <n v="38979"/>
  </r>
  <r>
    <x v="14"/>
    <x v="2"/>
    <n v="39"/>
    <n v="30"/>
    <n v="7701"/>
  </r>
  <r>
    <x v="15"/>
    <x v="2"/>
    <n v="39"/>
    <n v="6"/>
    <n v="1671"/>
  </r>
  <r>
    <x v="16"/>
    <x v="2"/>
    <n v="39"/>
    <n v="12"/>
    <n v="3488"/>
  </r>
  <r>
    <x v="17"/>
    <x v="2"/>
    <n v="39"/>
    <n v="11"/>
    <n v="21857"/>
  </r>
  <r>
    <x v="18"/>
    <x v="2"/>
    <n v="39"/>
    <n v="27"/>
    <n v="20367"/>
  </r>
  <r>
    <x v="19"/>
    <x v="2"/>
    <n v="39"/>
    <n v="22"/>
    <n v="4466"/>
  </r>
  <r>
    <x v="20"/>
    <x v="2"/>
    <n v="39"/>
    <n v="7"/>
    <n v="2589"/>
  </r>
  <r>
    <x v="21"/>
    <x v="2"/>
    <n v="39"/>
    <n v="33"/>
    <n v="25730"/>
  </r>
  <r>
    <x v="22"/>
    <x v="2"/>
    <n v="39"/>
    <n v="40"/>
    <n v="10835"/>
  </r>
  <r>
    <x v="23"/>
    <x v="2"/>
    <n v="39"/>
    <n v="11"/>
    <n v="4619"/>
  </r>
  <r>
    <x v="24"/>
    <x v="2"/>
    <n v="39"/>
    <n v="33"/>
    <n v="10135"/>
  </r>
  <r>
    <x v="25"/>
    <x v="2"/>
    <n v="39"/>
    <n v="21"/>
    <n v="4380"/>
  </r>
  <r>
    <x v="26"/>
    <x v="2"/>
    <n v="39"/>
    <n v="4"/>
    <n v="1875"/>
  </r>
  <r>
    <x v="27"/>
    <x v="2"/>
    <n v="39"/>
    <n v="9"/>
    <n v="1401"/>
  </r>
  <r>
    <x v="28"/>
    <x v="2"/>
    <n v="39"/>
    <n v="18"/>
    <n v="5751"/>
  </r>
  <r>
    <x v="29"/>
    <x v="2"/>
    <n v="39"/>
    <n v="16"/>
    <n v="2892"/>
  </r>
  <r>
    <x v="30"/>
    <x v="2"/>
    <n v="39"/>
    <n v="12"/>
    <n v="3267"/>
  </r>
  <r>
    <x v="31"/>
    <x v="2"/>
    <n v="39"/>
    <n v="12"/>
    <n v="4577"/>
  </r>
  <r>
    <x v="32"/>
    <x v="2"/>
    <n v="39"/>
    <n v="60"/>
    <n v="8479"/>
  </r>
  <r>
    <x v="33"/>
    <x v="2"/>
    <n v="39"/>
    <n v="24"/>
    <n v="7062"/>
  </r>
  <r>
    <x v="34"/>
    <x v="2"/>
    <n v="39"/>
    <n v="6"/>
    <n v="975"/>
  </r>
  <r>
    <x v="35"/>
    <x v="2"/>
    <n v="39"/>
    <n v="27"/>
    <n v="9432"/>
  </r>
  <r>
    <x v="36"/>
    <x v="2"/>
    <n v="39"/>
    <n v="18"/>
    <n v="3923"/>
  </r>
  <r>
    <x v="37"/>
    <x v="2"/>
    <n v="39"/>
    <n v="8"/>
    <n v="1457"/>
  </r>
  <r>
    <x v="38"/>
    <x v="2"/>
    <n v="39"/>
    <n v="40"/>
    <n v="14080"/>
  </r>
  <r>
    <x v="39"/>
    <x v="2"/>
    <n v="39"/>
    <n v="18"/>
    <n v="6518"/>
  </r>
  <r>
    <x v="40"/>
    <x v="2"/>
    <n v="39"/>
    <n v="12"/>
    <n v="4241"/>
  </r>
  <r>
    <x v="41"/>
    <x v="2"/>
    <n v="39"/>
    <n v="3"/>
    <n v="593"/>
  </r>
  <r>
    <x v="42"/>
    <x v="2"/>
    <n v="39"/>
    <n v="52"/>
    <n v="12325"/>
  </r>
  <r>
    <x v="43"/>
    <x v="2"/>
    <n v="39"/>
    <n v="44"/>
    <n v="37331"/>
  </r>
  <r>
    <x v="44"/>
    <x v="2"/>
    <n v="39"/>
    <n v="43"/>
    <n v="17358"/>
  </r>
  <r>
    <x v="45"/>
    <x v="2"/>
    <n v="39"/>
    <n v="7"/>
    <n v="1831"/>
  </r>
  <r>
    <x v="46"/>
    <x v="2"/>
    <n v="39"/>
    <n v="96"/>
    <n v="73814"/>
  </r>
  <r>
    <x v="47"/>
    <x v="2"/>
    <n v="39"/>
    <n v="10"/>
    <n v="5288"/>
  </r>
  <r>
    <x v="48"/>
    <x v="2"/>
    <n v="39"/>
    <n v="25"/>
    <n v="10090"/>
  </r>
  <r>
    <x v="49"/>
    <x v="2"/>
    <n v="39"/>
    <n v="29"/>
    <n v="3398"/>
  </r>
  <r>
    <x v="50"/>
    <x v="2"/>
    <n v="39"/>
    <n v="14"/>
    <n v="2737"/>
  </r>
  <r>
    <x v="52"/>
    <x v="2"/>
    <n v="39"/>
    <n v="1"/>
    <n v="427"/>
  </r>
  <r>
    <x v="51"/>
    <x v="2"/>
    <n v="39"/>
    <n v="67"/>
    <n v="95390"/>
  </r>
  <r>
    <x v="0"/>
    <x v="2"/>
    <n v="40"/>
    <n v="39"/>
    <n v="15930"/>
  </r>
  <r>
    <x v="1"/>
    <x v="2"/>
    <n v="40"/>
    <n v="8"/>
    <n v="2252"/>
  </r>
  <r>
    <x v="2"/>
    <x v="2"/>
    <n v="40"/>
    <n v="32"/>
    <n v="17442"/>
  </r>
  <r>
    <x v="3"/>
    <x v="2"/>
    <n v="40"/>
    <n v="17"/>
    <n v="2968"/>
  </r>
  <r>
    <x v="4"/>
    <x v="2"/>
    <n v="40"/>
    <n v="123"/>
    <n v="34264"/>
  </r>
  <r>
    <x v="5"/>
    <x v="2"/>
    <n v="40"/>
    <n v="11"/>
    <n v="20269"/>
  </r>
  <r>
    <x v="6"/>
    <x v="2"/>
    <n v="40"/>
    <n v="17"/>
    <n v="5209"/>
  </r>
  <r>
    <x v="7"/>
    <x v="2"/>
    <n v="40"/>
    <n v="10"/>
    <n v="3135"/>
  </r>
  <r>
    <x v="8"/>
    <x v="2"/>
    <n v="40"/>
    <n v="2"/>
    <n v="1935"/>
  </r>
  <r>
    <x v="9"/>
    <x v="2"/>
    <n v="40"/>
    <n v="0"/>
    <n v="0"/>
  </r>
  <r>
    <x v="10"/>
    <x v="2"/>
    <n v="40"/>
    <n v="41"/>
    <n v="27435"/>
  </r>
  <r>
    <x v="11"/>
    <x v="2"/>
    <n v="40"/>
    <n v="18"/>
    <n v="14325"/>
  </r>
  <r>
    <x v="12"/>
    <x v="2"/>
    <n v="40"/>
    <n v="11"/>
    <n v="4753"/>
  </r>
  <r>
    <x v="13"/>
    <x v="2"/>
    <n v="40"/>
    <n v="84"/>
    <n v="43991"/>
  </r>
  <r>
    <x v="14"/>
    <x v="2"/>
    <n v="40"/>
    <n v="42"/>
    <n v="9788"/>
  </r>
  <r>
    <x v="15"/>
    <x v="2"/>
    <n v="40"/>
    <n v="10"/>
    <n v="2702"/>
  </r>
  <r>
    <x v="16"/>
    <x v="2"/>
    <n v="40"/>
    <n v="35"/>
    <n v="7870"/>
  </r>
  <r>
    <x v="17"/>
    <x v="2"/>
    <n v="40"/>
    <n v="15"/>
    <n v="19737"/>
  </r>
  <r>
    <x v="18"/>
    <x v="2"/>
    <n v="40"/>
    <n v="30"/>
    <n v="19042"/>
  </r>
  <r>
    <x v="19"/>
    <x v="2"/>
    <n v="40"/>
    <n v="35"/>
    <n v="7271"/>
  </r>
  <r>
    <x v="20"/>
    <x v="2"/>
    <n v="40"/>
    <n v="15"/>
    <n v="9647"/>
  </r>
  <r>
    <x v="21"/>
    <x v="2"/>
    <n v="40"/>
    <n v="50"/>
    <n v="28217"/>
  </r>
  <r>
    <x v="22"/>
    <x v="2"/>
    <n v="40"/>
    <n v="58"/>
    <n v="16368"/>
  </r>
  <r>
    <x v="23"/>
    <x v="2"/>
    <n v="40"/>
    <n v="14"/>
    <n v="3900"/>
  </r>
  <r>
    <x v="24"/>
    <x v="2"/>
    <n v="40"/>
    <n v="44"/>
    <n v="14470"/>
  </r>
  <r>
    <x v="25"/>
    <x v="2"/>
    <n v="40"/>
    <n v="26"/>
    <n v="9237"/>
  </r>
  <r>
    <x v="26"/>
    <x v="2"/>
    <n v="40"/>
    <n v="10"/>
    <n v="2933"/>
  </r>
  <r>
    <x v="27"/>
    <x v="2"/>
    <n v="40"/>
    <n v="14"/>
    <n v="3211"/>
  </r>
  <r>
    <x v="28"/>
    <x v="2"/>
    <n v="40"/>
    <n v="37"/>
    <n v="16463"/>
  </r>
  <r>
    <x v="29"/>
    <x v="2"/>
    <n v="40"/>
    <n v="27"/>
    <n v="4810"/>
  </r>
  <r>
    <x v="30"/>
    <x v="2"/>
    <n v="40"/>
    <n v="17"/>
    <n v="4967"/>
  </r>
  <r>
    <x v="31"/>
    <x v="2"/>
    <n v="40"/>
    <n v="25"/>
    <n v="8828"/>
  </r>
  <r>
    <x v="32"/>
    <x v="2"/>
    <n v="40"/>
    <n v="211"/>
    <n v="16370"/>
  </r>
  <r>
    <x v="33"/>
    <x v="2"/>
    <n v="40"/>
    <n v="62"/>
    <n v="20462"/>
  </r>
  <r>
    <x v="34"/>
    <x v="2"/>
    <n v="40"/>
    <n v="8"/>
    <n v="1261"/>
  </r>
  <r>
    <x v="35"/>
    <x v="2"/>
    <n v="40"/>
    <n v="38"/>
    <n v="13377"/>
  </r>
  <r>
    <x v="36"/>
    <x v="2"/>
    <n v="40"/>
    <n v="17"/>
    <n v="4168"/>
  </r>
  <r>
    <x v="37"/>
    <x v="2"/>
    <n v="40"/>
    <n v="16"/>
    <n v="3835"/>
  </r>
  <r>
    <x v="38"/>
    <x v="2"/>
    <n v="40"/>
    <n v="65"/>
    <n v="20636"/>
  </r>
  <r>
    <x v="39"/>
    <x v="2"/>
    <n v="40"/>
    <n v="20"/>
    <n v="6526"/>
  </r>
  <r>
    <x v="40"/>
    <x v="2"/>
    <n v="40"/>
    <n v="20"/>
    <n v="7629"/>
  </r>
  <r>
    <x v="41"/>
    <x v="2"/>
    <n v="40"/>
    <n v="19"/>
    <n v="4958"/>
  </r>
  <r>
    <x v="42"/>
    <x v="2"/>
    <n v="40"/>
    <n v="50"/>
    <n v="10989"/>
  </r>
  <r>
    <x v="43"/>
    <x v="2"/>
    <n v="40"/>
    <n v="62"/>
    <n v="40021"/>
  </r>
  <r>
    <x v="44"/>
    <x v="2"/>
    <n v="40"/>
    <n v="42"/>
    <n v="16587"/>
  </r>
  <r>
    <x v="45"/>
    <x v="2"/>
    <n v="40"/>
    <n v="10"/>
    <n v="3051"/>
  </r>
  <r>
    <x v="46"/>
    <x v="2"/>
    <n v="40"/>
    <n v="98"/>
    <n v="74088"/>
  </r>
  <r>
    <x v="47"/>
    <x v="2"/>
    <n v="40"/>
    <n v="18"/>
    <n v="7203"/>
  </r>
  <r>
    <x v="48"/>
    <x v="2"/>
    <n v="40"/>
    <n v="32"/>
    <n v="14239"/>
  </r>
  <r>
    <x v="49"/>
    <x v="2"/>
    <n v="40"/>
    <n v="34"/>
    <n v="4853"/>
  </r>
  <r>
    <x v="50"/>
    <x v="2"/>
    <n v="40"/>
    <n v="26"/>
    <n v="4805"/>
  </r>
  <r>
    <x v="52"/>
    <x v="2"/>
    <n v="40"/>
    <n v="1"/>
    <n v="493"/>
  </r>
  <r>
    <x v="51"/>
    <x v="2"/>
    <n v="40"/>
    <n v="84"/>
    <n v="99586"/>
  </r>
  <r>
    <x v="0"/>
    <x v="2"/>
    <n v="41"/>
    <n v="34"/>
    <n v="14485"/>
  </r>
  <r>
    <x v="1"/>
    <x v="2"/>
    <n v="41"/>
    <n v="7"/>
    <n v="2007"/>
  </r>
  <r>
    <x v="2"/>
    <x v="2"/>
    <n v="41"/>
    <n v="33"/>
    <n v="17272"/>
  </r>
  <r>
    <x v="3"/>
    <x v="2"/>
    <n v="41"/>
    <n v="20"/>
    <n v="3959"/>
  </r>
  <r>
    <x v="4"/>
    <x v="2"/>
    <n v="41"/>
    <n v="123"/>
    <n v="34481"/>
  </r>
  <r>
    <x v="5"/>
    <x v="2"/>
    <n v="41"/>
    <n v="11"/>
    <n v="20699"/>
  </r>
  <r>
    <x v="6"/>
    <x v="2"/>
    <n v="41"/>
    <n v="18"/>
    <n v="4823"/>
  </r>
  <r>
    <x v="7"/>
    <x v="2"/>
    <n v="41"/>
    <n v="10"/>
    <n v="2974"/>
  </r>
  <r>
    <x v="8"/>
    <x v="2"/>
    <n v="41"/>
    <n v="2"/>
    <n v="1987"/>
  </r>
  <r>
    <x v="9"/>
    <x v="2"/>
    <n v="41"/>
    <n v="0"/>
    <n v="0"/>
  </r>
  <r>
    <x v="10"/>
    <x v="2"/>
    <n v="41"/>
    <n v="41"/>
    <n v="26360"/>
  </r>
  <r>
    <x v="11"/>
    <x v="2"/>
    <n v="41"/>
    <n v="19"/>
    <n v="11963"/>
  </r>
  <r>
    <x v="12"/>
    <x v="2"/>
    <n v="41"/>
    <n v="11"/>
    <n v="4848"/>
  </r>
  <r>
    <x v="13"/>
    <x v="2"/>
    <n v="41"/>
    <n v="83"/>
    <n v="43363"/>
  </r>
  <r>
    <x v="14"/>
    <x v="2"/>
    <n v="41"/>
    <n v="42"/>
    <n v="10827"/>
  </r>
  <r>
    <x v="15"/>
    <x v="2"/>
    <n v="41"/>
    <n v="10"/>
    <n v="2369"/>
  </r>
  <r>
    <x v="16"/>
    <x v="2"/>
    <n v="41"/>
    <n v="37"/>
    <n v="8239"/>
  </r>
  <r>
    <x v="17"/>
    <x v="2"/>
    <n v="41"/>
    <n v="15"/>
    <n v="19160"/>
  </r>
  <r>
    <x v="18"/>
    <x v="2"/>
    <n v="41"/>
    <n v="39"/>
    <n v="23433"/>
  </r>
  <r>
    <x v="19"/>
    <x v="2"/>
    <n v="41"/>
    <n v="35"/>
    <n v="6671"/>
  </r>
  <r>
    <x v="20"/>
    <x v="2"/>
    <n v="41"/>
    <n v="15"/>
    <n v="9571"/>
  </r>
  <r>
    <x v="21"/>
    <x v="2"/>
    <n v="41"/>
    <n v="50"/>
    <n v="24548"/>
  </r>
  <r>
    <x v="22"/>
    <x v="2"/>
    <n v="41"/>
    <n v="58"/>
    <n v="17105"/>
  </r>
  <r>
    <x v="23"/>
    <x v="2"/>
    <n v="41"/>
    <n v="15"/>
    <n v="4968"/>
  </r>
  <r>
    <x v="24"/>
    <x v="2"/>
    <n v="41"/>
    <n v="44"/>
    <n v="14238"/>
  </r>
  <r>
    <x v="25"/>
    <x v="2"/>
    <n v="41"/>
    <n v="27"/>
    <n v="8926"/>
  </r>
  <r>
    <x v="26"/>
    <x v="2"/>
    <n v="41"/>
    <n v="10"/>
    <n v="2685"/>
  </r>
  <r>
    <x v="27"/>
    <x v="2"/>
    <n v="41"/>
    <n v="14"/>
    <n v="3185"/>
  </r>
  <r>
    <x v="28"/>
    <x v="2"/>
    <n v="41"/>
    <n v="36"/>
    <n v="16222"/>
  </r>
  <r>
    <x v="29"/>
    <x v="2"/>
    <n v="41"/>
    <n v="25"/>
    <n v="4124"/>
  </r>
  <r>
    <x v="30"/>
    <x v="2"/>
    <n v="41"/>
    <n v="17"/>
    <n v="4867"/>
  </r>
  <r>
    <x v="31"/>
    <x v="2"/>
    <n v="41"/>
    <n v="26"/>
    <n v="9032"/>
  </r>
  <r>
    <x v="32"/>
    <x v="2"/>
    <n v="41"/>
    <n v="213"/>
    <n v="16408"/>
  </r>
  <r>
    <x v="33"/>
    <x v="2"/>
    <n v="41"/>
    <n v="61"/>
    <n v="19489"/>
  </r>
  <r>
    <x v="34"/>
    <x v="2"/>
    <n v="41"/>
    <n v="9"/>
    <n v="1324"/>
  </r>
  <r>
    <x v="35"/>
    <x v="2"/>
    <n v="41"/>
    <n v="40"/>
    <n v="14441"/>
  </r>
  <r>
    <x v="36"/>
    <x v="2"/>
    <n v="41"/>
    <n v="20"/>
    <n v="4565"/>
  </r>
  <r>
    <x v="37"/>
    <x v="2"/>
    <n v="41"/>
    <n v="15"/>
    <n v="3317"/>
  </r>
  <r>
    <x v="38"/>
    <x v="2"/>
    <n v="41"/>
    <n v="62"/>
    <n v="19646"/>
  </r>
  <r>
    <x v="39"/>
    <x v="2"/>
    <n v="41"/>
    <n v="20"/>
    <n v="5510"/>
  </r>
  <r>
    <x v="40"/>
    <x v="2"/>
    <n v="41"/>
    <n v="19"/>
    <n v="7188"/>
  </r>
  <r>
    <x v="41"/>
    <x v="2"/>
    <n v="41"/>
    <n v="19"/>
    <n v="5018"/>
  </r>
  <r>
    <x v="42"/>
    <x v="2"/>
    <n v="41"/>
    <n v="48"/>
    <n v="10157"/>
  </r>
  <r>
    <x v="43"/>
    <x v="2"/>
    <n v="41"/>
    <n v="61"/>
    <n v="40443"/>
  </r>
  <r>
    <x v="44"/>
    <x v="2"/>
    <n v="41"/>
    <n v="43"/>
    <n v="16635"/>
  </r>
  <r>
    <x v="45"/>
    <x v="2"/>
    <n v="41"/>
    <n v="10"/>
    <n v="2728"/>
  </r>
  <r>
    <x v="46"/>
    <x v="2"/>
    <n v="41"/>
    <n v="98"/>
    <n v="73031"/>
  </r>
  <r>
    <x v="47"/>
    <x v="2"/>
    <n v="41"/>
    <n v="19"/>
    <n v="7579"/>
  </r>
  <r>
    <x v="48"/>
    <x v="2"/>
    <n v="41"/>
    <n v="30"/>
    <n v="13853"/>
  </r>
  <r>
    <x v="49"/>
    <x v="2"/>
    <n v="41"/>
    <n v="34"/>
    <n v="4663"/>
  </r>
  <r>
    <x v="50"/>
    <x v="2"/>
    <n v="41"/>
    <n v="26"/>
    <n v="4872"/>
  </r>
  <r>
    <x v="52"/>
    <x v="2"/>
    <n v="41"/>
    <n v="1"/>
    <n v="432"/>
  </r>
  <r>
    <x v="51"/>
    <x v="2"/>
    <n v="41"/>
    <n v="84"/>
    <n v="98207"/>
  </r>
  <r>
    <x v="0"/>
    <x v="2"/>
    <n v="42"/>
    <n v="35"/>
    <n v="15510"/>
  </r>
  <r>
    <x v="1"/>
    <x v="2"/>
    <n v="42"/>
    <n v="9"/>
    <n v="2332"/>
  </r>
  <r>
    <x v="2"/>
    <x v="2"/>
    <n v="42"/>
    <n v="34"/>
    <n v="19851"/>
  </r>
  <r>
    <x v="3"/>
    <x v="2"/>
    <n v="42"/>
    <n v="20"/>
    <n v="5079"/>
  </r>
  <r>
    <x v="4"/>
    <x v="2"/>
    <n v="42"/>
    <n v="126"/>
    <n v="35639"/>
  </r>
  <r>
    <x v="5"/>
    <x v="2"/>
    <n v="42"/>
    <n v="11"/>
    <n v="21048"/>
  </r>
  <r>
    <x v="6"/>
    <x v="2"/>
    <n v="42"/>
    <n v="21"/>
    <n v="5963"/>
  </r>
  <r>
    <x v="7"/>
    <x v="2"/>
    <n v="42"/>
    <n v="10"/>
    <n v="3020"/>
  </r>
  <r>
    <x v="8"/>
    <x v="2"/>
    <n v="42"/>
    <n v="2"/>
    <n v="2043"/>
  </r>
  <r>
    <x v="9"/>
    <x v="2"/>
    <n v="42"/>
    <n v="0"/>
    <n v="0"/>
  </r>
  <r>
    <x v="10"/>
    <x v="2"/>
    <n v="42"/>
    <n v="42"/>
    <n v="26681"/>
  </r>
  <r>
    <x v="11"/>
    <x v="2"/>
    <n v="42"/>
    <n v="20"/>
    <n v="14335"/>
  </r>
  <r>
    <x v="12"/>
    <x v="2"/>
    <n v="42"/>
    <n v="11"/>
    <n v="4886"/>
  </r>
  <r>
    <x v="13"/>
    <x v="2"/>
    <n v="42"/>
    <n v="86"/>
    <n v="46136"/>
  </r>
  <r>
    <x v="14"/>
    <x v="2"/>
    <n v="42"/>
    <n v="42"/>
    <n v="10479"/>
  </r>
  <r>
    <x v="15"/>
    <x v="2"/>
    <n v="42"/>
    <n v="10"/>
    <n v="2449"/>
  </r>
  <r>
    <x v="16"/>
    <x v="2"/>
    <n v="42"/>
    <n v="36"/>
    <n v="8401"/>
  </r>
  <r>
    <x v="17"/>
    <x v="2"/>
    <n v="42"/>
    <n v="15"/>
    <n v="20476"/>
  </r>
  <r>
    <x v="18"/>
    <x v="2"/>
    <n v="42"/>
    <n v="39"/>
    <n v="25644"/>
  </r>
  <r>
    <x v="19"/>
    <x v="2"/>
    <n v="42"/>
    <n v="34"/>
    <n v="6598"/>
  </r>
  <r>
    <x v="20"/>
    <x v="2"/>
    <n v="42"/>
    <n v="16"/>
    <n v="11086"/>
  </r>
  <r>
    <x v="21"/>
    <x v="2"/>
    <n v="42"/>
    <n v="48"/>
    <n v="28741"/>
  </r>
  <r>
    <x v="22"/>
    <x v="2"/>
    <n v="42"/>
    <n v="58"/>
    <n v="16596"/>
  </r>
  <r>
    <x v="23"/>
    <x v="2"/>
    <n v="42"/>
    <n v="13"/>
    <n v="4849"/>
  </r>
  <r>
    <x v="24"/>
    <x v="2"/>
    <n v="42"/>
    <n v="43"/>
    <n v="13471"/>
  </r>
  <r>
    <x v="25"/>
    <x v="2"/>
    <n v="42"/>
    <n v="28"/>
    <n v="8770"/>
  </r>
  <r>
    <x v="26"/>
    <x v="2"/>
    <n v="42"/>
    <n v="10"/>
    <n v="2886"/>
  </r>
  <r>
    <x v="27"/>
    <x v="2"/>
    <n v="42"/>
    <n v="14"/>
    <n v="3207"/>
  </r>
  <r>
    <x v="28"/>
    <x v="2"/>
    <n v="42"/>
    <n v="37"/>
    <n v="16156"/>
  </r>
  <r>
    <x v="29"/>
    <x v="2"/>
    <n v="42"/>
    <n v="30"/>
    <n v="5236"/>
  </r>
  <r>
    <x v="30"/>
    <x v="2"/>
    <n v="42"/>
    <n v="19"/>
    <n v="5092"/>
  </r>
  <r>
    <x v="31"/>
    <x v="2"/>
    <n v="42"/>
    <n v="26"/>
    <n v="9476"/>
  </r>
  <r>
    <x v="32"/>
    <x v="2"/>
    <n v="42"/>
    <n v="211"/>
    <n v="15556"/>
  </r>
  <r>
    <x v="33"/>
    <x v="2"/>
    <n v="42"/>
    <n v="63"/>
    <n v="20722"/>
  </r>
  <r>
    <x v="34"/>
    <x v="2"/>
    <n v="42"/>
    <n v="8"/>
    <n v="1052"/>
  </r>
  <r>
    <x v="35"/>
    <x v="2"/>
    <n v="42"/>
    <n v="44"/>
    <n v="15723"/>
  </r>
  <r>
    <x v="36"/>
    <x v="2"/>
    <n v="42"/>
    <n v="20"/>
    <n v="4529"/>
  </r>
  <r>
    <x v="37"/>
    <x v="2"/>
    <n v="42"/>
    <n v="17"/>
    <n v="3485"/>
  </r>
  <r>
    <x v="38"/>
    <x v="2"/>
    <n v="42"/>
    <n v="62"/>
    <n v="19732"/>
  </r>
  <r>
    <x v="39"/>
    <x v="2"/>
    <n v="42"/>
    <n v="20"/>
    <n v="6955"/>
  </r>
  <r>
    <x v="40"/>
    <x v="2"/>
    <n v="42"/>
    <n v="18"/>
    <n v="6742"/>
  </r>
  <r>
    <x v="41"/>
    <x v="2"/>
    <n v="42"/>
    <n v="19"/>
    <n v="4901"/>
  </r>
  <r>
    <x v="42"/>
    <x v="2"/>
    <n v="42"/>
    <n v="49"/>
    <n v="10441"/>
  </r>
  <r>
    <x v="43"/>
    <x v="2"/>
    <n v="42"/>
    <n v="63"/>
    <n v="39486"/>
  </r>
  <r>
    <x v="44"/>
    <x v="2"/>
    <n v="42"/>
    <n v="43"/>
    <n v="15515"/>
  </r>
  <r>
    <x v="45"/>
    <x v="2"/>
    <n v="42"/>
    <n v="9"/>
    <n v="2777"/>
  </r>
  <r>
    <x v="46"/>
    <x v="2"/>
    <n v="42"/>
    <n v="97"/>
    <n v="71754"/>
  </r>
  <r>
    <x v="47"/>
    <x v="2"/>
    <n v="42"/>
    <n v="19"/>
    <n v="7450"/>
  </r>
  <r>
    <x v="48"/>
    <x v="2"/>
    <n v="42"/>
    <n v="34"/>
    <n v="14936"/>
  </r>
  <r>
    <x v="49"/>
    <x v="2"/>
    <n v="42"/>
    <n v="33"/>
    <n v="4661"/>
  </r>
  <r>
    <x v="50"/>
    <x v="2"/>
    <n v="42"/>
    <n v="27"/>
    <n v="5133"/>
  </r>
  <r>
    <x v="52"/>
    <x v="2"/>
    <n v="42"/>
    <n v="1"/>
    <n v="512"/>
  </r>
  <r>
    <x v="51"/>
    <x v="2"/>
    <n v="42"/>
    <n v="89"/>
    <n v="103873"/>
  </r>
  <r>
    <x v="0"/>
    <x v="2"/>
    <n v="43"/>
    <n v="36"/>
    <n v="16688"/>
  </r>
  <r>
    <x v="1"/>
    <x v="2"/>
    <n v="43"/>
    <n v="9"/>
    <n v="2298"/>
  </r>
  <r>
    <x v="2"/>
    <x v="2"/>
    <n v="43"/>
    <n v="31"/>
    <n v="18104"/>
  </r>
  <r>
    <x v="3"/>
    <x v="2"/>
    <n v="43"/>
    <n v="18"/>
    <n v="3911"/>
  </r>
  <r>
    <x v="4"/>
    <x v="2"/>
    <n v="43"/>
    <n v="122"/>
    <n v="34236"/>
  </r>
  <r>
    <x v="5"/>
    <x v="2"/>
    <n v="43"/>
    <n v="11"/>
    <n v="20608"/>
  </r>
  <r>
    <x v="6"/>
    <x v="2"/>
    <n v="43"/>
    <n v="20"/>
    <n v="5969"/>
  </r>
  <r>
    <x v="7"/>
    <x v="2"/>
    <n v="43"/>
    <n v="10"/>
    <n v="3285"/>
  </r>
  <r>
    <x v="8"/>
    <x v="2"/>
    <n v="43"/>
    <n v="2"/>
    <n v="1958"/>
  </r>
  <r>
    <x v="9"/>
    <x v="2"/>
    <n v="43"/>
    <n v="0"/>
    <n v="0"/>
  </r>
  <r>
    <x v="10"/>
    <x v="2"/>
    <n v="43"/>
    <n v="46"/>
    <n v="29130"/>
  </r>
  <r>
    <x v="11"/>
    <x v="2"/>
    <n v="43"/>
    <n v="20"/>
    <n v="14110"/>
  </r>
  <r>
    <x v="12"/>
    <x v="2"/>
    <n v="43"/>
    <n v="11"/>
    <n v="5015"/>
  </r>
  <r>
    <x v="13"/>
    <x v="2"/>
    <n v="43"/>
    <n v="83"/>
    <n v="44430"/>
  </r>
  <r>
    <x v="14"/>
    <x v="2"/>
    <n v="43"/>
    <n v="42"/>
    <n v="10669"/>
  </r>
  <r>
    <x v="15"/>
    <x v="2"/>
    <n v="43"/>
    <n v="10"/>
    <n v="2448"/>
  </r>
  <r>
    <x v="16"/>
    <x v="2"/>
    <n v="43"/>
    <n v="36"/>
    <n v="8066"/>
  </r>
  <r>
    <x v="17"/>
    <x v="2"/>
    <n v="43"/>
    <n v="15"/>
    <n v="20566"/>
  </r>
  <r>
    <x v="18"/>
    <x v="2"/>
    <n v="43"/>
    <n v="41"/>
    <n v="24798"/>
  </r>
  <r>
    <x v="19"/>
    <x v="2"/>
    <n v="43"/>
    <n v="33"/>
    <n v="6867"/>
  </r>
  <r>
    <x v="20"/>
    <x v="2"/>
    <n v="43"/>
    <n v="17"/>
    <n v="14268"/>
  </r>
  <r>
    <x v="21"/>
    <x v="2"/>
    <n v="43"/>
    <n v="50"/>
    <n v="28392"/>
  </r>
  <r>
    <x v="22"/>
    <x v="2"/>
    <n v="43"/>
    <n v="59"/>
    <n v="17641"/>
  </r>
  <r>
    <x v="23"/>
    <x v="2"/>
    <n v="43"/>
    <n v="14"/>
    <n v="4845"/>
  </r>
  <r>
    <x v="24"/>
    <x v="2"/>
    <n v="43"/>
    <n v="43"/>
    <n v="13355"/>
  </r>
  <r>
    <x v="25"/>
    <x v="2"/>
    <n v="43"/>
    <n v="28"/>
    <n v="8243"/>
  </r>
  <r>
    <x v="26"/>
    <x v="2"/>
    <n v="43"/>
    <n v="8"/>
    <n v="2600"/>
  </r>
  <r>
    <x v="27"/>
    <x v="2"/>
    <n v="43"/>
    <n v="12"/>
    <n v="2923"/>
  </r>
  <r>
    <x v="28"/>
    <x v="2"/>
    <n v="43"/>
    <n v="36"/>
    <n v="14372"/>
  </r>
  <r>
    <x v="29"/>
    <x v="2"/>
    <n v="43"/>
    <n v="28"/>
    <n v="4703"/>
  </r>
  <r>
    <x v="30"/>
    <x v="2"/>
    <n v="43"/>
    <n v="20"/>
    <n v="7764"/>
  </r>
  <r>
    <x v="31"/>
    <x v="2"/>
    <n v="43"/>
    <n v="24"/>
    <n v="8513"/>
  </r>
  <r>
    <x v="32"/>
    <x v="2"/>
    <n v="43"/>
    <n v="206"/>
    <n v="15921"/>
  </r>
  <r>
    <x v="33"/>
    <x v="2"/>
    <n v="43"/>
    <n v="65"/>
    <n v="21841"/>
  </r>
  <r>
    <x v="34"/>
    <x v="2"/>
    <n v="43"/>
    <n v="10"/>
    <n v="1336"/>
  </r>
  <r>
    <x v="35"/>
    <x v="2"/>
    <n v="43"/>
    <n v="40"/>
    <n v="13781"/>
  </r>
  <r>
    <x v="36"/>
    <x v="2"/>
    <n v="43"/>
    <n v="18"/>
    <n v="3990"/>
  </r>
  <r>
    <x v="37"/>
    <x v="2"/>
    <n v="43"/>
    <n v="16"/>
    <n v="3388"/>
  </r>
  <r>
    <x v="38"/>
    <x v="2"/>
    <n v="43"/>
    <n v="64"/>
    <n v="20723"/>
  </r>
  <r>
    <x v="39"/>
    <x v="2"/>
    <n v="43"/>
    <n v="20"/>
    <n v="6694"/>
  </r>
  <r>
    <x v="40"/>
    <x v="2"/>
    <n v="43"/>
    <n v="17"/>
    <n v="7162"/>
  </r>
  <r>
    <x v="41"/>
    <x v="2"/>
    <n v="43"/>
    <n v="19"/>
    <n v="4957"/>
  </r>
  <r>
    <x v="42"/>
    <x v="2"/>
    <n v="43"/>
    <n v="51"/>
    <n v="11417"/>
  </r>
  <r>
    <x v="43"/>
    <x v="2"/>
    <n v="43"/>
    <n v="62"/>
    <n v="38436"/>
  </r>
  <r>
    <x v="44"/>
    <x v="2"/>
    <n v="43"/>
    <n v="43"/>
    <n v="16893"/>
  </r>
  <r>
    <x v="45"/>
    <x v="2"/>
    <n v="43"/>
    <n v="10"/>
    <n v="2841"/>
  </r>
  <r>
    <x v="46"/>
    <x v="2"/>
    <n v="43"/>
    <n v="97"/>
    <n v="72022"/>
  </r>
  <r>
    <x v="47"/>
    <x v="2"/>
    <n v="43"/>
    <n v="19"/>
    <n v="7348"/>
  </r>
  <r>
    <x v="48"/>
    <x v="2"/>
    <n v="43"/>
    <n v="33"/>
    <n v="14761"/>
  </r>
  <r>
    <x v="49"/>
    <x v="2"/>
    <n v="43"/>
    <n v="35"/>
    <n v="4743"/>
  </r>
  <r>
    <x v="50"/>
    <x v="2"/>
    <n v="43"/>
    <n v="27"/>
    <n v="4918"/>
  </r>
  <r>
    <x v="52"/>
    <x v="2"/>
    <n v="43"/>
    <n v="1"/>
    <n v="472"/>
  </r>
  <r>
    <x v="51"/>
    <x v="2"/>
    <n v="43"/>
    <n v="85"/>
    <n v="102384"/>
  </r>
  <r>
    <x v="0"/>
    <x v="2"/>
    <n v="44"/>
    <n v="35"/>
    <n v="16058"/>
  </r>
  <r>
    <x v="1"/>
    <x v="2"/>
    <n v="44"/>
    <n v="9"/>
    <n v="2254"/>
  </r>
  <r>
    <x v="2"/>
    <x v="2"/>
    <n v="44"/>
    <n v="32"/>
    <n v="17982"/>
  </r>
  <r>
    <x v="3"/>
    <x v="2"/>
    <n v="44"/>
    <n v="19"/>
    <n v="3867"/>
  </r>
  <r>
    <x v="4"/>
    <x v="2"/>
    <n v="44"/>
    <n v="119"/>
    <n v="34712"/>
  </r>
  <r>
    <x v="5"/>
    <x v="2"/>
    <n v="44"/>
    <n v="10"/>
    <n v="20840"/>
  </r>
  <r>
    <x v="6"/>
    <x v="2"/>
    <n v="44"/>
    <n v="20"/>
    <n v="4889"/>
  </r>
  <r>
    <x v="7"/>
    <x v="2"/>
    <n v="44"/>
    <n v="10"/>
    <n v="2089"/>
  </r>
  <r>
    <x v="8"/>
    <x v="2"/>
    <n v="44"/>
    <n v="2"/>
    <n v="1428"/>
  </r>
  <r>
    <x v="9"/>
    <x v="2"/>
    <n v="44"/>
    <n v="0"/>
    <n v="0"/>
  </r>
  <r>
    <x v="10"/>
    <x v="2"/>
    <n v="44"/>
    <n v="47"/>
    <n v="29716"/>
  </r>
  <r>
    <x v="11"/>
    <x v="2"/>
    <n v="44"/>
    <n v="20"/>
    <n v="13511"/>
  </r>
  <r>
    <x v="12"/>
    <x v="2"/>
    <n v="44"/>
    <n v="11"/>
    <n v="4926"/>
  </r>
  <r>
    <x v="13"/>
    <x v="2"/>
    <n v="44"/>
    <n v="83"/>
    <n v="44225"/>
  </r>
  <r>
    <x v="14"/>
    <x v="2"/>
    <n v="44"/>
    <n v="42"/>
    <n v="10756"/>
  </r>
  <r>
    <x v="15"/>
    <x v="2"/>
    <n v="44"/>
    <n v="10"/>
    <n v="2476"/>
  </r>
  <r>
    <x v="16"/>
    <x v="2"/>
    <n v="44"/>
    <n v="37"/>
    <n v="8383"/>
  </r>
  <r>
    <x v="17"/>
    <x v="2"/>
    <n v="44"/>
    <n v="15"/>
    <n v="20416"/>
  </r>
  <r>
    <x v="18"/>
    <x v="2"/>
    <n v="44"/>
    <n v="39"/>
    <n v="25336"/>
  </r>
  <r>
    <x v="19"/>
    <x v="2"/>
    <n v="44"/>
    <n v="33"/>
    <n v="6688"/>
  </r>
  <r>
    <x v="20"/>
    <x v="2"/>
    <n v="44"/>
    <n v="15"/>
    <n v="6816"/>
  </r>
  <r>
    <x v="21"/>
    <x v="2"/>
    <n v="44"/>
    <n v="49"/>
    <n v="23918"/>
  </r>
  <r>
    <x v="22"/>
    <x v="2"/>
    <n v="44"/>
    <n v="57"/>
    <n v="15580"/>
  </r>
  <r>
    <x v="23"/>
    <x v="2"/>
    <n v="44"/>
    <n v="13"/>
    <n v="4965"/>
  </r>
  <r>
    <x v="24"/>
    <x v="2"/>
    <n v="44"/>
    <n v="42"/>
    <n v="13209"/>
  </r>
  <r>
    <x v="25"/>
    <x v="2"/>
    <n v="44"/>
    <n v="26"/>
    <n v="9517"/>
  </r>
  <r>
    <x v="26"/>
    <x v="2"/>
    <n v="44"/>
    <n v="9"/>
    <n v="2657"/>
  </r>
  <r>
    <x v="27"/>
    <x v="2"/>
    <n v="44"/>
    <n v="15"/>
    <n v="3086"/>
  </r>
  <r>
    <x v="28"/>
    <x v="2"/>
    <n v="44"/>
    <n v="35"/>
    <n v="15352"/>
  </r>
  <r>
    <x v="29"/>
    <x v="2"/>
    <n v="44"/>
    <n v="27"/>
    <n v="4118"/>
  </r>
  <r>
    <x v="30"/>
    <x v="2"/>
    <n v="44"/>
    <n v="18"/>
    <n v="3836"/>
  </r>
  <r>
    <x v="31"/>
    <x v="2"/>
    <n v="44"/>
    <n v="26"/>
    <n v="9028"/>
  </r>
  <r>
    <x v="32"/>
    <x v="2"/>
    <n v="44"/>
    <n v="205"/>
    <n v="13260"/>
  </r>
  <r>
    <x v="33"/>
    <x v="2"/>
    <n v="44"/>
    <n v="62"/>
    <n v="19382"/>
  </r>
  <r>
    <x v="34"/>
    <x v="2"/>
    <n v="44"/>
    <n v="8"/>
    <n v="1115"/>
  </r>
  <r>
    <x v="35"/>
    <x v="2"/>
    <n v="44"/>
    <n v="42"/>
    <n v="14538"/>
  </r>
  <r>
    <x v="36"/>
    <x v="2"/>
    <n v="44"/>
    <n v="18"/>
    <n v="3680"/>
  </r>
  <r>
    <x v="37"/>
    <x v="2"/>
    <n v="44"/>
    <n v="16"/>
    <n v="3245"/>
  </r>
  <r>
    <x v="38"/>
    <x v="2"/>
    <n v="44"/>
    <n v="63"/>
    <n v="16970"/>
  </r>
  <r>
    <x v="39"/>
    <x v="2"/>
    <n v="44"/>
    <n v="20"/>
    <n v="5316"/>
  </r>
  <r>
    <x v="40"/>
    <x v="2"/>
    <n v="44"/>
    <n v="19"/>
    <n v="7299"/>
  </r>
  <r>
    <x v="41"/>
    <x v="2"/>
    <n v="44"/>
    <n v="19"/>
    <n v="4779"/>
  </r>
  <r>
    <x v="42"/>
    <x v="2"/>
    <n v="44"/>
    <n v="54"/>
    <n v="11509"/>
  </r>
  <r>
    <x v="43"/>
    <x v="2"/>
    <n v="44"/>
    <n v="63"/>
    <n v="38768"/>
  </r>
  <r>
    <x v="44"/>
    <x v="2"/>
    <n v="44"/>
    <n v="43"/>
    <n v="16559"/>
  </r>
  <r>
    <x v="45"/>
    <x v="2"/>
    <n v="44"/>
    <n v="11"/>
    <n v="3421"/>
  </r>
  <r>
    <x v="46"/>
    <x v="2"/>
    <n v="44"/>
    <n v="96"/>
    <n v="63962"/>
  </r>
  <r>
    <x v="47"/>
    <x v="2"/>
    <n v="44"/>
    <n v="19"/>
    <n v="7160"/>
  </r>
  <r>
    <x v="48"/>
    <x v="2"/>
    <n v="44"/>
    <n v="32"/>
    <n v="10951"/>
  </r>
  <r>
    <x v="49"/>
    <x v="2"/>
    <n v="44"/>
    <n v="31"/>
    <n v="4268"/>
  </r>
  <r>
    <x v="50"/>
    <x v="2"/>
    <n v="44"/>
    <n v="27"/>
    <n v="4926"/>
  </r>
  <r>
    <x v="52"/>
    <x v="2"/>
    <n v="44"/>
    <n v="1"/>
    <n v="447"/>
  </r>
  <r>
    <x v="51"/>
    <x v="2"/>
    <n v="44"/>
    <n v="72"/>
    <n v="79382"/>
  </r>
  <r>
    <x v="0"/>
    <x v="2"/>
    <n v="45"/>
    <n v="34"/>
    <n v="15832"/>
  </r>
  <r>
    <x v="1"/>
    <x v="2"/>
    <n v="45"/>
    <n v="8"/>
    <n v="1880"/>
  </r>
  <r>
    <x v="2"/>
    <x v="2"/>
    <n v="45"/>
    <n v="34"/>
    <n v="20231"/>
  </r>
  <r>
    <x v="3"/>
    <x v="2"/>
    <n v="45"/>
    <n v="20"/>
    <n v="4209"/>
  </r>
  <r>
    <x v="4"/>
    <x v="2"/>
    <n v="45"/>
    <n v="120"/>
    <n v="35486"/>
  </r>
  <r>
    <x v="5"/>
    <x v="2"/>
    <n v="45"/>
    <n v="10"/>
    <n v="21634"/>
  </r>
  <r>
    <x v="6"/>
    <x v="2"/>
    <n v="45"/>
    <n v="20"/>
    <n v="5823"/>
  </r>
  <r>
    <x v="7"/>
    <x v="2"/>
    <n v="45"/>
    <n v="10"/>
    <n v="3060"/>
  </r>
  <r>
    <x v="8"/>
    <x v="2"/>
    <n v="45"/>
    <n v="2"/>
    <n v="1957"/>
  </r>
  <r>
    <x v="9"/>
    <x v="2"/>
    <n v="45"/>
    <n v="0"/>
    <n v="0"/>
  </r>
  <r>
    <x v="10"/>
    <x v="2"/>
    <n v="45"/>
    <n v="47"/>
    <n v="32207"/>
  </r>
  <r>
    <x v="11"/>
    <x v="2"/>
    <n v="45"/>
    <n v="21"/>
    <n v="13675"/>
  </r>
  <r>
    <x v="12"/>
    <x v="2"/>
    <n v="45"/>
    <n v="11"/>
    <n v="5219"/>
  </r>
  <r>
    <x v="13"/>
    <x v="2"/>
    <n v="45"/>
    <n v="85"/>
    <n v="45500"/>
  </r>
  <r>
    <x v="14"/>
    <x v="2"/>
    <n v="45"/>
    <n v="41"/>
    <n v="10149"/>
  </r>
  <r>
    <x v="15"/>
    <x v="2"/>
    <n v="45"/>
    <n v="11"/>
    <n v="1958"/>
  </r>
  <r>
    <x v="16"/>
    <x v="2"/>
    <n v="45"/>
    <n v="38"/>
    <n v="8784"/>
  </r>
  <r>
    <x v="17"/>
    <x v="2"/>
    <n v="45"/>
    <n v="15"/>
    <n v="19528"/>
  </r>
  <r>
    <x v="18"/>
    <x v="2"/>
    <n v="45"/>
    <n v="45"/>
    <n v="27732"/>
  </r>
  <r>
    <x v="19"/>
    <x v="2"/>
    <n v="45"/>
    <n v="36"/>
    <n v="7163"/>
  </r>
  <r>
    <x v="20"/>
    <x v="2"/>
    <n v="45"/>
    <n v="17"/>
    <n v="10615"/>
  </r>
  <r>
    <x v="21"/>
    <x v="2"/>
    <n v="45"/>
    <n v="51"/>
    <n v="27368"/>
  </r>
  <r>
    <x v="22"/>
    <x v="2"/>
    <n v="45"/>
    <n v="57"/>
    <n v="16731"/>
  </r>
  <r>
    <x v="23"/>
    <x v="2"/>
    <n v="45"/>
    <n v="14"/>
    <n v="4928"/>
  </r>
  <r>
    <x v="24"/>
    <x v="2"/>
    <n v="45"/>
    <n v="41"/>
    <n v="12064"/>
  </r>
  <r>
    <x v="25"/>
    <x v="2"/>
    <n v="45"/>
    <n v="28"/>
    <n v="8333"/>
  </r>
  <r>
    <x v="26"/>
    <x v="2"/>
    <n v="45"/>
    <n v="9"/>
    <n v="2483"/>
  </r>
  <r>
    <x v="27"/>
    <x v="2"/>
    <n v="45"/>
    <n v="15"/>
    <n v="2958"/>
  </r>
  <r>
    <x v="28"/>
    <x v="2"/>
    <n v="45"/>
    <n v="34"/>
    <n v="15173"/>
  </r>
  <r>
    <x v="29"/>
    <x v="2"/>
    <n v="45"/>
    <n v="28"/>
    <n v="4801"/>
  </r>
  <r>
    <x v="30"/>
    <x v="2"/>
    <n v="45"/>
    <n v="19"/>
    <n v="4427"/>
  </r>
  <r>
    <x v="31"/>
    <x v="2"/>
    <n v="45"/>
    <n v="26"/>
    <n v="9311"/>
  </r>
  <r>
    <x v="32"/>
    <x v="2"/>
    <n v="45"/>
    <n v="209"/>
    <n v="16568"/>
  </r>
  <r>
    <x v="33"/>
    <x v="2"/>
    <n v="45"/>
    <n v="64"/>
    <n v="21437"/>
  </r>
  <r>
    <x v="34"/>
    <x v="2"/>
    <n v="45"/>
    <n v="8"/>
    <n v="1147"/>
  </r>
  <r>
    <x v="35"/>
    <x v="2"/>
    <n v="45"/>
    <n v="44"/>
    <n v="15384"/>
  </r>
  <r>
    <x v="36"/>
    <x v="2"/>
    <n v="45"/>
    <n v="18"/>
    <n v="3571"/>
  </r>
  <r>
    <x v="37"/>
    <x v="2"/>
    <n v="45"/>
    <n v="17"/>
    <n v="3473"/>
  </r>
  <r>
    <x v="38"/>
    <x v="2"/>
    <n v="45"/>
    <n v="63"/>
    <n v="20198"/>
  </r>
  <r>
    <x v="39"/>
    <x v="2"/>
    <n v="45"/>
    <n v="20"/>
    <n v="6641"/>
  </r>
  <r>
    <x v="40"/>
    <x v="2"/>
    <n v="45"/>
    <n v="19"/>
    <n v="7558"/>
  </r>
  <r>
    <x v="41"/>
    <x v="2"/>
    <n v="45"/>
    <n v="19"/>
    <n v="4935"/>
  </r>
  <r>
    <x v="42"/>
    <x v="2"/>
    <n v="45"/>
    <n v="53"/>
    <n v="11672"/>
  </r>
  <r>
    <x v="43"/>
    <x v="2"/>
    <n v="45"/>
    <n v="65"/>
    <n v="40968"/>
  </r>
  <r>
    <x v="44"/>
    <x v="2"/>
    <n v="45"/>
    <n v="44"/>
    <n v="17244"/>
  </r>
  <r>
    <x v="45"/>
    <x v="2"/>
    <n v="45"/>
    <n v="11"/>
    <n v="3286"/>
  </r>
  <r>
    <x v="46"/>
    <x v="2"/>
    <n v="45"/>
    <n v="97"/>
    <n v="67210"/>
  </r>
  <r>
    <x v="47"/>
    <x v="2"/>
    <n v="45"/>
    <n v="18"/>
    <n v="7557"/>
  </r>
  <r>
    <x v="48"/>
    <x v="2"/>
    <n v="45"/>
    <n v="32"/>
    <n v="14027"/>
  </r>
  <r>
    <x v="49"/>
    <x v="2"/>
    <n v="45"/>
    <n v="35"/>
    <n v="4646"/>
  </r>
  <r>
    <x v="50"/>
    <x v="2"/>
    <n v="45"/>
    <n v="25"/>
    <n v="4489"/>
  </r>
  <r>
    <x v="52"/>
    <x v="2"/>
    <n v="45"/>
    <n v="1"/>
    <n v="494"/>
  </r>
  <r>
    <x v="51"/>
    <x v="2"/>
    <n v="45"/>
    <n v="83"/>
    <n v="90374"/>
  </r>
  <r>
    <x v="0"/>
    <x v="2"/>
    <n v="46"/>
    <n v="35"/>
    <n v="16052"/>
  </r>
  <r>
    <x v="1"/>
    <x v="2"/>
    <n v="46"/>
    <n v="8"/>
    <n v="2025"/>
  </r>
  <r>
    <x v="2"/>
    <x v="2"/>
    <n v="46"/>
    <n v="32"/>
    <n v="17988"/>
  </r>
  <r>
    <x v="3"/>
    <x v="2"/>
    <n v="46"/>
    <n v="20"/>
    <n v="3399"/>
  </r>
  <r>
    <x v="4"/>
    <x v="2"/>
    <n v="46"/>
    <n v="123"/>
    <n v="34115"/>
  </r>
  <r>
    <x v="5"/>
    <x v="2"/>
    <n v="46"/>
    <n v="11"/>
    <n v="21912"/>
  </r>
  <r>
    <x v="6"/>
    <x v="2"/>
    <n v="46"/>
    <n v="21"/>
    <n v="5585"/>
  </r>
  <r>
    <x v="7"/>
    <x v="2"/>
    <n v="46"/>
    <n v="10"/>
    <n v="3087"/>
  </r>
  <r>
    <x v="8"/>
    <x v="2"/>
    <n v="46"/>
    <n v="2"/>
    <n v="1850"/>
  </r>
  <r>
    <x v="9"/>
    <x v="2"/>
    <n v="46"/>
    <n v="0"/>
    <n v="0"/>
  </r>
  <r>
    <x v="10"/>
    <x v="2"/>
    <n v="46"/>
    <n v="48"/>
    <n v="32152"/>
  </r>
  <r>
    <x v="11"/>
    <x v="2"/>
    <n v="46"/>
    <n v="21"/>
    <n v="11747"/>
  </r>
  <r>
    <x v="12"/>
    <x v="2"/>
    <n v="46"/>
    <n v="10"/>
    <n v="4865"/>
  </r>
  <r>
    <x v="13"/>
    <x v="2"/>
    <n v="46"/>
    <n v="84"/>
    <n v="44293"/>
  </r>
  <r>
    <x v="14"/>
    <x v="2"/>
    <n v="46"/>
    <n v="40"/>
    <n v="10313"/>
  </r>
  <r>
    <x v="15"/>
    <x v="2"/>
    <n v="46"/>
    <n v="15"/>
    <n v="2465"/>
  </r>
  <r>
    <x v="16"/>
    <x v="2"/>
    <n v="46"/>
    <n v="37"/>
    <n v="8265"/>
  </r>
  <r>
    <x v="17"/>
    <x v="2"/>
    <n v="46"/>
    <n v="14"/>
    <n v="20009"/>
  </r>
  <r>
    <x v="18"/>
    <x v="2"/>
    <n v="46"/>
    <n v="38"/>
    <n v="26233"/>
  </r>
  <r>
    <x v="19"/>
    <x v="2"/>
    <n v="46"/>
    <n v="35"/>
    <n v="6587"/>
  </r>
  <r>
    <x v="20"/>
    <x v="2"/>
    <n v="46"/>
    <n v="16"/>
    <n v="9591"/>
  </r>
  <r>
    <x v="21"/>
    <x v="2"/>
    <n v="46"/>
    <n v="51"/>
    <n v="27512"/>
  </r>
  <r>
    <x v="22"/>
    <x v="2"/>
    <n v="46"/>
    <n v="58"/>
    <n v="15781"/>
  </r>
  <r>
    <x v="23"/>
    <x v="2"/>
    <n v="46"/>
    <n v="14"/>
    <n v="4847"/>
  </r>
  <r>
    <x v="24"/>
    <x v="2"/>
    <n v="46"/>
    <n v="42"/>
    <n v="12632"/>
  </r>
  <r>
    <x v="25"/>
    <x v="2"/>
    <n v="46"/>
    <n v="27"/>
    <n v="8259"/>
  </r>
  <r>
    <x v="26"/>
    <x v="2"/>
    <n v="46"/>
    <n v="9"/>
    <n v="2527"/>
  </r>
  <r>
    <x v="27"/>
    <x v="2"/>
    <n v="46"/>
    <n v="15"/>
    <n v="3389"/>
  </r>
  <r>
    <x v="28"/>
    <x v="2"/>
    <n v="46"/>
    <n v="35"/>
    <n v="14818"/>
  </r>
  <r>
    <x v="29"/>
    <x v="2"/>
    <n v="46"/>
    <n v="28"/>
    <n v="4392"/>
  </r>
  <r>
    <x v="30"/>
    <x v="2"/>
    <n v="46"/>
    <n v="20"/>
    <n v="7379"/>
  </r>
  <r>
    <x v="31"/>
    <x v="2"/>
    <n v="46"/>
    <n v="25"/>
    <n v="8685"/>
  </r>
  <r>
    <x v="32"/>
    <x v="2"/>
    <n v="46"/>
    <n v="211"/>
    <n v="17243"/>
  </r>
  <r>
    <x v="33"/>
    <x v="2"/>
    <n v="46"/>
    <n v="64"/>
    <n v="19866"/>
  </r>
  <r>
    <x v="34"/>
    <x v="2"/>
    <n v="46"/>
    <n v="10"/>
    <n v="1276"/>
  </r>
  <r>
    <x v="35"/>
    <x v="2"/>
    <n v="46"/>
    <n v="46"/>
    <n v="14722"/>
  </r>
  <r>
    <x v="36"/>
    <x v="2"/>
    <n v="46"/>
    <n v="14"/>
    <n v="2550"/>
  </r>
  <r>
    <x v="37"/>
    <x v="2"/>
    <n v="46"/>
    <n v="16"/>
    <n v="3636"/>
  </r>
  <r>
    <x v="38"/>
    <x v="2"/>
    <n v="46"/>
    <n v="61"/>
    <n v="19609"/>
  </r>
  <r>
    <x v="39"/>
    <x v="2"/>
    <n v="46"/>
    <n v="20"/>
    <n v="6922"/>
  </r>
  <r>
    <x v="40"/>
    <x v="2"/>
    <n v="46"/>
    <n v="18"/>
    <n v="7734"/>
  </r>
  <r>
    <x v="41"/>
    <x v="2"/>
    <n v="46"/>
    <n v="19"/>
    <n v="5181"/>
  </r>
  <r>
    <x v="42"/>
    <x v="2"/>
    <n v="46"/>
    <n v="50"/>
    <n v="9775"/>
  </r>
  <r>
    <x v="43"/>
    <x v="2"/>
    <n v="46"/>
    <n v="61"/>
    <n v="39354"/>
  </r>
  <r>
    <x v="44"/>
    <x v="2"/>
    <n v="46"/>
    <n v="45"/>
    <n v="17528"/>
  </r>
  <r>
    <x v="45"/>
    <x v="2"/>
    <n v="46"/>
    <n v="11"/>
    <n v="3357"/>
  </r>
  <r>
    <x v="46"/>
    <x v="2"/>
    <n v="46"/>
    <n v="96"/>
    <n v="69828"/>
  </r>
  <r>
    <x v="47"/>
    <x v="2"/>
    <n v="46"/>
    <n v="20"/>
    <n v="7106"/>
  </r>
  <r>
    <x v="48"/>
    <x v="2"/>
    <n v="46"/>
    <n v="32"/>
    <n v="13405"/>
  </r>
  <r>
    <x v="49"/>
    <x v="2"/>
    <n v="46"/>
    <n v="34"/>
    <n v="4768"/>
  </r>
  <r>
    <x v="50"/>
    <x v="2"/>
    <n v="46"/>
    <n v="25"/>
    <n v="4637"/>
  </r>
  <r>
    <x v="52"/>
    <x v="2"/>
    <n v="46"/>
    <n v="1"/>
    <n v="458"/>
  </r>
  <r>
    <x v="51"/>
    <x v="2"/>
    <n v="46"/>
    <n v="85"/>
    <n v="96026"/>
  </r>
  <r>
    <x v="0"/>
    <x v="2"/>
    <n v="47"/>
    <n v="33"/>
    <n v="12345"/>
  </r>
  <r>
    <x v="1"/>
    <x v="2"/>
    <n v="47"/>
    <n v="9"/>
    <n v="2280"/>
  </r>
  <r>
    <x v="2"/>
    <x v="2"/>
    <n v="47"/>
    <n v="32"/>
    <n v="14733"/>
  </r>
  <r>
    <x v="3"/>
    <x v="2"/>
    <n v="47"/>
    <n v="21"/>
    <n v="3202"/>
  </r>
  <r>
    <x v="4"/>
    <x v="2"/>
    <n v="47"/>
    <n v="123"/>
    <n v="23403"/>
  </r>
  <r>
    <x v="5"/>
    <x v="2"/>
    <n v="47"/>
    <n v="10"/>
    <n v="16566"/>
  </r>
  <r>
    <x v="6"/>
    <x v="2"/>
    <n v="47"/>
    <n v="22"/>
    <n v="2569"/>
  </r>
  <r>
    <x v="7"/>
    <x v="2"/>
    <n v="47"/>
    <n v="12"/>
    <n v="3313"/>
  </r>
  <r>
    <x v="8"/>
    <x v="2"/>
    <n v="47"/>
    <n v="2"/>
    <n v="1071"/>
  </r>
  <r>
    <x v="9"/>
    <x v="2"/>
    <n v="47"/>
    <n v="0"/>
    <n v="0"/>
  </r>
  <r>
    <x v="10"/>
    <x v="2"/>
    <n v="47"/>
    <n v="48"/>
    <n v="24071"/>
  </r>
  <r>
    <x v="11"/>
    <x v="2"/>
    <n v="47"/>
    <n v="19"/>
    <n v="9076"/>
  </r>
  <r>
    <x v="12"/>
    <x v="2"/>
    <n v="47"/>
    <n v="11"/>
    <n v="3884"/>
  </r>
  <r>
    <x v="13"/>
    <x v="2"/>
    <n v="47"/>
    <n v="84"/>
    <n v="36638"/>
  </r>
  <r>
    <x v="14"/>
    <x v="2"/>
    <n v="47"/>
    <n v="41"/>
    <n v="7327"/>
  </r>
  <r>
    <x v="15"/>
    <x v="2"/>
    <n v="47"/>
    <n v="15"/>
    <n v="1624"/>
  </r>
  <r>
    <x v="16"/>
    <x v="2"/>
    <n v="47"/>
    <n v="37"/>
    <n v="6199"/>
  </r>
  <r>
    <x v="17"/>
    <x v="2"/>
    <n v="47"/>
    <n v="16"/>
    <n v="17139"/>
  </r>
  <r>
    <x v="18"/>
    <x v="2"/>
    <n v="47"/>
    <n v="33"/>
    <n v="22358"/>
  </r>
  <r>
    <x v="19"/>
    <x v="2"/>
    <n v="47"/>
    <n v="36"/>
    <n v="4738"/>
  </r>
  <r>
    <x v="20"/>
    <x v="2"/>
    <n v="47"/>
    <n v="17"/>
    <n v="6705"/>
  </r>
  <r>
    <x v="21"/>
    <x v="2"/>
    <n v="47"/>
    <n v="49"/>
    <n v="20873"/>
  </r>
  <r>
    <x v="22"/>
    <x v="2"/>
    <n v="47"/>
    <n v="58"/>
    <n v="12547"/>
  </r>
  <r>
    <x v="23"/>
    <x v="2"/>
    <n v="47"/>
    <n v="13"/>
    <n v="3500"/>
  </r>
  <r>
    <x v="24"/>
    <x v="2"/>
    <n v="47"/>
    <n v="42"/>
    <n v="12765"/>
  </r>
  <r>
    <x v="25"/>
    <x v="2"/>
    <n v="47"/>
    <n v="28"/>
    <n v="5943"/>
  </r>
  <r>
    <x v="26"/>
    <x v="2"/>
    <n v="47"/>
    <n v="9"/>
    <n v="2109"/>
  </r>
  <r>
    <x v="27"/>
    <x v="2"/>
    <n v="47"/>
    <n v="16"/>
    <n v="2958"/>
  </r>
  <r>
    <x v="28"/>
    <x v="2"/>
    <n v="47"/>
    <n v="35"/>
    <n v="12933"/>
  </r>
  <r>
    <x v="29"/>
    <x v="2"/>
    <n v="47"/>
    <n v="27"/>
    <n v="3132"/>
  </r>
  <r>
    <x v="30"/>
    <x v="2"/>
    <n v="47"/>
    <n v="18"/>
    <n v="5277"/>
  </r>
  <r>
    <x v="31"/>
    <x v="2"/>
    <n v="47"/>
    <n v="26"/>
    <n v="7284"/>
  </r>
  <r>
    <x v="32"/>
    <x v="2"/>
    <n v="47"/>
    <n v="209"/>
    <n v="10324"/>
  </r>
  <r>
    <x v="33"/>
    <x v="2"/>
    <n v="47"/>
    <n v="64"/>
    <n v="13452"/>
  </r>
  <r>
    <x v="34"/>
    <x v="2"/>
    <n v="47"/>
    <n v="7"/>
    <n v="770"/>
  </r>
  <r>
    <x v="35"/>
    <x v="2"/>
    <n v="47"/>
    <n v="43"/>
    <n v="10160"/>
  </r>
  <r>
    <x v="36"/>
    <x v="2"/>
    <n v="47"/>
    <n v="18"/>
    <n v="2553"/>
  </r>
  <r>
    <x v="37"/>
    <x v="2"/>
    <n v="47"/>
    <n v="16"/>
    <n v="2458"/>
  </r>
  <r>
    <x v="38"/>
    <x v="2"/>
    <n v="47"/>
    <n v="65"/>
    <n v="14225"/>
  </r>
  <r>
    <x v="39"/>
    <x v="2"/>
    <n v="47"/>
    <n v="20"/>
    <n v="4466"/>
  </r>
  <r>
    <x v="40"/>
    <x v="2"/>
    <n v="47"/>
    <n v="18"/>
    <n v="4935"/>
  </r>
  <r>
    <x v="41"/>
    <x v="2"/>
    <n v="47"/>
    <n v="19"/>
    <n v="4188"/>
  </r>
  <r>
    <x v="42"/>
    <x v="2"/>
    <n v="47"/>
    <n v="56"/>
    <n v="7608"/>
  </r>
  <r>
    <x v="43"/>
    <x v="2"/>
    <n v="47"/>
    <n v="63"/>
    <n v="31850"/>
  </r>
  <r>
    <x v="44"/>
    <x v="2"/>
    <n v="47"/>
    <n v="41"/>
    <n v="14343"/>
  </r>
  <r>
    <x v="45"/>
    <x v="2"/>
    <n v="47"/>
    <n v="11"/>
    <n v="2195"/>
  </r>
  <r>
    <x v="46"/>
    <x v="2"/>
    <n v="47"/>
    <n v="98"/>
    <n v="68466"/>
  </r>
  <r>
    <x v="47"/>
    <x v="2"/>
    <n v="47"/>
    <n v="19"/>
    <n v="4535"/>
  </r>
  <r>
    <x v="48"/>
    <x v="2"/>
    <n v="47"/>
    <n v="32"/>
    <n v="10646"/>
  </r>
  <r>
    <x v="49"/>
    <x v="2"/>
    <n v="47"/>
    <n v="36"/>
    <n v="3058"/>
  </r>
  <r>
    <x v="50"/>
    <x v="2"/>
    <n v="47"/>
    <n v="26"/>
    <n v="3238"/>
  </r>
  <r>
    <x v="52"/>
    <x v="2"/>
    <n v="47"/>
    <n v="1"/>
    <n v="462"/>
  </r>
  <r>
    <x v="51"/>
    <x v="2"/>
    <n v="47"/>
    <n v="81"/>
    <n v="88781"/>
  </r>
  <r>
    <x v="0"/>
    <x v="2"/>
    <n v="48"/>
    <n v="35"/>
    <n v="17296"/>
  </r>
  <r>
    <x v="1"/>
    <x v="2"/>
    <n v="48"/>
    <n v="9"/>
    <n v="2296"/>
  </r>
  <r>
    <x v="2"/>
    <x v="2"/>
    <n v="48"/>
    <n v="32"/>
    <n v="20024"/>
  </r>
  <r>
    <x v="3"/>
    <x v="2"/>
    <n v="48"/>
    <n v="23"/>
    <n v="5103"/>
  </r>
  <r>
    <x v="4"/>
    <x v="2"/>
    <n v="48"/>
    <n v="129"/>
    <n v="36908"/>
  </r>
  <r>
    <x v="5"/>
    <x v="2"/>
    <n v="48"/>
    <n v="11"/>
    <n v="22646"/>
  </r>
  <r>
    <x v="6"/>
    <x v="2"/>
    <n v="48"/>
    <n v="25"/>
    <n v="5778"/>
  </r>
  <r>
    <x v="7"/>
    <x v="2"/>
    <n v="48"/>
    <n v="11"/>
    <n v="3822"/>
  </r>
  <r>
    <x v="8"/>
    <x v="2"/>
    <n v="48"/>
    <n v="2"/>
    <n v="1878"/>
  </r>
  <r>
    <x v="9"/>
    <x v="2"/>
    <n v="48"/>
    <n v="0"/>
    <n v="0"/>
  </r>
  <r>
    <x v="10"/>
    <x v="2"/>
    <n v="48"/>
    <n v="48"/>
    <n v="33300"/>
  </r>
  <r>
    <x v="11"/>
    <x v="2"/>
    <n v="48"/>
    <n v="18"/>
    <n v="13834"/>
  </r>
  <r>
    <x v="12"/>
    <x v="2"/>
    <n v="48"/>
    <n v="11"/>
    <n v="5269"/>
  </r>
  <r>
    <x v="13"/>
    <x v="2"/>
    <n v="48"/>
    <n v="87"/>
    <n v="46671"/>
  </r>
  <r>
    <x v="14"/>
    <x v="2"/>
    <n v="48"/>
    <n v="41"/>
    <n v="10208"/>
  </r>
  <r>
    <x v="15"/>
    <x v="2"/>
    <n v="48"/>
    <n v="16"/>
    <n v="4824"/>
  </r>
  <r>
    <x v="16"/>
    <x v="2"/>
    <n v="48"/>
    <n v="36"/>
    <n v="8101"/>
  </r>
  <r>
    <x v="17"/>
    <x v="2"/>
    <n v="48"/>
    <n v="15"/>
    <n v="21261"/>
  </r>
  <r>
    <x v="18"/>
    <x v="2"/>
    <n v="48"/>
    <n v="43"/>
    <n v="29169"/>
  </r>
  <r>
    <x v="19"/>
    <x v="2"/>
    <n v="48"/>
    <n v="34"/>
    <n v="6648"/>
  </r>
  <r>
    <x v="20"/>
    <x v="2"/>
    <n v="48"/>
    <n v="16"/>
    <n v="10287"/>
  </r>
  <r>
    <x v="21"/>
    <x v="2"/>
    <n v="48"/>
    <n v="53"/>
    <n v="29621"/>
  </r>
  <r>
    <x v="22"/>
    <x v="2"/>
    <n v="48"/>
    <n v="58"/>
    <n v="17373"/>
  </r>
  <r>
    <x v="23"/>
    <x v="2"/>
    <n v="48"/>
    <n v="13"/>
    <n v="4861"/>
  </r>
  <r>
    <x v="24"/>
    <x v="2"/>
    <n v="48"/>
    <n v="42"/>
    <n v="14049"/>
  </r>
  <r>
    <x v="25"/>
    <x v="2"/>
    <n v="48"/>
    <n v="28"/>
    <n v="8158"/>
  </r>
  <r>
    <x v="26"/>
    <x v="2"/>
    <n v="48"/>
    <n v="9"/>
    <n v="2961"/>
  </r>
  <r>
    <x v="27"/>
    <x v="2"/>
    <n v="48"/>
    <n v="16"/>
    <n v="3985"/>
  </r>
  <r>
    <x v="28"/>
    <x v="2"/>
    <n v="48"/>
    <n v="35"/>
    <n v="14746"/>
  </r>
  <r>
    <x v="29"/>
    <x v="2"/>
    <n v="48"/>
    <n v="25"/>
    <n v="3928"/>
  </r>
  <r>
    <x v="30"/>
    <x v="2"/>
    <n v="48"/>
    <n v="18"/>
    <n v="7192"/>
  </r>
  <r>
    <x v="31"/>
    <x v="2"/>
    <n v="48"/>
    <n v="26"/>
    <n v="8956"/>
  </r>
  <r>
    <x v="32"/>
    <x v="2"/>
    <n v="48"/>
    <n v="210"/>
    <n v="15503"/>
  </r>
  <r>
    <x v="33"/>
    <x v="2"/>
    <n v="48"/>
    <n v="61"/>
    <n v="21004"/>
  </r>
  <r>
    <x v="34"/>
    <x v="2"/>
    <n v="48"/>
    <n v="10"/>
    <n v="1256"/>
  </r>
  <r>
    <x v="35"/>
    <x v="2"/>
    <n v="48"/>
    <n v="48"/>
    <n v="16968"/>
  </r>
  <r>
    <x v="36"/>
    <x v="2"/>
    <n v="48"/>
    <n v="19"/>
    <n v="4510"/>
  </r>
  <r>
    <x v="37"/>
    <x v="2"/>
    <n v="48"/>
    <n v="14"/>
    <n v="3086"/>
  </r>
  <r>
    <x v="38"/>
    <x v="2"/>
    <n v="48"/>
    <n v="62"/>
    <n v="19764"/>
  </r>
  <r>
    <x v="39"/>
    <x v="2"/>
    <n v="48"/>
    <n v="20"/>
    <n v="7070"/>
  </r>
  <r>
    <x v="40"/>
    <x v="2"/>
    <n v="48"/>
    <n v="20"/>
    <n v="8210"/>
  </r>
  <r>
    <x v="41"/>
    <x v="2"/>
    <n v="48"/>
    <n v="19"/>
    <n v="5416"/>
  </r>
  <r>
    <x v="42"/>
    <x v="2"/>
    <n v="48"/>
    <n v="60"/>
    <n v="13277"/>
  </r>
  <r>
    <x v="43"/>
    <x v="2"/>
    <n v="48"/>
    <n v="63"/>
    <n v="42689"/>
  </r>
  <r>
    <x v="44"/>
    <x v="2"/>
    <n v="48"/>
    <n v="45"/>
    <n v="19451"/>
  </r>
  <r>
    <x v="45"/>
    <x v="2"/>
    <n v="48"/>
    <n v="12"/>
    <n v="3978"/>
  </r>
  <r>
    <x v="46"/>
    <x v="2"/>
    <n v="48"/>
    <n v="98"/>
    <n v="72771"/>
  </r>
  <r>
    <x v="47"/>
    <x v="2"/>
    <n v="48"/>
    <n v="19"/>
    <n v="7726"/>
  </r>
  <r>
    <x v="48"/>
    <x v="2"/>
    <n v="48"/>
    <n v="34"/>
    <n v="14349"/>
  </r>
  <r>
    <x v="49"/>
    <x v="2"/>
    <n v="48"/>
    <n v="38"/>
    <n v="4976"/>
  </r>
  <r>
    <x v="50"/>
    <x v="2"/>
    <n v="48"/>
    <n v="27"/>
    <n v="5439"/>
  </r>
  <r>
    <x v="52"/>
    <x v="2"/>
    <n v="48"/>
    <n v="1"/>
    <n v="495"/>
  </r>
  <r>
    <x v="51"/>
    <x v="2"/>
    <n v="48"/>
    <n v="84"/>
    <n v="101261"/>
  </r>
  <r>
    <x v="0"/>
    <x v="2"/>
    <n v="49"/>
    <n v="33"/>
    <n v="16887"/>
  </r>
  <r>
    <x v="1"/>
    <x v="2"/>
    <n v="49"/>
    <n v="9"/>
    <n v="2134"/>
  </r>
  <r>
    <x v="2"/>
    <x v="2"/>
    <n v="49"/>
    <n v="35"/>
    <n v="20081"/>
  </r>
  <r>
    <x v="3"/>
    <x v="2"/>
    <n v="49"/>
    <n v="23"/>
    <n v="5387"/>
  </r>
  <r>
    <x v="4"/>
    <x v="2"/>
    <n v="49"/>
    <n v="128"/>
    <n v="36798"/>
  </r>
  <r>
    <x v="5"/>
    <x v="2"/>
    <n v="49"/>
    <n v="11"/>
    <n v="21219"/>
  </r>
  <r>
    <x v="6"/>
    <x v="2"/>
    <n v="49"/>
    <n v="18"/>
    <n v="4852"/>
  </r>
  <r>
    <x v="7"/>
    <x v="2"/>
    <n v="49"/>
    <n v="10"/>
    <n v="3232"/>
  </r>
  <r>
    <x v="8"/>
    <x v="2"/>
    <n v="49"/>
    <n v="2"/>
    <n v="1913"/>
  </r>
  <r>
    <x v="9"/>
    <x v="2"/>
    <n v="49"/>
    <n v="0"/>
    <n v="0"/>
  </r>
  <r>
    <x v="10"/>
    <x v="2"/>
    <n v="49"/>
    <n v="46"/>
    <n v="32322"/>
  </r>
  <r>
    <x v="11"/>
    <x v="2"/>
    <n v="49"/>
    <n v="20"/>
    <n v="13815"/>
  </r>
  <r>
    <x v="12"/>
    <x v="2"/>
    <n v="49"/>
    <n v="11"/>
    <n v="5209"/>
  </r>
  <r>
    <x v="13"/>
    <x v="2"/>
    <n v="49"/>
    <n v="85"/>
    <n v="47445"/>
  </r>
  <r>
    <x v="14"/>
    <x v="2"/>
    <n v="49"/>
    <n v="40"/>
    <n v="10186"/>
  </r>
  <r>
    <x v="15"/>
    <x v="2"/>
    <n v="49"/>
    <n v="17"/>
    <n v="5641"/>
  </r>
  <r>
    <x v="16"/>
    <x v="2"/>
    <n v="49"/>
    <n v="37"/>
    <n v="8251"/>
  </r>
  <r>
    <x v="17"/>
    <x v="2"/>
    <n v="49"/>
    <n v="14"/>
    <n v="18593"/>
  </r>
  <r>
    <x v="18"/>
    <x v="2"/>
    <n v="49"/>
    <n v="48"/>
    <n v="31736"/>
  </r>
  <r>
    <x v="19"/>
    <x v="2"/>
    <n v="49"/>
    <n v="35"/>
    <n v="6596"/>
  </r>
  <r>
    <x v="20"/>
    <x v="2"/>
    <n v="49"/>
    <n v="16"/>
    <n v="5627"/>
  </r>
  <r>
    <x v="21"/>
    <x v="2"/>
    <n v="49"/>
    <n v="54"/>
    <n v="29664"/>
  </r>
  <r>
    <x v="22"/>
    <x v="2"/>
    <n v="49"/>
    <n v="55"/>
    <n v="15439"/>
  </r>
  <r>
    <x v="23"/>
    <x v="2"/>
    <n v="49"/>
    <n v="13"/>
    <n v="4822"/>
  </r>
  <r>
    <x v="24"/>
    <x v="2"/>
    <n v="49"/>
    <n v="44"/>
    <n v="18047"/>
  </r>
  <r>
    <x v="25"/>
    <x v="2"/>
    <n v="49"/>
    <n v="28"/>
    <n v="8004"/>
  </r>
  <r>
    <x v="26"/>
    <x v="2"/>
    <n v="49"/>
    <n v="8"/>
    <n v="2674"/>
  </r>
  <r>
    <x v="27"/>
    <x v="2"/>
    <n v="49"/>
    <n v="16"/>
    <n v="4050"/>
  </r>
  <r>
    <x v="28"/>
    <x v="2"/>
    <n v="49"/>
    <n v="32"/>
    <n v="14740"/>
  </r>
  <r>
    <x v="29"/>
    <x v="2"/>
    <n v="49"/>
    <n v="28"/>
    <n v="4925"/>
  </r>
  <r>
    <x v="30"/>
    <x v="2"/>
    <n v="49"/>
    <n v="20"/>
    <n v="7767"/>
  </r>
  <r>
    <x v="31"/>
    <x v="2"/>
    <n v="49"/>
    <n v="26"/>
    <n v="9066"/>
  </r>
  <r>
    <x v="32"/>
    <x v="2"/>
    <n v="49"/>
    <n v="211"/>
    <n v="17999"/>
  </r>
  <r>
    <x v="33"/>
    <x v="2"/>
    <n v="49"/>
    <n v="68"/>
    <n v="24200"/>
  </r>
  <r>
    <x v="34"/>
    <x v="2"/>
    <n v="49"/>
    <n v="10"/>
    <n v="1398"/>
  </r>
  <r>
    <x v="35"/>
    <x v="2"/>
    <n v="49"/>
    <n v="45"/>
    <n v="15785"/>
  </r>
  <r>
    <x v="36"/>
    <x v="2"/>
    <n v="49"/>
    <n v="18"/>
    <n v="4395"/>
  </r>
  <r>
    <x v="37"/>
    <x v="2"/>
    <n v="49"/>
    <n v="16"/>
    <n v="3450"/>
  </r>
  <r>
    <x v="38"/>
    <x v="2"/>
    <n v="49"/>
    <n v="61"/>
    <n v="20512"/>
  </r>
  <r>
    <x v="39"/>
    <x v="2"/>
    <n v="49"/>
    <n v="20"/>
    <n v="7024"/>
  </r>
  <r>
    <x v="40"/>
    <x v="2"/>
    <n v="49"/>
    <n v="20"/>
    <n v="8314"/>
  </r>
  <r>
    <x v="41"/>
    <x v="2"/>
    <n v="49"/>
    <n v="19"/>
    <n v="5351"/>
  </r>
  <r>
    <x v="42"/>
    <x v="2"/>
    <n v="49"/>
    <n v="58"/>
    <n v="13197"/>
  </r>
  <r>
    <x v="43"/>
    <x v="2"/>
    <n v="49"/>
    <n v="64"/>
    <n v="42716"/>
  </r>
  <r>
    <x v="44"/>
    <x v="2"/>
    <n v="49"/>
    <n v="44"/>
    <n v="17910"/>
  </r>
  <r>
    <x v="45"/>
    <x v="2"/>
    <n v="49"/>
    <n v="12"/>
    <n v="3742"/>
  </r>
  <r>
    <x v="46"/>
    <x v="2"/>
    <n v="49"/>
    <n v="100"/>
    <n v="76674"/>
  </r>
  <r>
    <x v="47"/>
    <x v="2"/>
    <n v="49"/>
    <n v="19"/>
    <n v="7209"/>
  </r>
  <r>
    <x v="48"/>
    <x v="2"/>
    <n v="49"/>
    <n v="35"/>
    <n v="14270"/>
  </r>
  <r>
    <x v="49"/>
    <x v="2"/>
    <n v="49"/>
    <n v="37"/>
    <n v="4805"/>
  </r>
  <r>
    <x v="50"/>
    <x v="2"/>
    <n v="49"/>
    <n v="26"/>
    <n v="5020"/>
  </r>
  <r>
    <x v="52"/>
    <x v="2"/>
    <n v="49"/>
    <n v="1"/>
    <n v="439"/>
  </r>
  <r>
    <x v="51"/>
    <x v="2"/>
    <n v="49"/>
    <n v="79"/>
    <n v="102847"/>
  </r>
  <r>
    <x v="0"/>
    <x v="2"/>
    <n v="50"/>
    <n v="32"/>
    <n v="16322"/>
  </r>
  <r>
    <x v="1"/>
    <x v="2"/>
    <n v="50"/>
    <n v="9"/>
    <n v="2200"/>
  </r>
  <r>
    <x v="2"/>
    <x v="2"/>
    <n v="50"/>
    <n v="35"/>
    <n v="19997"/>
  </r>
  <r>
    <x v="3"/>
    <x v="2"/>
    <n v="50"/>
    <n v="23"/>
    <n v="4976"/>
  </r>
  <r>
    <x v="4"/>
    <x v="2"/>
    <n v="50"/>
    <n v="126"/>
    <n v="33961"/>
  </r>
  <r>
    <x v="5"/>
    <x v="2"/>
    <n v="50"/>
    <n v="10"/>
    <n v="21589"/>
  </r>
  <r>
    <x v="6"/>
    <x v="2"/>
    <n v="50"/>
    <n v="24"/>
    <n v="5382"/>
  </r>
  <r>
    <x v="7"/>
    <x v="2"/>
    <n v="50"/>
    <n v="10"/>
    <n v="3261"/>
  </r>
  <r>
    <x v="8"/>
    <x v="2"/>
    <n v="50"/>
    <n v="2"/>
    <n v="1996"/>
  </r>
  <r>
    <x v="9"/>
    <x v="2"/>
    <n v="50"/>
    <n v="0"/>
    <n v="0"/>
  </r>
  <r>
    <x v="10"/>
    <x v="2"/>
    <n v="50"/>
    <n v="46"/>
    <n v="29827"/>
  </r>
  <r>
    <x v="11"/>
    <x v="2"/>
    <n v="50"/>
    <n v="20"/>
    <n v="13263"/>
  </r>
  <r>
    <x v="12"/>
    <x v="2"/>
    <n v="50"/>
    <n v="11"/>
    <n v="5198"/>
  </r>
  <r>
    <x v="13"/>
    <x v="2"/>
    <n v="50"/>
    <n v="89"/>
    <n v="47063"/>
  </r>
  <r>
    <x v="14"/>
    <x v="2"/>
    <n v="50"/>
    <n v="40"/>
    <n v="10290"/>
  </r>
  <r>
    <x v="15"/>
    <x v="2"/>
    <n v="50"/>
    <n v="17"/>
    <n v="5438"/>
  </r>
  <r>
    <x v="16"/>
    <x v="2"/>
    <n v="50"/>
    <n v="37"/>
    <n v="7894"/>
  </r>
  <r>
    <x v="17"/>
    <x v="2"/>
    <n v="50"/>
    <n v="14"/>
    <n v="20515"/>
  </r>
  <r>
    <x v="18"/>
    <x v="2"/>
    <n v="50"/>
    <n v="48"/>
    <n v="30758"/>
  </r>
  <r>
    <x v="19"/>
    <x v="2"/>
    <n v="50"/>
    <n v="35"/>
    <n v="6580"/>
  </r>
  <r>
    <x v="20"/>
    <x v="2"/>
    <n v="50"/>
    <n v="14"/>
    <n v="8006"/>
  </r>
  <r>
    <x v="21"/>
    <x v="2"/>
    <n v="50"/>
    <n v="52"/>
    <n v="30061"/>
  </r>
  <r>
    <x v="22"/>
    <x v="2"/>
    <n v="50"/>
    <n v="55"/>
    <n v="16663"/>
  </r>
  <r>
    <x v="23"/>
    <x v="2"/>
    <n v="50"/>
    <n v="14"/>
    <n v="4977"/>
  </r>
  <r>
    <x v="24"/>
    <x v="2"/>
    <n v="50"/>
    <n v="44"/>
    <n v="17786"/>
  </r>
  <r>
    <x v="25"/>
    <x v="2"/>
    <n v="50"/>
    <n v="28"/>
    <n v="8069"/>
  </r>
  <r>
    <x v="26"/>
    <x v="2"/>
    <n v="50"/>
    <n v="7"/>
    <n v="2730"/>
  </r>
  <r>
    <x v="27"/>
    <x v="2"/>
    <n v="50"/>
    <n v="14"/>
    <n v="3428"/>
  </r>
  <r>
    <x v="28"/>
    <x v="2"/>
    <n v="50"/>
    <n v="34"/>
    <n v="14717"/>
  </r>
  <r>
    <x v="29"/>
    <x v="2"/>
    <n v="50"/>
    <n v="28"/>
    <n v="5051"/>
  </r>
  <r>
    <x v="30"/>
    <x v="2"/>
    <n v="50"/>
    <n v="19"/>
    <n v="5845"/>
  </r>
  <r>
    <x v="31"/>
    <x v="2"/>
    <n v="50"/>
    <n v="26"/>
    <n v="8808"/>
  </r>
  <r>
    <x v="32"/>
    <x v="2"/>
    <n v="50"/>
    <n v="212"/>
    <n v="16692"/>
  </r>
  <r>
    <x v="33"/>
    <x v="2"/>
    <n v="50"/>
    <n v="65"/>
    <n v="20246"/>
  </r>
  <r>
    <x v="34"/>
    <x v="2"/>
    <n v="50"/>
    <n v="8"/>
    <n v="1199"/>
  </r>
  <r>
    <x v="35"/>
    <x v="2"/>
    <n v="50"/>
    <n v="44"/>
    <n v="15845"/>
  </r>
  <r>
    <x v="36"/>
    <x v="2"/>
    <n v="50"/>
    <n v="19"/>
    <n v="4346"/>
  </r>
  <r>
    <x v="37"/>
    <x v="2"/>
    <n v="50"/>
    <n v="16"/>
    <n v="2600"/>
  </r>
  <r>
    <x v="38"/>
    <x v="2"/>
    <n v="50"/>
    <n v="57"/>
    <n v="17546"/>
  </r>
  <r>
    <x v="39"/>
    <x v="2"/>
    <n v="50"/>
    <n v="20"/>
    <n v="7188"/>
  </r>
  <r>
    <x v="40"/>
    <x v="2"/>
    <n v="50"/>
    <n v="17"/>
    <n v="7516"/>
  </r>
  <r>
    <x v="41"/>
    <x v="2"/>
    <n v="50"/>
    <n v="19"/>
    <n v="5162"/>
  </r>
  <r>
    <x v="42"/>
    <x v="2"/>
    <n v="50"/>
    <n v="54"/>
    <n v="9854"/>
  </r>
  <r>
    <x v="43"/>
    <x v="2"/>
    <n v="50"/>
    <n v="64"/>
    <n v="41809"/>
  </r>
  <r>
    <x v="44"/>
    <x v="2"/>
    <n v="50"/>
    <n v="32"/>
    <n v="12915"/>
  </r>
  <r>
    <x v="45"/>
    <x v="2"/>
    <n v="50"/>
    <n v="12"/>
    <n v="3659"/>
  </r>
  <r>
    <x v="46"/>
    <x v="2"/>
    <n v="50"/>
    <n v="100"/>
    <n v="76302"/>
  </r>
  <r>
    <x v="47"/>
    <x v="2"/>
    <n v="50"/>
    <n v="21"/>
    <n v="8656"/>
  </r>
  <r>
    <x v="48"/>
    <x v="2"/>
    <n v="50"/>
    <n v="35"/>
    <n v="14954"/>
  </r>
  <r>
    <x v="49"/>
    <x v="2"/>
    <n v="50"/>
    <n v="38"/>
    <n v="4789"/>
  </r>
  <r>
    <x v="50"/>
    <x v="2"/>
    <n v="50"/>
    <n v="26"/>
    <n v="5018"/>
  </r>
  <r>
    <x v="52"/>
    <x v="2"/>
    <n v="50"/>
    <n v="1"/>
    <n v="435"/>
  </r>
  <r>
    <x v="51"/>
    <x v="2"/>
    <n v="50"/>
    <n v="77"/>
    <n v="103562"/>
  </r>
  <r>
    <x v="0"/>
    <x v="2"/>
    <n v="51"/>
    <n v="29"/>
    <n v="14596"/>
  </r>
  <r>
    <x v="1"/>
    <x v="2"/>
    <n v="51"/>
    <n v="9"/>
    <n v="2075"/>
  </r>
  <r>
    <x v="2"/>
    <x v="2"/>
    <n v="51"/>
    <n v="34"/>
    <n v="20632"/>
  </r>
  <r>
    <x v="3"/>
    <x v="2"/>
    <n v="51"/>
    <n v="22"/>
    <n v="3567"/>
  </r>
  <r>
    <x v="4"/>
    <x v="2"/>
    <n v="51"/>
    <n v="117"/>
    <n v="30385"/>
  </r>
  <r>
    <x v="5"/>
    <x v="2"/>
    <n v="51"/>
    <n v="10"/>
    <n v="21117"/>
  </r>
  <r>
    <x v="6"/>
    <x v="2"/>
    <n v="51"/>
    <n v="22"/>
    <n v="3484"/>
  </r>
  <r>
    <x v="7"/>
    <x v="2"/>
    <n v="51"/>
    <n v="10"/>
    <n v="3520"/>
  </r>
  <r>
    <x v="8"/>
    <x v="2"/>
    <n v="51"/>
    <n v="2"/>
    <n v="1706"/>
  </r>
  <r>
    <x v="9"/>
    <x v="2"/>
    <n v="51"/>
    <n v="0"/>
    <n v="0"/>
  </r>
  <r>
    <x v="10"/>
    <x v="2"/>
    <n v="51"/>
    <n v="46"/>
    <n v="26210"/>
  </r>
  <r>
    <x v="11"/>
    <x v="2"/>
    <n v="51"/>
    <n v="18"/>
    <n v="12393"/>
  </r>
  <r>
    <x v="12"/>
    <x v="2"/>
    <n v="51"/>
    <n v="10"/>
    <n v="4405"/>
  </r>
  <r>
    <x v="13"/>
    <x v="2"/>
    <n v="51"/>
    <n v="85"/>
    <n v="44720"/>
  </r>
  <r>
    <x v="14"/>
    <x v="2"/>
    <n v="51"/>
    <n v="41"/>
    <n v="9076"/>
  </r>
  <r>
    <x v="15"/>
    <x v="2"/>
    <n v="51"/>
    <n v="16"/>
    <n v="2179"/>
  </r>
  <r>
    <x v="16"/>
    <x v="2"/>
    <n v="51"/>
    <n v="39"/>
    <n v="7523"/>
  </r>
  <r>
    <x v="17"/>
    <x v="2"/>
    <n v="51"/>
    <n v="15"/>
    <n v="20140"/>
  </r>
  <r>
    <x v="18"/>
    <x v="2"/>
    <n v="51"/>
    <n v="39"/>
    <n v="26497"/>
  </r>
  <r>
    <x v="19"/>
    <x v="2"/>
    <n v="51"/>
    <n v="36"/>
    <n v="6231"/>
  </r>
  <r>
    <x v="20"/>
    <x v="2"/>
    <n v="51"/>
    <n v="12"/>
    <n v="8622"/>
  </r>
  <r>
    <x v="21"/>
    <x v="2"/>
    <n v="51"/>
    <n v="50"/>
    <n v="29498"/>
  </r>
  <r>
    <x v="22"/>
    <x v="2"/>
    <n v="51"/>
    <n v="50"/>
    <n v="12849"/>
  </r>
  <r>
    <x v="23"/>
    <x v="2"/>
    <n v="51"/>
    <n v="14"/>
    <n v="4586"/>
  </r>
  <r>
    <x v="24"/>
    <x v="2"/>
    <n v="51"/>
    <n v="42"/>
    <n v="12427"/>
  </r>
  <r>
    <x v="25"/>
    <x v="2"/>
    <n v="51"/>
    <n v="24"/>
    <n v="6489"/>
  </r>
  <r>
    <x v="26"/>
    <x v="2"/>
    <n v="51"/>
    <n v="7"/>
    <n v="2204"/>
  </r>
  <r>
    <x v="27"/>
    <x v="2"/>
    <n v="51"/>
    <n v="15"/>
    <n v="3859"/>
  </r>
  <r>
    <x v="28"/>
    <x v="2"/>
    <n v="51"/>
    <n v="28"/>
    <n v="7758"/>
  </r>
  <r>
    <x v="29"/>
    <x v="2"/>
    <n v="51"/>
    <n v="29"/>
    <n v="4474"/>
  </r>
  <r>
    <x v="30"/>
    <x v="2"/>
    <n v="51"/>
    <n v="19"/>
    <n v="4312"/>
  </r>
  <r>
    <x v="31"/>
    <x v="2"/>
    <n v="51"/>
    <n v="24"/>
    <n v="8217"/>
  </r>
  <r>
    <x v="32"/>
    <x v="2"/>
    <n v="51"/>
    <n v="209"/>
    <n v="15486"/>
  </r>
  <r>
    <x v="33"/>
    <x v="2"/>
    <n v="51"/>
    <n v="62"/>
    <n v="15142"/>
  </r>
  <r>
    <x v="34"/>
    <x v="2"/>
    <n v="51"/>
    <n v="9"/>
    <n v="1384"/>
  </r>
  <r>
    <x v="35"/>
    <x v="2"/>
    <n v="51"/>
    <n v="43"/>
    <n v="13566"/>
  </r>
  <r>
    <x v="36"/>
    <x v="2"/>
    <n v="51"/>
    <n v="19"/>
    <n v="2702"/>
  </r>
  <r>
    <x v="37"/>
    <x v="2"/>
    <n v="51"/>
    <n v="17"/>
    <n v="2623"/>
  </r>
  <r>
    <x v="38"/>
    <x v="2"/>
    <n v="51"/>
    <n v="55"/>
    <n v="15357"/>
  </r>
  <r>
    <x v="39"/>
    <x v="2"/>
    <n v="51"/>
    <n v="20"/>
    <n v="6203"/>
  </r>
  <r>
    <x v="40"/>
    <x v="2"/>
    <n v="51"/>
    <n v="17"/>
    <n v="6177"/>
  </r>
  <r>
    <x v="41"/>
    <x v="2"/>
    <n v="51"/>
    <n v="19"/>
    <n v="5264"/>
  </r>
  <r>
    <x v="42"/>
    <x v="2"/>
    <n v="51"/>
    <n v="49"/>
    <n v="8422"/>
  </r>
  <r>
    <x v="43"/>
    <x v="2"/>
    <n v="51"/>
    <n v="60"/>
    <n v="41627"/>
  </r>
  <r>
    <x v="44"/>
    <x v="2"/>
    <n v="51"/>
    <n v="42"/>
    <n v="18328"/>
  </r>
  <r>
    <x v="45"/>
    <x v="2"/>
    <n v="51"/>
    <n v="12"/>
    <n v="3433"/>
  </r>
  <r>
    <x v="46"/>
    <x v="2"/>
    <n v="51"/>
    <n v="100"/>
    <n v="82657"/>
  </r>
  <r>
    <x v="47"/>
    <x v="2"/>
    <n v="51"/>
    <n v="19"/>
    <n v="6010"/>
  </r>
  <r>
    <x v="48"/>
    <x v="2"/>
    <n v="51"/>
    <n v="32"/>
    <n v="12952"/>
  </r>
  <r>
    <x v="49"/>
    <x v="2"/>
    <n v="51"/>
    <n v="35"/>
    <n v="3097"/>
  </r>
  <r>
    <x v="50"/>
    <x v="2"/>
    <n v="51"/>
    <n v="24"/>
    <n v="4795"/>
  </r>
  <r>
    <x v="52"/>
    <x v="2"/>
    <n v="51"/>
    <n v="1"/>
    <n v="413"/>
  </r>
  <r>
    <x v="51"/>
    <x v="2"/>
    <n v="51"/>
    <n v="83"/>
    <n v="105387"/>
  </r>
  <r>
    <x v="0"/>
    <x v="2"/>
    <n v="52"/>
    <n v="29"/>
    <n v="10423"/>
  </r>
  <r>
    <x v="1"/>
    <x v="2"/>
    <n v="52"/>
    <n v="8"/>
    <n v="1986"/>
  </r>
  <r>
    <x v="2"/>
    <x v="2"/>
    <n v="52"/>
    <n v="33"/>
    <n v="15265"/>
  </r>
  <r>
    <x v="3"/>
    <x v="2"/>
    <n v="52"/>
    <n v="22"/>
    <n v="2287"/>
  </r>
  <r>
    <x v="4"/>
    <x v="2"/>
    <n v="52"/>
    <n v="110"/>
    <n v="17412"/>
  </r>
  <r>
    <x v="5"/>
    <x v="2"/>
    <n v="52"/>
    <n v="11"/>
    <n v="16107"/>
  </r>
  <r>
    <x v="6"/>
    <x v="2"/>
    <n v="52"/>
    <n v="17"/>
    <n v="1790"/>
  </r>
  <r>
    <x v="7"/>
    <x v="2"/>
    <n v="52"/>
    <n v="10"/>
    <n v="2660"/>
  </r>
  <r>
    <x v="8"/>
    <x v="2"/>
    <n v="52"/>
    <n v="1"/>
    <n v="695"/>
  </r>
  <r>
    <x v="9"/>
    <x v="2"/>
    <n v="52"/>
    <n v="0"/>
    <n v="0"/>
  </r>
  <r>
    <x v="10"/>
    <x v="2"/>
    <n v="52"/>
    <n v="45"/>
    <n v="27523"/>
  </r>
  <r>
    <x v="11"/>
    <x v="2"/>
    <n v="52"/>
    <n v="16"/>
    <n v="8545"/>
  </r>
  <r>
    <x v="12"/>
    <x v="2"/>
    <n v="52"/>
    <n v="10"/>
    <n v="3125"/>
  </r>
  <r>
    <x v="13"/>
    <x v="2"/>
    <n v="52"/>
    <n v="83"/>
    <n v="35509"/>
  </r>
  <r>
    <x v="14"/>
    <x v="2"/>
    <n v="52"/>
    <n v="41"/>
    <n v="6857"/>
  </r>
  <r>
    <x v="15"/>
    <x v="2"/>
    <n v="52"/>
    <n v="17"/>
    <n v="1826"/>
  </r>
  <r>
    <x v="16"/>
    <x v="2"/>
    <n v="52"/>
    <n v="39"/>
    <n v="5831"/>
  </r>
  <r>
    <x v="17"/>
    <x v="2"/>
    <n v="52"/>
    <n v="16"/>
    <n v="16658"/>
  </r>
  <r>
    <x v="18"/>
    <x v="2"/>
    <n v="52"/>
    <n v="42"/>
    <n v="27770"/>
  </r>
  <r>
    <x v="19"/>
    <x v="2"/>
    <n v="52"/>
    <n v="35"/>
    <n v="3770"/>
  </r>
  <r>
    <x v="20"/>
    <x v="2"/>
    <n v="52"/>
    <n v="9"/>
    <n v="2075"/>
  </r>
  <r>
    <x v="21"/>
    <x v="2"/>
    <n v="52"/>
    <n v="50"/>
    <n v="19057"/>
  </r>
  <r>
    <x v="22"/>
    <x v="2"/>
    <n v="52"/>
    <n v="52"/>
    <n v="9286"/>
  </r>
  <r>
    <x v="23"/>
    <x v="2"/>
    <n v="52"/>
    <n v="14"/>
    <n v="3025"/>
  </r>
  <r>
    <x v="24"/>
    <x v="2"/>
    <n v="52"/>
    <n v="42"/>
    <n v="15512"/>
  </r>
  <r>
    <x v="25"/>
    <x v="2"/>
    <n v="52"/>
    <n v="27"/>
    <n v="5690"/>
  </r>
  <r>
    <x v="26"/>
    <x v="2"/>
    <n v="52"/>
    <n v="8"/>
    <n v="1426"/>
  </r>
  <r>
    <x v="27"/>
    <x v="2"/>
    <n v="52"/>
    <n v="15"/>
    <n v="2681"/>
  </r>
  <r>
    <x v="28"/>
    <x v="2"/>
    <n v="52"/>
    <n v="31"/>
    <n v="12395"/>
  </r>
  <r>
    <x v="29"/>
    <x v="2"/>
    <n v="52"/>
    <n v="29"/>
    <n v="2626"/>
  </r>
  <r>
    <x v="30"/>
    <x v="2"/>
    <n v="52"/>
    <n v="20"/>
    <n v="4594"/>
  </r>
  <r>
    <x v="31"/>
    <x v="2"/>
    <n v="52"/>
    <n v="24"/>
    <n v="6760"/>
  </r>
  <r>
    <x v="32"/>
    <x v="2"/>
    <n v="52"/>
    <n v="207"/>
    <n v="7980"/>
  </r>
  <r>
    <x v="33"/>
    <x v="2"/>
    <n v="52"/>
    <n v="62"/>
    <n v="9045"/>
  </r>
  <r>
    <x v="34"/>
    <x v="2"/>
    <n v="52"/>
    <n v="9"/>
    <n v="1046"/>
  </r>
  <r>
    <x v="35"/>
    <x v="2"/>
    <n v="52"/>
    <n v="41"/>
    <n v="8246"/>
  </r>
  <r>
    <x v="36"/>
    <x v="2"/>
    <n v="52"/>
    <n v="21"/>
    <n v="2729"/>
  </r>
  <r>
    <x v="37"/>
    <x v="2"/>
    <n v="52"/>
    <n v="17"/>
    <n v="1642"/>
  </r>
  <r>
    <x v="38"/>
    <x v="2"/>
    <n v="52"/>
    <n v="57"/>
    <n v="10582"/>
  </r>
  <r>
    <x v="39"/>
    <x v="2"/>
    <n v="52"/>
    <n v="20"/>
    <n v="3733"/>
  </r>
  <r>
    <x v="40"/>
    <x v="2"/>
    <n v="52"/>
    <n v="16"/>
    <n v="3928"/>
  </r>
  <r>
    <x v="41"/>
    <x v="2"/>
    <n v="52"/>
    <n v="19"/>
    <n v="3573"/>
  </r>
  <r>
    <x v="42"/>
    <x v="2"/>
    <n v="52"/>
    <n v="53"/>
    <n v="4874"/>
  </r>
  <r>
    <x v="43"/>
    <x v="2"/>
    <n v="52"/>
    <n v="61"/>
    <n v="30162"/>
  </r>
  <r>
    <x v="44"/>
    <x v="2"/>
    <n v="52"/>
    <n v="42"/>
    <n v="17283"/>
  </r>
  <r>
    <x v="45"/>
    <x v="2"/>
    <n v="52"/>
    <n v="12"/>
    <n v="2323"/>
  </r>
  <r>
    <x v="46"/>
    <x v="2"/>
    <n v="52"/>
    <n v="100"/>
    <n v="83465"/>
  </r>
  <r>
    <x v="47"/>
    <x v="2"/>
    <n v="52"/>
    <n v="18"/>
    <n v="3639"/>
  </r>
  <r>
    <x v="48"/>
    <x v="2"/>
    <n v="52"/>
    <n v="33"/>
    <n v="8027"/>
  </r>
  <r>
    <x v="49"/>
    <x v="2"/>
    <n v="52"/>
    <n v="36"/>
    <n v="1956"/>
  </r>
  <r>
    <x v="50"/>
    <x v="2"/>
    <n v="52"/>
    <n v="22"/>
    <n v="2905"/>
  </r>
  <r>
    <x v="52"/>
    <x v="2"/>
    <n v="52"/>
    <n v="1"/>
    <n v="394"/>
  </r>
  <r>
    <x v="51"/>
    <x v="2"/>
    <n v="52"/>
    <n v="79"/>
    <n v="93031"/>
  </r>
  <r>
    <x v="0"/>
    <x v="3"/>
    <n v="1"/>
    <n v="29"/>
    <n v="11317"/>
  </r>
  <r>
    <x v="1"/>
    <x v="3"/>
    <n v="1"/>
    <n v="8"/>
    <n v="2124"/>
  </r>
  <r>
    <x v="2"/>
    <x v="3"/>
    <n v="1"/>
    <n v="35"/>
    <n v="16891"/>
  </r>
  <r>
    <x v="3"/>
    <x v="3"/>
    <n v="1"/>
    <n v="21"/>
    <n v="3148"/>
  </r>
  <r>
    <x v="4"/>
    <x v="3"/>
    <n v="1"/>
    <n v="123"/>
    <n v="22412"/>
  </r>
  <r>
    <x v="5"/>
    <x v="3"/>
    <n v="1"/>
    <n v="10"/>
    <n v="18535"/>
  </r>
  <r>
    <x v="6"/>
    <x v="3"/>
    <n v="1"/>
    <n v="24"/>
    <n v="3619"/>
  </r>
  <r>
    <x v="7"/>
    <x v="3"/>
    <n v="1"/>
    <n v="10"/>
    <n v="3041"/>
  </r>
  <r>
    <x v="8"/>
    <x v="3"/>
    <n v="1"/>
    <n v="3"/>
    <n v="1047"/>
  </r>
  <r>
    <x v="9"/>
    <x v="3"/>
    <n v="1"/>
    <n v="0"/>
    <n v="0"/>
  </r>
  <r>
    <x v="10"/>
    <x v="3"/>
    <n v="1"/>
    <n v="45"/>
    <n v="18883"/>
  </r>
  <r>
    <x v="11"/>
    <x v="3"/>
    <n v="1"/>
    <n v="18"/>
    <n v="9765"/>
  </r>
  <r>
    <x v="12"/>
    <x v="3"/>
    <n v="1"/>
    <n v="9"/>
    <n v="3875"/>
  </r>
  <r>
    <x v="13"/>
    <x v="3"/>
    <n v="1"/>
    <n v="81"/>
    <n v="37641"/>
  </r>
  <r>
    <x v="14"/>
    <x v="3"/>
    <n v="1"/>
    <n v="41"/>
    <n v="7939"/>
  </r>
  <r>
    <x v="15"/>
    <x v="3"/>
    <n v="1"/>
    <n v="17"/>
    <n v="2296"/>
  </r>
  <r>
    <x v="16"/>
    <x v="3"/>
    <n v="1"/>
    <n v="38"/>
    <n v="6802"/>
  </r>
  <r>
    <x v="17"/>
    <x v="3"/>
    <n v="1"/>
    <n v="17"/>
    <n v="17892"/>
  </r>
  <r>
    <x v="18"/>
    <x v="3"/>
    <n v="1"/>
    <n v="46"/>
    <n v="28946"/>
  </r>
  <r>
    <x v="19"/>
    <x v="3"/>
    <n v="1"/>
    <n v="36"/>
    <n v="5605"/>
  </r>
  <r>
    <x v="20"/>
    <x v="3"/>
    <n v="1"/>
    <n v="14"/>
    <n v="5654"/>
  </r>
  <r>
    <x v="21"/>
    <x v="3"/>
    <n v="1"/>
    <n v="51"/>
    <n v="23231"/>
  </r>
  <r>
    <x v="22"/>
    <x v="3"/>
    <n v="1"/>
    <n v="54"/>
    <n v="11461"/>
  </r>
  <r>
    <x v="23"/>
    <x v="3"/>
    <n v="1"/>
    <n v="14"/>
    <n v="3802"/>
  </r>
  <r>
    <x v="24"/>
    <x v="3"/>
    <n v="1"/>
    <n v="44"/>
    <n v="16615"/>
  </r>
  <r>
    <x v="25"/>
    <x v="3"/>
    <n v="1"/>
    <n v="27"/>
    <n v="6165"/>
  </r>
  <r>
    <x v="26"/>
    <x v="3"/>
    <n v="1"/>
    <n v="8"/>
    <n v="1886"/>
  </r>
  <r>
    <x v="27"/>
    <x v="3"/>
    <n v="1"/>
    <n v="17"/>
    <n v="3710"/>
  </r>
  <r>
    <x v="28"/>
    <x v="3"/>
    <n v="1"/>
    <n v="33"/>
    <n v="14244"/>
  </r>
  <r>
    <x v="29"/>
    <x v="3"/>
    <n v="1"/>
    <n v="28"/>
    <n v="3721"/>
  </r>
  <r>
    <x v="30"/>
    <x v="3"/>
    <n v="1"/>
    <n v="20"/>
    <n v="5358"/>
  </r>
  <r>
    <x v="31"/>
    <x v="3"/>
    <n v="1"/>
    <n v="25"/>
    <n v="7813"/>
  </r>
  <r>
    <x v="32"/>
    <x v="3"/>
    <n v="1"/>
    <n v="207"/>
    <n v="9934"/>
  </r>
  <r>
    <x v="33"/>
    <x v="3"/>
    <n v="1"/>
    <n v="67"/>
    <n v="15160"/>
  </r>
  <r>
    <x v="34"/>
    <x v="3"/>
    <n v="1"/>
    <n v="11"/>
    <n v="1480"/>
  </r>
  <r>
    <x v="35"/>
    <x v="3"/>
    <n v="1"/>
    <n v="50"/>
    <n v="12665"/>
  </r>
  <r>
    <x v="36"/>
    <x v="3"/>
    <n v="1"/>
    <n v="19"/>
    <n v="3441"/>
  </r>
  <r>
    <x v="37"/>
    <x v="3"/>
    <n v="1"/>
    <n v="17"/>
    <n v="2260"/>
  </r>
  <r>
    <x v="38"/>
    <x v="3"/>
    <n v="1"/>
    <n v="59"/>
    <n v="12839"/>
  </r>
  <r>
    <x v="39"/>
    <x v="3"/>
    <n v="1"/>
    <n v="20"/>
    <n v="4323"/>
  </r>
  <r>
    <x v="40"/>
    <x v="3"/>
    <n v="1"/>
    <n v="19"/>
    <n v="5434"/>
  </r>
  <r>
    <x v="41"/>
    <x v="3"/>
    <n v="1"/>
    <n v="19"/>
    <n v="4558"/>
  </r>
  <r>
    <x v="42"/>
    <x v="3"/>
    <n v="1"/>
    <n v="61"/>
    <n v="8074"/>
  </r>
  <r>
    <x v="43"/>
    <x v="3"/>
    <n v="1"/>
    <n v="65"/>
    <n v="36652"/>
  </r>
  <r>
    <x v="44"/>
    <x v="3"/>
    <n v="1"/>
    <n v="43"/>
    <n v="19358"/>
  </r>
  <r>
    <x v="45"/>
    <x v="3"/>
    <n v="1"/>
    <n v="12"/>
    <n v="2848"/>
  </r>
  <r>
    <x v="46"/>
    <x v="3"/>
    <n v="1"/>
    <n v="100"/>
    <n v="81599"/>
  </r>
  <r>
    <x v="47"/>
    <x v="3"/>
    <n v="1"/>
    <n v="19"/>
    <n v="4574"/>
  </r>
  <r>
    <x v="48"/>
    <x v="3"/>
    <n v="1"/>
    <n v="34"/>
    <n v="12097"/>
  </r>
  <r>
    <x v="49"/>
    <x v="3"/>
    <n v="1"/>
    <n v="37"/>
    <n v="2705"/>
  </r>
  <r>
    <x v="50"/>
    <x v="3"/>
    <n v="1"/>
    <n v="22"/>
    <n v="3707"/>
  </r>
  <r>
    <x v="52"/>
    <x v="3"/>
    <n v="1"/>
    <n v="1"/>
    <n v="373"/>
  </r>
  <r>
    <x v="51"/>
    <x v="3"/>
    <n v="1"/>
    <n v="75"/>
    <n v="99882"/>
  </r>
  <r>
    <x v="0"/>
    <x v="3"/>
    <n v="2"/>
    <n v="29"/>
    <n v="14482"/>
  </r>
  <r>
    <x v="1"/>
    <x v="3"/>
    <n v="2"/>
    <n v="9"/>
    <n v="2164"/>
  </r>
  <r>
    <x v="2"/>
    <x v="3"/>
    <n v="2"/>
    <n v="36"/>
    <n v="22951"/>
  </r>
  <r>
    <x v="3"/>
    <x v="3"/>
    <n v="2"/>
    <n v="22"/>
    <n v="5215"/>
  </r>
  <r>
    <x v="4"/>
    <x v="3"/>
    <n v="2"/>
    <n v="125"/>
    <n v="33843"/>
  </r>
  <r>
    <x v="5"/>
    <x v="3"/>
    <n v="2"/>
    <n v="11"/>
    <n v="23724"/>
  </r>
  <r>
    <x v="6"/>
    <x v="3"/>
    <n v="2"/>
    <n v="24"/>
    <n v="4555"/>
  </r>
  <r>
    <x v="7"/>
    <x v="3"/>
    <n v="2"/>
    <n v="9"/>
    <n v="2952"/>
  </r>
  <r>
    <x v="8"/>
    <x v="3"/>
    <n v="2"/>
    <n v="3"/>
    <n v="1972"/>
  </r>
  <r>
    <x v="9"/>
    <x v="3"/>
    <n v="2"/>
    <n v="0"/>
    <n v="0"/>
  </r>
  <r>
    <x v="10"/>
    <x v="3"/>
    <n v="2"/>
    <n v="43"/>
    <n v="28497"/>
  </r>
  <r>
    <x v="11"/>
    <x v="3"/>
    <n v="2"/>
    <n v="19"/>
    <n v="12954"/>
  </r>
  <r>
    <x v="12"/>
    <x v="3"/>
    <n v="2"/>
    <n v="10"/>
    <n v="4753"/>
  </r>
  <r>
    <x v="13"/>
    <x v="3"/>
    <n v="2"/>
    <n v="86"/>
    <n v="46181"/>
  </r>
  <r>
    <x v="14"/>
    <x v="3"/>
    <n v="2"/>
    <n v="41"/>
    <n v="11400"/>
  </r>
  <r>
    <x v="15"/>
    <x v="3"/>
    <n v="2"/>
    <n v="16"/>
    <n v="2870"/>
  </r>
  <r>
    <x v="16"/>
    <x v="3"/>
    <n v="2"/>
    <n v="37"/>
    <n v="8317"/>
  </r>
  <r>
    <x v="17"/>
    <x v="3"/>
    <n v="2"/>
    <n v="19"/>
    <n v="22036"/>
  </r>
  <r>
    <x v="18"/>
    <x v="3"/>
    <n v="2"/>
    <n v="50"/>
    <n v="30265"/>
  </r>
  <r>
    <x v="19"/>
    <x v="3"/>
    <n v="2"/>
    <n v="36"/>
    <n v="7361"/>
  </r>
  <r>
    <x v="20"/>
    <x v="3"/>
    <n v="2"/>
    <n v="13"/>
    <n v="9373"/>
  </r>
  <r>
    <x v="21"/>
    <x v="3"/>
    <n v="2"/>
    <n v="49"/>
    <n v="29187"/>
  </r>
  <r>
    <x v="22"/>
    <x v="3"/>
    <n v="2"/>
    <n v="54"/>
    <n v="17954"/>
  </r>
  <r>
    <x v="23"/>
    <x v="3"/>
    <n v="2"/>
    <n v="13"/>
    <n v="4595"/>
  </r>
  <r>
    <x v="24"/>
    <x v="3"/>
    <n v="2"/>
    <n v="44"/>
    <n v="17428"/>
  </r>
  <r>
    <x v="25"/>
    <x v="3"/>
    <n v="2"/>
    <n v="27"/>
    <n v="8264"/>
  </r>
  <r>
    <x v="26"/>
    <x v="3"/>
    <n v="2"/>
    <n v="8"/>
    <n v="2454"/>
  </r>
  <r>
    <x v="27"/>
    <x v="3"/>
    <n v="2"/>
    <n v="17"/>
    <n v="4494"/>
  </r>
  <r>
    <x v="28"/>
    <x v="3"/>
    <n v="2"/>
    <n v="32"/>
    <n v="15950"/>
  </r>
  <r>
    <x v="29"/>
    <x v="3"/>
    <n v="2"/>
    <n v="28"/>
    <n v="4810"/>
  </r>
  <r>
    <x v="30"/>
    <x v="3"/>
    <n v="2"/>
    <n v="19"/>
    <n v="7196"/>
  </r>
  <r>
    <x v="31"/>
    <x v="3"/>
    <n v="2"/>
    <n v="26"/>
    <n v="9932"/>
  </r>
  <r>
    <x v="32"/>
    <x v="3"/>
    <n v="2"/>
    <n v="209"/>
    <n v="15152"/>
  </r>
  <r>
    <x v="33"/>
    <x v="3"/>
    <n v="2"/>
    <n v="65"/>
    <n v="21211"/>
  </r>
  <r>
    <x v="34"/>
    <x v="3"/>
    <n v="2"/>
    <n v="12"/>
    <n v="2297"/>
  </r>
  <r>
    <x v="35"/>
    <x v="3"/>
    <n v="2"/>
    <n v="50"/>
    <n v="16748"/>
  </r>
  <r>
    <x v="36"/>
    <x v="3"/>
    <n v="2"/>
    <n v="19"/>
    <n v="4625"/>
  </r>
  <r>
    <x v="37"/>
    <x v="3"/>
    <n v="2"/>
    <n v="17"/>
    <n v="3855"/>
  </r>
  <r>
    <x v="38"/>
    <x v="3"/>
    <n v="2"/>
    <n v="60"/>
    <n v="17711"/>
  </r>
  <r>
    <x v="39"/>
    <x v="3"/>
    <n v="2"/>
    <n v="19"/>
    <n v="5433"/>
  </r>
  <r>
    <x v="40"/>
    <x v="3"/>
    <n v="2"/>
    <n v="20"/>
    <n v="7094"/>
  </r>
  <r>
    <x v="41"/>
    <x v="3"/>
    <n v="2"/>
    <n v="19"/>
    <n v="5532"/>
  </r>
  <r>
    <x v="42"/>
    <x v="3"/>
    <n v="2"/>
    <n v="57"/>
    <n v="12639"/>
  </r>
  <r>
    <x v="43"/>
    <x v="3"/>
    <n v="2"/>
    <n v="65"/>
    <n v="46197"/>
  </r>
  <r>
    <x v="44"/>
    <x v="3"/>
    <n v="2"/>
    <n v="45"/>
    <n v="20494"/>
  </r>
  <r>
    <x v="45"/>
    <x v="3"/>
    <n v="2"/>
    <n v="12"/>
    <n v="3501"/>
  </r>
  <r>
    <x v="46"/>
    <x v="3"/>
    <n v="2"/>
    <n v="100"/>
    <n v="84816"/>
  </r>
  <r>
    <x v="47"/>
    <x v="3"/>
    <n v="2"/>
    <n v="19"/>
    <n v="7515"/>
  </r>
  <r>
    <x v="48"/>
    <x v="3"/>
    <n v="2"/>
    <n v="39"/>
    <n v="15879"/>
  </r>
  <r>
    <x v="49"/>
    <x v="3"/>
    <n v="2"/>
    <n v="36"/>
    <n v="3770"/>
  </r>
  <r>
    <x v="50"/>
    <x v="3"/>
    <n v="2"/>
    <n v="23"/>
    <n v="4666"/>
  </r>
  <r>
    <x v="52"/>
    <x v="3"/>
    <n v="2"/>
    <n v="1"/>
    <n v="389"/>
  </r>
  <r>
    <x v="51"/>
    <x v="3"/>
    <n v="2"/>
    <n v="73"/>
    <n v="107923"/>
  </r>
  <r>
    <x v="0"/>
    <x v="3"/>
    <n v="3"/>
    <n v="29"/>
    <n v="13523"/>
  </r>
  <r>
    <x v="1"/>
    <x v="3"/>
    <n v="3"/>
    <n v="9"/>
    <n v="2211"/>
  </r>
  <r>
    <x v="2"/>
    <x v="3"/>
    <n v="3"/>
    <n v="36"/>
    <n v="23906"/>
  </r>
  <r>
    <x v="3"/>
    <x v="3"/>
    <n v="3"/>
    <n v="20"/>
    <n v="4963"/>
  </r>
  <r>
    <x v="4"/>
    <x v="3"/>
    <n v="3"/>
    <n v="126"/>
    <n v="35737"/>
  </r>
  <r>
    <x v="5"/>
    <x v="3"/>
    <n v="3"/>
    <n v="11"/>
    <n v="22966"/>
  </r>
  <r>
    <x v="6"/>
    <x v="3"/>
    <n v="3"/>
    <n v="22"/>
    <n v="3333"/>
  </r>
  <r>
    <x v="7"/>
    <x v="3"/>
    <n v="3"/>
    <n v="9"/>
    <n v="2691"/>
  </r>
  <r>
    <x v="8"/>
    <x v="3"/>
    <n v="3"/>
    <n v="3"/>
    <n v="2197"/>
  </r>
  <r>
    <x v="9"/>
    <x v="3"/>
    <n v="3"/>
    <n v="0"/>
    <n v="0"/>
  </r>
  <r>
    <x v="10"/>
    <x v="3"/>
    <n v="3"/>
    <n v="42"/>
    <n v="27973"/>
  </r>
  <r>
    <x v="11"/>
    <x v="3"/>
    <n v="3"/>
    <n v="20"/>
    <n v="15216"/>
  </r>
  <r>
    <x v="12"/>
    <x v="3"/>
    <n v="3"/>
    <n v="11"/>
    <n v="5046"/>
  </r>
  <r>
    <x v="13"/>
    <x v="3"/>
    <n v="3"/>
    <n v="88"/>
    <n v="46027"/>
  </r>
  <r>
    <x v="14"/>
    <x v="3"/>
    <n v="3"/>
    <n v="41"/>
    <n v="11296"/>
  </r>
  <r>
    <x v="15"/>
    <x v="3"/>
    <n v="3"/>
    <n v="17"/>
    <n v="3348"/>
  </r>
  <r>
    <x v="16"/>
    <x v="3"/>
    <n v="3"/>
    <n v="36"/>
    <n v="8498"/>
  </r>
  <r>
    <x v="17"/>
    <x v="3"/>
    <n v="3"/>
    <n v="19"/>
    <n v="22241"/>
  </r>
  <r>
    <x v="18"/>
    <x v="3"/>
    <n v="3"/>
    <n v="53"/>
    <n v="30613"/>
  </r>
  <r>
    <x v="19"/>
    <x v="3"/>
    <n v="3"/>
    <n v="36"/>
    <n v="6934"/>
  </r>
  <r>
    <x v="20"/>
    <x v="3"/>
    <n v="3"/>
    <n v="15"/>
    <n v="10464"/>
  </r>
  <r>
    <x v="21"/>
    <x v="3"/>
    <n v="3"/>
    <n v="52"/>
    <n v="30182"/>
  </r>
  <r>
    <x v="22"/>
    <x v="3"/>
    <n v="3"/>
    <n v="56"/>
    <n v="17648"/>
  </r>
  <r>
    <x v="23"/>
    <x v="3"/>
    <n v="3"/>
    <n v="13"/>
    <n v="4940"/>
  </r>
  <r>
    <x v="24"/>
    <x v="3"/>
    <n v="3"/>
    <n v="45"/>
    <n v="16639"/>
  </r>
  <r>
    <x v="25"/>
    <x v="3"/>
    <n v="3"/>
    <n v="28"/>
    <n v="9098"/>
  </r>
  <r>
    <x v="26"/>
    <x v="3"/>
    <n v="3"/>
    <n v="9"/>
    <n v="2589"/>
  </r>
  <r>
    <x v="27"/>
    <x v="3"/>
    <n v="3"/>
    <n v="17"/>
    <n v="4376"/>
  </r>
  <r>
    <x v="28"/>
    <x v="3"/>
    <n v="3"/>
    <n v="32"/>
    <n v="15745"/>
  </r>
  <r>
    <x v="29"/>
    <x v="3"/>
    <n v="3"/>
    <n v="27"/>
    <n v="4514"/>
  </r>
  <r>
    <x v="30"/>
    <x v="3"/>
    <n v="3"/>
    <n v="20"/>
    <n v="7103"/>
  </r>
  <r>
    <x v="31"/>
    <x v="3"/>
    <n v="3"/>
    <n v="26"/>
    <n v="10054"/>
  </r>
  <r>
    <x v="32"/>
    <x v="3"/>
    <n v="3"/>
    <n v="210"/>
    <n v="14257"/>
  </r>
  <r>
    <x v="33"/>
    <x v="3"/>
    <n v="3"/>
    <n v="66"/>
    <n v="21881"/>
  </r>
  <r>
    <x v="34"/>
    <x v="3"/>
    <n v="3"/>
    <n v="12"/>
    <n v="2177"/>
  </r>
  <r>
    <x v="35"/>
    <x v="3"/>
    <n v="3"/>
    <n v="50"/>
    <n v="16235"/>
  </r>
  <r>
    <x v="36"/>
    <x v="3"/>
    <n v="3"/>
    <n v="19"/>
    <n v="3962"/>
  </r>
  <r>
    <x v="37"/>
    <x v="3"/>
    <n v="3"/>
    <n v="15"/>
    <n v="3707"/>
  </r>
  <r>
    <x v="38"/>
    <x v="3"/>
    <n v="3"/>
    <n v="61"/>
    <n v="17972"/>
  </r>
  <r>
    <x v="39"/>
    <x v="3"/>
    <n v="3"/>
    <n v="20"/>
    <n v="5878"/>
  </r>
  <r>
    <x v="40"/>
    <x v="3"/>
    <n v="3"/>
    <n v="20"/>
    <n v="7868"/>
  </r>
  <r>
    <x v="41"/>
    <x v="3"/>
    <n v="3"/>
    <n v="19"/>
    <n v="5257"/>
  </r>
  <r>
    <x v="42"/>
    <x v="3"/>
    <n v="3"/>
    <n v="49"/>
    <n v="10824"/>
  </r>
  <r>
    <x v="43"/>
    <x v="3"/>
    <n v="3"/>
    <n v="66"/>
    <n v="44615"/>
  </r>
  <r>
    <x v="44"/>
    <x v="3"/>
    <n v="3"/>
    <n v="46"/>
    <n v="19792"/>
  </r>
  <r>
    <x v="45"/>
    <x v="3"/>
    <n v="3"/>
    <n v="12"/>
    <n v="3980"/>
  </r>
  <r>
    <x v="46"/>
    <x v="3"/>
    <n v="3"/>
    <n v="99"/>
    <n v="74809"/>
  </r>
  <r>
    <x v="47"/>
    <x v="3"/>
    <n v="3"/>
    <n v="18"/>
    <n v="7853"/>
  </r>
  <r>
    <x v="48"/>
    <x v="3"/>
    <n v="3"/>
    <n v="39"/>
    <n v="15695"/>
  </r>
  <r>
    <x v="49"/>
    <x v="3"/>
    <n v="3"/>
    <n v="35"/>
    <n v="3658"/>
  </r>
  <r>
    <x v="50"/>
    <x v="3"/>
    <n v="3"/>
    <n v="25"/>
    <n v="4923"/>
  </r>
  <r>
    <x v="52"/>
    <x v="3"/>
    <n v="3"/>
    <n v="1"/>
    <n v="368"/>
  </r>
  <r>
    <x v="51"/>
    <x v="3"/>
    <n v="3"/>
    <n v="77"/>
    <n v="106652"/>
  </r>
  <r>
    <x v="0"/>
    <x v="3"/>
    <n v="4"/>
    <n v="26"/>
    <n v="12449"/>
  </r>
  <r>
    <x v="1"/>
    <x v="3"/>
    <n v="4"/>
    <n v="8"/>
    <n v="1837"/>
  </r>
  <r>
    <x v="2"/>
    <x v="3"/>
    <n v="4"/>
    <n v="34"/>
    <n v="20681"/>
  </r>
  <r>
    <x v="3"/>
    <x v="3"/>
    <n v="4"/>
    <n v="19"/>
    <n v="4683"/>
  </r>
  <r>
    <x v="4"/>
    <x v="3"/>
    <n v="4"/>
    <n v="124"/>
    <n v="34985"/>
  </r>
  <r>
    <x v="5"/>
    <x v="3"/>
    <n v="4"/>
    <n v="11"/>
    <n v="22754"/>
  </r>
  <r>
    <x v="6"/>
    <x v="3"/>
    <n v="4"/>
    <n v="27"/>
    <n v="4828"/>
  </r>
  <r>
    <x v="7"/>
    <x v="3"/>
    <n v="4"/>
    <n v="9"/>
    <n v="2338"/>
  </r>
  <r>
    <x v="8"/>
    <x v="3"/>
    <n v="4"/>
    <n v="3"/>
    <n v="1721"/>
  </r>
  <r>
    <x v="9"/>
    <x v="3"/>
    <n v="4"/>
    <n v="0"/>
    <n v="0"/>
  </r>
  <r>
    <x v="10"/>
    <x v="3"/>
    <n v="4"/>
    <n v="43"/>
    <n v="26051"/>
  </r>
  <r>
    <x v="11"/>
    <x v="3"/>
    <n v="4"/>
    <n v="19"/>
    <n v="12446"/>
  </r>
  <r>
    <x v="12"/>
    <x v="3"/>
    <n v="4"/>
    <n v="11"/>
    <n v="4818"/>
  </r>
  <r>
    <x v="13"/>
    <x v="3"/>
    <n v="4"/>
    <n v="86"/>
    <n v="42329"/>
  </r>
  <r>
    <x v="14"/>
    <x v="3"/>
    <n v="4"/>
    <n v="40"/>
    <n v="10216"/>
  </r>
  <r>
    <x v="15"/>
    <x v="3"/>
    <n v="4"/>
    <n v="17"/>
    <n v="3269"/>
  </r>
  <r>
    <x v="16"/>
    <x v="3"/>
    <n v="4"/>
    <n v="37"/>
    <n v="8659"/>
  </r>
  <r>
    <x v="17"/>
    <x v="3"/>
    <n v="4"/>
    <n v="18"/>
    <n v="21075"/>
  </r>
  <r>
    <x v="18"/>
    <x v="3"/>
    <n v="4"/>
    <n v="51"/>
    <n v="32429"/>
  </r>
  <r>
    <x v="19"/>
    <x v="3"/>
    <n v="4"/>
    <n v="35"/>
    <n v="6236"/>
  </r>
  <r>
    <x v="20"/>
    <x v="3"/>
    <n v="4"/>
    <n v="14"/>
    <n v="7244"/>
  </r>
  <r>
    <x v="21"/>
    <x v="3"/>
    <n v="4"/>
    <n v="54"/>
    <n v="26999"/>
  </r>
  <r>
    <x v="22"/>
    <x v="3"/>
    <n v="4"/>
    <n v="56"/>
    <n v="16016"/>
  </r>
  <r>
    <x v="23"/>
    <x v="3"/>
    <n v="4"/>
    <n v="13"/>
    <n v="4434"/>
  </r>
  <r>
    <x v="24"/>
    <x v="3"/>
    <n v="4"/>
    <n v="44"/>
    <n v="17414"/>
  </r>
  <r>
    <x v="25"/>
    <x v="3"/>
    <n v="4"/>
    <n v="28"/>
    <n v="8321"/>
  </r>
  <r>
    <x v="26"/>
    <x v="3"/>
    <n v="4"/>
    <n v="9"/>
    <n v="2362"/>
  </r>
  <r>
    <x v="27"/>
    <x v="3"/>
    <n v="4"/>
    <n v="16"/>
    <n v="4113"/>
  </r>
  <r>
    <x v="28"/>
    <x v="3"/>
    <n v="4"/>
    <n v="32"/>
    <n v="15471"/>
  </r>
  <r>
    <x v="29"/>
    <x v="3"/>
    <n v="4"/>
    <n v="29"/>
    <n v="4784"/>
  </r>
  <r>
    <x v="30"/>
    <x v="3"/>
    <n v="4"/>
    <n v="20"/>
    <n v="7044"/>
  </r>
  <r>
    <x v="31"/>
    <x v="3"/>
    <n v="4"/>
    <n v="26"/>
    <n v="9333"/>
  </r>
  <r>
    <x v="32"/>
    <x v="3"/>
    <n v="4"/>
    <n v="206"/>
    <n v="15262"/>
  </r>
  <r>
    <x v="33"/>
    <x v="3"/>
    <n v="4"/>
    <n v="67"/>
    <n v="19238"/>
  </r>
  <r>
    <x v="34"/>
    <x v="3"/>
    <n v="4"/>
    <n v="10"/>
    <n v="1131"/>
  </r>
  <r>
    <x v="35"/>
    <x v="3"/>
    <n v="4"/>
    <n v="49"/>
    <n v="14559"/>
  </r>
  <r>
    <x v="36"/>
    <x v="3"/>
    <n v="4"/>
    <n v="20"/>
    <n v="4820"/>
  </r>
  <r>
    <x v="37"/>
    <x v="3"/>
    <n v="4"/>
    <n v="15"/>
    <n v="3416"/>
  </r>
  <r>
    <x v="38"/>
    <x v="3"/>
    <n v="4"/>
    <n v="57"/>
    <n v="16726"/>
  </r>
  <r>
    <x v="39"/>
    <x v="3"/>
    <n v="4"/>
    <n v="20"/>
    <n v="5947"/>
  </r>
  <r>
    <x v="40"/>
    <x v="3"/>
    <n v="4"/>
    <n v="19"/>
    <n v="7412"/>
  </r>
  <r>
    <x v="41"/>
    <x v="3"/>
    <n v="4"/>
    <n v="19"/>
    <n v="5072"/>
  </r>
  <r>
    <x v="42"/>
    <x v="3"/>
    <n v="4"/>
    <n v="52"/>
    <n v="9543"/>
  </r>
  <r>
    <x v="43"/>
    <x v="3"/>
    <n v="4"/>
    <n v="64"/>
    <n v="43281"/>
  </r>
  <r>
    <x v="44"/>
    <x v="3"/>
    <n v="4"/>
    <n v="44"/>
    <n v="18970"/>
  </r>
  <r>
    <x v="45"/>
    <x v="3"/>
    <n v="4"/>
    <n v="12"/>
    <n v="3595"/>
  </r>
  <r>
    <x v="46"/>
    <x v="3"/>
    <n v="4"/>
    <n v="98"/>
    <n v="68956"/>
  </r>
  <r>
    <x v="47"/>
    <x v="3"/>
    <n v="4"/>
    <n v="18"/>
    <n v="5043"/>
  </r>
  <r>
    <x v="48"/>
    <x v="3"/>
    <n v="4"/>
    <n v="38"/>
    <n v="14041"/>
  </r>
  <r>
    <x v="49"/>
    <x v="3"/>
    <n v="4"/>
    <n v="35"/>
    <n v="3754"/>
  </r>
  <r>
    <x v="50"/>
    <x v="3"/>
    <n v="4"/>
    <n v="23"/>
    <n v="4151"/>
  </r>
  <r>
    <x v="52"/>
    <x v="3"/>
    <n v="4"/>
    <n v="1"/>
    <n v="372"/>
  </r>
  <r>
    <x v="51"/>
    <x v="3"/>
    <n v="4"/>
    <n v="76"/>
    <n v="95600"/>
  </r>
  <r>
    <x v="0"/>
    <x v="3"/>
    <n v="5"/>
    <n v="28"/>
    <n v="13363"/>
  </r>
  <r>
    <x v="1"/>
    <x v="3"/>
    <n v="5"/>
    <n v="9"/>
    <n v="2221"/>
  </r>
  <r>
    <x v="2"/>
    <x v="3"/>
    <n v="5"/>
    <n v="34"/>
    <n v="22644"/>
  </r>
  <r>
    <x v="3"/>
    <x v="3"/>
    <n v="5"/>
    <n v="18"/>
    <n v="4009"/>
  </r>
  <r>
    <x v="4"/>
    <x v="3"/>
    <n v="5"/>
    <n v="126"/>
    <n v="38499"/>
  </r>
  <r>
    <x v="5"/>
    <x v="3"/>
    <n v="5"/>
    <n v="9"/>
    <n v="23654"/>
  </r>
  <r>
    <x v="6"/>
    <x v="3"/>
    <n v="5"/>
    <n v="22"/>
    <n v="4988"/>
  </r>
  <r>
    <x v="7"/>
    <x v="3"/>
    <n v="5"/>
    <n v="9"/>
    <n v="2526"/>
  </r>
  <r>
    <x v="8"/>
    <x v="3"/>
    <n v="5"/>
    <n v="3"/>
    <n v="1962"/>
  </r>
  <r>
    <x v="9"/>
    <x v="3"/>
    <n v="5"/>
    <n v="0"/>
    <n v="0"/>
  </r>
  <r>
    <x v="10"/>
    <x v="3"/>
    <n v="5"/>
    <n v="42"/>
    <n v="26512"/>
  </r>
  <r>
    <x v="11"/>
    <x v="3"/>
    <n v="5"/>
    <n v="17"/>
    <n v="14077"/>
  </r>
  <r>
    <x v="12"/>
    <x v="3"/>
    <n v="5"/>
    <n v="11"/>
    <n v="5814"/>
  </r>
  <r>
    <x v="13"/>
    <x v="3"/>
    <n v="5"/>
    <n v="84"/>
    <n v="44879"/>
  </r>
  <r>
    <x v="14"/>
    <x v="3"/>
    <n v="5"/>
    <n v="41"/>
    <n v="10740"/>
  </r>
  <r>
    <x v="15"/>
    <x v="3"/>
    <n v="5"/>
    <n v="17"/>
    <n v="3342"/>
  </r>
  <r>
    <x v="16"/>
    <x v="3"/>
    <n v="5"/>
    <n v="37"/>
    <n v="8372"/>
  </r>
  <r>
    <x v="17"/>
    <x v="3"/>
    <n v="5"/>
    <n v="19"/>
    <n v="22738"/>
  </r>
  <r>
    <x v="18"/>
    <x v="3"/>
    <n v="5"/>
    <n v="57"/>
    <n v="34043"/>
  </r>
  <r>
    <x v="19"/>
    <x v="3"/>
    <n v="5"/>
    <n v="34"/>
    <n v="6256"/>
  </r>
  <r>
    <x v="20"/>
    <x v="3"/>
    <n v="5"/>
    <n v="15"/>
    <n v="9929"/>
  </r>
  <r>
    <x v="21"/>
    <x v="3"/>
    <n v="5"/>
    <n v="52"/>
    <n v="29256"/>
  </r>
  <r>
    <x v="22"/>
    <x v="3"/>
    <n v="5"/>
    <n v="53"/>
    <n v="14512"/>
  </r>
  <r>
    <x v="23"/>
    <x v="3"/>
    <n v="5"/>
    <n v="13"/>
    <n v="4674"/>
  </r>
  <r>
    <x v="24"/>
    <x v="3"/>
    <n v="5"/>
    <n v="45"/>
    <n v="17611"/>
  </r>
  <r>
    <x v="25"/>
    <x v="3"/>
    <n v="5"/>
    <n v="27"/>
    <n v="7686"/>
  </r>
  <r>
    <x v="26"/>
    <x v="3"/>
    <n v="5"/>
    <n v="9"/>
    <n v="3023"/>
  </r>
  <r>
    <x v="27"/>
    <x v="3"/>
    <n v="5"/>
    <n v="16"/>
    <n v="3477"/>
  </r>
  <r>
    <x v="28"/>
    <x v="3"/>
    <n v="5"/>
    <n v="26"/>
    <n v="12764"/>
  </r>
  <r>
    <x v="29"/>
    <x v="3"/>
    <n v="5"/>
    <n v="29"/>
    <n v="4437"/>
  </r>
  <r>
    <x v="30"/>
    <x v="3"/>
    <n v="5"/>
    <n v="19"/>
    <n v="4981"/>
  </r>
  <r>
    <x v="31"/>
    <x v="3"/>
    <n v="5"/>
    <n v="26"/>
    <n v="9569"/>
  </r>
  <r>
    <x v="32"/>
    <x v="3"/>
    <n v="5"/>
    <n v="207"/>
    <n v="15873"/>
  </r>
  <r>
    <x v="33"/>
    <x v="3"/>
    <n v="5"/>
    <n v="63"/>
    <n v="21919"/>
  </r>
  <r>
    <x v="34"/>
    <x v="3"/>
    <n v="5"/>
    <n v="10"/>
    <n v="1277"/>
  </r>
  <r>
    <x v="35"/>
    <x v="3"/>
    <n v="5"/>
    <n v="44"/>
    <n v="14709"/>
  </r>
  <r>
    <x v="36"/>
    <x v="3"/>
    <n v="5"/>
    <n v="20"/>
    <n v="4485"/>
  </r>
  <r>
    <x v="37"/>
    <x v="3"/>
    <n v="5"/>
    <n v="16"/>
    <n v="3715"/>
  </r>
  <r>
    <x v="38"/>
    <x v="3"/>
    <n v="5"/>
    <n v="60"/>
    <n v="17813"/>
  </r>
  <r>
    <x v="39"/>
    <x v="3"/>
    <n v="5"/>
    <n v="20"/>
    <n v="6619"/>
  </r>
  <r>
    <x v="40"/>
    <x v="3"/>
    <n v="5"/>
    <n v="19"/>
    <n v="7414"/>
  </r>
  <r>
    <x v="41"/>
    <x v="3"/>
    <n v="5"/>
    <n v="19"/>
    <n v="4927"/>
  </r>
  <r>
    <x v="42"/>
    <x v="3"/>
    <n v="5"/>
    <n v="53"/>
    <n v="11439"/>
  </r>
  <r>
    <x v="43"/>
    <x v="3"/>
    <n v="5"/>
    <n v="64"/>
    <n v="40552"/>
  </r>
  <r>
    <x v="44"/>
    <x v="3"/>
    <n v="5"/>
    <n v="44"/>
    <n v="18963"/>
  </r>
  <r>
    <x v="45"/>
    <x v="3"/>
    <n v="5"/>
    <n v="11"/>
    <n v="3113"/>
  </r>
  <r>
    <x v="46"/>
    <x v="3"/>
    <n v="5"/>
    <n v="99"/>
    <n v="71100"/>
  </r>
  <r>
    <x v="47"/>
    <x v="3"/>
    <n v="5"/>
    <n v="18"/>
    <n v="7044"/>
  </r>
  <r>
    <x v="48"/>
    <x v="3"/>
    <n v="5"/>
    <n v="39"/>
    <n v="13985"/>
  </r>
  <r>
    <x v="49"/>
    <x v="3"/>
    <n v="5"/>
    <n v="34"/>
    <n v="4159"/>
  </r>
  <r>
    <x v="50"/>
    <x v="3"/>
    <n v="5"/>
    <n v="22"/>
    <n v="4564"/>
  </r>
  <r>
    <x v="52"/>
    <x v="3"/>
    <n v="5"/>
    <n v="1"/>
    <n v="352"/>
  </r>
  <r>
    <x v="51"/>
    <x v="3"/>
    <n v="5"/>
    <n v="74"/>
    <n v="98103"/>
  </r>
  <r>
    <x v="0"/>
    <x v="3"/>
    <n v="6"/>
    <n v="26"/>
    <n v="13234"/>
  </r>
  <r>
    <x v="1"/>
    <x v="3"/>
    <n v="6"/>
    <n v="9"/>
    <n v="2297"/>
  </r>
  <r>
    <x v="2"/>
    <x v="3"/>
    <n v="6"/>
    <n v="34"/>
    <n v="22875"/>
  </r>
  <r>
    <x v="3"/>
    <x v="3"/>
    <n v="6"/>
    <n v="16"/>
    <n v="3217"/>
  </r>
  <r>
    <x v="4"/>
    <x v="3"/>
    <n v="6"/>
    <n v="115"/>
    <n v="36665"/>
  </r>
  <r>
    <x v="5"/>
    <x v="3"/>
    <n v="6"/>
    <n v="10"/>
    <n v="23341"/>
  </r>
  <r>
    <x v="6"/>
    <x v="3"/>
    <n v="6"/>
    <n v="24"/>
    <n v="4006"/>
  </r>
  <r>
    <x v="7"/>
    <x v="3"/>
    <n v="6"/>
    <n v="10"/>
    <n v="3133"/>
  </r>
  <r>
    <x v="8"/>
    <x v="3"/>
    <n v="6"/>
    <n v="3"/>
    <n v="2138"/>
  </r>
  <r>
    <x v="9"/>
    <x v="3"/>
    <n v="6"/>
    <n v="0"/>
    <n v="0"/>
  </r>
  <r>
    <x v="10"/>
    <x v="3"/>
    <n v="6"/>
    <n v="43"/>
    <n v="27495"/>
  </r>
  <r>
    <x v="11"/>
    <x v="3"/>
    <n v="6"/>
    <n v="15"/>
    <n v="1291"/>
  </r>
  <r>
    <x v="12"/>
    <x v="3"/>
    <n v="6"/>
    <n v="11"/>
    <n v="5539"/>
  </r>
  <r>
    <x v="13"/>
    <x v="3"/>
    <n v="6"/>
    <n v="84"/>
    <n v="44180"/>
  </r>
  <r>
    <x v="14"/>
    <x v="3"/>
    <n v="6"/>
    <n v="41"/>
    <n v="11012"/>
  </r>
  <r>
    <x v="15"/>
    <x v="3"/>
    <n v="6"/>
    <n v="15"/>
    <n v="2951"/>
  </r>
  <r>
    <x v="16"/>
    <x v="3"/>
    <n v="6"/>
    <n v="36"/>
    <n v="8503"/>
  </r>
  <r>
    <x v="17"/>
    <x v="3"/>
    <n v="6"/>
    <n v="19"/>
    <n v="20470"/>
  </r>
  <r>
    <x v="18"/>
    <x v="3"/>
    <n v="6"/>
    <n v="53"/>
    <n v="31563"/>
  </r>
  <r>
    <x v="19"/>
    <x v="3"/>
    <n v="6"/>
    <n v="36"/>
    <n v="6546"/>
  </r>
  <r>
    <x v="20"/>
    <x v="3"/>
    <n v="6"/>
    <n v="16"/>
    <n v="10266"/>
  </r>
  <r>
    <x v="21"/>
    <x v="3"/>
    <n v="6"/>
    <n v="51"/>
    <n v="25213"/>
  </r>
  <r>
    <x v="22"/>
    <x v="3"/>
    <n v="6"/>
    <n v="56"/>
    <n v="15912"/>
  </r>
  <r>
    <x v="23"/>
    <x v="3"/>
    <n v="6"/>
    <n v="13"/>
    <n v="4773"/>
  </r>
  <r>
    <x v="24"/>
    <x v="3"/>
    <n v="6"/>
    <n v="45"/>
    <n v="17294"/>
  </r>
  <r>
    <x v="25"/>
    <x v="3"/>
    <n v="6"/>
    <n v="27"/>
    <n v="8101"/>
  </r>
  <r>
    <x v="26"/>
    <x v="3"/>
    <n v="6"/>
    <n v="7"/>
    <n v="2717"/>
  </r>
  <r>
    <x v="27"/>
    <x v="3"/>
    <n v="6"/>
    <n v="16"/>
    <n v="3554"/>
  </r>
  <r>
    <x v="28"/>
    <x v="3"/>
    <n v="6"/>
    <n v="31"/>
    <n v="14243"/>
  </r>
  <r>
    <x v="29"/>
    <x v="3"/>
    <n v="6"/>
    <n v="27"/>
    <n v="4479"/>
  </r>
  <r>
    <x v="30"/>
    <x v="3"/>
    <n v="6"/>
    <n v="20"/>
    <n v="6736"/>
  </r>
  <r>
    <x v="31"/>
    <x v="3"/>
    <n v="6"/>
    <n v="26"/>
    <n v="9517"/>
  </r>
  <r>
    <x v="32"/>
    <x v="3"/>
    <n v="6"/>
    <n v="202"/>
    <n v="15040"/>
  </r>
  <r>
    <x v="33"/>
    <x v="3"/>
    <n v="6"/>
    <n v="62"/>
    <n v="21220"/>
  </r>
  <r>
    <x v="34"/>
    <x v="3"/>
    <n v="6"/>
    <n v="10"/>
    <n v="1435"/>
  </r>
  <r>
    <x v="35"/>
    <x v="3"/>
    <n v="6"/>
    <n v="46"/>
    <n v="13826"/>
  </r>
  <r>
    <x v="36"/>
    <x v="3"/>
    <n v="6"/>
    <n v="20"/>
    <n v="4594"/>
  </r>
  <r>
    <x v="37"/>
    <x v="3"/>
    <n v="6"/>
    <n v="16"/>
    <n v="3486"/>
  </r>
  <r>
    <x v="38"/>
    <x v="3"/>
    <n v="6"/>
    <n v="55"/>
    <n v="16542"/>
  </r>
  <r>
    <x v="39"/>
    <x v="3"/>
    <n v="6"/>
    <n v="20"/>
    <n v="5793"/>
  </r>
  <r>
    <x v="40"/>
    <x v="3"/>
    <n v="6"/>
    <n v="18"/>
    <n v="7744"/>
  </r>
  <r>
    <x v="41"/>
    <x v="3"/>
    <n v="6"/>
    <n v="19"/>
    <n v="5383"/>
  </r>
  <r>
    <x v="42"/>
    <x v="3"/>
    <n v="6"/>
    <n v="55"/>
    <n v="11445"/>
  </r>
  <r>
    <x v="43"/>
    <x v="3"/>
    <n v="6"/>
    <n v="65"/>
    <n v="39345"/>
  </r>
  <r>
    <x v="44"/>
    <x v="3"/>
    <n v="6"/>
    <n v="45"/>
    <n v="20335"/>
  </r>
  <r>
    <x v="45"/>
    <x v="3"/>
    <n v="6"/>
    <n v="11"/>
    <n v="3053"/>
  </r>
  <r>
    <x v="46"/>
    <x v="3"/>
    <n v="6"/>
    <n v="100"/>
    <n v="66731"/>
  </r>
  <r>
    <x v="47"/>
    <x v="3"/>
    <n v="6"/>
    <n v="19"/>
    <n v="7455"/>
  </r>
  <r>
    <x v="48"/>
    <x v="3"/>
    <n v="6"/>
    <n v="36"/>
    <n v="13425"/>
  </r>
  <r>
    <x v="49"/>
    <x v="3"/>
    <n v="6"/>
    <n v="32"/>
    <n v="4364"/>
  </r>
  <r>
    <x v="50"/>
    <x v="3"/>
    <n v="6"/>
    <n v="21"/>
    <n v="4339"/>
  </r>
  <r>
    <x v="52"/>
    <x v="3"/>
    <n v="6"/>
    <n v="1"/>
    <n v="359"/>
  </r>
  <r>
    <x v="51"/>
    <x v="3"/>
    <n v="6"/>
    <n v="66"/>
    <n v="91643"/>
  </r>
  <r>
    <x v="0"/>
    <x v="3"/>
    <n v="7"/>
    <n v="28"/>
    <n v="12862"/>
  </r>
  <r>
    <x v="1"/>
    <x v="3"/>
    <n v="7"/>
    <n v="9"/>
    <n v="2193"/>
  </r>
  <r>
    <x v="2"/>
    <x v="3"/>
    <n v="7"/>
    <n v="34"/>
    <n v="20903"/>
  </r>
  <r>
    <x v="3"/>
    <x v="3"/>
    <n v="7"/>
    <n v="17"/>
    <n v="3602"/>
  </r>
  <r>
    <x v="4"/>
    <x v="3"/>
    <n v="7"/>
    <n v="120"/>
    <n v="35858"/>
  </r>
  <r>
    <x v="5"/>
    <x v="3"/>
    <n v="7"/>
    <n v="11"/>
    <n v="22833"/>
  </r>
  <r>
    <x v="6"/>
    <x v="3"/>
    <n v="7"/>
    <n v="23"/>
    <n v="3572"/>
  </r>
  <r>
    <x v="7"/>
    <x v="3"/>
    <n v="7"/>
    <n v="9"/>
    <n v="2565"/>
  </r>
  <r>
    <x v="8"/>
    <x v="3"/>
    <n v="7"/>
    <n v="3"/>
    <n v="2034"/>
  </r>
  <r>
    <x v="9"/>
    <x v="3"/>
    <n v="7"/>
    <n v="0"/>
    <n v="0"/>
  </r>
  <r>
    <x v="10"/>
    <x v="3"/>
    <n v="7"/>
    <n v="41"/>
    <n v="28025"/>
  </r>
  <r>
    <x v="11"/>
    <x v="3"/>
    <n v="7"/>
    <n v="16"/>
    <n v="1374"/>
  </r>
  <r>
    <x v="12"/>
    <x v="3"/>
    <n v="7"/>
    <n v="11"/>
    <n v="5154"/>
  </r>
  <r>
    <x v="13"/>
    <x v="3"/>
    <n v="7"/>
    <n v="80"/>
    <n v="41900"/>
  </r>
  <r>
    <x v="14"/>
    <x v="3"/>
    <n v="7"/>
    <n v="41"/>
    <n v="10585"/>
  </r>
  <r>
    <x v="15"/>
    <x v="3"/>
    <n v="7"/>
    <n v="15"/>
    <n v="3054"/>
  </r>
  <r>
    <x v="16"/>
    <x v="3"/>
    <n v="7"/>
    <n v="36"/>
    <n v="8071"/>
  </r>
  <r>
    <x v="17"/>
    <x v="3"/>
    <n v="7"/>
    <n v="18"/>
    <n v="20684"/>
  </r>
  <r>
    <x v="18"/>
    <x v="3"/>
    <n v="7"/>
    <n v="53"/>
    <n v="31907"/>
  </r>
  <r>
    <x v="19"/>
    <x v="3"/>
    <n v="7"/>
    <n v="36"/>
    <n v="6746"/>
  </r>
  <r>
    <x v="20"/>
    <x v="3"/>
    <n v="7"/>
    <n v="15"/>
    <n v="9598"/>
  </r>
  <r>
    <x v="21"/>
    <x v="3"/>
    <n v="7"/>
    <n v="51"/>
    <n v="26640"/>
  </r>
  <r>
    <x v="22"/>
    <x v="3"/>
    <n v="7"/>
    <n v="54"/>
    <n v="15749"/>
  </r>
  <r>
    <x v="23"/>
    <x v="3"/>
    <n v="7"/>
    <n v="13"/>
    <n v="4592"/>
  </r>
  <r>
    <x v="24"/>
    <x v="3"/>
    <n v="7"/>
    <n v="45"/>
    <n v="16852"/>
  </r>
  <r>
    <x v="25"/>
    <x v="3"/>
    <n v="7"/>
    <n v="27"/>
    <n v="7580"/>
  </r>
  <r>
    <x v="26"/>
    <x v="3"/>
    <n v="7"/>
    <n v="8"/>
    <n v="2772"/>
  </r>
  <r>
    <x v="27"/>
    <x v="3"/>
    <n v="7"/>
    <n v="16"/>
    <n v="3371"/>
  </r>
  <r>
    <x v="28"/>
    <x v="3"/>
    <n v="7"/>
    <n v="28"/>
    <n v="14883"/>
  </r>
  <r>
    <x v="29"/>
    <x v="3"/>
    <n v="7"/>
    <n v="28"/>
    <n v="4779"/>
  </r>
  <r>
    <x v="30"/>
    <x v="3"/>
    <n v="7"/>
    <n v="19"/>
    <n v="5051"/>
  </r>
  <r>
    <x v="31"/>
    <x v="3"/>
    <n v="7"/>
    <n v="26"/>
    <n v="9326"/>
  </r>
  <r>
    <x v="32"/>
    <x v="3"/>
    <n v="7"/>
    <n v="203"/>
    <n v="15919"/>
  </r>
  <r>
    <x v="33"/>
    <x v="3"/>
    <n v="7"/>
    <n v="64"/>
    <n v="21167"/>
  </r>
  <r>
    <x v="34"/>
    <x v="3"/>
    <n v="7"/>
    <n v="11"/>
    <n v="1353"/>
  </r>
  <r>
    <x v="35"/>
    <x v="3"/>
    <n v="7"/>
    <n v="43"/>
    <n v="14455"/>
  </r>
  <r>
    <x v="36"/>
    <x v="3"/>
    <n v="7"/>
    <n v="21"/>
    <n v="4054"/>
  </r>
  <r>
    <x v="37"/>
    <x v="3"/>
    <n v="7"/>
    <n v="15"/>
    <n v="3266"/>
  </r>
  <r>
    <x v="38"/>
    <x v="3"/>
    <n v="7"/>
    <n v="56"/>
    <n v="16991"/>
  </r>
  <r>
    <x v="39"/>
    <x v="3"/>
    <n v="7"/>
    <n v="20"/>
    <n v="6101"/>
  </r>
  <r>
    <x v="40"/>
    <x v="3"/>
    <n v="7"/>
    <n v="17"/>
    <n v="7504"/>
  </r>
  <r>
    <x v="41"/>
    <x v="3"/>
    <n v="7"/>
    <n v="19"/>
    <n v="4748"/>
  </r>
  <r>
    <x v="42"/>
    <x v="3"/>
    <n v="7"/>
    <n v="58"/>
    <n v="12435"/>
  </r>
  <r>
    <x v="43"/>
    <x v="3"/>
    <n v="7"/>
    <n v="64"/>
    <n v="37990"/>
  </r>
  <r>
    <x v="44"/>
    <x v="3"/>
    <n v="7"/>
    <n v="45"/>
    <n v="19286"/>
  </r>
  <r>
    <x v="45"/>
    <x v="3"/>
    <n v="7"/>
    <n v="10"/>
    <n v="3132"/>
  </r>
  <r>
    <x v="46"/>
    <x v="3"/>
    <n v="7"/>
    <n v="100"/>
    <n v="71609"/>
  </r>
  <r>
    <x v="47"/>
    <x v="3"/>
    <n v="7"/>
    <n v="17"/>
    <n v="6820"/>
  </r>
  <r>
    <x v="48"/>
    <x v="3"/>
    <n v="7"/>
    <n v="37"/>
    <n v="13825"/>
  </r>
  <r>
    <x v="49"/>
    <x v="3"/>
    <n v="7"/>
    <n v="34"/>
    <n v="4512"/>
  </r>
  <r>
    <x v="50"/>
    <x v="3"/>
    <n v="7"/>
    <n v="21"/>
    <n v="4250"/>
  </r>
  <r>
    <x v="52"/>
    <x v="3"/>
    <n v="7"/>
    <n v="1"/>
    <n v="368"/>
  </r>
  <r>
    <x v="51"/>
    <x v="3"/>
    <n v="7"/>
    <n v="61"/>
    <n v="94476"/>
  </r>
  <r>
    <x v="0"/>
    <x v="3"/>
    <n v="8"/>
    <n v="27"/>
    <n v="12849"/>
  </r>
  <r>
    <x v="1"/>
    <x v="3"/>
    <n v="8"/>
    <n v="9"/>
    <n v="2339"/>
  </r>
  <r>
    <x v="2"/>
    <x v="3"/>
    <n v="8"/>
    <n v="33"/>
    <n v="20207"/>
  </r>
  <r>
    <x v="3"/>
    <x v="3"/>
    <n v="8"/>
    <n v="16"/>
    <n v="3340"/>
  </r>
  <r>
    <x v="4"/>
    <x v="3"/>
    <n v="8"/>
    <n v="123"/>
    <n v="32905"/>
  </r>
  <r>
    <x v="5"/>
    <x v="3"/>
    <n v="8"/>
    <n v="11"/>
    <n v="22866"/>
  </r>
  <r>
    <x v="6"/>
    <x v="3"/>
    <n v="8"/>
    <n v="23"/>
    <n v="3825"/>
  </r>
  <r>
    <x v="7"/>
    <x v="3"/>
    <n v="8"/>
    <n v="9"/>
    <n v="2626"/>
  </r>
  <r>
    <x v="8"/>
    <x v="3"/>
    <n v="8"/>
    <n v="3"/>
    <n v="1523"/>
  </r>
  <r>
    <x v="9"/>
    <x v="3"/>
    <n v="8"/>
    <n v="0"/>
    <n v="0"/>
  </r>
  <r>
    <x v="10"/>
    <x v="3"/>
    <n v="8"/>
    <n v="41"/>
    <n v="27452"/>
  </r>
  <r>
    <x v="11"/>
    <x v="3"/>
    <n v="8"/>
    <n v="15"/>
    <n v="1176"/>
  </r>
  <r>
    <x v="12"/>
    <x v="3"/>
    <n v="8"/>
    <n v="10"/>
    <n v="4495"/>
  </r>
  <r>
    <x v="13"/>
    <x v="3"/>
    <n v="8"/>
    <n v="83"/>
    <n v="41641"/>
  </r>
  <r>
    <x v="14"/>
    <x v="3"/>
    <n v="8"/>
    <n v="40"/>
    <n v="10453"/>
  </r>
  <r>
    <x v="15"/>
    <x v="3"/>
    <n v="8"/>
    <n v="15"/>
    <n v="3296"/>
  </r>
  <r>
    <x v="16"/>
    <x v="3"/>
    <n v="8"/>
    <n v="34"/>
    <n v="6350"/>
  </r>
  <r>
    <x v="17"/>
    <x v="3"/>
    <n v="8"/>
    <n v="19"/>
    <n v="22092"/>
  </r>
  <r>
    <x v="18"/>
    <x v="3"/>
    <n v="8"/>
    <n v="53"/>
    <n v="30926"/>
  </r>
  <r>
    <x v="19"/>
    <x v="3"/>
    <n v="8"/>
    <n v="35"/>
    <n v="6009"/>
  </r>
  <r>
    <x v="20"/>
    <x v="3"/>
    <n v="8"/>
    <n v="13"/>
    <n v="8004"/>
  </r>
  <r>
    <x v="21"/>
    <x v="3"/>
    <n v="8"/>
    <n v="52"/>
    <n v="23453"/>
  </r>
  <r>
    <x v="22"/>
    <x v="3"/>
    <n v="8"/>
    <n v="54"/>
    <n v="14879"/>
  </r>
  <r>
    <x v="23"/>
    <x v="3"/>
    <n v="8"/>
    <n v="12"/>
    <n v="4625"/>
  </r>
  <r>
    <x v="24"/>
    <x v="3"/>
    <n v="8"/>
    <n v="45"/>
    <n v="17642"/>
  </r>
  <r>
    <x v="25"/>
    <x v="3"/>
    <n v="8"/>
    <n v="27"/>
    <n v="6440"/>
  </r>
  <r>
    <x v="26"/>
    <x v="3"/>
    <n v="8"/>
    <n v="8"/>
    <n v="2602"/>
  </r>
  <r>
    <x v="27"/>
    <x v="3"/>
    <n v="8"/>
    <n v="15"/>
    <n v="2961"/>
  </r>
  <r>
    <x v="28"/>
    <x v="3"/>
    <n v="8"/>
    <n v="29"/>
    <n v="15155"/>
  </r>
  <r>
    <x v="29"/>
    <x v="3"/>
    <n v="8"/>
    <n v="28"/>
    <n v="4573"/>
  </r>
  <r>
    <x v="30"/>
    <x v="3"/>
    <n v="8"/>
    <n v="19"/>
    <n v="7029"/>
  </r>
  <r>
    <x v="31"/>
    <x v="3"/>
    <n v="8"/>
    <n v="26"/>
    <n v="8934"/>
  </r>
  <r>
    <x v="32"/>
    <x v="3"/>
    <n v="8"/>
    <n v="214"/>
    <n v="15811"/>
  </r>
  <r>
    <x v="33"/>
    <x v="3"/>
    <n v="8"/>
    <n v="63"/>
    <n v="21683"/>
  </r>
  <r>
    <x v="34"/>
    <x v="3"/>
    <n v="8"/>
    <n v="11"/>
    <n v="1809"/>
  </r>
  <r>
    <x v="35"/>
    <x v="3"/>
    <n v="8"/>
    <n v="48"/>
    <n v="13870"/>
  </r>
  <r>
    <x v="36"/>
    <x v="3"/>
    <n v="8"/>
    <n v="19"/>
    <n v="2977"/>
  </r>
  <r>
    <x v="37"/>
    <x v="3"/>
    <n v="8"/>
    <n v="14"/>
    <n v="3548"/>
  </r>
  <r>
    <x v="38"/>
    <x v="3"/>
    <n v="8"/>
    <n v="56"/>
    <n v="17194"/>
  </r>
  <r>
    <x v="39"/>
    <x v="3"/>
    <n v="8"/>
    <n v="20"/>
    <n v="5251"/>
  </r>
  <r>
    <x v="40"/>
    <x v="3"/>
    <n v="8"/>
    <n v="18"/>
    <n v="7548"/>
  </r>
  <r>
    <x v="41"/>
    <x v="3"/>
    <n v="8"/>
    <n v="19"/>
    <n v="5088"/>
  </r>
  <r>
    <x v="42"/>
    <x v="3"/>
    <n v="8"/>
    <n v="53"/>
    <n v="11493"/>
  </r>
  <r>
    <x v="43"/>
    <x v="3"/>
    <n v="8"/>
    <n v="61"/>
    <n v="38516"/>
  </r>
  <r>
    <x v="44"/>
    <x v="3"/>
    <n v="8"/>
    <n v="46"/>
    <n v="18899"/>
  </r>
  <r>
    <x v="45"/>
    <x v="3"/>
    <n v="8"/>
    <n v="11"/>
    <n v="3086"/>
  </r>
  <r>
    <x v="46"/>
    <x v="3"/>
    <n v="8"/>
    <n v="97"/>
    <n v="71554"/>
  </r>
  <r>
    <x v="47"/>
    <x v="3"/>
    <n v="8"/>
    <n v="18"/>
    <n v="6346"/>
  </r>
  <r>
    <x v="48"/>
    <x v="3"/>
    <n v="8"/>
    <n v="38"/>
    <n v="14545"/>
  </r>
  <r>
    <x v="49"/>
    <x v="3"/>
    <n v="8"/>
    <n v="33"/>
    <n v="4140"/>
  </r>
  <r>
    <x v="50"/>
    <x v="3"/>
    <n v="8"/>
    <n v="21"/>
    <n v="4044"/>
  </r>
  <r>
    <x v="52"/>
    <x v="3"/>
    <n v="8"/>
    <n v="1"/>
    <n v="348"/>
  </r>
  <r>
    <x v="51"/>
    <x v="3"/>
    <n v="8"/>
    <n v="74"/>
    <n v="93687"/>
  </r>
  <r>
    <x v="0"/>
    <x v="3"/>
    <n v="9"/>
    <n v="25"/>
    <n v="12013"/>
  </r>
  <r>
    <x v="1"/>
    <x v="3"/>
    <n v="9"/>
    <n v="9"/>
    <n v="2331"/>
  </r>
  <r>
    <x v="2"/>
    <x v="3"/>
    <n v="9"/>
    <n v="32"/>
    <n v="20027"/>
  </r>
  <r>
    <x v="3"/>
    <x v="3"/>
    <n v="9"/>
    <n v="15"/>
    <n v="3402"/>
  </r>
  <r>
    <x v="4"/>
    <x v="3"/>
    <n v="9"/>
    <n v="123"/>
    <n v="36501"/>
  </r>
  <r>
    <x v="5"/>
    <x v="3"/>
    <n v="9"/>
    <n v="11"/>
    <n v="22888"/>
  </r>
  <r>
    <x v="6"/>
    <x v="3"/>
    <n v="9"/>
    <n v="26"/>
    <n v="4529"/>
  </r>
  <r>
    <x v="7"/>
    <x v="3"/>
    <n v="9"/>
    <n v="9"/>
    <n v="2508"/>
  </r>
  <r>
    <x v="8"/>
    <x v="3"/>
    <n v="9"/>
    <n v="3"/>
    <n v="2058"/>
  </r>
  <r>
    <x v="9"/>
    <x v="3"/>
    <n v="9"/>
    <n v="0"/>
    <n v="0"/>
  </r>
  <r>
    <x v="10"/>
    <x v="3"/>
    <n v="9"/>
    <n v="42"/>
    <n v="28084"/>
  </r>
  <r>
    <x v="11"/>
    <x v="3"/>
    <n v="9"/>
    <n v="15"/>
    <n v="1333"/>
  </r>
  <r>
    <x v="12"/>
    <x v="3"/>
    <n v="9"/>
    <n v="10"/>
    <n v="4464"/>
  </r>
  <r>
    <x v="13"/>
    <x v="3"/>
    <n v="9"/>
    <n v="82"/>
    <n v="42420"/>
  </r>
  <r>
    <x v="14"/>
    <x v="3"/>
    <n v="9"/>
    <n v="39"/>
    <n v="10214"/>
  </r>
  <r>
    <x v="15"/>
    <x v="3"/>
    <n v="9"/>
    <n v="12"/>
    <n v="2326"/>
  </r>
  <r>
    <x v="16"/>
    <x v="3"/>
    <n v="9"/>
    <n v="36"/>
    <n v="6976"/>
  </r>
  <r>
    <x v="17"/>
    <x v="3"/>
    <n v="9"/>
    <n v="18"/>
    <n v="23258"/>
  </r>
  <r>
    <x v="18"/>
    <x v="3"/>
    <n v="9"/>
    <n v="51"/>
    <n v="31577"/>
  </r>
  <r>
    <x v="19"/>
    <x v="3"/>
    <n v="9"/>
    <n v="34"/>
    <n v="5866"/>
  </r>
  <r>
    <x v="20"/>
    <x v="3"/>
    <n v="9"/>
    <n v="14"/>
    <n v="9530"/>
  </r>
  <r>
    <x v="21"/>
    <x v="3"/>
    <n v="9"/>
    <n v="48"/>
    <n v="27362"/>
  </r>
  <r>
    <x v="22"/>
    <x v="3"/>
    <n v="9"/>
    <n v="55"/>
    <n v="15386"/>
  </r>
  <r>
    <x v="23"/>
    <x v="3"/>
    <n v="9"/>
    <n v="12"/>
    <n v="5095"/>
  </r>
  <r>
    <x v="24"/>
    <x v="3"/>
    <n v="9"/>
    <n v="43"/>
    <n v="15822"/>
  </r>
  <r>
    <x v="25"/>
    <x v="3"/>
    <n v="9"/>
    <n v="24"/>
    <n v="6458"/>
  </r>
  <r>
    <x v="26"/>
    <x v="3"/>
    <n v="9"/>
    <n v="7"/>
    <n v="2747"/>
  </r>
  <r>
    <x v="27"/>
    <x v="3"/>
    <n v="9"/>
    <n v="15"/>
    <n v="3259"/>
  </r>
  <r>
    <x v="28"/>
    <x v="3"/>
    <n v="9"/>
    <n v="25"/>
    <n v="8107"/>
  </r>
  <r>
    <x v="29"/>
    <x v="3"/>
    <n v="9"/>
    <n v="26"/>
    <n v="4073"/>
  </r>
  <r>
    <x v="30"/>
    <x v="3"/>
    <n v="9"/>
    <n v="20"/>
    <n v="7424"/>
  </r>
  <r>
    <x v="31"/>
    <x v="3"/>
    <n v="9"/>
    <n v="26"/>
    <n v="9140"/>
  </r>
  <r>
    <x v="32"/>
    <x v="3"/>
    <n v="9"/>
    <n v="212"/>
    <n v="16224"/>
  </r>
  <r>
    <x v="33"/>
    <x v="3"/>
    <n v="9"/>
    <n v="54"/>
    <n v="18506"/>
  </r>
  <r>
    <x v="34"/>
    <x v="3"/>
    <n v="9"/>
    <n v="10"/>
    <n v="1445"/>
  </r>
  <r>
    <x v="35"/>
    <x v="3"/>
    <n v="9"/>
    <n v="41"/>
    <n v="13621"/>
  </r>
  <r>
    <x v="36"/>
    <x v="3"/>
    <n v="9"/>
    <n v="20"/>
    <n v="4384"/>
  </r>
  <r>
    <x v="37"/>
    <x v="3"/>
    <n v="9"/>
    <n v="14"/>
    <n v="3558"/>
  </r>
  <r>
    <x v="38"/>
    <x v="3"/>
    <n v="9"/>
    <n v="58"/>
    <n v="17642"/>
  </r>
  <r>
    <x v="39"/>
    <x v="3"/>
    <n v="9"/>
    <n v="20"/>
    <n v="6389"/>
  </r>
  <r>
    <x v="40"/>
    <x v="3"/>
    <n v="9"/>
    <n v="16"/>
    <n v="7517"/>
  </r>
  <r>
    <x v="41"/>
    <x v="3"/>
    <n v="9"/>
    <n v="19"/>
    <n v="5250"/>
  </r>
  <r>
    <x v="42"/>
    <x v="3"/>
    <n v="9"/>
    <n v="50"/>
    <n v="10713"/>
  </r>
  <r>
    <x v="43"/>
    <x v="3"/>
    <n v="9"/>
    <n v="63"/>
    <n v="38624"/>
  </r>
  <r>
    <x v="44"/>
    <x v="3"/>
    <n v="9"/>
    <n v="42"/>
    <n v="17312"/>
  </r>
  <r>
    <x v="45"/>
    <x v="3"/>
    <n v="9"/>
    <n v="11"/>
    <n v="3085"/>
  </r>
  <r>
    <x v="46"/>
    <x v="3"/>
    <n v="9"/>
    <n v="97"/>
    <n v="72572"/>
  </r>
  <r>
    <x v="47"/>
    <x v="3"/>
    <n v="9"/>
    <n v="17"/>
    <n v="7143"/>
  </r>
  <r>
    <x v="48"/>
    <x v="3"/>
    <n v="9"/>
    <n v="37"/>
    <n v="14581"/>
  </r>
  <r>
    <x v="49"/>
    <x v="3"/>
    <n v="9"/>
    <n v="34"/>
    <n v="4591"/>
  </r>
  <r>
    <x v="50"/>
    <x v="3"/>
    <n v="9"/>
    <n v="21"/>
    <n v="4525"/>
  </r>
  <r>
    <x v="52"/>
    <x v="3"/>
    <n v="9"/>
    <n v="1"/>
    <n v="364"/>
  </r>
  <r>
    <x v="51"/>
    <x v="3"/>
    <n v="9"/>
    <n v="74"/>
    <n v="97425"/>
  </r>
  <r>
    <x v="0"/>
    <x v="3"/>
    <n v="10"/>
    <n v="25"/>
    <n v="12458"/>
  </r>
  <r>
    <x v="1"/>
    <x v="3"/>
    <n v="10"/>
    <n v="9"/>
    <n v="2417"/>
  </r>
  <r>
    <x v="2"/>
    <x v="3"/>
    <n v="10"/>
    <n v="32"/>
    <n v="20524"/>
  </r>
  <r>
    <x v="3"/>
    <x v="3"/>
    <n v="10"/>
    <n v="10"/>
    <n v="2236"/>
  </r>
  <r>
    <x v="4"/>
    <x v="3"/>
    <n v="10"/>
    <n v="121"/>
    <n v="35121"/>
  </r>
  <r>
    <x v="5"/>
    <x v="3"/>
    <n v="10"/>
    <n v="11"/>
    <n v="23451"/>
  </r>
  <r>
    <x v="6"/>
    <x v="3"/>
    <n v="10"/>
    <n v="26"/>
    <n v="3874"/>
  </r>
  <r>
    <x v="7"/>
    <x v="3"/>
    <n v="10"/>
    <n v="9"/>
    <n v="2676"/>
  </r>
  <r>
    <x v="8"/>
    <x v="3"/>
    <n v="10"/>
    <n v="3"/>
    <n v="1571"/>
  </r>
  <r>
    <x v="9"/>
    <x v="3"/>
    <n v="10"/>
    <n v="0"/>
    <n v="0"/>
  </r>
  <r>
    <x v="10"/>
    <x v="3"/>
    <n v="10"/>
    <n v="42"/>
    <n v="28812"/>
  </r>
  <r>
    <x v="11"/>
    <x v="3"/>
    <n v="10"/>
    <n v="15"/>
    <n v="1352"/>
  </r>
  <r>
    <x v="12"/>
    <x v="3"/>
    <n v="10"/>
    <n v="8"/>
    <n v="4414"/>
  </r>
  <r>
    <x v="13"/>
    <x v="3"/>
    <n v="10"/>
    <n v="82"/>
    <n v="42033"/>
  </r>
  <r>
    <x v="14"/>
    <x v="3"/>
    <n v="10"/>
    <n v="40"/>
    <n v="9713"/>
  </r>
  <r>
    <x v="15"/>
    <x v="3"/>
    <n v="10"/>
    <n v="13"/>
    <n v="2502"/>
  </r>
  <r>
    <x v="16"/>
    <x v="3"/>
    <n v="10"/>
    <n v="34"/>
    <n v="7561"/>
  </r>
  <r>
    <x v="17"/>
    <x v="3"/>
    <n v="10"/>
    <n v="18"/>
    <n v="21009"/>
  </r>
  <r>
    <x v="18"/>
    <x v="3"/>
    <n v="10"/>
    <n v="51"/>
    <n v="30942"/>
  </r>
  <r>
    <x v="19"/>
    <x v="3"/>
    <n v="10"/>
    <n v="35"/>
    <n v="5948"/>
  </r>
  <r>
    <x v="20"/>
    <x v="3"/>
    <n v="10"/>
    <n v="12"/>
    <n v="4058"/>
  </r>
  <r>
    <x v="21"/>
    <x v="3"/>
    <n v="10"/>
    <n v="50"/>
    <n v="24843"/>
  </r>
  <r>
    <x v="22"/>
    <x v="3"/>
    <n v="10"/>
    <n v="56"/>
    <n v="14624"/>
  </r>
  <r>
    <x v="23"/>
    <x v="3"/>
    <n v="10"/>
    <n v="12"/>
    <n v="4561"/>
  </r>
  <r>
    <x v="24"/>
    <x v="3"/>
    <n v="10"/>
    <n v="44"/>
    <n v="17740"/>
  </r>
  <r>
    <x v="25"/>
    <x v="3"/>
    <n v="10"/>
    <n v="24"/>
    <n v="7020"/>
  </r>
  <r>
    <x v="26"/>
    <x v="3"/>
    <n v="10"/>
    <n v="7"/>
    <n v="2699"/>
  </r>
  <r>
    <x v="27"/>
    <x v="3"/>
    <n v="10"/>
    <n v="15"/>
    <n v="3293"/>
  </r>
  <r>
    <x v="28"/>
    <x v="3"/>
    <n v="10"/>
    <n v="24"/>
    <n v="7770"/>
  </r>
  <r>
    <x v="29"/>
    <x v="3"/>
    <n v="10"/>
    <n v="23"/>
    <n v="4285"/>
  </r>
  <r>
    <x v="30"/>
    <x v="3"/>
    <n v="10"/>
    <n v="18"/>
    <n v="3442"/>
  </r>
  <r>
    <x v="31"/>
    <x v="3"/>
    <n v="10"/>
    <n v="26"/>
    <n v="9218"/>
  </r>
  <r>
    <x v="32"/>
    <x v="3"/>
    <n v="10"/>
    <n v="208"/>
    <n v="15476"/>
  </r>
  <r>
    <x v="33"/>
    <x v="3"/>
    <n v="10"/>
    <n v="57"/>
    <n v="17707"/>
  </r>
  <r>
    <x v="34"/>
    <x v="3"/>
    <n v="10"/>
    <n v="9"/>
    <n v="1302"/>
  </r>
  <r>
    <x v="35"/>
    <x v="3"/>
    <n v="10"/>
    <n v="42"/>
    <n v="12084"/>
  </r>
  <r>
    <x v="36"/>
    <x v="3"/>
    <n v="10"/>
    <n v="21"/>
    <n v="4685"/>
  </r>
  <r>
    <x v="37"/>
    <x v="3"/>
    <n v="10"/>
    <n v="11"/>
    <n v="2840"/>
  </r>
  <r>
    <x v="38"/>
    <x v="3"/>
    <n v="10"/>
    <n v="53"/>
    <n v="13590"/>
  </r>
  <r>
    <x v="39"/>
    <x v="3"/>
    <n v="10"/>
    <n v="20"/>
    <n v="6223"/>
  </r>
  <r>
    <x v="40"/>
    <x v="3"/>
    <n v="10"/>
    <n v="15"/>
    <n v="7421"/>
  </r>
  <r>
    <x v="41"/>
    <x v="3"/>
    <n v="10"/>
    <n v="19"/>
    <n v="4960"/>
  </r>
  <r>
    <x v="42"/>
    <x v="3"/>
    <n v="10"/>
    <n v="55"/>
    <n v="10409"/>
  </r>
  <r>
    <x v="43"/>
    <x v="3"/>
    <n v="10"/>
    <n v="61"/>
    <n v="39871"/>
  </r>
  <r>
    <x v="44"/>
    <x v="3"/>
    <n v="10"/>
    <n v="45"/>
    <n v="18635"/>
  </r>
  <r>
    <x v="45"/>
    <x v="3"/>
    <n v="10"/>
    <n v="11"/>
    <n v="2673"/>
  </r>
  <r>
    <x v="46"/>
    <x v="3"/>
    <n v="10"/>
    <n v="98"/>
    <n v="71416"/>
  </r>
  <r>
    <x v="47"/>
    <x v="3"/>
    <n v="10"/>
    <n v="19"/>
    <n v="6968"/>
  </r>
  <r>
    <x v="48"/>
    <x v="3"/>
    <n v="10"/>
    <n v="37"/>
    <n v="14197"/>
  </r>
  <r>
    <x v="49"/>
    <x v="3"/>
    <n v="10"/>
    <n v="34"/>
    <n v="4450"/>
  </r>
  <r>
    <x v="50"/>
    <x v="3"/>
    <n v="10"/>
    <n v="20"/>
    <n v="4317"/>
  </r>
  <r>
    <x v="52"/>
    <x v="3"/>
    <n v="10"/>
    <n v="1"/>
    <n v="387"/>
  </r>
  <r>
    <x v="51"/>
    <x v="3"/>
    <n v="10"/>
    <n v="74"/>
    <n v="96850"/>
  </r>
  <r>
    <x v="0"/>
    <x v="3"/>
    <n v="11"/>
    <n v="23"/>
    <n v="11909"/>
  </r>
  <r>
    <x v="1"/>
    <x v="3"/>
    <n v="11"/>
    <n v="7"/>
    <n v="1238"/>
  </r>
  <r>
    <x v="2"/>
    <x v="3"/>
    <n v="11"/>
    <n v="31"/>
    <n v="18028"/>
  </r>
  <r>
    <x v="3"/>
    <x v="3"/>
    <n v="11"/>
    <n v="12"/>
    <n v="2905"/>
  </r>
  <r>
    <x v="4"/>
    <x v="3"/>
    <n v="11"/>
    <n v="115"/>
    <n v="33588"/>
  </r>
  <r>
    <x v="5"/>
    <x v="3"/>
    <n v="11"/>
    <n v="11"/>
    <n v="22235"/>
  </r>
  <r>
    <x v="6"/>
    <x v="3"/>
    <n v="11"/>
    <n v="26"/>
    <n v="3216"/>
  </r>
  <r>
    <x v="7"/>
    <x v="3"/>
    <n v="11"/>
    <n v="9"/>
    <n v="2584"/>
  </r>
  <r>
    <x v="8"/>
    <x v="3"/>
    <n v="11"/>
    <n v="3"/>
    <n v="1742"/>
  </r>
  <r>
    <x v="9"/>
    <x v="3"/>
    <n v="11"/>
    <n v="0"/>
    <n v="0"/>
  </r>
  <r>
    <x v="10"/>
    <x v="3"/>
    <n v="11"/>
    <n v="44"/>
    <n v="33697"/>
  </r>
  <r>
    <x v="11"/>
    <x v="3"/>
    <n v="11"/>
    <n v="15"/>
    <n v="1329"/>
  </r>
  <r>
    <x v="12"/>
    <x v="3"/>
    <n v="11"/>
    <n v="11"/>
    <n v="5264"/>
  </r>
  <r>
    <x v="13"/>
    <x v="3"/>
    <n v="11"/>
    <n v="78"/>
    <n v="35329"/>
  </r>
  <r>
    <x v="14"/>
    <x v="3"/>
    <n v="11"/>
    <n v="39"/>
    <n v="9169"/>
  </r>
  <r>
    <x v="15"/>
    <x v="3"/>
    <n v="11"/>
    <n v="12"/>
    <n v="1852"/>
  </r>
  <r>
    <x v="16"/>
    <x v="3"/>
    <n v="11"/>
    <n v="33"/>
    <n v="7243"/>
  </r>
  <r>
    <x v="17"/>
    <x v="3"/>
    <n v="11"/>
    <n v="18"/>
    <n v="20711"/>
  </r>
  <r>
    <x v="18"/>
    <x v="3"/>
    <n v="11"/>
    <n v="50"/>
    <n v="24976"/>
  </r>
  <r>
    <x v="19"/>
    <x v="3"/>
    <n v="11"/>
    <n v="36"/>
    <n v="6389"/>
  </r>
  <r>
    <x v="20"/>
    <x v="3"/>
    <n v="11"/>
    <n v="13"/>
    <n v="9332"/>
  </r>
  <r>
    <x v="21"/>
    <x v="3"/>
    <n v="11"/>
    <n v="49"/>
    <n v="27587"/>
  </r>
  <r>
    <x v="22"/>
    <x v="3"/>
    <n v="11"/>
    <n v="54"/>
    <n v="15578"/>
  </r>
  <r>
    <x v="23"/>
    <x v="3"/>
    <n v="11"/>
    <n v="12"/>
    <n v="4256"/>
  </r>
  <r>
    <x v="24"/>
    <x v="3"/>
    <n v="11"/>
    <n v="45"/>
    <n v="16131"/>
  </r>
  <r>
    <x v="25"/>
    <x v="3"/>
    <n v="11"/>
    <n v="24"/>
    <n v="6736"/>
  </r>
  <r>
    <x v="26"/>
    <x v="3"/>
    <n v="11"/>
    <n v="7"/>
    <n v="2600"/>
  </r>
  <r>
    <x v="27"/>
    <x v="3"/>
    <n v="11"/>
    <n v="15"/>
    <n v="3119"/>
  </r>
  <r>
    <x v="28"/>
    <x v="3"/>
    <n v="11"/>
    <n v="23"/>
    <n v="7863"/>
  </r>
  <r>
    <x v="29"/>
    <x v="3"/>
    <n v="11"/>
    <n v="25"/>
    <n v="3653"/>
  </r>
  <r>
    <x v="30"/>
    <x v="3"/>
    <n v="11"/>
    <n v="18"/>
    <n v="4453"/>
  </r>
  <r>
    <x v="31"/>
    <x v="3"/>
    <n v="11"/>
    <n v="26"/>
    <n v="8969"/>
  </r>
  <r>
    <x v="32"/>
    <x v="3"/>
    <n v="11"/>
    <n v="206"/>
    <n v="13974"/>
  </r>
  <r>
    <x v="33"/>
    <x v="3"/>
    <n v="11"/>
    <n v="55"/>
    <n v="15330"/>
  </r>
  <r>
    <x v="34"/>
    <x v="3"/>
    <n v="11"/>
    <n v="8"/>
    <n v="1464"/>
  </r>
  <r>
    <x v="35"/>
    <x v="3"/>
    <n v="11"/>
    <n v="43"/>
    <n v="13062"/>
  </r>
  <r>
    <x v="36"/>
    <x v="3"/>
    <n v="11"/>
    <n v="18"/>
    <n v="3533"/>
  </r>
  <r>
    <x v="37"/>
    <x v="3"/>
    <n v="11"/>
    <n v="13"/>
    <n v="3307"/>
  </r>
  <r>
    <x v="38"/>
    <x v="3"/>
    <n v="11"/>
    <n v="50"/>
    <n v="14570"/>
  </r>
  <r>
    <x v="39"/>
    <x v="3"/>
    <n v="11"/>
    <n v="20"/>
    <n v="5257"/>
  </r>
  <r>
    <x v="40"/>
    <x v="3"/>
    <n v="11"/>
    <n v="16"/>
    <n v="6559"/>
  </r>
  <r>
    <x v="41"/>
    <x v="3"/>
    <n v="11"/>
    <n v="19"/>
    <n v="4930"/>
  </r>
  <r>
    <x v="42"/>
    <x v="3"/>
    <n v="11"/>
    <n v="49"/>
    <n v="10018"/>
  </r>
  <r>
    <x v="43"/>
    <x v="3"/>
    <n v="11"/>
    <n v="58"/>
    <n v="33481"/>
  </r>
  <r>
    <x v="44"/>
    <x v="3"/>
    <n v="11"/>
    <n v="43"/>
    <n v="18204"/>
  </r>
  <r>
    <x v="45"/>
    <x v="3"/>
    <n v="11"/>
    <n v="10"/>
    <n v="2900"/>
  </r>
  <r>
    <x v="46"/>
    <x v="3"/>
    <n v="11"/>
    <n v="97"/>
    <n v="67856"/>
  </r>
  <r>
    <x v="47"/>
    <x v="3"/>
    <n v="11"/>
    <n v="17"/>
    <n v="5851"/>
  </r>
  <r>
    <x v="48"/>
    <x v="3"/>
    <n v="11"/>
    <n v="35"/>
    <n v="12624"/>
  </r>
  <r>
    <x v="49"/>
    <x v="3"/>
    <n v="11"/>
    <n v="31"/>
    <n v="4384"/>
  </r>
  <r>
    <x v="50"/>
    <x v="3"/>
    <n v="11"/>
    <n v="20"/>
    <n v="4278"/>
  </r>
  <r>
    <x v="52"/>
    <x v="3"/>
    <n v="11"/>
    <n v="1"/>
    <n v="416"/>
  </r>
  <r>
    <x v="51"/>
    <x v="3"/>
    <n v="11"/>
    <n v="74"/>
    <n v="98481"/>
  </r>
  <r>
    <x v="0"/>
    <x v="3"/>
    <n v="12"/>
    <n v="25"/>
    <n v="10964"/>
  </r>
  <r>
    <x v="1"/>
    <x v="3"/>
    <n v="12"/>
    <n v="6"/>
    <n v="1184"/>
  </r>
  <r>
    <x v="2"/>
    <x v="3"/>
    <n v="12"/>
    <n v="30"/>
    <n v="18279"/>
  </r>
  <r>
    <x v="3"/>
    <x v="3"/>
    <n v="12"/>
    <n v="12"/>
    <n v="1715"/>
  </r>
  <r>
    <x v="4"/>
    <x v="3"/>
    <n v="12"/>
    <n v="116"/>
    <n v="31418"/>
  </r>
  <r>
    <x v="5"/>
    <x v="3"/>
    <n v="12"/>
    <n v="11"/>
    <n v="22368"/>
  </r>
  <r>
    <x v="6"/>
    <x v="3"/>
    <n v="12"/>
    <n v="21"/>
    <n v="2541"/>
  </r>
  <r>
    <x v="7"/>
    <x v="3"/>
    <n v="12"/>
    <n v="9"/>
    <n v="2563"/>
  </r>
  <r>
    <x v="8"/>
    <x v="3"/>
    <n v="12"/>
    <n v="3"/>
    <n v="2140"/>
  </r>
  <r>
    <x v="9"/>
    <x v="3"/>
    <n v="12"/>
    <n v="0"/>
    <n v="0"/>
  </r>
  <r>
    <x v="10"/>
    <x v="3"/>
    <n v="12"/>
    <n v="41"/>
    <n v="32765"/>
  </r>
  <r>
    <x v="11"/>
    <x v="3"/>
    <n v="12"/>
    <n v="14"/>
    <n v="1258"/>
  </r>
  <r>
    <x v="12"/>
    <x v="3"/>
    <n v="12"/>
    <n v="10"/>
    <n v="4603"/>
  </r>
  <r>
    <x v="13"/>
    <x v="3"/>
    <n v="12"/>
    <n v="79"/>
    <n v="39351"/>
  </r>
  <r>
    <x v="14"/>
    <x v="3"/>
    <n v="12"/>
    <n v="39"/>
    <n v="10146"/>
  </r>
  <r>
    <x v="15"/>
    <x v="3"/>
    <n v="12"/>
    <n v="11"/>
    <n v="1116"/>
  </r>
  <r>
    <x v="16"/>
    <x v="3"/>
    <n v="12"/>
    <n v="33"/>
    <n v="5755"/>
  </r>
  <r>
    <x v="17"/>
    <x v="3"/>
    <n v="12"/>
    <n v="18"/>
    <n v="21541"/>
  </r>
  <r>
    <x v="18"/>
    <x v="3"/>
    <n v="12"/>
    <n v="52"/>
    <n v="30698"/>
  </r>
  <r>
    <x v="19"/>
    <x v="3"/>
    <n v="12"/>
    <n v="35"/>
    <n v="5957"/>
  </r>
  <r>
    <x v="20"/>
    <x v="3"/>
    <n v="12"/>
    <n v="10"/>
    <n v="7471"/>
  </r>
  <r>
    <x v="21"/>
    <x v="3"/>
    <n v="12"/>
    <n v="51"/>
    <n v="26318"/>
  </r>
  <r>
    <x v="22"/>
    <x v="3"/>
    <n v="12"/>
    <n v="54"/>
    <n v="15157"/>
  </r>
  <r>
    <x v="23"/>
    <x v="3"/>
    <n v="12"/>
    <n v="11"/>
    <n v="3477"/>
  </r>
  <r>
    <x v="24"/>
    <x v="3"/>
    <n v="12"/>
    <n v="45"/>
    <n v="18118"/>
  </r>
  <r>
    <x v="25"/>
    <x v="3"/>
    <n v="12"/>
    <n v="25"/>
    <n v="6786"/>
  </r>
  <r>
    <x v="26"/>
    <x v="3"/>
    <n v="12"/>
    <n v="8"/>
    <n v="2823"/>
  </r>
  <r>
    <x v="27"/>
    <x v="3"/>
    <n v="12"/>
    <n v="15"/>
    <n v="3057"/>
  </r>
  <r>
    <x v="28"/>
    <x v="3"/>
    <n v="12"/>
    <n v="19"/>
    <n v="5072"/>
  </r>
  <r>
    <x v="29"/>
    <x v="3"/>
    <n v="12"/>
    <n v="25"/>
    <n v="4104"/>
  </r>
  <r>
    <x v="30"/>
    <x v="3"/>
    <n v="12"/>
    <n v="18"/>
    <n v="4066"/>
  </r>
  <r>
    <x v="31"/>
    <x v="3"/>
    <n v="12"/>
    <n v="26"/>
    <n v="9058"/>
  </r>
  <r>
    <x v="32"/>
    <x v="3"/>
    <n v="12"/>
    <n v="195"/>
    <n v="12691"/>
  </r>
  <r>
    <x v="33"/>
    <x v="3"/>
    <n v="12"/>
    <n v="57"/>
    <n v="18732"/>
  </r>
  <r>
    <x v="34"/>
    <x v="3"/>
    <n v="12"/>
    <n v="11"/>
    <n v="2014"/>
  </r>
  <r>
    <x v="35"/>
    <x v="3"/>
    <n v="12"/>
    <n v="44"/>
    <n v="12754"/>
  </r>
  <r>
    <x v="36"/>
    <x v="3"/>
    <n v="12"/>
    <n v="18"/>
    <n v="3450"/>
  </r>
  <r>
    <x v="37"/>
    <x v="3"/>
    <n v="12"/>
    <n v="15"/>
    <n v="3309"/>
  </r>
  <r>
    <x v="38"/>
    <x v="3"/>
    <n v="12"/>
    <n v="51"/>
    <n v="13231"/>
  </r>
  <r>
    <x v="39"/>
    <x v="3"/>
    <n v="12"/>
    <n v="20"/>
    <n v="6412"/>
  </r>
  <r>
    <x v="40"/>
    <x v="3"/>
    <n v="12"/>
    <n v="17"/>
    <n v="7755"/>
  </r>
  <r>
    <x v="41"/>
    <x v="3"/>
    <n v="12"/>
    <n v="19"/>
    <n v="4893"/>
  </r>
  <r>
    <x v="42"/>
    <x v="3"/>
    <n v="12"/>
    <n v="48"/>
    <n v="10946"/>
  </r>
  <r>
    <x v="43"/>
    <x v="3"/>
    <n v="12"/>
    <n v="59"/>
    <n v="38868"/>
  </r>
  <r>
    <x v="44"/>
    <x v="3"/>
    <n v="12"/>
    <n v="45"/>
    <n v="18835"/>
  </r>
  <r>
    <x v="45"/>
    <x v="3"/>
    <n v="12"/>
    <n v="11"/>
    <n v="2970"/>
  </r>
  <r>
    <x v="46"/>
    <x v="3"/>
    <n v="12"/>
    <n v="95"/>
    <n v="71495"/>
  </r>
  <r>
    <x v="47"/>
    <x v="3"/>
    <n v="12"/>
    <n v="16"/>
    <n v="6284"/>
  </r>
  <r>
    <x v="48"/>
    <x v="3"/>
    <n v="12"/>
    <n v="34"/>
    <n v="13455"/>
  </r>
  <r>
    <x v="49"/>
    <x v="3"/>
    <n v="12"/>
    <n v="34"/>
    <n v="3592"/>
  </r>
  <r>
    <x v="50"/>
    <x v="3"/>
    <n v="12"/>
    <n v="22"/>
    <n v="4033"/>
  </r>
  <r>
    <x v="52"/>
    <x v="3"/>
    <n v="12"/>
    <n v="1"/>
    <n v="344"/>
  </r>
  <r>
    <x v="51"/>
    <x v="3"/>
    <n v="12"/>
    <n v="69"/>
    <n v="95284"/>
  </r>
  <r>
    <x v="0"/>
    <x v="3"/>
    <n v="13"/>
    <n v="24"/>
    <n v="10982"/>
  </r>
  <r>
    <x v="1"/>
    <x v="3"/>
    <n v="13"/>
    <n v="8"/>
    <n v="1528"/>
  </r>
  <r>
    <x v="2"/>
    <x v="3"/>
    <n v="13"/>
    <n v="31"/>
    <n v="17960"/>
  </r>
  <r>
    <x v="3"/>
    <x v="3"/>
    <n v="13"/>
    <n v="12"/>
    <n v="2793"/>
  </r>
  <r>
    <x v="4"/>
    <x v="3"/>
    <n v="13"/>
    <n v="117"/>
    <n v="29397"/>
  </r>
  <r>
    <x v="5"/>
    <x v="3"/>
    <n v="13"/>
    <n v="10"/>
    <n v="20958"/>
  </r>
  <r>
    <x v="6"/>
    <x v="3"/>
    <n v="13"/>
    <n v="20"/>
    <n v="2874"/>
  </r>
  <r>
    <x v="7"/>
    <x v="3"/>
    <n v="13"/>
    <n v="9"/>
    <n v="1985"/>
  </r>
  <r>
    <x v="8"/>
    <x v="3"/>
    <n v="13"/>
    <n v="3"/>
    <n v="1723"/>
  </r>
  <r>
    <x v="9"/>
    <x v="3"/>
    <n v="13"/>
    <n v="0"/>
    <n v="0"/>
  </r>
  <r>
    <x v="10"/>
    <x v="3"/>
    <n v="13"/>
    <n v="40"/>
    <n v="32960"/>
  </r>
  <r>
    <x v="11"/>
    <x v="3"/>
    <n v="13"/>
    <n v="15"/>
    <n v="896"/>
  </r>
  <r>
    <x v="12"/>
    <x v="3"/>
    <n v="13"/>
    <n v="10"/>
    <n v="4178"/>
  </r>
  <r>
    <x v="13"/>
    <x v="3"/>
    <n v="13"/>
    <n v="78"/>
    <n v="38954"/>
  </r>
  <r>
    <x v="14"/>
    <x v="3"/>
    <n v="13"/>
    <n v="39"/>
    <n v="9087"/>
  </r>
  <r>
    <x v="15"/>
    <x v="3"/>
    <n v="13"/>
    <n v="13"/>
    <n v="2441"/>
  </r>
  <r>
    <x v="16"/>
    <x v="3"/>
    <n v="13"/>
    <n v="32"/>
    <n v="6517"/>
  </r>
  <r>
    <x v="17"/>
    <x v="3"/>
    <n v="13"/>
    <n v="16"/>
    <n v="25165"/>
  </r>
  <r>
    <x v="18"/>
    <x v="3"/>
    <n v="13"/>
    <n v="52"/>
    <n v="32259"/>
  </r>
  <r>
    <x v="19"/>
    <x v="3"/>
    <n v="13"/>
    <n v="34"/>
    <n v="6304"/>
  </r>
  <r>
    <x v="20"/>
    <x v="3"/>
    <n v="13"/>
    <n v="12"/>
    <n v="7708"/>
  </r>
  <r>
    <x v="21"/>
    <x v="3"/>
    <n v="13"/>
    <n v="50"/>
    <n v="27992"/>
  </r>
  <r>
    <x v="22"/>
    <x v="3"/>
    <n v="13"/>
    <n v="55"/>
    <n v="15080"/>
  </r>
  <r>
    <x v="23"/>
    <x v="3"/>
    <n v="13"/>
    <n v="11"/>
    <n v="4371"/>
  </r>
  <r>
    <x v="24"/>
    <x v="3"/>
    <n v="13"/>
    <n v="42"/>
    <n v="14879"/>
  </r>
  <r>
    <x v="25"/>
    <x v="3"/>
    <n v="13"/>
    <n v="23"/>
    <n v="5615"/>
  </r>
  <r>
    <x v="26"/>
    <x v="3"/>
    <n v="13"/>
    <n v="9"/>
    <n v="2926"/>
  </r>
  <r>
    <x v="27"/>
    <x v="3"/>
    <n v="13"/>
    <n v="13"/>
    <n v="2604"/>
  </r>
  <r>
    <x v="28"/>
    <x v="3"/>
    <n v="13"/>
    <n v="20"/>
    <n v="7004"/>
  </r>
  <r>
    <x v="29"/>
    <x v="3"/>
    <n v="13"/>
    <n v="26"/>
    <n v="4495"/>
  </r>
  <r>
    <x v="30"/>
    <x v="3"/>
    <n v="13"/>
    <n v="17"/>
    <n v="4265"/>
  </r>
  <r>
    <x v="31"/>
    <x v="3"/>
    <n v="13"/>
    <n v="26"/>
    <n v="8447"/>
  </r>
  <r>
    <x v="32"/>
    <x v="3"/>
    <n v="13"/>
    <n v="187"/>
    <n v="11046"/>
  </r>
  <r>
    <x v="33"/>
    <x v="3"/>
    <n v="13"/>
    <n v="56"/>
    <n v="17231"/>
  </r>
  <r>
    <x v="34"/>
    <x v="3"/>
    <n v="13"/>
    <n v="10"/>
    <n v="1251"/>
  </r>
  <r>
    <x v="35"/>
    <x v="3"/>
    <n v="13"/>
    <n v="45"/>
    <n v="11190"/>
  </r>
  <r>
    <x v="36"/>
    <x v="3"/>
    <n v="13"/>
    <n v="20"/>
    <n v="3978"/>
  </r>
  <r>
    <x v="37"/>
    <x v="3"/>
    <n v="13"/>
    <n v="12"/>
    <n v="2128"/>
  </r>
  <r>
    <x v="38"/>
    <x v="3"/>
    <n v="13"/>
    <n v="51"/>
    <n v="12951"/>
  </r>
  <r>
    <x v="39"/>
    <x v="3"/>
    <n v="13"/>
    <n v="20"/>
    <n v="5841"/>
  </r>
  <r>
    <x v="40"/>
    <x v="3"/>
    <n v="13"/>
    <n v="16"/>
    <n v="7517"/>
  </r>
  <r>
    <x v="41"/>
    <x v="3"/>
    <n v="13"/>
    <n v="19"/>
    <n v="4736"/>
  </r>
  <r>
    <x v="42"/>
    <x v="3"/>
    <n v="13"/>
    <n v="54"/>
    <n v="9245"/>
  </r>
  <r>
    <x v="43"/>
    <x v="3"/>
    <n v="13"/>
    <n v="58"/>
    <n v="35855"/>
  </r>
  <r>
    <x v="44"/>
    <x v="3"/>
    <n v="13"/>
    <n v="45"/>
    <n v="18338"/>
  </r>
  <r>
    <x v="45"/>
    <x v="3"/>
    <n v="13"/>
    <n v="10"/>
    <n v="2488"/>
  </r>
  <r>
    <x v="46"/>
    <x v="3"/>
    <n v="13"/>
    <n v="90"/>
    <n v="66564"/>
  </r>
  <r>
    <x v="47"/>
    <x v="3"/>
    <n v="13"/>
    <n v="17"/>
    <n v="5910"/>
  </r>
  <r>
    <x v="48"/>
    <x v="3"/>
    <n v="13"/>
    <n v="35"/>
    <n v="13415"/>
  </r>
  <r>
    <x v="49"/>
    <x v="3"/>
    <n v="13"/>
    <n v="31"/>
    <n v="3341"/>
  </r>
  <r>
    <x v="50"/>
    <x v="3"/>
    <n v="13"/>
    <n v="22"/>
    <n v="4048"/>
  </r>
  <r>
    <x v="52"/>
    <x v="3"/>
    <n v="13"/>
    <n v="1"/>
    <n v="346"/>
  </r>
  <r>
    <x v="51"/>
    <x v="3"/>
    <n v="13"/>
    <n v="72"/>
    <n v="93099"/>
  </r>
  <r>
    <x v="0"/>
    <x v="3"/>
    <n v="14"/>
    <n v="24"/>
    <n v="11791"/>
  </r>
  <r>
    <x v="1"/>
    <x v="3"/>
    <n v="14"/>
    <n v="7"/>
    <n v="1498"/>
  </r>
  <r>
    <x v="2"/>
    <x v="3"/>
    <n v="14"/>
    <n v="30"/>
    <n v="18523"/>
  </r>
  <r>
    <x v="3"/>
    <x v="3"/>
    <n v="14"/>
    <n v="11"/>
    <n v="2511"/>
  </r>
  <r>
    <x v="4"/>
    <x v="3"/>
    <n v="14"/>
    <n v="108"/>
    <n v="28554"/>
  </r>
  <r>
    <x v="5"/>
    <x v="3"/>
    <n v="14"/>
    <n v="10"/>
    <n v="20665"/>
  </r>
  <r>
    <x v="6"/>
    <x v="3"/>
    <n v="14"/>
    <n v="18"/>
    <n v="3536"/>
  </r>
  <r>
    <x v="7"/>
    <x v="3"/>
    <n v="14"/>
    <n v="9"/>
    <n v="2171"/>
  </r>
  <r>
    <x v="8"/>
    <x v="3"/>
    <n v="14"/>
    <n v="3"/>
    <n v="2245"/>
  </r>
  <r>
    <x v="9"/>
    <x v="3"/>
    <n v="14"/>
    <n v="0"/>
    <n v="0"/>
  </r>
  <r>
    <x v="10"/>
    <x v="3"/>
    <n v="14"/>
    <n v="42"/>
    <n v="34064"/>
  </r>
  <r>
    <x v="11"/>
    <x v="3"/>
    <n v="14"/>
    <n v="14"/>
    <n v="1022"/>
  </r>
  <r>
    <x v="12"/>
    <x v="3"/>
    <n v="14"/>
    <n v="7"/>
    <n v="3338"/>
  </r>
  <r>
    <x v="13"/>
    <x v="3"/>
    <n v="14"/>
    <n v="76"/>
    <n v="40193"/>
  </r>
  <r>
    <x v="14"/>
    <x v="3"/>
    <n v="14"/>
    <n v="39"/>
    <n v="9071"/>
  </r>
  <r>
    <x v="15"/>
    <x v="3"/>
    <n v="14"/>
    <n v="12"/>
    <n v="2312"/>
  </r>
  <r>
    <x v="16"/>
    <x v="3"/>
    <n v="14"/>
    <n v="31"/>
    <n v="6637"/>
  </r>
  <r>
    <x v="17"/>
    <x v="3"/>
    <n v="14"/>
    <n v="15"/>
    <n v="16637"/>
  </r>
  <r>
    <x v="18"/>
    <x v="3"/>
    <n v="14"/>
    <n v="54"/>
    <n v="33073"/>
  </r>
  <r>
    <x v="19"/>
    <x v="3"/>
    <n v="14"/>
    <n v="35"/>
    <n v="6350"/>
  </r>
  <r>
    <x v="20"/>
    <x v="3"/>
    <n v="14"/>
    <n v="10"/>
    <n v="7141"/>
  </r>
  <r>
    <x v="21"/>
    <x v="3"/>
    <n v="14"/>
    <n v="48"/>
    <n v="28551"/>
  </r>
  <r>
    <x v="22"/>
    <x v="3"/>
    <n v="14"/>
    <n v="54"/>
    <n v="14205"/>
  </r>
  <r>
    <x v="23"/>
    <x v="3"/>
    <n v="14"/>
    <n v="12"/>
    <n v="4521"/>
  </r>
  <r>
    <x v="24"/>
    <x v="3"/>
    <n v="14"/>
    <n v="41"/>
    <n v="16810"/>
  </r>
  <r>
    <x v="25"/>
    <x v="3"/>
    <n v="14"/>
    <n v="21"/>
    <n v="6392"/>
  </r>
  <r>
    <x v="26"/>
    <x v="3"/>
    <n v="14"/>
    <n v="7"/>
    <n v="1924"/>
  </r>
  <r>
    <x v="27"/>
    <x v="3"/>
    <n v="14"/>
    <n v="13"/>
    <n v="2668"/>
  </r>
  <r>
    <x v="28"/>
    <x v="3"/>
    <n v="14"/>
    <n v="19"/>
    <n v="6796"/>
  </r>
  <r>
    <x v="29"/>
    <x v="3"/>
    <n v="14"/>
    <n v="26"/>
    <n v="4639"/>
  </r>
  <r>
    <x v="30"/>
    <x v="3"/>
    <n v="14"/>
    <n v="16"/>
    <n v="4383"/>
  </r>
  <r>
    <x v="31"/>
    <x v="3"/>
    <n v="14"/>
    <n v="26"/>
    <n v="8671"/>
  </r>
  <r>
    <x v="32"/>
    <x v="3"/>
    <n v="14"/>
    <n v="185"/>
    <n v="10943"/>
  </r>
  <r>
    <x v="33"/>
    <x v="3"/>
    <n v="14"/>
    <n v="55"/>
    <n v="16352"/>
  </r>
  <r>
    <x v="34"/>
    <x v="3"/>
    <n v="14"/>
    <n v="9"/>
    <n v="1255"/>
  </r>
  <r>
    <x v="35"/>
    <x v="3"/>
    <n v="14"/>
    <n v="43"/>
    <n v="11800"/>
  </r>
  <r>
    <x v="36"/>
    <x v="3"/>
    <n v="14"/>
    <n v="17"/>
    <n v="3692"/>
  </r>
  <r>
    <x v="37"/>
    <x v="3"/>
    <n v="14"/>
    <n v="13"/>
    <n v="3260"/>
  </r>
  <r>
    <x v="38"/>
    <x v="3"/>
    <n v="14"/>
    <n v="50"/>
    <n v="14301"/>
  </r>
  <r>
    <x v="39"/>
    <x v="3"/>
    <n v="14"/>
    <n v="20"/>
    <n v="6830"/>
  </r>
  <r>
    <x v="40"/>
    <x v="3"/>
    <n v="14"/>
    <n v="16"/>
    <n v="6788"/>
  </r>
  <r>
    <x v="41"/>
    <x v="3"/>
    <n v="14"/>
    <n v="19"/>
    <n v="4872"/>
  </r>
  <r>
    <x v="42"/>
    <x v="3"/>
    <n v="14"/>
    <n v="55"/>
    <n v="11767"/>
  </r>
  <r>
    <x v="43"/>
    <x v="3"/>
    <n v="14"/>
    <n v="55"/>
    <n v="32745"/>
  </r>
  <r>
    <x v="44"/>
    <x v="3"/>
    <n v="14"/>
    <n v="45"/>
    <n v="17643"/>
  </r>
  <r>
    <x v="45"/>
    <x v="3"/>
    <n v="14"/>
    <n v="9"/>
    <n v="2185"/>
  </r>
  <r>
    <x v="46"/>
    <x v="3"/>
    <n v="14"/>
    <n v="91"/>
    <n v="64161"/>
  </r>
  <r>
    <x v="47"/>
    <x v="3"/>
    <n v="14"/>
    <n v="17"/>
    <n v="6233"/>
  </r>
  <r>
    <x v="48"/>
    <x v="3"/>
    <n v="14"/>
    <n v="35"/>
    <n v="12726"/>
  </r>
  <r>
    <x v="49"/>
    <x v="3"/>
    <n v="14"/>
    <n v="31"/>
    <n v="4083"/>
  </r>
  <r>
    <x v="50"/>
    <x v="3"/>
    <n v="14"/>
    <n v="21"/>
    <n v="3849"/>
  </r>
  <r>
    <x v="52"/>
    <x v="3"/>
    <n v="14"/>
    <n v="1"/>
    <n v="356"/>
  </r>
  <r>
    <x v="51"/>
    <x v="3"/>
    <n v="14"/>
    <n v="70"/>
    <n v="94900"/>
  </r>
  <r>
    <x v="0"/>
    <x v="3"/>
    <n v="15"/>
    <n v="21"/>
    <n v="10822"/>
  </r>
  <r>
    <x v="1"/>
    <x v="3"/>
    <n v="15"/>
    <n v="8"/>
    <n v="1539"/>
  </r>
  <r>
    <x v="2"/>
    <x v="3"/>
    <n v="15"/>
    <n v="29"/>
    <n v="18163"/>
  </r>
  <r>
    <x v="3"/>
    <x v="3"/>
    <n v="15"/>
    <n v="9"/>
    <n v="2122"/>
  </r>
  <r>
    <x v="4"/>
    <x v="3"/>
    <n v="15"/>
    <n v="109"/>
    <n v="34727"/>
  </r>
  <r>
    <x v="5"/>
    <x v="3"/>
    <n v="15"/>
    <n v="11"/>
    <n v="20688"/>
  </r>
  <r>
    <x v="6"/>
    <x v="3"/>
    <n v="15"/>
    <n v="14"/>
    <n v="3359"/>
  </r>
  <r>
    <x v="7"/>
    <x v="3"/>
    <n v="15"/>
    <n v="8"/>
    <n v="2057"/>
  </r>
  <r>
    <x v="8"/>
    <x v="3"/>
    <n v="15"/>
    <n v="2"/>
    <n v="2040"/>
  </r>
  <r>
    <x v="9"/>
    <x v="3"/>
    <n v="15"/>
    <n v="0"/>
    <n v="0"/>
  </r>
  <r>
    <x v="10"/>
    <x v="3"/>
    <n v="15"/>
    <n v="42"/>
    <n v="32434"/>
  </r>
  <r>
    <x v="11"/>
    <x v="3"/>
    <n v="15"/>
    <n v="15"/>
    <n v="1360"/>
  </r>
  <r>
    <x v="12"/>
    <x v="3"/>
    <n v="15"/>
    <n v="7"/>
    <n v="3374"/>
  </r>
  <r>
    <x v="13"/>
    <x v="3"/>
    <n v="15"/>
    <n v="76"/>
    <n v="39331"/>
  </r>
  <r>
    <x v="14"/>
    <x v="3"/>
    <n v="15"/>
    <n v="37"/>
    <n v="9234"/>
  </r>
  <r>
    <x v="15"/>
    <x v="3"/>
    <n v="15"/>
    <n v="10"/>
    <n v="1882"/>
  </r>
  <r>
    <x v="16"/>
    <x v="3"/>
    <n v="15"/>
    <n v="30"/>
    <n v="6344"/>
  </r>
  <r>
    <x v="17"/>
    <x v="3"/>
    <n v="15"/>
    <n v="16"/>
    <n v="20466"/>
  </r>
  <r>
    <x v="18"/>
    <x v="3"/>
    <n v="15"/>
    <n v="53"/>
    <n v="34058"/>
  </r>
  <r>
    <x v="19"/>
    <x v="3"/>
    <n v="15"/>
    <n v="35"/>
    <n v="6655"/>
  </r>
  <r>
    <x v="20"/>
    <x v="3"/>
    <n v="15"/>
    <n v="11"/>
    <n v="8363"/>
  </r>
  <r>
    <x v="21"/>
    <x v="3"/>
    <n v="15"/>
    <n v="48"/>
    <n v="28085"/>
  </r>
  <r>
    <x v="22"/>
    <x v="3"/>
    <n v="15"/>
    <n v="55"/>
    <n v="15794"/>
  </r>
  <r>
    <x v="23"/>
    <x v="3"/>
    <n v="15"/>
    <n v="12"/>
    <n v="4633"/>
  </r>
  <r>
    <x v="24"/>
    <x v="3"/>
    <n v="15"/>
    <n v="42"/>
    <n v="17300"/>
  </r>
  <r>
    <x v="25"/>
    <x v="3"/>
    <n v="15"/>
    <n v="21"/>
    <n v="6611"/>
  </r>
  <r>
    <x v="26"/>
    <x v="3"/>
    <n v="15"/>
    <n v="8"/>
    <n v="2777"/>
  </r>
  <r>
    <x v="27"/>
    <x v="3"/>
    <n v="15"/>
    <n v="13"/>
    <n v="2492"/>
  </r>
  <r>
    <x v="28"/>
    <x v="3"/>
    <n v="15"/>
    <n v="20"/>
    <n v="6919"/>
  </r>
  <r>
    <x v="29"/>
    <x v="3"/>
    <n v="15"/>
    <n v="26"/>
    <n v="4698"/>
  </r>
  <r>
    <x v="30"/>
    <x v="3"/>
    <n v="15"/>
    <n v="15"/>
    <n v="4505"/>
  </r>
  <r>
    <x v="31"/>
    <x v="3"/>
    <n v="15"/>
    <n v="26"/>
    <n v="8808"/>
  </r>
  <r>
    <x v="32"/>
    <x v="3"/>
    <n v="15"/>
    <n v="184"/>
    <n v="12091"/>
  </r>
  <r>
    <x v="33"/>
    <x v="3"/>
    <n v="15"/>
    <n v="50"/>
    <n v="17069"/>
  </r>
  <r>
    <x v="34"/>
    <x v="3"/>
    <n v="15"/>
    <n v="10"/>
    <n v="1305"/>
  </r>
  <r>
    <x v="35"/>
    <x v="3"/>
    <n v="15"/>
    <n v="43"/>
    <n v="11840"/>
  </r>
  <r>
    <x v="36"/>
    <x v="3"/>
    <n v="15"/>
    <n v="17"/>
    <n v="3316"/>
  </r>
  <r>
    <x v="37"/>
    <x v="3"/>
    <n v="15"/>
    <n v="12"/>
    <n v="3152"/>
  </r>
  <r>
    <x v="38"/>
    <x v="3"/>
    <n v="15"/>
    <n v="47"/>
    <n v="13929"/>
  </r>
  <r>
    <x v="39"/>
    <x v="3"/>
    <n v="15"/>
    <n v="20"/>
    <n v="6586"/>
  </r>
  <r>
    <x v="40"/>
    <x v="3"/>
    <n v="15"/>
    <n v="16"/>
    <n v="7308"/>
  </r>
  <r>
    <x v="41"/>
    <x v="3"/>
    <n v="15"/>
    <n v="19"/>
    <n v="4126"/>
  </r>
  <r>
    <x v="42"/>
    <x v="3"/>
    <n v="15"/>
    <n v="52"/>
    <n v="10477"/>
  </r>
  <r>
    <x v="43"/>
    <x v="3"/>
    <n v="15"/>
    <n v="55"/>
    <n v="35569"/>
  </r>
  <r>
    <x v="44"/>
    <x v="3"/>
    <n v="15"/>
    <n v="44"/>
    <n v="17118"/>
  </r>
  <r>
    <x v="45"/>
    <x v="3"/>
    <n v="15"/>
    <n v="9"/>
    <n v="2267"/>
  </r>
  <r>
    <x v="46"/>
    <x v="3"/>
    <n v="15"/>
    <n v="89"/>
    <n v="67963"/>
  </r>
  <r>
    <x v="47"/>
    <x v="3"/>
    <n v="15"/>
    <n v="15"/>
    <n v="6231"/>
  </r>
  <r>
    <x v="48"/>
    <x v="3"/>
    <n v="15"/>
    <n v="35"/>
    <n v="14239"/>
  </r>
  <r>
    <x v="49"/>
    <x v="3"/>
    <n v="15"/>
    <n v="31"/>
    <n v="4304"/>
  </r>
  <r>
    <x v="50"/>
    <x v="3"/>
    <n v="15"/>
    <n v="20"/>
    <n v="3716"/>
  </r>
  <r>
    <x v="52"/>
    <x v="3"/>
    <n v="15"/>
    <n v="1"/>
    <n v="342"/>
  </r>
  <r>
    <x v="51"/>
    <x v="3"/>
    <n v="15"/>
    <n v="70"/>
    <n v="97844"/>
  </r>
  <r>
    <x v="0"/>
    <x v="3"/>
    <n v="16"/>
    <n v="20"/>
    <n v="9938"/>
  </r>
  <r>
    <x v="1"/>
    <x v="3"/>
    <n v="16"/>
    <n v="8"/>
    <n v="1672"/>
  </r>
  <r>
    <x v="2"/>
    <x v="3"/>
    <n v="16"/>
    <n v="27"/>
    <n v="16140"/>
  </r>
  <r>
    <x v="3"/>
    <x v="3"/>
    <n v="16"/>
    <n v="9"/>
    <n v="2218"/>
  </r>
  <r>
    <x v="4"/>
    <x v="3"/>
    <n v="16"/>
    <n v="106"/>
    <n v="33347"/>
  </r>
  <r>
    <x v="5"/>
    <x v="3"/>
    <n v="16"/>
    <n v="11"/>
    <n v="20640"/>
  </r>
  <r>
    <x v="6"/>
    <x v="3"/>
    <n v="16"/>
    <n v="16"/>
    <n v="3493"/>
  </r>
  <r>
    <x v="7"/>
    <x v="3"/>
    <n v="16"/>
    <n v="8"/>
    <n v="2198"/>
  </r>
  <r>
    <x v="8"/>
    <x v="3"/>
    <n v="16"/>
    <n v="1"/>
    <n v="1329"/>
  </r>
  <r>
    <x v="9"/>
    <x v="3"/>
    <n v="16"/>
    <n v="0"/>
    <n v="0"/>
  </r>
  <r>
    <x v="10"/>
    <x v="3"/>
    <n v="16"/>
    <n v="40"/>
    <n v="28666"/>
  </r>
  <r>
    <x v="11"/>
    <x v="3"/>
    <n v="16"/>
    <n v="14"/>
    <n v="1224"/>
  </r>
  <r>
    <x v="12"/>
    <x v="3"/>
    <n v="16"/>
    <n v="7"/>
    <n v="2501"/>
  </r>
  <r>
    <x v="13"/>
    <x v="3"/>
    <n v="16"/>
    <n v="76"/>
    <n v="39650"/>
  </r>
  <r>
    <x v="14"/>
    <x v="3"/>
    <n v="16"/>
    <n v="37"/>
    <n v="8814"/>
  </r>
  <r>
    <x v="15"/>
    <x v="3"/>
    <n v="16"/>
    <n v="11"/>
    <n v="1990"/>
  </r>
  <r>
    <x v="16"/>
    <x v="3"/>
    <n v="16"/>
    <n v="30"/>
    <n v="6354"/>
  </r>
  <r>
    <x v="17"/>
    <x v="3"/>
    <n v="16"/>
    <n v="16"/>
    <n v="19755"/>
  </r>
  <r>
    <x v="18"/>
    <x v="3"/>
    <n v="16"/>
    <n v="48"/>
    <n v="31442"/>
  </r>
  <r>
    <x v="19"/>
    <x v="3"/>
    <n v="16"/>
    <n v="34"/>
    <n v="5604"/>
  </r>
  <r>
    <x v="20"/>
    <x v="3"/>
    <n v="16"/>
    <n v="12"/>
    <n v="8070"/>
  </r>
  <r>
    <x v="21"/>
    <x v="3"/>
    <n v="16"/>
    <n v="48"/>
    <n v="21796"/>
  </r>
  <r>
    <x v="22"/>
    <x v="3"/>
    <n v="16"/>
    <n v="54"/>
    <n v="14951"/>
  </r>
  <r>
    <x v="23"/>
    <x v="3"/>
    <n v="16"/>
    <n v="12"/>
    <n v="4386"/>
  </r>
  <r>
    <x v="24"/>
    <x v="3"/>
    <n v="16"/>
    <n v="44"/>
    <n v="17199"/>
  </r>
  <r>
    <x v="25"/>
    <x v="3"/>
    <n v="16"/>
    <n v="23"/>
    <n v="6987"/>
  </r>
  <r>
    <x v="26"/>
    <x v="3"/>
    <n v="16"/>
    <n v="8"/>
    <n v="2762"/>
  </r>
  <r>
    <x v="27"/>
    <x v="3"/>
    <n v="16"/>
    <n v="12"/>
    <n v="2202"/>
  </r>
  <r>
    <x v="28"/>
    <x v="3"/>
    <n v="16"/>
    <n v="18"/>
    <n v="5907"/>
  </r>
  <r>
    <x v="29"/>
    <x v="3"/>
    <n v="16"/>
    <n v="24"/>
    <n v="3788"/>
  </r>
  <r>
    <x v="30"/>
    <x v="3"/>
    <n v="16"/>
    <n v="15"/>
    <n v="3209"/>
  </r>
  <r>
    <x v="31"/>
    <x v="3"/>
    <n v="16"/>
    <n v="26"/>
    <n v="8754"/>
  </r>
  <r>
    <x v="32"/>
    <x v="3"/>
    <n v="16"/>
    <n v="183"/>
    <n v="12437"/>
  </r>
  <r>
    <x v="33"/>
    <x v="3"/>
    <n v="16"/>
    <n v="49"/>
    <n v="16419"/>
  </r>
  <r>
    <x v="34"/>
    <x v="3"/>
    <n v="16"/>
    <n v="10"/>
    <n v="1239"/>
  </r>
  <r>
    <x v="35"/>
    <x v="3"/>
    <n v="16"/>
    <n v="44"/>
    <n v="12498"/>
  </r>
  <r>
    <x v="36"/>
    <x v="3"/>
    <n v="16"/>
    <n v="19"/>
    <n v="4002"/>
  </r>
  <r>
    <x v="37"/>
    <x v="3"/>
    <n v="16"/>
    <n v="12"/>
    <n v="3100"/>
  </r>
  <r>
    <x v="38"/>
    <x v="3"/>
    <n v="16"/>
    <n v="48"/>
    <n v="14562"/>
  </r>
  <r>
    <x v="39"/>
    <x v="3"/>
    <n v="16"/>
    <n v="20"/>
    <n v="6059"/>
  </r>
  <r>
    <x v="40"/>
    <x v="3"/>
    <n v="16"/>
    <n v="16"/>
    <n v="7224"/>
  </r>
  <r>
    <x v="41"/>
    <x v="3"/>
    <n v="16"/>
    <n v="19"/>
    <n v="4739"/>
  </r>
  <r>
    <x v="42"/>
    <x v="3"/>
    <n v="16"/>
    <n v="52"/>
    <n v="10351"/>
  </r>
  <r>
    <x v="43"/>
    <x v="3"/>
    <n v="16"/>
    <n v="56"/>
    <n v="36993"/>
  </r>
  <r>
    <x v="44"/>
    <x v="3"/>
    <n v="16"/>
    <n v="45"/>
    <n v="16620"/>
  </r>
  <r>
    <x v="45"/>
    <x v="3"/>
    <n v="16"/>
    <n v="8"/>
    <n v="1850"/>
  </r>
  <r>
    <x v="46"/>
    <x v="3"/>
    <n v="16"/>
    <n v="92"/>
    <n v="66490"/>
  </r>
  <r>
    <x v="47"/>
    <x v="3"/>
    <n v="16"/>
    <n v="17"/>
    <n v="6375"/>
  </r>
  <r>
    <x v="48"/>
    <x v="3"/>
    <n v="16"/>
    <n v="34"/>
    <n v="12895"/>
  </r>
  <r>
    <x v="49"/>
    <x v="3"/>
    <n v="16"/>
    <n v="31"/>
    <n v="4347"/>
  </r>
  <r>
    <x v="50"/>
    <x v="3"/>
    <n v="16"/>
    <n v="20"/>
    <n v="4063"/>
  </r>
  <r>
    <x v="52"/>
    <x v="3"/>
    <n v="16"/>
    <n v="1"/>
    <n v="334"/>
  </r>
  <r>
    <x v="51"/>
    <x v="3"/>
    <n v="16"/>
    <n v="66"/>
    <n v="97792"/>
  </r>
  <r>
    <x v="0"/>
    <x v="3"/>
    <n v="17"/>
    <n v="19"/>
    <n v="10139"/>
  </r>
  <r>
    <x v="1"/>
    <x v="3"/>
    <n v="17"/>
    <n v="8"/>
    <n v="1525"/>
  </r>
  <r>
    <x v="2"/>
    <x v="3"/>
    <n v="17"/>
    <n v="28"/>
    <n v="17504"/>
  </r>
  <r>
    <x v="3"/>
    <x v="3"/>
    <n v="17"/>
    <n v="8"/>
    <n v="1688"/>
  </r>
  <r>
    <x v="4"/>
    <x v="3"/>
    <n v="17"/>
    <n v="111"/>
    <n v="34608"/>
  </r>
  <r>
    <x v="5"/>
    <x v="3"/>
    <n v="17"/>
    <n v="11"/>
    <n v="21502"/>
  </r>
  <r>
    <x v="6"/>
    <x v="3"/>
    <n v="17"/>
    <n v="17"/>
    <n v="3612"/>
  </r>
  <r>
    <x v="7"/>
    <x v="3"/>
    <n v="17"/>
    <n v="8"/>
    <n v="2304"/>
  </r>
  <r>
    <x v="8"/>
    <x v="3"/>
    <n v="17"/>
    <n v="1"/>
    <n v="1595"/>
  </r>
  <r>
    <x v="9"/>
    <x v="3"/>
    <n v="17"/>
    <n v="0"/>
    <n v="0"/>
  </r>
  <r>
    <x v="10"/>
    <x v="3"/>
    <n v="17"/>
    <n v="39"/>
    <n v="27729"/>
  </r>
  <r>
    <x v="11"/>
    <x v="3"/>
    <n v="17"/>
    <n v="14"/>
    <n v="1198"/>
  </r>
  <r>
    <x v="12"/>
    <x v="3"/>
    <n v="17"/>
    <n v="7"/>
    <n v="3408"/>
  </r>
  <r>
    <x v="13"/>
    <x v="3"/>
    <n v="17"/>
    <n v="79"/>
    <n v="41503"/>
  </r>
  <r>
    <x v="14"/>
    <x v="3"/>
    <n v="17"/>
    <n v="38"/>
    <n v="9525"/>
  </r>
  <r>
    <x v="15"/>
    <x v="3"/>
    <n v="17"/>
    <n v="10"/>
    <n v="1797"/>
  </r>
  <r>
    <x v="16"/>
    <x v="3"/>
    <n v="17"/>
    <n v="29"/>
    <n v="6195"/>
  </r>
  <r>
    <x v="17"/>
    <x v="3"/>
    <n v="17"/>
    <n v="15"/>
    <n v="20938"/>
  </r>
  <r>
    <x v="18"/>
    <x v="3"/>
    <n v="17"/>
    <n v="53"/>
    <n v="31979"/>
  </r>
  <r>
    <x v="19"/>
    <x v="3"/>
    <n v="17"/>
    <n v="32"/>
    <n v="6011"/>
  </r>
  <r>
    <x v="20"/>
    <x v="3"/>
    <n v="17"/>
    <n v="11"/>
    <n v="7624"/>
  </r>
  <r>
    <x v="21"/>
    <x v="3"/>
    <n v="17"/>
    <n v="45"/>
    <n v="27111"/>
  </r>
  <r>
    <x v="22"/>
    <x v="3"/>
    <n v="17"/>
    <n v="53"/>
    <n v="14522"/>
  </r>
  <r>
    <x v="23"/>
    <x v="3"/>
    <n v="17"/>
    <n v="12"/>
    <n v="4384"/>
  </r>
  <r>
    <x v="24"/>
    <x v="3"/>
    <n v="17"/>
    <n v="42"/>
    <n v="15903"/>
  </r>
  <r>
    <x v="25"/>
    <x v="3"/>
    <n v="17"/>
    <n v="22"/>
    <n v="6828"/>
  </r>
  <r>
    <x v="26"/>
    <x v="3"/>
    <n v="17"/>
    <n v="8"/>
    <n v="2824"/>
  </r>
  <r>
    <x v="27"/>
    <x v="3"/>
    <n v="17"/>
    <n v="13"/>
    <n v="2623"/>
  </r>
  <r>
    <x v="28"/>
    <x v="3"/>
    <n v="17"/>
    <n v="19"/>
    <n v="6818"/>
  </r>
  <r>
    <x v="29"/>
    <x v="3"/>
    <n v="17"/>
    <n v="22"/>
    <n v="2966"/>
  </r>
  <r>
    <x v="30"/>
    <x v="3"/>
    <n v="17"/>
    <n v="16"/>
    <n v="4515"/>
  </r>
  <r>
    <x v="31"/>
    <x v="3"/>
    <n v="17"/>
    <n v="26"/>
    <n v="8828"/>
  </r>
  <r>
    <x v="32"/>
    <x v="3"/>
    <n v="17"/>
    <n v="183"/>
    <n v="12258"/>
  </r>
  <r>
    <x v="33"/>
    <x v="3"/>
    <n v="17"/>
    <n v="47"/>
    <n v="15887"/>
  </r>
  <r>
    <x v="34"/>
    <x v="3"/>
    <n v="17"/>
    <n v="10"/>
    <n v="1159"/>
  </r>
  <r>
    <x v="35"/>
    <x v="3"/>
    <n v="17"/>
    <n v="42"/>
    <n v="11675"/>
  </r>
  <r>
    <x v="36"/>
    <x v="3"/>
    <n v="17"/>
    <n v="20"/>
    <n v="4355"/>
  </r>
  <r>
    <x v="37"/>
    <x v="3"/>
    <n v="17"/>
    <n v="12"/>
    <n v="3133"/>
  </r>
  <r>
    <x v="38"/>
    <x v="3"/>
    <n v="17"/>
    <n v="47"/>
    <n v="14749"/>
  </r>
  <r>
    <x v="39"/>
    <x v="3"/>
    <n v="17"/>
    <n v="20"/>
    <n v="6280"/>
  </r>
  <r>
    <x v="40"/>
    <x v="3"/>
    <n v="17"/>
    <n v="15"/>
    <n v="6644"/>
  </r>
  <r>
    <x v="41"/>
    <x v="3"/>
    <n v="17"/>
    <n v="19"/>
    <n v="4731"/>
  </r>
  <r>
    <x v="42"/>
    <x v="3"/>
    <n v="17"/>
    <n v="52"/>
    <n v="10560"/>
  </r>
  <r>
    <x v="43"/>
    <x v="3"/>
    <n v="17"/>
    <n v="54"/>
    <n v="35465"/>
  </r>
  <r>
    <x v="44"/>
    <x v="3"/>
    <n v="17"/>
    <n v="44"/>
    <n v="17752"/>
  </r>
  <r>
    <x v="45"/>
    <x v="3"/>
    <n v="17"/>
    <n v="8"/>
    <n v="2107"/>
  </r>
  <r>
    <x v="46"/>
    <x v="3"/>
    <n v="17"/>
    <n v="87"/>
    <n v="62409"/>
  </r>
  <r>
    <x v="47"/>
    <x v="3"/>
    <n v="17"/>
    <n v="17"/>
    <n v="6599"/>
  </r>
  <r>
    <x v="48"/>
    <x v="3"/>
    <n v="17"/>
    <n v="33"/>
    <n v="13026"/>
  </r>
  <r>
    <x v="49"/>
    <x v="3"/>
    <n v="17"/>
    <n v="31"/>
    <n v="4445"/>
  </r>
  <r>
    <x v="50"/>
    <x v="3"/>
    <n v="17"/>
    <n v="19"/>
    <n v="3520"/>
  </r>
  <r>
    <x v="52"/>
    <x v="3"/>
    <n v="17"/>
    <n v="1"/>
    <n v="323"/>
  </r>
  <r>
    <x v="51"/>
    <x v="3"/>
    <n v="17"/>
    <n v="59"/>
    <n v="94011"/>
  </r>
  <r>
    <x v="0"/>
    <x v="3"/>
    <n v="18"/>
    <n v="20"/>
    <n v="9737"/>
  </r>
  <r>
    <x v="1"/>
    <x v="3"/>
    <n v="18"/>
    <n v="5"/>
    <n v="584"/>
  </r>
  <r>
    <x v="2"/>
    <x v="3"/>
    <n v="18"/>
    <n v="26"/>
    <n v="15684"/>
  </r>
  <r>
    <x v="3"/>
    <x v="3"/>
    <n v="18"/>
    <n v="8"/>
    <n v="1504"/>
  </r>
  <r>
    <x v="4"/>
    <x v="3"/>
    <n v="18"/>
    <n v="106"/>
    <n v="33282"/>
  </r>
  <r>
    <x v="5"/>
    <x v="3"/>
    <n v="18"/>
    <n v="11"/>
    <n v="22028"/>
  </r>
  <r>
    <x v="6"/>
    <x v="3"/>
    <n v="18"/>
    <n v="21"/>
    <n v="3780"/>
  </r>
  <r>
    <x v="7"/>
    <x v="3"/>
    <n v="18"/>
    <n v="8"/>
    <n v="2292"/>
  </r>
  <r>
    <x v="8"/>
    <x v="3"/>
    <n v="18"/>
    <n v="1"/>
    <n v="1455"/>
  </r>
  <r>
    <x v="9"/>
    <x v="3"/>
    <n v="18"/>
    <n v="0"/>
    <n v="0"/>
  </r>
  <r>
    <x v="10"/>
    <x v="3"/>
    <n v="18"/>
    <n v="37"/>
    <n v="26603"/>
  </r>
  <r>
    <x v="11"/>
    <x v="3"/>
    <n v="18"/>
    <n v="15"/>
    <n v="1291"/>
  </r>
  <r>
    <x v="12"/>
    <x v="3"/>
    <n v="18"/>
    <n v="6"/>
    <n v="3096"/>
  </r>
  <r>
    <x v="13"/>
    <x v="3"/>
    <n v="18"/>
    <n v="80"/>
    <n v="41161"/>
  </r>
  <r>
    <x v="14"/>
    <x v="3"/>
    <n v="18"/>
    <n v="37"/>
    <n v="8524"/>
  </r>
  <r>
    <x v="15"/>
    <x v="3"/>
    <n v="18"/>
    <n v="11"/>
    <n v="2163"/>
  </r>
  <r>
    <x v="16"/>
    <x v="3"/>
    <n v="18"/>
    <n v="28"/>
    <n v="6026"/>
  </r>
  <r>
    <x v="17"/>
    <x v="3"/>
    <n v="18"/>
    <n v="12"/>
    <n v="6548"/>
  </r>
  <r>
    <x v="18"/>
    <x v="3"/>
    <n v="18"/>
    <n v="51"/>
    <n v="31472"/>
  </r>
  <r>
    <x v="19"/>
    <x v="3"/>
    <n v="18"/>
    <n v="34"/>
    <n v="5972"/>
  </r>
  <r>
    <x v="20"/>
    <x v="3"/>
    <n v="18"/>
    <n v="12"/>
    <n v="8382"/>
  </r>
  <r>
    <x v="21"/>
    <x v="3"/>
    <n v="18"/>
    <n v="42"/>
    <n v="26834"/>
  </r>
  <r>
    <x v="22"/>
    <x v="3"/>
    <n v="18"/>
    <n v="46"/>
    <n v="12127"/>
  </r>
  <r>
    <x v="23"/>
    <x v="3"/>
    <n v="18"/>
    <n v="12"/>
    <n v="4531"/>
  </r>
  <r>
    <x v="24"/>
    <x v="3"/>
    <n v="18"/>
    <n v="42"/>
    <n v="16108"/>
  </r>
  <r>
    <x v="25"/>
    <x v="3"/>
    <n v="18"/>
    <n v="23"/>
    <n v="7079"/>
  </r>
  <r>
    <x v="26"/>
    <x v="3"/>
    <n v="18"/>
    <n v="7"/>
    <n v="2525"/>
  </r>
  <r>
    <x v="27"/>
    <x v="3"/>
    <n v="18"/>
    <n v="12"/>
    <n v="2196"/>
  </r>
  <r>
    <x v="28"/>
    <x v="3"/>
    <n v="18"/>
    <n v="20"/>
    <n v="7057"/>
  </r>
  <r>
    <x v="29"/>
    <x v="3"/>
    <n v="18"/>
    <n v="23"/>
    <n v="3312"/>
  </r>
  <r>
    <x v="30"/>
    <x v="3"/>
    <n v="18"/>
    <n v="16"/>
    <n v="4354"/>
  </r>
  <r>
    <x v="31"/>
    <x v="3"/>
    <n v="18"/>
    <n v="25"/>
    <n v="8285"/>
  </r>
  <r>
    <x v="32"/>
    <x v="3"/>
    <n v="18"/>
    <n v="181"/>
    <n v="11741"/>
  </r>
  <r>
    <x v="33"/>
    <x v="3"/>
    <n v="18"/>
    <n v="43"/>
    <n v="13334"/>
  </r>
  <r>
    <x v="34"/>
    <x v="3"/>
    <n v="18"/>
    <n v="10"/>
    <n v="1246"/>
  </r>
  <r>
    <x v="35"/>
    <x v="3"/>
    <n v="18"/>
    <n v="44"/>
    <n v="11708"/>
  </r>
  <r>
    <x v="36"/>
    <x v="3"/>
    <n v="18"/>
    <n v="17"/>
    <n v="2634"/>
  </r>
  <r>
    <x v="37"/>
    <x v="3"/>
    <n v="18"/>
    <n v="13"/>
    <n v="3162"/>
  </r>
  <r>
    <x v="38"/>
    <x v="3"/>
    <n v="18"/>
    <n v="45"/>
    <n v="14143"/>
  </r>
  <r>
    <x v="39"/>
    <x v="3"/>
    <n v="18"/>
    <n v="20"/>
    <n v="6397"/>
  </r>
  <r>
    <x v="40"/>
    <x v="3"/>
    <n v="18"/>
    <n v="14"/>
    <n v="5949"/>
  </r>
  <r>
    <x v="41"/>
    <x v="3"/>
    <n v="18"/>
    <n v="18"/>
    <n v="4272"/>
  </r>
  <r>
    <x v="42"/>
    <x v="3"/>
    <n v="18"/>
    <n v="49"/>
    <n v="9758"/>
  </r>
  <r>
    <x v="43"/>
    <x v="3"/>
    <n v="18"/>
    <n v="53"/>
    <n v="34940"/>
  </r>
  <r>
    <x v="44"/>
    <x v="3"/>
    <n v="18"/>
    <n v="44"/>
    <n v="17839"/>
  </r>
  <r>
    <x v="45"/>
    <x v="3"/>
    <n v="18"/>
    <n v="8"/>
    <n v="1899"/>
  </r>
  <r>
    <x v="46"/>
    <x v="3"/>
    <n v="18"/>
    <n v="83"/>
    <n v="59854"/>
  </r>
  <r>
    <x v="47"/>
    <x v="3"/>
    <n v="18"/>
    <n v="17"/>
    <n v="6499"/>
  </r>
  <r>
    <x v="48"/>
    <x v="3"/>
    <n v="18"/>
    <n v="34"/>
    <n v="13578"/>
  </r>
  <r>
    <x v="49"/>
    <x v="3"/>
    <n v="18"/>
    <n v="33"/>
    <n v="4064"/>
  </r>
  <r>
    <x v="50"/>
    <x v="3"/>
    <n v="18"/>
    <n v="19"/>
    <n v="3824"/>
  </r>
  <r>
    <x v="52"/>
    <x v="3"/>
    <n v="18"/>
    <n v="1"/>
    <n v="354"/>
  </r>
  <r>
    <x v="51"/>
    <x v="3"/>
    <n v="18"/>
    <n v="60"/>
    <n v="96805"/>
  </r>
  <r>
    <x v="0"/>
    <x v="3"/>
    <n v="19"/>
    <n v="20"/>
    <n v="9593"/>
  </r>
  <r>
    <x v="1"/>
    <x v="3"/>
    <n v="19"/>
    <n v="5"/>
    <n v="1156"/>
  </r>
  <r>
    <x v="2"/>
    <x v="3"/>
    <n v="19"/>
    <n v="25"/>
    <n v="14995"/>
  </r>
  <r>
    <x v="3"/>
    <x v="3"/>
    <n v="19"/>
    <n v="7"/>
    <n v="841"/>
  </r>
  <r>
    <x v="4"/>
    <x v="3"/>
    <n v="19"/>
    <n v="107"/>
    <n v="32484"/>
  </r>
  <r>
    <x v="5"/>
    <x v="3"/>
    <n v="19"/>
    <n v="11"/>
    <n v="21584"/>
  </r>
  <r>
    <x v="6"/>
    <x v="3"/>
    <n v="19"/>
    <n v="15"/>
    <n v="2190"/>
  </r>
  <r>
    <x v="7"/>
    <x v="3"/>
    <n v="19"/>
    <n v="8"/>
    <n v="2571"/>
  </r>
  <r>
    <x v="8"/>
    <x v="3"/>
    <n v="19"/>
    <n v="1"/>
    <n v="1434"/>
  </r>
  <r>
    <x v="9"/>
    <x v="3"/>
    <n v="19"/>
    <n v="0"/>
    <n v="0"/>
  </r>
  <r>
    <x v="10"/>
    <x v="3"/>
    <n v="19"/>
    <n v="36"/>
    <n v="25949"/>
  </r>
  <r>
    <x v="11"/>
    <x v="3"/>
    <n v="19"/>
    <n v="14"/>
    <n v="1168"/>
  </r>
  <r>
    <x v="12"/>
    <x v="3"/>
    <n v="19"/>
    <n v="7"/>
    <n v="3077"/>
  </r>
  <r>
    <x v="13"/>
    <x v="3"/>
    <n v="19"/>
    <n v="80"/>
    <n v="41147"/>
  </r>
  <r>
    <x v="14"/>
    <x v="3"/>
    <n v="19"/>
    <n v="38"/>
    <n v="8309"/>
  </r>
  <r>
    <x v="15"/>
    <x v="3"/>
    <n v="19"/>
    <n v="9"/>
    <n v="1954"/>
  </r>
  <r>
    <x v="16"/>
    <x v="3"/>
    <n v="19"/>
    <n v="29"/>
    <n v="6094"/>
  </r>
  <r>
    <x v="17"/>
    <x v="3"/>
    <n v="19"/>
    <n v="11"/>
    <n v="6614"/>
  </r>
  <r>
    <x v="18"/>
    <x v="3"/>
    <n v="19"/>
    <n v="51"/>
    <n v="31090"/>
  </r>
  <r>
    <x v="19"/>
    <x v="3"/>
    <n v="19"/>
    <n v="34"/>
    <n v="6070"/>
  </r>
  <r>
    <x v="20"/>
    <x v="3"/>
    <n v="19"/>
    <n v="10"/>
    <n v="3211"/>
  </r>
  <r>
    <x v="21"/>
    <x v="3"/>
    <n v="19"/>
    <n v="40"/>
    <n v="26648"/>
  </r>
  <r>
    <x v="22"/>
    <x v="3"/>
    <n v="19"/>
    <n v="42"/>
    <n v="12536"/>
  </r>
  <r>
    <x v="23"/>
    <x v="3"/>
    <n v="19"/>
    <n v="12"/>
    <n v="4317"/>
  </r>
  <r>
    <x v="24"/>
    <x v="3"/>
    <n v="19"/>
    <n v="42"/>
    <n v="15711"/>
  </r>
  <r>
    <x v="25"/>
    <x v="3"/>
    <n v="19"/>
    <n v="22"/>
    <n v="6786"/>
  </r>
  <r>
    <x v="26"/>
    <x v="3"/>
    <n v="19"/>
    <n v="6"/>
    <n v="2547"/>
  </r>
  <r>
    <x v="27"/>
    <x v="3"/>
    <n v="19"/>
    <n v="11"/>
    <n v="1856"/>
  </r>
  <r>
    <x v="28"/>
    <x v="3"/>
    <n v="19"/>
    <n v="21"/>
    <n v="7083"/>
  </r>
  <r>
    <x v="29"/>
    <x v="3"/>
    <n v="19"/>
    <n v="23"/>
    <n v="3328"/>
  </r>
  <r>
    <x v="30"/>
    <x v="3"/>
    <n v="19"/>
    <n v="16"/>
    <n v="4389"/>
  </r>
  <r>
    <x v="31"/>
    <x v="3"/>
    <n v="19"/>
    <n v="26"/>
    <n v="8457"/>
  </r>
  <r>
    <x v="32"/>
    <x v="3"/>
    <n v="19"/>
    <n v="177"/>
    <n v="11635"/>
  </r>
  <r>
    <x v="33"/>
    <x v="3"/>
    <n v="19"/>
    <n v="35"/>
    <n v="9656"/>
  </r>
  <r>
    <x v="34"/>
    <x v="3"/>
    <n v="19"/>
    <n v="10"/>
    <n v="1105"/>
  </r>
  <r>
    <x v="35"/>
    <x v="3"/>
    <n v="19"/>
    <n v="36"/>
    <n v="8925"/>
  </r>
  <r>
    <x v="36"/>
    <x v="3"/>
    <n v="19"/>
    <n v="15"/>
    <n v="2412"/>
  </r>
  <r>
    <x v="37"/>
    <x v="3"/>
    <n v="19"/>
    <n v="10"/>
    <n v="2470"/>
  </r>
  <r>
    <x v="38"/>
    <x v="3"/>
    <n v="19"/>
    <n v="45"/>
    <n v="13096"/>
  </r>
  <r>
    <x v="39"/>
    <x v="3"/>
    <n v="19"/>
    <n v="20"/>
    <n v="6161"/>
  </r>
  <r>
    <x v="40"/>
    <x v="3"/>
    <n v="19"/>
    <n v="15"/>
    <n v="6297"/>
  </r>
  <r>
    <x v="41"/>
    <x v="3"/>
    <n v="19"/>
    <n v="18"/>
    <n v="4312"/>
  </r>
  <r>
    <x v="42"/>
    <x v="3"/>
    <n v="19"/>
    <n v="48"/>
    <n v="7798"/>
  </r>
  <r>
    <x v="43"/>
    <x v="3"/>
    <n v="19"/>
    <n v="51"/>
    <n v="34253"/>
  </r>
  <r>
    <x v="44"/>
    <x v="3"/>
    <n v="19"/>
    <n v="43"/>
    <n v="17196"/>
  </r>
  <r>
    <x v="45"/>
    <x v="3"/>
    <n v="19"/>
    <n v="9"/>
    <n v="1991"/>
  </r>
  <r>
    <x v="46"/>
    <x v="3"/>
    <n v="19"/>
    <n v="88"/>
    <n v="63546"/>
  </r>
  <r>
    <x v="47"/>
    <x v="3"/>
    <n v="19"/>
    <n v="12"/>
    <n v="5589"/>
  </r>
  <r>
    <x v="48"/>
    <x v="3"/>
    <n v="19"/>
    <n v="35"/>
    <n v="13784"/>
  </r>
  <r>
    <x v="49"/>
    <x v="3"/>
    <n v="19"/>
    <n v="30"/>
    <n v="4272"/>
  </r>
  <r>
    <x v="50"/>
    <x v="3"/>
    <n v="19"/>
    <n v="19"/>
    <n v="3686"/>
  </r>
  <r>
    <x v="52"/>
    <x v="3"/>
    <n v="19"/>
    <n v="1"/>
    <n v="387"/>
  </r>
  <r>
    <x v="51"/>
    <x v="3"/>
    <n v="19"/>
    <n v="59"/>
    <n v="96761"/>
  </r>
  <r>
    <x v="0"/>
    <x v="3"/>
    <n v="20"/>
    <n v="18"/>
    <n v="7200"/>
  </r>
  <r>
    <x v="1"/>
    <x v="3"/>
    <n v="20"/>
    <n v="4"/>
    <n v="617"/>
  </r>
  <r>
    <x v="2"/>
    <x v="3"/>
    <n v="20"/>
    <n v="24"/>
    <n v="13622"/>
  </r>
  <r>
    <x v="3"/>
    <x v="3"/>
    <n v="20"/>
    <n v="7"/>
    <n v="931"/>
  </r>
  <r>
    <x v="4"/>
    <x v="3"/>
    <n v="20"/>
    <n v="100"/>
    <n v="32173"/>
  </r>
  <r>
    <x v="5"/>
    <x v="3"/>
    <n v="20"/>
    <n v="10"/>
    <n v="21752"/>
  </r>
  <r>
    <x v="6"/>
    <x v="3"/>
    <n v="20"/>
    <n v="12"/>
    <n v="1043"/>
  </r>
  <r>
    <x v="7"/>
    <x v="3"/>
    <n v="20"/>
    <n v="6"/>
    <n v="1614"/>
  </r>
  <r>
    <x v="8"/>
    <x v="3"/>
    <n v="20"/>
    <n v="1"/>
    <n v="1430"/>
  </r>
  <r>
    <x v="9"/>
    <x v="3"/>
    <n v="20"/>
    <n v="0"/>
    <n v="0"/>
  </r>
  <r>
    <x v="10"/>
    <x v="3"/>
    <n v="20"/>
    <n v="34"/>
    <n v="25806"/>
  </r>
  <r>
    <x v="11"/>
    <x v="3"/>
    <n v="20"/>
    <n v="12"/>
    <n v="896"/>
  </r>
  <r>
    <x v="12"/>
    <x v="3"/>
    <n v="20"/>
    <n v="7"/>
    <n v="3026"/>
  </r>
  <r>
    <x v="13"/>
    <x v="3"/>
    <n v="20"/>
    <n v="79"/>
    <n v="34230"/>
  </r>
  <r>
    <x v="14"/>
    <x v="3"/>
    <n v="20"/>
    <n v="38"/>
    <n v="7840"/>
  </r>
  <r>
    <x v="15"/>
    <x v="3"/>
    <n v="20"/>
    <n v="9"/>
    <n v="1149"/>
  </r>
  <r>
    <x v="16"/>
    <x v="3"/>
    <n v="20"/>
    <n v="26"/>
    <n v="6209"/>
  </r>
  <r>
    <x v="17"/>
    <x v="3"/>
    <n v="20"/>
    <n v="10"/>
    <n v="6410"/>
  </r>
  <r>
    <x v="18"/>
    <x v="3"/>
    <n v="20"/>
    <n v="53"/>
    <n v="33434"/>
  </r>
  <r>
    <x v="19"/>
    <x v="3"/>
    <n v="20"/>
    <n v="33"/>
    <n v="5941"/>
  </r>
  <r>
    <x v="20"/>
    <x v="3"/>
    <n v="20"/>
    <n v="9"/>
    <n v="3063"/>
  </r>
  <r>
    <x v="21"/>
    <x v="3"/>
    <n v="20"/>
    <n v="37"/>
    <n v="26149"/>
  </r>
  <r>
    <x v="22"/>
    <x v="3"/>
    <n v="20"/>
    <n v="38"/>
    <n v="11618"/>
  </r>
  <r>
    <x v="23"/>
    <x v="3"/>
    <n v="20"/>
    <n v="12"/>
    <n v="4244"/>
  </r>
  <r>
    <x v="24"/>
    <x v="3"/>
    <n v="20"/>
    <n v="42"/>
    <n v="15627"/>
  </r>
  <r>
    <x v="25"/>
    <x v="3"/>
    <n v="20"/>
    <n v="22"/>
    <n v="6451"/>
  </r>
  <r>
    <x v="26"/>
    <x v="3"/>
    <n v="20"/>
    <n v="6"/>
    <n v="2424"/>
  </r>
  <r>
    <x v="27"/>
    <x v="3"/>
    <n v="20"/>
    <n v="11"/>
    <n v="1891"/>
  </r>
  <r>
    <x v="28"/>
    <x v="3"/>
    <n v="20"/>
    <n v="19"/>
    <n v="6503"/>
  </r>
  <r>
    <x v="29"/>
    <x v="3"/>
    <n v="20"/>
    <n v="19"/>
    <n v="2709"/>
  </r>
  <r>
    <x v="30"/>
    <x v="3"/>
    <n v="20"/>
    <n v="15"/>
    <n v="3928"/>
  </r>
  <r>
    <x v="31"/>
    <x v="3"/>
    <n v="20"/>
    <n v="26"/>
    <n v="8445"/>
  </r>
  <r>
    <x v="32"/>
    <x v="3"/>
    <n v="20"/>
    <n v="175"/>
    <n v="10113"/>
  </r>
  <r>
    <x v="33"/>
    <x v="3"/>
    <n v="20"/>
    <n v="35"/>
    <n v="9243"/>
  </r>
  <r>
    <x v="34"/>
    <x v="3"/>
    <n v="20"/>
    <n v="9"/>
    <n v="1082"/>
  </r>
  <r>
    <x v="35"/>
    <x v="3"/>
    <n v="20"/>
    <n v="36"/>
    <n v="8504"/>
  </r>
  <r>
    <x v="36"/>
    <x v="3"/>
    <n v="20"/>
    <n v="14"/>
    <n v="2263"/>
  </r>
  <r>
    <x v="37"/>
    <x v="3"/>
    <n v="20"/>
    <n v="10"/>
    <n v="2684"/>
  </r>
  <r>
    <x v="38"/>
    <x v="3"/>
    <n v="20"/>
    <n v="43"/>
    <n v="11781"/>
  </r>
  <r>
    <x v="39"/>
    <x v="3"/>
    <n v="20"/>
    <n v="20"/>
    <n v="5102"/>
  </r>
  <r>
    <x v="40"/>
    <x v="3"/>
    <n v="20"/>
    <n v="13"/>
    <n v="5427"/>
  </r>
  <r>
    <x v="41"/>
    <x v="3"/>
    <n v="20"/>
    <n v="18"/>
    <n v="4197"/>
  </r>
  <r>
    <x v="42"/>
    <x v="3"/>
    <n v="20"/>
    <n v="46"/>
    <n v="7133"/>
  </r>
  <r>
    <x v="43"/>
    <x v="3"/>
    <n v="20"/>
    <n v="50"/>
    <n v="35299"/>
  </r>
  <r>
    <x v="44"/>
    <x v="3"/>
    <n v="20"/>
    <n v="44"/>
    <n v="18173"/>
  </r>
  <r>
    <x v="45"/>
    <x v="3"/>
    <n v="20"/>
    <n v="9"/>
    <n v="1911"/>
  </r>
  <r>
    <x v="46"/>
    <x v="3"/>
    <n v="20"/>
    <n v="85"/>
    <n v="59785"/>
  </r>
  <r>
    <x v="47"/>
    <x v="3"/>
    <n v="20"/>
    <n v="12"/>
    <n v="5469"/>
  </r>
  <r>
    <x v="48"/>
    <x v="3"/>
    <n v="20"/>
    <n v="34"/>
    <n v="12380"/>
  </r>
  <r>
    <x v="49"/>
    <x v="3"/>
    <n v="20"/>
    <n v="31"/>
    <n v="3756"/>
  </r>
  <r>
    <x v="50"/>
    <x v="3"/>
    <n v="20"/>
    <n v="18"/>
    <n v="3458"/>
  </r>
  <r>
    <x v="52"/>
    <x v="3"/>
    <n v="20"/>
    <n v="1"/>
    <n v="438"/>
  </r>
  <r>
    <x v="51"/>
    <x v="3"/>
    <n v="20"/>
    <n v="66"/>
    <n v="99264"/>
  </r>
  <r>
    <x v="0"/>
    <x v="3"/>
    <n v="21"/>
    <n v="19"/>
    <n v="8337"/>
  </r>
  <r>
    <x v="1"/>
    <x v="3"/>
    <n v="21"/>
    <n v="6"/>
    <n v="1833"/>
  </r>
  <r>
    <x v="2"/>
    <x v="3"/>
    <n v="21"/>
    <n v="22"/>
    <n v="13920"/>
  </r>
  <r>
    <x v="3"/>
    <x v="3"/>
    <n v="21"/>
    <n v="8"/>
    <n v="1165"/>
  </r>
  <r>
    <x v="4"/>
    <x v="3"/>
    <n v="21"/>
    <n v="96"/>
    <n v="31097"/>
  </r>
  <r>
    <x v="5"/>
    <x v="3"/>
    <n v="21"/>
    <n v="11"/>
    <n v="21296"/>
  </r>
  <r>
    <x v="6"/>
    <x v="3"/>
    <n v="21"/>
    <n v="13"/>
    <n v="1073"/>
  </r>
  <r>
    <x v="7"/>
    <x v="3"/>
    <n v="21"/>
    <n v="1"/>
    <n v="247"/>
  </r>
  <r>
    <x v="8"/>
    <x v="3"/>
    <n v="21"/>
    <n v="1"/>
    <n v="1196"/>
  </r>
  <r>
    <x v="9"/>
    <x v="3"/>
    <n v="21"/>
    <n v="0"/>
    <n v="0"/>
  </r>
  <r>
    <x v="10"/>
    <x v="3"/>
    <n v="21"/>
    <n v="34"/>
    <n v="24198"/>
  </r>
  <r>
    <x v="11"/>
    <x v="3"/>
    <n v="21"/>
    <n v="12"/>
    <n v="922"/>
  </r>
  <r>
    <x v="12"/>
    <x v="3"/>
    <n v="21"/>
    <n v="6"/>
    <n v="2445"/>
  </r>
  <r>
    <x v="13"/>
    <x v="3"/>
    <n v="21"/>
    <n v="76"/>
    <n v="36966"/>
  </r>
  <r>
    <x v="14"/>
    <x v="3"/>
    <n v="21"/>
    <n v="31"/>
    <n v="6123"/>
  </r>
  <r>
    <x v="15"/>
    <x v="3"/>
    <n v="21"/>
    <n v="9"/>
    <n v="947"/>
  </r>
  <r>
    <x v="16"/>
    <x v="3"/>
    <n v="21"/>
    <n v="21"/>
    <n v="4011"/>
  </r>
  <r>
    <x v="17"/>
    <x v="3"/>
    <n v="21"/>
    <n v="7"/>
    <n v="4994"/>
  </r>
  <r>
    <x v="18"/>
    <x v="3"/>
    <n v="21"/>
    <n v="49"/>
    <n v="28319"/>
  </r>
  <r>
    <x v="19"/>
    <x v="3"/>
    <n v="21"/>
    <n v="30"/>
    <n v="5136"/>
  </r>
  <r>
    <x v="20"/>
    <x v="3"/>
    <n v="21"/>
    <n v="9"/>
    <n v="2597"/>
  </r>
  <r>
    <x v="21"/>
    <x v="3"/>
    <n v="21"/>
    <n v="33"/>
    <n v="24915"/>
  </r>
  <r>
    <x v="22"/>
    <x v="3"/>
    <n v="21"/>
    <n v="39"/>
    <n v="11420"/>
  </r>
  <r>
    <x v="23"/>
    <x v="3"/>
    <n v="21"/>
    <n v="12"/>
    <n v="3927"/>
  </r>
  <r>
    <x v="24"/>
    <x v="3"/>
    <n v="21"/>
    <n v="41"/>
    <n v="15523"/>
  </r>
  <r>
    <x v="25"/>
    <x v="3"/>
    <n v="21"/>
    <n v="21"/>
    <n v="5146"/>
  </r>
  <r>
    <x v="26"/>
    <x v="3"/>
    <n v="21"/>
    <n v="6"/>
    <n v="1818"/>
  </r>
  <r>
    <x v="27"/>
    <x v="3"/>
    <n v="21"/>
    <n v="11"/>
    <n v="1930"/>
  </r>
  <r>
    <x v="28"/>
    <x v="3"/>
    <n v="21"/>
    <n v="16"/>
    <n v="5827"/>
  </r>
  <r>
    <x v="29"/>
    <x v="3"/>
    <n v="21"/>
    <n v="16"/>
    <n v="2536"/>
  </r>
  <r>
    <x v="30"/>
    <x v="3"/>
    <n v="21"/>
    <n v="15"/>
    <n v="3508"/>
  </r>
  <r>
    <x v="31"/>
    <x v="3"/>
    <n v="21"/>
    <n v="20"/>
    <n v="6780"/>
  </r>
  <r>
    <x v="32"/>
    <x v="3"/>
    <n v="21"/>
    <n v="179"/>
    <n v="9132"/>
  </r>
  <r>
    <x v="33"/>
    <x v="3"/>
    <n v="21"/>
    <n v="25"/>
    <n v="5863"/>
  </r>
  <r>
    <x v="34"/>
    <x v="3"/>
    <n v="21"/>
    <n v="8"/>
    <n v="1092"/>
  </r>
  <r>
    <x v="35"/>
    <x v="3"/>
    <n v="21"/>
    <n v="31"/>
    <n v="7362"/>
  </r>
  <r>
    <x v="36"/>
    <x v="3"/>
    <n v="21"/>
    <n v="14"/>
    <n v="1241"/>
  </r>
  <r>
    <x v="37"/>
    <x v="3"/>
    <n v="21"/>
    <n v="10"/>
    <n v="2608"/>
  </r>
  <r>
    <x v="38"/>
    <x v="3"/>
    <n v="21"/>
    <n v="42"/>
    <n v="10276"/>
  </r>
  <r>
    <x v="39"/>
    <x v="3"/>
    <n v="21"/>
    <n v="18"/>
    <n v="4639"/>
  </r>
  <r>
    <x v="40"/>
    <x v="3"/>
    <n v="21"/>
    <n v="11"/>
    <n v="4993"/>
  </r>
  <r>
    <x v="41"/>
    <x v="3"/>
    <n v="21"/>
    <n v="18"/>
    <n v="3892"/>
  </r>
  <r>
    <x v="42"/>
    <x v="3"/>
    <n v="21"/>
    <n v="50"/>
    <n v="7735"/>
  </r>
  <r>
    <x v="43"/>
    <x v="3"/>
    <n v="21"/>
    <n v="51"/>
    <n v="34758"/>
  </r>
  <r>
    <x v="44"/>
    <x v="3"/>
    <n v="21"/>
    <n v="42"/>
    <n v="16326"/>
  </r>
  <r>
    <x v="45"/>
    <x v="3"/>
    <n v="21"/>
    <n v="8"/>
    <n v="1973"/>
  </r>
  <r>
    <x v="46"/>
    <x v="3"/>
    <n v="21"/>
    <n v="79"/>
    <n v="57343"/>
  </r>
  <r>
    <x v="47"/>
    <x v="3"/>
    <n v="21"/>
    <n v="12"/>
    <n v="5252"/>
  </r>
  <r>
    <x v="48"/>
    <x v="3"/>
    <n v="21"/>
    <n v="31"/>
    <n v="10487"/>
  </r>
  <r>
    <x v="49"/>
    <x v="3"/>
    <n v="21"/>
    <n v="29"/>
    <n v="2926"/>
  </r>
  <r>
    <x v="50"/>
    <x v="3"/>
    <n v="21"/>
    <n v="18"/>
    <n v="3032"/>
  </r>
  <r>
    <x v="52"/>
    <x v="3"/>
    <n v="21"/>
    <n v="1"/>
    <n v="439"/>
  </r>
  <r>
    <x v="51"/>
    <x v="3"/>
    <n v="21"/>
    <n v="55"/>
    <n v="94515"/>
  </r>
  <r>
    <x v="0"/>
    <x v="3"/>
    <n v="22"/>
    <n v="19"/>
    <n v="7843"/>
  </r>
  <r>
    <x v="1"/>
    <x v="3"/>
    <n v="22"/>
    <n v="6"/>
    <n v="1836"/>
  </r>
  <r>
    <x v="2"/>
    <x v="3"/>
    <n v="22"/>
    <n v="24"/>
    <n v="12979"/>
  </r>
  <r>
    <x v="3"/>
    <x v="3"/>
    <n v="22"/>
    <n v="8"/>
    <n v="1124"/>
  </r>
  <r>
    <x v="4"/>
    <x v="3"/>
    <n v="22"/>
    <n v="98"/>
    <n v="25593"/>
  </r>
  <r>
    <x v="5"/>
    <x v="3"/>
    <n v="22"/>
    <n v="11"/>
    <n v="18324"/>
  </r>
  <r>
    <x v="6"/>
    <x v="3"/>
    <n v="22"/>
    <n v="12"/>
    <n v="859"/>
  </r>
  <r>
    <x v="7"/>
    <x v="3"/>
    <n v="22"/>
    <n v="2"/>
    <n v="568"/>
  </r>
  <r>
    <x v="8"/>
    <x v="3"/>
    <n v="22"/>
    <n v="1"/>
    <n v="1076"/>
  </r>
  <r>
    <x v="9"/>
    <x v="3"/>
    <n v="22"/>
    <n v="0"/>
    <n v="0"/>
  </r>
  <r>
    <x v="10"/>
    <x v="3"/>
    <n v="22"/>
    <n v="33"/>
    <n v="26579"/>
  </r>
  <r>
    <x v="11"/>
    <x v="3"/>
    <n v="22"/>
    <n v="12"/>
    <n v="896"/>
  </r>
  <r>
    <x v="12"/>
    <x v="3"/>
    <n v="22"/>
    <n v="4"/>
    <n v="1366"/>
  </r>
  <r>
    <x v="13"/>
    <x v="3"/>
    <n v="22"/>
    <n v="77"/>
    <n v="33468"/>
  </r>
  <r>
    <x v="14"/>
    <x v="3"/>
    <n v="22"/>
    <n v="31"/>
    <n v="5425"/>
  </r>
  <r>
    <x v="15"/>
    <x v="3"/>
    <n v="22"/>
    <n v="9"/>
    <n v="884"/>
  </r>
  <r>
    <x v="16"/>
    <x v="3"/>
    <n v="22"/>
    <n v="21"/>
    <n v="3901"/>
  </r>
  <r>
    <x v="17"/>
    <x v="3"/>
    <n v="22"/>
    <n v="6"/>
    <n v="4791"/>
  </r>
  <r>
    <x v="18"/>
    <x v="3"/>
    <n v="22"/>
    <n v="52"/>
    <n v="30214"/>
  </r>
  <r>
    <x v="19"/>
    <x v="3"/>
    <n v="22"/>
    <n v="31"/>
    <n v="4586"/>
  </r>
  <r>
    <x v="20"/>
    <x v="3"/>
    <n v="22"/>
    <n v="10"/>
    <n v="3051"/>
  </r>
  <r>
    <x v="21"/>
    <x v="3"/>
    <n v="22"/>
    <n v="31"/>
    <n v="21074"/>
  </r>
  <r>
    <x v="22"/>
    <x v="3"/>
    <n v="22"/>
    <n v="39"/>
    <n v="9308"/>
  </r>
  <r>
    <x v="23"/>
    <x v="3"/>
    <n v="22"/>
    <n v="12"/>
    <n v="3348"/>
  </r>
  <r>
    <x v="24"/>
    <x v="3"/>
    <n v="22"/>
    <n v="41"/>
    <n v="15539"/>
  </r>
  <r>
    <x v="25"/>
    <x v="3"/>
    <n v="22"/>
    <n v="21"/>
    <n v="5379"/>
  </r>
  <r>
    <x v="26"/>
    <x v="3"/>
    <n v="22"/>
    <n v="6"/>
    <n v="1586"/>
  </r>
  <r>
    <x v="27"/>
    <x v="3"/>
    <n v="22"/>
    <n v="10"/>
    <n v="1064"/>
  </r>
  <r>
    <x v="28"/>
    <x v="3"/>
    <n v="22"/>
    <n v="19"/>
    <n v="5921"/>
  </r>
  <r>
    <x v="29"/>
    <x v="3"/>
    <n v="22"/>
    <n v="17"/>
    <n v="2344"/>
  </r>
  <r>
    <x v="30"/>
    <x v="3"/>
    <n v="22"/>
    <n v="15"/>
    <n v="3217"/>
  </r>
  <r>
    <x v="31"/>
    <x v="3"/>
    <n v="22"/>
    <n v="14"/>
    <n v="5072"/>
  </r>
  <r>
    <x v="32"/>
    <x v="3"/>
    <n v="22"/>
    <n v="178"/>
    <n v="7340"/>
  </r>
  <r>
    <x v="33"/>
    <x v="3"/>
    <n v="22"/>
    <n v="24"/>
    <n v="4641"/>
  </r>
  <r>
    <x v="34"/>
    <x v="3"/>
    <n v="22"/>
    <n v="8"/>
    <n v="1029"/>
  </r>
  <r>
    <x v="35"/>
    <x v="3"/>
    <n v="22"/>
    <n v="28"/>
    <n v="5872"/>
  </r>
  <r>
    <x v="36"/>
    <x v="3"/>
    <n v="22"/>
    <n v="16"/>
    <n v="2438"/>
  </r>
  <r>
    <x v="37"/>
    <x v="3"/>
    <n v="22"/>
    <n v="10"/>
    <n v="2189"/>
  </r>
  <r>
    <x v="38"/>
    <x v="3"/>
    <n v="22"/>
    <n v="42"/>
    <n v="8958"/>
  </r>
  <r>
    <x v="39"/>
    <x v="3"/>
    <n v="22"/>
    <n v="18"/>
    <n v="3459"/>
  </r>
  <r>
    <x v="40"/>
    <x v="3"/>
    <n v="22"/>
    <n v="11"/>
    <n v="4107"/>
  </r>
  <r>
    <x v="41"/>
    <x v="3"/>
    <n v="22"/>
    <n v="17"/>
    <n v="3410"/>
  </r>
  <r>
    <x v="42"/>
    <x v="3"/>
    <n v="22"/>
    <n v="48"/>
    <n v="6633"/>
  </r>
  <r>
    <x v="43"/>
    <x v="3"/>
    <n v="22"/>
    <n v="51"/>
    <n v="30396"/>
  </r>
  <r>
    <x v="44"/>
    <x v="3"/>
    <n v="22"/>
    <n v="43"/>
    <n v="16578"/>
  </r>
  <r>
    <x v="45"/>
    <x v="3"/>
    <n v="22"/>
    <n v="7"/>
    <n v="1636"/>
  </r>
  <r>
    <x v="46"/>
    <x v="3"/>
    <n v="22"/>
    <n v="76"/>
    <n v="59529"/>
  </r>
  <r>
    <x v="47"/>
    <x v="3"/>
    <n v="22"/>
    <n v="12"/>
    <n v="4390"/>
  </r>
  <r>
    <x v="48"/>
    <x v="3"/>
    <n v="22"/>
    <n v="30"/>
    <n v="9144"/>
  </r>
  <r>
    <x v="49"/>
    <x v="3"/>
    <n v="22"/>
    <n v="28"/>
    <n v="2101"/>
  </r>
  <r>
    <x v="50"/>
    <x v="3"/>
    <n v="22"/>
    <n v="18"/>
    <n v="2842"/>
  </r>
  <r>
    <x v="52"/>
    <x v="3"/>
    <n v="22"/>
    <n v="1"/>
    <n v="452"/>
  </r>
  <r>
    <x v="51"/>
    <x v="3"/>
    <n v="22"/>
    <n v="62"/>
    <n v="91126"/>
  </r>
  <r>
    <x v="0"/>
    <x v="3"/>
    <n v="23"/>
    <n v="18"/>
    <n v="8106"/>
  </r>
  <r>
    <x v="1"/>
    <x v="3"/>
    <n v="23"/>
    <n v="6"/>
    <n v="1695"/>
  </r>
  <r>
    <x v="2"/>
    <x v="3"/>
    <n v="23"/>
    <n v="23"/>
    <n v="13245"/>
  </r>
  <r>
    <x v="3"/>
    <x v="3"/>
    <n v="23"/>
    <n v="7"/>
    <n v="1140"/>
  </r>
  <r>
    <x v="4"/>
    <x v="3"/>
    <n v="23"/>
    <n v="98"/>
    <n v="29357"/>
  </r>
  <r>
    <x v="5"/>
    <x v="3"/>
    <n v="23"/>
    <n v="11"/>
    <n v="20800"/>
  </r>
  <r>
    <x v="6"/>
    <x v="3"/>
    <n v="23"/>
    <n v="3"/>
    <n v="67"/>
  </r>
  <r>
    <x v="7"/>
    <x v="3"/>
    <n v="23"/>
    <n v="1"/>
    <n v="246"/>
  </r>
  <r>
    <x v="8"/>
    <x v="3"/>
    <n v="23"/>
    <n v="1"/>
    <n v="1234"/>
  </r>
  <r>
    <x v="9"/>
    <x v="3"/>
    <n v="23"/>
    <n v="0"/>
    <n v="0"/>
  </r>
  <r>
    <x v="10"/>
    <x v="3"/>
    <n v="23"/>
    <n v="32"/>
    <n v="25242"/>
  </r>
  <r>
    <x v="11"/>
    <x v="3"/>
    <n v="23"/>
    <n v="12"/>
    <n v="978"/>
  </r>
  <r>
    <x v="12"/>
    <x v="3"/>
    <n v="23"/>
    <n v="4"/>
    <n v="1647"/>
  </r>
  <r>
    <x v="13"/>
    <x v="3"/>
    <n v="23"/>
    <n v="76"/>
    <n v="37130"/>
  </r>
  <r>
    <x v="14"/>
    <x v="3"/>
    <n v="23"/>
    <n v="27"/>
    <n v="5687"/>
  </r>
  <r>
    <x v="15"/>
    <x v="3"/>
    <n v="23"/>
    <n v="9"/>
    <n v="1086"/>
  </r>
  <r>
    <x v="16"/>
    <x v="3"/>
    <n v="23"/>
    <n v="21"/>
    <n v="4132"/>
  </r>
  <r>
    <x v="17"/>
    <x v="3"/>
    <n v="23"/>
    <n v="5"/>
    <n v="4813"/>
  </r>
  <r>
    <x v="18"/>
    <x v="3"/>
    <n v="23"/>
    <n v="47"/>
    <n v="28521"/>
  </r>
  <r>
    <x v="19"/>
    <x v="3"/>
    <n v="23"/>
    <n v="31"/>
    <n v="5332"/>
  </r>
  <r>
    <x v="20"/>
    <x v="3"/>
    <n v="23"/>
    <n v="9"/>
    <n v="2914"/>
  </r>
  <r>
    <x v="21"/>
    <x v="3"/>
    <n v="23"/>
    <n v="29"/>
    <n v="24908"/>
  </r>
  <r>
    <x v="22"/>
    <x v="3"/>
    <n v="23"/>
    <n v="33"/>
    <n v="10150"/>
  </r>
  <r>
    <x v="23"/>
    <x v="3"/>
    <n v="23"/>
    <n v="12"/>
    <n v="3798"/>
  </r>
  <r>
    <x v="24"/>
    <x v="3"/>
    <n v="23"/>
    <n v="39"/>
    <n v="15428"/>
  </r>
  <r>
    <x v="25"/>
    <x v="3"/>
    <n v="23"/>
    <n v="20"/>
    <n v="2866"/>
  </r>
  <r>
    <x v="26"/>
    <x v="3"/>
    <n v="23"/>
    <n v="6"/>
    <n v="2039"/>
  </r>
  <r>
    <x v="27"/>
    <x v="3"/>
    <n v="23"/>
    <n v="10"/>
    <n v="1395"/>
  </r>
  <r>
    <x v="28"/>
    <x v="3"/>
    <n v="23"/>
    <n v="19"/>
    <n v="6419"/>
  </r>
  <r>
    <x v="29"/>
    <x v="3"/>
    <n v="23"/>
    <n v="16"/>
    <n v="1929"/>
  </r>
  <r>
    <x v="30"/>
    <x v="3"/>
    <n v="23"/>
    <n v="16"/>
    <n v="3293"/>
  </r>
  <r>
    <x v="31"/>
    <x v="3"/>
    <n v="23"/>
    <n v="15"/>
    <n v="5032"/>
  </r>
  <r>
    <x v="32"/>
    <x v="3"/>
    <n v="23"/>
    <n v="178"/>
    <n v="8508"/>
  </r>
  <r>
    <x v="33"/>
    <x v="3"/>
    <n v="23"/>
    <n v="17"/>
    <n v="2957"/>
  </r>
  <r>
    <x v="34"/>
    <x v="3"/>
    <n v="23"/>
    <n v="8"/>
    <n v="1233"/>
  </r>
  <r>
    <x v="35"/>
    <x v="3"/>
    <n v="23"/>
    <n v="28"/>
    <n v="7052"/>
  </r>
  <r>
    <x v="36"/>
    <x v="3"/>
    <n v="23"/>
    <n v="17"/>
    <n v="2925"/>
  </r>
  <r>
    <x v="37"/>
    <x v="3"/>
    <n v="23"/>
    <n v="8"/>
    <n v="2166"/>
  </r>
  <r>
    <x v="38"/>
    <x v="3"/>
    <n v="23"/>
    <n v="42"/>
    <n v="10256"/>
  </r>
  <r>
    <x v="39"/>
    <x v="3"/>
    <n v="23"/>
    <n v="18"/>
    <n v="4449"/>
  </r>
  <r>
    <x v="40"/>
    <x v="3"/>
    <n v="23"/>
    <n v="13"/>
    <n v="4928"/>
  </r>
  <r>
    <x v="41"/>
    <x v="3"/>
    <n v="23"/>
    <n v="18"/>
    <n v="4064"/>
  </r>
  <r>
    <x v="42"/>
    <x v="3"/>
    <n v="23"/>
    <n v="46"/>
    <n v="8449"/>
  </r>
  <r>
    <x v="43"/>
    <x v="3"/>
    <n v="23"/>
    <n v="49"/>
    <n v="32762"/>
  </r>
  <r>
    <x v="44"/>
    <x v="3"/>
    <n v="23"/>
    <n v="41"/>
    <n v="15624"/>
  </r>
  <r>
    <x v="45"/>
    <x v="3"/>
    <n v="23"/>
    <n v="8"/>
    <n v="1912"/>
  </r>
  <r>
    <x v="46"/>
    <x v="3"/>
    <n v="23"/>
    <n v="75"/>
    <n v="55650"/>
  </r>
  <r>
    <x v="47"/>
    <x v="3"/>
    <n v="23"/>
    <n v="11"/>
    <n v="5410"/>
  </r>
  <r>
    <x v="48"/>
    <x v="3"/>
    <n v="23"/>
    <n v="31"/>
    <n v="9442"/>
  </r>
  <r>
    <x v="49"/>
    <x v="3"/>
    <n v="23"/>
    <n v="31"/>
    <n v="2787"/>
  </r>
  <r>
    <x v="50"/>
    <x v="3"/>
    <n v="23"/>
    <n v="17"/>
    <n v="3327"/>
  </r>
  <r>
    <x v="52"/>
    <x v="3"/>
    <n v="23"/>
    <n v="1"/>
    <n v="395"/>
  </r>
  <r>
    <x v="51"/>
    <x v="3"/>
    <n v="23"/>
    <n v="61"/>
    <n v="94041"/>
  </r>
  <r>
    <x v="0"/>
    <x v="3"/>
    <n v="24"/>
    <n v="17"/>
    <n v="7956"/>
  </r>
  <r>
    <x v="1"/>
    <x v="3"/>
    <n v="24"/>
    <n v="6"/>
    <n v="1615"/>
  </r>
  <r>
    <x v="2"/>
    <x v="3"/>
    <n v="24"/>
    <n v="23"/>
    <n v="13283"/>
  </r>
  <r>
    <x v="3"/>
    <x v="3"/>
    <n v="24"/>
    <n v="7"/>
    <n v="1093"/>
  </r>
  <r>
    <x v="4"/>
    <x v="3"/>
    <n v="24"/>
    <n v="92"/>
    <n v="27307"/>
  </r>
  <r>
    <x v="5"/>
    <x v="3"/>
    <n v="24"/>
    <n v="11"/>
    <n v="20483"/>
  </r>
  <r>
    <x v="6"/>
    <x v="3"/>
    <n v="24"/>
    <n v="3"/>
    <n v="65"/>
  </r>
  <r>
    <x v="7"/>
    <x v="3"/>
    <n v="24"/>
    <n v="1"/>
    <n v="183"/>
  </r>
  <r>
    <x v="8"/>
    <x v="3"/>
    <n v="24"/>
    <n v="1"/>
    <n v="1303"/>
  </r>
  <r>
    <x v="9"/>
    <x v="3"/>
    <n v="24"/>
    <n v="0"/>
    <n v="0"/>
  </r>
  <r>
    <x v="10"/>
    <x v="3"/>
    <n v="24"/>
    <n v="28"/>
    <n v="23839"/>
  </r>
  <r>
    <x v="11"/>
    <x v="3"/>
    <n v="24"/>
    <n v="12"/>
    <n v="879"/>
  </r>
  <r>
    <x v="12"/>
    <x v="3"/>
    <n v="24"/>
    <n v="4"/>
    <n v="1499"/>
  </r>
  <r>
    <x v="13"/>
    <x v="3"/>
    <n v="24"/>
    <n v="74"/>
    <n v="30306"/>
  </r>
  <r>
    <x v="14"/>
    <x v="3"/>
    <n v="24"/>
    <n v="30"/>
    <n v="5085"/>
  </r>
  <r>
    <x v="15"/>
    <x v="3"/>
    <n v="24"/>
    <n v="9"/>
    <n v="1175"/>
  </r>
  <r>
    <x v="16"/>
    <x v="3"/>
    <n v="24"/>
    <n v="20"/>
    <n v="4032"/>
  </r>
  <r>
    <x v="17"/>
    <x v="3"/>
    <n v="24"/>
    <n v="6"/>
    <n v="4905"/>
  </r>
  <r>
    <x v="18"/>
    <x v="3"/>
    <n v="24"/>
    <n v="49"/>
    <n v="30084"/>
  </r>
  <r>
    <x v="19"/>
    <x v="3"/>
    <n v="24"/>
    <n v="30"/>
    <n v="5057"/>
  </r>
  <r>
    <x v="20"/>
    <x v="3"/>
    <n v="24"/>
    <n v="9"/>
    <n v="2901"/>
  </r>
  <r>
    <x v="21"/>
    <x v="3"/>
    <n v="24"/>
    <n v="29"/>
    <n v="24531"/>
  </r>
  <r>
    <x v="22"/>
    <x v="3"/>
    <n v="24"/>
    <n v="35"/>
    <n v="9501"/>
  </r>
  <r>
    <x v="23"/>
    <x v="3"/>
    <n v="24"/>
    <n v="11"/>
    <n v="3614"/>
  </r>
  <r>
    <x v="24"/>
    <x v="3"/>
    <n v="24"/>
    <n v="38"/>
    <n v="14783"/>
  </r>
  <r>
    <x v="25"/>
    <x v="3"/>
    <n v="24"/>
    <n v="19"/>
    <n v="2843"/>
  </r>
  <r>
    <x v="26"/>
    <x v="3"/>
    <n v="24"/>
    <n v="5"/>
    <n v="1264"/>
  </r>
  <r>
    <x v="27"/>
    <x v="3"/>
    <n v="24"/>
    <n v="9"/>
    <n v="961"/>
  </r>
  <r>
    <x v="28"/>
    <x v="3"/>
    <n v="24"/>
    <n v="16"/>
    <n v="3135"/>
  </r>
  <r>
    <x v="29"/>
    <x v="3"/>
    <n v="24"/>
    <n v="17"/>
    <n v="2736"/>
  </r>
  <r>
    <x v="30"/>
    <x v="3"/>
    <n v="24"/>
    <n v="16"/>
    <n v="3312"/>
  </r>
  <r>
    <x v="31"/>
    <x v="3"/>
    <n v="24"/>
    <n v="16"/>
    <n v="6135"/>
  </r>
  <r>
    <x v="32"/>
    <x v="3"/>
    <n v="24"/>
    <n v="177"/>
    <n v="7711"/>
  </r>
  <r>
    <x v="33"/>
    <x v="3"/>
    <n v="24"/>
    <n v="17"/>
    <n v="2957"/>
  </r>
  <r>
    <x v="34"/>
    <x v="3"/>
    <n v="24"/>
    <n v="8"/>
    <n v="1327"/>
  </r>
  <r>
    <x v="35"/>
    <x v="3"/>
    <n v="24"/>
    <n v="28"/>
    <n v="6924"/>
  </r>
  <r>
    <x v="36"/>
    <x v="3"/>
    <n v="24"/>
    <n v="13"/>
    <n v="2536"/>
  </r>
  <r>
    <x v="37"/>
    <x v="3"/>
    <n v="24"/>
    <n v="7"/>
    <n v="1946"/>
  </r>
  <r>
    <x v="38"/>
    <x v="3"/>
    <n v="24"/>
    <n v="38"/>
    <n v="8276"/>
  </r>
  <r>
    <x v="39"/>
    <x v="3"/>
    <n v="24"/>
    <n v="18"/>
    <n v="4105"/>
  </r>
  <r>
    <x v="40"/>
    <x v="3"/>
    <n v="24"/>
    <n v="12"/>
    <n v="4920"/>
  </r>
  <r>
    <x v="41"/>
    <x v="3"/>
    <n v="24"/>
    <n v="18"/>
    <n v="3253"/>
  </r>
  <r>
    <x v="42"/>
    <x v="3"/>
    <n v="24"/>
    <n v="52"/>
    <n v="8511"/>
  </r>
  <r>
    <x v="43"/>
    <x v="3"/>
    <n v="24"/>
    <n v="47"/>
    <n v="32352"/>
  </r>
  <r>
    <x v="44"/>
    <x v="3"/>
    <n v="24"/>
    <n v="43"/>
    <n v="16998"/>
  </r>
  <r>
    <x v="45"/>
    <x v="3"/>
    <n v="24"/>
    <n v="8"/>
    <n v="1862"/>
  </r>
  <r>
    <x v="46"/>
    <x v="3"/>
    <n v="24"/>
    <n v="71"/>
    <n v="53444"/>
  </r>
  <r>
    <x v="47"/>
    <x v="3"/>
    <n v="24"/>
    <n v="11"/>
    <n v="5202"/>
  </r>
  <r>
    <x v="48"/>
    <x v="3"/>
    <n v="24"/>
    <n v="29"/>
    <n v="8343"/>
  </r>
  <r>
    <x v="49"/>
    <x v="3"/>
    <n v="24"/>
    <n v="30"/>
    <n v="2561"/>
  </r>
  <r>
    <x v="50"/>
    <x v="3"/>
    <n v="24"/>
    <n v="18"/>
    <n v="3372"/>
  </r>
  <r>
    <x v="52"/>
    <x v="3"/>
    <n v="24"/>
    <n v="1"/>
    <n v="354"/>
  </r>
  <r>
    <x v="51"/>
    <x v="3"/>
    <n v="24"/>
    <n v="62"/>
    <n v="92938"/>
  </r>
  <r>
    <x v="0"/>
    <x v="3"/>
    <n v="25"/>
    <n v="17"/>
    <n v="7353"/>
  </r>
  <r>
    <x v="1"/>
    <x v="3"/>
    <n v="25"/>
    <n v="6"/>
    <n v="1769"/>
  </r>
  <r>
    <x v="2"/>
    <x v="3"/>
    <n v="25"/>
    <n v="23"/>
    <n v="13249"/>
  </r>
  <r>
    <x v="3"/>
    <x v="3"/>
    <n v="25"/>
    <n v="7"/>
    <n v="1133"/>
  </r>
  <r>
    <x v="4"/>
    <x v="3"/>
    <n v="25"/>
    <n v="90"/>
    <n v="25580"/>
  </r>
  <r>
    <x v="5"/>
    <x v="3"/>
    <n v="25"/>
    <n v="10"/>
    <n v="20248"/>
  </r>
  <r>
    <x v="6"/>
    <x v="3"/>
    <n v="25"/>
    <n v="3"/>
    <n v="61"/>
  </r>
  <r>
    <x v="7"/>
    <x v="3"/>
    <n v="25"/>
    <n v="1"/>
    <n v="172"/>
  </r>
  <r>
    <x v="8"/>
    <x v="3"/>
    <n v="25"/>
    <n v="1"/>
    <n v="1341"/>
  </r>
  <r>
    <x v="9"/>
    <x v="3"/>
    <n v="25"/>
    <n v="0"/>
    <n v="0"/>
  </r>
  <r>
    <x v="10"/>
    <x v="3"/>
    <n v="25"/>
    <n v="27"/>
    <n v="23079"/>
  </r>
  <r>
    <x v="11"/>
    <x v="3"/>
    <n v="25"/>
    <n v="14"/>
    <n v="1070"/>
  </r>
  <r>
    <x v="12"/>
    <x v="3"/>
    <n v="25"/>
    <n v="4"/>
    <n v="1507"/>
  </r>
  <r>
    <x v="13"/>
    <x v="3"/>
    <n v="25"/>
    <n v="74"/>
    <n v="34489"/>
  </r>
  <r>
    <x v="14"/>
    <x v="3"/>
    <n v="25"/>
    <n v="27"/>
    <n v="4817"/>
  </r>
  <r>
    <x v="15"/>
    <x v="3"/>
    <n v="25"/>
    <n v="9"/>
    <n v="1190"/>
  </r>
  <r>
    <x v="16"/>
    <x v="3"/>
    <n v="25"/>
    <n v="18"/>
    <n v="3662"/>
  </r>
  <r>
    <x v="17"/>
    <x v="3"/>
    <n v="25"/>
    <n v="5"/>
    <n v="4063"/>
  </r>
  <r>
    <x v="18"/>
    <x v="3"/>
    <n v="25"/>
    <n v="49"/>
    <n v="30159"/>
  </r>
  <r>
    <x v="19"/>
    <x v="3"/>
    <n v="25"/>
    <n v="29"/>
    <n v="4886"/>
  </r>
  <r>
    <x v="20"/>
    <x v="3"/>
    <n v="25"/>
    <n v="10"/>
    <n v="7131"/>
  </r>
  <r>
    <x v="21"/>
    <x v="3"/>
    <n v="25"/>
    <n v="28"/>
    <n v="22903"/>
  </r>
  <r>
    <x v="22"/>
    <x v="3"/>
    <n v="25"/>
    <n v="34"/>
    <n v="10601"/>
  </r>
  <r>
    <x v="23"/>
    <x v="3"/>
    <n v="25"/>
    <n v="12"/>
    <n v="3300"/>
  </r>
  <r>
    <x v="24"/>
    <x v="3"/>
    <n v="25"/>
    <n v="40"/>
    <n v="15403"/>
  </r>
  <r>
    <x v="25"/>
    <x v="3"/>
    <n v="25"/>
    <n v="19"/>
    <n v="2962"/>
  </r>
  <r>
    <x v="26"/>
    <x v="3"/>
    <n v="25"/>
    <n v="5"/>
    <n v="1322"/>
  </r>
  <r>
    <x v="27"/>
    <x v="3"/>
    <n v="25"/>
    <n v="8"/>
    <n v="935"/>
  </r>
  <r>
    <x v="28"/>
    <x v="3"/>
    <n v="25"/>
    <n v="18"/>
    <n v="6105"/>
  </r>
  <r>
    <x v="29"/>
    <x v="3"/>
    <n v="25"/>
    <n v="17"/>
    <n v="2564"/>
  </r>
  <r>
    <x v="30"/>
    <x v="3"/>
    <n v="25"/>
    <n v="16"/>
    <n v="3257"/>
  </r>
  <r>
    <x v="31"/>
    <x v="3"/>
    <n v="25"/>
    <n v="18"/>
    <n v="6665"/>
  </r>
  <r>
    <x v="32"/>
    <x v="3"/>
    <n v="25"/>
    <n v="176"/>
    <n v="8143"/>
  </r>
  <r>
    <x v="33"/>
    <x v="3"/>
    <n v="25"/>
    <n v="19"/>
    <n v="3630"/>
  </r>
  <r>
    <x v="34"/>
    <x v="3"/>
    <n v="25"/>
    <n v="8"/>
    <n v="928"/>
  </r>
  <r>
    <x v="35"/>
    <x v="3"/>
    <n v="25"/>
    <n v="29"/>
    <n v="7066"/>
  </r>
  <r>
    <x v="36"/>
    <x v="3"/>
    <n v="25"/>
    <n v="16"/>
    <n v="2498"/>
  </r>
  <r>
    <x v="37"/>
    <x v="3"/>
    <n v="25"/>
    <n v="8"/>
    <n v="1275"/>
  </r>
  <r>
    <x v="38"/>
    <x v="3"/>
    <n v="25"/>
    <n v="41"/>
    <n v="9282"/>
  </r>
  <r>
    <x v="39"/>
    <x v="3"/>
    <n v="25"/>
    <n v="18"/>
    <n v="3677"/>
  </r>
  <r>
    <x v="40"/>
    <x v="3"/>
    <n v="25"/>
    <n v="11"/>
    <n v="4436"/>
  </r>
  <r>
    <x v="41"/>
    <x v="3"/>
    <n v="25"/>
    <n v="2"/>
    <n v="449"/>
  </r>
  <r>
    <x v="42"/>
    <x v="3"/>
    <n v="25"/>
    <n v="49"/>
    <n v="7649"/>
  </r>
  <r>
    <x v="43"/>
    <x v="3"/>
    <n v="25"/>
    <n v="47"/>
    <n v="31037"/>
  </r>
  <r>
    <x v="44"/>
    <x v="3"/>
    <n v="25"/>
    <n v="42"/>
    <n v="16300"/>
  </r>
  <r>
    <x v="45"/>
    <x v="3"/>
    <n v="25"/>
    <n v="8"/>
    <n v="1965"/>
  </r>
  <r>
    <x v="46"/>
    <x v="3"/>
    <n v="25"/>
    <n v="76"/>
    <n v="56870"/>
  </r>
  <r>
    <x v="47"/>
    <x v="3"/>
    <n v="25"/>
    <n v="11"/>
    <n v="4397"/>
  </r>
  <r>
    <x v="48"/>
    <x v="3"/>
    <n v="25"/>
    <n v="29"/>
    <n v="9212"/>
  </r>
  <r>
    <x v="49"/>
    <x v="3"/>
    <n v="25"/>
    <n v="29"/>
    <n v="2617"/>
  </r>
  <r>
    <x v="50"/>
    <x v="3"/>
    <n v="25"/>
    <n v="17"/>
    <n v="3133"/>
  </r>
  <r>
    <x v="52"/>
    <x v="3"/>
    <n v="25"/>
    <n v="1"/>
    <n v="387"/>
  </r>
  <r>
    <x v="51"/>
    <x v="3"/>
    <n v="25"/>
    <n v="62"/>
    <n v="94797"/>
  </r>
  <r>
    <x v="0"/>
    <x v="3"/>
    <n v="26"/>
    <n v="18"/>
    <n v="7557"/>
  </r>
  <r>
    <x v="1"/>
    <x v="3"/>
    <n v="26"/>
    <n v="4"/>
    <n v="1221"/>
  </r>
  <r>
    <x v="2"/>
    <x v="3"/>
    <n v="26"/>
    <n v="22"/>
    <n v="12790"/>
  </r>
  <r>
    <x v="3"/>
    <x v="3"/>
    <n v="26"/>
    <n v="5"/>
    <n v="801"/>
  </r>
  <r>
    <x v="4"/>
    <x v="3"/>
    <n v="26"/>
    <n v="89"/>
    <n v="25081"/>
  </r>
  <r>
    <x v="5"/>
    <x v="3"/>
    <n v="26"/>
    <n v="10"/>
    <n v="20688"/>
  </r>
  <r>
    <x v="6"/>
    <x v="3"/>
    <n v="26"/>
    <n v="3"/>
    <n v="59"/>
  </r>
  <r>
    <x v="7"/>
    <x v="3"/>
    <n v="26"/>
    <n v="1"/>
    <n v="217"/>
  </r>
  <r>
    <x v="8"/>
    <x v="3"/>
    <n v="26"/>
    <n v="1"/>
    <n v="1251"/>
  </r>
  <r>
    <x v="9"/>
    <x v="3"/>
    <n v="26"/>
    <n v="0"/>
    <n v="0"/>
  </r>
  <r>
    <x v="10"/>
    <x v="3"/>
    <n v="26"/>
    <n v="29"/>
    <n v="24709"/>
  </r>
  <r>
    <x v="11"/>
    <x v="3"/>
    <n v="26"/>
    <n v="13"/>
    <n v="1064"/>
  </r>
  <r>
    <x v="12"/>
    <x v="3"/>
    <n v="26"/>
    <n v="4"/>
    <n v="1589"/>
  </r>
  <r>
    <x v="13"/>
    <x v="3"/>
    <n v="26"/>
    <n v="72"/>
    <n v="35134"/>
  </r>
  <r>
    <x v="14"/>
    <x v="3"/>
    <n v="26"/>
    <n v="29"/>
    <n v="4962"/>
  </r>
  <r>
    <x v="15"/>
    <x v="3"/>
    <n v="26"/>
    <n v="9"/>
    <n v="1037"/>
  </r>
  <r>
    <x v="16"/>
    <x v="3"/>
    <n v="26"/>
    <n v="19"/>
    <n v="3908"/>
  </r>
  <r>
    <x v="17"/>
    <x v="3"/>
    <n v="26"/>
    <n v="6"/>
    <n v="4873"/>
  </r>
  <r>
    <x v="18"/>
    <x v="3"/>
    <n v="26"/>
    <n v="49"/>
    <n v="28847"/>
  </r>
  <r>
    <x v="19"/>
    <x v="3"/>
    <n v="26"/>
    <n v="29"/>
    <n v="4870"/>
  </r>
  <r>
    <x v="20"/>
    <x v="3"/>
    <n v="26"/>
    <n v="10"/>
    <n v="7000"/>
  </r>
  <r>
    <x v="21"/>
    <x v="3"/>
    <n v="26"/>
    <n v="29"/>
    <n v="24243"/>
  </r>
  <r>
    <x v="22"/>
    <x v="3"/>
    <n v="26"/>
    <n v="35"/>
    <n v="10592"/>
  </r>
  <r>
    <x v="23"/>
    <x v="3"/>
    <n v="26"/>
    <n v="12"/>
    <n v="3830"/>
  </r>
  <r>
    <x v="24"/>
    <x v="3"/>
    <n v="26"/>
    <n v="39"/>
    <n v="13559"/>
  </r>
  <r>
    <x v="25"/>
    <x v="3"/>
    <n v="26"/>
    <n v="19"/>
    <n v="2696"/>
  </r>
  <r>
    <x v="26"/>
    <x v="3"/>
    <n v="26"/>
    <n v="5"/>
    <n v="1275"/>
  </r>
  <r>
    <x v="27"/>
    <x v="3"/>
    <n v="26"/>
    <n v="9"/>
    <n v="911"/>
  </r>
  <r>
    <x v="28"/>
    <x v="3"/>
    <n v="26"/>
    <n v="18"/>
    <n v="6209"/>
  </r>
  <r>
    <x v="29"/>
    <x v="3"/>
    <n v="26"/>
    <n v="16"/>
    <n v="2350"/>
  </r>
  <r>
    <x v="30"/>
    <x v="3"/>
    <n v="26"/>
    <n v="16"/>
    <n v="3138"/>
  </r>
  <r>
    <x v="31"/>
    <x v="3"/>
    <n v="26"/>
    <n v="18"/>
    <n v="6422"/>
  </r>
  <r>
    <x v="32"/>
    <x v="3"/>
    <n v="26"/>
    <n v="176"/>
    <n v="8737"/>
  </r>
  <r>
    <x v="33"/>
    <x v="3"/>
    <n v="26"/>
    <n v="19"/>
    <n v="3136"/>
  </r>
  <r>
    <x v="34"/>
    <x v="3"/>
    <n v="26"/>
    <n v="8"/>
    <n v="1279"/>
  </r>
  <r>
    <x v="35"/>
    <x v="3"/>
    <n v="26"/>
    <n v="29"/>
    <n v="7535"/>
  </r>
  <r>
    <x v="36"/>
    <x v="3"/>
    <n v="26"/>
    <n v="16"/>
    <n v="2195"/>
  </r>
  <r>
    <x v="37"/>
    <x v="3"/>
    <n v="26"/>
    <n v="7"/>
    <n v="1069"/>
  </r>
  <r>
    <x v="38"/>
    <x v="3"/>
    <n v="26"/>
    <n v="38"/>
    <n v="8772"/>
  </r>
  <r>
    <x v="39"/>
    <x v="3"/>
    <n v="26"/>
    <n v="17"/>
    <n v="4128"/>
  </r>
  <r>
    <x v="40"/>
    <x v="3"/>
    <n v="26"/>
    <n v="10"/>
    <n v="3980"/>
  </r>
  <r>
    <x v="41"/>
    <x v="3"/>
    <n v="26"/>
    <n v="3"/>
    <n v="582"/>
  </r>
  <r>
    <x v="42"/>
    <x v="3"/>
    <n v="26"/>
    <n v="51"/>
    <n v="8157"/>
  </r>
  <r>
    <x v="43"/>
    <x v="3"/>
    <n v="26"/>
    <n v="46"/>
    <n v="30861"/>
  </r>
  <r>
    <x v="44"/>
    <x v="3"/>
    <n v="26"/>
    <n v="43"/>
    <n v="16606"/>
  </r>
  <r>
    <x v="45"/>
    <x v="3"/>
    <n v="26"/>
    <n v="6"/>
    <n v="1314"/>
  </r>
  <r>
    <x v="46"/>
    <x v="3"/>
    <n v="26"/>
    <n v="78"/>
    <n v="51981"/>
  </r>
  <r>
    <x v="47"/>
    <x v="3"/>
    <n v="26"/>
    <n v="10"/>
    <n v="4473"/>
  </r>
  <r>
    <x v="48"/>
    <x v="3"/>
    <n v="26"/>
    <n v="29"/>
    <n v="9592"/>
  </r>
  <r>
    <x v="49"/>
    <x v="3"/>
    <n v="26"/>
    <n v="29"/>
    <n v="2591"/>
  </r>
  <r>
    <x v="50"/>
    <x v="3"/>
    <n v="26"/>
    <n v="17"/>
    <n v="3145"/>
  </r>
  <r>
    <x v="52"/>
    <x v="3"/>
    <n v="26"/>
    <n v="1"/>
    <n v="437"/>
  </r>
  <r>
    <x v="51"/>
    <x v="3"/>
    <n v="26"/>
    <n v="52"/>
    <n v="92578"/>
  </r>
  <r>
    <x v="0"/>
    <x v="3"/>
    <n v="27"/>
    <n v="17"/>
    <n v="6115"/>
  </r>
  <r>
    <x v="1"/>
    <x v="3"/>
    <n v="27"/>
    <n v="4"/>
    <n v="1196"/>
  </r>
  <r>
    <x v="2"/>
    <x v="3"/>
    <n v="27"/>
    <n v="22"/>
    <n v="11108"/>
  </r>
  <r>
    <x v="3"/>
    <x v="3"/>
    <n v="27"/>
    <n v="6"/>
    <n v="1000"/>
  </r>
  <r>
    <x v="4"/>
    <x v="3"/>
    <n v="27"/>
    <n v="91"/>
    <n v="20104"/>
  </r>
  <r>
    <x v="5"/>
    <x v="3"/>
    <n v="27"/>
    <n v="11"/>
    <n v="16541"/>
  </r>
  <r>
    <x v="6"/>
    <x v="3"/>
    <n v="27"/>
    <n v="3"/>
    <n v="63"/>
  </r>
  <r>
    <x v="7"/>
    <x v="3"/>
    <n v="27"/>
    <n v="1"/>
    <n v="217"/>
  </r>
  <r>
    <x v="8"/>
    <x v="3"/>
    <n v="27"/>
    <n v="1"/>
    <n v="1101"/>
  </r>
  <r>
    <x v="9"/>
    <x v="3"/>
    <n v="27"/>
    <n v="0"/>
    <n v="0"/>
  </r>
  <r>
    <x v="10"/>
    <x v="3"/>
    <n v="27"/>
    <n v="27"/>
    <n v="22154"/>
  </r>
  <r>
    <x v="11"/>
    <x v="3"/>
    <n v="27"/>
    <n v="13"/>
    <n v="929"/>
  </r>
  <r>
    <x v="12"/>
    <x v="3"/>
    <n v="27"/>
    <n v="4"/>
    <n v="1426"/>
  </r>
  <r>
    <x v="13"/>
    <x v="3"/>
    <n v="27"/>
    <n v="72"/>
    <n v="31510"/>
  </r>
  <r>
    <x v="14"/>
    <x v="3"/>
    <n v="27"/>
    <n v="29"/>
    <n v="4186"/>
  </r>
  <r>
    <x v="15"/>
    <x v="3"/>
    <n v="27"/>
    <n v="9"/>
    <n v="778"/>
  </r>
  <r>
    <x v="16"/>
    <x v="3"/>
    <n v="27"/>
    <n v="15"/>
    <n v="2729"/>
  </r>
  <r>
    <x v="17"/>
    <x v="3"/>
    <n v="27"/>
    <n v="6"/>
    <n v="4704"/>
  </r>
  <r>
    <x v="18"/>
    <x v="3"/>
    <n v="27"/>
    <n v="46"/>
    <n v="27927"/>
  </r>
  <r>
    <x v="19"/>
    <x v="3"/>
    <n v="27"/>
    <n v="28"/>
    <n v="4083"/>
  </r>
  <r>
    <x v="20"/>
    <x v="3"/>
    <n v="27"/>
    <n v="10"/>
    <n v="5600"/>
  </r>
  <r>
    <x v="21"/>
    <x v="3"/>
    <n v="27"/>
    <n v="27"/>
    <n v="18586"/>
  </r>
  <r>
    <x v="22"/>
    <x v="3"/>
    <n v="27"/>
    <n v="35"/>
    <n v="7669"/>
  </r>
  <r>
    <x v="23"/>
    <x v="3"/>
    <n v="27"/>
    <n v="10"/>
    <n v="3024"/>
  </r>
  <r>
    <x v="24"/>
    <x v="3"/>
    <n v="27"/>
    <n v="38"/>
    <n v="14684"/>
  </r>
  <r>
    <x v="25"/>
    <x v="3"/>
    <n v="27"/>
    <n v="19"/>
    <n v="2452"/>
  </r>
  <r>
    <x v="26"/>
    <x v="3"/>
    <n v="27"/>
    <n v="5"/>
    <n v="991"/>
  </r>
  <r>
    <x v="27"/>
    <x v="3"/>
    <n v="27"/>
    <n v="8"/>
    <n v="595"/>
  </r>
  <r>
    <x v="28"/>
    <x v="3"/>
    <n v="27"/>
    <n v="18"/>
    <n v="6010"/>
  </r>
  <r>
    <x v="29"/>
    <x v="3"/>
    <n v="27"/>
    <n v="15"/>
    <n v="1898"/>
  </r>
  <r>
    <x v="30"/>
    <x v="3"/>
    <n v="27"/>
    <n v="14"/>
    <n v="1808"/>
  </r>
  <r>
    <x v="31"/>
    <x v="3"/>
    <n v="27"/>
    <n v="17"/>
    <n v="5464"/>
  </r>
  <r>
    <x v="32"/>
    <x v="3"/>
    <n v="27"/>
    <n v="176"/>
    <n v="5446"/>
  </r>
  <r>
    <x v="33"/>
    <x v="3"/>
    <n v="27"/>
    <n v="17"/>
    <n v="2434"/>
  </r>
  <r>
    <x v="34"/>
    <x v="3"/>
    <n v="27"/>
    <n v="7"/>
    <n v="1007"/>
  </r>
  <r>
    <x v="35"/>
    <x v="3"/>
    <n v="27"/>
    <n v="28"/>
    <n v="5406"/>
  </r>
  <r>
    <x v="36"/>
    <x v="3"/>
    <n v="27"/>
    <n v="17"/>
    <n v="2082"/>
  </r>
  <r>
    <x v="37"/>
    <x v="3"/>
    <n v="27"/>
    <n v="6"/>
    <n v="903"/>
  </r>
  <r>
    <x v="38"/>
    <x v="3"/>
    <n v="27"/>
    <n v="39"/>
    <n v="7737"/>
  </r>
  <r>
    <x v="39"/>
    <x v="3"/>
    <n v="27"/>
    <n v="18"/>
    <n v="3533"/>
  </r>
  <r>
    <x v="40"/>
    <x v="3"/>
    <n v="27"/>
    <n v="11"/>
    <n v="3483"/>
  </r>
  <r>
    <x v="41"/>
    <x v="3"/>
    <n v="27"/>
    <n v="3"/>
    <n v="581"/>
  </r>
  <r>
    <x v="42"/>
    <x v="3"/>
    <n v="27"/>
    <n v="47"/>
    <n v="5845"/>
  </r>
  <r>
    <x v="43"/>
    <x v="3"/>
    <n v="27"/>
    <n v="46"/>
    <n v="25484"/>
  </r>
  <r>
    <x v="44"/>
    <x v="3"/>
    <n v="27"/>
    <n v="43"/>
    <n v="15266"/>
  </r>
  <r>
    <x v="45"/>
    <x v="3"/>
    <n v="27"/>
    <n v="6"/>
    <n v="1496"/>
  </r>
  <r>
    <x v="46"/>
    <x v="3"/>
    <n v="27"/>
    <n v="72"/>
    <n v="47274"/>
  </r>
  <r>
    <x v="47"/>
    <x v="3"/>
    <n v="27"/>
    <n v="9"/>
    <n v="3440"/>
  </r>
  <r>
    <x v="48"/>
    <x v="3"/>
    <n v="27"/>
    <n v="29"/>
    <n v="8433"/>
  </r>
  <r>
    <x v="49"/>
    <x v="3"/>
    <n v="27"/>
    <n v="29"/>
    <n v="2008"/>
  </r>
  <r>
    <x v="50"/>
    <x v="3"/>
    <n v="27"/>
    <n v="16"/>
    <n v="2619"/>
  </r>
  <r>
    <x v="52"/>
    <x v="3"/>
    <n v="27"/>
    <n v="1"/>
    <n v="398"/>
  </r>
  <r>
    <x v="51"/>
    <x v="3"/>
    <n v="27"/>
    <n v="49"/>
    <n v="89461"/>
  </r>
  <r>
    <x v="0"/>
    <x v="3"/>
    <n v="28"/>
    <n v="18"/>
    <n v="7702"/>
  </r>
  <r>
    <x v="1"/>
    <x v="3"/>
    <n v="28"/>
    <n v="4"/>
    <n v="1357"/>
  </r>
  <r>
    <x v="2"/>
    <x v="3"/>
    <n v="28"/>
    <n v="22"/>
    <n v="13209"/>
  </r>
  <r>
    <x v="3"/>
    <x v="3"/>
    <n v="28"/>
    <n v="6"/>
    <n v="976"/>
  </r>
  <r>
    <x v="4"/>
    <x v="3"/>
    <n v="28"/>
    <n v="92"/>
    <n v="26708"/>
  </r>
  <r>
    <x v="5"/>
    <x v="3"/>
    <n v="28"/>
    <n v="11"/>
    <n v="20675"/>
  </r>
  <r>
    <x v="6"/>
    <x v="3"/>
    <n v="28"/>
    <n v="3"/>
    <n v="68"/>
  </r>
  <r>
    <x v="7"/>
    <x v="3"/>
    <n v="28"/>
    <n v="1"/>
    <n v="200"/>
  </r>
  <r>
    <x v="8"/>
    <x v="3"/>
    <n v="28"/>
    <n v="1"/>
    <n v="1207"/>
  </r>
  <r>
    <x v="9"/>
    <x v="3"/>
    <n v="28"/>
    <n v="0"/>
    <n v="0"/>
  </r>
  <r>
    <x v="10"/>
    <x v="3"/>
    <n v="28"/>
    <n v="30"/>
    <n v="25545"/>
  </r>
  <r>
    <x v="11"/>
    <x v="3"/>
    <n v="28"/>
    <n v="13"/>
    <n v="1270"/>
  </r>
  <r>
    <x v="12"/>
    <x v="3"/>
    <n v="28"/>
    <n v="4"/>
    <n v="1605"/>
  </r>
  <r>
    <x v="13"/>
    <x v="3"/>
    <n v="28"/>
    <n v="72"/>
    <n v="35986"/>
  </r>
  <r>
    <x v="14"/>
    <x v="3"/>
    <n v="28"/>
    <n v="27"/>
    <n v="4682"/>
  </r>
  <r>
    <x v="15"/>
    <x v="3"/>
    <n v="28"/>
    <n v="9"/>
    <n v="1065"/>
  </r>
  <r>
    <x v="16"/>
    <x v="3"/>
    <n v="28"/>
    <n v="15"/>
    <n v="3474"/>
  </r>
  <r>
    <x v="17"/>
    <x v="3"/>
    <n v="28"/>
    <n v="6"/>
    <n v="5032"/>
  </r>
  <r>
    <x v="18"/>
    <x v="3"/>
    <n v="28"/>
    <n v="46"/>
    <n v="28344"/>
  </r>
  <r>
    <x v="19"/>
    <x v="3"/>
    <n v="28"/>
    <n v="29"/>
    <n v="5059"/>
  </r>
  <r>
    <x v="20"/>
    <x v="3"/>
    <n v="28"/>
    <n v="9"/>
    <n v="6234"/>
  </r>
  <r>
    <x v="21"/>
    <x v="3"/>
    <n v="28"/>
    <n v="28"/>
    <n v="24169"/>
  </r>
  <r>
    <x v="22"/>
    <x v="3"/>
    <n v="28"/>
    <n v="35"/>
    <n v="11175"/>
  </r>
  <r>
    <x v="23"/>
    <x v="3"/>
    <n v="28"/>
    <n v="11"/>
    <n v="4005"/>
  </r>
  <r>
    <x v="24"/>
    <x v="3"/>
    <n v="28"/>
    <n v="40"/>
    <n v="15465"/>
  </r>
  <r>
    <x v="25"/>
    <x v="3"/>
    <n v="28"/>
    <n v="19"/>
    <n v="2840"/>
  </r>
  <r>
    <x v="26"/>
    <x v="3"/>
    <n v="28"/>
    <n v="5"/>
    <n v="1347"/>
  </r>
  <r>
    <x v="27"/>
    <x v="3"/>
    <n v="28"/>
    <n v="9"/>
    <n v="793"/>
  </r>
  <r>
    <x v="28"/>
    <x v="3"/>
    <n v="28"/>
    <n v="14"/>
    <n v="2897"/>
  </r>
  <r>
    <x v="29"/>
    <x v="3"/>
    <n v="28"/>
    <n v="17"/>
    <n v="2576"/>
  </r>
  <r>
    <x v="30"/>
    <x v="3"/>
    <n v="28"/>
    <n v="14"/>
    <n v="3288"/>
  </r>
  <r>
    <x v="31"/>
    <x v="3"/>
    <n v="28"/>
    <n v="17"/>
    <n v="6343"/>
  </r>
  <r>
    <x v="32"/>
    <x v="3"/>
    <n v="28"/>
    <n v="174"/>
    <n v="7549"/>
  </r>
  <r>
    <x v="33"/>
    <x v="3"/>
    <n v="28"/>
    <n v="15"/>
    <n v="2943"/>
  </r>
  <r>
    <x v="34"/>
    <x v="3"/>
    <n v="28"/>
    <n v="7"/>
    <n v="1101"/>
  </r>
  <r>
    <x v="35"/>
    <x v="3"/>
    <n v="28"/>
    <n v="28"/>
    <n v="7003"/>
  </r>
  <r>
    <x v="36"/>
    <x v="3"/>
    <n v="28"/>
    <n v="15"/>
    <n v="2041"/>
  </r>
  <r>
    <x v="37"/>
    <x v="3"/>
    <n v="28"/>
    <n v="6"/>
    <n v="1116"/>
  </r>
  <r>
    <x v="38"/>
    <x v="3"/>
    <n v="28"/>
    <n v="41"/>
    <n v="9969"/>
  </r>
  <r>
    <x v="39"/>
    <x v="3"/>
    <n v="28"/>
    <n v="18"/>
    <n v="4183"/>
  </r>
  <r>
    <x v="40"/>
    <x v="3"/>
    <n v="28"/>
    <n v="9"/>
    <n v="2767"/>
  </r>
  <r>
    <x v="41"/>
    <x v="3"/>
    <n v="28"/>
    <n v="3"/>
    <n v="552"/>
  </r>
  <r>
    <x v="42"/>
    <x v="3"/>
    <n v="28"/>
    <n v="49"/>
    <n v="8806"/>
  </r>
  <r>
    <x v="43"/>
    <x v="3"/>
    <n v="28"/>
    <n v="45"/>
    <n v="29208"/>
  </r>
  <r>
    <x v="44"/>
    <x v="3"/>
    <n v="28"/>
    <n v="43"/>
    <n v="16843"/>
  </r>
  <r>
    <x v="45"/>
    <x v="3"/>
    <n v="28"/>
    <n v="7"/>
    <n v="1734"/>
  </r>
  <r>
    <x v="46"/>
    <x v="3"/>
    <n v="28"/>
    <n v="70"/>
    <n v="52010"/>
  </r>
  <r>
    <x v="47"/>
    <x v="3"/>
    <n v="28"/>
    <n v="9"/>
    <n v="4739"/>
  </r>
  <r>
    <x v="48"/>
    <x v="3"/>
    <n v="28"/>
    <n v="28"/>
    <n v="9693"/>
  </r>
  <r>
    <x v="49"/>
    <x v="3"/>
    <n v="28"/>
    <n v="29"/>
    <n v="2727"/>
  </r>
  <r>
    <x v="50"/>
    <x v="3"/>
    <n v="28"/>
    <n v="13"/>
    <n v="2525"/>
  </r>
  <r>
    <x v="52"/>
    <x v="3"/>
    <n v="28"/>
    <n v="1"/>
    <n v="402"/>
  </r>
  <r>
    <x v="51"/>
    <x v="3"/>
    <n v="28"/>
    <n v="58"/>
    <n v="95247"/>
  </r>
  <r>
    <x v="0"/>
    <x v="3"/>
    <n v="29"/>
    <n v="18"/>
    <n v="8043"/>
  </r>
  <r>
    <x v="1"/>
    <x v="3"/>
    <n v="29"/>
    <n v="5"/>
    <n v="1884"/>
  </r>
  <r>
    <x v="2"/>
    <x v="3"/>
    <n v="29"/>
    <n v="22"/>
    <n v="13073"/>
  </r>
  <r>
    <x v="3"/>
    <x v="3"/>
    <n v="29"/>
    <n v="6"/>
    <n v="982"/>
  </r>
  <r>
    <x v="4"/>
    <x v="3"/>
    <n v="29"/>
    <n v="88"/>
    <n v="24925"/>
  </r>
  <r>
    <x v="5"/>
    <x v="3"/>
    <n v="29"/>
    <n v="10"/>
    <n v="20353"/>
  </r>
  <r>
    <x v="6"/>
    <x v="3"/>
    <n v="29"/>
    <n v="3"/>
    <n v="70"/>
  </r>
  <r>
    <x v="7"/>
    <x v="3"/>
    <n v="29"/>
    <n v="1"/>
    <n v="222"/>
  </r>
  <r>
    <x v="8"/>
    <x v="3"/>
    <n v="29"/>
    <n v="1"/>
    <n v="1234"/>
  </r>
  <r>
    <x v="9"/>
    <x v="3"/>
    <n v="29"/>
    <n v="0"/>
    <n v="0"/>
  </r>
  <r>
    <x v="10"/>
    <x v="3"/>
    <n v="29"/>
    <n v="30"/>
    <n v="25385"/>
  </r>
  <r>
    <x v="11"/>
    <x v="3"/>
    <n v="29"/>
    <n v="12"/>
    <n v="1179"/>
  </r>
  <r>
    <x v="12"/>
    <x v="3"/>
    <n v="29"/>
    <n v="4"/>
    <n v="1593"/>
  </r>
  <r>
    <x v="13"/>
    <x v="3"/>
    <n v="29"/>
    <n v="70"/>
    <n v="35705"/>
  </r>
  <r>
    <x v="14"/>
    <x v="3"/>
    <n v="29"/>
    <n v="28"/>
    <n v="5074"/>
  </r>
  <r>
    <x v="15"/>
    <x v="3"/>
    <n v="29"/>
    <n v="8"/>
    <n v="954"/>
  </r>
  <r>
    <x v="16"/>
    <x v="3"/>
    <n v="29"/>
    <n v="15"/>
    <n v="3160"/>
  </r>
  <r>
    <x v="17"/>
    <x v="3"/>
    <n v="29"/>
    <n v="5"/>
    <n v="1034"/>
  </r>
  <r>
    <x v="18"/>
    <x v="3"/>
    <n v="29"/>
    <n v="44"/>
    <n v="23921"/>
  </r>
  <r>
    <x v="19"/>
    <x v="3"/>
    <n v="29"/>
    <n v="29"/>
    <n v="5004"/>
  </r>
  <r>
    <x v="20"/>
    <x v="3"/>
    <n v="29"/>
    <n v="10"/>
    <n v="6726"/>
  </r>
  <r>
    <x v="21"/>
    <x v="3"/>
    <n v="29"/>
    <n v="27"/>
    <n v="22024"/>
  </r>
  <r>
    <x v="22"/>
    <x v="3"/>
    <n v="29"/>
    <n v="30"/>
    <n v="7726"/>
  </r>
  <r>
    <x v="23"/>
    <x v="3"/>
    <n v="29"/>
    <n v="11"/>
    <n v="3670"/>
  </r>
  <r>
    <x v="24"/>
    <x v="3"/>
    <n v="29"/>
    <n v="40"/>
    <n v="15414"/>
  </r>
  <r>
    <x v="25"/>
    <x v="3"/>
    <n v="29"/>
    <n v="18"/>
    <n v="2635"/>
  </r>
  <r>
    <x v="26"/>
    <x v="3"/>
    <n v="29"/>
    <n v="4"/>
    <n v="560"/>
  </r>
  <r>
    <x v="27"/>
    <x v="3"/>
    <n v="29"/>
    <n v="8"/>
    <n v="816"/>
  </r>
  <r>
    <x v="28"/>
    <x v="3"/>
    <n v="29"/>
    <n v="15"/>
    <n v="4569"/>
  </r>
  <r>
    <x v="29"/>
    <x v="3"/>
    <n v="29"/>
    <n v="16"/>
    <n v="2548"/>
  </r>
  <r>
    <x v="30"/>
    <x v="3"/>
    <n v="29"/>
    <n v="13"/>
    <n v="3130"/>
  </r>
  <r>
    <x v="31"/>
    <x v="3"/>
    <n v="29"/>
    <n v="16"/>
    <n v="5698"/>
  </r>
  <r>
    <x v="32"/>
    <x v="3"/>
    <n v="29"/>
    <n v="174"/>
    <n v="8905"/>
  </r>
  <r>
    <x v="33"/>
    <x v="3"/>
    <n v="29"/>
    <n v="14"/>
    <n v="2791"/>
  </r>
  <r>
    <x v="34"/>
    <x v="3"/>
    <n v="29"/>
    <n v="7"/>
    <n v="1077"/>
  </r>
  <r>
    <x v="35"/>
    <x v="3"/>
    <n v="29"/>
    <n v="28"/>
    <n v="6980"/>
  </r>
  <r>
    <x v="36"/>
    <x v="3"/>
    <n v="29"/>
    <n v="15"/>
    <n v="1443"/>
  </r>
  <r>
    <x v="37"/>
    <x v="3"/>
    <n v="29"/>
    <n v="6"/>
    <n v="1041"/>
  </r>
  <r>
    <x v="38"/>
    <x v="3"/>
    <n v="29"/>
    <n v="39"/>
    <n v="9369"/>
  </r>
  <r>
    <x v="39"/>
    <x v="3"/>
    <n v="29"/>
    <n v="18"/>
    <n v="4233"/>
  </r>
  <r>
    <x v="40"/>
    <x v="3"/>
    <n v="29"/>
    <n v="9"/>
    <n v="3791"/>
  </r>
  <r>
    <x v="41"/>
    <x v="3"/>
    <n v="29"/>
    <n v="3"/>
    <n v="508"/>
  </r>
  <r>
    <x v="42"/>
    <x v="3"/>
    <n v="29"/>
    <n v="51"/>
    <n v="8877"/>
  </r>
  <r>
    <x v="43"/>
    <x v="3"/>
    <n v="29"/>
    <n v="45"/>
    <n v="29723"/>
  </r>
  <r>
    <x v="44"/>
    <x v="3"/>
    <n v="29"/>
    <n v="42"/>
    <n v="15345"/>
  </r>
  <r>
    <x v="45"/>
    <x v="3"/>
    <n v="29"/>
    <n v="7"/>
    <n v="1730"/>
  </r>
  <r>
    <x v="46"/>
    <x v="3"/>
    <n v="29"/>
    <n v="71"/>
    <n v="49067"/>
  </r>
  <r>
    <x v="47"/>
    <x v="3"/>
    <n v="29"/>
    <n v="9"/>
    <n v="4779"/>
  </r>
  <r>
    <x v="48"/>
    <x v="3"/>
    <n v="29"/>
    <n v="29"/>
    <n v="9673"/>
  </r>
  <r>
    <x v="49"/>
    <x v="3"/>
    <n v="29"/>
    <n v="29"/>
    <n v="2578"/>
  </r>
  <r>
    <x v="50"/>
    <x v="3"/>
    <n v="29"/>
    <n v="13"/>
    <n v="2382"/>
  </r>
  <r>
    <x v="52"/>
    <x v="3"/>
    <n v="29"/>
    <n v="1"/>
    <n v="311"/>
  </r>
  <r>
    <x v="51"/>
    <x v="3"/>
    <n v="29"/>
    <n v="62"/>
    <n v="93448"/>
  </r>
  <r>
    <x v="0"/>
    <x v="3"/>
    <n v="30"/>
    <n v="16"/>
    <n v="6233"/>
  </r>
  <r>
    <x v="1"/>
    <x v="3"/>
    <n v="30"/>
    <n v="5"/>
    <n v="1834"/>
  </r>
  <r>
    <x v="2"/>
    <x v="3"/>
    <n v="30"/>
    <n v="21"/>
    <n v="12803"/>
  </r>
  <r>
    <x v="3"/>
    <x v="3"/>
    <n v="30"/>
    <n v="6"/>
    <n v="1021"/>
  </r>
  <r>
    <x v="4"/>
    <x v="3"/>
    <n v="30"/>
    <n v="85"/>
    <n v="24501"/>
  </r>
  <r>
    <x v="5"/>
    <x v="3"/>
    <n v="30"/>
    <n v="9"/>
    <n v="20244"/>
  </r>
  <r>
    <x v="6"/>
    <x v="3"/>
    <n v="30"/>
    <n v="3"/>
    <n v="65"/>
  </r>
  <r>
    <x v="7"/>
    <x v="3"/>
    <n v="30"/>
    <n v="1"/>
    <n v="221"/>
  </r>
  <r>
    <x v="8"/>
    <x v="3"/>
    <n v="30"/>
    <n v="1"/>
    <n v="1312"/>
  </r>
  <r>
    <x v="9"/>
    <x v="3"/>
    <n v="30"/>
    <n v="0"/>
    <n v="0"/>
  </r>
  <r>
    <x v="10"/>
    <x v="3"/>
    <n v="30"/>
    <n v="29"/>
    <n v="24699"/>
  </r>
  <r>
    <x v="11"/>
    <x v="3"/>
    <n v="30"/>
    <n v="13"/>
    <n v="1233"/>
  </r>
  <r>
    <x v="12"/>
    <x v="3"/>
    <n v="30"/>
    <n v="4"/>
    <n v="1174"/>
  </r>
  <r>
    <x v="13"/>
    <x v="3"/>
    <n v="30"/>
    <n v="75"/>
    <n v="36918"/>
  </r>
  <r>
    <x v="14"/>
    <x v="3"/>
    <n v="30"/>
    <n v="29"/>
    <n v="5265"/>
  </r>
  <r>
    <x v="15"/>
    <x v="3"/>
    <n v="30"/>
    <n v="7"/>
    <n v="1148"/>
  </r>
  <r>
    <x v="16"/>
    <x v="3"/>
    <n v="30"/>
    <n v="15"/>
    <n v="3369"/>
  </r>
  <r>
    <x v="17"/>
    <x v="3"/>
    <n v="30"/>
    <n v="6"/>
    <n v="5237"/>
  </r>
  <r>
    <x v="18"/>
    <x v="3"/>
    <n v="30"/>
    <n v="41"/>
    <n v="25104"/>
  </r>
  <r>
    <x v="19"/>
    <x v="3"/>
    <n v="30"/>
    <n v="28"/>
    <n v="5129"/>
  </r>
  <r>
    <x v="20"/>
    <x v="3"/>
    <n v="30"/>
    <n v="10"/>
    <n v="6994"/>
  </r>
  <r>
    <x v="21"/>
    <x v="3"/>
    <n v="30"/>
    <n v="27"/>
    <n v="22807"/>
  </r>
  <r>
    <x v="22"/>
    <x v="3"/>
    <n v="30"/>
    <n v="33"/>
    <n v="9603"/>
  </r>
  <r>
    <x v="23"/>
    <x v="3"/>
    <n v="30"/>
    <n v="11"/>
    <n v="3823"/>
  </r>
  <r>
    <x v="24"/>
    <x v="3"/>
    <n v="30"/>
    <n v="41"/>
    <n v="15290"/>
  </r>
  <r>
    <x v="25"/>
    <x v="3"/>
    <n v="30"/>
    <n v="18"/>
    <n v="2684"/>
  </r>
  <r>
    <x v="26"/>
    <x v="3"/>
    <n v="30"/>
    <n v="5"/>
    <n v="1371"/>
  </r>
  <r>
    <x v="27"/>
    <x v="3"/>
    <n v="30"/>
    <n v="7"/>
    <n v="888"/>
  </r>
  <r>
    <x v="28"/>
    <x v="3"/>
    <n v="30"/>
    <n v="16"/>
    <n v="5860"/>
  </r>
  <r>
    <x v="29"/>
    <x v="3"/>
    <n v="30"/>
    <n v="16"/>
    <n v="2622"/>
  </r>
  <r>
    <x v="30"/>
    <x v="3"/>
    <n v="30"/>
    <n v="12"/>
    <n v="3170"/>
  </r>
  <r>
    <x v="31"/>
    <x v="3"/>
    <n v="30"/>
    <n v="13"/>
    <n v="5310"/>
  </r>
  <r>
    <x v="32"/>
    <x v="3"/>
    <n v="30"/>
    <n v="173"/>
    <n v="7136"/>
  </r>
  <r>
    <x v="33"/>
    <x v="3"/>
    <n v="30"/>
    <n v="15"/>
    <n v="3235"/>
  </r>
  <r>
    <x v="34"/>
    <x v="3"/>
    <n v="30"/>
    <n v="7"/>
    <n v="1032"/>
  </r>
  <r>
    <x v="35"/>
    <x v="3"/>
    <n v="30"/>
    <n v="28"/>
    <n v="7202"/>
  </r>
  <r>
    <x v="36"/>
    <x v="3"/>
    <n v="30"/>
    <n v="15"/>
    <n v="2438"/>
  </r>
  <r>
    <x v="37"/>
    <x v="3"/>
    <n v="30"/>
    <n v="7"/>
    <n v="1176"/>
  </r>
  <r>
    <x v="38"/>
    <x v="3"/>
    <n v="30"/>
    <n v="39"/>
    <n v="9586"/>
  </r>
  <r>
    <x v="39"/>
    <x v="3"/>
    <n v="30"/>
    <n v="18"/>
    <n v="4414"/>
  </r>
  <r>
    <x v="40"/>
    <x v="3"/>
    <n v="30"/>
    <n v="10"/>
    <n v="4075"/>
  </r>
  <r>
    <x v="41"/>
    <x v="3"/>
    <n v="30"/>
    <n v="3"/>
    <n v="508"/>
  </r>
  <r>
    <x v="42"/>
    <x v="3"/>
    <n v="30"/>
    <n v="49"/>
    <n v="9027"/>
  </r>
  <r>
    <x v="43"/>
    <x v="3"/>
    <n v="30"/>
    <n v="45"/>
    <n v="30243"/>
  </r>
  <r>
    <x v="44"/>
    <x v="3"/>
    <n v="30"/>
    <n v="43"/>
    <n v="17160"/>
  </r>
  <r>
    <x v="45"/>
    <x v="3"/>
    <n v="30"/>
    <n v="7"/>
    <n v="1664"/>
  </r>
  <r>
    <x v="46"/>
    <x v="3"/>
    <n v="30"/>
    <n v="69"/>
    <n v="44161"/>
  </r>
  <r>
    <x v="47"/>
    <x v="3"/>
    <n v="30"/>
    <n v="9"/>
    <n v="4531"/>
  </r>
  <r>
    <x v="48"/>
    <x v="3"/>
    <n v="30"/>
    <n v="29"/>
    <n v="9534"/>
  </r>
  <r>
    <x v="49"/>
    <x v="3"/>
    <n v="30"/>
    <n v="30"/>
    <n v="2677"/>
  </r>
  <r>
    <x v="50"/>
    <x v="3"/>
    <n v="30"/>
    <n v="13"/>
    <n v="2165"/>
  </r>
  <r>
    <x v="52"/>
    <x v="3"/>
    <n v="30"/>
    <n v="1"/>
    <n v="345"/>
  </r>
  <r>
    <x v="51"/>
    <x v="3"/>
    <n v="30"/>
    <n v="51"/>
    <n v="90356"/>
  </r>
  <r>
    <x v="0"/>
    <x v="3"/>
    <n v="31"/>
    <n v="16"/>
    <n v="7687"/>
  </r>
  <r>
    <x v="1"/>
    <x v="3"/>
    <n v="31"/>
    <n v="5"/>
    <n v="1918"/>
  </r>
  <r>
    <x v="2"/>
    <x v="3"/>
    <n v="31"/>
    <n v="21"/>
    <n v="13160"/>
  </r>
  <r>
    <x v="3"/>
    <x v="3"/>
    <n v="31"/>
    <n v="5"/>
    <n v="1092"/>
  </r>
  <r>
    <x v="4"/>
    <x v="3"/>
    <n v="31"/>
    <n v="82"/>
    <n v="24345"/>
  </r>
  <r>
    <x v="5"/>
    <x v="3"/>
    <n v="31"/>
    <n v="10"/>
    <n v="21235"/>
  </r>
  <r>
    <x v="6"/>
    <x v="3"/>
    <n v="31"/>
    <n v="3"/>
    <n v="80"/>
  </r>
  <r>
    <x v="7"/>
    <x v="3"/>
    <n v="31"/>
    <n v="1"/>
    <n v="256"/>
  </r>
  <r>
    <x v="8"/>
    <x v="3"/>
    <n v="31"/>
    <n v="1"/>
    <n v="1237"/>
  </r>
  <r>
    <x v="9"/>
    <x v="3"/>
    <n v="31"/>
    <n v="0"/>
    <n v="0"/>
  </r>
  <r>
    <x v="10"/>
    <x v="3"/>
    <n v="31"/>
    <n v="29"/>
    <n v="24963"/>
  </r>
  <r>
    <x v="11"/>
    <x v="3"/>
    <n v="31"/>
    <n v="13"/>
    <n v="1192"/>
  </r>
  <r>
    <x v="12"/>
    <x v="3"/>
    <n v="31"/>
    <n v="4"/>
    <n v="1050"/>
  </r>
  <r>
    <x v="13"/>
    <x v="3"/>
    <n v="31"/>
    <n v="70"/>
    <n v="34962"/>
  </r>
  <r>
    <x v="14"/>
    <x v="3"/>
    <n v="31"/>
    <n v="29"/>
    <n v="5304"/>
  </r>
  <r>
    <x v="15"/>
    <x v="3"/>
    <n v="31"/>
    <n v="7"/>
    <n v="787"/>
  </r>
  <r>
    <x v="16"/>
    <x v="3"/>
    <n v="31"/>
    <n v="13"/>
    <n v="2647"/>
  </r>
  <r>
    <x v="17"/>
    <x v="3"/>
    <n v="31"/>
    <n v="6"/>
    <n v="4714"/>
  </r>
  <r>
    <x v="18"/>
    <x v="3"/>
    <n v="31"/>
    <n v="12"/>
    <n v="7095"/>
  </r>
  <r>
    <x v="19"/>
    <x v="3"/>
    <n v="31"/>
    <n v="28"/>
    <n v="4809"/>
  </r>
  <r>
    <x v="20"/>
    <x v="3"/>
    <n v="31"/>
    <n v="9"/>
    <n v="6282"/>
  </r>
  <r>
    <x v="21"/>
    <x v="3"/>
    <n v="31"/>
    <n v="28"/>
    <n v="24099"/>
  </r>
  <r>
    <x v="22"/>
    <x v="3"/>
    <n v="31"/>
    <n v="26"/>
    <n v="6829"/>
  </r>
  <r>
    <x v="23"/>
    <x v="3"/>
    <n v="31"/>
    <n v="11"/>
    <n v="3783"/>
  </r>
  <r>
    <x v="24"/>
    <x v="3"/>
    <n v="31"/>
    <n v="41"/>
    <n v="15485"/>
  </r>
  <r>
    <x v="25"/>
    <x v="3"/>
    <n v="31"/>
    <n v="19"/>
    <n v="2584"/>
  </r>
  <r>
    <x v="26"/>
    <x v="3"/>
    <n v="31"/>
    <n v="6"/>
    <n v="1636"/>
  </r>
  <r>
    <x v="27"/>
    <x v="3"/>
    <n v="31"/>
    <n v="8"/>
    <n v="717"/>
  </r>
  <r>
    <x v="28"/>
    <x v="3"/>
    <n v="31"/>
    <n v="13"/>
    <n v="4593"/>
  </r>
  <r>
    <x v="29"/>
    <x v="3"/>
    <n v="31"/>
    <n v="15"/>
    <n v="2239"/>
  </r>
  <r>
    <x v="30"/>
    <x v="3"/>
    <n v="31"/>
    <n v="9"/>
    <n v="2996"/>
  </r>
  <r>
    <x v="31"/>
    <x v="3"/>
    <n v="31"/>
    <n v="16"/>
    <n v="6296"/>
  </r>
  <r>
    <x v="32"/>
    <x v="3"/>
    <n v="31"/>
    <n v="175"/>
    <n v="6943"/>
  </r>
  <r>
    <x v="33"/>
    <x v="3"/>
    <n v="31"/>
    <n v="13"/>
    <n v="2177"/>
  </r>
  <r>
    <x v="34"/>
    <x v="3"/>
    <n v="31"/>
    <n v="7"/>
    <n v="1027"/>
  </r>
  <r>
    <x v="35"/>
    <x v="3"/>
    <n v="31"/>
    <n v="28"/>
    <n v="6951"/>
  </r>
  <r>
    <x v="36"/>
    <x v="3"/>
    <n v="31"/>
    <n v="17"/>
    <n v="2017"/>
  </r>
  <r>
    <x v="37"/>
    <x v="3"/>
    <n v="31"/>
    <n v="7"/>
    <n v="903"/>
  </r>
  <r>
    <x v="38"/>
    <x v="3"/>
    <n v="31"/>
    <n v="39"/>
    <n v="8524"/>
  </r>
  <r>
    <x v="39"/>
    <x v="3"/>
    <n v="31"/>
    <n v="18"/>
    <n v="4055"/>
  </r>
  <r>
    <x v="40"/>
    <x v="3"/>
    <n v="31"/>
    <n v="9"/>
    <n v="3808"/>
  </r>
  <r>
    <x v="41"/>
    <x v="3"/>
    <n v="31"/>
    <n v="3"/>
    <n v="459"/>
  </r>
  <r>
    <x v="42"/>
    <x v="3"/>
    <n v="31"/>
    <n v="52"/>
    <n v="8999"/>
  </r>
  <r>
    <x v="43"/>
    <x v="3"/>
    <n v="31"/>
    <n v="56"/>
    <n v="30179"/>
  </r>
  <r>
    <x v="44"/>
    <x v="3"/>
    <n v="31"/>
    <n v="43"/>
    <n v="17329"/>
  </r>
  <r>
    <x v="45"/>
    <x v="3"/>
    <n v="31"/>
    <n v="7"/>
    <n v="1701"/>
  </r>
  <r>
    <x v="46"/>
    <x v="3"/>
    <n v="31"/>
    <n v="67"/>
    <n v="35089"/>
  </r>
  <r>
    <x v="47"/>
    <x v="3"/>
    <n v="31"/>
    <n v="9"/>
    <n v="4232"/>
  </r>
  <r>
    <x v="48"/>
    <x v="3"/>
    <n v="31"/>
    <n v="28"/>
    <n v="9424"/>
  </r>
  <r>
    <x v="49"/>
    <x v="3"/>
    <n v="31"/>
    <n v="30"/>
    <n v="2697"/>
  </r>
  <r>
    <x v="50"/>
    <x v="3"/>
    <n v="31"/>
    <n v="13"/>
    <n v="2442"/>
  </r>
  <r>
    <x v="52"/>
    <x v="3"/>
    <n v="31"/>
    <n v="1"/>
    <n v="368"/>
  </r>
  <r>
    <x v="51"/>
    <x v="3"/>
    <n v="31"/>
    <n v="50"/>
    <n v="87604"/>
  </r>
  <r>
    <x v="0"/>
    <x v="3"/>
    <n v="32"/>
    <n v="18"/>
    <n v="8173"/>
  </r>
  <r>
    <x v="1"/>
    <x v="3"/>
    <n v="32"/>
    <n v="5"/>
    <n v="1661"/>
  </r>
  <r>
    <x v="2"/>
    <x v="3"/>
    <n v="32"/>
    <n v="21"/>
    <n v="13054"/>
  </r>
  <r>
    <x v="3"/>
    <x v="3"/>
    <n v="32"/>
    <n v="5"/>
    <n v="975"/>
  </r>
  <r>
    <x v="4"/>
    <x v="3"/>
    <n v="32"/>
    <n v="78"/>
    <n v="22629"/>
  </r>
  <r>
    <x v="5"/>
    <x v="3"/>
    <n v="32"/>
    <n v="8"/>
    <n v="18450"/>
  </r>
  <r>
    <x v="6"/>
    <x v="3"/>
    <n v="32"/>
    <n v="3"/>
    <n v="90"/>
  </r>
  <r>
    <x v="7"/>
    <x v="3"/>
    <n v="32"/>
    <n v="1"/>
    <n v="234"/>
  </r>
  <r>
    <x v="8"/>
    <x v="3"/>
    <n v="32"/>
    <n v="1"/>
    <n v="1099"/>
  </r>
  <r>
    <x v="9"/>
    <x v="3"/>
    <n v="32"/>
    <n v="0"/>
    <n v="0"/>
  </r>
  <r>
    <x v="10"/>
    <x v="3"/>
    <n v="32"/>
    <n v="31"/>
    <n v="26370"/>
  </r>
  <r>
    <x v="11"/>
    <x v="3"/>
    <n v="32"/>
    <n v="12"/>
    <n v="1249"/>
  </r>
  <r>
    <x v="12"/>
    <x v="3"/>
    <n v="32"/>
    <n v="4"/>
    <n v="1126"/>
  </r>
  <r>
    <x v="13"/>
    <x v="3"/>
    <n v="32"/>
    <n v="71"/>
    <n v="35552"/>
  </r>
  <r>
    <x v="14"/>
    <x v="3"/>
    <n v="32"/>
    <n v="28"/>
    <n v="5494"/>
  </r>
  <r>
    <x v="15"/>
    <x v="3"/>
    <n v="32"/>
    <n v="3"/>
    <n v="506"/>
  </r>
  <r>
    <x v="16"/>
    <x v="3"/>
    <n v="32"/>
    <n v="13"/>
    <n v="2777"/>
  </r>
  <r>
    <x v="17"/>
    <x v="3"/>
    <n v="32"/>
    <n v="6"/>
    <n v="5120"/>
  </r>
  <r>
    <x v="18"/>
    <x v="3"/>
    <n v="32"/>
    <n v="50"/>
    <n v="28628"/>
  </r>
  <r>
    <x v="19"/>
    <x v="3"/>
    <n v="32"/>
    <n v="29"/>
    <n v="4894"/>
  </r>
  <r>
    <x v="20"/>
    <x v="3"/>
    <n v="32"/>
    <n v="10"/>
    <n v="6656"/>
  </r>
  <r>
    <x v="21"/>
    <x v="3"/>
    <n v="32"/>
    <n v="26"/>
    <n v="19647"/>
  </r>
  <r>
    <x v="22"/>
    <x v="3"/>
    <n v="32"/>
    <n v="29"/>
    <n v="8923"/>
  </r>
  <r>
    <x v="23"/>
    <x v="3"/>
    <n v="32"/>
    <n v="11"/>
    <n v="3532"/>
  </r>
  <r>
    <x v="24"/>
    <x v="3"/>
    <n v="32"/>
    <n v="40"/>
    <n v="14051"/>
  </r>
  <r>
    <x v="25"/>
    <x v="3"/>
    <n v="32"/>
    <n v="19"/>
    <n v="2939"/>
  </r>
  <r>
    <x v="26"/>
    <x v="3"/>
    <n v="32"/>
    <n v="5"/>
    <n v="1335"/>
  </r>
  <r>
    <x v="27"/>
    <x v="3"/>
    <n v="32"/>
    <n v="8"/>
    <n v="1199"/>
  </r>
  <r>
    <x v="28"/>
    <x v="3"/>
    <n v="32"/>
    <n v="15"/>
    <n v="5157"/>
  </r>
  <r>
    <x v="29"/>
    <x v="3"/>
    <n v="32"/>
    <n v="15"/>
    <n v="2173"/>
  </r>
  <r>
    <x v="30"/>
    <x v="3"/>
    <n v="32"/>
    <n v="9"/>
    <n v="2809"/>
  </r>
  <r>
    <x v="31"/>
    <x v="3"/>
    <n v="32"/>
    <n v="15"/>
    <n v="5924"/>
  </r>
  <r>
    <x v="32"/>
    <x v="3"/>
    <n v="32"/>
    <n v="173"/>
    <n v="7120"/>
  </r>
  <r>
    <x v="33"/>
    <x v="3"/>
    <n v="32"/>
    <n v="15"/>
    <n v="3129"/>
  </r>
  <r>
    <x v="34"/>
    <x v="3"/>
    <n v="32"/>
    <n v="2"/>
    <n v="417"/>
  </r>
  <r>
    <x v="35"/>
    <x v="3"/>
    <n v="32"/>
    <n v="26"/>
    <n v="7114"/>
  </r>
  <r>
    <x v="36"/>
    <x v="3"/>
    <n v="32"/>
    <n v="16"/>
    <n v="2258"/>
  </r>
  <r>
    <x v="37"/>
    <x v="3"/>
    <n v="32"/>
    <n v="6"/>
    <n v="1045"/>
  </r>
  <r>
    <x v="38"/>
    <x v="3"/>
    <n v="32"/>
    <n v="34"/>
    <n v="8943"/>
  </r>
  <r>
    <x v="39"/>
    <x v="3"/>
    <n v="32"/>
    <n v="18"/>
    <n v="4036"/>
  </r>
  <r>
    <x v="40"/>
    <x v="3"/>
    <n v="32"/>
    <n v="10"/>
    <n v="4176"/>
  </r>
  <r>
    <x v="41"/>
    <x v="3"/>
    <n v="32"/>
    <n v="3"/>
    <n v="558"/>
  </r>
  <r>
    <x v="42"/>
    <x v="3"/>
    <n v="32"/>
    <n v="49"/>
    <n v="8643"/>
  </r>
  <r>
    <x v="43"/>
    <x v="3"/>
    <n v="32"/>
    <n v="54"/>
    <n v="29922"/>
  </r>
  <r>
    <x v="44"/>
    <x v="3"/>
    <n v="32"/>
    <n v="43"/>
    <n v="17263"/>
  </r>
  <r>
    <x v="45"/>
    <x v="3"/>
    <n v="32"/>
    <n v="7"/>
    <n v="1704"/>
  </r>
  <r>
    <x v="46"/>
    <x v="3"/>
    <n v="32"/>
    <n v="72"/>
    <n v="52568"/>
  </r>
  <r>
    <x v="47"/>
    <x v="3"/>
    <n v="32"/>
    <n v="9"/>
    <n v="4315"/>
  </r>
  <r>
    <x v="48"/>
    <x v="3"/>
    <n v="32"/>
    <n v="27"/>
    <n v="10251"/>
  </r>
  <r>
    <x v="49"/>
    <x v="3"/>
    <n v="32"/>
    <n v="29"/>
    <n v="2415"/>
  </r>
  <r>
    <x v="50"/>
    <x v="3"/>
    <n v="32"/>
    <n v="13"/>
    <n v="2336"/>
  </r>
  <r>
    <x v="52"/>
    <x v="3"/>
    <n v="32"/>
    <n v="1"/>
    <n v="323"/>
  </r>
  <r>
    <x v="51"/>
    <x v="3"/>
    <n v="32"/>
    <n v="41"/>
    <n v="86658"/>
  </r>
  <r>
    <x v="0"/>
    <x v="3"/>
    <n v="33"/>
    <n v="15"/>
    <n v="7805"/>
  </r>
  <r>
    <x v="1"/>
    <x v="3"/>
    <n v="33"/>
    <n v="5"/>
    <n v="1789"/>
  </r>
  <r>
    <x v="2"/>
    <x v="3"/>
    <n v="33"/>
    <n v="21"/>
    <n v="13778"/>
  </r>
  <r>
    <x v="3"/>
    <x v="3"/>
    <n v="33"/>
    <n v="5"/>
    <n v="1155"/>
  </r>
  <r>
    <x v="4"/>
    <x v="3"/>
    <n v="33"/>
    <n v="75"/>
    <n v="23371"/>
  </r>
  <r>
    <x v="5"/>
    <x v="3"/>
    <n v="33"/>
    <n v="11"/>
    <n v="20731"/>
  </r>
  <r>
    <x v="6"/>
    <x v="3"/>
    <n v="33"/>
    <n v="3"/>
    <n v="71"/>
  </r>
  <r>
    <x v="7"/>
    <x v="3"/>
    <n v="33"/>
    <n v="1"/>
    <n v="224"/>
  </r>
  <r>
    <x v="8"/>
    <x v="3"/>
    <n v="33"/>
    <n v="1"/>
    <n v="1345"/>
  </r>
  <r>
    <x v="9"/>
    <x v="3"/>
    <n v="33"/>
    <n v="0"/>
    <n v="0"/>
  </r>
  <r>
    <x v="10"/>
    <x v="3"/>
    <n v="33"/>
    <n v="29"/>
    <n v="27082"/>
  </r>
  <r>
    <x v="11"/>
    <x v="3"/>
    <n v="33"/>
    <n v="12"/>
    <n v="1304"/>
  </r>
  <r>
    <x v="12"/>
    <x v="3"/>
    <n v="33"/>
    <n v="4"/>
    <n v="1136"/>
  </r>
  <r>
    <x v="13"/>
    <x v="3"/>
    <n v="33"/>
    <n v="70"/>
    <n v="35846"/>
  </r>
  <r>
    <x v="14"/>
    <x v="3"/>
    <n v="33"/>
    <n v="30"/>
    <n v="5980"/>
  </r>
  <r>
    <x v="15"/>
    <x v="3"/>
    <n v="33"/>
    <n v="3"/>
    <n v="671"/>
  </r>
  <r>
    <x v="16"/>
    <x v="3"/>
    <n v="33"/>
    <n v="13"/>
    <n v="2898"/>
  </r>
  <r>
    <x v="17"/>
    <x v="3"/>
    <n v="33"/>
    <n v="5"/>
    <n v="5148"/>
  </r>
  <r>
    <x v="18"/>
    <x v="3"/>
    <n v="33"/>
    <n v="48"/>
    <n v="28837"/>
  </r>
  <r>
    <x v="19"/>
    <x v="3"/>
    <n v="33"/>
    <n v="29"/>
    <n v="4923"/>
  </r>
  <r>
    <x v="20"/>
    <x v="3"/>
    <n v="33"/>
    <n v="10"/>
    <n v="6945"/>
  </r>
  <r>
    <x v="21"/>
    <x v="3"/>
    <n v="33"/>
    <n v="27"/>
    <n v="22628"/>
  </r>
  <r>
    <x v="22"/>
    <x v="3"/>
    <n v="33"/>
    <n v="25"/>
    <n v="6591"/>
  </r>
  <r>
    <x v="23"/>
    <x v="3"/>
    <n v="33"/>
    <n v="11"/>
    <n v="3739"/>
  </r>
  <r>
    <x v="24"/>
    <x v="3"/>
    <n v="33"/>
    <n v="38"/>
    <n v="12477"/>
  </r>
  <r>
    <x v="25"/>
    <x v="3"/>
    <n v="33"/>
    <n v="19"/>
    <n v="3156"/>
  </r>
  <r>
    <x v="26"/>
    <x v="3"/>
    <n v="33"/>
    <n v="4"/>
    <n v="628"/>
  </r>
  <r>
    <x v="27"/>
    <x v="3"/>
    <n v="33"/>
    <n v="9"/>
    <n v="1597"/>
  </r>
  <r>
    <x v="28"/>
    <x v="3"/>
    <n v="33"/>
    <n v="15"/>
    <n v="5477"/>
  </r>
  <r>
    <x v="29"/>
    <x v="3"/>
    <n v="33"/>
    <n v="14"/>
    <n v="2188"/>
  </r>
  <r>
    <x v="30"/>
    <x v="3"/>
    <n v="33"/>
    <n v="9"/>
    <n v="2874"/>
  </r>
  <r>
    <x v="31"/>
    <x v="3"/>
    <n v="33"/>
    <n v="15"/>
    <n v="6251"/>
  </r>
  <r>
    <x v="32"/>
    <x v="3"/>
    <n v="33"/>
    <n v="173"/>
    <n v="7342"/>
  </r>
  <r>
    <x v="33"/>
    <x v="3"/>
    <n v="33"/>
    <n v="16"/>
    <n v="3780"/>
  </r>
  <r>
    <x v="34"/>
    <x v="3"/>
    <n v="33"/>
    <n v="1"/>
    <n v="290"/>
  </r>
  <r>
    <x v="35"/>
    <x v="3"/>
    <n v="33"/>
    <n v="26"/>
    <n v="7101"/>
  </r>
  <r>
    <x v="36"/>
    <x v="3"/>
    <n v="33"/>
    <n v="16"/>
    <n v="2465"/>
  </r>
  <r>
    <x v="37"/>
    <x v="3"/>
    <n v="33"/>
    <n v="6"/>
    <n v="956"/>
  </r>
  <r>
    <x v="38"/>
    <x v="3"/>
    <n v="33"/>
    <n v="34"/>
    <n v="9276"/>
  </r>
  <r>
    <x v="39"/>
    <x v="3"/>
    <n v="33"/>
    <n v="18"/>
    <n v="3829"/>
  </r>
  <r>
    <x v="40"/>
    <x v="3"/>
    <n v="33"/>
    <n v="10"/>
    <n v="4329"/>
  </r>
  <r>
    <x v="41"/>
    <x v="3"/>
    <n v="33"/>
    <n v="3"/>
    <n v="610"/>
  </r>
  <r>
    <x v="42"/>
    <x v="3"/>
    <n v="33"/>
    <n v="48"/>
    <n v="8472"/>
  </r>
  <r>
    <x v="43"/>
    <x v="3"/>
    <n v="33"/>
    <n v="50"/>
    <n v="29825"/>
  </r>
  <r>
    <x v="44"/>
    <x v="3"/>
    <n v="33"/>
    <n v="43"/>
    <n v="14247"/>
  </r>
  <r>
    <x v="45"/>
    <x v="3"/>
    <n v="33"/>
    <n v="7"/>
    <n v="1692"/>
  </r>
  <r>
    <x v="46"/>
    <x v="3"/>
    <n v="33"/>
    <n v="66"/>
    <n v="49036"/>
  </r>
  <r>
    <x v="47"/>
    <x v="3"/>
    <n v="33"/>
    <n v="9"/>
    <n v="3893"/>
  </r>
  <r>
    <x v="48"/>
    <x v="3"/>
    <n v="33"/>
    <n v="27"/>
    <n v="9839"/>
  </r>
  <r>
    <x v="49"/>
    <x v="3"/>
    <n v="33"/>
    <n v="28"/>
    <n v="2404"/>
  </r>
  <r>
    <x v="50"/>
    <x v="3"/>
    <n v="33"/>
    <n v="13"/>
    <n v="2595"/>
  </r>
  <r>
    <x v="52"/>
    <x v="3"/>
    <n v="33"/>
    <n v="1"/>
    <n v="345"/>
  </r>
  <r>
    <x v="51"/>
    <x v="3"/>
    <n v="33"/>
    <n v="40"/>
    <n v="85718"/>
  </r>
  <r>
    <x v="0"/>
    <x v="3"/>
    <n v="34"/>
    <n v="16"/>
    <n v="7850"/>
  </r>
  <r>
    <x v="1"/>
    <x v="3"/>
    <n v="34"/>
    <n v="4"/>
    <n v="1662"/>
  </r>
  <r>
    <x v="2"/>
    <x v="3"/>
    <n v="34"/>
    <n v="21"/>
    <n v="14533"/>
  </r>
  <r>
    <x v="3"/>
    <x v="3"/>
    <n v="34"/>
    <n v="5"/>
    <n v="1488"/>
  </r>
  <r>
    <x v="4"/>
    <x v="3"/>
    <n v="34"/>
    <n v="73"/>
    <n v="24628"/>
  </r>
  <r>
    <x v="5"/>
    <x v="3"/>
    <n v="34"/>
    <n v="11"/>
    <n v="21368"/>
  </r>
  <r>
    <x v="6"/>
    <x v="3"/>
    <n v="34"/>
    <n v="4"/>
    <n v="336"/>
  </r>
  <r>
    <x v="7"/>
    <x v="3"/>
    <n v="34"/>
    <n v="1"/>
    <n v="232"/>
  </r>
  <r>
    <x v="8"/>
    <x v="3"/>
    <n v="34"/>
    <n v="1"/>
    <n v="1115"/>
  </r>
  <r>
    <x v="9"/>
    <x v="3"/>
    <n v="34"/>
    <n v="0"/>
    <n v="0"/>
  </r>
  <r>
    <x v="10"/>
    <x v="3"/>
    <n v="34"/>
    <n v="28"/>
    <n v="29633"/>
  </r>
  <r>
    <x v="11"/>
    <x v="3"/>
    <n v="34"/>
    <n v="11"/>
    <n v="1517"/>
  </r>
  <r>
    <x v="12"/>
    <x v="3"/>
    <n v="34"/>
    <n v="4"/>
    <n v="1238"/>
  </r>
  <r>
    <x v="13"/>
    <x v="3"/>
    <n v="34"/>
    <n v="71"/>
    <n v="38547"/>
  </r>
  <r>
    <x v="14"/>
    <x v="3"/>
    <n v="34"/>
    <n v="29"/>
    <n v="6570"/>
  </r>
  <r>
    <x v="15"/>
    <x v="3"/>
    <n v="34"/>
    <n v="3"/>
    <n v="1038"/>
  </r>
  <r>
    <x v="16"/>
    <x v="3"/>
    <n v="34"/>
    <n v="14"/>
    <n v="3270"/>
  </r>
  <r>
    <x v="17"/>
    <x v="3"/>
    <n v="34"/>
    <n v="5"/>
    <n v="5364"/>
  </r>
  <r>
    <x v="18"/>
    <x v="3"/>
    <n v="34"/>
    <n v="50"/>
    <n v="30467"/>
  </r>
  <r>
    <x v="19"/>
    <x v="3"/>
    <n v="34"/>
    <n v="29"/>
    <n v="5039"/>
  </r>
  <r>
    <x v="20"/>
    <x v="3"/>
    <n v="34"/>
    <n v="9"/>
    <n v="6486"/>
  </r>
  <r>
    <x v="21"/>
    <x v="3"/>
    <n v="34"/>
    <n v="26"/>
    <n v="23008"/>
  </r>
  <r>
    <x v="22"/>
    <x v="3"/>
    <n v="34"/>
    <n v="26"/>
    <n v="7068"/>
  </r>
  <r>
    <x v="23"/>
    <x v="3"/>
    <n v="34"/>
    <n v="11"/>
    <n v="3995"/>
  </r>
  <r>
    <x v="24"/>
    <x v="3"/>
    <n v="34"/>
    <n v="39"/>
    <n v="16047"/>
  </r>
  <r>
    <x v="25"/>
    <x v="3"/>
    <n v="34"/>
    <n v="19"/>
    <n v="3800"/>
  </r>
  <r>
    <x v="26"/>
    <x v="3"/>
    <n v="34"/>
    <n v="4"/>
    <n v="1542"/>
  </r>
  <r>
    <x v="27"/>
    <x v="3"/>
    <n v="34"/>
    <n v="9"/>
    <n v="1554"/>
  </r>
  <r>
    <x v="28"/>
    <x v="3"/>
    <n v="34"/>
    <n v="15"/>
    <n v="5215"/>
  </r>
  <r>
    <x v="29"/>
    <x v="3"/>
    <n v="34"/>
    <n v="16"/>
    <n v="2374"/>
  </r>
  <r>
    <x v="30"/>
    <x v="3"/>
    <n v="34"/>
    <n v="9"/>
    <n v="3056"/>
  </r>
  <r>
    <x v="31"/>
    <x v="3"/>
    <n v="34"/>
    <n v="18"/>
    <n v="7443"/>
  </r>
  <r>
    <x v="32"/>
    <x v="3"/>
    <n v="34"/>
    <n v="173"/>
    <n v="7471"/>
  </r>
  <r>
    <x v="33"/>
    <x v="3"/>
    <n v="34"/>
    <n v="16"/>
    <n v="4149"/>
  </r>
  <r>
    <x v="34"/>
    <x v="3"/>
    <n v="34"/>
    <n v="1"/>
    <n v="238"/>
  </r>
  <r>
    <x v="35"/>
    <x v="3"/>
    <n v="34"/>
    <n v="26"/>
    <n v="9075"/>
  </r>
  <r>
    <x v="36"/>
    <x v="3"/>
    <n v="34"/>
    <n v="13"/>
    <n v="1832"/>
  </r>
  <r>
    <x v="37"/>
    <x v="3"/>
    <n v="34"/>
    <n v="6"/>
    <n v="941"/>
  </r>
  <r>
    <x v="38"/>
    <x v="3"/>
    <n v="34"/>
    <n v="35"/>
    <n v="10162"/>
  </r>
  <r>
    <x v="39"/>
    <x v="3"/>
    <n v="34"/>
    <n v="18"/>
    <n v="4180"/>
  </r>
  <r>
    <x v="40"/>
    <x v="3"/>
    <n v="34"/>
    <n v="10"/>
    <n v="5173"/>
  </r>
  <r>
    <x v="41"/>
    <x v="3"/>
    <n v="34"/>
    <n v="3"/>
    <n v="562"/>
  </r>
  <r>
    <x v="42"/>
    <x v="3"/>
    <n v="34"/>
    <n v="49"/>
    <n v="10376"/>
  </r>
  <r>
    <x v="43"/>
    <x v="3"/>
    <n v="34"/>
    <n v="53"/>
    <n v="32827"/>
  </r>
  <r>
    <x v="44"/>
    <x v="3"/>
    <n v="34"/>
    <n v="42"/>
    <n v="14633"/>
  </r>
  <r>
    <x v="45"/>
    <x v="3"/>
    <n v="34"/>
    <n v="6"/>
    <n v="1545"/>
  </r>
  <r>
    <x v="46"/>
    <x v="3"/>
    <n v="34"/>
    <n v="53"/>
    <n v="15389"/>
  </r>
  <r>
    <x v="47"/>
    <x v="3"/>
    <n v="34"/>
    <n v="9"/>
    <n v="5363"/>
  </r>
  <r>
    <x v="48"/>
    <x v="3"/>
    <n v="34"/>
    <n v="29"/>
    <n v="16019"/>
  </r>
  <r>
    <x v="49"/>
    <x v="3"/>
    <n v="34"/>
    <n v="27"/>
    <n v="2106"/>
  </r>
  <r>
    <x v="50"/>
    <x v="3"/>
    <n v="34"/>
    <n v="13"/>
    <n v="2621"/>
  </r>
  <r>
    <x v="52"/>
    <x v="3"/>
    <n v="34"/>
    <n v="1"/>
    <n v="340"/>
  </r>
  <r>
    <x v="51"/>
    <x v="3"/>
    <n v="34"/>
    <n v="37"/>
    <n v="83653"/>
  </r>
  <r>
    <x v="0"/>
    <x v="3"/>
    <n v="35"/>
    <n v="16"/>
    <n v="8225"/>
  </r>
  <r>
    <x v="1"/>
    <x v="3"/>
    <n v="35"/>
    <n v="4"/>
    <n v="1704"/>
  </r>
  <r>
    <x v="2"/>
    <x v="3"/>
    <n v="35"/>
    <n v="20"/>
    <n v="14608"/>
  </r>
  <r>
    <x v="3"/>
    <x v="3"/>
    <n v="35"/>
    <n v="5"/>
    <n v="1735"/>
  </r>
  <r>
    <x v="4"/>
    <x v="3"/>
    <n v="35"/>
    <n v="75"/>
    <n v="25419"/>
  </r>
  <r>
    <x v="5"/>
    <x v="3"/>
    <n v="35"/>
    <n v="0"/>
    <n v="0"/>
  </r>
  <r>
    <x v="6"/>
    <x v="3"/>
    <n v="35"/>
    <n v="4"/>
    <n v="1077"/>
  </r>
  <r>
    <x v="7"/>
    <x v="3"/>
    <n v="35"/>
    <n v="1"/>
    <n v="264"/>
  </r>
  <r>
    <x v="8"/>
    <x v="3"/>
    <n v="35"/>
    <n v="1"/>
    <n v="1349"/>
  </r>
  <r>
    <x v="9"/>
    <x v="3"/>
    <n v="35"/>
    <n v="0"/>
    <n v="0"/>
  </r>
  <r>
    <x v="10"/>
    <x v="3"/>
    <n v="35"/>
    <n v="29"/>
    <n v="30559"/>
  </r>
  <r>
    <x v="11"/>
    <x v="3"/>
    <n v="35"/>
    <n v="11"/>
    <n v="821"/>
  </r>
  <r>
    <x v="12"/>
    <x v="3"/>
    <n v="35"/>
    <n v="4"/>
    <n v="1267"/>
  </r>
  <r>
    <x v="13"/>
    <x v="3"/>
    <n v="35"/>
    <n v="68"/>
    <n v="37115"/>
  </r>
  <r>
    <x v="14"/>
    <x v="3"/>
    <n v="35"/>
    <n v="28"/>
    <n v="7716"/>
  </r>
  <r>
    <x v="15"/>
    <x v="3"/>
    <n v="35"/>
    <n v="3"/>
    <n v="1259"/>
  </r>
  <r>
    <x v="16"/>
    <x v="3"/>
    <n v="35"/>
    <n v="13"/>
    <n v="3042"/>
  </r>
  <r>
    <x v="17"/>
    <x v="3"/>
    <n v="35"/>
    <n v="5"/>
    <n v="5221"/>
  </r>
  <r>
    <x v="18"/>
    <x v="3"/>
    <n v="35"/>
    <n v="51"/>
    <n v="31894"/>
  </r>
  <r>
    <x v="19"/>
    <x v="3"/>
    <n v="35"/>
    <n v="29"/>
    <n v="4851"/>
  </r>
  <r>
    <x v="20"/>
    <x v="3"/>
    <n v="35"/>
    <n v="8"/>
    <n v="2845"/>
  </r>
  <r>
    <x v="21"/>
    <x v="3"/>
    <n v="35"/>
    <n v="28"/>
    <n v="25529"/>
  </r>
  <r>
    <x v="22"/>
    <x v="3"/>
    <n v="35"/>
    <n v="27"/>
    <n v="7744"/>
  </r>
  <r>
    <x v="23"/>
    <x v="3"/>
    <n v="35"/>
    <n v="10"/>
    <n v="4027"/>
  </r>
  <r>
    <x v="24"/>
    <x v="3"/>
    <n v="35"/>
    <n v="38"/>
    <n v="15822"/>
  </r>
  <r>
    <x v="25"/>
    <x v="3"/>
    <n v="35"/>
    <n v="18"/>
    <n v="3686"/>
  </r>
  <r>
    <x v="26"/>
    <x v="3"/>
    <n v="35"/>
    <n v="4"/>
    <n v="1717"/>
  </r>
  <r>
    <x v="27"/>
    <x v="3"/>
    <n v="35"/>
    <n v="8"/>
    <n v="1048"/>
  </r>
  <r>
    <x v="28"/>
    <x v="3"/>
    <n v="35"/>
    <n v="13"/>
    <n v="4291"/>
  </r>
  <r>
    <x v="29"/>
    <x v="3"/>
    <n v="35"/>
    <n v="16"/>
    <n v="2683"/>
  </r>
  <r>
    <x v="30"/>
    <x v="3"/>
    <n v="35"/>
    <n v="9"/>
    <n v="3266"/>
  </r>
  <r>
    <x v="31"/>
    <x v="3"/>
    <n v="35"/>
    <n v="14"/>
    <n v="6609"/>
  </r>
  <r>
    <x v="32"/>
    <x v="3"/>
    <n v="35"/>
    <n v="170"/>
    <n v="8325"/>
  </r>
  <r>
    <x v="33"/>
    <x v="3"/>
    <n v="35"/>
    <n v="14"/>
    <n v="3365"/>
  </r>
  <r>
    <x v="34"/>
    <x v="3"/>
    <n v="35"/>
    <n v="1"/>
    <n v="252"/>
  </r>
  <r>
    <x v="35"/>
    <x v="3"/>
    <n v="35"/>
    <n v="26"/>
    <n v="9672"/>
  </r>
  <r>
    <x v="36"/>
    <x v="3"/>
    <n v="35"/>
    <n v="15"/>
    <n v="2553"/>
  </r>
  <r>
    <x v="37"/>
    <x v="3"/>
    <n v="35"/>
    <n v="6"/>
    <n v="1002"/>
  </r>
  <r>
    <x v="38"/>
    <x v="3"/>
    <n v="35"/>
    <n v="34"/>
    <n v="12037"/>
  </r>
  <r>
    <x v="39"/>
    <x v="3"/>
    <n v="35"/>
    <n v="18"/>
    <n v="4341"/>
  </r>
  <r>
    <x v="40"/>
    <x v="3"/>
    <n v="35"/>
    <n v="11"/>
    <n v="5534"/>
  </r>
  <r>
    <x v="41"/>
    <x v="3"/>
    <n v="35"/>
    <n v="3"/>
    <n v="569"/>
  </r>
  <r>
    <x v="42"/>
    <x v="3"/>
    <n v="35"/>
    <n v="50"/>
    <n v="10731"/>
  </r>
  <r>
    <x v="43"/>
    <x v="3"/>
    <n v="35"/>
    <n v="57"/>
    <n v="34598"/>
  </r>
  <r>
    <x v="44"/>
    <x v="3"/>
    <n v="35"/>
    <n v="31"/>
    <n v="11108"/>
  </r>
  <r>
    <x v="45"/>
    <x v="3"/>
    <n v="35"/>
    <n v="5"/>
    <n v="1410"/>
  </r>
  <r>
    <x v="46"/>
    <x v="3"/>
    <n v="35"/>
    <n v="72"/>
    <n v="51068"/>
  </r>
  <r>
    <x v="47"/>
    <x v="3"/>
    <n v="35"/>
    <n v="9"/>
    <n v="4979"/>
  </r>
  <r>
    <x v="48"/>
    <x v="3"/>
    <n v="35"/>
    <n v="28"/>
    <n v="12140"/>
  </r>
  <r>
    <x v="49"/>
    <x v="3"/>
    <n v="35"/>
    <n v="30"/>
    <n v="3135"/>
  </r>
  <r>
    <x v="50"/>
    <x v="3"/>
    <n v="35"/>
    <n v="12"/>
    <n v="2730"/>
  </r>
  <r>
    <x v="52"/>
    <x v="3"/>
    <n v="35"/>
    <n v="1"/>
    <n v="330"/>
  </r>
  <r>
    <x v="51"/>
    <x v="3"/>
    <n v="35"/>
    <n v="48"/>
    <n v="86003"/>
  </r>
  <r>
    <x v="0"/>
    <x v="3"/>
    <n v="36"/>
    <n v="17"/>
    <n v="8055"/>
  </r>
  <r>
    <x v="1"/>
    <x v="3"/>
    <n v="36"/>
    <n v="4"/>
    <n v="1353"/>
  </r>
  <r>
    <x v="2"/>
    <x v="3"/>
    <n v="36"/>
    <n v="19"/>
    <n v="9300"/>
  </r>
  <r>
    <x v="3"/>
    <x v="3"/>
    <n v="36"/>
    <n v="5"/>
    <n v="1624"/>
  </r>
  <r>
    <x v="4"/>
    <x v="3"/>
    <n v="36"/>
    <n v="76"/>
    <n v="21696"/>
  </r>
  <r>
    <x v="5"/>
    <x v="3"/>
    <n v="36"/>
    <n v="11"/>
    <n v="17299"/>
  </r>
  <r>
    <x v="6"/>
    <x v="3"/>
    <n v="36"/>
    <n v="5"/>
    <n v="1412"/>
  </r>
  <r>
    <x v="7"/>
    <x v="3"/>
    <n v="36"/>
    <n v="1"/>
    <n v="229"/>
  </r>
  <r>
    <x v="8"/>
    <x v="3"/>
    <n v="36"/>
    <n v="1"/>
    <n v="1619"/>
  </r>
  <r>
    <x v="9"/>
    <x v="3"/>
    <n v="36"/>
    <n v="0"/>
    <n v="0"/>
  </r>
  <r>
    <x v="10"/>
    <x v="3"/>
    <n v="36"/>
    <n v="32"/>
    <n v="31930"/>
  </r>
  <r>
    <x v="11"/>
    <x v="3"/>
    <n v="36"/>
    <n v="11"/>
    <n v="911"/>
  </r>
  <r>
    <x v="12"/>
    <x v="3"/>
    <n v="36"/>
    <n v="4"/>
    <n v="1247"/>
  </r>
  <r>
    <x v="13"/>
    <x v="3"/>
    <n v="36"/>
    <n v="72"/>
    <n v="36896"/>
  </r>
  <r>
    <x v="14"/>
    <x v="3"/>
    <n v="36"/>
    <n v="27"/>
    <n v="6315"/>
  </r>
  <r>
    <x v="15"/>
    <x v="3"/>
    <n v="36"/>
    <n v="3"/>
    <n v="1212"/>
  </r>
  <r>
    <x v="16"/>
    <x v="3"/>
    <n v="36"/>
    <n v="13"/>
    <n v="3287"/>
  </r>
  <r>
    <x v="17"/>
    <x v="3"/>
    <n v="36"/>
    <n v="5"/>
    <n v="5252"/>
  </r>
  <r>
    <x v="18"/>
    <x v="3"/>
    <n v="36"/>
    <n v="52"/>
    <n v="30638"/>
  </r>
  <r>
    <x v="19"/>
    <x v="3"/>
    <n v="36"/>
    <n v="29"/>
    <n v="4445"/>
  </r>
  <r>
    <x v="20"/>
    <x v="3"/>
    <n v="36"/>
    <n v="10"/>
    <n v="6742"/>
  </r>
  <r>
    <x v="21"/>
    <x v="3"/>
    <n v="36"/>
    <n v="17"/>
    <n v="8593"/>
  </r>
  <r>
    <x v="22"/>
    <x v="3"/>
    <n v="36"/>
    <n v="35"/>
    <n v="8849"/>
  </r>
  <r>
    <x v="23"/>
    <x v="3"/>
    <n v="36"/>
    <n v="10"/>
    <n v="3396"/>
  </r>
  <r>
    <x v="24"/>
    <x v="3"/>
    <n v="36"/>
    <n v="41"/>
    <n v="17222"/>
  </r>
  <r>
    <x v="25"/>
    <x v="3"/>
    <n v="36"/>
    <n v="18"/>
    <n v="3265"/>
  </r>
  <r>
    <x v="26"/>
    <x v="3"/>
    <n v="36"/>
    <n v="4"/>
    <n v="1424"/>
  </r>
  <r>
    <x v="27"/>
    <x v="3"/>
    <n v="36"/>
    <n v="10"/>
    <n v="1413"/>
  </r>
  <r>
    <x v="28"/>
    <x v="3"/>
    <n v="36"/>
    <n v="15"/>
    <n v="5596"/>
  </r>
  <r>
    <x v="29"/>
    <x v="3"/>
    <n v="36"/>
    <n v="16"/>
    <n v="2079"/>
  </r>
  <r>
    <x v="30"/>
    <x v="3"/>
    <n v="36"/>
    <n v="10"/>
    <n v="3659"/>
  </r>
  <r>
    <x v="31"/>
    <x v="3"/>
    <n v="36"/>
    <n v="15"/>
    <n v="5966"/>
  </r>
  <r>
    <x v="32"/>
    <x v="3"/>
    <n v="36"/>
    <n v="163"/>
    <n v="7486"/>
  </r>
  <r>
    <x v="33"/>
    <x v="3"/>
    <n v="36"/>
    <n v="14"/>
    <n v="3086"/>
  </r>
  <r>
    <x v="34"/>
    <x v="3"/>
    <n v="36"/>
    <n v="1"/>
    <n v="222"/>
  </r>
  <r>
    <x v="35"/>
    <x v="3"/>
    <n v="36"/>
    <n v="27"/>
    <n v="7954"/>
  </r>
  <r>
    <x v="36"/>
    <x v="3"/>
    <n v="36"/>
    <n v="17"/>
    <n v="2653"/>
  </r>
  <r>
    <x v="37"/>
    <x v="3"/>
    <n v="36"/>
    <n v="5"/>
    <n v="699"/>
  </r>
  <r>
    <x v="38"/>
    <x v="3"/>
    <n v="36"/>
    <n v="34"/>
    <n v="10735"/>
  </r>
  <r>
    <x v="39"/>
    <x v="3"/>
    <n v="36"/>
    <n v="18"/>
    <n v="4288"/>
  </r>
  <r>
    <x v="40"/>
    <x v="3"/>
    <n v="36"/>
    <n v="11"/>
    <n v="5361"/>
  </r>
  <r>
    <x v="41"/>
    <x v="3"/>
    <n v="36"/>
    <n v="3"/>
    <n v="524"/>
  </r>
  <r>
    <x v="42"/>
    <x v="3"/>
    <n v="36"/>
    <n v="50"/>
    <n v="9782"/>
  </r>
  <r>
    <x v="43"/>
    <x v="3"/>
    <n v="36"/>
    <n v="55"/>
    <n v="31370"/>
  </r>
  <r>
    <x v="44"/>
    <x v="3"/>
    <n v="36"/>
    <n v="42"/>
    <n v="13812"/>
  </r>
  <r>
    <x v="45"/>
    <x v="3"/>
    <n v="36"/>
    <n v="6"/>
    <n v="1457"/>
  </r>
  <r>
    <x v="46"/>
    <x v="3"/>
    <n v="36"/>
    <n v="100"/>
    <n v="65056"/>
  </r>
  <r>
    <x v="47"/>
    <x v="3"/>
    <n v="36"/>
    <n v="9"/>
    <n v="4187"/>
  </r>
  <r>
    <x v="48"/>
    <x v="3"/>
    <n v="36"/>
    <n v="29"/>
    <n v="10173"/>
  </r>
  <r>
    <x v="49"/>
    <x v="3"/>
    <n v="36"/>
    <n v="27"/>
    <n v="3000"/>
  </r>
  <r>
    <x v="50"/>
    <x v="3"/>
    <n v="36"/>
    <n v="12"/>
    <n v="2311"/>
  </r>
  <r>
    <x v="52"/>
    <x v="3"/>
    <n v="36"/>
    <n v="1"/>
    <n v="337"/>
  </r>
  <r>
    <x v="51"/>
    <x v="3"/>
    <n v="36"/>
    <n v="46"/>
    <n v="86997"/>
  </r>
  <r>
    <x v="0"/>
    <x v="3"/>
    <n v="37"/>
    <n v="17"/>
    <n v="8794"/>
  </r>
  <r>
    <x v="1"/>
    <x v="3"/>
    <n v="37"/>
    <n v="4"/>
    <n v="1479"/>
  </r>
  <r>
    <x v="2"/>
    <x v="3"/>
    <n v="37"/>
    <n v="19"/>
    <n v="10857"/>
  </r>
  <r>
    <x v="3"/>
    <x v="3"/>
    <n v="37"/>
    <n v="4"/>
    <n v="1811"/>
  </r>
  <r>
    <x v="4"/>
    <x v="3"/>
    <n v="37"/>
    <n v="75"/>
    <n v="25800"/>
  </r>
  <r>
    <x v="5"/>
    <x v="3"/>
    <n v="37"/>
    <n v="10"/>
    <n v="19902"/>
  </r>
  <r>
    <x v="6"/>
    <x v="3"/>
    <n v="37"/>
    <n v="5"/>
    <n v="1457"/>
  </r>
  <r>
    <x v="7"/>
    <x v="3"/>
    <n v="37"/>
    <n v="1"/>
    <n v="224"/>
  </r>
  <r>
    <x v="8"/>
    <x v="3"/>
    <n v="37"/>
    <n v="1"/>
    <n v="1959"/>
  </r>
  <r>
    <x v="9"/>
    <x v="3"/>
    <n v="37"/>
    <n v="0"/>
    <n v="0"/>
  </r>
  <r>
    <x v="10"/>
    <x v="3"/>
    <n v="37"/>
    <n v="33"/>
    <n v="34424"/>
  </r>
  <r>
    <x v="11"/>
    <x v="3"/>
    <n v="37"/>
    <n v="13"/>
    <n v="1299"/>
  </r>
  <r>
    <x v="12"/>
    <x v="3"/>
    <n v="37"/>
    <n v="5"/>
    <n v="1672"/>
  </r>
  <r>
    <x v="13"/>
    <x v="3"/>
    <n v="37"/>
    <n v="75"/>
    <n v="40874"/>
  </r>
  <r>
    <x v="14"/>
    <x v="3"/>
    <n v="37"/>
    <n v="30"/>
    <n v="7954"/>
  </r>
  <r>
    <x v="15"/>
    <x v="3"/>
    <n v="37"/>
    <n v="3"/>
    <n v="1395"/>
  </r>
  <r>
    <x v="16"/>
    <x v="3"/>
    <n v="37"/>
    <n v="14"/>
    <n v="3752"/>
  </r>
  <r>
    <x v="17"/>
    <x v="3"/>
    <n v="37"/>
    <n v="5"/>
    <n v="5383"/>
  </r>
  <r>
    <x v="18"/>
    <x v="3"/>
    <n v="37"/>
    <n v="46"/>
    <n v="29910"/>
  </r>
  <r>
    <x v="19"/>
    <x v="3"/>
    <n v="37"/>
    <n v="29"/>
    <n v="4880"/>
  </r>
  <r>
    <x v="20"/>
    <x v="3"/>
    <n v="37"/>
    <n v="9"/>
    <n v="3183"/>
  </r>
  <r>
    <x v="21"/>
    <x v="3"/>
    <n v="37"/>
    <n v="29"/>
    <n v="24340"/>
  </r>
  <r>
    <x v="22"/>
    <x v="3"/>
    <n v="37"/>
    <n v="30"/>
    <n v="6775"/>
  </r>
  <r>
    <x v="23"/>
    <x v="3"/>
    <n v="37"/>
    <n v="8"/>
    <n v="3152"/>
  </r>
  <r>
    <x v="24"/>
    <x v="3"/>
    <n v="37"/>
    <n v="42"/>
    <n v="17320"/>
  </r>
  <r>
    <x v="25"/>
    <x v="3"/>
    <n v="37"/>
    <n v="18"/>
    <n v="3848"/>
  </r>
  <r>
    <x v="26"/>
    <x v="3"/>
    <n v="37"/>
    <n v="4"/>
    <n v="1741"/>
  </r>
  <r>
    <x v="27"/>
    <x v="3"/>
    <n v="37"/>
    <n v="9"/>
    <n v="1552"/>
  </r>
  <r>
    <x v="28"/>
    <x v="3"/>
    <n v="37"/>
    <n v="15"/>
    <n v="6179"/>
  </r>
  <r>
    <x v="29"/>
    <x v="3"/>
    <n v="37"/>
    <n v="16"/>
    <n v="2615"/>
  </r>
  <r>
    <x v="30"/>
    <x v="3"/>
    <n v="37"/>
    <n v="11"/>
    <n v="6690"/>
  </r>
  <r>
    <x v="31"/>
    <x v="3"/>
    <n v="37"/>
    <n v="14"/>
    <n v="5603"/>
  </r>
  <r>
    <x v="32"/>
    <x v="3"/>
    <n v="37"/>
    <n v="163"/>
    <n v="9271"/>
  </r>
  <r>
    <x v="33"/>
    <x v="3"/>
    <n v="37"/>
    <n v="13"/>
    <n v="3612"/>
  </r>
  <r>
    <x v="34"/>
    <x v="3"/>
    <n v="37"/>
    <n v="2"/>
    <n v="377"/>
  </r>
  <r>
    <x v="35"/>
    <x v="3"/>
    <n v="37"/>
    <n v="27"/>
    <n v="9296"/>
  </r>
  <r>
    <x v="36"/>
    <x v="3"/>
    <n v="37"/>
    <n v="16"/>
    <n v="2670"/>
  </r>
  <r>
    <x v="37"/>
    <x v="3"/>
    <n v="37"/>
    <n v="4"/>
    <n v="702"/>
  </r>
  <r>
    <x v="38"/>
    <x v="3"/>
    <n v="37"/>
    <n v="35"/>
    <n v="13473"/>
  </r>
  <r>
    <x v="39"/>
    <x v="3"/>
    <n v="37"/>
    <n v="18"/>
    <n v="5882"/>
  </r>
  <r>
    <x v="40"/>
    <x v="3"/>
    <n v="37"/>
    <n v="11"/>
    <n v="5755"/>
  </r>
  <r>
    <x v="41"/>
    <x v="3"/>
    <n v="37"/>
    <n v="3"/>
    <n v="580"/>
  </r>
  <r>
    <x v="42"/>
    <x v="3"/>
    <n v="37"/>
    <n v="47"/>
    <n v="10691"/>
  </r>
  <r>
    <x v="43"/>
    <x v="3"/>
    <n v="37"/>
    <n v="73"/>
    <n v="39434"/>
  </r>
  <r>
    <x v="44"/>
    <x v="3"/>
    <n v="37"/>
    <n v="13"/>
    <n v="6858"/>
  </r>
  <r>
    <x v="45"/>
    <x v="3"/>
    <n v="37"/>
    <n v="7"/>
    <n v="1791"/>
  </r>
  <r>
    <x v="46"/>
    <x v="3"/>
    <n v="37"/>
    <n v="98"/>
    <n v="58379"/>
  </r>
  <r>
    <x v="47"/>
    <x v="3"/>
    <n v="37"/>
    <n v="9"/>
    <n v="5415"/>
  </r>
  <r>
    <x v="48"/>
    <x v="3"/>
    <n v="37"/>
    <n v="29"/>
    <n v="11669"/>
  </r>
  <r>
    <x v="49"/>
    <x v="3"/>
    <n v="37"/>
    <n v="28"/>
    <n v="4112"/>
  </r>
  <r>
    <x v="50"/>
    <x v="3"/>
    <n v="37"/>
    <n v="12"/>
    <n v="2554"/>
  </r>
  <r>
    <x v="52"/>
    <x v="3"/>
    <n v="37"/>
    <n v="1"/>
    <n v="360"/>
  </r>
  <r>
    <x v="51"/>
    <x v="3"/>
    <n v="37"/>
    <n v="47"/>
    <n v="87640"/>
  </r>
  <r>
    <x v="0"/>
    <x v="3"/>
    <n v="38"/>
    <n v="16"/>
    <n v="8420"/>
  </r>
  <r>
    <x v="1"/>
    <x v="3"/>
    <n v="38"/>
    <n v="5"/>
    <n v="1677"/>
  </r>
  <r>
    <x v="2"/>
    <x v="3"/>
    <n v="38"/>
    <n v="18"/>
    <n v="9816"/>
  </r>
  <r>
    <x v="3"/>
    <x v="3"/>
    <n v="38"/>
    <n v="4"/>
    <n v="1678"/>
  </r>
  <r>
    <x v="4"/>
    <x v="3"/>
    <n v="38"/>
    <n v="77"/>
    <n v="26871"/>
  </r>
  <r>
    <x v="5"/>
    <x v="3"/>
    <n v="38"/>
    <n v="10"/>
    <n v="20617"/>
  </r>
  <r>
    <x v="6"/>
    <x v="3"/>
    <n v="38"/>
    <n v="5"/>
    <n v="1581"/>
  </r>
  <r>
    <x v="7"/>
    <x v="3"/>
    <n v="38"/>
    <n v="1"/>
    <n v="298"/>
  </r>
  <r>
    <x v="8"/>
    <x v="3"/>
    <n v="38"/>
    <n v="1"/>
    <n v="1807"/>
  </r>
  <r>
    <x v="9"/>
    <x v="3"/>
    <n v="38"/>
    <n v="0"/>
    <n v="0"/>
  </r>
  <r>
    <x v="10"/>
    <x v="3"/>
    <n v="38"/>
    <n v="30"/>
    <n v="34039"/>
  </r>
  <r>
    <x v="11"/>
    <x v="3"/>
    <n v="38"/>
    <n v="13"/>
    <n v="1312"/>
  </r>
  <r>
    <x v="12"/>
    <x v="3"/>
    <n v="38"/>
    <n v="5"/>
    <n v="1817"/>
  </r>
  <r>
    <x v="13"/>
    <x v="3"/>
    <n v="38"/>
    <n v="72"/>
    <n v="39686"/>
  </r>
  <r>
    <x v="14"/>
    <x v="3"/>
    <n v="38"/>
    <n v="29"/>
    <n v="7637"/>
  </r>
  <r>
    <x v="15"/>
    <x v="3"/>
    <n v="38"/>
    <n v="3"/>
    <n v="1288"/>
  </r>
  <r>
    <x v="16"/>
    <x v="3"/>
    <n v="38"/>
    <n v="13"/>
    <n v="3711"/>
  </r>
  <r>
    <x v="17"/>
    <x v="3"/>
    <n v="38"/>
    <n v="5"/>
    <n v="5235"/>
  </r>
  <r>
    <x v="18"/>
    <x v="3"/>
    <n v="38"/>
    <n v="55"/>
    <n v="32260"/>
  </r>
  <r>
    <x v="19"/>
    <x v="3"/>
    <n v="38"/>
    <n v="23"/>
    <n v="4332"/>
  </r>
  <r>
    <x v="20"/>
    <x v="3"/>
    <n v="38"/>
    <n v="9"/>
    <n v="3221"/>
  </r>
  <r>
    <x v="21"/>
    <x v="3"/>
    <n v="38"/>
    <n v="28"/>
    <n v="25743"/>
  </r>
  <r>
    <x v="22"/>
    <x v="3"/>
    <n v="38"/>
    <n v="31"/>
    <n v="8000"/>
  </r>
  <r>
    <x v="23"/>
    <x v="3"/>
    <n v="38"/>
    <n v="8"/>
    <n v="3137"/>
  </r>
  <r>
    <x v="24"/>
    <x v="3"/>
    <n v="38"/>
    <n v="41"/>
    <n v="16213"/>
  </r>
  <r>
    <x v="25"/>
    <x v="3"/>
    <n v="38"/>
    <n v="17"/>
    <n v="3244"/>
  </r>
  <r>
    <x v="26"/>
    <x v="3"/>
    <n v="38"/>
    <n v="4"/>
    <n v="1719"/>
  </r>
  <r>
    <x v="27"/>
    <x v="3"/>
    <n v="38"/>
    <n v="8"/>
    <n v="1451"/>
  </r>
  <r>
    <x v="28"/>
    <x v="3"/>
    <n v="38"/>
    <n v="14"/>
    <n v="4762"/>
  </r>
  <r>
    <x v="29"/>
    <x v="3"/>
    <n v="38"/>
    <n v="14"/>
    <n v="1721"/>
  </r>
  <r>
    <x v="30"/>
    <x v="3"/>
    <n v="38"/>
    <n v="11"/>
    <n v="7035"/>
  </r>
  <r>
    <x v="31"/>
    <x v="3"/>
    <n v="38"/>
    <n v="15"/>
    <n v="5985"/>
  </r>
  <r>
    <x v="32"/>
    <x v="3"/>
    <n v="38"/>
    <n v="133"/>
    <n v="7546"/>
  </r>
  <r>
    <x v="33"/>
    <x v="3"/>
    <n v="38"/>
    <n v="11"/>
    <n v="2579"/>
  </r>
  <r>
    <x v="34"/>
    <x v="3"/>
    <n v="38"/>
    <n v="1"/>
    <n v="302"/>
  </r>
  <r>
    <x v="35"/>
    <x v="3"/>
    <n v="38"/>
    <n v="25"/>
    <n v="8891"/>
  </r>
  <r>
    <x v="36"/>
    <x v="3"/>
    <n v="38"/>
    <n v="17"/>
    <n v="3206"/>
  </r>
  <r>
    <x v="37"/>
    <x v="3"/>
    <n v="38"/>
    <n v="6"/>
    <n v="676"/>
  </r>
  <r>
    <x v="38"/>
    <x v="3"/>
    <n v="38"/>
    <n v="33"/>
    <n v="11827"/>
  </r>
  <r>
    <x v="39"/>
    <x v="3"/>
    <n v="38"/>
    <n v="18"/>
    <n v="6125"/>
  </r>
  <r>
    <x v="40"/>
    <x v="3"/>
    <n v="38"/>
    <n v="9"/>
    <n v="5336"/>
  </r>
  <r>
    <x v="41"/>
    <x v="3"/>
    <n v="38"/>
    <n v="17"/>
    <n v="2717"/>
  </r>
  <r>
    <x v="42"/>
    <x v="3"/>
    <n v="38"/>
    <n v="48"/>
    <n v="10713"/>
  </r>
  <r>
    <x v="43"/>
    <x v="3"/>
    <n v="38"/>
    <n v="74"/>
    <n v="38693"/>
  </r>
  <r>
    <x v="44"/>
    <x v="3"/>
    <n v="38"/>
    <n v="12"/>
    <n v="6401"/>
  </r>
  <r>
    <x v="45"/>
    <x v="3"/>
    <n v="38"/>
    <n v="7"/>
    <n v="1708"/>
  </r>
  <r>
    <x v="46"/>
    <x v="3"/>
    <n v="38"/>
    <n v="103"/>
    <n v="66399"/>
  </r>
  <r>
    <x v="47"/>
    <x v="3"/>
    <n v="38"/>
    <n v="8"/>
    <n v="5222"/>
  </r>
  <r>
    <x v="48"/>
    <x v="3"/>
    <n v="38"/>
    <n v="28"/>
    <n v="11252"/>
  </r>
  <r>
    <x v="49"/>
    <x v="3"/>
    <n v="38"/>
    <n v="29"/>
    <n v="3717"/>
  </r>
  <r>
    <x v="50"/>
    <x v="3"/>
    <n v="38"/>
    <n v="12"/>
    <n v="2677"/>
  </r>
  <r>
    <x v="52"/>
    <x v="3"/>
    <n v="38"/>
    <n v="1"/>
    <n v="379"/>
  </r>
  <r>
    <x v="51"/>
    <x v="3"/>
    <n v="38"/>
    <n v="58"/>
    <n v="92298"/>
  </r>
  <r>
    <x v="0"/>
    <x v="3"/>
    <n v="39"/>
    <n v="17"/>
    <n v="8512"/>
  </r>
  <r>
    <x v="1"/>
    <x v="3"/>
    <n v="39"/>
    <n v="5"/>
    <n v="1740"/>
  </r>
  <r>
    <x v="2"/>
    <x v="3"/>
    <n v="39"/>
    <n v="17"/>
    <n v="8653"/>
  </r>
  <r>
    <x v="3"/>
    <x v="3"/>
    <n v="39"/>
    <n v="3"/>
    <n v="1388"/>
  </r>
  <r>
    <x v="4"/>
    <x v="3"/>
    <n v="39"/>
    <n v="80"/>
    <n v="27238"/>
  </r>
  <r>
    <x v="5"/>
    <x v="3"/>
    <n v="39"/>
    <n v="9"/>
    <n v="21050"/>
  </r>
  <r>
    <x v="6"/>
    <x v="3"/>
    <n v="39"/>
    <n v="5"/>
    <n v="2553"/>
  </r>
  <r>
    <x v="7"/>
    <x v="3"/>
    <n v="39"/>
    <n v="1"/>
    <n v="267"/>
  </r>
  <r>
    <x v="8"/>
    <x v="3"/>
    <n v="39"/>
    <n v="1"/>
    <n v="2096"/>
  </r>
  <r>
    <x v="9"/>
    <x v="3"/>
    <n v="39"/>
    <n v="0"/>
    <n v="0"/>
  </r>
  <r>
    <x v="10"/>
    <x v="3"/>
    <n v="39"/>
    <n v="31"/>
    <n v="34817"/>
  </r>
  <r>
    <x v="11"/>
    <x v="3"/>
    <n v="39"/>
    <n v="15"/>
    <n v="1466"/>
  </r>
  <r>
    <x v="12"/>
    <x v="3"/>
    <n v="39"/>
    <n v="5"/>
    <n v="1822"/>
  </r>
  <r>
    <x v="13"/>
    <x v="3"/>
    <n v="39"/>
    <n v="71"/>
    <n v="39031"/>
  </r>
  <r>
    <x v="14"/>
    <x v="3"/>
    <n v="39"/>
    <n v="27"/>
    <n v="6571"/>
  </r>
  <r>
    <x v="15"/>
    <x v="3"/>
    <n v="39"/>
    <n v="8"/>
    <n v="31931"/>
  </r>
  <r>
    <x v="16"/>
    <x v="3"/>
    <n v="39"/>
    <n v="14"/>
    <n v="3515"/>
  </r>
  <r>
    <x v="17"/>
    <x v="3"/>
    <n v="39"/>
    <n v="6"/>
    <n v="5439"/>
  </r>
  <r>
    <x v="18"/>
    <x v="3"/>
    <n v="39"/>
    <n v="55"/>
    <n v="31479"/>
  </r>
  <r>
    <x v="19"/>
    <x v="3"/>
    <n v="39"/>
    <n v="21"/>
    <n v="3911"/>
  </r>
  <r>
    <x v="20"/>
    <x v="3"/>
    <n v="39"/>
    <n v="9"/>
    <n v="3160"/>
  </r>
  <r>
    <x v="21"/>
    <x v="3"/>
    <n v="39"/>
    <n v="31"/>
    <n v="26451"/>
  </r>
  <r>
    <x v="22"/>
    <x v="3"/>
    <n v="39"/>
    <n v="36"/>
    <n v="12041"/>
  </r>
  <r>
    <x v="23"/>
    <x v="3"/>
    <n v="39"/>
    <n v="8"/>
    <n v="3177"/>
  </r>
  <r>
    <x v="24"/>
    <x v="3"/>
    <n v="39"/>
    <n v="44"/>
    <n v="16624"/>
  </r>
  <r>
    <x v="25"/>
    <x v="3"/>
    <n v="39"/>
    <n v="15"/>
    <n v="3101"/>
  </r>
  <r>
    <x v="26"/>
    <x v="3"/>
    <n v="39"/>
    <n v="4"/>
    <n v="1576"/>
  </r>
  <r>
    <x v="27"/>
    <x v="3"/>
    <n v="39"/>
    <n v="9"/>
    <n v="1488"/>
  </r>
  <r>
    <x v="28"/>
    <x v="3"/>
    <n v="39"/>
    <n v="12"/>
    <n v="2629"/>
  </r>
  <r>
    <x v="29"/>
    <x v="3"/>
    <n v="39"/>
    <n v="15"/>
    <n v="2493"/>
  </r>
  <r>
    <x v="30"/>
    <x v="3"/>
    <n v="39"/>
    <n v="11"/>
    <n v="5812"/>
  </r>
  <r>
    <x v="31"/>
    <x v="3"/>
    <n v="39"/>
    <n v="13"/>
    <n v="5829"/>
  </r>
  <r>
    <x v="32"/>
    <x v="3"/>
    <n v="39"/>
    <n v="137"/>
    <n v="9022"/>
  </r>
  <r>
    <x v="33"/>
    <x v="3"/>
    <n v="39"/>
    <n v="13"/>
    <n v="3536"/>
  </r>
  <r>
    <x v="34"/>
    <x v="3"/>
    <n v="39"/>
    <n v="2"/>
    <n v="445"/>
  </r>
  <r>
    <x v="35"/>
    <x v="3"/>
    <n v="39"/>
    <n v="25"/>
    <n v="8015"/>
  </r>
  <r>
    <x v="36"/>
    <x v="3"/>
    <n v="39"/>
    <n v="17"/>
    <n v="2913"/>
  </r>
  <r>
    <x v="37"/>
    <x v="3"/>
    <n v="39"/>
    <n v="6"/>
    <n v="1605"/>
  </r>
  <r>
    <x v="38"/>
    <x v="3"/>
    <n v="39"/>
    <n v="33"/>
    <n v="12834"/>
  </r>
  <r>
    <x v="39"/>
    <x v="3"/>
    <n v="39"/>
    <n v="18"/>
    <n v="6295"/>
  </r>
  <r>
    <x v="40"/>
    <x v="3"/>
    <n v="39"/>
    <n v="9"/>
    <n v="5273"/>
  </r>
  <r>
    <x v="41"/>
    <x v="3"/>
    <n v="39"/>
    <n v="18"/>
    <n v="3326"/>
  </r>
  <r>
    <x v="42"/>
    <x v="3"/>
    <n v="39"/>
    <n v="48"/>
    <n v="10550"/>
  </r>
  <r>
    <x v="43"/>
    <x v="3"/>
    <n v="39"/>
    <n v="100"/>
    <n v="38132"/>
  </r>
  <r>
    <x v="44"/>
    <x v="3"/>
    <n v="39"/>
    <n v="24"/>
    <n v="10256"/>
  </r>
  <r>
    <x v="45"/>
    <x v="3"/>
    <n v="39"/>
    <n v="7"/>
    <n v="1694"/>
  </r>
  <r>
    <x v="46"/>
    <x v="3"/>
    <n v="39"/>
    <n v="105"/>
    <n v="61750"/>
  </r>
  <r>
    <x v="47"/>
    <x v="3"/>
    <n v="39"/>
    <n v="9"/>
    <n v="5817"/>
  </r>
  <r>
    <x v="48"/>
    <x v="3"/>
    <n v="39"/>
    <n v="29"/>
    <n v="11879"/>
  </r>
  <r>
    <x v="49"/>
    <x v="3"/>
    <n v="39"/>
    <n v="32"/>
    <n v="4139"/>
  </r>
  <r>
    <x v="50"/>
    <x v="3"/>
    <n v="39"/>
    <n v="12"/>
    <n v="2438"/>
  </r>
  <r>
    <x v="52"/>
    <x v="3"/>
    <n v="39"/>
    <n v="1"/>
    <n v="389"/>
  </r>
  <r>
    <x v="51"/>
    <x v="3"/>
    <n v="39"/>
    <n v="59"/>
    <n v="95279"/>
  </r>
  <r>
    <x v="0"/>
    <x v="3"/>
    <n v="40"/>
    <n v="27"/>
    <n v="12638"/>
  </r>
  <r>
    <x v="1"/>
    <x v="3"/>
    <n v="40"/>
    <n v="9"/>
    <n v="2084"/>
  </r>
  <r>
    <x v="2"/>
    <x v="3"/>
    <n v="40"/>
    <n v="59"/>
    <n v="29029"/>
  </r>
  <r>
    <x v="3"/>
    <x v="3"/>
    <n v="40"/>
    <n v="18"/>
    <n v="4041"/>
  </r>
  <r>
    <x v="4"/>
    <x v="3"/>
    <n v="40"/>
    <n v="137"/>
    <n v="41514"/>
  </r>
  <r>
    <x v="5"/>
    <x v="3"/>
    <n v="40"/>
    <n v="9"/>
    <n v="21771"/>
  </r>
  <r>
    <x v="6"/>
    <x v="3"/>
    <n v="40"/>
    <n v="27"/>
    <n v="6701"/>
  </r>
  <r>
    <x v="7"/>
    <x v="3"/>
    <n v="40"/>
    <n v="12"/>
    <n v="3022"/>
  </r>
  <r>
    <x v="8"/>
    <x v="3"/>
    <n v="40"/>
    <n v="3"/>
    <n v="2050"/>
  </r>
  <r>
    <x v="9"/>
    <x v="3"/>
    <n v="40"/>
    <n v="0"/>
    <n v="0"/>
  </r>
  <r>
    <x v="10"/>
    <x v="3"/>
    <n v="40"/>
    <n v="41"/>
    <n v="37739"/>
  </r>
  <r>
    <x v="11"/>
    <x v="3"/>
    <n v="40"/>
    <n v="16"/>
    <n v="1437"/>
  </r>
  <r>
    <x v="12"/>
    <x v="3"/>
    <n v="40"/>
    <n v="8"/>
    <n v="3019"/>
  </r>
  <r>
    <x v="13"/>
    <x v="3"/>
    <n v="40"/>
    <n v="105"/>
    <n v="60860"/>
  </r>
  <r>
    <x v="14"/>
    <x v="3"/>
    <n v="40"/>
    <n v="38"/>
    <n v="9798"/>
  </r>
  <r>
    <x v="15"/>
    <x v="3"/>
    <n v="40"/>
    <n v="21"/>
    <n v="36323"/>
  </r>
  <r>
    <x v="16"/>
    <x v="3"/>
    <n v="40"/>
    <n v="32"/>
    <n v="7194"/>
  </r>
  <r>
    <x v="17"/>
    <x v="3"/>
    <n v="40"/>
    <n v="17"/>
    <n v="20166"/>
  </r>
  <r>
    <x v="18"/>
    <x v="3"/>
    <n v="40"/>
    <n v="49"/>
    <n v="29404"/>
  </r>
  <r>
    <x v="19"/>
    <x v="3"/>
    <n v="40"/>
    <n v="33"/>
    <n v="6311"/>
  </r>
  <r>
    <x v="20"/>
    <x v="3"/>
    <n v="40"/>
    <n v="18"/>
    <n v="10467"/>
  </r>
  <r>
    <x v="21"/>
    <x v="3"/>
    <n v="40"/>
    <n v="57"/>
    <n v="31551"/>
  </r>
  <r>
    <x v="22"/>
    <x v="3"/>
    <n v="40"/>
    <n v="48"/>
    <n v="16538"/>
  </r>
  <r>
    <x v="23"/>
    <x v="3"/>
    <n v="40"/>
    <n v="12"/>
    <n v="4623"/>
  </r>
  <r>
    <x v="24"/>
    <x v="3"/>
    <n v="40"/>
    <n v="40"/>
    <n v="16092"/>
  </r>
  <r>
    <x v="25"/>
    <x v="3"/>
    <n v="40"/>
    <n v="22"/>
    <n v="7715"/>
  </r>
  <r>
    <x v="26"/>
    <x v="3"/>
    <n v="40"/>
    <n v="8"/>
    <n v="2347"/>
  </r>
  <r>
    <x v="27"/>
    <x v="3"/>
    <n v="40"/>
    <n v="15"/>
    <n v="2343"/>
  </r>
  <r>
    <x v="28"/>
    <x v="3"/>
    <n v="40"/>
    <n v="34"/>
    <n v="15558"/>
  </r>
  <r>
    <x v="29"/>
    <x v="3"/>
    <n v="40"/>
    <n v="28"/>
    <n v="5259"/>
  </r>
  <r>
    <x v="30"/>
    <x v="3"/>
    <n v="40"/>
    <n v="22"/>
    <n v="10685"/>
  </r>
  <r>
    <x v="31"/>
    <x v="3"/>
    <n v="40"/>
    <n v="28"/>
    <n v="11216"/>
  </r>
  <r>
    <x v="32"/>
    <x v="3"/>
    <n v="40"/>
    <n v="137"/>
    <n v="15105"/>
  </r>
  <r>
    <x v="33"/>
    <x v="3"/>
    <n v="40"/>
    <n v="53"/>
    <n v="17928"/>
  </r>
  <r>
    <x v="34"/>
    <x v="3"/>
    <n v="40"/>
    <n v="8"/>
    <n v="1306"/>
  </r>
  <r>
    <x v="35"/>
    <x v="3"/>
    <n v="40"/>
    <n v="38"/>
    <n v="11902"/>
  </r>
  <r>
    <x v="36"/>
    <x v="3"/>
    <n v="40"/>
    <n v="20"/>
    <n v="3731"/>
  </r>
  <r>
    <x v="37"/>
    <x v="3"/>
    <n v="40"/>
    <n v="14"/>
    <n v="3317"/>
  </r>
  <r>
    <x v="38"/>
    <x v="3"/>
    <n v="40"/>
    <n v="55"/>
    <n v="18161"/>
  </r>
  <r>
    <x v="39"/>
    <x v="3"/>
    <n v="40"/>
    <n v="20"/>
    <n v="6440"/>
  </r>
  <r>
    <x v="40"/>
    <x v="3"/>
    <n v="40"/>
    <n v="15"/>
    <n v="5137"/>
  </r>
  <r>
    <x v="41"/>
    <x v="3"/>
    <n v="40"/>
    <n v="24"/>
    <n v="5951"/>
  </r>
  <r>
    <x v="42"/>
    <x v="3"/>
    <n v="40"/>
    <n v="52"/>
    <n v="10240"/>
  </r>
  <r>
    <x v="43"/>
    <x v="3"/>
    <n v="40"/>
    <n v="120"/>
    <n v="42654"/>
  </r>
  <r>
    <x v="44"/>
    <x v="3"/>
    <n v="40"/>
    <n v="44"/>
    <n v="17172"/>
  </r>
  <r>
    <x v="45"/>
    <x v="3"/>
    <n v="40"/>
    <n v="11"/>
    <n v="3557"/>
  </r>
  <r>
    <x v="46"/>
    <x v="3"/>
    <n v="40"/>
    <n v="110"/>
    <n v="71187"/>
  </r>
  <r>
    <x v="47"/>
    <x v="3"/>
    <n v="40"/>
    <n v="16"/>
    <n v="7019"/>
  </r>
  <r>
    <x v="48"/>
    <x v="3"/>
    <n v="40"/>
    <n v="35"/>
    <n v="12937"/>
  </r>
  <r>
    <x v="49"/>
    <x v="3"/>
    <n v="40"/>
    <n v="29"/>
    <n v="4256"/>
  </r>
  <r>
    <x v="50"/>
    <x v="3"/>
    <n v="40"/>
    <n v="26"/>
    <n v="5091"/>
  </r>
  <r>
    <x v="53"/>
    <x v="3"/>
    <n v="40"/>
    <n v="1"/>
    <n v="775"/>
  </r>
  <r>
    <x v="52"/>
    <x v="3"/>
    <n v="40"/>
    <n v="1"/>
    <n v="377"/>
  </r>
  <r>
    <x v="51"/>
    <x v="3"/>
    <n v="40"/>
    <n v="61"/>
    <n v="98244"/>
  </r>
  <r>
    <x v="0"/>
    <x v="3"/>
    <n v="41"/>
    <n v="29"/>
    <n v="12664"/>
  </r>
  <r>
    <x v="1"/>
    <x v="3"/>
    <n v="41"/>
    <n v="8"/>
    <n v="1788"/>
  </r>
  <r>
    <x v="2"/>
    <x v="3"/>
    <n v="41"/>
    <n v="59"/>
    <n v="29057"/>
  </r>
  <r>
    <x v="3"/>
    <x v="3"/>
    <n v="41"/>
    <n v="19"/>
    <n v="4610"/>
  </r>
  <r>
    <x v="4"/>
    <x v="3"/>
    <n v="41"/>
    <n v="137"/>
    <n v="42449"/>
  </r>
  <r>
    <x v="5"/>
    <x v="3"/>
    <n v="41"/>
    <n v="11"/>
    <n v="21819"/>
  </r>
  <r>
    <x v="6"/>
    <x v="3"/>
    <n v="41"/>
    <n v="28"/>
    <n v="7573"/>
  </r>
  <r>
    <x v="7"/>
    <x v="3"/>
    <n v="41"/>
    <n v="11"/>
    <n v="2644"/>
  </r>
  <r>
    <x v="8"/>
    <x v="3"/>
    <n v="41"/>
    <n v="3"/>
    <n v="2125"/>
  </r>
  <r>
    <x v="9"/>
    <x v="3"/>
    <n v="41"/>
    <n v="0"/>
    <n v="0"/>
  </r>
  <r>
    <x v="10"/>
    <x v="3"/>
    <n v="41"/>
    <n v="41"/>
    <n v="34278"/>
  </r>
  <r>
    <x v="11"/>
    <x v="3"/>
    <n v="41"/>
    <n v="17"/>
    <n v="1662"/>
  </r>
  <r>
    <x v="12"/>
    <x v="3"/>
    <n v="41"/>
    <n v="8"/>
    <n v="3072"/>
  </r>
  <r>
    <x v="13"/>
    <x v="3"/>
    <n v="41"/>
    <n v="107"/>
    <n v="61042"/>
  </r>
  <r>
    <x v="14"/>
    <x v="3"/>
    <n v="41"/>
    <n v="38"/>
    <n v="9788"/>
  </r>
  <r>
    <x v="15"/>
    <x v="3"/>
    <n v="41"/>
    <n v="21"/>
    <n v="35825"/>
  </r>
  <r>
    <x v="16"/>
    <x v="3"/>
    <n v="41"/>
    <n v="32"/>
    <n v="6995"/>
  </r>
  <r>
    <x v="17"/>
    <x v="3"/>
    <n v="41"/>
    <n v="16"/>
    <n v="20788"/>
  </r>
  <r>
    <x v="18"/>
    <x v="3"/>
    <n v="41"/>
    <n v="56"/>
    <n v="32293"/>
  </r>
  <r>
    <x v="19"/>
    <x v="3"/>
    <n v="41"/>
    <n v="33"/>
    <n v="6132"/>
  </r>
  <r>
    <x v="20"/>
    <x v="3"/>
    <n v="41"/>
    <n v="17"/>
    <n v="9637"/>
  </r>
  <r>
    <x v="21"/>
    <x v="3"/>
    <n v="41"/>
    <n v="59"/>
    <n v="32325"/>
  </r>
  <r>
    <x v="22"/>
    <x v="3"/>
    <n v="41"/>
    <n v="46"/>
    <n v="16806"/>
  </r>
  <r>
    <x v="23"/>
    <x v="3"/>
    <n v="41"/>
    <n v="13"/>
    <n v="4998"/>
  </r>
  <r>
    <x v="24"/>
    <x v="3"/>
    <n v="41"/>
    <n v="42"/>
    <n v="17010"/>
  </r>
  <r>
    <x v="25"/>
    <x v="3"/>
    <n v="41"/>
    <n v="23"/>
    <n v="7842"/>
  </r>
  <r>
    <x v="26"/>
    <x v="3"/>
    <n v="41"/>
    <n v="8"/>
    <n v="2637"/>
  </r>
  <r>
    <x v="27"/>
    <x v="3"/>
    <n v="41"/>
    <n v="15"/>
    <n v="2500"/>
  </r>
  <r>
    <x v="28"/>
    <x v="3"/>
    <n v="41"/>
    <n v="34"/>
    <n v="15954"/>
  </r>
  <r>
    <x v="29"/>
    <x v="3"/>
    <n v="41"/>
    <n v="30"/>
    <n v="5429"/>
  </r>
  <r>
    <x v="30"/>
    <x v="3"/>
    <n v="41"/>
    <n v="26"/>
    <n v="11971"/>
  </r>
  <r>
    <x v="31"/>
    <x v="3"/>
    <n v="41"/>
    <n v="28"/>
    <n v="11213"/>
  </r>
  <r>
    <x v="32"/>
    <x v="3"/>
    <n v="41"/>
    <n v="139"/>
    <n v="14659"/>
  </r>
  <r>
    <x v="33"/>
    <x v="3"/>
    <n v="41"/>
    <n v="56"/>
    <n v="17409"/>
  </r>
  <r>
    <x v="34"/>
    <x v="3"/>
    <n v="41"/>
    <n v="10"/>
    <n v="2058"/>
  </r>
  <r>
    <x v="35"/>
    <x v="3"/>
    <n v="41"/>
    <n v="46"/>
    <n v="14842"/>
  </r>
  <r>
    <x v="36"/>
    <x v="3"/>
    <n v="41"/>
    <n v="19"/>
    <n v="3993"/>
  </r>
  <r>
    <x v="37"/>
    <x v="3"/>
    <n v="41"/>
    <n v="13"/>
    <n v="3956"/>
  </r>
  <r>
    <x v="38"/>
    <x v="3"/>
    <n v="41"/>
    <n v="52"/>
    <n v="17176"/>
  </r>
  <r>
    <x v="39"/>
    <x v="3"/>
    <n v="41"/>
    <n v="20"/>
    <n v="5925"/>
  </r>
  <r>
    <x v="40"/>
    <x v="3"/>
    <n v="41"/>
    <n v="17"/>
    <n v="6571"/>
  </r>
  <r>
    <x v="41"/>
    <x v="3"/>
    <n v="41"/>
    <n v="23"/>
    <n v="5648"/>
  </r>
  <r>
    <x v="42"/>
    <x v="3"/>
    <n v="41"/>
    <n v="51"/>
    <n v="10596"/>
  </r>
  <r>
    <x v="43"/>
    <x v="3"/>
    <n v="41"/>
    <n v="125"/>
    <n v="44983"/>
  </r>
  <r>
    <x v="44"/>
    <x v="3"/>
    <n v="41"/>
    <n v="45"/>
    <n v="20667"/>
  </r>
  <r>
    <x v="45"/>
    <x v="3"/>
    <n v="41"/>
    <n v="10"/>
    <n v="3306"/>
  </r>
  <r>
    <x v="46"/>
    <x v="3"/>
    <n v="41"/>
    <n v="99"/>
    <n v="65582"/>
  </r>
  <r>
    <x v="47"/>
    <x v="3"/>
    <n v="41"/>
    <n v="16"/>
    <n v="7461"/>
  </r>
  <r>
    <x v="48"/>
    <x v="3"/>
    <n v="41"/>
    <n v="35"/>
    <n v="12497"/>
  </r>
  <r>
    <x v="49"/>
    <x v="3"/>
    <n v="41"/>
    <n v="33"/>
    <n v="4242"/>
  </r>
  <r>
    <x v="50"/>
    <x v="3"/>
    <n v="41"/>
    <n v="24"/>
    <n v="5109"/>
  </r>
  <r>
    <x v="53"/>
    <x v="3"/>
    <n v="41"/>
    <n v="1"/>
    <n v="716"/>
  </r>
  <r>
    <x v="52"/>
    <x v="3"/>
    <n v="41"/>
    <n v="1"/>
    <n v="420"/>
  </r>
  <r>
    <x v="51"/>
    <x v="3"/>
    <n v="41"/>
    <n v="62"/>
    <n v="95322"/>
  </r>
  <r>
    <x v="0"/>
    <x v="3"/>
    <n v="42"/>
    <n v="30"/>
    <n v="15361"/>
  </r>
  <r>
    <x v="1"/>
    <x v="3"/>
    <n v="42"/>
    <n v="9"/>
    <n v="2136"/>
  </r>
  <r>
    <x v="2"/>
    <x v="3"/>
    <n v="42"/>
    <n v="61"/>
    <n v="28505"/>
  </r>
  <r>
    <x v="3"/>
    <x v="3"/>
    <n v="42"/>
    <n v="19"/>
    <n v="4303"/>
  </r>
  <r>
    <x v="4"/>
    <x v="3"/>
    <n v="42"/>
    <n v="133"/>
    <n v="39333"/>
  </r>
  <r>
    <x v="5"/>
    <x v="3"/>
    <n v="42"/>
    <n v="10"/>
    <n v="21416"/>
  </r>
  <r>
    <x v="6"/>
    <x v="3"/>
    <n v="42"/>
    <n v="27"/>
    <n v="8342"/>
  </r>
  <r>
    <x v="7"/>
    <x v="3"/>
    <n v="42"/>
    <n v="12"/>
    <n v="2636"/>
  </r>
  <r>
    <x v="8"/>
    <x v="3"/>
    <n v="42"/>
    <n v="3"/>
    <n v="2167"/>
  </r>
  <r>
    <x v="9"/>
    <x v="3"/>
    <n v="42"/>
    <n v="0"/>
    <n v="0"/>
  </r>
  <r>
    <x v="10"/>
    <x v="3"/>
    <n v="42"/>
    <n v="40"/>
    <n v="34899"/>
  </r>
  <r>
    <x v="11"/>
    <x v="3"/>
    <n v="42"/>
    <n v="18"/>
    <n v="1860"/>
  </r>
  <r>
    <x v="12"/>
    <x v="3"/>
    <n v="42"/>
    <n v="8"/>
    <n v="2917"/>
  </r>
  <r>
    <x v="13"/>
    <x v="3"/>
    <n v="42"/>
    <n v="103"/>
    <n v="58470"/>
  </r>
  <r>
    <x v="14"/>
    <x v="3"/>
    <n v="42"/>
    <n v="38"/>
    <n v="9552"/>
  </r>
  <r>
    <x v="15"/>
    <x v="3"/>
    <n v="42"/>
    <n v="22"/>
    <n v="36896"/>
  </r>
  <r>
    <x v="16"/>
    <x v="3"/>
    <n v="42"/>
    <n v="36"/>
    <n v="7335"/>
  </r>
  <r>
    <x v="17"/>
    <x v="3"/>
    <n v="42"/>
    <n v="17"/>
    <n v="20397"/>
  </r>
  <r>
    <x v="18"/>
    <x v="3"/>
    <n v="42"/>
    <n v="57"/>
    <n v="30779"/>
  </r>
  <r>
    <x v="19"/>
    <x v="3"/>
    <n v="42"/>
    <n v="33"/>
    <n v="5810"/>
  </r>
  <r>
    <x v="20"/>
    <x v="3"/>
    <n v="42"/>
    <n v="20"/>
    <n v="11072"/>
  </r>
  <r>
    <x v="21"/>
    <x v="3"/>
    <n v="42"/>
    <n v="58"/>
    <n v="28393"/>
  </r>
  <r>
    <x v="22"/>
    <x v="3"/>
    <n v="42"/>
    <n v="48"/>
    <n v="16967"/>
  </r>
  <r>
    <x v="23"/>
    <x v="3"/>
    <n v="42"/>
    <n v="12"/>
    <n v="4698"/>
  </r>
  <r>
    <x v="24"/>
    <x v="3"/>
    <n v="42"/>
    <n v="42"/>
    <n v="17130"/>
  </r>
  <r>
    <x v="25"/>
    <x v="3"/>
    <n v="42"/>
    <n v="23"/>
    <n v="7894"/>
  </r>
  <r>
    <x v="26"/>
    <x v="3"/>
    <n v="42"/>
    <n v="8"/>
    <n v="2511"/>
  </r>
  <r>
    <x v="27"/>
    <x v="3"/>
    <n v="42"/>
    <n v="15"/>
    <n v="2384"/>
  </r>
  <r>
    <x v="28"/>
    <x v="3"/>
    <n v="42"/>
    <n v="34"/>
    <n v="15950"/>
  </r>
  <r>
    <x v="29"/>
    <x v="3"/>
    <n v="42"/>
    <n v="30"/>
    <n v="5452"/>
  </r>
  <r>
    <x v="30"/>
    <x v="3"/>
    <n v="42"/>
    <n v="25"/>
    <n v="9131"/>
  </r>
  <r>
    <x v="31"/>
    <x v="3"/>
    <n v="42"/>
    <n v="28"/>
    <n v="10763"/>
  </r>
  <r>
    <x v="32"/>
    <x v="3"/>
    <n v="42"/>
    <n v="141"/>
    <n v="14814"/>
  </r>
  <r>
    <x v="33"/>
    <x v="3"/>
    <n v="42"/>
    <n v="55"/>
    <n v="16615"/>
  </r>
  <r>
    <x v="34"/>
    <x v="3"/>
    <n v="42"/>
    <n v="11"/>
    <n v="2062"/>
  </r>
  <r>
    <x v="35"/>
    <x v="3"/>
    <n v="42"/>
    <n v="47"/>
    <n v="14848"/>
  </r>
  <r>
    <x v="36"/>
    <x v="3"/>
    <n v="42"/>
    <n v="20"/>
    <n v="4014"/>
  </r>
  <r>
    <x v="37"/>
    <x v="3"/>
    <n v="42"/>
    <n v="17"/>
    <n v="4058"/>
  </r>
  <r>
    <x v="38"/>
    <x v="3"/>
    <n v="42"/>
    <n v="54"/>
    <n v="16874"/>
  </r>
  <r>
    <x v="39"/>
    <x v="3"/>
    <n v="42"/>
    <n v="20"/>
    <n v="5497"/>
  </r>
  <r>
    <x v="40"/>
    <x v="3"/>
    <n v="42"/>
    <n v="18"/>
    <n v="6566"/>
  </r>
  <r>
    <x v="41"/>
    <x v="3"/>
    <n v="42"/>
    <n v="23"/>
    <n v="5628"/>
  </r>
  <r>
    <x v="42"/>
    <x v="3"/>
    <n v="42"/>
    <n v="51"/>
    <n v="9274"/>
  </r>
  <r>
    <x v="43"/>
    <x v="3"/>
    <n v="42"/>
    <n v="122"/>
    <n v="41001"/>
  </r>
  <r>
    <x v="44"/>
    <x v="3"/>
    <n v="42"/>
    <n v="42"/>
    <n v="17433"/>
  </r>
  <r>
    <x v="45"/>
    <x v="3"/>
    <n v="42"/>
    <n v="11"/>
    <n v="3822"/>
  </r>
  <r>
    <x v="46"/>
    <x v="3"/>
    <n v="42"/>
    <n v="107"/>
    <n v="68084"/>
  </r>
  <r>
    <x v="47"/>
    <x v="3"/>
    <n v="42"/>
    <n v="16"/>
    <n v="7135"/>
  </r>
  <r>
    <x v="48"/>
    <x v="3"/>
    <n v="42"/>
    <n v="38"/>
    <n v="13749"/>
  </r>
  <r>
    <x v="49"/>
    <x v="3"/>
    <n v="42"/>
    <n v="32"/>
    <n v="6498"/>
  </r>
  <r>
    <x v="50"/>
    <x v="3"/>
    <n v="42"/>
    <n v="24"/>
    <n v="5245"/>
  </r>
  <r>
    <x v="53"/>
    <x v="3"/>
    <n v="42"/>
    <n v="1"/>
    <n v="752"/>
  </r>
  <r>
    <x v="52"/>
    <x v="3"/>
    <n v="42"/>
    <n v="1"/>
    <n v="368"/>
  </r>
  <r>
    <x v="51"/>
    <x v="3"/>
    <n v="42"/>
    <n v="71"/>
    <n v="96301"/>
  </r>
  <r>
    <x v="0"/>
    <x v="3"/>
    <n v="43"/>
    <n v="30"/>
    <n v="14776"/>
  </r>
  <r>
    <x v="1"/>
    <x v="3"/>
    <n v="43"/>
    <n v="9"/>
    <n v="2185"/>
  </r>
  <r>
    <x v="2"/>
    <x v="3"/>
    <n v="43"/>
    <n v="60"/>
    <n v="29629"/>
  </r>
  <r>
    <x v="3"/>
    <x v="3"/>
    <n v="43"/>
    <n v="18"/>
    <n v="4295"/>
  </r>
  <r>
    <x v="4"/>
    <x v="3"/>
    <n v="43"/>
    <n v="133"/>
    <n v="41806"/>
  </r>
  <r>
    <x v="5"/>
    <x v="3"/>
    <n v="43"/>
    <n v="10"/>
    <n v="22272"/>
  </r>
  <r>
    <x v="6"/>
    <x v="3"/>
    <n v="43"/>
    <n v="20"/>
    <n v="4071"/>
  </r>
  <r>
    <x v="7"/>
    <x v="3"/>
    <n v="43"/>
    <n v="12"/>
    <n v="2932"/>
  </r>
  <r>
    <x v="8"/>
    <x v="3"/>
    <n v="43"/>
    <n v="3"/>
    <n v="2307"/>
  </r>
  <r>
    <x v="9"/>
    <x v="3"/>
    <n v="43"/>
    <n v="0"/>
    <n v="0"/>
  </r>
  <r>
    <x v="10"/>
    <x v="3"/>
    <n v="43"/>
    <n v="41"/>
    <n v="34909"/>
  </r>
  <r>
    <x v="11"/>
    <x v="3"/>
    <n v="43"/>
    <n v="19"/>
    <n v="1890"/>
  </r>
  <r>
    <x v="12"/>
    <x v="3"/>
    <n v="43"/>
    <n v="8"/>
    <n v="2881"/>
  </r>
  <r>
    <x v="13"/>
    <x v="3"/>
    <n v="43"/>
    <n v="101"/>
    <n v="59792"/>
  </r>
  <r>
    <x v="14"/>
    <x v="3"/>
    <n v="43"/>
    <n v="38"/>
    <n v="9187"/>
  </r>
  <r>
    <x v="15"/>
    <x v="3"/>
    <n v="43"/>
    <n v="21"/>
    <n v="38118"/>
  </r>
  <r>
    <x v="16"/>
    <x v="3"/>
    <n v="43"/>
    <n v="34"/>
    <n v="7766"/>
  </r>
  <r>
    <x v="17"/>
    <x v="3"/>
    <n v="43"/>
    <n v="18"/>
    <n v="21472"/>
  </r>
  <r>
    <x v="18"/>
    <x v="3"/>
    <n v="43"/>
    <n v="62"/>
    <n v="34697"/>
  </r>
  <r>
    <x v="19"/>
    <x v="3"/>
    <n v="43"/>
    <n v="33"/>
    <n v="6335"/>
  </r>
  <r>
    <x v="20"/>
    <x v="3"/>
    <n v="43"/>
    <n v="20"/>
    <n v="12047"/>
  </r>
  <r>
    <x v="21"/>
    <x v="3"/>
    <n v="43"/>
    <n v="58"/>
    <n v="31358"/>
  </r>
  <r>
    <x v="22"/>
    <x v="3"/>
    <n v="43"/>
    <n v="49"/>
    <n v="17591"/>
  </r>
  <r>
    <x v="23"/>
    <x v="3"/>
    <n v="43"/>
    <n v="16"/>
    <n v="5054"/>
  </r>
  <r>
    <x v="24"/>
    <x v="3"/>
    <n v="43"/>
    <n v="41"/>
    <n v="16225"/>
  </r>
  <r>
    <x v="25"/>
    <x v="3"/>
    <n v="43"/>
    <n v="23"/>
    <n v="7848"/>
  </r>
  <r>
    <x v="26"/>
    <x v="3"/>
    <n v="43"/>
    <n v="8"/>
    <n v="2500"/>
  </r>
  <r>
    <x v="27"/>
    <x v="3"/>
    <n v="43"/>
    <n v="15"/>
    <n v="2427"/>
  </r>
  <r>
    <x v="28"/>
    <x v="3"/>
    <n v="43"/>
    <n v="39"/>
    <n v="16634"/>
  </r>
  <r>
    <x v="29"/>
    <x v="3"/>
    <n v="43"/>
    <n v="29"/>
    <n v="4880"/>
  </r>
  <r>
    <x v="30"/>
    <x v="3"/>
    <n v="43"/>
    <n v="26"/>
    <n v="12045"/>
  </r>
  <r>
    <x v="31"/>
    <x v="3"/>
    <n v="43"/>
    <n v="28"/>
    <n v="11426"/>
  </r>
  <r>
    <x v="32"/>
    <x v="3"/>
    <n v="43"/>
    <n v="140"/>
    <n v="15653"/>
  </r>
  <r>
    <x v="33"/>
    <x v="3"/>
    <n v="43"/>
    <n v="54"/>
    <n v="17968"/>
  </r>
  <r>
    <x v="34"/>
    <x v="3"/>
    <n v="43"/>
    <n v="11"/>
    <n v="2063"/>
  </r>
  <r>
    <x v="35"/>
    <x v="3"/>
    <n v="43"/>
    <n v="48"/>
    <n v="16069"/>
  </r>
  <r>
    <x v="36"/>
    <x v="3"/>
    <n v="43"/>
    <n v="19"/>
    <n v="3742"/>
  </r>
  <r>
    <x v="37"/>
    <x v="3"/>
    <n v="43"/>
    <n v="19"/>
    <n v="4669"/>
  </r>
  <r>
    <x v="38"/>
    <x v="3"/>
    <n v="43"/>
    <n v="55"/>
    <n v="18510"/>
  </r>
  <r>
    <x v="39"/>
    <x v="3"/>
    <n v="43"/>
    <n v="20"/>
    <n v="6733"/>
  </r>
  <r>
    <x v="40"/>
    <x v="3"/>
    <n v="43"/>
    <n v="17"/>
    <n v="6291"/>
  </r>
  <r>
    <x v="41"/>
    <x v="3"/>
    <n v="43"/>
    <n v="24"/>
    <n v="5619"/>
  </r>
  <r>
    <x v="42"/>
    <x v="3"/>
    <n v="43"/>
    <n v="49"/>
    <n v="10354"/>
  </r>
  <r>
    <x v="43"/>
    <x v="3"/>
    <n v="43"/>
    <n v="123"/>
    <n v="44830"/>
  </r>
  <r>
    <x v="44"/>
    <x v="3"/>
    <n v="43"/>
    <n v="44"/>
    <n v="20596"/>
  </r>
  <r>
    <x v="45"/>
    <x v="3"/>
    <n v="43"/>
    <n v="11"/>
    <n v="3507"/>
  </r>
  <r>
    <x v="46"/>
    <x v="3"/>
    <n v="43"/>
    <n v="106"/>
    <n v="68090"/>
  </r>
  <r>
    <x v="47"/>
    <x v="3"/>
    <n v="43"/>
    <n v="16"/>
    <n v="6566"/>
  </r>
  <r>
    <x v="48"/>
    <x v="3"/>
    <n v="43"/>
    <n v="39"/>
    <n v="13743"/>
  </r>
  <r>
    <x v="49"/>
    <x v="3"/>
    <n v="43"/>
    <n v="33"/>
    <n v="4337"/>
  </r>
  <r>
    <x v="50"/>
    <x v="3"/>
    <n v="43"/>
    <n v="26"/>
    <n v="6250"/>
  </r>
  <r>
    <x v="53"/>
    <x v="3"/>
    <n v="43"/>
    <n v="1"/>
    <n v="999"/>
  </r>
  <r>
    <x v="52"/>
    <x v="3"/>
    <n v="43"/>
    <n v="1"/>
    <n v="389"/>
  </r>
  <r>
    <x v="51"/>
    <x v="3"/>
    <n v="43"/>
    <n v="71"/>
    <n v="96844"/>
  </r>
  <r>
    <x v="0"/>
    <x v="3"/>
    <n v="44"/>
    <n v="31"/>
    <n v="15012"/>
  </r>
  <r>
    <x v="1"/>
    <x v="3"/>
    <n v="44"/>
    <n v="9"/>
    <n v="2185"/>
  </r>
  <r>
    <x v="2"/>
    <x v="3"/>
    <n v="44"/>
    <n v="62"/>
    <n v="29091"/>
  </r>
  <r>
    <x v="3"/>
    <x v="3"/>
    <n v="44"/>
    <n v="19"/>
    <n v="4373"/>
  </r>
  <r>
    <x v="4"/>
    <x v="3"/>
    <n v="44"/>
    <n v="139"/>
    <n v="41544"/>
  </r>
  <r>
    <x v="5"/>
    <x v="3"/>
    <n v="44"/>
    <n v="10"/>
    <n v="21361"/>
  </r>
  <r>
    <x v="6"/>
    <x v="3"/>
    <n v="44"/>
    <n v="22"/>
    <n v="4489"/>
  </r>
  <r>
    <x v="7"/>
    <x v="3"/>
    <n v="44"/>
    <n v="12"/>
    <n v="2692"/>
  </r>
  <r>
    <x v="8"/>
    <x v="3"/>
    <n v="44"/>
    <n v="3"/>
    <n v="2096"/>
  </r>
  <r>
    <x v="9"/>
    <x v="3"/>
    <n v="44"/>
    <n v="0"/>
    <n v="0"/>
  </r>
  <r>
    <x v="10"/>
    <x v="3"/>
    <n v="44"/>
    <n v="41"/>
    <n v="35530"/>
  </r>
  <r>
    <x v="11"/>
    <x v="3"/>
    <n v="44"/>
    <n v="18"/>
    <n v="1711"/>
  </r>
  <r>
    <x v="12"/>
    <x v="3"/>
    <n v="44"/>
    <n v="8"/>
    <n v="2822"/>
  </r>
  <r>
    <x v="13"/>
    <x v="3"/>
    <n v="44"/>
    <n v="101"/>
    <n v="58003"/>
  </r>
  <r>
    <x v="14"/>
    <x v="3"/>
    <n v="44"/>
    <n v="38"/>
    <n v="9626"/>
  </r>
  <r>
    <x v="15"/>
    <x v="3"/>
    <n v="44"/>
    <n v="21"/>
    <n v="36381"/>
  </r>
  <r>
    <x v="16"/>
    <x v="3"/>
    <n v="44"/>
    <n v="33"/>
    <n v="7169"/>
  </r>
  <r>
    <x v="17"/>
    <x v="3"/>
    <n v="44"/>
    <n v="18"/>
    <n v="20597"/>
  </r>
  <r>
    <x v="18"/>
    <x v="3"/>
    <n v="44"/>
    <n v="59"/>
    <n v="31333"/>
  </r>
  <r>
    <x v="19"/>
    <x v="3"/>
    <n v="44"/>
    <n v="27"/>
    <n v="5091"/>
  </r>
  <r>
    <x v="20"/>
    <x v="3"/>
    <n v="44"/>
    <n v="24"/>
    <n v="13583"/>
  </r>
  <r>
    <x v="21"/>
    <x v="3"/>
    <n v="44"/>
    <n v="57"/>
    <n v="30550"/>
  </r>
  <r>
    <x v="22"/>
    <x v="3"/>
    <n v="44"/>
    <n v="52"/>
    <n v="17474"/>
  </r>
  <r>
    <x v="23"/>
    <x v="3"/>
    <n v="44"/>
    <n v="16"/>
    <n v="4895"/>
  </r>
  <r>
    <x v="24"/>
    <x v="3"/>
    <n v="44"/>
    <n v="40"/>
    <n v="15243"/>
  </r>
  <r>
    <x v="25"/>
    <x v="3"/>
    <n v="44"/>
    <n v="21"/>
    <n v="7532"/>
  </r>
  <r>
    <x v="26"/>
    <x v="3"/>
    <n v="44"/>
    <n v="7"/>
    <n v="2577"/>
  </r>
  <r>
    <x v="27"/>
    <x v="3"/>
    <n v="44"/>
    <n v="15"/>
    <n v="2329"/>
  </r>
  <r>
    <x v="28"/>
    <x v="3"/>
    <n v="44"/>
    <n v="40"/>
    <n v="16774"/>
  </r>
  <r>
    <x v="29"/>
    <x v="3"/>
    <n v="44"/>
    <n v="30"/>
    <n v="5525"/>
  </r>
  <r>
    <x v="30"/>
    <x v="3"/>
    <n v="44"/>
    <n v="27"/>
    <n v="12279"/>
  </r>
  <r>
    <x v="31"/>
    <x v="3"/>
    <n v="44"/>
    <n v="28"/>
    <n v="10980"/>
  </r>
  <r>
    <x v="32"/>
    <x v="3"/>
    <n v="44"/>
    <n v="145"/>
    <n v="15565"/>
  </r>
  <r>
    <x v="33"/>
    <x v="3"/>
    <n v="44"/>
    <n v="53"/>
    <n v="17051"/>
  </r>
  <r>
    <x v="34"/>
    <x v="3"/>
    <n v="44"/>
    <n v="8"/>
    <n v="1217"/>
  </r>
  <r>
    <x v="35"/>
    <x v="3"/>
    <n v="44"/>
    <n v="49"/>
    <n v="16435"/>
  </r>
  <r>
    <x v="36"/>
    <x v="3"/>
    <n v="44"/>
    <n v="19"/>
    <n v="3778"/>
  </r>
  <r>
    <x v="37"/>
    <x v="3"/>
    <n v="44"/>
    <n v="17"/>
    <n v="4352"/>
  </r>
  <r>
    <x v="38"/>
    <x v="3"/>
    <n v="44"/>
    <n v="53"/>
    <n v="17244"/>
  </r>
  <r>
    <x v="39"/>
    <x v="3"/>
    <n v="44"/>
    <n v="20"/>
    <n v="6510"/>
  </r>
  <r>
    <x v="40"/>
    <x v="3"/>
    <n v="44"/>
    <n v="17"/>
    <n v="6622"/>
  </r>
  <r>
    <x v="41"/>
    <x v="3"/>
    <n v="44"/>
    <n v="24"/>
    <n v="5497"/>
  </r>
  <r>
    <x v="42"/>
    <x v="3"/>
    <n v="44"/>
    <n v="52"/>
    <n v="11196"/>
  </r>
  <r>
    <x v="43"/>
    <x v="3"/>
    <n v="44"/>
    <n v="123"/>
    <n v="43878"/>
  </r>
  <r>
    <x v="44"/>
    <x v="3"/>
    <n v="44"/>
    <n v="44"/>
    <n v="35456"/>
  </r>
  <r>
    <x v="45"/>
    <x v="3"/>
    <n v="44"/>
    <n v="11"/>
    <n v="3582"/>
  </r>
  <r>
    <x v="46"/>
    <x v="3"/>
    <n v="44"/>
    <n v="104"/>
    <n v="67573"/>
  </r>
  <r>
    <x v="47"/>
    <x v="3"/>
    <n v="44"/>
    <n v="17"/>
    <n v="6804"/>
  </r>
  <r>
    <x v="48"/>
    <x v="3"/>
    <n v="44"/>
    <n v="42"/>
    <n v="13660"/>
  </r>
  <r>
    <x v="49"/>
    <x v="3"/>
    <n v="44"/>
    <n v="31"/>
    <n v="4653"/>
  </r>
  <r>
    <x v="50"/>
    <x v="3"/>
    <n v="44"/>
    <n v="21"/>
    <n v="5030"/>
  </r>
  <r>
    <x v="53"/>
    <x v="3"/>
    <n v="44"/>
    <n v="1"/>
    <n v="723"/>
  </r>
  <r>
    <x v="52"/>
    <x v="3"/>
    <n v="44"/>
    <n v="1"/>
    <n v="323"/>
  </r>
  <r>
    <x v="51"/>
    <x v="3"/>
    <n v="44"/>
    <n v="70"/>
    <n v="94614"/>
  </r>
  <r>
    <x v="0"/>
    <x v="3"/>
    <n v="45"/>
    <n v="32"/>
    <n v="15376"/>
  </r>
  <r>
    <x v="1"/>
    <x v="3"/>
    <n v="45"/>
    <n v="10"/>
    <n v="2308"/>
  </r>
  <r>
    <x v="2"/>
    <x v="3"/>
    <n v="45"/>
    <n v="63"/>
    <n v="28590"/>
  </r>
  <r>
    <x v="3"/>
    <x v="3"/>
    <n v="45"/>
    <n v="16"/>
    <n v="4476"/>
  </r>
  <r>
    <x v="4"/>
    <x v="3"/>
    <n v="45"/>
    <n v="147"/>
    <n v="42520"/>
  </r>
  <r>
    <x v="5"/>
    <x v="3"/>
    <n v="45"/>
    <n v="10"/>
    <n v="22665"/>
  </r>
  <r>
    <x v="6"/>
    <x v="3"/>
    <n v="45"/>
    <n v="22"/>
    <n v="4350"/>
  </r>
  <r>
    <x v="7"/>
    <x v="3"/>
    <n v="45"/>
    <n v="12"/>
    <n v="2683"/>
  </r>
  <r>
    <x v="8"/>
    <x v="3"/>
    <n v="45"/>
    <n v="3"/>
    <n v="2164"/>
  </r>
  <r>
    <x v="9"/>
    <x v="3"/>
    <n v="45"/>
    <n v="0"/>
    <n v="0"/>
  </r>
  <r>
    <x v="10"/>
    <x v="3"/>
    <n v="45"/>
    <n v="41"/>
    <n v="35376"/>
  </r>
  <r>
    <x v="11"/>
    <x v="3"/>
    <n v="45"/>
    <n v="18"/>
    <n v="1901"/>
  </r>
  <r>
    <x v="12"/>
    <x v="3"/>
    <n v="45"/>
    <n v="8"/>
    <n v="3076"/>
  </r>
  <r>
    <x v="13"/>
    <x v="3"/>
    <n v="45"/>
    <n v="104"/>
    <n v="59677"/>
  </r>
  <r>
    <x v="14"/>
    <x v="3"/>
    <n v="45"/>
    <n v="38"/>
    <n v="10060"/>
  </r>
  <r>
    <x v="15"/>
    <x v="3"/>
    <n v="45"/>
    <n v="22"/>
    <n v="37091"/>
  </r>
  <r>
    <x v="16"/>
    <x v="3"/>
    <n v="45"/>
    <n v="34"/>
    <n v="7826"/>
  </r>
  <r>
    <x v="17"/>
    <x v="3"/>
    <n v="45"/>
    <n v="17"/>
    <n v="21267"/>
  </r>
  <r>
    <x v="18"/>
    <x v="3"/>
    <n v="45"/>
    <n v="55"/>
    <n v="31282"/>
  </r>
  <r>
    <x v="19"/>
    <x v="3"/>
    <n v="45"/>
    <n v="28"/>
    <n v="5166"/>
  </r>
  <r>
    <x v="20"/>
    <x v="3"/>
    <n v="45"/>
    <n v="24"/>
    <n v="13841"/>
  </r>
  <r>
    <x v="21"/>
    <x v="3"/>
    <n v="45"/>
    <n v="56"/>
    <n v="31794"/>
  </r>
  <r>
    <x v="22"/>
    <x v="3"/>
    <n v="45"/>
    <n v="49"/>
    <n v="16880"/>
  </r>
  <r>
    <x v="23"/>
    <x v="3"/>
    <n v="45"/>
    <n v="16"/>
    <n v="4721"/>
  </r>
  <r>
    <x v="24"/>
    <x v="3"/>
    <n v="45"/>
    <n v="42"/>
    <n v="17973"/>
  </r>
  <r>
    <x v="25"/>
    <x v="3"/>
    <n v="45"/>
    <n v="20"/>
    <n v="7357"/>
  </r>
  <r>
    <x v="26"/>
    <x v="3"/>
    <n v="45"/>
    <n v="8"/>
    <n v="2653"/>
  </r>
  <r>
    <x v="27"/>
    <x v="3"/>
    <n v="45"/>
    <n v="16"/>
    <n v="2752"/>
  </r>
  <r>
    <x v="28"/>
    <x v="3"/>
    <n v="45"/>
    <n v="40"/>
    <n v="17741"/>
  </r>
  <r>
    <x v="29"/>
    <x v="3"/>
    <n v="45"/>
    <n v="29"/>
    <n v="4750"/>
  </r>
  <r>
    <x v="30"/>
    <x v="3"/>
    <n v="45"/>
    <n v="27"/>
    <n v="12513"/>
  </r>
  <r>
    <x v="31"/>
    <x v="3"/>
    <n v="45"/>
    <n v="27"/>
    <n v="10637"/>
  </r>
  <r>
    <x v="32"/>
    <x v="3"/>
    <n v="45"/>
    <n v="144"/>
    <n v="16226"/>
  </r>
  <r>
    <x v="33"/>
    <x v="3"/>
    <n v="45"/>
    <n v="50"/>
    <n v="16151"/>
  </r>
  <r>
    <x v="34"/>
    <x v="3"/>
    <n v="45"/>
    <n v="11"/>
    <n v="1277"/>
  </r>
  <r>
    <x v="35"/>
    <x v="3"/>
    <n v="45"/>
    <n v="42"/>
    <n v="14313"/>
  </r>
  <r>
    <x v="36"/>
    <x v="3"/>
    <n v="45"/>
    <n v="18"/>
    <n v="3482"/>
  </r>
  <r>
    <x v="37"/>
    <x v="3"/>
    <n v="45"/>
    <n v="18"/>
    <n v="3901"/>
  </r>
  <r>
    <x v="38"/>
    <x v="3"/>
    <n v="45"/>
    <n v="51"/>
    <n v="17963"/>
  </r>
  <r>
    <x v="39"/>
    <x v="3"/>
    <n v="45"/>
    <n v="20"/>
    <n v="6558"/>
  </r>
  <r>
    <x v="40"/>
    <x v="3"/>
    <n v="45"/>
    <n v="16"/>
    <n v="6656"/>
  </r>
  <r>
    <x v="41"/>
    <x v="3"/>
    <n v="45"/>
    <n v="23"/>
    <n v="5395"/>
  </r>
  <r>
    <x v="42"/>
    <x v="3"/>
    <n v="45"/>
    <n v="54"/>
    <n v="11890"/>
  </r>
  <r>
    <x v="43"/>
    <x v="3"/>
    <n v="45"/>
    <n v="110"/>
    <n v="40277"/>
  </r>
  <r>
    <x v="44"/>
    <x v="3"/>
    <n v="45"/>
    <n v="44"/>
    <n v="36263"/>
  </r>
  <r>
    <x v="45"/>
    <x v="3"/>
    <n v="45"/>
    <n v="11"/>
    <n v="3380"/>
  </r>
  <r>
    <x v="46"/>
    <x v="3"/>
    <n v="45"/>
    <n v="102"/>
    <n v="67038"/>
  </r>
  <r>
    <x v="47"/>
    <x v="3"/>
    <n v="45"/>
    <n v="16"/>
    <n v="7023"/>
  </r>
  <r>
    <x v="48"/>
    <x v="3"/>
    <n v="45"/>
    <n v="41"/>
    <n v="14417"/>
  </r>
  <r>
    <x v="49"/>
    <x v="3"/>
    <n v="45"/>
    <n v="33"/>
    <n v="4552"/>
  </r>
  <r>
    <x v="50"/>
    <x v="3"/>
    <n v="45"/>
    <n v="24"/>
    <n v="5725"/>
  </r>
  <r>
    <x v="53"/>
    <x v="3"/>
    <n v="45"/>
    <n v="1"/>
    <n v="778"/>
  </r>
  <r>
    <x v="52"/>
    <x v="3"/>
    <n v="45"/>
    <n v="1"/>
    <n v="369"/>
  </r>
  <r>
    <x v="51"/>
    <x v="3"/>
    <n v="45"/>
    <n v="73"/>
    <n v="91604"/>
  </r>
  <r>
    <x v="0"/>
    <x v="3"/>
    <n v="46"/>
    <n v="32"/>
    <n v="15299"/>
  </r>
  <r>
    <x v="1"/>
    <x v="3"/>
    <n v="46"/>
    <n v="10"/>
    <n v="2097"/>
  </r>
  <r>
    <x v="2"/>
    <x v="3"/>
    <n v="46"/>
    <n v="63"/>
    <n v="27334"/>
  </r>
  <r>
    <x v="3"/>
    <x v="3"/>
    <n v="46"/>
    <n v="17"/>
    <n v="4486"/>
  </r>
  <r>
    <x v="4"/>
    <x v="3"/>
    <n v="46"/>
    <n v="146"/>
    <n v="38750"/>
  </r>
  <r>
    <x v="5"/>
    <x v="3"/>
    <n v="46"/>
    <n v="9"/>
    <n v="22250"/>
  </r>
  <r>
    <x v="6"/>
    <x v="3"/>
    <n v="46"/>
    <n v="25"/>
    <n v="4505"/>
  </r>
  <r>
    <x v="7"/>
    <x v="3"/>
    <n v="46"/>
    <n v="12"/>
    <n v="2730"/>
  </r>
  <r>
    <x v="8"/>
    <x v="3"/>
    <n v="46"/>
    <n v="3"/>
    <n v="1885"/>
  </r>
  <r>
    <x v="9"/>
    <x v="3"/>
    <n v="46"/>
    <n v="0"/>
    <n v="0"/>
  </r>
  <r>
    <x v="10"/>
    <x v="3"/>
    <n v="46"/>
    <n v="40"/>
    <n v="34861"/>
  </r>
  <r>
    <x v="11"/>
    <x v="3"/>
    <n v="46"/>
    <n v="19"/>
    <n v="1693"/>
  </r>
  <r>
    <x v="12"/>
    <x v="3"/>
    <n v="46"/>
    <n v="8"/>
    <n v="3101"/>
  </r>
  <r>
    <x v="13"/>
    <x v="3"/>
    <n v="46"/>
    <n v="103"/>
    <n v="58668"/>
  </r>
  <r>
    <x v="14"/>
    <x v="3"/>
    <n v="46"/>
    <n v="38"/>
    <n v="9835"/>
  </r>
  <r>
    <x v="15"/>
    <x v="3"/>
    <n v="46"/>
    <n v="21"/>
    <n v="34206"/>
  </r>
  <r>
    <x v="16"/>
    <x v="3"/>
    <n v="46"/>
    <n v="33"/>
    <n v="7336"/>
  </r>
  <r>
    <x v="17"/>
    <x v="3"/>
    <n v="46"/>
    <n v="17"/>
    <n v="20879"/>
  </r>
  <r>
    <x v="18"/>
    <x v="3"/>
    <n v="46"/>
    <n v="60"/>
    <n v="34024"/>
  </r>
  <r>
    <x v="19"/>
    <x v="3"/>
    <n v="46"/>
    <n v="31"/>
    <n v="5442"/>
  </r>
  <r>
    <x v="20"/>
    <x v="3"/>
    <n v="46"/>
    <n v="24"/>
    <n v="11692"/>
  </r>
  <r>
    <x v="21"/>
    <x v="3"/>
    <n v="46"/>
    <n v="56"/>
    <n v="30877"/>
  </r>
  <r>
    <x v="22"/>
    <x v="3"/>
    <n v="46"/>
    <n v="51"/>
    <n v="17042"/>
  </r>
  <r>
    <x v="23"/>
    <x v="3"/>
    <n v="46"/>
    <n v="15"/>
    <n v="4313"/>
  </r>
  <r>
    <x v="24"/>
    <x v="3"/>
    <n v="46"/>
    <n v="43"/>
    <n v="17699"/>
  </r>
  <r>
    <x v="25"/>
    <x v="3"/>
    <n v="46"/>
    <n v="22"/>
    <n v="7674"/>
  </r>
  <r>
    <x v="26"/>
    <x v="3"/>
    <n v="46"/>
    <n v="7"/>
    <n v="1693"/>
  </r>
  <r>
    <x v="27"/>
    <x v="3"/>
    <n v="46"/>
    <n v="16"/>
    <n v="2623"/>
  </r>
  <r>
    <x v="28"/>
    <x v="3"/>
    <n v="46"/>
    <n v="39"/>
    <n v="17620"/>
  </r>
  <r>
    <x v="29"/>
    <x v="3"/>
    <n v="46"/>
    <n v="28"/>
    <n v="4710"/>
  </r>
  <r>
    <x v="30"/>
    <x v="3"/>
    <n v="46"/>
    <n v="27"/>
    <n v="12472"/>
  </r>
  <r>
    <x v="31"/>
    <x v="3"/>
    <n v="46"/>
    <n v="28"/>
    <n v="10587"/>
  </r>
  <r>
    <x v="32"/>
    <x v="3"/>
    <n v="46"/>
    <n v="143"/>
    <n v="16053"/>
  </r>
  <r>
    <x v="33"/>
    <x v="3"/>
    <n v="46"/>
    <n v="55"/>
    <n v="16961"/>
  </r>
  <r>
    <x v="34"/>
    <x v="3"/>
    <n v="46"/>
    <n v="11"/>
    <n v="1439"/>
  </r>
  <r>
    <x v="35"/>
    <x v="3"/>
    <n v="46"/>
    <n v="47"/>
    <n v="16570"/>
  </r>
  <r>
    <x v="36"/>
    <x v="3"/>
    <n v="46"/>
    <n v="20"/>
    <n v="4122"/>
  </r>
  <r>
    <x v="37"/>
    <x v="3"/>
    <n v="46"/>
    <n v="18"/>
    <n v="3712"/>
  </r>
  <r>
    <x v="38"/>
    <x v="3"/>
    <n v="46"/>
    <n v="49"/>
    <n v="15888"/>
  </r>
  <r>
    <x v="39"/>
    <x v="3"/>
    <n v="46"/>
    <n v="20"/>
    <n v="6261"/>
  </r>
  <r>
    <x v="40"/>
    <x v="3"/>
    <n v="46"/>
    <n v="15"/>
    <n v="6506"/>
  </r>
  <r>
    <x v="41"/>
    <x v="3"/>
    <n v="46"/>
    <n v="24"/>
    <n v="5773"/>
  </r>
  <r>
    <x v="42"/>
    <x v="3"/>
    <n v="46"/>
    <n v="55"/>
    <n v="11365"/>
  </r>
  <r>
    <x v="43"/>
    <x v="3"/>
    <n v="46"/>
    <n v="124"/>
    <n v="46149"/>
  </r>
  <r>
    <x v="44"/>
    <x v="3"/>
    <n v="46"/>
    <n v="43"/>
    <n v="32305"/>
  </r>
  <r>
    <x v="45"/>
    <x v="3"/>
    <n v="46"/>
    <n v="11"/>
    <n v="3618"/>
  </r>
  <r>
    <x v="46"/>
    <x v="3"/>
    <n v="46"/>
    <n v="107"/>
    <n v="70230"/>
  </r>
  <r>
    <x v="47"/>
    <x v="3"/>
    <n v="46"/>
    <n v="16"/>
    <n v="6631"/>
  </r>
  <r>
    <x v="48"/>
    <x v="3"/>
    <n v="46"/>
    <n v="43"/>
    <n v="14003"/>
  </r>
  <r>
    <x v="49"/>
    <x v="3"/>
    <n v="46"/>
    <n v="34"/>
    <n v="4488"/>
  </r>
  <r>
    <x v="50"/>
    <x v="3"/>
    <n v="46"/>
    <n v="24"/>
    <n v="5085"/>
  </r>
  <r>
    <x v="53"/>
    <x v="3"/>
    <n v="46"/>
    <n v="1"/>
    <n v="711"/>
  </r>
  <r>
    <x v="52"/>
    <x v="3"/>
    <n v="46"/>
    <n v="1"/>
    <n v="361"/>
  </r>
  <r>
    <x v="51"/>
    <x v="3"/>
    <n v="46"/>
    <n v="71"/>
    <n v="91438"/>
  </r>
  <r>
    <x v="0"/>
    <x v="3"/>
    <n v="47"/>
    <n v="32"/>
    <n v="15519"/>
  </r>
  <r>
    <x v="1"/>
    <x v="3"/>
    <n v="47"/>
    <n v="9"/>
    <n v="2046"/>
  </r>
  <r>
    <x v="2"/>
    <x v="3"/>
    <n v="47"/>
    <n v="62"/>
    <n v="28619"/>
  </r>
  <r>
    <x v="3"/>
    <x v="3"/>
    <n v="47"/>
    <n v="17"/>
    <n v="4413"/>
  </r>
  <r>
    <x v="4"/>
    <x v="3"/>
    <n v="47"/>
    <n v="138"/>
    <n v="40674"/>
  </r>
  <r>
    <x v="5"/>
    <x v="3"/>
    <n v="47"/>
    <n v="9"/>
    <n v="22399"/>
  </r>
  <r>
    <x v="6"/>
    <x v="3"/>
    <n v="47"/>
    <n v="19"/>
    <n v="3150"/>
  </r>
  <r>
    <x v="7"/>
    <x v="3"/>
    <n v="47"/>
    <n v="13"/>
    <n v="3212"/>
  </r>
  <r>
    <x v="8"/>
    <x v="3"/>
    <n v="47"/>
    <n v="3"/>
    <n v="1866"/>
  </r>
  <r>
    <x v="9"/>
    <x v="3"/>
    <n v="47"/>
    <n v="0"/>
    <n v="0"/>
  </r>
  <r>
    <x v="10"/>
    <x v="3"/>
    <n v="47"/>
    <n v="38"/>
    <n v="37204"/>
  </r>
  <r>
    <x v="11"/>
    <x v="3"/>
    <n v="47"/>
    <n v="19"/>
    <n v="1814"/>
  </r>
  <r>
    <x v="12"/>
    <x v="3"/>
    <n v="47"/>
    <n v="7"/>
    <n v="2107"/>
  </r>
  <r>
    <x v="13"/>
    <x v="3"/>
    <n v="47"/>
    <n v="104"/>
    <n v="56729"/>
  </r>
  <r>
    <x v="14"/>
    <x v="3"/>
    <n v="47"/>
    <n v="39"/>
    <n v="9597"/>
  </r>
  <r>
    <x v="15"/>
    <x v="3"/>
    <n v="47"/>
    <n v="20"/>
    <n v="32705"/>
  </r>
  <r>
    <x v="16"/>
    <x v="3"/>
    <n v="47"/>
    <n v="35"/>
    <n v="7580"/>
  </r>
  <r>
    <x v="17"/>
    <x v="3"/>
    <n v="47"/>
    <n v="16"/>
    <n v="22013"/>
  </r>
  <r>
    <x v="18"/>
    <x v="3"/>
    <n v="47"/>
    <n v="51"/>
    <n v="31203"/>
  </r>
  <r>
    <x v="19"/>
    <x v="3"/>
    <n v="47"/>
    <n v="26"/>
    <n v="5018"/>
  </r>
  <r>
    <x v="20"/>
    <x v="3"/>
    <n v="47"/>
    <n v="20"/>
    <n v="11512"/>
  </r>
  <r>
    <x v="21"/>
    <x v="3"/>
    <n v="47"/>
    <n v="56"/>
    <n v="30917"/>
  </r>
  <r>
    <x v="22"/>
    <x v="3"/>
    <n v="47"/>
    <n v="49"/>
    <n v="14479"/>
  </r>
  <r>
    <x v="23"/>
    <x v="3"/>
    <n v="47"/>
    <n v="17"/>
    <n v="4519"/>
  </r>
  <r>
    <x v="24"/>
    <x v="3"/>
    <n v="47"/>
    <n v="43"/>
    <n v="18441"/>
  </r>
  <r>
    <x v="25"/>
    <x v="3"/>
    <n v="47"/>
    <n v="20"/>
    <n v="7129"/>
  </r>
  <r>
    <x v="26"/>
    <x v="3"/>
    <n v="47"/>
    <n v="7"/>
    <n v="1785"/>
  </r>
  <r>
    <x v="27"/>
    <x v="3"/>
    <n v="47"/>
    <n v="16"/>
    <n v="2502"/>
  </r>
  <r>
    <x v="28"/>
    <x v="3"/>
    <n v="47"/>
    <n v="43"/>
    <n v="18402"/>
  </r>
  <r>
    <x v="29"/>
    <x v="3"/>
    <n v="47"/>
    <n v="29"/>
    <n v="5091"/>
  </r>
  <r>
    <x v="30"/>
    <x v="3"/>
    <n v="47"/>
    <n v="26"/>
    <n v="8932"/>
  </r>
  <r>
    <x v="31"/>
    <x v="3"/>
    <n v="47"/>
    <n v="28"/>
    <n v="10926"/>
  </r>
  <r>
    <x v="32"/>
    <x v="3"/>
    <n v="47"/>
    <n v="143"/>
    <n v="15515"/>
  </r>
  <r>
    <x v="33"/>
    <x v="3"/>
    <n v="47"/>
    <n v="54"/>
    <n v="17586"/>
  </r>
  <r>
    <x v="34"/>
    <x v="3"/>
    <n v="47"/>
    <n v="12"/>
    <n v="1555"/>
  </r>
  <r>
    <x v="35"/>
    <x v="3"/>
    <n v="47"/>
    <n v="46"/>
    <n v="16084"/>
  </r>
  <r>
    <x v="36"/>
    <x v="3"/>
    <n v="47"/>
    <n v="20"/>
    <n v="4507"/>
  </r>
  <r>
    <x v="37"/>
    <x v="3"/>
    <n v="47"/>
    <n v="16"/>
    <n v="3624"/>
  </r>
  <r>
    <x v="38"/>
    <x v="3"/>
    <n v="47"/>
    <n v="50"/>
    <n v="16265"/>
  </r>
  <r>
    <x v="39"/>
    <x v="3"/>
    <n v="47"/>
    <n v="20"/>
    <n v="6755"/>
  </r>
  <r>
    <x v="40"/>
    <x v="3"/>
    <n v="47"/>
    <n v="16"/>
    <n v="6977"/>
  </r>
  <r>
    <x v="41"/>
    <x v="3"/>
    <n v="47"/>
    <n v="24"/>
    <n v="6137"/>
  </r>
  <r>
    <x v="42"/>
    <x v="3"/>
    <n v="47"/>
    <n v="52"/>
    <n v="10810"/>
  </r>
  <r>
    <x v="43"/>
    <x v="3"/>
    <n v="47"/>
    <n v="120"/>
    <n v="46565"/>
  </r>
  <r>
    <x v="44"/>
    <x v="3"/>
    <n v="47"/>
    <n v="44"/>
    <n v="37834"/>
  </r>
  <r>
    <x v="45"/>
    <x v="3"/>
    <n v="47"/>
    <n v="10"/>
    <n v="3370"/>
  </r>
  <r>
    <x v="46"/>
    <x v="3"/>
    <n v="47"/>
    <n v="107"/>
    <n v="71661"/>
  </r>
  <r>
    <x v="47"/>
    <x v="3"/>
    <n v="47"/>
    <n v="16"/>
    <n v="6867"/>
  </r>
  <r>
    <x v="48"/>
    <x v="3"/>
    <n v="47"/>
    <n v="42"/>
    <n v="13073"/>
  </r>
  <r>
    <x v="49"/>
    <x v="3"/>
    <n v="47"/>
    <n v="34"/>
    <n v="4414"/>
  </r>
  <r>
    <x v="50"/>
    <x v="3"/>
    <n v="47"/>
    <n v="23"/>
    <n v="5233"/>
  </r>
  <r>
    <x v="53"/>
    <x v="3"/>
    <n v="47"/>
    <n v="1"/>
    <n v="680"/>
  </r>
  <r>
    <x v="52"/>
    <x v="3"/>
    <n v="47"/>
    <n v="1"/>
    <n v="397"/>
  </r>
  <r>
    <x v="51"/>
    <x v="3"/>
    <n v="47"/>
    <n v="71"/>
    <n v="93497"/>
  </r>
  <r>
    <x v="0"/>
    <x v="3"/>
    <n v="48"/>
    <n v="31"/>
    <n v="10300"/>
  </r>
  <r>
    <x v="1"/>
    <x v="3"/>
    <n v="48"/>
    <n v="9"/>
    <n v="1866"/>
  </r>
  <r>
    <x v="2"/>
    <x v="3"/>
    <n v="48"/>
    <n v="63"/>
    <n v="20498"/>
  </r>
  <r>
    <x v="3"/>
    <x v="3"/>
    <n v="48"/>
    <n v="16"/>
    <n v="2586"/>
  </r>
  <r>
    <x v="4"/>
    <x v="3"/>
    <n v="48"/>
    <n v="138"/>
    <n v="27046"/>
  </r>
  <r>
    <x v="5"/>
    <x v="3"/>
    <n v="48"/>
    <n v="11"/>
    <n v="17513"/>
  </r>
  <r>
    <x v="6"/>
    <x v="3"/>
    <n v="48"/>
    <n v="17"/>
    <n v="1455"/>
  </r>
  <r>
    <x v="7"/>
    <x v="3"/>
    <n v="48"/>
    <n v="12"/>
    <n v="2303"/>
  </r>
  <r>
    <x v="8"/>
    <x v="3"/>
    <n v="48"/>
    <n v="3"/>
    <n v="887"/>
  </r>
  <r>
    <x v="9"/>
    <x v="3"/>
    <n v="48"/>
    <n v="0"/>
    <n v="0"/>
  </r>
  <r>
    <x v="10"/>
    <x v="3"/>
    <n v="48"/>
    <n v="39"/>
    <n v="25279"/>
  </r>
  <r>
    <x v="11"/>
    <x v="3"/>
    <n v="48"/>
    <n v="17"/>
    <n v="1149"/>
  </r>
  <r>
    <x v="12"/>
    <x v="3"/>
    <n v="48"/>
    <n v="9"/>
    <n v="2228"/>
  </r>
  <r>
    <x v="13"/>
    <x v="3"/>
    <n v="48"/>
    <n v="103"/>
    <n v="43271"/>
  </r>
  <r>
    <x v="14"/>
    <x v="3"/>
    <n v="48"/>
    <n v="40"/>
    <n v="6341"/>
  </r>
  <r>
    <x v="15"/>
    <x v="3"/>
    <n v="48"/>
    <n v="21"/>
    <n v="25965"/>
  </r>
  <r>
    <x v="16"/>
    <x v="3"/>
    <n v="48"/>
    <n v="34"/>
    <n v="5264"/>
  </r>
  <r>
    <x v="17"/>
    <x v="3"/>
    <n v="48"/>
    <n v="15"/>
    <n v="19167"/>
  </r>
  <r>
    <x v="18"/>
    <x v="3"/>
    <n v="48"/>
    <n v="62"/>
    <n v="31725"/>
  </r>
  <r>
    <x v="19"/>
    <x v="3"/>
    <n v="48"/>
    <n v="31"/>
    <n v="3331"/>
  </r>
  <r>
    <x v="20"/>
    <x v="3"/>
    <n v="48"/>
    <n v="23"/>
    <n v="7532"/>
  </r>
  <r>
    <x v="21"/>
    <x v="3"/>
    <n v="48"/>
    <n v="58"/>
    <n v="21548"/>
  </r>
  <r>
    <x v="22"/>
    <x v="3"/>
    <n v="48"/>
    <n v="46"/>
    <n v="9964"/>
  </r>
  <r>
    <x v="23"/>
    <x v="3"/>
    <n v="48"/>
    <n v="17"/>
    <n v="3957"/>
  </r>
  <r>
    <x v="24"/>
    <x v="3"/>
    <n v="48"/>
    <n v="42"/>
    <n v="15717"/>
  </r>
  <r>
    <x v="25"/>
    <x v="3"/>
    <n v="48"/>
    <n v="21"/>
    <n v="5533"/>
  </r>
  <r>
    <x v="26"/>
    <x v="3"/>
    <n v="48"/>
    <n v="8"/>
    <n v="1768"/>
  </r>
  <r>
    <x v="27"/>
    <x v="3"/>
    <n v="48"/>
    <n v="16"/>
    <n v="1888"/>
  </r>
  <r>
    <x v="28"/>
    <x v="3"/>
    <n v="48"/>
    <n v="43"/>
    <n v="13993"/>
  </r>
  <r>
    <x v="29"/>
    <x v="3"/>
    <n v="48"/>
    <n v="29"/>
    <n v="3171"/>
  </r>
  <r>
    <x v="30"/>
    <x v="3"/>
    <n v="48"/>
    <n v="26"/>
    <n v="6254"/>
  </r>
  <r>
    <x v="31"/>
    <x v="3"/>
    <n v="48"/>
    <n v="28"/>
    <n v="8531"/>
  </r>
  <r>
    <x v="32"/>
    <x v="3"/>
    <n v="48"/>
    <n v="157"/>
    <n v="11917"/>
  </r>
  <r>
    <x v="33"/>
    <x v="3"/>
    <n v="48"/>
    <n v="53"/>
    <n v="9936"/>
  </r>
  <r>
    <x v="34"/>
    <x v="3"/>
    <n v="48"/>
    <n v="12"/>
    <n v="1671"/>
  </r>
  <r>
    <x v="35"/>
    <x v="3"/>
    <n v="48"/>
    <n v="48"/>
    <n v="10540"/>
  </r>
  <r>
    <x v="36"/>
    <x v="3"/>
    <n v="48"/>
    <n v="20"/>
    <n v="3063"/>
  </r>
  <r>
    <x v="37"/>
    <x v="3"/>
    <n v="48"/>
    <n v="18"/>
    <n v="2464"/>
  </r>
  <r>
    <x v="38"/>
    <x v="3"/>
    <n v="48"/>
    <n v="45"/>
    <n v="8340"/>
  </r>
  <r>
    <x v="39"/>
    <x v="3"/>
    <n v="48"/>
    <n v="20"/>
    <n v="4193"/>
  </r>
  <r>
    <x v="40"/>
    <x v="3"/>
    <n v="48"/>
    <n v="15"/>
    <n v="4195"/>
  </r>
  <r>
    <x v="41"/>
    <x v="3"/>
    <n v="48"/>
    <n v="24"/>
    <n v="4421"/>
  </r>
  <r>
    <x v="42"/>
    <x v="3"/>
    <n v="48"/>
    <n v="53"/>
    <n v="6003"/>
  </r>
  <r>
    <x v="43"/>
    <x v="3"/>
    <n v="48"/>
    <n v="121"/>
    <n v="31054"/>
  </r>
  <r>
    <x v="44"/>
    <x v="3"/>
    <n v="48"/>
    <n v="43"/>
    <n v="36326"/>
  </r>
  <r>
    <x v="45"/>
    <x v="3"/>
    <n v="48"/>
    <n v="10"/>
    <n v="2229"/>
  </r>
  <r>
    <x v="46"/>
    <x v="3"/>
    <n v="48"/>
    <n v="107"/>
    <n v="62143"/>
  </r>
  <r>
    <x v="47"/>
    <x v="3"/>
    <n v="48"/>
    <n v="17"/>
    <n v="3960"/>
  </r>
  <r>
    <x v="48"/>
    <x v="3"/>
    <n v="48"/>
    <n v="44"/>
    <n v="9752"/>
  </r>
  <r>
    <x v="49"/>
    <x v="3"/>
    <n v="48"/>
    <n v="32"/>
    <n v="2771"/>
  </r>
  <r>
    <x v="50"/>
    <x v="3"/>
    <n v="48"/>
    <n v="22"/>
    <n v="4106"/>
  </r>
  <r>
    <x v="53"/>
    <x v="3"/>
    <n v="48"/>
    <n v="1"/>
    <n v="690"/>
  </r>
  <r>
    <x v="52"/>
    <x v="3"/>
    <n v="48"/>
    <n v="1"/>
    <n v="361"/>
  </r>
  <r>
    <x v="51"/>
    <x v="3"/>
    <n v="48"/>
    <n v="73"/>
    <n v="81837"/>
  </r>
  <r>
    <x v="0"/>
    <x v="3"/>
    <n v="49"/>
    <n v="32"/>
    <n v="15908"/>
  </r>
  <r>
    <x v="1"/>
    <x v="3"/>
    <n v="49"/>
    <n v="9"/>
    <n v="1867"/>
  </r>
  <r>
    <x v="2"/>
    <x v="3"/>
    <n v="49"/>
    <n v="63"/>
    <n v="27848"/>
  </r>
  <r>
    <x v="3"/>
    <x v="3"/>
    <n v="49"/>
    <n v="17"/>
    <n v="3682"/>
  </r>
  <r>
    <x v="4"/>
    <x v="3"/>
    <n v="49"/>
    <n v="139"/>
    <n v="41711"/>
  </r>
  <r>
    <x v="5"/>
    <x v="3"/>
    <n v="49"/>
    <n v="10"/>
    <n v="20637"/>
  </r>
  <r>
    <x v="6"/>
    <x v="3"/>
    <n v="49"/>
    <n v="15"/>
    <n v="3212"/>
  </r>
  <r>
    <x v="7"/>
    <x v="3"/>
    <n v="49"/>
    <n v="12"/>
    <n v="3154"/>
  </r>
  <r>
    <x v="8"/>
    <x v="3"/>
    <n v="49"/>
    <n v="3"/>
    <n v="1595"/>
  </r>
  <r>
    <x v="9"/>
    <x v="3"/>
    <n v="49"/>
    <n v="0"/>
    <n v="0"/>
  </r>
  <r>
    <x v="10"/>
    <x v="3"/>
    <n v="49"/>
    <n v="38"/>
    <n v="33140"/>
  </r>
  <r>
    <x v="11"/>
    <x v="3"/>
    <n v="49"/>
    <n v="18"/>
    <n v="1714"/>
  </r>
  <r>
    <x v="12"/>
    <x v="3"/>
    <n v="49"/>
    <n v="9"/>
    <n v="2608"/>
  </r>
  <r>
    <x v="13"/>
    <x v="3"/>
    <n v="49"/>
    <n v="103"/>
    <n v="57583"/>
  </r>
  <r>
    <x v="14"/>
    <x v="3"/>
    <n v="49"/>
    <n v="39"/>
    <n v="9156"/>
  </r>
  <r>
    <x v="15"/>
    <x v="3"/>
    <n v="49"/>
    <n v="21"/>
    <n v="34739"/>
  </r>
  <r>
    <x v="16"/>
    <x v="3"/>
    <n v="49"/>
    <n v="34"/>
    <n v="6800"/>
  </r>
  <r>
    <x v="17"/>
    <x v="3"/>
    <n v="49"/>
    <n v="16"/>
    <n v="18951"/>
  </r>
  <r>
    <x v="18"/>
    <x v="3"/>
    <n v="49"/>
    <n v="63"/>
    <n v="36431"/>
  </r>
  <r>
    <x v="19"/>
    <x v="3"/>
    <n v="49"/>
    <n v="32"/>
    <n v="5454"/>
  </r>
  <r>
    <x v="20"/>
    <x v="3"/>
    <n v="49"/>
    <n v="22"/>
    <n v="11509"/>
  </r>
  <r>
    <x v="21"/>
    <x v="3"/>
    <n v="49"/>
    <n v="58"/>
    <n v="30455"/>
  </r>
  <r>
    <x v="22"/>
    <x v="3"/>
    <n v="49"/>
    <n v="50"/>
    <n v="14374"/>
  </r>
  <r>
    <x v="23"/>
    <x v="3"/>
    <n v="49"/>
    <n v="19"/>
    <n v="4782"/>
  </r>
  <r>
    <x v="24"/>
    <x v="3"/>
    <n v="49"/>
    <n v="43"/>
    <n v="18654"/>
  </r>
  <r>
    <x v="25"/>
    <x v="3"/>
    <n v="49"/>
    <n v="24"/>
    <n v="7870"/>
  </r>
  <r>
    <x v="26"/>
    <x v="3"/>
    <n v="49"/>
    <n v="8"/>
    <n v="2747"/>
  </r>
  <r>
    <x v="27"/>
    <x v="3"/>
    <n v="49"/>
    <n v="16"/>
    <n v="2665"/>
  </r>
  <r>
    <x v="28"/>
    <x v="3"/>
    <n v="49"/>
    <n v="41"/>
    <n v="16980"/>
  </r>
  <r>
    <x v="29"/>
    <x v="3"/>
    <n v="49"/>
    <n v="26"/>
    <n v="4636"/>
  </r>
  <r>
    <x v="30"/>
    <x v="3"/>
    <n v="49"/>
    <n v="27"/>
    <n v="11377"/>
  </r>
  <r>
    <x v="31"/>
    <x v="3"/>
    <n v="49"/>
    <n v="27"/>
    <n v="9501"/>
  </r>
  <r>
    <x v="32"/>
    <x v="3"/>
    <n v="49"/>
    <n v="158"/>
    <n v="18044"/>
  </r>
  <r>
    <x v="33"/>
    <x v="3"/>
    <n v="49"/>
    <n v="54"/>
    <n v="17708"/>
  </r>
  <r>
    <x v="34"/>
    <x v="3"/>
    <n v="49"/>
    <n v="11"/>
    <n v="1432"/>
  </r>
  <r>
    <x v="35"/>
    <x v="3"/>
    <n v="49"/>
    <n v="46"/>
    <n v="14560"/>
  </r>
  <r>
    <x v="36"/>
    <x v="3"/>
    <n v="49"/>
    <n v="16"/>
    <n v="2799"/>
  </r>
  <r>
    <x v="37"/>
    <x v="3"/>
    <n v="49"/>
    <n v="18"/>
    <n v="3348"/>
  </r>
  <r>
    <x v="38"/>
    <x v="3"/>
    <n v="49"/>
    <n v="51"/>
    <n v="16118"/>
  </r>
  <r>
    <x v="39"/>
    <x v="3"/>
    <n v="49"/>
    <n v="20"/>
    <n v="6307"/>
  </r>
  <r>
    <x v="40"/>
    <x v="3"/>
    <n v="49"/>
    <n v="16"/>
    <n v="6865"/>
  </r>
  <r>
    <x v="41"/>
    <x v="3"/>
    <n v="49"/>
    <n v="24"/>
    <n v="5644"/>
  </r>
  <r>
    <x v="42"/>
    <x v="3"/>
    <n v="49"/>
    <n v="51"/>
    <n v="10082"/>
  </r>
  <r>
    <x v="43"/>
    <x v="3"/>
    <n v="49"/>
    <n v="122"/>
    <n v="44310"/>
  </r>
  <r>
    <x v="44"/>
    <x v="3"/>
    <n v="49"/>
    <n v="43"/>
    <n v="16466"/>
  </r>
  <r>
    <x v="45"/>
    <x v="3"/>
    <n v="49"/>
    <n v="11"/>
    <n v="3447"/>
  </r>
  <r>
    <x v="46"/>
    <x v="3"/>
    <n v="49"/>
    <n v="107"/>
    <n v="72977"/>
  </r>
  <r>
    <x v="47"/>
    <x v="3"/>
    <n v="49"/>
    <n v="16"/>
    <n v="6557"/>
  </r>
  <r>
    <x v="48"/>
    <x v="3"/>
    <n v="49"/>
    <n v="45"/>
    <n v="13269"/>
  </r>
  <r>
    <x v="49"/>
    <x v="3"/>
    <n v="49"/>
    <n v="33"/>
    <n v="4278"/>
  </r>
  <r>
    <x v="50"/>
    <x v="3"/>
    <n v="49"/>
    <n v="23"/>
    <n v="5402"/>
  </r>
  <r>
    <x v="53"/>
    <x v="3"/>
    <n v="49"/>
    <n v="1"/>
    <n v="679"/>
  </r>
  <r>
    <x v="52"/>
    <x v="3"/>
    <n v="49"/>
    <n v="1"/>
    <n v="372"/>
  </r>
  <r>
    <x v="51"/>
    <x v="3"/>
    <n v="49"/>
    <n v="76"/>
    <n v="99256"/>
  </r>
  <r>
    <x v="0"/>
    <x v="3"/>
    <n v="50"/>
    <n v="30"/>
    <n v="13466"/>
  </r>
  <r>
    <x v="1"/>
    <x v="3"/>
    <n v="50"/>
    <n v="9"/>
    <n v="1810"/>
  </r>
  <r>
    <x v="2"/>
    <x v="3"/>
    <n v="50"/>
    <n v="63"/>
    <n v="27137"/>
  </r>
  <r>
    <x v="3"/>
    <x v="3"/>
    <n v="50"/>
    <n v="17"/>
    <n v="3916"/>
  </r>
  <r>
    <x v="4"/>
    <x v="3"/>
    <n v="50"/>
    <n v="141"/>
    <n v="38981"/>
  </r>
  <r>
    <x v="5"/>
    <x v="3"/>
    <n v="50"/>
    <n v="11"/>
    <n v="21485"/>
  </r>
  <r>
    <x v="6"/>
    <x v="3"/>
    <n v="50"/>
    <n v="15"/>
    <n v="1786"/>
  </r>
  <r>
    <x v="7"/>
    <x v="3"/>
    <n v="50"/>
    <n v="11"/>
    <n v="2112"/>
  </r>
  <r>
    <x v="8"/>
    <x v="3"/>
    <n v="50"/>
    <n v="3"/>
    <n v="1373"/>
  </r>
  <r>
    <x v="9"/>
    <x v="3"/>
    <n v="50"/>
    <n v="0"/>
    <n v="0"/>
  </r>
  <r>
    <x v="10"/>
    <x v="3"/>
    <n v="50"/>
    <n v="39"/>
    <n v="31970"/>
  </r>
  <r>
    <x v="11"/>
    <x v="3"/>
    <n v="50"/>
    <n v="17"/>
    <n v="1607"/>
  </r>
  <r>
    <x v="12"/>
    <x v="3"/>
    <n v="50"/>
    <n v="9"/>
    <n v="2568"/>
  </r>
  <r>
    <x v="13"/>
    <x v="3"/>
    <n v="50"/>
    <n v="102"/>
    <n v="48075"/>
  </r>
  <r>
    <x v="14"/>
    <x v="3"/>
    <n v="50"/>
    <n v="38"/>
    <n v="8693"/>
  </r>
  <r>
    <x v="15"/>
    <x v="3"/>
    <n v="50"/>
    <n v="21"/>
    <n v="32614"/>
  </r>
  <r>
    <x v="16"/>
    <x v="3"/>
    <n v="50"/>
    <n v="33"/>
    <n v="6647"/>
  </r>
  <r>
    <x v="17"/>
    <x v="3"/>
    <n v="50"/>
    <n v="16"/>
    <n v="20777"/>
  </r>
  <r>
    <x v="18"/>
    <x v="3"/>
    <n v="50"/>
    <n v="63"/>
    <n v="35316"/>
  </r>
  <r>
    <x v="19"/>
    <x v="3"/>
    <n v="50"/>
    <n v="32"/>
    <n v="5475"/>
  </r>
  <r>
    <x v="20"/>
    <x v="3"/>
    <n v="50"/>
    <n v="24"/>
    <n v="9218"/>
  </r>
  <r>
    <x v="21"/>
    <x v="3"/>
    <n v="50"/>
    <n v="56"/>
    <n v="28942"/>
  </r>
  <r>
    <x v="22"/>
    <x v="3"/>
    <n v="50"/>
    <n v="51"/>
    <n v="15311"/>
  </r>
  <r>
    <x v="23"/>
    <x v="3"/>
    <n v="50"/>
    <n v="17"/>
    <n v="5085"/>
  </r>
  <r>
    <x v="24"/>
    <x v="3"/>
    <n v="50"/>
    <n v="42"/>
    <n v="17449"/>
  </r>
  <r>
    <x v="25"/>
    <x v="3"/>
    <n v="50"/>
    <n v="25"/>
    <n v="7597"/>
  </r>
  <r>
    <x v="26"/>
    <x v="3"/>
    <n v="50"/>
    <n v="8"/>
    <n v="2433"/>
  </r>
  <r>
    <x v="27"/>
    <x v="3"/>
    <n v="50"/>
    <n v="15"/>
    <n v="2334"/>
  </r>
  <r>
    <x v="28"/>
    <x v="3"/>
    <n v="50"/>
    <n v="42"/>
    <n v="17101"/>
  </r>
  <r>
    <x v="29"/>
    <x v="3"/>
    <n v="50"/>
    <n v="22"/>
    <n v="4067"/>
  </r>
  <r>
    <x v="30"/>
    <x v="3"/>
    <n v="50"/>
    <n v="25"/>
    <n v="8989"/>
  </r>
  <r>
    <x v="31"/>
    <x v="3"/>
    <n v="50"/>
    <n v="27"/>
    <n v="10074"/>
  </r>
  <r>
    <x v="32"/>
    <x v="3"/>
    <n v="50"/>
    <n v="159"/>
    <n v="16772"/>
  </r>
  <r>
    <x v="33"/>
    <x v="3"/>
    <n v="50"/>
    <n v="54"/>
    <n v="13446"/>
  </r>
  <r>
    <x v="34"/>
    <x v="3"/>
    <n v="50"/>
    <n v="13"/>
    <n v="2123"/>
  </r>
  <r>
    <x v="35"/>
    <x v="3"/>
    <n v="50"/>
    <n v="49"/>
    <n v="14920"/>
  </r>
  <r>
    <x v="36"/>
    <x v="3"/>
    <n v="50"/>
    <n v="22"/>
    <n v="4332"/>
  </r>
  <r>
    <x v="37"/>
    <x v="3"/>
    <n v="50"/>
    <n v="18"/>
    <n v="3340"/>
  </r>
  <r>
    <x v="38"/>
    <x v="3"/>
    <n v="50"/>
    <n v="49"/>
    <n v="13004"/>
  </r>
  <r>
    <x v="39"/>
    <x v="3"/>
    <n v="50"/>
    <n v="20"/>
    <n v="6118"/>
  </r>
  <r>
    <x v="40"/>
    <x v="3"/>
    <n v="50"/>
    <n v="15"/>
    <n v="6187"/>
  </r>
  <r>
    <x v="41"/>
    <x v="3"/>
    <n v="50"/>
    <n v="24"/>
    <n v="5810"/>
  </r>
  <r>
    <x v="42"/>
    <x v="3"/>
    <n v="50"/>
    <n v="53"/>
    <n v="9988"/>
  </r>
  <r>
    <x v="43"/>
    <x v="3"/>
    <n v="50"/>
    <n v="121"/>
    <n v="42628"/>
  </r>
  <r>
    <x v="44"/>
    <x v="3"/>
    <n v="50"/>
    <n v="42"/>
    <n v="19420"/>
  </r>
  <r>
    <x v="45"/>
    <x v="3"/>
    <n v="50"/>
    <n v="10"/>
    <n v="2978"/>
  </r>
  <r>
    <x v="46"/>
    <x v="3"/>
    <n v="50"/>
    <n v="110"/>
    <n v="66959"/>
  </r>
  <r>
    <x v="47"/>
    <x v="3"/>
    <n v="50"/>
    <n v="16"/>
    <n v="6350"/>
  </r>
  <r>
    <x v="48"/>
    <x v="3"/>
    <n v="50"/>
    <n v="47"/>
    <n v="13599"/>
  </r>
  <r>
    <x v="49"/>
    <x v="3"/>
    <n v="50"/>
    <n v="33"/>
    <n v="4200"/>
  </r>
  <r>
    <x v="50"/>
    <x v="3"/>
    <n v="50"/>
    <n v="21"/>
    <n v="4541"/>
  </r>
  <r>
    <x v="53"/>
    <x v="3"/>
    <n v="50"/>
    <n v="1"/>
    <n v="635"/>
  </r>
  <r>
    <x v="52"/>
    <x v="3"/>
    <n v="50"/>
    <n v="1"/>
    <n v="388"/>
  </r>
  <r>
    <x v="51"/>
    <x v="3"/>
    <n v="50"/>
    <n v="71"/>
    <n v="89267"/>
  </r>
  <r>
    <x v="0"/>
    <x v="3"/>
    <n v="51"/>
    <n v="30"/>
    <n v="12722"/>
  </r>
  <r>
    <x v="1"/>
    <x v="3"/>
    <n v="51"/>
    <n v="9"/>
    <n v="1920"/>
  </r>
  <r>
    <x v="2"/>
    <x v="3"/>
    <n v="51"/>
    <n v="63"/>
    <n v="27343"/>
  </r>
  <r>
    <x v="3"/>
    <x v="3"/>
    <n v="51"/>
    <n v="17"/>
    <n v="3554"/>
  </r>
  <r>
    <x v="4"/>
    <x v="3"/>
    <n v="51"/>
    <n v="137"/>
    <n v="36030"/>
  </r>
  <r>
    <x v="5"/>
    <x v="3"/>
    <n v="51"/>
    <n v="11"/>
    <n v="22314"/>
  </r>
  <r>
    <x v="6"/>
    <x v="3"/>
    <n v="51"/>
    <n v="16"/>
    <n v="1653"/>
  </r>
  <r>
    <x v="7"/>
    <x v="3"/>
    <n v="51"/>
    <n v="11"/>
    <n v="2413"/>
  </r>
  <r>
    <x v="8"/>
    <x v="3"/>
    <n v="51"/>
    <n v="3"/>
    <n v="1494"/>
  </r>
  <r>
    <x v="9"/>
    <x v="3"/>
    <n v="51"/>
    <n v="0"/>
    <n v="0"/>
  </r>
  <r>
    <x v="10"/>
    <x v="3"/>
    <n v="51"/>
    <n v="41"/>
    <n v="30096"/>
  </r>
  <r>
    <x v="11"/>
    <x v="3"/>
    <n v="51"/>
    <n v="16"/>
    <n v="1317"/>
  </r>
  <r>
    <x v="12"/>
    <x v="3"/>
    <n v="51"/>
    <n v="9"/>
    <n v="2425"/>
  </r>
  <r>
    <x v="13"/>
    <x v="3"/>
    <n v="51"/>
    <n v="101"/>
    <n v="54227"/>
  </r>
  <r>
    <x v="14"/>
    <x v="3"/>
    <n v="51"/>
    <n v="39"/>
    <n v="7960"/>
  </r>
  <r>
    <x v="15"/>
    <x v="3"/>
    <n v="51"/>
    <n v="22"/>
    <n v="31593"/>
  </r>
  <r>
    <x v="16"/>
    <x v="3"/>
    <n v="51"/>
    <n v="31"/>
    <n v="6176"/>
  </r>
  <r>
    <x v="17"/>
    <x v="3"/>
    <n v="51"/>
    <n v="16"/>
    <n v="22021"/>
  </r>
  <r>
    <x v="18"/>
    <x v="3"/>
    <n v="51"/>
    <n v="59"/>
    <n v="32883"/>
  </r>
  <r>
    <x v="19"/>
    <x v="3"/>
    <n v="51"/>
    <n v="31"/>
    <n v="4858"/>
  </r>
  <r>
    <x v="20"/>
    <x v="3"/>
    <n v="51"/>
    <n v="21"/>
    <n v="10359"/>
  </r>
  <r>
    <x v="21"/>
    <x v="3"/>
    <n v="51"/>
    <n v="53"/>
    <n v="27392"/>
  </r>
  <r>
    <x v="22"/>
    <x v="3"/>
    <n v="51"/>
    <n v="52"/>
    <n v="15148"/>
  </r>
  <r>
    <x v="23"/>
    <x v="3"/>
    <n v="51"/>
    <n v="17"/>
    <n v="4668"/>
  </r>
  <r>
    <x v="24"/>
    <x v="3"/>
    <n v="51"/>
    <n v="40"/>
    <n v="16510"/>
  </r>
  <r>
    <x v="25"/>
    <x v="3"/>
    <n v="51"/>
    <n v="25"/>
    <n v="6769"/>
  </r>
  <r>
    <x v="26"/>
    <x v="3"/>
    <n v="51"/>
    <n v="6"/>
    <n v="1199"/>
  </r>
  <r>
    <x v="27"/>
    <x v="3"/>
    <n v="51"/>
    <n v="16"/>
    <n v="2544"/>
  </r>
  <r>
    <x v="28"/>
    <x v="3"/>
    <n v="51"/>
    <n v="42"/>
    <n v="18145"/>
  </r>
  <r>
    <x v="29"/>
    <x v="3"/>
    <n v="51"/>
    <n v="27"/>
    <n v="3929"/>
  </r>
  <r>
    <x v="30"/>
    <x v="3"/>
    <n v="51"/>
    <n v="26"/>
    <n v="9084"/>
  </r>
  <r>
    <x v="31"/>
    <x v="3"/>
    <n v="51"/>
    <n v="26"/>
    <n v="10376"/>
  </r>
  <r>
    <x v="32"/>
    <x v="3"/>
    <n v="51"/>
    <n v="145"/>
    <n v="14242"/>
  </r>
  <r>
    <x v="33"/>
    <x v="3"/>
    <n v="51"/>
    <n v="52"/>
    <n v="13185"/>
  </r>
  <r>
    <x v="34"/>
    <x v="3"/>
    <n v="51"/>
    <n v="8"/>
    <n v="1614"/>
  </r>
  <r>
    <x v="35"/>
    <x v="3"/>
    <n v="51"/>
    <n v="49"/>
    <n v="14331"/>
  </r>
  <r>
    <x v="36"/>
    <x v="3"/>
    <n v="51"/>
    <n v="19"/>
    <n v="4118"/>
  </r>
  <r>
    <x v="37"/>
    <x v="3"/>
    <n v="51"/>
    <n v="17"/>
    <n v="2214"/>
  </r>
  <r>
    <x v="38"/>
    <x v="3"/>
    <n v="51"/>
    <n v="46"/>
    <n v="9634"/>
  </r>
  <r>
    <x v="39"/>
    <x v="3"/>
    <n v="51"/>
    <n v="20"/>
    <n v="5660"/>
  </r>
  <r>
    <x v="40"/>
    <x v="3"/>
    <n v="51"/>
    <n v="15"/>
    <n v="4931"/>
  </r>
  <r>
    <x v="41"/>
    <x v="3"/>
    <n v="51"/>
    <n v="23"/>
    <n v="5692"/>
  </r>
  <r>
    <x v="42"/>
    <x v="3"/>
    <n v="51"/>
    <n v="52"/>
    <n v="8834"/>
  </r>
  <r>
    <x v="43"/>
    <x v="3"/>
    <n v="51"/>
    <n v="118"/>
    <n v="46096"/>
  </r>
  <r>
    <x v="44"/>
    <x v="3"/>
    <n v="51"/>
    <n v="41"/>
    <n v="40156"/>
  </r>
  <r>
    <x v="45"/>
    <x v="3"/>
    <n v="51"/>
    <n v="10"/>
    <n v="2701"/>
  </r>
  <r>
    <x v="46"/>
    <x v="3"/>
    <n v="51"/>
    <n v="110"/>
    <n v="72086"/>
  </r>
  <r>
    <x v="47"/>
    <x v="3"/>
    <n v="51"/>
    <n v="16"/>
    <n v="5506"/>
  </r>
  <r>
    <x v="48"/>
    <x v="3"/>
    <n v="51"/>
    <n v="44"/>
    <n v="13528"/>
  </r>
  <r>
    <x v="49"/>
    <x v="3"/>
    <n v="51"/>
    <n v="32"/>
    <n v="3510"/>
  </r>
  <r>
    <x v="50"/>
    <x v="3"/>
    <n v="51"/>
    <n v="23"/>
    <n v="4995"/>
  </r>
  <r>
    <x v="53"/>
    <x v="3"/>
    <n v="51"/>
    <n v="1"/>
    <n v="657"/>
  </r>
  <r>
    <x v="52"/>
    <x v="3"/>
    <n v="51"/>
    <n v="1"/>
    <n v="345"/>
  </r>
  <r>
    <x v="51"/>
    <x v="3"/>
    <n v="51"/>
    <n v="73"/>
    <n v="93278"/>
  </r>
  <r>
    <x v="0"/>
    <x v="3"/>
    <n v="52"/>
    <n v="28"/>
    <n v="10120"/>
  </r>
  <r>
    <x v="1"/>
    <x v="3"/>
    <n v="52"/>
    <n v="8"/>
    <n v="1959"/>
  </r>
  <r>
    <x v="2"/>
    <x v="3"/>
    <n v="52"/>
    <n v="62"/>
    <n v="19950"/>
  </r>
  <r>
    <x v="3"/>
    <x v="3"/>
    <n v="52"/>
    <n v="17"/>
    <n v="2058"/>
  </r>
  <r>
    <x v="4"/>
    <x v="3"/>
    <n v="52"/>
    <n v="130"/>
    <n v="21685"/>
  </r>
  <r>
    <x v="5"/>
    <x v="3"/>
    <n v="52"/>
    <n v="11"/>
    <n v="16183"/>
  </r>
  <r>
    <x v="6"/>
    <x v="3"/>
    <n v="52"/>
    <n v="18"/>
    <n v="1608"/>
  </r>
  <r>
    <x v="7"/>
    <x v="3"/>
    <n v="52"/>
    <n v="5"/>
    <n v="990"/>
  </r>
  <r>
    <x v="8"/>
    <x v="3"/>
    <n v="52"/>
    <n v="3"/>
    <n v="766"/>
  </r>
  <r>
    <x v="9"/>
    <x v="3"/>
    <n v="52"/>
    <n v="0"/>
    <n v="0"/>
  </r>
  <r>
    <x v="10"/>
    <x v="3"/>
    <n v="52"/>
    <n v="40"/>
    <n v="21679"/>
  </r>
  <r>
    <x v="11"/>
    <x v="3"/>
    <n v="52"/>
    <n v="15"/>
    <n v="728"/>
  </r>
  <r>
    <x v="12"/>
    <x v="3"/>
    <n v="52"/>
    <n v="10"/>
    <n v="2394"/>
  </r>
  <r>
    <x v="13"/>
    <x v="3"/>
    <n v="52"/>
    <n v="102"/>
    <n v="42588"/>
  </r>
  <r>
    <x v="14"/>
    <x v="3"/>
    <n v="52"/>
    <n v="39"/>
    <n v="5331"/>
  </r>
  <r>
    <x v="15"/>
    <x v="3"/>
    <n v="52"/>
    <n v="21"/>
    <n v="21164"/>
  </r>
  <r>
    <x v="16"/>
    <x v="3"/>
    <n v="52"/>
    <n v="34"/>
    <n v="4620"/>
  </r>
  <r>
    <x v="17"/>
    <x v="3"/>
    <n v="52"/>
    <n v="16"/>
    <n v="14644"/>
  </r>
  <r>
    <x v="18"/>
    <x v="3"/>
    <n v="52"/>
    <n v="59"/>
    <n v="35009"/>
  </r>
  <r>
    <x v="19"/>
    <x v="3"/>
    <n v="52"/>
    <n v="31"/>
    <n v="2521"/>
  </r>
  <r>
    <x v="20"/>
    <x v="3"/>
    <n v="52"/>
    <n v="22"/>
    <n v="5283"/>
  </r>
  <r>
    <x v="21"/>
    <x v="3"/>
    <n v="52"/>
    <n v="58"/>
    <n v="18107"/>
  </r>
  <r>
    <x v="22"/>
    <x v="3"/>
    <n v="52"/>
    <n v="52"/>
    <n v="8700"/>
  </r>
  <r>
    <x v="23"/>
    <x v="3"/>
    <n v="52"/>
    <n v="17"/>
    <n v="2700"/>
  </r>
  <r>
    <x v="24"/>
    <x v="3"/>
    <n v="52"/>
    <n v="39"/>
    <n v="14303"/>
  </r>
  <r>
    <x v="25"/>
    <x v="3"/>
    <n v="52"/>
    <n v="23"/>
    <n v="5105"/>
  </r>
  <r>
    <x v="26"/>
    <x v="3"/>
    <n v="52"/>
    <n v="6"/>
    <n v="706"/>
  </r>
  <r>
    <x v="27"/>
    <x v="3"/>
    <n v="52"/>
    <n v="15"/>
    <n v="1530"/>
  </r>
  <r>
    <x v="28"/>
    <x v="3"/>
    <n v="52"/>
    <n v="43"/>
    <n v="15970"/>
  </r>
  <r>
    <x v="29"/>
    <x v="3"/>
    <n v="52"/>
    <n v="27"/>
    <n v="2343"/>
  </r>
  <r>
    <x v="30"/>
    <x v="3"/>
    <n v="52"/>
    <n v="27"/>
    <n v="8117"/>
  </r>
  <r>
    <x v="31"/>
    <x v="3"/>
    <n v="52"/>
    <n v="27"/>
    <n v="8216"/>
  </r>
  <r>
    <x v="32"/>
    <x v="3"/>
    <n v="52"/>
    <n v="152"/>
    <n v="8649"/>
  </r>
  <r>
    <x v="33"/>
    <x v="3"/>
    <n v="52"/>
    <n v="51"/>
    <n v="6600"/>
  </r>
  <r>
    <x v="34"/>
    <x v="3"/>
    <n v="52"/>
    <n v="11"/>
    <n v="1466"/>
  </r>
  <r>
    <x v="35"/>
    <x v="3"/>
    <n v="52"/>
    <n v="48"/>
    <n v="9556"/>
  </r>
  <r>
    <x v="36"/>
    <x v="3"/>
    <n v="52"/>
    <n v="20"/>
    <n v="2780"/>
  </r>
  <r>
    <x v="37"/>
    <x v="3"/>
    <n v="52"/>
    <n v="18"/>
    <n v="1453"/>
  </r>
  <r>
    <x v="38"/>
    <x v="3"/>
    <n v="52"/>
    <n v="45"/>
    <n v="7446"/>
  </r>
  <r>
    <x v="39"/>
    <x v="3"/>
    <n v="52"/>
    <n v="20"/>
    <n v="2868"/>
  </r>
  <r>
    <x v="40"/>
    <x v="3"/>
    <n v="52"/>
    <n v="15"/>
    <n v="3660"/>
  </r>
  <r>
    <x v="41"/>
    <x v="3"/>
    <n v="52"/>
    <n v="24"/>
    <n v="3874"/>
  </r>
  <r>
    <x v="42"/>
    <x v="3"/>
    <n v="52"/>
    <n v="50"/>
    <n v="4589"/>
  </r>
  <r>
    <x v="43"/>
    <x v="3"/>
    <n v="52"/>
    <n v="119"/>
    <n v="32540"/>
  </r>
  <r>
    <x v="44"/>
    <x v="3"/>
    <n v="52"/>
    <n v="41"/>
    <n v="18246"/>
  </r>
  <r>
    <x v="45"/>
    <x v="3"/>
    <n v="52"/>
    <n v="10"/>
    <n v="2101"/>
  </r>
  <r>
    <x v="46"/>
    <x v="3"/>
    <n v="52"/>
    <n v="112"/>
    <n v="73830"/>
  </r>
  <r>
    <x v="47"/>
    <x v="3"/>
    <n v="52"/>
    <n v="16"/>
    <n v="2273"/>
  </r>
  <r>
    <x v="48"/>
    <x v="3"/>
    <n v="52"/>
    <n v="46"/>
    <n v="10264"/>
  </r>
  <r>
    <x v="49"/>
    <x v="3"/>
    <n v="52"/>
    <n v="33"/>
    <n v="1390"/>
  </r>
  <r>
    <x v="50"/>
    <x v="3"/>
    <n v="52"/>
    <n v="23"/>
    <n v="3773"/>
  </r>
  <r>
    <x v="53"/>
    <x v="3"/>
    <n v="52"/>
    <n v="0"/>
    <n v="0"/>
  </r>
  <r>
    <x v="52"/>
    <x v="3"/>
    <n v="52"/>
    <n v="1"/>
    <n v="382"/>
  </r>
  <r>
    <x v="51"/>
    <x v="3"/>
    <n v="52"/>
    <n v="68"/>
    <n v="84820"/>
  </r>
  <r>
    <x v="0"/>
    <x v="4"/>
    <n v="1"/>
    <n v="29"/>
    <n v="11687"/>
  </r>
  <r>
    <x v="1"/>
    <x v="4"/>
    <n v="1"/>
    <n v="6"/>
    <n v="1986"/>
  </r>
  <r>
    <x v="2"/>
    <x v="4"/>
    <n v="1"/>
    <n v="62"/>
    <n v="22205"/>
  </r>
  <r>
    <x v="3"/>
    <x v="4"/>
    <n v="1"/>
    <n v="17"/>
    <n v="2435"/>
  </r>
  <r>
    <x v="4"/>
    <x v="4"/>
    <n v="1"/>
    <n v="137"/>
    <n v="27338"/>
  </r>
  <r>
    <x v="5"/>
    <x v="4"/>
    <n v="1"/>
    <n v="9"/>
    <n v="18060"/>
  </r>
  <r>
    <x v="6"/>
    <x v="4"/>
    <n v="1"/>
    <n v="12"/>
    <n v="790"/>
  </r>
  <r>
    <x v="7"/>
    <x v="4"/>
    <n v="1"/>
    <n v="11"/>
    <n v="1739"/>
  </r>
  <r>
    <x v="8"/>
    <x v="4"/>
    <n v="1"/>
    <n v="3"/>
    <n v="679"/>
  </r>
  <r>
    <x v="9"/>
    <x v="4"/>
    <n v="1"/>
    <n v="0"/>
    <n v="0"/>
  </r>
  <r>
    <x v="10"/>
    <x v="4"/>
    <n v="1"/>
    <n v="41"/>
    <n v="26842"/>
  </r>
  <r>
    <x v="11"/>
    <x v="4"/>
    <n v="1"/>
    <n v="15"/>
    <n v="845"/>
  </r>
  <r>
    <x v="12"/>
    <x v="4"/>
    <n v="1"/>
    <n v="10"/>
    <n v="2838"/>
  </r>
  <r>
    <x v="13"/>
    <x v="4"/>
    <n v="1"/>
    <n v="101"/>
    <n v="44908"/>
  </r>
  <r>
    <x v="14"/>
    <x v="4"/>
    <n v="1"/>
    <n v="39"/>
    <n v="5552"/>
  </r>
  <r>
    <x v="15"/>
    <x v="4"/>
    <n v="1"/>
    <n v="21"/>
    <n v="25887"/>
  </r>
  <r>
    <x v="16"/>
    <x v="4"/>
    <n v="1"/>
    <n v="32"/>
    <n v="5596"/>
  </r>
  <r>
    <x v="17"/>
    <x v="4"/>
    <n v="1"/>
    <n v="17"/>
    <n v="19363"/>
  </r>
  <r>
    <x v="18"/>
    <x v="4"/>
    <n v="1"/>
    <n v="61"/>
    <n v="40360"/>
  </r>
  <r>
    <x v="19"/>
    <x v="4"/>
    <n v="1"/>
    <n v="32"/>
    <n v="3474"/>
  </r>
  <r>
    <x v="20"/>
    <x v="4"/>
    <n v="1"/>
    <n v="22"/>
    <n v="6803"/>
  </r>
  <r>
    <x v="21"/>
    <x v="4"/>
    <n v="1"/>
    <n v="57"/>
    <n v="16821"/>
  </r>
  <r>
    <x v="22"/>
    <x v="4"/>
    <n v="1"/>
    <n v="51"/>
    <n v="10384"/>
  </r>
  <r>
    <x v="23"/>
    <x v="4"/>
    <n v="1"/>
    <n v="20"/>
    <n v="3794"/>
  </r>
  <r>
    <x v="24"/>
    <x v="4"/>
    <n v="1"/>
    <n v="42"/>
    <n v="17282"/>
  </r>
  <r>
    <x v="25"/>
    <x v="4"/>
    <n v="1"/>
    <n v="25"/>
    <n v="5923"/>
  </r>
  <r>
    <x v="26"/>
    <x v="4"/>
    <n v="1"/>
    <n v="7"/>
    <n v="1750"/>
  </r>
  <r>
    <x v="27"/>
    <x v="4"/>
    <n v="1"/>
    <n v="15"/>
    <n v="1864"/>
  </r>
  <r>
    <x v="28"/>
    <x v="4"/>
    <n v="1"/>
    <n v="43"/>
    <n v="17461"/>
  </r>
  <r>
    <x v="29"/>
    <x v="4"/>
    <n v="1"/>
    <n v="27"/>
    <n v="2863"/>
  </r>
  <r>
    <x v="30"/>
    <x v="4"/>
    <n v="1"/>
    <n v="26"/>
    <n v="5850"/>
  </r>
  <r>
    <x v="31"/>
    <x v="4"/>
    <n v="1"/>
    <n v="27"/>
    <n v="9818"/>
  </r>
  <r>
    <x v="32"/>
    <x v="4"/>
    <n v="1"/>
    <n v="152"/>
    <n v="8678"/>
  </r>
  <r>
    <x v="33"/>
    <x v="4"/>
    <n v="1"/>
    <n v="54"/>
    <n v="10567"/>
  </r>
  <r>
    <x v="34"/>
    <x v="4"/>
    <n v="1"/>
    <n v="11"/>
    <n v="1803"/>
  </r>
  <r>
    <x v="35"/>
    <x v="4"/>
    <n v="1"/>
    <n v="48"/>
    <n v="10345"/>
  </r>
  <r>
    <x v="36"/>
    <x v="4"/>
    <n v="1"/>
    <n v="21"/>
    <n v="3608"/>
  </r>
  <r>
    <x v="37"/>
    <x v="4"/>
    <n v="1"/>
    <n v="17"/>
    <n v="1819"/>
  </r>
  <r>
    <x v="38"/>
    <x v="4"/>
    <n v="1"/>
    <n v="47"/>
    <n v="6841"/>
  </r>
  <r>
    <x v="39"/>
    <x v="4"/>
    <n v="1"/>
    <n v="20"/>
    <n v="2971"/>
  </r>
  <r>
    <x v="40"/>
    <x v="4"/>
    <n v="1"/>
    <n v="15"/>
    <n v="3922"/>
  </r>
  <r>
    <x v="41"/>
    <x v="4"/>
    <n v="1"/>
    <n v="24"/>
    <n v="4966"/>
  </r>
  <r>
    <x v="42"/>
    <x v="4"/>
    <n v="1"/>
    <n v="53"/>
    <n v="5501"/>
  </r>
  <r>
    <x v="43"/>
    <x v="4"/>
    <n v="1"/>
    <n v="121"/>
    <n v="37218"/>
  </r>
  <r>
    <x v="44"/>
    <x v="4"/>
    <n v="1"/>
    <n v="42"/>
    <n v="18362"/>
  </r>
  <r>
    <x v="45"/>
    <x v="4"/>
    <n v="1"/>
    <n v="10"/>
    <n v="2257"/>
  </r>
  <r>
    <x v="46"/>
    <x v="4"/>
    <n v="1"/>
    <n v="112"/>
    <n v="78277"/>
  </r>
  <r>
    <x v="47"/>
    <x v="4"/>
    <n v="1"/>
    <n v="16"/>
    <n v="2956"/>
  </r>
  <r>
    <x v="48"/>
    <x v="4"/>
    <n v="1"/>
    <n v="45"/>
    <n v="12246"/>
  </r>
  <r>
    <x v="49"/>
    <x v="4"/>
    <n v="1"/>
    <n v="31"/>
    <n v="1951"/>
  </r>
  <r>
    <x v="50"/>
    <x v="4"/>
    <n v="1"/>
    <n v="24"/>
    <n v="4166"/>
  </r>
  <r>
    <x v="53"/>
    <x v="4"/>
    <n v="1"/>
    <n v="1"/>
    <n v="699"/>
  </r>
  <r>
    <x v="52"/>
    <x v="4"/>
    <n v="1"/>
    <n v="1"/>
    <n v="368"/>
  </r>
  <r>
    <x v="51"/>
    <x v="4"/>
    <n v="1"/>
    <n v="68"/>
    <n v="80307"/>
  </r>
  <r>
    <x v="0"/>
    <x v="4"/>
    <n v="2"/>
    <n v="29"/>
    <n v="11670"/>
  </r>
  <r>
    <x v="1"/>
    <x v="4"/>
    <n v="2"/>
    <n v="8"/>
    <n v="2229"/>
  </r>
  <r>
    <x v="2"/>
    <x v="4"/>
    <n v="2"/>
    <n v="61"/>
    <n v="28911"/>
  </r>
  <r>
    <x v="3"/>
    <x v="4"/>
    <n v="2"/>
    <n v="18"/>
    <n v="3828"/>
  </r>
  <r>
    <x v="4"/>
    <x v="4"/>
    <n v="2"/>
    <n v="138"/>
    <n v="40412"/>
  </r>
  <r>
    <x v="5"/>
    <x v="4"/>
    <n v="2"/>
    <n v="10"/>
    <n v="23685"/>
  </r>
  <r>
    <x v="6"/>
    <x v="4"/>
    <n v="2"/>
    <n v="18"/>
    <n v="1922"/>
  </r>
  <r>
    <x v="7"/>
    <x v="4"/>
    <n v="2"/>
    <n v="11"/>
    <n v="2619"/>
  </r>
  <r>
    <x v="8"/>
    <x v="4"/>
    <n v="2"/>
    <n v="3"/>
    <n v="1286"/>
  </r>
  <r>
    <x v="9"/>
    <x v="4"/>
    <n v="2"/>
    <n v="0"/>
    <n v="0"/>
  </r>
  <r>
    <x v="10"/>
    <x v="4"/>
    <n v="2"/>
    <n v="44"/>
    <n v="32185"/>
  </r>
  <r>
    <x v="11"/>
    <x v="4"/>
    <n v="2"/>
    <n v="16"/>
    <n v="1687"/>
  </r>
  <r>
    <x v="12"/>
    <x v="4"/>
    <n v="2"/>
    <n v="10"/>
    <n v="3558"/>
  </r>
  <r>
    <x v="13"/>
    <x v="4"/>
    <n v="2"/>
    <n v="107"/>
    <n v="49753"/>
  </r>
  <r>
    <x v="14"/>
    <x v="4"/>
    <n v="2"/>
    <n v="39"/>
    <n v="5944"/>
  </r>
  <r>
    <x v="15"/>
    <x v="4"/>
    <n v="2"/>
    <n v="21"/>
    <n v="30413"/>
  </r>
  <r>
    <x v="16"/>
    <x v="4"/>
    <n v="2"/>
    <n v="33"/>
    <n v="6549"/>
  </r>
  <r>
    <x v="17"/>
    <x v="4"/>
    <n v="2"/>
    <n v="16"/>
    <n v="18604"/>
  </r>
  <r>
    <x v="18"/>
    <x v="4"/>
    <n v="2"/>
    <n v="57"/>
    <n v="31745"/>
  </r>
  <r>
    <x v="19"/>
    <x v="4"/>
    <n v="2"/>
    <n v="31"/>
    <n v="5063"/>
  </r>
  <r>
    <x v="20"/>
    <x v="4"/>
    <n v="2"/>
    <n v="24"/>
    <n v="11729"/>
  </r>
  <r>
    <x v="21"/>
    <x v="4"/>
    <n v="2"/>
    <n v="57"/>
    <n v="29729"/>
  </r>
  <r>
    <x v="22"/>
    <x v="4"/>
    <n v="2"/>
    <n v="57"/>
    <n v="13546"/>
  </r>
  <r>
    <x v="23"/>
    <x v="4"/>
    <n v="2"/>
    <n v="20"/>
    <n v="4338"/>
  </r>
  <r>
    <x v="24"/>
    <x v="4"/>
    <n v="2"/>
    <n v="44"/>
    <n v="17414"/>
  </r>
  <r>
    <x v="25"/>
    <x v="4"/>
    <n v="2"/>
    <n v="24"/>
    <n v="6541"/>
  </r>
  <r>
    <x v="26"/>
    <x v="4"/>
    <n v="2"/>
    <n v="7"/>
    <n v="2362"/>
  </r>
  <r>
    <x v="27"/>
    <x v="4"/>
    <n v="2"/>
    <n v="15"/>
    <n v="2531"/>
  </r>
  <r>
    <x v="28"/>
    <x v="4"/>
    <n v="2"/>
    <n v="44"/>
    <n v="19467"/>
  </r>
  <r>
    <x v="29"/>
    <x v="4"/>
    <n v="2"/>
    <n v="26"/>
    <n v="3749"/>
  </r>
  <r>
    <x v="30"/>
    <x v="4"/>
    <n v="2"/>
    <n v="25"/>
    <n v="9942"/>
  </r>
  <r>
    <x v="31"/>
    <x v="4"/>
    <n v="2"/>
    <n v="28"/>
    <n v="11327"/>
  </r>
  <r>
    <x v="32"/>
    <x v="4"/>
    <n v="2"/>
    <n v="153"/>
    <n v="13921"/>
  </r>
  <r>
    <x v="33"/>
    <x v="4"/>
    <n v="2"/>
    <n v="52"/>
    <n v="14702"/>
  </r>
  <r>
    <x v="34"/>
    <x v="4"/>
    <n v="2"/>
    <n v="11"/>
    <n v="1652"/>
  </r>
  <r>
    <x v="35"/>
    <x v="4"/>
    <n v="2"/>
    <n v="50"/>
    <n v="13221"/>
  </r>
  <r>
    <x v="36"/>
    <x v="4"/>
    <n v="2"/>
    <n v="19"/>
    <n v="4766"/>
  </r>
  <r>
    <x v="37"/>
    <x v="4"/>
    <n v="2"/>
    <n v="18"/>
    <n v="4052"/>
  </r>
  <r>
    <x v="38"/>
    <x v="4"/>
    <n v="2"/>
    <n v="45"/>
    <n v="8568"/>
  </r>
  <r>
    <x v="39"/>
    <x v="4"/>
    <n v="2"/>
    <n v="20"/>
    <n v="5064"/>
  </r>
  <r>
    <x v="40"/>
    <x v="4"/>
    <n v="2"/>
    <n v="16"/>
    <n v="5357"/>
  </r>
  <r>
    <x v="41"/>
    <x v="4"/>
    <n v="2"/>
    <n v="24"/>
    <n v="5753"/>
  </r>
  <r>
    <x v="42"/>
    <x v="4"/>
    <n v="2"/>
    <n v="52"/>
    <n v="9236"/>
  </r>
  <r>
    <x v="43"/>
    <x v="4"/>
    <n v="2"/>
    <n v="122"/>
    <n v="44967"/>
  </r>
  <r>
    <x v="44"/>
    <x v="4"/>
    <n v="2"/>
    <n v="45"/>
    <n v="20439"/>
  </r>
  <r>
    <x v="45"/>
    <x v="4"/>
    <n v="2"/>
    <n v="10"/>
    <n v="2910"/>
  </r>
  <r>
    <x v="46"/>
    <x v="4"/>
    <n v="2"/>
    <n v="112"/>
    <n v="76288"/>
  </r>
  <r>
    <x v="47"/>
    <x v="4"/>
    <n v="2"/>
    <n v="15"/>
    <n v="4935"/>
  </r>
  <r>
    <x v="48"/>
    <x v="4"/>
    <n v="2"/>
    <n v="47"/>
    <n v="14449"/>
  </r>
  <r>
    <x v="49"/>
    <x v="4"/>
    <n v="2"/>
    <n v="33"/>
    <n v="2697"/>
  </r>
  <r>
    <x v="50"/>
    <x v="4"/>
    <n v="2"/>
    <n v="23"/>
    <n v="5294"/>
  </r>
  <r>
    <x v="53"/>
    <x v="4"/>
    <n v="2"/>
    <n v="1"/>
    <n v="688"/>
  </r>
  <r>
    <x v="52"/>
    <x v="4"/>
    <n v="2"/>
    <n v="1"/>
    <n v="372"/>
  </r>
  <r>
    <x v="51"/>
    <x v="4"/>
    <n v="2"/>
    <n v="70"/>
    <n v="94725"/>
  </r>
  <r>
    <x v="0"/>
    <x v="4"/>
    <n v="3"/>
    <n v="27"/>
    <n v="10939"/>
  </r>
  <r>
    <x v="1"/>
    <x v="4"/>
    <n v="3"/>
    <n v="8"/>
    <n v="1925"/>
  </r>
  <r>
    <x v="2"/>
    <x v="4"/>
    <n v="3"/>
    <n v="61"/>
    <n v="29962"/>
  </r>
  <r>
    <x v="3"/>
    <x v="4"/>
    <n v="3"/>
    <n v="16"/>
    <n v="5000"/>
  </r>
  <r>
    <x v="4"/>
    <x v="4"/>
    <n v="3"/>
    <n v="140"/>
    <n v="41615"/>
  </r>
  <r>
    <x v="5"/>
    <x v="4"/>
    <n v="3"/>
    <n v="11"/>
    <n v="24109"/>
  </r>
  <r>
    <x v="6"/>
    <x v="4"/>
    <n v="3"/>
    <n v="14"/>
    <n v="1665"/>
  </r>
  <r>
    <x v="7"/>
    <x v="4"/>
    <n v="3"/>
    <n v="11"/>
    <n v="2656"/>
  </r>
  <r>
    <x v="8"/>
    <x v="4"/>
    <n v="3"/>
    <n v="3"/>
    <n v="1607"/>
  </r>
  <r>
    <x v="9"/>
    <x v="4"/>
    <n v="3"/>
    <n v="0"/>
    <n v="0"/>
  </r>
  <r>
    <x v="10"/>
    <x v="4"/>
    <n v="3"/>
    <n v="42"/>
    <n v="31831"/>
  </r>
  <r>
    <x v="11"/>
    <x v="4"/>
    <n v="3"/>
    <n v="17"/>
    <n v="1507"/>
  </r>
  <r>
    <x v="12"/>
    <x v="4"/>
    <n v="3"/>
    <n v="10"/>
    <n v="3303"/>
  </r>
  <r>
    <x v="13"/>
    <x v="4"/>
    <n v="3"/>
    <n v="103"/>
    <n v="57151"/>
  </r>
  <r>
    <x v="14"/>
    <x v="4"/>
    <n v="3"/>
    <n v="39"/>
    <n v="8800"/>
  </r>
  <r>
    <x v="15"/>
    <x v="4"/>
    <n v="3"/>
    <n v="21"/>
    <n v="33078"/>
  </r>
  <r>
    <x v="16"/>
    <x v="4"/>
    <n v="3"/>
    <n v="33"/>
    <n v="6731"/>
  </r>
  <r>
    <x v="17"/>
    <x v="4"/>
    <n v="3"/>
    <n v="19"/>
    <n v="21791"/>
  </r>
  <r>
    <x v="18"/>
    <x v="4"/>
    <n v="3"/>
    <n v="55"/>
    <n v="32489"/>
  </r>
  <r>
    <x v="19"/>
    <x v="4"/>
    <n v="3"/>
    <n v="32"/>
    <n v="5540"/>
  </r>
  <r>
    <x v="20"/>
    <x v="4"/>
    <n v="3"/>
    <n v="23"/>
    <n v="11564"/>
  </r>
  <r>
    <x v="21"/>
    <x v="4"/>
    <n v="3"/>
    <n v="56"/>
    <n v="29982"/>
  </r>
  <r>
    <x v="22"/>
    <x v="4"/>
    <n v="3"/>
    <n v="55"/>
    <n v="17323"/>
  </r>
  <r>
    <x v="23"/>
    <x v="4"/>
    <n v="3"/>
    <n v="18"/>
    <n v="4181"/>
  </r>
  <r>
    <x v="24"/>
    <x v="4"/>
    <n v="3"/>
    <n v="45"/>
    <n v="17637"/>
  </r>
  <r>
    <x v="25"/>
    <x v="4"/>
    <n v="3"/>
    <n v="25"/>
    <n v="7852"/>
  </r>
  <r>
    <x v="26"/>
    <x v="4"/>
    <n v="3"/>
    <n v="8"/>
    <n v="2461"/>
  </r>
  <r>
    <x v="27"/>
    <x v="4"/>
    <n v="3"/>
    <n v="14"/>
    <n v="2629"/>
  </r>
  <r>
    <x v="28"/>
    <x v="4"/>
    <n v="3"/>
    <n v="44"/>
    <n v="18950"/>
  </r>
  <r>
    <x v="29"/>
    <x v="4"/>
    <n v="3"/>
    <n v="26"/>
    <n v="4093"/>
  </r>
  <r>
    <x v="30"/>
    <x v="4"/>
    <n v="3"/>
    <n v="26"/>
    <n v="9928"/>
  </r>
  <r>
    <x v="31"/>
    <x v="4"/>
    <n v="3"/>
    <n v="28"/>
    <n v="11933"/>
  </r>
  <r>
    <x v="32"/>
    <x v="4"/>
    <n v="3"/>
    <n v="153"/>
    <n v="16023"/>
  </r>
  <r>
    <x v="33"/>
    <x v="4"/>
    <n v="3"/>
    <n v="56"/>
    <n v="18442"/>
  </r>
  <r>
    <x v="34"/>
    <x v="4"/>
    <n v="3"/>
    <n v="12"/>
    <n v="2024"/>
  </r>
  <r>
    <x v="35"/>
    <x v="4"/>
    <n v="3"/>
    <n v="53"/>
    <n v="17594"/>
  </r>
  <r>
    <x v="36"/>
    <x v="4"/>
    <n v="3"/>
    <n v="19"/>
    <n v="3956"/>
  </r>
  <r>
    <x v="37"/>
    <x v="4"/>
    <n v="3"/>
    <n v="18"/>
    <n v="3756"/>
  </r>
  <r>
    <x v="38"/>
    <x v="4"/>
    <n v="3"/>
    <n v="47"/>
    <n v="12321"/>
  </r>
  <r>
    <x v="39"/>
    <x v="4"/>
    <n v="3"/>
    <n v="20"/>
    <n v="5041"/>
  </r>
  <r>
    <x v="40"/>
    <x v="4"/>
    <n v="3"/>
    <n v="16"/>
    <n v="6267"/>
  </r>
  <r>
    <x v="41"/>
    <x v="4"/>
    <n v="3"/>
    <n v="24"/>
    <n v="6044"/>
  </r>
  <r>
    <x v="42"/>
    <x v="4"/>
    <n v="3"/>
    <n v="51"/>
    <n v="11259"/>
  </r>
  <r>
    <x v="43"/>
    <x v="4"/>
    <n v="3"/>
    <n v="120"/>
    <n v="45598"/>
  </r>
  <r>
    <x v="44"/>
    <x v="4"/>
    <n v="3"/>
    <n v="42"/>
    <n v="18383"/>
  </r>
  <r>
    <x v="45"/>
    <x v="4"/>
    <n v="3"/>
    <n v="10"/>
    <n v="3081"/>
  </r>
  <r>
    <x v="46"/>
    <x v="4"/>
    <n v="3"/>
    <n v="112"/>
    <n v="75576"/>
  </r>
  <r>
    <x v="47"/>
    <x v="4"/>
    <n v="3"/>
    <n v="15"/>
    <n v="5441"/>
  </r>
  <r>
    <x v="48"/>
    <x v="4"/>
    <n v="3"/>
    <n v="44"/>
    <n v="14391"/>
  </r>
  <r>
    <x v="49"/>
    <x v="4"/>
    <n v="3"/>
    <n v="32"/>
    <n v="2750"/>
  </r>
  <r>
    <x v="50"/>
    <x v="4"/>
    <n v="3"/>
    <n v="23"/>
    <n v="5531"/>
  </r>
  <r>
    <x v="53"/>
    <x v="4"/>
    <n v="3"/>
    <n v="1"/>
    <n v="664"/>
  </r>
  <r>
    <x v="52"/>
    <x v="4"/>
    <n v="3"/>
    <n v="1"/>
    <n v="319"/>
  </r>
  <r>
    <x v="51"/>
    <x v="4"/>
    <n v="3"/>
    <n v="69"/>
    <n v="96822"/>
  </r>
  <r>
    <x v="0"/>
    <x v="4"/>
    <n v="4"/>
    <n v="29"/>
    <n v="11741"/>
  </r>
  <r>
    <x v="1"/>
    <x v="4"/>
    <n v="4"/>
    <n v="9"/>
    <n v="2107"/>
  </r>
  <r>
    <x v="2"/>
    <x v="4"/>
    <n v="4"/>
    <n v="60"/>
    <n v="27228"/>
  </r>
  <r>
    <x v="3"/>
    <x v="4"/>
    <n v="4"/>
    <n v="15"/>
    <n v="4415"/>
  </r>
  <r>
    <x v="4"/>
    <x v="4"/>
    <n v="4"/>
    <n v="138"/>
    <n v="39713"/>
  </r>
  <r>
    <x v="5"/>
    <x v="4"/>
    <n v="4"/>
    <n v="11"/>
    <n v="23588"/>
  </r>
  <r>
    <x v="6"/>
    <x v="4"/>
    <n v="4"/>
    <n v="14"/>
    <n v="3120"/>
  </r>
  <r>
    <x v="7"/>
    <x v="4"/>
    <n v="4"/>
    <n v="11"/>
    <n v="1618"/>
  </r>
  <r>
    <x v="8"/>
    <x v="4"/>
    <n v="4"/>
    <n v="3"/>
    <n v="1173"/>
  </r>
  <r>
    <x v="9"/>
    <x v="4"/>
    <n v="4"/>
    <n v="0"/>
    <n v="0"/>
  </r>
  <r>
    <x v="10"/>
    <x v="4"/>
    <n v="4"/>
    <n v="39"/>
    <n v="25545"/>
  </r>
  <r>
    <x v="11"/>
    <x v="4"/>
    <n v="4"/>
    <n v="16"/>
    <n v="1320"/>
  </r>
  <r>
    <x v="12"/>
    <x v="4"/>
    <n v="4"/>
    <n v="10"/>
    <n v="2926"/>
  </r>
  <r>
    <x v="13"/>
    <x v="4"/>
    <n v="4"/>
    <n v="109"/>
    <n v="54661"/>
  </r>
  <r>
    <x v="14"/>
    <x v="4"/>
    <n v="4"/>
    <n v="39"/>
    <n v="8086"/>
  </r>
  <r>
    <x v="15"/>
    <x v="4"/>
    <n v="4"/>
    <n v="21"/>
    <n v="32430"/>
  </r>
  <r>
    <x v="16"/>
    <x v="4"/>
    <n v="4"/>
    <n v="33"/>
    <n v="6627"/>
  </r>
  <r>
    <x v="17"/>
    <x v="4"/>
    <n v="4"/>
    <n v="19"/>
    <n v="17169"/>
  </r>
  <r>
    <x v="18"/>
    <x v="4"/>
    <n v="4"/>
    <n v="57"/>
    <n v="29694"/>
  </r>
  <r>
    <x v="19"/>
    <x v="4"/>
    <n v="4"/>
    <n v="32"/>
    <n v="5326"/>
  </r>
  <r>
    <x v="20"/>
    <x v="4"/>
    <n v="4"/>
    <n v="24"/>
    <n v="8185"/>
  </r>
  <r>
    <x v="21"/>
    <x v="4"/>
    <n v="4"/>
    <n v="56"/>
    <n v="25545"/>
  </r>
  <r>
    <x v="22"/>
    <x v="4"/>
    <n v="4"/>
    <n v="54"/>
    <n v="14930"/>
  </r>
  <r>
    <x v="23"/>
    <x v="4"/>
    <n v="4"/>
    <n v="20"/>
    <n v="4778"/>
  </r>
  <r>
    <x v="24"/>
    <x v="4"/>
    <n v="4"/>
    <n v="44"/>
    <n v="17462"/>
  </r>
  <r>
    <x v="25"/>
    <x v="4"/>
    <n v="4"/>
    <n v="25"/>
    <n v="7637"/>
  </r>
  <r>
    <x v="26"/>
    <x v="4"/>
    <n v="4"/>
    <n v="8"/>
    <n v="2203"/>
  </r>
  <r>
    <x v="27"/>
    <x v="4"/>
    <n v="4"/>
    <n v="15"/>
    <n v="2608"/>
  </r>
  <r>
    <x v="28"/>
    <x v="4"/>
    <n v="4"/>
    <n v="44"/>
    <n v="18326"/>
  </r>
  <r>
    <x v="29"/>
    <x v="4"/>
    <n v="4"/>
    <n v="27"/>
    <n v="4414"/>
  </r>
  <r>
    <x v="30"/>
    <x v="4"/>
    <n v="4"/>
    <n v="25"/>
    <n v="7220"/>
  </r>
  <r>
    <x v="31"/>
    <x v="4"/>
    <n v="4"/>
    <n v="29"/>
    <n v="11615"/>
  </r>
  <r>
    <x v="32"/>
    <x v="4"/>
    <n v="4"/>
    <n v="154"/>
    <n v="15734"/>
  </r>
  <r>
    <x v="33"/>
    <x v="4"/>
    <n v="4"/>
    <n v="56"/>
    <n v="15860"/>
  </r>
  <r>
    <x v="34"/>
    <x v="4"/>
    <n v="4"/>
    <n v="11"/>
    <n v="1936"/>
  </r>
  <r>
    <x v="35"/>
    <x v="4"/>
    <n v="4"/>
    <n v="49"/>
    <n v="14399"/>
  </r>
  <r>
    <x v="36"/>
    <x v="4"/>
    <n v="4"/>
    <n v="22"/>
    <n v="4805"/>
  </r>
  <r>
    <x v="37"/>
    <x v="4"/>
    <n v="4"/>
    <n v="18"/>
    <n v="3474"/>
  </r>
  <r>
    <x v="38"/>
    <x v="4"/>
    <n v="4"/>
    <n v="48"/>
    <n v="11893"/>
  </r>
  <r>
    <x v="39"/>
    <x v="4"/>
    <n v="4"/>
    <n v="20"/>
    <n v="5537"/>
  </r>
  <r>
    <x v="40"/>
    <x v="4"/>
    <n v="4"/>
    <n v="16"/>
    <n v="6318"/>
  </r>
  <r>
    <x v="41"/>
    <x v="4"/>
    <n v="4"/>
    <n v="24"/>
    <n v="5865"/>
  </r>
  <r>
    <x v="42"/>
    <x v="4"/>
    <n v="4"/>
    <n v="53"/>
    <n v="9281"/>
  </r>
  <r>
    <x v="43"/>
    <x v="4"/>
    <n v="4"/>
    <n v="117"/>
    <n v="41165"/>
  </r>
  <r>
    <x v="44"/>
    <x v="4"/>
    <n v="4"/>
    <n v="44"/>
    <n v="17296"/>
  </r>
  <r>
    <x v="45"/>
    <x v="4"/>
    <n v="4"/>
    <n v="11"/>
    <n v="3413"/>
  </r>
  <r>
    <x v="46"/>
    <x v="4"/>
    <n v="4"/>
    <n v="112"/>
    <n v="71554"/>
  </r>
  <r>
    <x v="47"/>
    <x v="4"/>
    <n v="4"/>
    <n v="16"/>
    <n v="4936"/>
  </r>
  <r>
    <x v="48"/>
    <x v="4"/>
    <n v="4"/>
    <n v="46"/>
    <n v="11715"/>
  </r>
  <r>
    <x v="49"/>
    <x v="4"/>
    <n v="4"/>
    <n v="33"/>
    <n v="3282"/>
  </r>
  <r>
    <x v="50"/>
    <x v="4"/>
    <n v="4"/>
    <n v="22"/>
    <n v="5206"/>
  </r>
  <r>
    <x v="53"/>
    <x v="4"/>
    <n v="4"/>
    <n v="1"/>
    <n v="650"/>
  </r>
  <r>
    <x v="52"/>
    <x v="4"/>
    <n v="4"/>
    <n v="1"/>
    <n v="353"/>
  </r>
  <r>
    <x v="51"/>
    <x v="4"/>
    <n v="4"/>
    <n v="72"/>
    <n v="85659"/>
  </r>
  <r>
    <x v="0"/>
    <x v="4"/>
    <n v="5"/>
    <n v="29"/>
    <n v="11141"/>
  </r>
  <r>
    <x v="1"/>
    <x v="4"/>
    <n v="5"/>
    <n v="8"/>
    <n v="2250"/>
  </r>
  <r>
    <x v="2"/>
    <x v="4"/>
    <n v="5"/>
    <n v="61"/>
    <n v="30997"/>
  </r>
  <r>
    <x v="3"/>
    <x v="4"/>
    <n v="5"/>
    <n v="15"/>
    <n v="4550"/>
  </r>
  <r>
    <x v="4"/>
    <x v="4"/>
    <n v="5"/>
    <n v="131"/>
    <n v="42290"/>
  </r>
  <r>
    <x v="5"/>
    <x v="4"/>
    <n v="5"/>
    <n v="10"/>
    <n v="22800"/>
  </r>
  <r>
    <x v="6"/>
    <x v="4"/>
    <n v="5"/>
    <n v="19"/>
    <n v="4990"/>
  </r>
  <r>
    <x v="7"/>
    <x v="4"/>
    <n v="5"/>
    <n v="11"/>
    <n v="2659"/>
  </r>
  <r>
    <x v="8"/>
    <x v="4"/>
    <n v="5"/>
    <n v="3"/>
    <n v="1757"/>
  </r>
  <r>
    <x v="9"/>
    <x v="4"/>
    <n v="5"/>
    <n v="0"/>
    <n v="0"/>
  </r>
  <r>
    <x v="10"/>
    <x v="4"/>
    <n v="5"/>
    <n v="37"/>
    <n v="24275"/>
  </r>
  <r>
    <x v="11"/>
    <x v="4"/>
    <n v="5"/>
    <n v="16"/>
    <n v="1602"/>
  </r>
  <r>
    <x v="12"/>
    <x v="4"/>
    <n v="5"/>
    <n v="8"/>
    <n v="3118"/>
  </r>
  <r>
    <x v="13"/>
    <x v="4"/>
    <n v="5"/>
    <n v="107"/>
    <n v="53607"/>
  </r>
  <r>
    <x v="14"/>
    <x v="4"/>
    <n v="5"/>
    <n v="39"/>
    <n v="7878"/>
  </r>
  <r>
    <x v="15"/>
    <x v="4"/>
    <n v="5"/>
    <n v="20"/>
    <n v="29414"/>
  </r>
  <r>
    <x v="16"/>
    <x v="4"/>
    <n v="5"/>
    <n v="30"/>
    <n v="6729"/>
  </r>
  <r>
    <x v="17"/>
    <x v="4"/>
    <n v="5"/>
    <n v="19"/>
    <n v="25039"/>
  </r>
  <r>
    <x v="18"/>
    <x v="4"/>
    <n v="5"/>
    <n v="65"/>
    <n v="33446"/>
  </r>
  <r>
    <x v="19"/>
    <x v="4"/>
    <n v="5"/>
    <n v="31"/>
    <n v="5353"/>
  </r>
  <r>
    <x v="20"/>
    <x v="4"/>
    <n v="5"/>
    <n v="24"/>
    <n v="12049"/>
  </r>
  <r>
    <x v="21"/>
    <x v="4"/>
    <n v="5"/>
    <n v="56"/>
    <n v="30209"/>
  </r>
  <r>
    <x v="22"/>
    <x v="4"/>
    <n v="5"/>
    <n v="54"/>
    <n v="14540"/>
  </r>
  <r>
    <x v="23"/>
    <x v="4"/>
    <n v="5"/>
    <n v="20"/>
    <n v="4774"/>
  </r>
  <r>
    <x v="24"/>
    <x v="4"/>
    <n v="5"/>
    <n v="43"/>
    <n v="13707"/>
  </r>
  <r>
    <x v="25"/>
    <x v="4"/>
    <n v="5"/>
    <n v="26"/>
    <n v="8083"/>
  </r>
  <r>
    <x v="26"/>
    <x v="4"/>
    <n v="5"/>
    <n v="9"/>
    <n v="2747"/>
  </r>
  <r>
    <x v="27"/>
    <x v="4"/>
    <n v="5"/>
    <n v="15"/>
    <n v="2685"/>
  </r>
  <r>
    <x v="28"/>
    <x v="4"/>
    <n v="5"/>
    <n v="42"/>
    <n v="18897"/>
  </r>
  <r>
    <x v="29"/>
    <x v="4"/>
    <n v="5"/>
    <n v="26"/>
    <n v="4528"/>
  </r>
  <r>
    <x v="30"/>
    <x v="4"/>
    <n v="5"/>
    <n v="25"/>
    <n v="8063"/>
  </r>
  <r>
    <x v="31"/>
    <x v="4"/>
    <n v="5"/>
    <n v="28"/>
    <n v="11832"/>
  </r>
  <r>
    <x v="32"/>
    <x v="4"/>
    <n v="5"/>
    <n v="157"/>
    <n v="18292"/>
  </r>
  <r>
    <x v="33"/>
    <x v="4"/>
    <n v="5"/>
    <n v="53"/>
    <n v="13168"/>
  </r>
  <r>
    <x v="34"/>
    <x v="4"/>
    <n v="5"/>
    <n v="12"/>
    <n v="2243"/>
  </r>
  <r>
    <x v="35"/>
    <x v="4"/>
    <n v="5"/>
    <n v="53"/>
    <n v="14571"/>
  </r>
  <r>
    <x v="36"/>
    <x v="4"/>
    <n v="5"/>
    <n v="21"/>
    <n v="3889"/>
  </r>
  <r>
    <x v="37"/>
    <x v="4"/>
    <n v="5"/>
    <n v="17"/>
    <n v="3398"/>
  </r>
  <r>
    <x v="38"/>
    <x v="4"/>
    <n v="5"/>
    <n v="48"/>
    <n v="12436"/>
  </r>
  <r>
    <x v="39"/>
    <x v="4"/>
    <n v="5"/>
    <n v="20"/>
    <n v="6491"/>
  </r>
  <r>
    <x v="40"/>
    <x v="4"/>
    <n v="5"/>
    <n v="15"/>
    <n v="5229"/>
  </r>
  <r>
    <x v="41"/>
    <x v="4"/>
    <n v="5"/>
    <n v="24"/>
    <n v="5712"/>
  </r>
  <r>
    <x v="42"/>
    <x v="4"/>
    <n v="5"/>
    <n v="54"/>
    <n v="9755"/>
  </r>
  <r>
    <x v="43"/>
    <x v="4"/>
    <n v="5"/>
    <n v="120"/>
    <n v="40916"/>
  </r>
  <r>
    <x v="44"/>
    <x v="4"/>
    <n v="5"/>
    <n v="42"/>
    <n v="17240"/>
  </r>
  <r>
    <x v="45"/>
    <x v="4"/>
    <n v="5"/>
    <n v="11"/>
    <n v="3479"/>
  </r>
  <r>
    <x v="46"/>
    <x v="4"/>
    <n v="5"/>
    <n v="112"/>
    <n v="70353"/>
  </r>
  <r>
    <x v="47"/>
    <x v="4"/>
    <n v="5"/>
    <n v="15"/>
    <n v="4767"/>
  </r>
  <r>
    <x v="48"/>
    <x v="4"/>
    <n v="5"/>
    <n v="44"/>
    <n v="12703"/>
  </r>
  <r>
    <x v="49"/>
    <x v="4"/>
    <n v="5"/>
    <n v="32"/>
    <n v="4098"/>
  </r>
  <r>
    <x v="50"/>
    <x v="4"/>
    <n v="5"/>
    <n v="22"/>
    <n v="5116"/>
  </r>
  <r>
    <x v="53"/>
    <x v="4"/>
    <n v="5"/>
    <n v="1"/>
    <n v="653"/>
  </r>
  <r>
    <x v="52"/>
    <x v="4"/>
    <n v="5"/>
    <n v="1"/>
    <n v="364"/>
  </r>
  <r>
    <x v="51"/>
    <x v="4"/>
    <n v="5"/>
    <n v="71"/>
    <n v="89510"/>
  </r>
  <r>
    <x v="0"/>
    <x v="4"/>
    <n v="6"/>
    <n v="28"/>
    <n v="12068"/>
  </r>
  <r>
    <x v="1"/>
    <x v="4"/>
    <n v="6"/>
    <n v="8"/>
    <n v="2050"/>
  </r>
  <r>
    <x v="2"/>
    <x v="4"/>
    <n v="6"/>
    <n v="59"/>
    <n v="28009"/>
  </r>
  <r>
    <x v="3"/>
    <x v="4"/>
    <n v="6"/>
    <n v="14"/>
    <n v="3185"/>
  </r>
  <r>
    <x v="4"/>
    <x v="4"/>
    <n v="6"/>
    <n v="137"/>
    <n v="42420"/>
  </r>
  <r>
    <x v="5"/>
    <x v="4"/>
    <n v="6"/>
    <n v="11"/>
    <n v="22336"/>
  </r>
  <r>
    <x v="6"/>
    <x v="4"/>
    <n v="6"/>
    <n v="19"/>
    <n v="5102"/>
  </r>
  <r>
    <x v="7"/>
    <x v="4"/>
    <n v="6"/>
    <n v="11"/>
    <n v="2412"/>
  </r>
  <r>
    <x v="8"/>
    <x v="4"/>
    <n v="6"/>
    <n v="3"/>
    <n v="1699"/>
  </r>
  <r>
    <x v="9"/>
    <x v="4"/>
    <n v="6"/>
    <n v="0"/>
    <n v="0"/>
  </r>
  <r>
    <x v="10"/>
    <x v="4"/>
    <n v="6"/>
    <n v="36"/>
    <n v="25751"/>
  </r>
  <r>
    <x v="11"/>
    <x v="4"/>
    <n v="6"/>
    <n v="17"/>
    <n v="1628"/>
  </r>
  <r>
    <x v="12"/>
    <x v="4"/>
    <n v="6"/>
    <n v="9"/>
    <n v="2910"/>
  </r>
  <r>
    <x v="13"/>
    <x v="4"/>
    <n v="6"/>
    <n v="108"/>
    <n v="53509"/>
  </r>
  <r>
    <x v="14"/>
    <x v="4"/>
    <n v="6"/>
    <n v="39"/>
    <n v="8243"/>
  </r>
  <r>
    <x v="15"/>
    <x v="4"/>
    <n v="6"/>
    <n v="20"/>
    <n v="30833"/>
  </r>
  <r>
    <x v="16"/>
    <x v="4"/>
    <n v="6"/>
    <n v="32"/>
    <n v="5887"/>
  </r>
  <r>
    <x v="17"/>
    <x v="4"/>
    <n v="6"/>
    <n v="18"/>
    <n v="17925"/>
  </r>
  <r>
    <x v="18"/>
    <x v="4"/>
    <n v="6"/>
    <n v="66"/>
    <n v="34553"/>
  </r>
  <r>
    <x v="19"/>
    <x v="4"/>
    <n v="6"/>
    <n v="31"/>
    <n v="5019"/>
  </r>
  <r>
    <x v="20"/>
    <x v="4"/>
    <n v="6"/>
    <n v="26"/>
    <n v="12318"/>
  </r>
  <r>
    <x v="21"/>
    <x v="4"/>
    <n v="6"/>
    <n v="55"/>
    <n v="26276"/>
  </r>
  <r>
    <x v="22"/>
    <x v="4"/>
    <n v="6"/>
    <n v="54"/>
    <n v="15642"/>
  </r>
  <r>
    <x v="23"/>
    <x v="4"/>
    <n v="6"/>
    <n v="18"/>
    <n v="4960"/>
  </r>
  <r>
    <x v="24"/>
    <x v="4"/>
    <n v="6"/>
    <n v="41"/>
    <n v="16974"/>
  </r>
  <r>
    <x v="25"/>
    <x v="4"/>
    <n v="6"/>
    <n v="24"/>
    <n v="6645"/>
  </r>
  <r>
    <x v="26"/>
    <x v="4"/>
    <n v="6"/>
    <n v="9"/>
    <n v="2701"/>
  </r>
  <r>
    <x v="27"/>
    <x v="4"/>
    <n v="6"/>
    <n v="15"/>
    <n v="2507"/>
  </r>
  <r>
    <x v="28"/>
    <x v="4"/>
    <n v="6"/>
    <n v="42"/>
    <n v="18519"/>
  </r>
  <r>
    <x v="29"/>
    <x v="4"/>
    <n v="6"/>
    <n v="26"/>
    <n v="3972"/>
  </r>
  <r>
    <x v="30"/>
    <x v="4"/>
    <n v="6"/>
    <n v="26"/>
    <n v="9508"/>
  </r>
  <r>
    <x v="31"/>
    <x v="4"/>
    <n v="6"/>
    <n v="30"/>
    <n v="12314"/>
  </r>
  <r>
    <x v="32"/>
    <x v="4"/>
    <n v="6"/>
    <n v="162"/>
    <n v="16039"/>
  </r>
  <r>
    <x v="33"/>
    <x v="4"/>
    <n v="6"/>
    <n v="53"/>
    <n v="17410"/>
  </r>
  <r>
    <x v="34"/>
    <x v="4"/>
    <n v="6"/>
    <n v="11"/>
    <n v="2162"/>
  </r>
  <r>
    <x v="35"/>
    <x v="4"/>
    <n v="6"/>
    <n v="53"/>
    <n v="14452"/>
  </r>
  <r>
    <x v="36"/>
    <x v="4"/>
    <n v="6"/>
    <n v="21"/>
    <n v="3806"/>
  </r>
  <r>
    <x v="37"/>
    <x v="4"/>
    <n v="6"/>
    <n v="18"/>
    <n v="3248"/>
  </r>
  <r>
    <x v="38"/>
    <x v="4"/>
    <n v="6"/>
    <n v="45"/>
    <n v="11563"/>
  </r>
  <r>
    <x v="39"/>
    <x v="4"/>
    <n v="6"/>
    <n v="20"/>
    <n v="5757"/>
  </r>
  <r>
    <x v="40"/>
    <x v="4"/>
    <n v="6"/>
    <n v="16"/>
    <n v="6545"/>
  </r>
  <r>
    <x v="41"/>
    <x v="4"/>
    <n v="6"/>
    <n v="24"/>
    <n v="5732"/>
  </r>
  <r>
    <x v="42"/>
    <x v="4"/>
    <n v="6"/>
    <n v="52"/>
    <n v="9623"/>
  </r>
  <r>
    <x v="43"/>
    <x v="4"/>
    <n v="6"/>
    <n v="119"/>
    <n v="42723"/>
  </r>
  <r>
    <x v="44"/>
    <x v="4"/>
    <n v="6"/>
    <n v="44"/>
    <n v="17420"/>
  </r>
  <r>
    <x v="45"/>
    <x v="4"/>
    <n v="6"/>
    <n v="11"/>
    <n v="3352"/>
  </r>
  <r>
    <x v="46"/>
    <x v="4"/>
    <n v="6"/>
    <n v="105"/>
    <n v="65317"/>
  </r>
  <r>
    <x v="47"/>
    <x v="4"/>
    <n v="6"/>
    <n v="15"/>
    <n v="4753"/>
  </r>
  <r>
    <x v="48"/>
    <x v="4"/>
    <n v="6"/>
    <n v="42"/>
    <n v="12835"/>
  </r>
  <r>
    <x v="49"/>
    <x v="4"/>
    <n v="6"/>
    <n v="36"/>
    <n v="5570"/>
  </r>
  <r>
    <x v="50"/>
    <x v="4"/>
    <n v="6"/>
    <n v="21"/>
    <n v="5124"/>
  </r>
  <r>
    <x v="53"/>
    <x v="4"/>
    <n v="6"/>
    <n v="1"/>
    <n v="662"/>
  </r>
  <r>
    <x v="52"/>
    <x v="4"/>
    <n v="6"/>
    <n v="1"/>
    <n v="423"/>
  </r>
  <r>
    <x v="51"/>
    <x v="4"/>
    <n v="6"/>
    <n v="70"/>
    <n v="90422"/>
  </r>
  <r>
    <x v="0"/>
    <x v="4"/>
    <n v="7"/>
    <n v="24"/>
    <n v="7507"/>
  </r>
  <r>
    <x v="1"/>
    <x v="4"/>
    <n v="7"/>
    <n v="8"/>
    <n v="1924"/>
  </r>
  <r>
    <x v="2"/>
    <x v="4"/>
    <n v="7"/>
    <n v="60"/>
    <n v="29721"/>
  </r>
  <r>
    <x v="3"/>
    <x v="4"/>
    <n v="7"/>
    <n v="13"/>
    <n v="3778"/>
  </r>
  <r>
    <x v="4"/>
    <x v="4"/>
    <n v="7"/>
    <n v="131"/>
    <n v="39193"/>
  </r>
  <r>
    <x v="5"/>
    <x v="4"/>
    <n v="7"/>
    <n v="11"/>
    <n v="23229"/>
  </r>
  <r>
    <x v="6"/>
    <x v="4"/>
    <n v="7"/>
    <n v="19"/>
    <n v="4963"/>
  </r>
  <r>
    <x v="7"/>
    <x v="4"/>
    <n v="7"/>
    <n v="11"/>
    <n v="2246"/>
  </r>
  <r>
    <x v="8"/>
    <x v="4"/>
    <n v="7"/>
    <n v="3"/>
    <n v="1554"/>
  </r>
  <r>
    <x v="9"/>
    <x v="4"/>
    <n v="7"/>
    <n v="0"/>
    <n v="0"/>
  </r>
  <r>
    <x v="10"/>
    <x v="4"/>
    <n v="7"/>
    <n v="35"/>
    <n v="15322"/>
  </r>
  <r>
    <x v="11"/>
    <x v="4"/>
    <n v="7"/>
    <n v="16"/>
    <n v="1662"/>
  </r>
  <r>
    <x v="12"/>
    <x v="4"/>
    <n v="7"/>
    <n v="10"/>
    <n v="3172"/>
  </r>
  <r>
    <x v="13"/>
    <x v="4"/>
    <n v="7"/>
    <n v="107"/>
    <n v="56725"/>
  </r>
  <r>
    <x v="14"/>
    <x v="4"/>
    <n v="7"/>
    <n v="38"/>
    <n v="8016"/>
  </r>
  <r>
    <x v="15"/>
    <x v="4"/>
    <n v="7"/>
    <n v="22"/>
    <n v="31686"/>
  </r>
  <r>
    <x v="16"/>
    <x v="4"/>
    <n v="7"/>
    <n v="33"/>
    <n v="6980"/>
  </r>
  <r>
    <x v="17"/>
    <x v="4"/>
    <n v="7"/>
    <n v="19"/>
    <n v="20061"/>
  </r>
  <r>
    <x v="18"/>
    <x v="4"/>
    <n v="7"/>
    <n v="61"/>
    <n v="34638"/>
  </r>
  <r>
    <x v="19"/>
    <x v="4"/>
    <n v="7"/>
    <n v="32"/>
    <n v="5258"/>
  </r>
  <r>
    <x v="20"/>
    <x v="4"/>
    <n v="7"/>
    <n v="25"/>
    <n v="9711"/>
  </r>
  <r>
    <x v="21"/>
    <x v="4"/>
    <n v="7"/>
    <n v="58"/>
    <n v="28216"/>
  </r>
  <r>
    <x v="22"/>
    <x v="4"/>
    <n v="7"/>
    <n v="49"/>
    <n v="13635"/>
  </r>
  <r>
    <x v="23"/>
    <x v="4"/>
    <n v="7"/>
    <n v="17"/>
    <n v="4958"/>
  </r>
  <r>
    <x v="24"/>
    <x v="4"/>
    <n v="7"/>
    <n v="44"/>
    <n v="16729"/>
  </r>
  <r>
    <x v="25"/>
    <x v="4"/>
    <n v="7"/>
    <n v="23"/>
    <n v="7397"/>
  </r>
  <r>
    <x v="26"/>
    <x v="4"/>
    <n v="7"/>
    <n v="9"/>
    <n v="2780"/>
  </r>
  <r>
    <x v="27"/>
    <x v="4"/>
    <n v="7"/>
    <n v="15"/>
    <n v="2561"/>
  </r>
  <r>
    <x v="28"/>
    <x v="4"/>
    <n v="7"/>
    <n v="42"/>
    <n v="18858"/>
  </r>
  <r>
    <x v="29"/>
    <x v="4"/>
    <n v="7"/>
    <n v="25"/>
    <n v="3851"/>
  </r>
  <r>
    <x v="30"/>
    <x v="4"/>
    <n v="7"/>
    <n v="24"/>
    <n v="8548"/>
  </r>
  <r>
    <x v="31"/>
    <x v="4"/>
    <n v="7"/>
    <n v="23"/>
    <n v="8848"/>
  </r>
  <r>
    <x v="32"/>
    <x v="4"/>
    <n v="7"/>
    <n v="163"/>
    <n v="15482"/>
  </r>
  <r>
    <x v="33"/>
    <x v="4"/>
    <n v="7"/>
    <n v="51"/>
    <n v="11610"/>
  </r>
  <r>
    <x v="34"/>
    <x v="4"/>
    <n v="7"/>
    <n v="11"/>
    <n v="2329"/>
  </r>
  <r>
    <x v="35"/>
    <x v="4"/>
    <n v="7"/>
    <n v="51"/>
    <n v="16134"/>
  </r>
  <r>
    <x v="36"/>
    <x v="4"/>
    <n v="7"/>
    <n v="20"/>
    <n v="3810"/>
  </r>
  <r>
    <x v="37"/>
    <x v="4"/>
    <n v="7"/>
    <n v="15"/>
    <n v="3273"/>
  </r>
  <r>
    <x v="38"/>
    <x v="4"/>
    <n v="7"/>
    <n v="48"/>
    <n v="13186"/>
  </r>
  <r>
    <x v="39"/>
    <x v="4"/>
    <n v="7"/>
    <n v="20"/>
    <n v="6111"/>
  </r>
  <r>
    <x v="40"/>
    <x v="4"/>
    <n v="7"/>
    <n v="15"/>
    <n v="4099"/>
  </r>
  <r>
    <x v="41"/>
    <x v="4"/>
    <n v="7"/>
    <n v="24"/>
    <n v="5516"/>
  </r>
  <r>
    <x v="42"/>
    <x v="4"/>
    <n v="7"/>
    <n v="53"/>
    <n v="9089"/>
  </r>
  <r>
    <x v="43"/>
    <x v="4"/>
    <n v="7"/>
    <n v="117"/>
    <n v="41250"/>
  </r>
  <r>
    <x v="44"/>
    <x v="4"/>
    <n v="7"/>
    <n v="43"/>
    <n v="17538"/>
  </r>
  <r>
    <x v="45"/>
    <x v="4"/>
    <n v="7"/>
    <n v="11"/>
    <n v="3218"/>
  </r>
  <r>
    <x v="46"/>
    <x v="4"/>
    <n v="7"/>
    <n v="110"/>
    <n v="66029"/>
  </r>
  <r>
    <x v="47"/>
    <x v="4"/>
    <n v="7"/>
    <n v="15"/>
    <n v="4810"/>
  </r>
  <r>
    <x v="48"/>
    <x v="4"/>
    <n v="7"/>
    <n v="44"/>
    <n v="12432"/>
  </r>
  <r>
    <x v="49"/>
    <x v="4"/>
    <n v="7"/>
    <n v="34"/>
    <n v="5877"/>
  </r>
  <r>
    <x v="50"/>
    <x v="4"/>
    <n v="7"/>
    <n v="20"/>
    <n v="4395"/>
  </r>
  <r>
    <x v="53"/>
    <x v="4"/>
    <n v="7"/>
    <n v="1"/>
    <n v="737"/>
  </r>
  <r>
    <x v="52"/>
    <x v="4"/>
    <n v="7"/>
    <n v="1"/>
    <n v="416"/>
  </r>
  <r>
    <x v="51"/>
    <x v="4"/>
    <n v="7"/>
    <n v="66"/>
    <n v="84612"/>
  </r>
  <r>
    <x v="0"/>
    <x v="4"/>
    <n v="8"/>
    <n v="27"/>
    <n v="12163"/>
  </r>
  <r>
    <x v="1"/>
    <x v="4"/>
    <n v="8"/>
    <n v="7"/>
    <n v="1807"/>
  </r>
  <r>
    <x v="2"/>
    <x v="4"/>
    <n v="8"/>
    <n v="60"/>
    <n v="28187"/>
  </r>
  <r>
    <x v="3"/>
    <x v="4"/>
    <n v="8"/>
    <n v="13"/>
    <n v="3987"/>
  </r>
  <r>
    <x v="4"/>
    <x v="4"/>
    <n v="8"/>
    <n v="127"/>
    <n v="34719"/>
  </r>
  <r>
    <x v="5"/>
    <x v="4"/>
    <n v="8"/>
    <n v="11"/>
    <n v="24107"/>
  </r>
  <r>
    <x v="6"/>
    <x v="4"/>
    <n v="8"/>
    <n v="20"/>
    <n v="3958"/>
  </r>
  <r>
    <x v="7"/>
    <x v="4"/>
    <n v="8"/>
    <n v="11"/>
    <n v="2607"/>
  </r>
  <r>
    <x v="8"/>
    <x v="4"/>
    <n v="8"/>
    <n v="3"/>
    <n v="1405"/>
  </r>
  <r>
    <x v="9"/>
    <x v="4"/>
    <n v="8"/>
    <n v="0"/>
    <n v="0"/>
  </r>
  <r>
    <x v="10"/>
    <x v="4"/>
    <n v="8"/>
    <n v="36"/>
    <n v="22666"/>
  </r>
  <r>
    <x v="11"/>
    <x v="4"/>
    <n v="8"/>
    <n v="16"/>
    <n v="1567"/>
  </r>
  <r>
    <x v="12"/>
    <x v="4"/>
    <n v="8"/>
    <n v="9"/>
    <n v="2923"/>
  </r>
  <r>
    <x v="13"/>
    <x v="4"/>
    <n v="8"/>
    <n v="107"/>
    <n v="57008"/>
  </r>
  <r>
    <x v="14"/>
    <x v="4"/>
    <n v="8"/>
    <n v="37"/>
    <n v="7747"/>
  </r>
  <r>
    <x v="15"/>
    <x v="4"/>
    <n v="8"/>
    <n v="20"/>
    <n v="29435"/>
  </r>
  <r>
    <x v="16"/>
    <x v="4"/>
    <n v="8"/>
    <n v="32"/>
    <n v="6983"/>
  </r>
  <r>
    <x v="17"/>
    <x v="4"/>
    <n v="8"/>
    <n v="19"/>
    <n v="20735"/>
  </r>
  <r>
    <x v="18"/>
    <x v="4"/>
    <n v="8"/>
    <n v="60"/>
    <n v="33295"/>
  </r>
  <r>
    <x v="19"/>
    <x v="4"/>
    <n v="8"/>
    <n v="32"/>
    <n v="4998"/>
  </r>
  <r>
    <x v="20"/>
    <x v="4"/>
    <n v="8"/>
    <n v="24"/>
    <n v="10496"/>
  </r>
  <r>
    <x v="21"/>
    <x v="4"/>
    <n v="8"/>
    <n v="58"/>
    <n v="24226"/>
  </r>
  <r>
    <x v="22"/>
    <x v="4"/>
    <n v="8"/>
    <n v="53"/>
    <n v="14808"/>
  </r>
  <r>
    <x v="23"/>
    <x v="4"/>
    <n v="8"/>
    <n v="18"/>
    <n v="4555"/>
  </r>
  <r>
    <x v="24"/>
    <x v="4"/>
    <n v="8"/>
    <n v="43"/>
    <n v="17648"/>
  </r>
  <r>
    <x v="25"/>
    <x v="4"/>
    <n v="8"/>
    <n v="23"/>
    <n v="7546"/>
  </r>
  <r>
    <x v="26"/>
    <x v="4"/>
    <n v="8"/>
    <n v="9"/>
    <n v="2413"/>
  </r>
  <r>
    <x v="27"/>
    <x v="4"/>
    <n v="8"/>
    <n v="15"/>
    <n v="2475"/>
  </r>
  <r>
    <x v="28"/>
    <x v="4"/>
    <n v="8"/>
    <n v="40"/>
    <n v="18406"/>
  </r>
  <r>
    <x v="29"/>
    <x v="4"/>
    <n v="8"/>
    <n v="25"/>
    <n v="4256"/>
  </r>
  <r>
    <x v="30"/>
    <x v="4"/>
    <n v="8"/>
    <n v="26"/>
    <n v="10153"/>
  </r>
  <r>
    <x v="31"/>
    <x v="4"/>
    <n v="8"/>
    <n v="29"/>
    <n v="11496"/>
  </r>
  <r>
    <x v="32"/>
    <x v="4"/>
    <n v="8"/>
    <n v="164"/>
    <n v="16095"/>
  </r>
  <r>
    <x v="33"/>
    <x v="4"/>
    <n v="8"/>
    <n v="51"/>
    <n v="16994"/>
  </r>
  <r>
    <x v="34"/>
    <x v="4"/>
    <n v="8"/>
    <n v="10"/>
    <n v="2046"/>
  </r>
  <r>
    <x v="35"/>
    <x v="4"/>
    <n v="8"/>
    <n v="51"/>
    <n v="15764"/>
  </r>
  <r>
    <x v="36"/>
    <x v="4"/>
    <n v="8"/>
    <n v="18"/>
    <n v="4068"/>
  </r>
  <r>
    <x v="37"/>
    <x v="4"/>
    <n v="8"/>
    <n v="17"/>
    <n v="3521"/>
  </r>
  <r>
    <x v="38"/>
    <x v="4"/>
    <n v="8"/>
    <n v="49"/>
    <n v="14979"/>
  </r>
  <r>
    <x v="39"/>
    <x v="4"/>
    <n v="8"/>
    <n v="20"/>
    <n v="5530"/>
  </r>
  <r>
    <x v="40"/>
    <x v="4"/>
    <n v="8"/>
    <n v="16"/>
    <n v="6394"/>
  </r>
  <r>
    <x v="41"/>
    <x v="4"/>
    <n v="8"/>
    <n v="24"/>
    <n v="6119"/>
  </r>
  <r>
    <x v="42"/>
    <x v="4"/>
    <n v="8"/>
    <n v="51"/>
    <n v="9644"/>
  </r>
  <r>
    <x v="43"/>
    <x v="4"/>
    <n v="8"/>
    <n v="118"/>
    <n v="44339"/>
  </r>
  <r>
    <x v="44"/>
    <x v="4"/>
    <n v="8"/>
    <n v="43"/>
    <n v="16649"/>
  </r>
  <r>
    <x v="45"/>
    <x v="4"/>
    <n v="8"/>
    <n v="9"/>
    <n v="2750"/>
  </r>
  <r>
    <x v="46"/>
    <x v="4"/>
    <n v="8"/>
    <n v="111"/>
    <n v="76135"/>
  </r>
  <r>
    <x v="47"/>
    <x v="4"/>
    <n v="8"/>
    <n v="15"/>
    <n v="4416"/>
  </r>
  <r>
    <x v="48"/>
    <x v="4"/>
    <n v="8"/>
    <n v="44"/>
    <n v="14390"/>
  </r>
  <r>
    <x v="49"/>
    <x v="4"/>
    <n v="8"/>
    <n v="33"/>
    <n v="6017"/>
  </r>
  <r>
    <x v="50"/>
    <x v="4"/>
    <n v="8"/>
    <n v="23"/>
    <n v="5413"/>
  </r>
  <r>
    <x v="53"/>
    <x v="4"/>
    <n v="8"/>
    <n v="1"/>
    <n v="779"/>
  </r>
  <r>
    <x v="52"/>
    <x v="4"/>
    <n v="8"/>
    <n v="1"/>
    <n v="363"/>
  </r>
  <r>
    <x v="51"/>
    <x v="4"/>
    <n v="8"/>
    <n v="68"/>
    <n v="89810"/>
  </r>
  <r>
    <x v="0"/>
    <x v="4"/>
    <n v="9"/>
    <n v="25"/>
    <n v="10265"/>
  </r>
  <r>
    <x v="1"/>
    <x v="4"/>
    <n v="9"/>
    <n v="9"/>
    <n v="2374"/>
  </r>
  <r>
    <x v="2"/>
    <x v="4"/>
    <n v="9"/>
    <n v="58"/>
    <n v="28479"/>
  </r>
  <r>
    <x v="3"/>
    <x v="4"/>
    <n v="9"/>
    <n v="11"/>
    <n v="3826"/>
  </r>
  <r>
    <x v="4"/>
    <x v="4"/>
    <n v="9"/>
    <n v="125"/>
    <n v="38328"/>
  </r>
  <r>
    <x v="5"/>
    <x v="4"/>
    <n v="9"/>
    <n v="11"/>
    <n v="24889"/>
  </r>
  <r>
    <x v="6"/>
    <x v="4"/>
    <n v="9"/>
    <n v="17"/>
    <n v="4101"/>
  </r>
  <r>
    <x v="7"/>
    <x v="4"/>
    <n v="9"/>
    <n v="11"/>
    <n v="2577"/>
  </r>
  <r>
    <x v="8"/>
    <x v="4"/>
    <n v="9"/>
    <n v="2"/>
    <n v="1771"/>
  </r>
  <r>
    <x v="9"/>
    <x v="4"/>
    <n v="9"/>
    <n v="0"/>
    <n v="0"/>
  </r>
  <r>
    <x v="10"/>
    <x v="4"/>
    <n v="9"/>
    <n v="36"/>
    <n v="25941"/>
  </r>
  <r>
    <x v="11"/>
    <x v="4"/>
    <n v="9"/>
    <n v="15"/>
    <n v="1680"/>
  </r>
  <r>
    <x v="12"/>
    <x v="4"/>
    <n v="9"/>
    <n v="9"/>
    <n v="3127"/>
  </r>
  <r>
    <x v="13"/>
    <x v="4"/>
    <n v="9"/>
    <n v="107"/>
    <n v="58078"/>
  </r>
  <r>
    <x v="14"/>
    <x v="4"/>
    <n v="9"/>
    <n v="36"/>
    <n v="8543"/>
  </r>
  <r>
    <x v="15"/>
    <x v="4"/>
    <n v="9"/>
    <n v="21"/>
    <n v="33918"/>
  </r>
  <r>
    <x v="16"/>
    <x v="4"/>
    <n v="9"/>
    <n v="28"/>
    <n v="6766"/>
  </r>
  <r>
    <x v="17"/>
    <x v="4"/>
    <n v="9"/>
    <n v="16"/>
    <n v="23024"/>
  </r>
  <r>
    <x v="18"/>
    <x v="4"/>
    <n v="9"/>
    <n v="54"/>
    <n v="28032"/>
  </r>
  <r>
    <x v="19"/>
    <x v="4"/>
    <n v="9"/>
    <n v="32"/>
    <n v="5780"/>
  </r>
  <r>
    <x v="20"/>
    <x v="4"/>
    <n v="9"/>
    <n v="24"/>
    <n v="11422"/>
  </r>
  <r>
    <x v="21"/>
    <x v="4"/>
    <n v="9"/>
    <n v="55"/>
    <n v="29834"/>
  </r>
  <r>
    <x v="22"/>
    <x v="4"/>
    <n v="9"/>
    <n v="51"/>
    <n v="15293"/>
  </r>
  <r>
    <x v="23"/>
    <x v="4"/>
    <n v="9"/>
    <n v="18"/>
    <n v="4983"/>
  </r>
  <r>
    <x v="24"/>
    <x v="4"/>
    <n v="9"/>
    <n v="44"/>
    <n v="17896"/>
  </r>
  <r>
    <x v="25"/>
    <x v="4"/>
    <n v="9"/>
    <n v="23"/>
    <n v="7698"/>
  </r>
  <r>
    <x v="26"/>
    <x v="4"/>
    <n v="9"/>
    <n v="9"/>
    <n v="2560"/>
  </r>
  <r>
    <x v="27"/>
    <x v="4"/>
    <n v="9"/>
    <n v="15"/>
    <n v="2610"/>
  </r>
  <r>
    <x v="28"/>
    <x v="4"/>
    <n v="9"/>
    <n v="41"/>
    <n v="18865"/>
  </r>
  <r>
    <x v="29"/>
    <x v="4"/>
    <n v="9"/>
    <n v="22"/>
    <n v="3467"/>
  </r>
  <r>
    <x v="30"/>
    <x v="4"/>
    <n v="9"/>
    <n v="25"/>
    <n v="10880"/>
  </r>
  <r>
    <x v="31"/>
    <x v="4"/>
    <n v="9"/>
    <n v="28"/>
    <n v="11990"/>
  </r>
  <r>
    <x v="32"/>
    <x v="4"/>
    <n v="9"/>
    <n v="163"/>
    <n v="17571"/>
  </r>
  <r>
    <x v="33"/>
    <x v="4"/>
    <n v="9"/>
    <n v="50"/>
    <n v="16409"/>
  </r>
  <r>
    <x v="34"/>
    <x v="4"/>
    <n v="9"/>
    <n v="9"/>
    <n v="1579"/>
  </r>
  <r>
    <x v="35"/>
    <x v="4"/>
    <n v="9"/>
    <n v="51"/>
    <n v="16509"/>
  </r>
  <r>
    <x v="36"/>
    <x v="4"/>
    <n v="9"/>
    <n v="19"/>
    <n v="4475"/>
  </r>
  <r>
    <x v="37"/>
    <x v="4"/>
    <n v="9"/>
    <n v="16"/>
    <n v="3592"/>
  </r>
  <r>
    <x v="38"/>
    <x v="4"/>
    <n v="9"/>
    <n v="46"/>
    <n v="14572"/>
  </r>
  <r>
    <x v="39"/>
    <x v="4"/>
    <n v="9"/>
    <n v="20"/>
    <n v="6538"/>
  </r>
  <r>
    <x v="40"/>
    <x v="4"/>
    <n v="9"/>
    <n v="15"/>
    <n v="6276"/>
  </r>
  <r>
    <x v="41"/>
    <x v="4"/>
    <n v="9"/>
    <n v="24"/>
    <n v="6080"/>
  </r>
  <r>
    <x v="42"/>
    <x v="4"/>
    <n v="9"/>
    <n v="52"/>
    <n v="10680"/>
  </r>
  <r>
    <x v="43"/>
    <x v="4"/>
    <n v="9"/>
    <n v="113"/>
    <n v="42191"/>
  </r>
  <r>
    <x v="44"/>
    <x v="4"/>
    <n v="9"/>
    <n v="44"/>
    <n v="19102"/>
  </r>
  <r>
    <x v="45"/>
    <x v="4"/>
    <n v="9"/>
    <n v="9"/>
    <n v="2221"/>
  </r>
  <r>
    <x v="46"/>
    <x v="4"/>
    <n v="9"/>
    <n v="109"/>
    <n v="69924"/>
  </r>
  <r>
    <x v="47"/>
    <x v="4"/>
    <n v="9"/>
    <n v="14"/>
    <n v="4826"/>
  </r>
  <r>
    <x v="48"/>
    <x v="4"/>
    <n v="9"/>
    <n v="42"/>
    <n v="14261"/>
  </r>
  <r>
    <x v="49"/>
    <x v="4"/>
    <n v="9"/>
    <n v="34"/>
    <n v="6986"/>
  </r>
  <r>
    <x v="50"/>
    <x v="4"/>
    <n v="9"/>
    <n v="22"/>
    <n v="5214"/>
  </r>
  <r>
    <x v="53"/>
    <x v="4"/>
    <n v="9"/>
    <n v="1"/>
    <n v="761"/>
  </r>
  <r>
    <x v="52"/>
    <x v="4"/>
    <n v="9"/>
    <n v="1"/>
    <n v="424"/>
  </r>
  <r>
    <x v="51"/>
    <x v="4"/>
    <n v="9"/>
    <n v="68"/>
    <n v="91156"/>
  </r>
  <r>
    <x v="0"/>
    <x v="4"/>
    <n v="10"/>
    <n v="24"/>
    <n v="10207"/>
  </r>
  <r>
    <x v="1"/>
    <x v="4"/>
    <n v="10"/>
    <n v="9"/>
    <n v="2334"/>
  </r>
  <r>
    <x v="2"/>
    <x v="4"/>
    <n v="10"/>
    <n v="55"/>
    <n v="25692"/>
  </r>
  <r>
    <x v="3"/>
    <x v="4"/>
    <n v="10"/>
    <n v="11"/>
    <n v="2908"/>
  </r>
  <r>
    <x v="4"/>
    <x v="4"/>
    <n v="10"/>
    <n v="122"/>
    <n v="37996"/>
  </r>
  <r>
    <x v="5"/>
    <x v="4"/>
    <n v="10"/>
    <n v="11"/>
    <n v="24168"/>
  </r>
  <r>
    <x v="6"/>
    <x v="4"/>
    <n v="10"/>
    <n v="14"/>
    <n v="3592"/>
  </r>
  <r>
    <x v="7"/>
    <x v="4"/>
    <n v="10"/>
    <n v="11"/>
    <n v="1994"/>
  </r>
  <r>
    <x v="8"/>
    <x v="4"/>
    <n v="10"/>
    <n v="2"/>
    <n v="1131"/>
  </r>
  <r>
    <x v="9"/>
    <x v="4"/>
    <n v="10"/>
    <n v="0"/>
    <n v="0"/>
  </r>
  <r>
    <x v="10"/>
    <x v="4"/>
    <n v="10"/>
    <n v="36"/>
    <n v="20623"/>
  </r>
  <r>
    <x v="11"/>
    <x v="4"/>
    <n v="10"/>
    <n v="14"/>
    <n v="1555"/>
  </r>
  <r>
    <x v="12"/>
    <x v="4"/>
    <n v="10"/>
    <n v="10"/>
    <n v="3242"/>
  </r>
  <r>
    <x v="13"/>
    <x v="4"/>
    <n v="10"/>
    <n v="106"/>
    <n v="55868"/>
  </r>
  <r>
    <x v="14"/>
    <x v="4"/>
    <n v="10"/>
    <n v="37"/>
    <n v="8599"/>
  </r>
  <r>
    <x v="15"/>
    <x v="4"/>
    <n v="10"/>
    <n v="21"/>
    <n v="32350"/>
  </r>
  <r>
    <x v="16"/>
    <x v="4"/>
    <n v="10"/>
    <n v="30"/>
    <n v="7051"/>
  </r>
  <r>
    <x v="17"/>
    <x v="4"/>
    <n v="10"/>
    <n v="14"/>
    <n v="17030"/>
  </r>
  <r>
    <x v="18"/>
    <x v="4"/>
    <n v="10"/>
    <n v="57"/>
    <n v="31136"/>
  </r>
  <r>
    <x v="19"/>
    <x v="4"/>
    <n v="10"/>
    <n v="30"/>
    <n v="5430"/>
  </r>
  <r>
    <x v="20"/>
    <x v="4"/>
    <n v="10"/>
    <n v="25"/>
    <n v="9475"/>
  </r>
  <r>
    <x v="21"/>
    <x v="4"/>
    <n v="10"/>
    <n v="52"/>
    <n v="28102"/>
  </r>
  <r>
    <x v="22"/>
    <x v="4"/>
    <n v="10"/>
    <n v="48"/>
    <n v="13587"/>
  </r>
  <r>
    <x v="23"/>
    <x v="4"/>
    <n v="10"/>
    <n v="18"/>
    <n v="4797"/>
  </r>
  <r>
    <x v="24"/>
    <x v="4"/>
    <n v="10"/>
    <n v="44"/>
    <n v="17584"/>
  </r>
  <r>
    <x v="25"/>
    <x v="4"/>
    <n v="10"/>
    <n v="22"/>
    <n v="7134"/>
  </r>
  <r>
    <x v="26"/>
    <x v="4"/>
    <n v="10"/>
    <n v="8"/>
    <n v="2726"/>
  </r>
  <r>
    <x v="27"/>
    <x v="4"/>
    <n v="10"/>
    <n v="16"/>
    <n v="2673"/>
  </r>
  <r>
    <x v="28"/>
    <x v="4"/>
    <n v="10"/>
    <n v="41"/>
    <n v="18100"/>
  </r>
  <r>
    <x v="29"/>
    <x v="4"/>
    <n v="10"/>
    <n v="23"/>
    <n v="3731"/>
  </r>
  <r>
    <x v="30"/>
    <x v="4"/>
    <n v="10"/>
    <n v="25"/>
    <n v="10081"/>
  </r>
  <r>
    <x v="31"/>
    <x v="4"/>
    <n v="10"/>
    <n v="29"/>
    <n v="12191"/>
  </r>
  <r>
    <x v="32"/>
    <x v="4"/>
    <n v="10"/>
    <n v="160"/>
    <n v="16608"/>
  </r>
  <r>
    <x v="33"/>
    <x v="4"/>
    <n v="10"/>
    <n v="49"/>
    <n v="14253"/>
  </r>
  <r>
    <x v="34"/>
    <x v="4"/>
    <n v="10"/>
    <n v="8"/>
    <n v="1473"/>
  </r>
  <r>
    <x v="35"/>
    <x v="4"/>
    <n v="10"/>
    <n v="52"/>
    <n v="16170"/>
  </r>
  <r>
    <x v="36"/>
    <x v="4"/>
    <n v="10"/>
    <n v="21"/>
    <n v="4087"/>
  </r>
  <r>
    <x v="37"/>
    <x v="4"/>
    <n v="10"/>
    <n v="16"/>
    <n v="3543"/>
  </r>
  <r>
    <x v="38"/>
    <x v="4"/>
    <n v="10"/>
    <n v="48"/>
    <n v="13077"/>
  </r>
  <r>
    <x v="39"/>
    <x v="4"/>
    <n v="10"/>
    <n v="20"/>
    <n v="6459"/>
  </r>
  <r>
    <x v="40"/>
    <x v="4"/>
    <n v="10"/>
    <n v="16"/>
    <n v="6229"/>
  </r>
  <r>
    <x v="41"/>
    <x v="4"/>
    <n v="10"/>
    <n v="24"/>
    <n v="6141"/>
  </r>
  <r>
    <x v="42"/>
    <x v="4"/>
    <n v="10"/>
    <n v="50"/>
    <n v="9148"/>
  </r>
  <r>
    <x v="43"/>
    <x v="4"/>
    <n v="10"/>
    <n v="114"/>
    <n v="41078"/>
  </r>
  <r>
    <x v="44"/>
    <x v="4"/>
    <n v="10"/>
    <n v="32"/>
    <n v="13298"/>
  </r>
  <r>
    <x v="45"/>
    <x v="4"/>
    <n v="10"/>
    <n v="9"/>
    <n v="2371"/>
  </r>
  <r>
    <x v="46"/>
    <x v="4"/>
    <n v="10"/>
    <n v="112"/>
    <n v="72269"/>
  </r>
  <r>
    <x v="47"/>
    <x v="4"/>
    <n v="10"/>
    <n v="14"/>
    <n v="4830"/>
  </r>
  <r>
    <x v="48"/>
    <x v="4"/>
    <n v="10"/>
    <n v="41"/>
    <n v="13123"/>
  </r>
  <r>
    <x v="49"/>
    <x v="4"/>
    <n v="10"/>
    <n v="31"/>
    <n v="6680"/>
  </r>
  <r>
    <x v="50"/>
    <x v="4"/>
    <n v="10"/>
    <n v="22"/>
    <n v="5210"/>
  </r>
  <r>
    <x v="53"/>
    <x v="4"/>
    <n v="10"/>
    <n v="1"/>
    <n v="731"/>
  </r>
  <r>
    <x v="52"/>
    <x v="4"/>
    <n v="10"/>
    <n v="1"/>
    <n v="418"/>
  </r>
  <r>
    <x v="51"/>
    <x v="4"/>
    <n v="10"/>
    <n v="61"/>
    <n v="90622"/>
  </r>
  <r>
    <x v="0"/>
    <x v="4"/>
    <n v="11"/>
    <n v="23"/>
    <n v="9271"/>
  </r>
  <r>
    <x v="1"/>
    <x v="4"/>
    <n v="11"/>
    <n v="6"/>
    <n v="1327"/>
  </r>
  <r>
    <x v="2"/>
    <x v="4"/>
    <n v="11"/>
    <n v="53"/>
    <n v="23458"/>
  </r>
  <r>
    <x v="3"/>
    <x v="4"/>
    <n v="11"/>
    <n v="10"/>
    <n v="3306"/>
  </r>
  <r>
    <x v="4"/>
    <x v="4"/>
    <n v="11"/>
    <n v="119"/>
    <n v="38120"/>
  </r>
  <r>
    <x v="5"/>
    <x v="4"/>
    <n v="11"/>
    <n v="11"/>
    <n v="23285"/>
  </r>
  <r>
    <x v="6"/>
    <x v="4"/>
    <n v="11"/>
    <n v="15"/>
    <n v="1554"/>
  </r>
  <r>
    <x v="7"/>
    <x v="4"/>
    <n v="11"/>
    <n v="11"/>
    <n v="2542"/>
  </r>
  <r>
    <x v="8"/>
    <x v="4"/>
    <n v="11"/>
    <n v="2"/>
    <n v="1126"/>
  </r>
  <r>
    <x v="9"/>
    <x v="4"/>
    <n v="11"/>
    <n v="0"/>
    <n v="0"/>
  </r>
  <r>
    <x v="10"/>
    <x v="4"/>
    <n v="11"/>
    <n v="36"/>
    <n v="25413"/>
  </r>
  <r>
    <x v="11"/>
    <x v="4"/>
    <n v="11"/>
    <n v="15"/>
    <n v="1600"/>
  </r>
  <r>
    <x v="12"/>
    <x v="4"/>
    <n v="11"/>
    <n v="10"/>
    <n v="3056"/>
  </r>
  <r>
    <x v="13"/>
    <x v="4"/>
    <n v="11"/>
    <n v="104"/>
    <n v="55518"/>
  </r>
  <r>
    <x v="14"/>
    <x v="4"/>
    <n v="11"/>
    <n v="37"/>
    <n v="7125"/>
  </r>
  <r>
    <x v="15"/>
    <x v="4"/>
    <n v="11"/>
    <n v="19"/>
    <n v="32079"/>
  </r>
  <r>
    <x v="16"/>
    <x v="4"/>
    <n v="11"/>
    <n v="28"/>
    <n v="6810"/>
  </r>
  <r>
    <x v="17"/>
    <x v="4"/>
    <n v="11"/>
    <n v="16"/>
    <n v="20973"/>
  </r>
  <r>
    <x v="18"/>
    <x v="4"/>
    <n v="11"/>
    <n v="56"/>
    <n v="33564"/>
  </r>
  <r>
    <x v="19"/>
    <x v="4"/>
    <n v="11"/>
    <n v="32"/>
    <n v="4760"/>
  </r>
  <r>
    <x v="20"/>
    <x v="4"/>
    <n v="11"/>
    <n v="25"/>
    <n v="12576"/>
  </r>
  <r>
    <x v="21"/>
    <x v="4"/>
    <n v="11"/>
    <n v="52"/>
    <n v="27326"/>
  </r>
  <r>
    <x v="22"/>
    <x v="4"/>
    <n v="11"/>
    <n v="49"/>
    <n v="15218"/>
  </r>
  <r>
    <x v="23"/>
    <x v="4"/>
    <n v="11"/>
    <n v="17"/>
    <n v="4766"/>
  </r>
  <r>
    <x v="24"/>
    <x v="4"/>
    <n v="11"/>
    <n v="39"/>
    <n v="12994"/>
  </r>
  <r>
    <x v="25"/>
    <x v="4"/>
    <n v="11"/>
    <n v="20"/>
    <n v="6541"/>
  </r>
  <r>
    <x v="26"/>
    <x v="4"/>
    <n v="11"/>
    <n v="9"/>
    <n v="2931"/>
  </r>
  <r>
    <x v="27"/>
    <x v="4"/>
    <n v="11"/>
    <n v="15"/>
    <n v="2651"/>
  </r>
  <r>
    <x v="28"/>
    <x v="4"/>
    <n v="11"/>
    <n v="39"/>
    <n v="17896"/>
  </r>
  <r>
    <x v="29"/>
    <x v="4"/>
    <n v="11"/>
    <n v="25"/>
    <n v="3246"/>
  </r>
  <r>
    <x v="30"/>
    <x v="4"/>
    <n v="11"/>
    <n v="25"/>
    <n v="10860"/>
  </r>
  <r>
    <x v="31"/>
    <x v="4"/>
    <n v="11"/>
    <n v="26"/>
    <n v="11123"/>
  </r>
  <r>
    <x v="32"/>
    <x v="4"/>
    <n v="11"/>
    <n v="151"/>
    <n v="14543"/>
  </r>
  <r>
    <x v="33"/>
    <x v="4"/>
    <n v="11"/>
    <n v="48"/>
    <n v="12573"/>
  </r>
  <r>
    <x v="34"/>
    <x v="4"/>
    <n v="11"/>
    <n v="11"/>
    <n v="2245"/>
  </r>
  <r>
    <x v="35"/>
    <x v="4"/>
    <n v="11"/>
    <n v="50"/>
    <n v="15196"/>
  </r>
  <r>
    <x v="36"/>
    <x v="4"/>
    <n v="11"/>
    <n v="21"/>
    <n v="4733"/>
  </r>
  <r>
    <x v="37"/>
    <x v="4"/>
    <n v="11"/>
    <n v="15"/>
    <n v="3363"/>
  </r>
  <r>
    <x v="38"/>
    <x v="4"/>
    <n v="11"/>
    <n v="44"/>
    <n v="12055"/>
  </r>
  <r>
    <x v="39"/>
    <x v="4"/>
    <n v="11"/>
    <n v="20"/>
    <n v="4977"/>
  </r>
  <r>
    <x v="40"/>
    <x v="4"/>
    <n v="11"/>
    <n v="14"/>
    <n v="5157"/>
  </r>
  <r>
    <x v="41"/>
    <x v="4"/>
    <n v="11"/>
    <n v="24"/>
    <n v="5575"/>
  </r>
  <r>
    <x v="42"/>
    <x v="4"/>
    <n v="11"/>
    <n v="50"/>
    <n v="9046"/>
  </r>
  <r>
    <x v="43"/>
    <x v="4"/>
    <n v="11"/>
    <n v="112"/>
    <n v="36118"/>
  </r>
  <r>
    <x v="44"/>
    <x v="4"/>
    <n v="11"/>
    <n v="43"/>
    <n v="18409"/>
  </r>
  <r>
    <x v="45"/>
    <x v="4"/>
    <n v="11"/>
    <n v="9"/>
    <n v="2076"/>
  </r>
  <r>
    <x v="46"/>
    <x v="4"/>
    <n v="11"/>
    <n v="109"/>
    <n v="74513"/>
  </r>
  <r>
    <x v="47"/>
    <x v="4"/>
    <n v="11"/>
    <n v="14"/>
    <n v="4421"/>
  </r>
  <r>
    <x v="48"/>
    <x v="4"/>
    <n v="11"/>
    <n v="38"/>
    <n v="14556"/>
  </r>
  <r>
    <x v="49"/>
    <x v="4"/>
    <n v="11"/>
    <n v="30"/>
    <n v="6562"/>
  </r>
  <r>
    <x v="50"/>
    <x v="4"/>
    <n v="11"/>
    <n v="21"/>
    <n v="5155"/>
  </r>
  <r>
    <x v="53"/>
    <x v="4"/>
    <n v="11"/>
    <n v="1"/>
    <n v="767"/>
  </r>
  <r>
    <x v="52"/>
    <x v="4"/>
    <n v="11"/>
    <n v="1"/>
    <n v="412"/>
  </r>
  <r>
    <x v="51"/>
    <x v="4"/>
    <n v="11"/>
    <n v="58"/>
    <n v="97804"/>
  </r>
  <r>
    <x v="0"/>
    <x v="4"/>
    <n v="12"/>
    <n v="24"/>
    <n v="9076"/>
  </r>
  <r>
    <x v="1"/>
    <x v="4"/>
    <n v="12"/>
    <n v="9"/>
    <n v="2297"/>
  </r>
  <r>
    <x v="2"/>
    <x v="4"/>
    <n v="12"/>
    <n v="53"/>
    <n v="23960"/>
  </r>
  <r>
    <x v="3"/>
    <x v="4"/>
    <n v="12"/>
    <n v="11"/>
    <n v="3614"/>
  </r>
  <r>
    <x v="4"/>
    <x v="4"/>
    <n v="12"/>
    <n v="121"/>
    <n v="37215"/>
  </r>
  <r>
    <x v="5"/>
    <x v="4"/>
    <n v="12"/>
    <n v="11"/>
    <n v="24335"/>
  </r>
  <r>
    <x v="6"/>
    <x v="4"/>
    <n v="12"/>
    <n v="15"/>
    <n v="2601"/>
  </r>
  <r>
    <x v="7"/>
    <x v="4"/>
    <n v="12"/>
    <n v="11"/>
    <n v="2403"/>
  </r>
  <r>
    <x v="8"/>
    <x v="4"/>
    <n v="12"/>
    <n v="2"/>
    <n v="1007"/>
  </r>
  <r>
    <x v="9"/>
    <x v="4"/>
    <n v="12"/>
    <n v="0"/>
    <n v="0"/>
  </r>
  <r>
    <x v="10"/>
    <x v="4"/>
    <n v="12"/>
    <n v="34"/>
    <n v="22929"/>
  </r>
  <r>
    <x v="11"/>
    <x v="4"/>
    <n v="12"/>
    <n v="15"/>
    <n v="1526"/>
  </r>
  <r>
    <x v="12"/>
    <x v="4"/>
    <n v="12"/>
    <n v="10"/>
    <n v="3214"/>
  </r>
  <r>
    <x v="13"/>
    <x v="4"/>
    <n v="12"/>
    <n v="104"/>
    <n v="55648"/>
  </r>
  <r>
    <x v="14"/>
    <x v="4"/>
    <n v="12"/>
    <n v="37"/>
    <n v="8608"/>
  </r>
  <r>
    <x v="15"/>
    <x v="4"/>
    <n v="12"/>
    <n v="20"/>
    <n v="28316"/>
  </r>
  <r>
    <x v="16"/>
    <x v="4"/>
    <n v="12"/>
    <n v="30"/>
    <n v="5435"/>
  </r>
  <r>
    <x v="17"/>
    <x v="4"/>
    <n v="12"/>
    <n v="15"/>
    <n v="21939"/>
  </r>
  <r>
    <x v="18"/>
    <x v="4"/>
    <n v="12"/>
    <n v="56"/>
    <n v="32837"/>
  </r>
  <r>
    <x v="19"/>
    <x v="4"/>
    <n v="12"/>
    <n v="32"/>
    <n v="5385"/>
  </r>
  <r>
    <x v="20"/>
    <x v="4"/>
    <n v="12"/>
    <n v="26"/>
    <n v="10556"/>
  </r>
  <r>
    <x v="21"/>
    <x v="4"/>
    <n v="12"/>
    <n v="47"/>
    <n v="27309"/>
  </r>
  <r>
    <x v="22"/>
    <x v="4"/>
    <n v="12"/>
    <n v="50"/>
    <n v="15395"/>
  </r>
  <r>
    <x v="23"/>
    <x v="4"/>
    <n v="12"/>
    <n v="16"/>
    <n v="4549"/>
  </r>
  <r>
    <x v="24"/>
    <x v="4"/>
    <n v="12"/>
    <n v="43"/>
    <n v="17150"/>
  </r>
  <r>
    <x v="25"/>
    <x v="4"/>
    <n v="12"/>
    <n v="21"/>
    <n v="7027"/>
  </r>
  <r>
    <x v="26"/>
    <x v="4"/>
    <n v="12"/>
    <n v="9"/>
    <n v="2894"/>
  </r>
  <r>
    <x v="27"/>
    <x v="4"/>
    <n v="12"/>
    <n v="15"/>
    <n v="2675"/>
  </r>
  <r>
    <x v="28"/>
    <x v="4"/>
    <n v="12"/>
    <n v="40"/>
    <n v="17308"/>
  </r>
  <r>
    <x v="29"/>
    <x v="4"/>
    <n v="12"/>
    <n v="25"/>
    <n v="4316"/>
  </r>
  <r>
    <x v="30"/>
    <x v="4"/>
    <n v="12"/>
    <n v="25"/>
    <n v="10635"/>
  </r>
  <r>
    <x v="31"/>
    <x v="4"/>
    <n v="12"/>
    <n v="27"/>
    <n v="10776"/>
  </r>
  <r>
    <x v="32"/>
    <x v="4"/>
    <n v="12"/>
    <n v="151"/>
    <n v="15378"/>
  </r>
  <r>
    <x v="33"/>
    <x v="4"/>
    <n v="12"/>
    <n v="49"/>
    <n v="15291"/>
  </r>
  <r>
    <x v="34"/>
    <x v="4"/>
    <n v="12"/>
    <n v="10"/>
    <n v="1396"/>
  </r>
  <r>
    <x v="35"/>
    <x v="4"/>
    <n v="12"/>
    <n v="49"/>
    <n v="15224"/>
  </r>
  <r>
    <x v="36"/>
    <x v="4"/>
    <n v="12"/>
    <n v="19"/>
    <n v="3674"/>
  </r>
  <r>
    <x v="37"/>
    <x v="4"/>
    <n v="12"/>
    <n v="11"/>
    <n v="2638"/>
  </r>
  <r>
    <x v="38"/>
    <x v="4"/>
    <n v="12"/>
    <n v="47"/>
    <n v="12603"/>
  </r>
  <r>
    <x v="39"/>
    <x v="4"/>
    <n v="12"/>
    <n v="20"/>
    <n v="6108"/>
  </r>
  <r>
    <x v="40"/>
    <x v="4"/>
    <n v="12"/>
    <n v="14"/>
    <n v="5845"/>
  </r>
  <r>
    <x v="41"/>
    <x v="4"/>
    <n v="12"/>
    <n v="24"/>
    <n v="5335"/>
  </r>
  <r>
    <x v="42"/>
    <x v="4"/>
    <n v="12"/>
    <n v="50"/>
    <n v="9512"/>
  </r>
  <r>
    <x v="43"/>
    <x v="4"/>
    <n v="12"/>
    <n v="112"/>
    <n v="40800"/>
  </r>
  <r>
    <x v="44"/>
    <x v="4"/>
    <n v="12"/>
    <n v="44"/>
    <n v="18711"/>
  </r>
  <r>
    <x v="45"/>
    <x v="4"/>
    <n v="12"/>
    <n v="9"/>
    <n v="2144"/>
  </r>
  <r>
    <x v="46"/>
    <x v="4"/>
    <n v="12"/>
    <n v="110"/>
    <n v="74003"/>
  </r>
  <r>
    <x v="47"/>
    <x v="4"/>
    <n v="12"/>
    <n v="12"/>
    <n v="3271"/>
  </r>
  <r>
    <x v="48"/>
    <x v="4"/>
    <n v="12"/>
    <n v="38"/>
    <n v="14379"/>
  </r>
  <r>
    <x v="49"/>
    <x v="4"/>
    <n v="12"/>
    <n v="31"/>
    <n v="5408"/>
  </r>
  <r>
    <x v="50"/>
    <x v="4"/>
    <n v="12"/>
    <n v="19"/>
    <n v="4692"/>
  </r>
  <r>
    <x v="53"/>
    <x v="4"/>
    <n v="12"/>
    <n v="1"/>
    <n v="742"/>
  </r>
  <r>
    <x v="52"/>
    <x v="4"/>
    <n v="12"/>
    <n v="1"/>
    <n v="505"/>
  </r>
  <r>
    <x v="51"/>
    <x v="4"/>
    <n v="12"/>
    <n v="70"/>
    <n v="101327"/>
  </r>
  <r>
    <x v="0"/>
    <x v="4"/>
    <n v="13"/>
    <n v="24"/>
    <n v="7499"/>
  </r>
  <r>
    <x v="1"/>
    <x v="4"/>
    <n v="13"/>
    <n v="8"/>
    <n v="2060"/>
  </r>
  <r>
    <x v="2"/>
    <x v="4"/>
    <n v="13"/>
    <n v="55"/>
    <n v="25647"/>
  </r>
  <r>
    <x v="3"/>
    <x v="4"/>
    <n v="13"/>
    <n v="10"/>
    <n v="2446"/>
  </r>
  <r>
    <x v="4"/>
    <x v="4"/>
    <n v="13"/>
    <n v="118"/>
    <n v="34377"/>
  </r>
  <r>
    <x v="5"/>
    <x v="4"/>
    <n v="13"/>
    <n v="11"/>
    <n v="22013"/>
  </r>
  <r>
    <x v="6"/>
    <x v="4"/>
    <n v="13"/>
    <n v="14"/>
    <n v="2886"/>
  </r>
  <r>
    <x v="7"/>
    <x v="4"/>
    <n v="13"/>
    <n v="11"/>
    <n v="2581"/>
  </r>
  <r>
    <x v="8"/>
    <x v="4"/>
    <n v="13"/>
    <n v="2"/>
    <n v="1161"/>
  </r>
  <r>
    <x v="9"/>
    <x v="4"/>
    <n v="13"/>
    <n v="0"/>
    <n v="0"/>
  </r>
  <r>
    <x v="10"/>
    <x v="4"/>
    <n v="13"/>
    <n v="36"/>
    <n v="28540"/>
  </r>
  <r>
    <x v="11"/>
    <x v="4"/>
    <n v="13"/>
    <n v="15"/>
    <n v="1317"/>
  </r>
  <r>
    <x v="12"/>
    <x v="4"/>
    <n v="13"/>
    <n v="9"/>
    <n v="2217"/>
  </r>
  <r>
    <x v="13"/>
    <x v="4"/>
    <n v="13"/>
    <n v="103"/>
    <n v="55297"/>
  </r>
  <r>
    <x v="14"/>
    <x v="4"/>
    <n v="13"/>
    <n v="37"/>
    <n v="8377"/>
  </r>
  <r>
    <x v="15"/>
    <x v="4"/>
    <n v="13"/>
    <n v="20"/>
    <n v="32950"/>
  </r>
  <r>
    <x v="16"/>
    <x v="4"/>
    <n v="13"/>
    <n v="30"/>
    <n v="6997"/>
  </r>
  <r>
    <x v="17"/>
    <x v="4"/>
    <n v="13"/>
    <n v="15"/>
    <n v="22815"/>
  </r>
  <r>
    <x v="18"/>
    <x v="4"/>
    <n v="13"/>
    <n v="53"/>
    <n v="28186"/>
  </r>
  <r>
    <x v="19"/>
    <x v="4"/>
    <n v="13"/>
    <n v="31"/>
    <n v="5292"/>
  </r>
  <r>
    <x v="20"/>
    <x v="4"/>
    <n v="13"/>
    <n v="23"/>
    <n v="10535"/>
  </r>
  <r>
    <x v="21"/>
    <x v="4"/>
    <n v="13"/>
    <n v="48"/>
    <n v="28923"/>
  </r>
  <r>
    <x v="22"/>
    <x v="4"/>
    <n v="13"/>
    <n v="49"/>
    <n v="15505"/>
  </r>
  <r>
    <x v="23"/>
    <x v="4"/>
    <n v="13"/>
    <n v="17"/>
    <n v="5024"/>
  </r>
  <r>
    <x v="24"/>
    <x v="4"/>
    <n v="13"/>
    <n v="42"/>
    <n v="16908"/>
  </r>
  <r>
    <x v="25"/>
    <x v="4"/>
    <n v="13"/>
    <n v="21"/>
    <n v="5879"/>
  </r>
  <r>
    <x v="26"/>
    <x v="4"/>
    <n v="13"/>
    <n v="9"/>
    <n v="2879"/>
  </r>
  <r>
    <x v="27"/>
    <x v="4"/>
    <n v="13"/>
    <n v="15"/>
    <n v="2701"/>
  </r>
  <r>
    <x v="28"/>
    <x v="4"/>
    <n v="13"/>
    <n v="39"/>
    <n v="17662"/>
  </r>
  <r>
    <x v="29"/>
    <x v="4"/>
    <n v="13"/>
    <n v="21"/>
    <n v="4008"/>
  </r>
  <r>
    <x v="30"/>
    <x v="4"/>
    <n v="13"/>
    <n v="25"/>
    <n v="10381"/>
  </r>
  <r>
    <x v="31"/>
    <x v="4"/>
    <n v="13"/>
    <n v="25"/>
    <n v="10831"/>
  </r>
  <r>
    <x v="32"/>
    <x v="4"/>
    <n v="13"/>
    <n v="151"/>
    <n v="17203"/>
  </r>
  <r>
    <x v="33"/>
    <x v="4"/>
    <n v="13"/>
    <n v="47"/>
    <n v="15754"/>
  </r>
  <r>
    <x v="34"/>
    <x v="4"/>
    <n v="13"/>
    <n v="10"/>
    <n v="2146"/>
  </r>
  <r>
    <x v="35"/>
    <x v="4"/>
    <n v="13"/>
    <n v="50"/>
    <n v="15447"/>
  </r>
  <r>
    <x v="36"/>
    <x v="4"/>
    <n v="13"/>
    <n v="22"/>
    <n v="4523"/>
  </r>
  <r>
    <x v="37"/>
    <x v="4"/>
    <n v="13"/>
    <n v="15"/>
    <n v="2354"/>
  </r>
  <r>
    <x v="38"/>
    <x v="4"/>
    <n v="13"/>
    <n v="42"/>
    <n v="10944"/>
  </r>
  <r>
    <x v="39"/>
    <x v="4"/>
    <n v="13"/>
    <n v="20"/>
    <n v="6123"/>
  </r>
  <r>
    <x v="40"/>
    <x v="4"/>
    <n v="13"/>
    <n v="14"/>
    <n v="6134"/>
  </r>
  <r>
    <x v="41"/>
    <x v="4"/>
    <n v="13"/>
    <n v="24"/>
    <n v="5857"/>
  </r>
  <r>
    <x v="42"/>
    <x v="4"/>
    <n v="13"/>
    <n v="51"/>
    <n v="9746"/>
  </r>
  <r>
    <x v="43"/>
    <x v="4"/>
    <n v="13"/>
    <n v="111"/>
    <n v="39954"/>
  </r>
  <r>
    <x v="44"/>
    <x v="4"/>
    <n v="13"/>
    <n v="43"/>
    <n v="18485"/>
  </r>
  <r>
    <x v="45"/>
    <x v="4"/>
    <n v="13"/>
    <n v="9"/>
    <n v="2302"/>
  </r>
  <r>
    <x v="46"/>
    <x v="4"/>
    <n v="13"/>
    <n v="106"/>
    <n v="67670"/>
  </r>
  <r>
    <x v="47"/>
    <x v="4"/>
    <n v="13"/>
    <n v="11"/>
    <n v="3808"/>
  </r>
  <r>
    <x v="48"/>
    <x v="4"/>
    <n v="13"/>
    <n v="34"/>
    <n v="13388"/>
  </r>
  <r>
    <x v="49"/>
    <x v="4"/>
    <n v="13"/>
    <n v="28"/>
    <n v="6237"/>
  </r>
  <r>
    <x v="50"/>
    <x v="4"/>
    <n v="13"/>
    <n v="19"/>
    <n v="4772"/>
  </r>
  <r>
    <x v="53"/>
    <x v="4"/>
    <n v="13"/>
    <n v="1"/>
    <n v="725"/>
  </r>
  <r>
    <x v="52"/>
    <x v="4"/>
    <n v="13"/>
    <n v="1"/>
    <n v="424"/>
  </r>
  <r>
    <x v="51"/>
    <x v="4"/>
    <n v="13"/>
    <n v="66"/>
    <n v="105811"/>
  </r>
  <r>
    <x v="0"/>
    <x v="4"/>
    <n v="14"/>
    <n v="21"/>
    <n v="8235"/>
  </r>
  <r>
    <x v="1"/>
    <x v="4"/>
    <n v="14"/>
    <n v="9"/>
    <n v="2188"/>
  </r>
  <r>
    <x v="2"/>
    <x v="4"/>
    <n v="14"/>
    <n v="53"/>
    <n v="19718"/>
  </r>
  <r>
    <x v="3"/>
    <x v="4"/>
    <n v="14"/>
    <n v="10"/>
    <n v="3180"/>
  </r>
  <r>
    <x v="4"/>
    <x v="4"/>
    <n v="14"/>
    <n v="116"/>
    <n v="33370"/>
  </r>
  <r>
    <x v="5"/>
    <x v="4"/>
    <n v="14"/>
    <n v="11"/>
    <n v="22356"/>
  </r>
  <r>
    <x v="6"/>
    <x v="4"/>
    <n v="14"/>
    <n v="15"/>
    <n v="3114"/>
  </r>
  <r>
    <x v="7"/>
    <x v="4"/>
    <n v="14"/>
    <n v="11"/>
    <n v="2492"/>
  </r>
  <r>
    <x v="8"/>
    <x v="4"/>
    <n v="14"/>
    <n v="2"/>
    <n v="1089"/>
  </r>
  <r>
    <x v="9"/>
    <x v="4"/>
    <n v="14"/>
    <n v="0"/>
    <n v="0"/>
  </r>
  <r>
    <x v="10"/>
    <x v="4"/>
    <n v="14"/>
    <n v="35"/>
    <n v="28636"/>
  </r>
  <r>
    <x v="11"/>
    <x v="4"/>
    <n v="14"/>
    <n v="14"/>
    <n v="1221"/>
  </r>
  <r>
    <x v="12"/>
    <x v="4"/>
    <n v="14"/>
    <n v="8"/>
    <n v="2480"/>
  </r>
  <r>
    <x v="13"/>
    <x v="4"/>
    <n v="14"/>
    <n v="107"/>
    <n v="58978"/>
  </r>
  <r>
    <x v="14"/>
    <x v="4"/>
    <n v="14"/>
    <n v="36"/>
    <n v="8794"/>
  </r>
  <r>
    <x v="15"/>
    <x v="4"/>
    <n v="14"/>
    <n v="15"/>
    <n v="30787"/>
  </r>
  <r>
    <x v="16"/>
    <x v="4"/>
    <n v="14"/>
    <n v="29"/>
    <n v="6490"/>
  </r>
  <r>
    <x v="17"/>
    <x v="4"/>
    <n v="14"/>
    <n v="16"/>
    <n v="17880"/>
  </r>
  <r>
    <x v="18"/>
    <x v="4"/>
    <n v="14"/>
    <n v="54"/>
    <n v="31299"/>
  </r>
  <r>
    <x v="19"/>
    <x v="4"/>
    <n v="14"/>
    <n v="32"/>
    <n v="5432"/>
  </r>
  <r>
    <x v="20"/>
    <x v="4"/>
    <n v="14"/>
    <n v="17"/>
    <n v="9209"/>
  </r>
  <r>
    <x v="21"/>
    <x v="4"/>
    <n v="14"/>
    <n v="50"/>
    <n v="29276"/>
  </r>
  <r>
    <x v="22"/>
    <x v="4"/>
    <n v="14"/>
    <n v="48"/>
    <n v="14825"/>
  </r>
  <r>
    <x v="23"/>
    <x v="4"/>
    <n v="14"/>
    <n v="16"/>
    <n v="4488"/>
  </r>
  <r>
    <x v="24"/>
    <x v="4"/>
    <n v="14"/>
    <n v="43"/>
    <n v="16842"/>
  </r>
  <r>
    <x v="25"/>
    <x v="4"/>
    <n v="14"/>
    <n v="20"/>
    <n v="6572"/>
  </r>
  <r>
    <x v="26"/>
    <x v="4"/>
    <n v="14"/>
    <n v="9"/>
    <n v="2068"/>
  </r>
  <r>
    <x v="27"/>
    <x v="4"/>
    <n v="14"/>
    <n v="15"/>
    <n v="2604"/>
  </r>
  <r>
    <x v="28"/>
    <x v="4"/>
    <n v="14"/>
    <n v="39"/>
    <n v="17080"/>
  </r>
  <r>
    <x v="29"/>
    <x v="4"/>
    <n v="14"/>
    <n v="25"/>
    <n v="4419"/>
  </r>
  <r>
    <x v="30"/>
    <x v="4"/>
    <n v="14"/>
    <n v="25"/>
    <n v="10991"/>
  </r>
  <r>
    <x v="31"/>
    <x v="4"/>
    <n v="14"/>
    <n v="27"/>
    <n v="10897"/>
  </r>
  <r>
    <x v="32"/>
    <x v="4"/>
    <n v="14"/>
    <n v="148"/>
    <n v="15003"/>
  </r>
  <r>
    <x v="33"/>
    <x v="4"/>
    <n v="14"/>
    <n v="49"/>
    <n v="15200"/>
  </r>
  <r>
    <x v="34"/>
    <x v="4"/>
    <n v="14"/>
    <n v="9"/>
    <n v="1462"/>
  </r>
  <r>
    <x v="35"/>
    <x v="4"/>
    <n v="14"/>
    <n v="48"/>
    <n v="14921"/>
  </r>
  <r>
    <x v="36"/>
    <x v="4"/>
    <n v="14"/>
    <n v="20"/>
    <n v="3955"/>
  </r>
  <r>
    <x v="37"/>
    <x v="4"/>
    <n v="14"/>
    <n v="13"/>
    <n v="3013"/>
  </r>
  <r>
    <x v="38"/>
    <x v="4"/>
    <n v="14"/>
    <n v="41"/>
    <n v="13306"/>
  </r>
  <r>
    <x v="39"/>
    <x v="4"/>
    <n v="14"/>
    <n v="20"/>
    <n v="6702"/>
  </r>
  <r>
    <x v="40"/>
    <x v="4"/>
    <n v="14"/>
    <n v="14"/>
    <n v="6190"/>
  </r>
  <r>
    <x v="41"/>
    <x v="4"/>
    <n v="14"/>
    <n v="23"/>
    <n v="5321"/>
  </r>
  <r>
    <x v="42"/>
    <x v="4"/>
    <n v="14"/>
    <n v="53"/>
    <n v="9845"/>
  </r>
  <r>
    <x v="43"/>
    <x v="4"/>
    <n v="14"/>
    <n v="108"/>
    <n v="39697"/>
  </r>
  <r>
    <x v="44"/>
    <x v="4"/>
    <n v="14"/>
    <n v="45"/>
    <n v="18238"/>
  </r>
  <r>
    <x v="45"/>
    <x v="4"/>
    <n v="14"/>
    <n v="9"/>
    <n v="2464"/>
  </r>
  <r>
    <x v="46"/>
    <x v="4"/>
    <n v="14"/>
    <n v="107"/>
    <n v="70956"/>
  </r>
  <r>
    <x v="47"/>
    <x v="4"/>
    <n v="14"/>
    <n v="11"/>
    <n v="4163"/>
  </r>
  <r>
    <x v="48"/>
    <x v="4"/>
    <n v="14"/>
    <n v="37"/>
    <n v="13056"/>
  </r>
  <r>
    <x v="49"/>
    <x v="4"/>
    <n v="14"/>
    <n v="26"/>
    <n v="6462"/>
  </r>
  <r>
    <x v="50"/>
    <x v="4"/>
    <n v="14"/>
    <n v="17"/>
    <n v="4175"/>
  </r>
  <r>
    <x v="53"/>
    <x v="4"/>
    <n v="14"/>
    <n v="1"/>
    <n v="660"/>
  </r>
  <r>
    <x v="52"/>
    <x v="4"/>
    <n v="14"/>
    <n v="1"/>
    <n v="406"/>
  </r>
  <r>
    <x v="51"/>
    <x v="4"/>
    <n v="14"/>
    <n v="64"/>
    <n v="104861"/>
  </r>
  <r>
    <x v="0"/>
    <x v="4"/>
    <n v="15"/>
    <n v="22"/>
    <n v="8556"/>
  </r>
  <r>
    <x v="1"/>
    <x v="4"/>
    <n v="15"/>
    <n v="8"/>
    <n v="1981"/>
  </r>
  <r>
    <x v="2"/>
    <x v="4"/>
    <n v="15"/>
    <n v="52"/>
    <n v="20044"/>
  </r>
  <r>
    <x v="3"/>
    <x v="4"/>
    <n v="15"/>
    <n v="9"/>
    <n v="2538"/>
  </r>
  <r>
    <x v="4"/>
    <x v="4"/>
    <n v="15"/>
    <n v="112"/>
    <n v="35475"/>
  </r>
  <r>
    <x v="5"/>
    <x v="4"/>
    <n v="15"/>
    <n v="11"/>
    <n v="23945"/>
  </r>
  <r>
    <x v="6"/>
    <x v="4"/>
    <n v="15"/>
    <n v="27"/>
    <n v="5696"/>
  </r>
  <r>
    <x v="7"/>
    <x v="4"/>
    <n v="15"/>
    <n v="11"/>
    <n v="2429"/>
  </r>
  <r>
    <x v="8"/>
    <x v="4"/>
    <n v="15"/>
    <n v="2"/>
    <n v="904"/>
  </r>
  <r>
    <x v="9"/>
    <x v="4"/>
    <n v="15"/>
    <n v="0"/>
    <n v="0"/>
  </r>
  <r>
    <x v="10"/>
    <x v="4"/>
    <n v="15"/>
    <n v="32"/>
    <n v="27660"/>
  </r>
  <r>
    <x v="11"/>
    <x v="4"/>
    <n v="15"/>
    <n v="14"/>
    <n v="1622"/>
  </r>
  <r>
    <x v="12"/>
    <x v="4"/>
    <n v="15"/>
    <n v="9"/>
    <n v="2839"/>
  </r>
  <r>
    <x v="13"/>
    <x v="4"/>
    <n v="15"/>
    <n v="104"/>
    <n v="60506"/>
  </r>
  <r>
    <x v="14"/>
    <x v="4"/>
    <n v="15"/>
    <n v="36"/>
    <n v="8631"/>
  </r>
  <r>
    <x v="15"/>
    <x v="4"/>
    <n v="15"/>
    <n v="16"/>
    <n v="31097"/>
  </r>
  <r>
    <x v="16"/>
    <x v="4"/>
    <n v="15"/>
    <n v="28"/>
    <n v="6821"/>
  </r>
  <r>
    <x v="17"/>
    <x v="4"/>
    <n v="15"/>
    <n v="16"/>
    <n v="20575"/>
  </r>
  <r>
    <x v="18"/>
    <x v="4"/>
    <n v="15"/>
    <n v="56"/>
    <n v="32876"/>
  </r>
  <r>
    <x v="19"/>
    <x v="4"/>
    <n v="15"/>
    <n v="31"/>
    <n v="5440"/>
  </r>
  <r>
    <x v="20"/>
    <x v="4"/>
    <n v="15"/>
    <n v="19"/>
    <n v="10526"/>
  </r>
  <r>
    <x v="21"/>
    <x v="4"/>
    <n v="15"/>
    <n v="46"/>
    <n v="28846"/>
  </r>
  <r>
    <x v="22"/>
    <x v="4"/>
    <n v="15"/>
    <n v="43"/>
    <n v="13462"/>
  </r>
  <r>
    <x v="23"/>
    <x v="4"/>
    <n v="15"/>
    <n v="15"/>
    <n v="4644"/>
  </r>
  <r>
    <x v="24"/>
    <x v="4"/>
    <n v="15"/>
    <n v="43"/>
    <n v="16519"/>
  </r>
  <r>
    <x v="25"/>
    <x v="4"/>
    <n v="15"/>
    <n v="20"/>
    <n v="6867"/>
  </r>
  <r>
    <x v="26"/>
    <x v="4"/>
    <n v="15"/>
    <n v="9"/>
    <n v="2968"/>
  </r>
  <r>
    <x v="27"/>
    <x v="4"/>
    <n v="15"/>
    <n v="15"/>
    <n v="2651"/>
  </r>
  <r>
    <x v="28"/>
    <x v="4"/>
    <n v="15"/>
    <n v="38"/>
    <n v="17364"/>
  </r>
  <r>
    <x v="29"/>
    <x v="4"/>
    <n v="15"/>
    <n v="24"/>
    <n v="4085"/>
  </r>
  <r>
    <x v="30"/>
    <x v="4"/>
    <n v="15"/>
    <n v="24"/>
    <n v="8601"/>
  </r>
  <r>
    <x v="31"/>
    <x v="4"/>
    <n v="15"/>
    <n v="27"/>
    <n v="10753"/>
  </r>
  <r>
    <x v="32"/>
    <x v="4"/>
    <n v="15"/>
    <n v="143"/>
    <n v="16173"/>
  </r>
  <r>
    <x v="33"/>
    <x v="4"/>
    <n v="15"/>
    <n v="47"/>
    <n v="15025"/>
  </r>
  <r>
    <x v="34"/>
    <x v="4"/>
    <n v="15"/>
    <n v="6"/>
    <n v="1087"/>
  </r>
  <r>
    <x v="35"/>
    <x v="4"/>
    <n v="15"/>
    <n v="51"/>
    <n v="15863"/>
  </r>
  <r>
    <x v="36"/>
    <x v="4"/>
    <n v="15"/>
    <n v="22"/>
    <n v="4433"/>
  </r>
  <r>
    <x v="37"/>
    <x v="4"/>
    <n v="15"/>
    <n v="14"/>
    <n v="3376"/>
  </r>
  <r>
    <x v="38"/>
    <x v="4"/>
    <n v="15"/>
    <n v="41"/>
    <n v="14109"/>
  </r>
  <r>
    <x v="39"/>
    <x v="4"/>
    <n v="15"/>
    <n v="20"/>
    <n v="6551"/>
  </r>
  <r>
    <x v="40"/>
    <x v="4"/>
    <n v="15"/>
    <n v="14"/>
    <n v="6024"/>
  </r>
  <r>
    <x v="41"/>
    <x v="4"/>
    <n v="15"/>
    <n v="23"/>
    <n v="5295"/>
  </r>
  <r>
    <x v="42"/>
    <x v="4"/>
    <n v="15"/>
    <n v="50"/>
    <n v="10442"/>
  </r>
  <r>
    <x v="43"/>
    <x v="4"/>
    <n v="15"/>
    <n v="106"/>
    <n v="39980"/>
  </r>
  <r>
    <x v="44"/>
    <x v="4"/>
    <n v="15"/>
    <n v="42"/>
    <n v="17293"/>
  </r>
  <r>
    <x v="45"/>
    <x v="4"/>
    <n v="15"/>
    <n v="9"/>
    <n v="2359"/>
  </r>
  <r>
    <x v="46"/>
    <x v="4"/>
    <n v="15"/>
    <n v="105"/>
    <n v="71063"/>
  </r>
  <r>
    <x v="47"/>
    <x v="4"/>
    <n v="15"/>
    <n v="11"/>
    <n v="4008"/>
  </r>
  <r>
    <x v="48"/>
    <x v="4"/>
    <n v="15"/>
    <n v="36"/>
    <n v="13094"/>
  </r>
  <r>
    <x v="49"/>
    <x v="4"/>
    <n v="15"/>
    <n v="28"/>
    <n v="6850"/>
  </r>
  <r>
    <x v="50"/>
    <x v="4"/>
    <n v="15"/>
    <n v="17"/>
    <n v="3840"/>
  </r>
  <r>
    <x v="53"/>
    <x v="4"/>
    <n v="15"/>
    <n v="1"/>
    <n v="637"/>
  </r>
  <r>
    <x v="52"/>
    <x v="4"/>
    <n v="15"/>
    <n v="1"/>
    <n v="393"/>
  </r>
  <r>
    <x v="51"/>
    <x v="4"/>
    <n v="15"/>
    <n v="65"/>
    <n v="104332"/>
  </r>
  <r>
    <x v="0"/>
    <x v="4"/>
    <n v="16"/>
    <n v="22"/>
    <n v="8420"/>
  </r>
  <r>
    <x v="1"/>
    <x v="4"/>
    <n v="16"/>
    <n v="8"/>
    <n v="2122"/>
  </r>
  <r>
    <x v="2"/>
    <x v="4"/>
    <n v="16"/>
    <n v="52"/>
    <n v="20567"/>
  </r>
  <r>
    <x v="3"/>
    <x v="4"/>
    <n v="16"/>
    <n v="8"/>
    <n v="2529"/>
  </r>
  <r>
    <x v="4"/>
    <x v="4"/>
    <n v="16"/>
    <n v="106"/>
    <n v="32623"/>
  </r>
  <r>
    <x v="5"/>
    <x v="4"/>
    <n v="16"/>
    <n v="11"/>
    <n v="22846"/>
  </r>
  <r>
    <x v="6"/>
    <x v="4"/>
    <n v="16"/>
    <n v="25"/>
    <n v="5598"/>
  </r>
  <r>
    <x v="7"/>
    <x v="4"/>
    <n v="16"/>
    <n v="10"/>
    <n v="2182"/>
  </r>
  <r>
    <x v="8"/>
    <x v="4"/>
    <n v="16"/>
    <n v="2"/>
    <n v="1480"/>
  </r>
  <r>
    <x v="9"/>
    <x v="4"/>
    <n v="16"/>
    <n v="0"/>
    <n v="0"/>
  </r>
  <r>
    <x v="10"/>
    <x v="4"/>
    <n v="16"/>
    <n v="33"/>
    <n v="29339"/>
  </r>
  <r>
    <x v="11"/>
    <x v="4"/>
    <n v="16"/>
    <n v="14"/>
    <n v="1077"/>
  </r>
  <r>
    <x v="12"/>
    <x v="4"/>
    <n v="16"/>
    <n v="8"/>
    <n v="2190"/>
  </r>
  <r>
    <x v="13"/>
    <x v="4"/>
    <n v="16"/>
    <n v="99"/>
    <n v="56237"/>
  </r>
  <r>
    <x v="14"/>
    <x v="4"/>
    <n v="16"/>
    <n v="36"/>
    <n v="8844"/>
  </r>
  <r>
    <x v="15"/>
    <x v="4"/>
    <n v="16"/>
    <n v="15"/>
    <n v="31669"/>
  </r>
  <r>
    <x v="16"/>
    <x v="4"/>
    <n v="16"/>
    <n v="27"/>
    <n v="5552"/>
  </r>
  <r>
    <x v="17"/>
    <x v="4"/>
    <n v="16"/>
    <n v="15"/>
    <n v="20638"/>
  </r>
  <r>
    <x v="18"/>
    <x v="4"/>
    <n v="16"/>
    <n v="53"/>
    <n v="32152"/>
  </r>
  <r>
    <x v="19"/>
    <x v="4"/>
    <n v="16"/>
    <n v="31"/>
    <n v="5585"/>
  </r>
  <r>
    <x v="20"/>
    <x v="4"/>
    <n v="16"/>
    <n v="19"/>
    <n v="8897"/>
  </r>
  <r>
    <x v="21"/>
    <x v="4"/>
    <n v="16"/>
    <n v="44"/>
    <n v="26946"/>
  </r>
  <r>
    <x v="22"/>
    <x v="4"/>
    <n v="16"/>
    <n v="38"/>
    <n v="12543"/>
  </r>
  <r>
    <x v="23"/>
    <x v="4"/>
    <n v="16"/>
    <n v="17"/>
    <n v="4616"/>
  </r>
  <r>
    <x v="24"/>
    <x v="4"/>
    <n v="16"/>
    <n v="41"/>
    <n v="16361"/>
  </r>
  <r>
    <x v="25"/>
    <x v="4"/>
    <n v="16"/>
    <n v="20"/>
    <n v="6624"/>
  </r>
  <r>
    <x v="26"/>
    <x v="4"/>
    <n v="16"/>
    <n v="9"/>
    <n v="2900"/>
  </r>
  <r>
    <x v="27"/>
    <x v="4"/>
    <n v="16"/>
    <n v="15"/>
    <n v="2548"/>
  </r>
  <r>
    <x v="28"/>
    <x v="4"/>
    <n v="16"/>
    <n v="38"/>
    <n v="16568"/>
  </r>
  <r>
    <x v="29"/>
    <x v="4"/>
    <n v="16"/>
    <n v="20"/>
    <n v="3930"/>
  </r>
  <r>
    <x v="30"/>
    <x v="4"/>
    <n v="16"/>
    <n v="24"/>
    <n v="7384"/>
  </r>
  <r>
    <x v="31"/>
    <x v="4"/>
    <n v="16"/>
    <n v="28"/>
    <n v="11009"/>
  </r>
  <r>
    <x v="32"/>
    <x v="4"/>
    <n v="16"/>
    <n v="148"/>
    <n v="13531"/>
  </r>
  <r>
    <x v="33"/>
    <x v="4"/>
    <n v="16"/>
    <n v="46"/>
    <n v="14410"/>
  </r>
  <r>
    <x v="34"/>
    <x v="4"/>
    <n v="16"/>
    <n v="8"/>
    <n v="1212"/>
  </r>
  <r>
    <x v="35"/>
    <x v="4"/>
    <n v="16"/>
    <n v="47"/>
    <n v="14114"/>
  </r>
  <r>
    <x v="36"/>
    <x v="4"/>
    <n v="16"/>
    <n v="21"/>
    <n v="4362"/>
  </r>
  <r>
    <x v="37"/>
    <x v="4"/>
    <n v="16"/>
    <n v="12"/>
    <n v="2844"/>
  </r>
  <r>
    <x v="38"/>
    <x v="4"/>
    <n v="16"/>
    <n v="42"/>
    <n v="12813"/>
  </r>
  <r>
    <x v="39"/>
    <x v="4"/>
    <n v="16"/>
    <n v="20"/>
    <n v="6478"/>
  </r>
  <r>
    <x v="40"/>
    <x v="4"/>
    <n v="16"/>
    <n v="14"/>
    <n v="5818"/>
  </r>
  <r>
    <x v="41"/>
    <x v="4"/>
    <n v="16"/>
    <n v="23"/>
    <n v="5506"/>
  </r>
  <r>
    <x v="42"/>
    <x v="4"/>
    <n v="16"/>
    <n v="52"/>
    <n v="8971"/>
  </r>
  <r>
    <x v="43"/>
    <x v="4"/>
    <n v="16"/>
    <n v="107"/>
    <n v="38953"/>
  </r>
  <r>
    <x v="44"/>
    <x v="4"/>
    <n v="16"/>
    <n v="42"/>
    <n v="16046"/>
  </r>
  <r>
    <x v="45"/>
    <x v="4"/>
    <n v="16"/>
    <n v="8"/>
    <n v="1906"/>
  </r>
  <r>
    <x v="46"/>
    <x v="4"/>
    <n v="16"/>
    <n v="105"/>
    <n v="70282"/>
  </r>
  <r>
    <x v="47"/>
    <x v="4"/>
    <n v="16"/>
    <n v="11"/>
    <n v="4246"/>
  </r>
  <r>
    <x v="48"/>
    <x v="4"/>
    <n v="16"/>
    <n v="34"/>
    <n v="12193"/>
  </r>
  <r>
    <x v="49"/>
    <x v="4"/>
    <n v="16"/>
    <n v="27"/>
    <n v="6525"/>
  </r>
  <r>
    <x v="50"/>
    <x v="4"/>
    <n v="16"/>
    <n v="18"/>
    <n v="4044"/>
  </r>
  <r>
    <x v="53"/>
    <x v="4"/>
    <n v="16"/>
    <n v="1"/>
    <n v="674"/>
  </r>
  <r>
    <x v="52"/>
    <x v="4"/>
    <n v="16"/>
    <n v="1"/>
    <n v="424"/>
  </r>
  <r>
    <x v="51"/>
    <x v="4"/>
    <n v="16"/>
    <n v="61"/>
    <n v="95370"/>
  </r>
  <r>
    <x v="0"/>
    <x v="4"/>
    <n v="17"/>
    <n v="22"/>
    <n v="8799"/>
  </r>
  <r>
    <x v="1"/>
    <x v="4"/>
    <n v="17"/>
    <n v="8"/>
    <n v="2312"/>
  </r>
  <r>
    <x v="2"/>
    <x v="4"/>
    <n v="17"/>
    <n v="50"/>
    <n v="19122"/>
  </r>
  <r>
    <x v="3"/>
    <x v="4"/>
    <n v="17"/>
    <n v="6"/>
    <n v="2369"/>
  </r>
  <r>
    <x v="4"/>
    <x v="4"/>
    <n v="17"/>
    <n v="98"/>
    <n v="32842"/>
  </r>
  <r>
    <x v="5"/>
    <x v="4"/>
    <n v="17"/>
    <n v="11"/>
    <n v="23046"/>
  </r>
  <r>
    <x v="6"/>
    <x v="4"/>
    <n v="17"/>
    <n v="22"/>
    <n v="4685"/>
  </r>
  <r>
    <x v="7"/>
    <x v="4"/>
    <n v="17"/>
    <n v="10"/>
    <n v="2057"/>
  </r>
  <r>
    <x v="8"/>
    <x v="4"/>
    <n v="17"/>
    <n v="2"/>
    <n v="1855"/>
  </r>
  <r>
    <x v="9"/>
    <x v="4"/>
    <n v="17"/>
    <n v="0"/>
    <n v="0"/>
  </r>
  <r>
    <x v="10"/>
    <x v="4"/>
    <n v="17"/>
    <n v="31"/>
    <n v="29708"/>
  </r>
  <r>
    <x v="11"/>
    <x v="4"/>
    <n v="17"/>
    <n v="15"/>
    <n v="1601"/>
  </r>
  <r>
    <x v="12"/>
    <x v="4"/>
    <n v="17"/>
    <n v="7"/>
    <n v="2644"/>
  </r>
  <r>
    <x v="13"/>
    <x v="4"/>
    <n v="17"/>
    <n v="102"/>
    <n v="58699"/>
  </r>
  <r>
    <x v="14"/>
    <x v="4"/>
    <n v="17"/>
    <n v="35"/>
    <n v="8108"/>
  </r>
  <r>
    <x v="15"/>
    <x v="4"/>
    <n v="17"/>
    <n v="15"/>
    <n v="30614"/>
  </r>
  <r>
    <x v="16"/>
    <x v="4"/>
    <n v="17"/>
    <n v="25"/>
    <n v="6026"/>
  </r>
  <r>
    <x v="17"/>
    <x v="4"/>
    <n v="17"/>
    <n v="16"/>
    <n v="21364"/>
  </r>
  <r>
    <x v="18"/>
    <x v="4"/>
    <n v="17"/>
    <n v="54"/>
    <n v="30800"/>
  </r>
  <r>
    <x v="19"/>
    <x v="4"/>
    <n v="17"/>
    <n v="32"/>
    <n v="5253"/>
  </r>
  <r>
    <x v="20"/>
    <x v="4"/>
    <n v="17"/>
    <n v="19"/>
    <n v="9965"/>
  </r>
  <r>
    <x v="21"/>
    <x v="4"/>
    <n v="17"/>
    <n v="46"/>
    <n v="23297"/>
  </r>
  <r>
    <x v="22"/>
    <x v="4"/>
    <n v="17"/>
    <n v="38"/>
    <n v="12557"/>
  </r>
  <r>
    <x v="23"/>
    <x v="4"/>
    <n v="17"/>
    <n v="17"/>
    <n v="4740"/>
  </r>
  <r>
    <x v="24"/>
    <x v="4"/>
    <n v="17"/>
    <n v="39"/>
    <n v="13051"/>
  </r>
  <r>
    <x v="25"/>
    <x v="4"/>
    <n v="17"/>
    <n v="20"/>
    <n v="6262"/>
  </r>
  <r>
    <x v="26"/>
    <x v="4"/>
    <n v="17"/>
    <n v="9"/>
    <n v="2857"/>
  </r>
  <r>
    <x v="27"/>
    <x v="4"/>
    <n v="17"/>
    <n v="15"/>
    <n v="2466"/>
  </r>
  <r>
    <x v="28"/>
    <x v="4"/>
    <n v="17"/>
    <n v="38"/>
    <n v="17473"/>
  </r>
  <r>
    <x v="29"/>
    <x v="4"/>
    <n v="17"/>
    <n v="22"/>
    <n v="3722"/>
  </r>
  <r>
    <x v="30"/>
    <x v="4"/>
    <n v="17"/>
    <n v="25"/>
    <n v="10649"/>
  </r>
  <r>
    <x v="31"/>
    <x v="4"/>
    <n v="17"/>
    <n v="28"/>
    <n v="11934"/>
  </r>
  <r>
    <x v="32"/>
    <x v="4"/>
    <n v="17"/>
    <n v="149"/>
    <n v="15370"/>
  </r>
  <r>
    <x v="33"/>
    <x v="4"/>
    <n v="17"/>
    <n v="45"/>
    <n v="14794"/>
  </r>
  <r>
    <x v="34"/>
    <x v="4"/>
    <n v="17"/>
    <n v="8"/>
    <n v="1869"/>
  </r>
  <r>
    <x v="35"/>
    <x v="4"/>
    <n v="17"/>
    <n v="45"/>
    <n v="14012"/>
  </r>
  <r>
    <x v="36"/>
    <x v="4"/>
    <n v="17"/>
    <n v="20"/>
    <n v="3723"/>
  </r>
  <r>
    <x v="37"/>
    <x v="4"/>
    <n v="17"/>
    <n v="11"/>
    <n v="2683"/>
  </r>
  <r>
    <x v="38"/>
    <x v="4"/>
    <n v="17"/>
    <n v="38"/>
    <n v="11679"/>
  </r>
  <r>
    <x v="39"/>
    <x v="4"/>
    <n v="17"/>
    <n v="20"/>
    <n v="5868"/>
  </r>
  <r>
    <x v="40"/>
    <x v="4"/>
    <n v="17"/>
    <n v="14"/>
    <n v="6076"/>
  </r>
  <r>
    <x v="41"/>
    <x v="4"/>
    <n v="17"/>
    <n v="22"/>
    <n v="5079"/>
  </r>
  <r>
    <x v="42"/>
    <x v="4"/>
    <n v="17"/>
    <n v="51"/>
    <n v="9898"/>
  </r>
  <r>
    <x v="43"/>
    <x v="4"/>
    <n v="17"/>
    <n v="106"/>
    <n v="39715"/>
  </r>
  <r>
    <x v="44"/>
    <x v="4"/>
    <n v="17"/>
    <n v="33"/>
    <n v="12041"/>
  </r>
  <r>
    <x v="45"/>
    <x v="4"/>
    <n v="17"/>
    <n v="9"/>
    <n v="2124"/>
  </r>
  <r>
    <x v="46"/>
    <x v="4"/>
    <n v="17"/>
    <n v="104"/>
    <n v="70152"/>
  </r>
  <r>
    <x v="47"/>
    <x v="4"/>
    <n v="17"/>
    <n v="11"/>
    <n v="4253"/>
  </r>
  <r>
    <x v="48"/>
    <x v="4"/>
    <n v="17"/>
    <n v="34"/>
    <n v="12501"/>
  </r>
  <r>
    <x v="49"/>
    <x v="4"/>
    <n v="17"/>
    <n v="26"/>
    <n v="6642"/>
  </r>
  <r>
    <x v="50"/>
    <x v="4"/>
    <n v="17"/>
    <n v="17"/>
    <n v="4324"/>
  </r>
  <r>
    <x v="53"/>
    <x v="4"/>
    <n v="17"/>
    <n v="1"/>
    <n v="707"/>
  </r>
  <r>
    <x v="52"/>
    <x v="4"/>
    <n v="17"/>
    <n v="1"/>
    <n v="394"/>
  </r>
  <r>
    <x v="51"/>
    <x v="4"/>
    <n v="17"/>
    <n v="65"/>
    <n v="96280"/>
  </r>
  <r>
    <x v="0"/>
    <x v="4"/>
    <n v="18"/>
    <n v="20"/>
    <n v="7740"/>
  </r>
  <r>
    <x v="1"/>
    <x v="4"/>
    <n v="18"/>
    <n v="7"/>
    <n v="2311"/>
  </r>
  <r>
    <x v="2"/>
    <x v="4"/>
    <n v="18"/>
    <n v="50"/>
    <n v="17876"/>
  </r>
  <r>
    <x v="3"/>
    <x v="4"/>
    <n v="18"/>
    <n v="6"/>
    <n v="2129"/>
  </r>
  <r>
    <x v="4"/>
    <x v="4"/>
    <n v="18"/>
    <n v="95"/>
    <n v="33207"/>
  </r>
  <r>
    <x v="5"/>
    <x v="4"/>
    <n v="18"/>
    <n v="8"/>
    <n v="21531"/>
  </r>
  <r>
    <x v="6"/>
    <x v="4"/>
    <n v="18"/>
    <n v="16"/>
    <n v="3703"/>
  </r>
  <r>
    <x v="7"/>
    <x v="4"/>
    <n v="18"/>
    <n v="9"/>
    <n v="1944"/>
  </r>
  <r>
    <x v="8"/>
    <x v="4"/>
    <n v="18"/>
    <n v="1"/>
    <n v="787"/>
  </r>
  <r>
    <x v="9"/>
    <x v="4"/>
    <n v="18"/>
    <n v="0"/>
    <n v="0"/>
  </r>
  <r>
    <x v="10"/>
    <x v="4"/>
    <n v="18"/>
    <n v="32"/>
    <n v="28705"/>
  </r>
  <r>
    <x v="11"/>
    <x v="4"/>
    <n v="18"/>
    <n v="15"/>
    <n v="1625"/>
  </r>
  <r>
    <x v="12"/>
    <x v="4"/>
    <n v="18"/>
    <n v="9"/>
    <n v="2785"/>
  </r>
  <r>
    <x v="13"/>
    <x v="4"/>
    <n v="18"/>
    <n v="97"/>
    <n v="55763"/>
  </r>
  <r>
    <x v="14"/>
    <x v="4"/>
    <n v="18"/>
    <n v="35"/>
    <n v="8456"/>
  </r>
  <r>
    <x v="15"/>
    <x v="4"/>
    <n v="18"/>
    <n v="13"/>
    <n v="31599"/>
  </r>
  <r>
    <x v="16"/>
    <x v="4"/>
    <n v="18"/>
    <n v="26"/>
    <n v="5881"/>
  </r>
  <r>
    <x v="17"/>
    <x v="4"/>
    <n v="18"/>
    <n v="17"/>
    <n v="19646"/>
  </r>
  <r>
    <x v="18"/>
    <x v="4"/>
    <n v="18"/>
    <n v="51"/>
    <n v="31376"/>
  </r>
  <r>
    <x v="19"/>
    <x v="4"/>
    <n v="18"/>
    <n v="32"/>
    <n v="5441"/>
  </r>
  <r>
    <x v="20"/>
    <x v="4"/>
    <n v="18"/>
    <n v="19"/>
    <n v="9791"/>
  </r>
  <r>
    <x v="21"/>
    <x v="4"/>
    <n v="18"/>
    <n v="45"/>
    <n v="28371"/>
  </r>
  <r>
    <x v="22"/>
    <x v="4"/>
    <n v="18"/>
    <n v="39"/>
    <n v="13947"/>
  </r>
  <r>
    <x v="23"/>
    <x v="4"/>
    <n v="18"/>
    <n v="16"/>
    <n v="4784"/>
  </r>
  <r>
    <x v="24"/>
    <x v="4"/>
    <n v="18"/>
    <n v="41"/>
    <n v="15956"/>
  </r>
  <r>
    <x v="25"/>
    <x v="4"/>
    <n v="18"/>
    <n v="19"/>
    <n v="6541"/>
  </r>
  <r>
    <x v="26"/>
    <x v="4"/>
    <n v="18"/>
    <n v="9"/>
    <n v="2906"/>
  </r>
  <r>
    <x v="27"/>
    <x v="4"/>
    <n v="18"/>
    <n v="14"/>
    <n v="2120"/>
  </r>
  <r>
    <x v="28"/>
    <x v="4"/>
    <n v="18"/>
    <n v="35"/>
    <n v="16405"/>
  </r>
  <r>
    <x v="29"/>
    <x v="4"/>
    <n v="18"/>
    <n v="20"/>
    <n v="3206"/>
  </r>
  <r>
    <x v="30"/>
    <x v="4"/>
    <n v="18"/>
    <n v="25"/>
    <n v="10805"/>
  </r>
  <r>
    <x v="31"/>
    <x v="4"/>
    <n v="18"/>
    <n v="25"/>
    <n v="10158"/>
  </r>
  <r>
    <x v="32"/>
    <x v="4"/>
    <n v="18"/>
    <n v="147"/>
    <n v="15847"/>
  </r>
  <r>
    <x v="33"/>
    <x v="4"/>
    <n v="18"/>
    <n v="42"/>
    <n v="13744"/>
  </r>
  <r>
    <x v="34"/>
    <x v="4"/>
    <n v="18"/>
    <n v="9"/>
    <n v="1785"/>
  </r>
  <r>
    <x v="35"/>
    <x v="4"/>
    <n v="18"/>
    <n v="47"/>
    <n v="13815"/>
  </r>
  <r>
    <x v="36"/>
    <x v="4"/>
    <n v="18"/>
    <n v="22"/>
    <n v="4480"/>
  </r>
  <r>
    <x v="37"/>
    <x v="4"/>
    <n v="18"/>
    <n v="9"/>
    <n v="2888"/>
  </r>
  <r>
    <x v="38"/>
    <x v="4"/>
    <n v="18"/>
    <n v="39"/>
    <n v="12413"/>
  </r>
  <r>
    <x v="39"/>
    <x v="4"/>
    <n v="18"/>
    <n v="20"/>
    <n v="6330"/>
  </r>
  <r>
    <x v="40"/>
    <x v="4"/>
    <n v="18"/>
    <n v="13"/>
    <n v="5551"/>
  </r>
  <r>
    <x v="41"/>
    <x v="4"/>
    <n v="18"/>
    <n v="23"/>
    <n v="5253"/>
  </r>
  <r>
    <x v="42"/>
    <x v="4"/>
    <n v="18"/>
    <n v="49"/>
    <n v="9549"/>
  </r>
  <r>
    <x v="43"/>
    <x v="4"/>
    <n v="18"/>
    <n v="104"/>
    <n v="39874"/>
  </r>
  <r>
    <x v="44"/>
    <x v="4"/>
    <n v="18"/>
    <n v="43"/>
    <n v="17409"/>
  </r>
  <r>
    <x v="45"/>
    <x v="4"/>
    <n v="18"/>
    <n v="9"/>
    <n v="2366"/>
  </r>
  <r>
    <x v="46"/>
    <x v="4"/>
    <n v="18"/>
    <n v="100"/>
    <n v="65361"/>
  </r>
  <r>
    <x v="47"/>
    <x v="4"/>
    <n v="18"/>
    <n v="11"/>
    <n v="4235"/>
  </r>
  <r>
    <x v="48"/>
    <x v="4"/>
    <n v="18"/>
    <n v="33"/>
    <n v="12544"/>
  </r>
  <r>
    <x v="49"/>
    <x v="4"/>
    <n v="18"/>
    <n v="27"/>
    <n v="6791"/>
  </r>
  <r>
    <x v="50"/>
    <x v="4"/>
    <n v="18"/>
    <n v="18"/>
    <n v="4354"/>
  </r>
  <r>
    <x v="53"/>
    <x v="4"/>
    <n v="18"/>
    <n v="1"/>
    <n v="707"/>
  </r>
  <r>
    <x v="52"/>
    <x v="4"/>
    <n v="18"/>
    <n v="1"/>
    <n v="378"/>
  </r>
  <r>
    <x v="51"/>
    <x v="4"/>
    <n v="18"/>
    <n v="65"/>
    <n v="94031"/>
  </r>
  <r>
    <x v="0"/>
    <x v="4"/>
    <n v="19"/>
    <n v="19"/>
    <n v="8181"/>
  </r>
  <r>
    <x v="1"/>
    <x v="4"/>
    <n v="19"/>
    <n v="9"/>
    <n v="2330"/>
  </r>
  <r>
    <x v="2"/>
    <x v="4"/>
    <n v="19"/>
    <n v="50"/>
    <n v="17766"/>
  </r>
  <r>
    <x v="3"/>
    <x v="4"/>
    <n v="19"/>
    <n v="6"/>
    <n v="1905"/>
  </r>
  <r>
    <x v="4"/>
    <x v="4"/>
    <n v="19"/>
    <n v="92"/>
    <n v="31886"/>
  </r>
  <r>
    <x v="5"/>
    <x v="4"/>
    <n v="19"/>
    <n v="6"/>
    <n v="3175"/>
  </r>
  <r>
    <x v="6"/>
    <x v="4"/>
    <n v="19"/>
    <n v="20"/>
    <n v="3100"/>
  </r>
  <r>
    <x v="7"/>
    <x v="4"/>
    <n v="19"/>
    <n v="7"/>
    <n v="1443"/>
  </r>
  <r>
    <x v="8"/>
    <x v="4"/>
    <n v="19"/>
    <n v="1"/>
    <n v="1228"/>
  </r>
  <r>
    <x v="9"/>
    <x v="4"/>
    <n v="19"/>
    <n v="0"/>
    <n v="0"/>
  </r>
  <r>
    <x v="10"/>
    <x v="4"/>
    <n v="19"/>
    <n v="31"/>
    <n v="30225"/>
  </r>
  <r>
    <x v="11"/>
    <x v="4"/>
    <n v="19"/>
    <n v="15"/>
    <n v="1594"/>
  </r>
  <r>
    <x v="12"/>
    <x v="4"/>
    <n v="19"/>
    <n v="8"/>
    <n v="2660"/>
  </r>
  <r>
    <x v="13"/>
    <x v="4"/>
    <n v="19"/>
    <n v="95"/>
    <n v="52980"/>
  </r>
  <r>
    <x v="14"/>
    <x v="4"/>
    <n v="19"/>
    <n v="35"/>
    <n v="7568"/>
  </r>
  <r>
    <x v="15"/>
    <x v="4"/>
    <n v="19"/>
    <n v="14"/>
    <n v="30591"/>
  </r>
  <r>
    <x v="16"/>
    <x v="4"/>
    <n v="19"/>
    <n v="24"/>
    <n v="5651"/>
  </r>
  <r>
    <x v="17"/>
    <x v="4"/>
    <n v="19"/>
    <n v="17"/>
    <n v="20307"/>
  </r>
  <r>
    <x v="18"/>
    <x v="4"/>
    <n v="19"/>
    <n v="58"/>
    <n v="34361"/>
  </r>
  <r>
    <x v="19"/>
    <x v="4"/>
    <n v="19"/>
    <n v="29"/>
    <n v="5263"/>
  </r>
  <r>
    <x v="20"/>
    <x v="4"/>
    <n v="19"/>
    <n v="16"/>
    <n v="8483"/>
  </r>
  <r>
    <x v="21"/>
    <x v="4"/>
    <n v="19"/>
    <n v="41"/>
    <n v="27491"/>
  </r>
  <r>
    <x v="22"/>
    <x v="4"/>
    <n v="19"/>
    <n v="37"/>
    <n v="12150"/>
  </r>
  <r>
    <x v="23"/>
    <x v="4"/>
    <n v="19"/>
    <n v="18"/>
    <n v="4932"/>
  </r>
  <r>
    <x v="24"/>
    <x v="4"/>
    <n v="19"/>
    <n v="39"/>
    <n v="16100"/>
  </r>
  <r>
    <x v="25"/>
    <x v="4"/>
    <n v="19"/>
    <n v="18"/>
    <n v="6329"/>
  </r>
  <r>
    <x v="26"/>
    <x v="4"/>
    <n v="19"/>
    <n v="9"/>
    <n v="2893"/>
  </r>
  <r>
    <x v="27"/>
    <x v="4"/>
    <n v="19"/>
    <n v="11"/>
    <n v="1700"/>
  </r>
  <r>
    <x v="28"/>
    <x v="4"/>
    <n v="19"/>
    <n v="35"/>
    <n v="16845"/>
  </r>
  <r>
    <x v="29"/>
    <x v="4"/>
    <n v="19"/>
    <n v="17"/>
    <n v="2867"/>
  </r>
  <r>
    <x v="30"/>
    <x v="4"/>
    <n v="19"/>
    <n v="25"/>
    <n v="10747"/>
  </r>
  <r>
    <x v="31"/>
    <x v="4"/>
    <n v="19"/>
    <n v="25"/>
    <n v="10584"/>
  </r>
  <r>
    <x v="32"/>
    <x v="4"/>
    <n v="19"/>
    <n v="147"/>
    <n v="15859"/>
  </r>
  <r>
    <x v="33"/>
    <x v="4"/>
    <n v="19"/>
    <n v="39"/>
    <n v="10942"/>
  </r>
  <r>
    <x v="34"/>
    <x v="4"/>
    <n v="19"/>
    <n v="6"/>
    <n v="1011"/>
  </r>
  <r>
    <x v="35"/>
    <x v="4"/>
    <n v="19"/>
    <n v="45"/>
    <n v="12479"/>
  </r>
  <r>
    <x v="36"/>
    <x v="4"/>
    <n v="19"/>
    <n v="19"/>
    <n v="3735"/>
  </r>
  <r>
    <x v="37"/>
    <x v="4"/>
    <n v="19"/>
    <n v="9"/>
    <n v="2566"/>
  </r>
  <r>
    <x v="38"/>
    <x v="4"/>
    <n v="19"/>
    <n v="38"/>
    <n v="11379"/>
  </r>
  <r>
    <x v="39"/>
    <x v="4"/>
    <n v="19"/>
    <n v="20"/>
    <n v="6297"/>
  </r>
  <r>
    <x v="40"/>
    <x v="4"/>
    <n v="19"/>
    <n v="14"/>
    <n v="5539"/>
  </r>
  <r>
    <x v="41"/>
    <x v="4"/>
    <n v="19"/>
    <n v="23"/>
    <n v="5435"/>
  </r>
  <r>
    <x v="42"/>
    <x v="4"/>
    <n v="19"/>
    <n v="51"/>
    <n v="8878"/>
  </r>
  <r>
    <x v="43"/>
    <x v="4"/>
    <n v="19"/>
    <n v="102"/>
    <n v="38831"/>
  </r>
  <r>
    <x v="44"/>
    <x v="4"/>
    <n v="19"/>
    <n v="42"/>
    <n v="17045"/>
  </r>
  <r>
    <x v="45"/>
    <x v="4"/>
    <n v="19"/>
    <n v="9"/>
    <n v="2152"/>
  </r>
  <r>
    <x v="46"/>
    <x v="4"/>
    <n v="19"/>
    <n v="103"/>
    <n v="69350"/>
  </r>
  <r>
    <x v="47"/>
    <x v="4"/>
    <n v="19"/>
    <n v="11"/>
    <n v="4114"/>
  </r>
  <r>
    <x v="48"/>
    <x v="4"/>
    <n v="19"/>
    <n v="30"/>
    <n v="10646"/>
  </r>
  <r>
    <x v="49"/>
    <x v="4"/>
    <n v="19"/>
    <n v="26"/>
    <n v="6681"/>
  </r>
  <r>
    <x v="50"/>
    <x v="4"/>
    <n v="19"/>
    <n v="18"/>
    <n v="3932"/>
  </r>
  <r>
    <x v="53"/>
    <x v="4"/>
    <n v="19"/>
    <n v="1"/>
    <n v="653"/>
  </r>
  <r>
    <x v="52"/>
    <x v="4"/>
    <n v="19"/>
    <n v="1"/>
    <n v="350"/>
  </r>
  <r>
    <x v="51"/>
    <x v="4"/>
    <n v="19"/>
    <n v="66"/>
    <n v="100391"/>
  </r>
  <r>
    <x v="0"/>
    <x v="4"/>
    <n v="20"/>
    <n v="19"/>
    <n v="7820"/>
  </r>
  <r>
    <x v="1"/>
    <x v="4"/>
    <n v="20"/>
    <n v="5"/>
    <n v="1173"/>
  </r>
  <r>
    <x v="2"/>
    <x v="4"/>
    <n v="20"/>
    <n v="50"/>
    <n v="17477"/>
  </r>
  <r>
    <x v="3"/>
    <x v="4"/>
    <n v="20"/>
    <n v="5"/>
    <n v="1332"/>
  </r>
  <r>
    <x v="4"/>
    <x v="4"/>
    <n v="20"/>
    <n v="88"/>
    <n v="31575"/>
  </r>
  <r>
    <x v="5"/>
    <x v="4"/>
    <n v="20"/>
    <n v="7"/>
    <n v="3438"/>
  </r>
  <r>
    <x v="6"/>
    <x v="4"/>
    <n v="20"/>
    <n v="15"/>
    <n v="1558"/>
  </r>
  <r>
    <x v="7"/>
    <x v="4"/>
    <n v="20"/>
    <n v="7"/>
    <n v="1347"/>
  </r>
  <r>
    <x v="8"/>
    <x v="4"/>
    <n v="20"/>
    <n v="1"/>
    <n v="788"/>
  </r>
  <r>
    <x v="9"/>
    <x v="4"/>
    <n v="20"/>
    <n v="0"/>
    <n v="0"/>
  </r>
  <r>
    <x v="10"/>
    <x v="4"/>
    <n v="20"/>
    <n v="31"/>
    <n v="28704"/>
  </r>
  <r>
    <x v="11"/>
    <x v="4"/>
    <n v="20"/>
    <n v="15"/>
    <n v="1408"/>
  </r>
  <r>
    <x v="12"/>
    <x v="4"/>
    <n v="20"/>
    <n v="8"/>
    <n v="2461"/>
  </r>
  <r>
    <x v="13"/>
    <x v="4"/>
    <n v="20"/>
    <n v="95"/>
    <n v="49493"/>
  </r>
  <r>
    <x v="14"/>
    <x v="4"/>
    <n v="20"/>
    <n v="35"/>
    <n v="6884"/>
  </r>
  <r>
    <x v="15"/>
    <x v="4"/>
    <n v="20"/>
    <n v="13"/>
    <n v="29200"/>
  </r>
  <r>
    <x v="16"/>
    <x v="4"/>
    <n v="20"/>
    <n v="21"/>
    <n v="4276"/>
  </r>
  <r>
    <x v="17"/>
    <x v="4"/>
    <n v="20"/>
    <n v="14"/>
    <n v="20540"/>
  </r>
  <r>
    <x v="18"/>
    <x v="4"/>
    <n v="20"/>
    <n v="60"/>
    <n v="34062"/>
  </r>
  <r>
    <x v="19"/>
    <x v="4"/>
    <n v="20"/>
    <n v="31"/>
    <n v="5353"/>
  </r>
  <r>
    <x v="20"/>
    <x v="4"/>
    <n v="20"/>
    <n v="15"/>
    <n v="7778"/>
  </r>
  <r>
    <x v="21"/>
    <x v="4"/>
    <n v="20"/>
    <n v="35"/>
    <n v="25632"/>
  </r>
  <r>
    <x v="22"/>
    <x v="4"/>
    <n v="20"/>
    <n v="38"/>
    <n v="12862"/>
  </r>
  <r>
    <x v="23"/>
    <x v="4"/>
    <n v="20"/>
    <n v="15"/>
    <n v="4386"/>
  </r>
  <r>
    <x v="24"/>
    <x v="4"/>
    <n v="20"/>
    <n v="32"/>
    <n v="10994"/>
  </r>
  <r>
    <x v="25"/>
    <x v="4"/>
    <n v="20"/>
    <n v="19"/>
    <n v="6324"/>
  </r>
  <r>
    <x v="26"/>
    <x v="4"/>
    <n v="20"/>
    <n v="8"/>
    <n v="2649"/>
  </r>
  <r>
    <x v="27"/>
    <x v="4"/>
    <n v="20"/>
    <n v="11"/>
    <n v="1605"/>
  </r>
  <r>
    <x v="28"/>
    <x v="4"/>
    <n v="20"/>
    <n v="34"/>
    <n v="16855"/>
  </r>
  <r>
    <x v="29"/>
    <x v="4"/>
    <n v="20"/>
    <n v="17"/>
    <n v="3192"/>
  </r>
  <r>
    <x v="30"/>
    <x v="4"/>
    <n v="20"/>
    <n v="25"/>
    <n v="10613"/>
  </r>
  <r>
    <x v="31"/>
    <x v="4"/>
    <n v="20"/>
    <n v="25"/>
    <n v="9348"/>
  </r>
  <r>
    <x v="32"/>
    <x v="4"/>
    <n v="20"/>
    <n v="141"/>
    <n v="15155"/>
  </r>
  <r>
    <x v="33"/>
    <x v="4"/>
    <n v="20"/>
    <n v="39"/>
    <n v="10325"/>
  </r>
  <r>
    <x v="34"/>
    <x v="4"/>
    <n v="20"/>
    <n v="7"/>
    <n v="1642"/>
  </r>
  <r>
    <x v="35"/>
    <x v="4"/>
    <n v="20"/>
    <n v="43"/>
    <n v="11173"/>
  </r>
  <r>
    <x v="36"/>
    <x v="4"/>
    <n v="20"/>
    <n v="20"/>
    <n v="3668"/>
  </r>
  <r>
    <x v="37"/>
    <x v="4"/>
    <n v="20"/>
    <n v="9"/>
    <n v="2632"/>
  </r>
  <r>
    <x v="38"/>
    <x v="4"/>
    <n v="20"/>
    <n v="33"/>
    <n v="9674"/>
  </r>
  <r>
    <x v="39"/>
    <x v="4"/>
    <n v="20"/>
    <n v="20"/>
    <n v="5274"/>
  </r>
  <r>
    <x v="40"/>
    <x v="4"/>
    <n v="20"/>
    <n v="11"/>
    <n v="4301"/>
  </r>
  <r>
    <x v="41"/>
    <x v="4"/>
    <n v="20"/>
    <n v="23"/>
    <n v="5328"/>
  </r>
  <r>
    <x v="42"/>
    <x v="4"/>
    <n v="20"/>
    <n v="50"/>
    <n v="7660"/>
  </r>
  <r>
    <x v="43"/>
    <x v="4"/>
    <n v="20"/>
    <n v="104"/>
    <n v="37209"/>
  </r>
  <r>
    <x v="44"/>
    <x v="4"/>
    <n v="20"/>
    <n v="43"/>
    <n v="18006"/>
  </r>
  <r>
    <x v="45"/>
    <x v="4"/>
    <n v="20"/>
    <n v="8"/>
    <n v="2214"/>
  </r>
  <r>
    <x v="46"/>
    <x v="4"/>
    <n v="20"/>
    <n v="102"/>
    <n v="67261"/>
  </r>
  <r>
    <x v="47"/>
    <x v="4"/>
    <n v="20"/>
    <n v="10"/>
    <n v="3684"/>
  </r>
  <r>
    <x v="48"/>
    <x v="4"/>
    <n v="20"/>
    <n v="31"/>
    <n v="11308"/>
  </r>
  <r>
    <x v="49"/>
    <x v="4"/>
    <n v="20"/>
    <n v="26"/>
    <n v="6151"/>
  </r>
  <r>
    <x v="50"/>
    <x v="4"/>
    <n v="20"/>
    <n v="17"/>
    <n v="3766"/>
  </r>
  <r>
    <x v="53"/>
    <x v="4"/>
    <n v="20"/>
    <n v="1"/>
    <n v="628"/>
  </r>
  <r>
    <x v="52"/>
    <x v="4"/>
    <n v="20"/>
    <n v="1"/>
    <n v="376"/>
  </r>
  <r>
    <x v="51"/>
    <x v="4"/>
    <n v="20"/>
    <n v="63"/>
    <n v="102510"/>
  </r>
  <r>
    <x v="0"/>
    <x v="4"/>
    <n v="21"/>
    <n v="19"/>
    <n v="7721"/>
  </r>
  <r>
    <x v="1"/>
    <x v="4"/>
    <n v="21"/>
    <n v="6"/>
    <n v="1098"/>
  </r>
  <r>
    <x v="2"/>
    <x v="4"/>
    <n v="21"/>
    <n v="48"/>
    <n v="21088"/>
  </r>
  <r>
    <x v="3"/>
    <x v="4"/>
    <n v="21"/>
    <n v="5"/>
    <n v="1434"/>
  </r>
  <r>
    <x v="4"/>
    <x v="4"/>
    <n v="21"/>
    <n v="88"/>
    <n v="27018"/>
  </r>
  <r>
    <x v="5"/>
    <x v="4"/>
    <n v="21"/>
    <n v="7"/>
    <n v="3041"/>
  </r>
  <r>
    <x v="6"/>
    <x v="4"/>
    <n v="21"/>
    <n v="3"/>
    <n v="319"/>
  </r>
  <r>
    <x v="7"/>
    <x v="4"/>
    <n v="21"/>
    <n v="7"/>
    <n v="1474"/>
  </r>
  <r>
    <x v="8"/>
    <x v="4"/>
    <n v="21"/>
    <n v="1"/>
    <n v="1499"/>
  </r>
  <r>
    <x v="9"/>
    <x v="4"/>
    <n v="21"/>
    <n v="0"/>
    <n v="0"/>
  </r>
  <r>
    <x v="10"/>
    <x v="4"/>
    <n v="21"/>
    <n v="29"/>
    <n v="20726"/>
  </r>
  <r>
    <x v="11"/>
    <x v="4"/>
    <n v="21"/>
    <n v="15"/>
    <n v="1385"/>
  </r>
  <r>
    <x v="12"/>
    <x v="4"/>
    <n v="21"/>
    <n v="5"/>
    <n v="1449"/>
  </r>
  <r>
    <x v="13"/>
    <x v="4"/>
    <n v="21"/>
    <n v="85"/>
    <n v="45828"/>
  </r>
  <r>
    <x v="14"/>
    <x v="4"/>
    <n v="21"/>
    <n v="28"/>
    <n v="4633"/>
  </r>
  <r>
    <x v="15"/>
    <x v="4"/>
    <n v="21"/>
    <n v="12"/>
    <n v="29501"/>
  </r>
  <r>
    <x v="16"/>
    <x v="4"/>
    <n v="21"/>
    <n v="21"/>
    <n v="3948"/>
  </r>
  <r>
    <x v="17"/>
    <x v="4"/>
    <n v="21"/>
    <n v="16"/>
    <n v="21460"/>
  </r>
  <r>
    <x v="18"/>
    <x v="4"/>
    <n v="21"/>
    <n v="57"/>
    <n v="33632"/>
  </r>
  <r>
    <x v="19"/>
    <x v="4"/>
    <n v="21"/>
    <n v="28"/>
    <n v="4830"/>
  </r>
  <r>
    <x v="20"/>
    <x v="4"/>
    <n v="21"/>
    <n v="14"/>
    <n v="8542"/>
  </r>
  <r>
    <x v="21"/>
    <x v="4"/>
    <n v="21"/>
    <n v="37"/>
    <n v="27876"/>
  </r>
  <r>
    <x v="22"/>
    <x v="4"/>
    <n v="21"/>
    <n v="33"/>
    <n v="10926"/>
  </r>
  <r>
    <x v="23"/>
    <x v="4"/>
    <n v="21"/>
    <n v="16"/>
    <n v="4540"/>
  </r>
  <r>
    <x v="24"/>
    <x v="4"/>
    <n v="21"/>
    <n v="38"/>
    <n v="14849"/>
  </r>
  <r>
    <x v="25"/>
    <x v="4"/>
    <n v="21"/>
    <n v="19"/>
    <n v="5475"/>
  </r>
  <r>
    <x v="26"/>
    <x v="4"/>
    <n v="21"/>
    <n v="7"/>
    <n v="1326"/>
  </r>
  <r>
    <x v="27"/>
    <x v="4"/>
    <n v="21"/>
    <n v="10"/>
    <n v="1350"/>
  </r>
  <r>
    <x v="28"/>
    <x v="4"/>
    <n v="21"/>
    <n v="30"/>
    <n v="16214"/>
  </r>
  <r>
    <x v="29"/>
    <x v="4"/>
    <n v="21"/>
    <n v="17"/>
    <n v="2978"/>
  </r>
  <r>
    <x v="30"/>
    <x v="4"/>
    <n v="21"/>
    <n v="25"/>
    <n v="7706"/>
  </r>
  <r>
    <x v="31"/>
    <x v="4"/>
    <n v="21"/>
    <n v="16"/>
    <n v="7421"/>
  </r>
  <r>
    <x v="32"/>
    <x v="4"/>
    <n v="21"/>
    <n v="140"/>
    <n v="13835"/>
  </r>
  <r>
    <x v="33"/>
    <x v="4"/>
    <n v="21"/>
    <n v="31"/>
    <n v="7439"/>
  </r>
  <r>
    <x v="34"/>
    <x v="4"/>
    <n v="21"/>
    <n v="8"/>
    <n v="1813"/>
  </r>
  <r>
    <x v="35"/>
    <x v="4"/>
    <n v="21"/>
    <n v="42"/>
    <n v="11187"/>
  </r>
  <r>
    <x v="36"/>
    <x v="4"/>
    <n v="21"/>
    <n v="18"/>
    <n v="2210"/>
  </r>
  <r>
    <x v="37"/>
    <x v="4"/>
    <n v="21"/>
    <n v="9"/>
    <n v="2699"/>
  </r>
  <r>
    <x v="38"/>
    <x v="4"/>
    <n v="21"/>
    <n v="34"/>
    <n v="10182"/>
  </r>
  <r>
    <x v="39"/>
    <x v="4"/>
    <n v="21"/>
    <n v="19"/>
    <n v="4834"/>
  </r>
  <r>
    <x v="40"/>
    <x v="4"/>
    <n v="21"/>
    <n v="11"/>
    <n v="4202"/>
  </r>
  <r>
    <x v="41"/>
    <x v="4"/>
    <n v="21"/>
    <n v="23"/>
    <n v="5389"/>
  </r>
  <r>
    <x v="42"/>
    <x v="4"/>
    <n v="21"/>
    <n v="51"/>
    <n v="8260"/>
  </r>
  <r>
    <x v="43"/>
    <x v="4"/>
    <n v="21"/>
    <n v="101"/>
    <n v="37046"/>
  </r>
  <r>
    <x v="44"/>
    <x v="4"/>
    <n v="21"/>
    <n v="42"/>
    <n v="18461"/>
  </r>
  <r>
    <x v="45"/>
    <x v="4"/>
    <n v="21"/>
    <n v="7"/>
    <n v="1691"/>
  </r>
  <r>
    <x v="46"/>
    <x v="4"/>
    <n v="21"/>
    <n v="105"/>
    <n v="73260"/>
  </r>
  <r>
    <x v="47"/>
    <x v="4"/>
    <n v="21"/>
    <n v="10"/>
    <n v="3445"/>
  </r>
  <r>
    <x v="48"/>
    <x v="4"/>
    <n v="21"/>
    <n v="33"/>
    <n v="12775"/>
  </r>
  <r>
    <x v="49"/>
    <x v="4"/>
    <n v="21"/>
    <n v="24"/>
    <n v="5281"/>
  </r>
  <r>
    <x v="50"/>
    <x v="4"/>
    <n v="21"/>
    <n v="17"/>
    <n v="3615"/>
  </r>
  <r>
    <x v="53"/>
    <x v="4"/>
    <n v="21"/>
    <n v="1"/>
    <n v="684"/>
  </r>
  <r>
    <x v="52"/>
    <x v="4"/>
    <n v="21"/>
    <n v="1"/>
    <n v="398"/>
  </r>
  <r>
    <x v="51"/>
    <x v="4"/>
    <n v="21"/>
    <n v="62"/>
    <n v="99894"/>
  </r>
  <r>
    <x v="0"/>
    <x v="4"/>
    <n v="22"/>
    <n v="18"/>
    <n v="6517"/>
  </r>
  <r>
    <x v="1"/>
    <x v="4"/>
    <n v="22"/>
    <n v="4"/>
    <n v="1045"/>
  </r>
  <r>
    <x v="2"/>
    <x v="4"/>
    <n v="22"/>
    <n v="49"/>
    <n v="18009"/>
  </r>
  <r>
    <x v="3"/>
    <x v="4"/>
    <n v="22"/>
    <n v="6"/>
    <n v="1495"/>
  </r>
  <r>
    <x v="4"/>
    <x v="4"/>
    <n v="22"/>
    <n v="86"/>
    <n v="24350"/>
  </r>
  <r>
    <x v="5"/>
    <x v="4"/>
    <n v="22"/>
    <n v="7"/>
    <n v="2871"/>
  </r>
  <r>
    <x v="6"/>
    <x v="4"/>
    <n v="22"/>
    <n v="2"/>
    <n v="15"/>
  </r>
  <r>
    <x v="7"/>
    <x v="4"/>
    <n v="22"/>
    <n v="7"/>
    <n v="1189"/>
  </r>
  <r>
    <x v="8"/>
    <x v="4"/>
    <n v="22"/>
    <n v="1"/>
    <n v="1039"/>
  </r>
  <r>
    <x v="9"/>
    <x v="4"/>
    <n v="22"/>
    <n v="0"/>
    <n v="0"/>
  </r>
  <r>
    <x v="10"/>
    <x v="4"/>
    <n v="22"/>
    <n v="29"/>
    <n v="27802"/>
  </r>
  <r>
    <x v="11"/>
    <x v="4"/>
    <n v="22"/>
    <n v="15"/>
    <n v="1412"/>
  </r>
  <r>
    <x v="12"/>
    <x v="4"/>
    <n v="22"/>
    <n v="4"/>
    <n v="1006"/>
  </r>
  <r>
    <x v="13"/>
    <x v="4"/>
    <n v="22"/>
    <n v="91"/>
    <n v="48488"/>
  </r>
  <r>
    <x v="14"/>
    <x v="4"/>
    <n v="22"/>
    <n v="27"/>
    <n v="3557"/>
  </r>
  <r>
    <x v="15"/>
    <x v="4"/>
    <n v="22"/>
    <n v="11"/>
    <n v="25115"/>
  </r>
  <r>
    <x v="16"/>
    <x v="4"/>
    <n v="22"/>
    <n v="19"/>
    <n v="3521"/>
  </r>
  <r>
    <x v="17"/>
    <x v="4"/>
    <n v="22"/>
    <n v="14"/>
    <n v="19075"/>
  </r>
  <r>
    <x v="18"/>
    <x v="4"/>
    <n v="22"/>
    <n v="61"/>
    <n v="30817"/>
  </r>
  <r>
    <x v="19"/>
    <x v="4"/>
    <n v="22"/>
    <n v="27"/>
    <n v="3924"/>
  </r>
  <r>
    <x v="20"/>
    <x v="4"/>
    <n v="22"/>
    <n v="11"/>
    <n v="5621"/>
  </r>
  <r>
    <x v="21"/>
    <x v="4"/>
    <n v="22"/>
    <n v="34"/>
    <n v="22720"/>
  </r>
  <r>
    <x v="22"/>
    <x v="4"/>
    <n v="22"/>
    <n v="36"/>
    <n v="10903"/>
  </r>
  <r>
    <x v="23"/>
    <x v="4"/>
    <n v="22"/>
    <n v="13"/>
    <n v="2915"/>
  </r>
  <r>
    <x v="24"/>
    <x v="4"/>
    <n v="22"/>
    <n v="42"/>
    <n v="16201"/>
  </r>
  <r>
    <x v="25"/>
    <x v="4"/>
    <n v="22"/>
    <n v="19"/>
    <n v="5667"/>
  </r>
  <r>
    <x v="26"/>
    <x v="4"/>
    <n v="22"/>
    <n v="8"/>
    <n v="1690"/>
  </r>
  <r>
    <x v="27"/>
    <x v="4"/>
    <n v="22"/>
    <n v="10"/>
    <n v="1241"/>
  </r>
  <r>
    <x v="28"/>
    <x v="4"/>
    <n v="22"/>
    <n v="28"/>
    <n v="14333"/>
  </r>
  <r>
    <x v="29"/>
    <x v="4"/>
    <n v="22"/>
    <n v="14"/>
    <n v="1911"/>
  </r>
  <r>
    <x v="30"/>
    <x v="4"/>
    <n v="22"/>
    <n v="24"/>
    <n v="6289"/>
  </r>
  <r>
    <x v="31"/>
    <x v="4"/>
    <n v="22"/>
    <n v="19"/>
    <n v="7620"/>
  </r>
  <r>
    <x v="32"/>
    <x v="4"/>
    <n v="22"/>
    <n v="138"/>
    <n v="9935"/>
  </r>
  <r>
    <x v="33"/>
    <x v="4"/>
    <n v="22"/>
    <n v="27"/>
    <n v="5506"/>
  </r>
  <r>
    <x v="34"/>
    <x v="4"/>
    <n v="22"/>
    <n v="4"/>
    <n v="768"/>
  </r>
  <r>
    <x v="35"/>
    <x v="4"/>
    <n v="22"/>
    <n v="41"/>
    <n v="8709"/>
  </r>
  <r>
    <x v="36"/>
    <x v="4"/>
    <n v="22"/>
    <n v="15"/>
    <n v="2023"/>
  </r>
  <r>
    <x v="37"/>
    <x v="4"/>
    <n v="22"/>
    <n v="9"/>
    <n v="2368"/>
  </r>
  <r>
    <x v="38"/>
    <x v="4"/>
    <n v="22"/>
    <n v="34"/>
    <n v="9878"/>
  </r>
  <r>
    <x v="39"/>
    <x v="4"/>
    <n v="22"/>
    <n v="18"/>
    <n v="3704"/>
  </r>
  <r>
    <x v="40"/>
    <x v="4"/>
    <n v="22"/>
    <n v="11"/>
    <n v="4130"/>
  </r>
  <r>
    <x v="41"/>
    <x v="4"/>
    <n v="22"/>
    <n v="23"/>
    <n v="4165"/>
  </r>
  <r>
    <x v="42"/>
    <x v="4"/>
    <n v="22"/>
    <n v="53"/>
    <n v="6771"/>
  </r>
  <r>
    <x v="43"/>
    <x v="4"/>
    <n v="22"/>
    <n v="101"/>
    <n v="32342"/>
  </r>
  <r>
    <x v="44"/>
    <x v="4"/>
    <n v="22"/>
    <n v="42"/>
    <n v="16969"/>
  </r>
  <r>
    <x v="45"/>
    <x v="4"/>
    <n v="22"/>
    <n v="7"/>
    <n v="1490"/>
  </r>
  <r>
    <x v="46"/>
    <x v="4"/>
    <n v="22"/>
    <n v="99"/>
    <n v="68183"/>
  </r>
  <r>
    <x v="47"/>
    <x v="4"/>
    <n v="22"/>
    <n v="10"/>
    <n v="2851"/>
  </r>
  <r>
    <x v="48"/>
    <x v="4"/>
    <n v="22"/>
    <n v="33"/>
    <n v="11619"/>
  </r>
  <r>
    <x v="49"/>
    <x v="4"/>
    <n v="22"/>
    <n v="22"/>
    <n v="2109"/>
  </r>
  <r>
    <x v="50"/>
    <x v="4"/>
    <n v="22"/>
    <n v="14"/>
    <n v="3374"/>
  </r>
  <r>
    <x v="53"/>
    <x v="4"/>
    <n v="22"/>
    <n v="1"/>
    <n v="685"/>
  </r>
  <r>
    <x v="52"/>
    <x v="4"/>
    <n v="22"/>
    <n v="1"/>
    <n v="408"/>
  </r>
  <r>
    <x v="51"/>
    <x v="4"/>
    <n v="22"/>
    <n v="57"/>
    <n v="94059"/>
  </r>
  <r>
    <x v="0"/>
    <x v="4"/>
    <n v="23"/>
    <n v="16"/>
    <n v="7247"/>
  </r>
  <r>
    <x v="1"/>
    <x v="4"/>
    <n v="23"/>
    <n v="3"/>
    <n v="540"/>
  </r>
  <r>
    <x v="2"/>
    <x v="4"/>
    <n v="23"/>
    <n v="32"/>
    <n v="15478"/>
  </r>
  <r>
    <x v="3"/>
    <x v="4"/>
    <n v="23"/>
    <n v="5"/>
    <n v="746"/>
  </r>
  <r>
    <x v="4"/>
    <x v="4"/>
    <n v="23"/>
    <n v="88"/>
    <n v="28235"/>
  </r>
  <r>
    <x v="5"/>
    <x v="4"/>
    <n v="23"/>
    <n v="6"/>
    <n v="2598"/>
  </r>
  <r>
    <x v="6"/>
    <x v="4"/>
    <n v="23"/>
    <n v="3"/>
    <n v="145"/>
  </r>
  <r>
    <x v="7"/>
    <x v="4"/>
    <n v="23"/>
    <n v="7"/>
    <n v="1480"/>
  </r>
  <r>
    <x v="8"/>
    <x v="4"/>
    <n v="23"/>
    <n v="1"/>
    <n v="1625"/>
  </r>
  <r>
    <x v="9"/>
    <x v="4"/>
    <n v="23"/>
    <n v="0"/>
    <n v="0"/>
  </r>
  <r>
    <x v="10"/>
    <x v="4"/>
    <n v="23"/>
    <n v="28"/>
    <n v="23266"/>
  </r>
  <r>
    <x v="11"/>
    <x v="4"/>
    <n v="23"/>
    <n v="13"/>
    <n v="1298"/>
  </r>
  <r>
    <x v="12"/>
    <x v="4"/>
    <n v="23"/>
    <n v="2"/>
    <n v="416"/>
  </r>
  <r>
    <x v="13"/>
    <x v="4"/>
    <n v="23"/>
    <n v="90"/>
    <n v="51174"/>
  </r>
  <r>
    <x v="14"/>
    <x v="4"/>
    <n v="23"/>
    <n v="26"/>
    <n v="4444"/>
  </r>
  <r>
    <x v="15"/>
    <x v="4"/>
    <n v="23"/>
    <n v="10"/>
    <n v="28610"/>
  </r>
  <r>
    <x v="16"/>
    <x v="4"/>
    <n v="23"/>
    <n v="17"/>
    <n v="3571"/>
  </r>
  <r>
    <x v="17"/>
    <x v="4"/>
    <n v="23"/>
    <n v="12"/>
    <n v="19352"/>
  </r>
  <r>
    <x v="18"/>
    <x v="4"/>
    <n v="23"/>
    <n v="58"/>
    <n v="31920"/>
  </r>
  <r>
    <x v="19"/>
    <x v="4"/>
    <n v="23"/>
    <n v="26"/>
    <n v="4189"/>
  </r>
  <r>
    <x v="20"/>
    <x v="4"/>
    <n v="23"/>
    <n v="12"/>
    <n v="6966"/>
  </r>
  <r>
    <x v="21"/>
    <x v="4"/>
    <n v="23"/>
    <n v="32"/>
    <n v="25354"/>
  </r>
  <r>
    <x v="22"/>
    <x v="4"/>
    <n v="23"/>
    <n v="34"/>
    <n v="12547"/>
  </r>
  <r>
    <x v="23"/>
    <x v="4"/>
    <n v="23"/>
    <n v="15"/>
    <n v="4377"/>
  </r>
  <r>
    <x v="24"/>
    <x v="4"/>
    <n v="23"/>
    <n v="40"/>
    <n v="16186"/>
  </r>
  <r>
    <x v="25"/>
    <x v="4"/>
    <n v="23"/>
    <n v="18"/>
    <n v="2781"/>
  </r>
  <r>
    <x v="26"/>
    <x v="4"/>
    <n v="23"/>
    <n v="7"/>
    <n v="889"/>
  </r>
  <r>
    <x v="27"/>
    <x v="4"/>
    <n v="23"/>
    <n v="8"/>
    <n v="740"/>
  </r>
  <r>
    <x v="28"/>
    <x v="4"/>
    <n v="23"/>
    <n v="28"/>
    <n v="15226"/>
  </r>
  <r>
    <x v="29"/>
    <x v="4"/>
    <n v="23"/>
    <n v="15"/>
    <n v="2543"/>
  </r>
  <r>
    <x v="30"/>
    <x v="4"/>
    <n v="23"/>
    <n v="24"/>
    <n v="7317"/>
  </r>
  <r>
    <x v="31"/>
    <x v="4"/>
    <n v="23"/>
    <n v="16"/>
    <n v="6377"/>
  </r>
  <r>
    <x v="32"/>
    <x v="4"/>
    <n v="23"/>
    <n v="135"/>
    <n v="11353"/>
  </r>
  <r>
    <x v="33"/>
    <x v="4"/>
    <n v="23"/>
    <n v="25"/>
    <n v="5809"/>
  </r>
  <r>
    <x v="34"/>
    <x v="4"/>
    <n v="23"/>
    <n v="6"/>
    <n v="1029"/>
  </r>
  <r>
    <x v="35"/>
    <x v="4"/>
    <n v="23"/>
    <n v="32"/>
    <n v="8937"/>
  </r>
  <r>
    <x v="36"/>
    <x v="4"/>
    <n v="23"/>
    <n v="15"/>
    <n v="1690"/>
  </r>
  <r>
    <x v="37"/>
    <x v="4"/>
    <n v="23"/>
    <n v="8"/>
    <n v="2335"/>
  </r>
  <r>
    <x v="38"/>
    <x v="4"/>
    <n v="23"/>
    <n v="32"/>
    <n v="10320"/>
  </r>
  <r>
    <x v="39"/>
    <x v="4"/>
    <n v="23"/>
    <n v="17"/>
    <n v="3851"/>
  </r>
  <r>
    <x v="40"/>
    <x v="4"/>
    <n v="23"/>
    <n v="10"/>
    <n v="3706"/>
  </r>
  <r>
    <x v="41"/>
    <x v="4"/>
    <n v="23"/>
    <n v="23"/>
    <n v="4516"/>
  </r>
  <r>
    <x v="42"/>
    <x v="4"/>
    <n v="23"/>
    <n v="52"/>
    <n v="7663"/>
  </r>
  <r>
    <x v="43"/>
    <x v="4"/>
    <n v="23"/>
    <n v="98"/>
    <n v="34654"/>
  </r>
  <r>
    <x v="44"/>
    <x v="4"/>
    <n v="23"/>
    <n v="13"/>
    <n v="6046"/>
  </r>
  <r>
    <x v="45"/>
    <x v="4"/>
    <n v="23"/>
    <n v="6"/>
    <n v="1431"/>
  </r>
  <r>
    <x v="46"/>
    <x v="4"/>
    <n v="23"/>
    <n v="100"/>
    <n v="67451"/>
  </r>
  <r>
    <x v="47"/>
    <x v="4"/>
    <n v="23"/>
    <n v="9"/>
    <n v="3479"/>
  </r>
  <r>
    <x v="48"/>
    <x v="4"/>
    <n v="23"/>
    <n v="32"/>
    <n v="12278"/>
  </r>
  <r>
    <x v="49"/>
    <x v="4"/>
    <n v="23"/>
    <n v="20"/>
    <n v="2440"/>
  </r>
  <r>
    <x v="50"/>
    <x v="4"/>
    <n v="23"/>
    <n v="15"/>
    <n v="3465"/>
  </r>
  <r>
    <x v="53"/>
    <x v="4"/>
    <n v="23"/>
    <n v="1"/>
    <n v="756"/>
  </r>
  <r>
    <x v="52"/>
    <x v="4"/>
    <n v="23"/>
    <n v="1"/>
    <n v="418"/>
  </r>
  <r>
    <x v="51"/>
    <x v="4"/>
    <n v="23"/>
    <n v="59"/>
    <n v="94649"/>
  </r>
  <r>
    <x v="0"/>
    <x v="4"/>
    <n v="24"/>
    <n v="15"/>
    <n v="6304"/>
  </r>
  <r>
    <x v="1"/>
    <x v="4"/>
    <n v="24"/>
    <n v="3"/>
    <n v="642"/>
  </r>
  <r>
    <x v="2"/>
    <x v="4"/>
    <n v="24"/>
    <n v="33"/>
    <n v="15363"/>
  </r>
  <r>
    <x v="3"/>
    <x v="4"/>
    <n v="24"/>
    <n v="6"/>
    <n v="1621"/>
  </r>
  <r>
    <x v="4"/>
    <x v="4"/>
    <n v="24"/>
    <n v="87"/>
    <n v="28131"/>
  </r>
  <r>
    <x v="5"/>
    <x v="4"/>
    <n v="24"/>
    <n v="5"/>
    <n v="3008"/>
  </r>
  <r>
    <x v="6"/>
    <x v="4"/>
    <n v="24"/>
    <n v="3"/>
    <n v="150"/>
  </r>
  <r>
    <x v="7"/>
    <x v="4"/>
    <n v="24"/>
    <n v="7"/>
    <n v="1347"/>
  </r>
  <r>
    <x v="8"/>
    <x v="4"/>
    <n v="24"/>
    <n v="1"/>
    <n v="1195"/>
  </r>
  <r>
    <x v="9"/>
    <x v="4"/>
    <n v="24"/>
    <n v="0"/>
    <n v="0"/>
  </r>
  <r>
    <x v="10"/>
    <x v="4"/>
    <n v="24"/>
    <n v="27"/>
    <n v="23355"/>
  </r>
  <r>
    <x v="11"/>
    <x v="4"/>
    <n v="24"/>
    <n v="14"/>
    <n v="1198"/>
  </r>
  <r>
    <x v="12"/>
    <x v="4"/>
    <n v="24"/>
    <n v="2"/>
    <n v="490"/>
  </r>
  <r>
    <x v="13"/>
    <x v="4"/>
    <n v="24"/>
    <n v="82"/>
    <n v="47477"/>
  </r>
  <r>
    <x v="14"/>
    <x v="4"/>
    <n v="24"/>
    <n v="24"/>
    <n v="4527"/>
  </r>
  <r>
    <x v="15"/>
    <x v="4"/>
    <n v="24"/>
    <n v="11"/>
    <n v="28861"/>
  </r>
  <r>
    <x v="16"/>
    <x v="4"/>
    <n v="24"/>
    <n v="17"/>
    <n v="3402"/>
  </r>
  <r>
    <x v="17"/>
    <x v="4"/>
    <n v="24"/>
    <n v="12"/>
    <n v="19144"/>
  </r>
  <r>
    <x v="18"/>
    <x v="4"/>
    <n v="24"/>
    <n v="59"/>
    <n v="32866"/>
  </r>
  <r>
    <x v="19"/>
    <x v="4"/>
    <n v="24"/>
    <n v="27"/>
    <n v="4719"/>
  </r>
  <r>
    <x v="20"/>
    <x v="4"/>
    <n v="24"/>
    <n v="12"/>
    <n v="6027"/>
  </r>
  <r>
    <x v="21"/>
    <x v="4"/>
    <n v="24"/>
    <n v="33"/>
    <n v="26068"/>
  </r>
  <r>
    <x v="22"/>
    <x v="4"/>
    <n v="24"/>
    <n v="28"/>
    <n v="10145"/>
  </r>
  <r>
    <x v="23"/>
    <x v="4"/>
    <n v="24"/>
    <n v="12"/>
    <n v="3809"/>
  </r>
  <r>
    <x v="24"/>
    <x v="4"/>
    <n v="24"/>
    <n v="41"/>
    <n v="14596"/>
  </r>
  <r>
    <x v="25"/>
    <x v="4"/>
    <n v="24"/>
    <n v="18"/>
    <n v="2767"/>
  </r>
  <r>
    <x v="26"/>
    <x v="4"/>
    <n v="24"/>
    <n v="8"/>
    <n v="1675"/>
  </r>
  <r>
    <x v="27"/>
    <x v="4"/>
    <n v="24"/>
    <n v="9"/>
    <n v="1225"/>
  </r>
  <r>
    <x v="28"/>
    <x v="4"/>
    <n v="24"/>
    <n v="28"/>
    <n v="14656"/>
  </r>
  <r>
    <x v="29"/>
    <x v="4"/>
    <n v="24"/>
    <n v="14"/>
    <n v="2539"/>
  </r>
  <r>
    <x v="30"/>
    <x v="4"/>
    <n v="24"/>
    <n v="23"/>
    <n v="6978"/>
  </r>
  <r>
    <x v="31"/>
    <x v="4"/>
    <n v="24"/>
    <n v="17"/>
    <n v="6412"/>
  </r>
  <r>
    <x v="32"/>
    <x v="4"/>
    <n v="24"/>
    <n v="131"/>
    <n v="11230"/>
  </r>
  <r>
    <x v="33"/>
    <x v="4"/>
    <n v="24"/>
    <n v="22"/>
    <n v="5142"/>
  </r>
  <r>
    <x v="34"/>
    <x v="4"/>
    <n v="24"/>
    <n v="5"/>
    <n v="1068"/>
  </r>
  <r>
    <x v="35"/>
    <x v="4"/>
    <n v="24"/>
    <n v="33"/>
    <n v="8860"/>
  </r>
  <r>
    <x v="36"/>
    <x v="4"/>
    <n v="24"/>
    <n v="15"/>
    <n v="1599"/>
  </r>
  <r>
    <x v="37"/>
    <x v="4"/>
    <n v="24"/>
    <n v="7"/>
    <n v="1885"/>
  </r>
  <r>
    <x v="38"/>
    <x v="4"/>
    <n v="24"/>
    <n v="34"/>
    <n v="11377"/>
  </r>
  <r>
    <x v="39"/>
    <x v="4"/>
    <n v="24"/>
    <n v="17"/>
    <n v="3981"/>
  </r>
  <r>
    <x v="40"/>
    <x v="4"/>
    <n v="24"/>
    <n v="10"/>
    <n v="3615"/>
  </r>
  <r>
    <x v="41"/>
    <x v="4"/>
    <n v="24"/>
    <n v="23"/>
    <n v="4714"/>
  </r>
  <r>
    <x v="42"/>
    <x v="4"/>
    <n v="24"/>
    <n v="50"/>
    <n v="7788"/>
  </r>
  <r>
    <x v="43"/>
    <x v="4"/>
    <n v="24"/>
    <n v="98"/>
    <n v="35307"/>
  </r>
  <r>
    <x v="44"/>
    <x v="4"/>
    <n v="24"/>
    <n v="41"/>
    <n v="17170"/>
  </r>
  <r>
    <x v="45"/>
    <x v="4"/>
    <n v="24"/>
    <n v="6"/>
    <n v="1340"/>
  </r>
  <r>
    <x v="46"/>
    <x v="4"/>
    <n v="24"/>
    <n v="96"/>
    <n v="67484"/>
  </r>
  <r>
    <x v="47"/>
    <x v="4"/>
    <n v="24"/>
    <n v="8"/>
    <n v="3297"/>
  </r>
  <r>
    <x v="48"/>
    <x v="4"/>
    <n v="24"/>
    <n v="32"/>
    <n v="12152"/>
  </r>
  <r>
    <x v="49"/>
    <x v="4"/>
    <n v="24"/>
    <n v="23"/>
    <n v="2550"/>
  </r>
  <r>
    <x v="50"/>
    <x v="4"/>
    <n v="24"/>
    <n v="16"/>
    <n v="3716"/>
  </r>
  <r>
    <x v="53"/>
    <x v="4"/>
    <n v="24"/>
    <n v="1"/>
    <n v="742"/>
  </r>
  <r>
    <x v="52"/>
    <x v="4"/>
    <n v="24"/>
    <n v="1"/>
    <n v="374"/>
  </r>
  <r>
    <x v="51"/>
    <x v="4"/>
    <n v="24"/>
    <n v="55"/>
    <n v="95064"/>
  </r>
  <r>
    <x v="0"/>
    <x v="4"/>
    <n v="25"/>
    <n v="17"/>
    <n v="5984"/>
  </r>
  <r>
    <x v="1"/>
    <x v="4"/>
    <n v="25"/>
    <n v="2"/>
    <n v="575"/>
  </r>
  <r>
    <x v="2"/>
    <x v="4"/>
    <n v="25"/>
    <n v="37"/>
    <n v="17494"/>
  </r>
  <r>
    <x v="3"/>
    <x v="4"/>
    <n v="25"/>
    <n v="4"/>
    <n v="647"/>
  </r>
  <r>
    <x v="4"/>
    <x v="4"/>
    <n v="25"/>
    <n v="84"/>
    <n v="25853"/>
  </r>
  <r>
    <x v="5"/>
    <x v="4"/>
    <n v="25"/>
    <n v="5"/>
    <n v="3115"/>
  </r>
  <r>
    <x v="6"/>
    <x v="4"/>
    <n v="25"/>
    <n v="3"/>
    <n v="155"/>
  </r>
  <r>
    <x v="7"/>
    <x v="4"/>
    <n v="25"/>
    <n v="7"/>
    <n v="1452"/>
  </r>
  <r>
    <x v="8"/>
    <x v="4"/>
    <n v="25"/>
    <n v="1"/>
    <n v="1376"/>
  </r>
  <r>
    <x v="9"/>
    <x v="4"/>
    <n v="25"/>
    <n v="0"/>
    <n v="0"/>
  </r>
  <r>
    <x v="10"/>
    <x v="4"/>
    <n v="25"/>
    <n v="12"/>
    <n v="3151"/>
  </r>
  <r>
    <x v="11"/>
    <x v="4"/>
    <n v="25"/>
    <n v="14"/>
    <n v="928"/>
  </r>
  <r>
    <x v="12"/>
    <x v="4"/>
    <n v="25"/>
    <n v="2"/>
    <n v="414"/>
  </r>
  <r>
    <x v="13"/>
    <x v="4"/>
    <n v="25"/>
    <n v="81"/>
    <n v="47055"/>
  </r>
  <r>
    <x v="14"/>
    <x v="4"/>
    <n v="25"/>
    <n v="25"/>
    <n v="4521"/>
  </r>
  <r>
    <x v="15"/>
    <x v="4"/>
    <n v="25"/>
    <n v="10"/>
    <n v="27242"/>
  </r>
  <r>
    <x v="16"/>
    <x v="4"/>
    <n v="25"/>
    <n v="16"/>
    <n v="3431"/>
  </r>
  <r>
    <x v="17"/>
    <x v="4"/>
    <n v="25"/>
    <n v="12"/>
    <n v="21220"/>
  </r>
  <r>
    <x v="18"/>
    <x v="4"/>
    <n v="25"/>
    <n v="61"/>
    <n v="34917"/>
  </r>
  <r>
    <x v="19"/>
    <x v="4"/>
    <n v="25"/>
    <n v="27"/>
    <n v="4550"/>
  </r>
  <r>
    <x v="20"/>
    <x v="4"/>
    <n v="25"/>
    <n v="9"/>
    <n v="5261"/>
  </r>
  <r>
    <x v="21"/>
    <x v="4"/>
    <n v="25"/>
    <n v="32"/>
    <n v="25191"/>
  </r>
  <r>
    <x v="22"/>
    <x v="4"/>
    <n v="25"/>
    <n v="31"/>
    <n v="11772"/>
  </r>
  <r>
    <x v="23"/>
    <x v="4"/>
    <n v="25"/>
    <n v="11"/>
    <n v="3597"/>
  </r>
  <r>
    <x v="24"/>
    <x v="4"/>
    <n v="25"/>
    <n v="40"/>
    <n v="14534"/>
  </r>
  <r>
    <x v="25"/>
    <x v="4"/>
    <n v="25"/>
    <n v="16"/>
    <n v="2525"/>
  </r>
  <r>
    <x v="26"/>
    <x v="4"/>
    <n v="25"/>
    <n v="8"/>
    <n v="1486"/>
  </r>
  <r>
    <x v="27"/>
    <x v="4"/>
    <n v="25"/>
    <n v="9"/>
    <n v="1159"/>
  </r>
  <r>
    <x v="28"/>
    <x v="4"/>
    <n v="25"/>
    <n v="28"/>
    <n v="13960"/>
  </r>
  <r>
    <x v="29"/>
    <x v="4"/>
    <n v="25"/>
    <n v="14"/>
    <n v="2373"/>
  </r>
  <r>
    <x v="30"/>
    <x v="4"/>
    <n v="25"/>
    <n v="23"/>
    <n v="6731"/>
  </r>
  <r>
    <x v="31"/>
    <x v="4"/>
    <n v="25"/>
    <n v="19"/>
    <n v="7161"/>
  </r>
  <r>
    <x v="32"/>
    <x v="4"/>
    <n v="25"/>
    <n v="129"/>
    <n v="11661"/>
  </r>
  <r>
    <x v="33"/>
    <x v="4"/>
    <n v="25"/>
    <n v="22"/>
    <n v="4833"/>
  </r>
  <r>
    <x v="34"/>
    <x v="4"/>
    <n v="25"/>
    <n v="5"/>
    <n v="1013"/>
  </r>
  <r>
    <x v="35"/>
    <x v="4"/>
    <n v="25"/>
    <n v="32"/>
    <n v="8884"/>
  </r>
  <r>
    <x v="36"/>
    <x v="4"/>
    <n v="25"/>
    <n v="17"/>
    <n v="2627"/>
  </r>
  <r>
    <x v="37"/>
    <x v="4"/>
    <n v="25"/>
    <n v="7"/>
    <n v="1288"/>
  </r>
  <r>
    <x v="38"/>
    <x v="4"/>
    <n v="25"/>
    <n v="28"/>
    <n v="7662"/>
  </r>
  <r>
    <x v="39"/>
    <x v="4"/>
    <n v="25"/>
    <n v="18"/>
    <n v="4176"/>
  </r>
  <r>
    <x v="40"/>
    <x v="4"/>
    <n v="25"/>
    <n v="10"/>
    <n v="3908"/>
  </r>
  <r>
    <x v="41"/>
    <x v="4"/>
    <n v="25"/>
    <n v="23"/>
    <n v="4916"/>
  </r>
  <r>
    <x v="42"/>
    <x v="4"/>
    <n v="25"/>
    <n v="48"/>
    <n v="7475"/>
  </r>
  <r>
    <x v="43"/>
    <x v="4"/>
    <n v="25"/>
    <n v="96"/>
    <n v="33850"/>
  </r>
  <r>
    <x v="44"/>
    <x v="4"/>
    <n v="25"/>
    <n v="0"/>
    <n v="0"/>
  </r>
  <r>
    <x v="45"/>
    <x v="4"/>
    <n v="25"/>
    <n v="6"/>
    <n v="1495"/>
  </r>
  <r>
    <x v="46"/>
    <x v="4"/>
    <n v="25"/>
    <n v="96"/>
    <n v="68176"/>
  </r>
  <r>
    <x v="47"/>
    <x v="4"/>
    <n v="25"/>
    <n v="7"/>
    <n v="2645"/>
  </r>
  <r>
    <x v="48"/>
    <x v="4"/>
    <n v="25"/>
    <n v="33"/>
    <n v="12344"/>
  </r>
  <r>
    <x v="49"/>
    <x v="4"/>
    <n v="25"/>
    <n v="23"/>
    <n v="2340"/>
  </r>
  <r>
    <x v="50"/>
    <x v="4"/>
    <n v="25"/>
    <n v="15"/>
    <n v="3061"/>
  </r>
  <r>
    <x v="53"/>
    <x v="4"/>
    <n v="25"/>
    <n v="1"/>
    <n v="763"/>
  </r>
  <r>
    <x v="52"/>
    <x v="4"/>
    <n v="25"/>
    <n v="1"/>
    <n v="371"/>
  </r>
  <r>
    <x v="51"/>
    <x v="4"/>
    <n v="25"/>
    <n v="60"/>
    <n v="96039"/>
  </r>
  <r>
    <x v="0"/>
    <x v="4"/>
    <n v="26"/>
    <n v="17"/>
    <n v="6278"/>
  </r>
  <r>
    <x v="1"/>
    <x v="4"/>
    <n v="26"/>
    <n v="2"/>
    <n v="583"/>
  </r>
  <r>
    <x v="2"/>
    <x v="4"/>
    <n v="26"/>
    <n v="46"/>
    <n v="19390"/>
  </r>
  <r>
    <x v="3"/>
    <x v="4"/>
    <n v="26"/>
    <n v="4"/>
    <n v="661"/>
  </r>
  <r>
    <x v="4"/>
    <x v="4"/>
    <n v="26"/>
    <n v="84"/>
    <n v="26802"/>
  </r>
  <r>
    <x v="5"/>
    <x v="4"/>
    <n v="26"/>
    <n v="5"/>
    <n v="3337"/>
  </r>
  <r>
    <x v="6"/>
    <x v="4"/>
    <n v="26"/>
    <n v="3"/>
    <n v="146"/>
  </r>
  <r>
    <x v="7"/>
    <x v="4"/>
    <n v="26"/>
    <n v="7"/>
    <n v="1454"/>
  </r>
  <r>
    <x v="8"/>
    <x v="4"/>
    <n v="26"/>
    <n v="1"/>
    <n v="1260"/>
  </r>
  <r>
    <x v="9"/>
    <x v="4"/>
    <n v="26"/>
    <n v="0"/>
    <n v="0"/>
  </r>
  <r>
    <x v="10"/>
    <x v="4"/>
    <n v="26"/>
    <n v="13"/>
    <n v="3441"/>
  </r>
  <r>
    <x v="11"/>
    <x v="4"/>
    <n v="26"/>
    <n v="14"/>
    <n v="1380"/>
  </r>
  <r>
    <x v="12"/>
    <x v="4"/>
    <n v="26"/>
    <n v="2"/>
    <n v="599"/>
  </r>
  <r>
    <x v="13"/>
    <x v="4"/>
    <n v="26"/>
    <n v="77"/>
    <n v="42528"/>
  </r>
  <r>
    <x v="14"/>
    <x v="4"/>
    <n v="26"/>
    <n v="23"/>
    <n v="3426"/>
  </r>
  <r>
    <x v="15"/>
    <x v="4"/>
    <n v="26"/>
    <n v="10"/>
    <n v="28205"/>
  </r>
  <r>
    <x v="16"/>
    <x v="4"/>
    <n v="26"/>
    <n v="13"/>
    <n v="2240"/>
  </r>
  <r>
    <x v="17"/>
    <x v="4"/>
    <n v="26"/>
    <n v="12"/>
    <n v="21923"/>
  </r>
  <r>
    <x v="18"/>
    <x v="4"/>
    <n v="26"/>
    <n v="58"/>
    <n v="38157"/>
  </r>
  <r>
    <x v="19"/>
    <x v="4"/>
    <n v="26"/>
    <n v="27"/>
    <n v="4483"/>
  </r>
  <r>
    <x v="20"/>
    <x v="4"/>
    <n v="26"/>
    <n v="8"/>
    <n v="5107"/>
  </r>
  <r>
    <x v="21"/>
    <x v="4"/>
    <n v="26"/>
    <n v="31"/>
    <n v="23881"/>
  </r>
  <r>
    <x v="22"/>
    <x v="4"/>
    <n v="26"/>
    <n v="26"/>
    <n v="9526"/>
  </r>
  <r>
    <x v="23"/>
    <x v="4"/>
    <n v="26"/>
    <n v="11"/>
    <n v="3327"/>
  </r>
  <r>
    <x v="24"/>
    <x v="4"/>
    <n v="26"/>
    <n v="40"/>
    <n v="14672"/>
  </r>
  <r>
    <x v="25"/>
    <x v="4"/>
    <n v="26"/>
    <n v="17"/>
    <n v="2738"/>
  </r>
  <r>
    <x v="26"/>
    <x v="4"/>
    <n v="26"/>
    <n v="8"/>
    <n v="1598"/>
  </r>
  <r>
    <x v="27"/>
    <x v="4"/>
    <n v="26"/>
    <n v="8"/>
    <n v="812"/>
  </r>
  <r>
    <x v="28"/>
    <x v="4"/>
    <n v="26"/>
    <n v="28"/>
    <n v="14832"/>
  </r>
  <r>
    <x v="29"/>
    <x v="4"/>
    <n v="26"/>
    <n v="14"/>
    <n v="2201"/>
  </r>
  <r>
    <x v="30"/>
    <x v="4"/>
    <n v="26"/>
    <n v="23"/>
    <n v="6723"/>
  </r>
  <r>
    <x v="31"/>
    <x v="4"/>
    <n v="26"/>
    <n v="18"/>
    <n v="7024"/>
  </r>
  <r>
    <x v="32"/>
    <x v="4"/>
    <n v="26"/>
    <n v="128"/>
    <n v="11123"/>
  </r>
  <r>
    <x v="33"/>
    <x v="4"/>
    <n v="26"/>
    <n v="18"/>
    <n v="3922"/>
  </r>
  <r>
    <x v="34"/>
    <x v="4"/>
    <n v="26"/>
    <n v="4"/>
    <n v="968"/>
  </r>
  <r>
    <x v="35"/>
    <x v="4"/>
    <n v="26"/>
    <n v="31"/>
    <n v="8839"/>
  </r>
  <r>
    <x v="36"/>
    <x v="4"/>
    <n v="26"/>
    <n v="15"/>
    <n v="2332"/>
  </r>
  <r>
    <x v="37"/>
    <x v="4"/>
    <n v="26"/>
    <n v="7"/>
    <n v="1027"/>
  </r>
  <r>
    <x v="38"/>
    <x v="4"/>
    <n v="26"/>
    <n v="29"/>
    <n v="9802"/>
  </r>
  <r>
    <x v="39"/>
    <x v="4"/>
    <n v="26"/>
    <n v="17"/>
    <n v="3946"/>
  </r>
  <r>
    <x v="40"/>
    <x v="4"/>
    <n v="26"/>
    <n v="10"/>
    <n v="3739"/>
  </r>
  <r>
    <x v="41"/>
    <x v="4"/>
    <n v="26"/>
    <n v="23"/>
    <n v="5173"/>
  </r>
  <r>
    <x v="42"/>
    <x v="4"/>
    <n v="26"/>
    <n v="52"/>
    <n v="8235"/>
  </r>
  <r>
    <x v="43"/>
    <x v="4"/>
    <n v="26"/>
    <n v="92"/>
    <n v="20536"/>
  </r>
  <r>
    <x v="44"/>
    <x v="4"/>
    <n v="26"/>
    <n v="41"/>
    <n v="16685"/>
  </r>
  <r>
    <x v="45"/>
    <x v="4"/>
    <n v="26"/>
    <n v="6"/>
    <n v="1470"/>
  </r>
  <r>
    <x v="46"/>
    <x v="4"/>
    <n v="26"/>
    <n v="96"/>
    <n v="67249"/>
  </r>
  <r>
    <x v="47"/>
    <x v="4"/>
    <n v="26"/>
    <n v="7"/>
    <n v="2617"/>
  </r>
  <r>
    <x v="48"/>
    <x v="4"/>
    <n v="26"/>
    <n v="32"/>
    <n v="12461"/>
  </r>
  <r>
    <x v="49"/>
    <x v="4"/>
    <n v="26"/>
    <n v="22"/>
    <n v="2287"/>
  </r>
  <r>
    <x v="50"/>
    <x v="4"/>
    <n v="26"/>
    <n v="14"/>
    <n v="3497"/>
  </r>
  <r>
    <x v="53"/>
    <x v="4"/>
    <n v="26"/>
    <n v="1"/>
    <n v="879"/>
  </r>
  <r>
    <x v="52"/>
    <x v="4"/>
    <n v="26"/>
    <n v="1"/>
    <n v="384"/>
  </r>
  <r>
    <x v="51"/>
    <x v="4"/>
    <n v="26"/>
    <n v="60"/>
    <n v="96146"/>
  </r>
  <r>
    <x v="0"/>
    <x v="4"/>
    <n v="27"/>
    <n v="17"/>
    <n v="5069"/>
  </r>
  <r>
    <x v="1"/>
    <x v="4"/>
    <n v="27"/>
    <n v="2"/>
    <n v="395"/>
  </r>
  <r>
    <x v="2"/>
    <x v="4"/>
    <n v="27"/>
    <n v="46"/>
    <n v="16159"/>
  </r>
  <r>
    <x v="3"/>
    <x v="4"/>
    <n v="27"/>
    <n v="4"/>
    <n v="560"/>
  </r>
  <r>
    <x v="4"/>
    <x v="4"/>
    <n v="27"/>
    <n v="86"/>
    <n v="22417"/>
  </r>
  <r>
    <x v="5"/>
    <x v="4"/>
    <n v="27"/>
    <n v="5"/>
    <n v="2543"/>
  </r>
  <r>
    <x v="6"/>
    <x v="4"/>
    <n v="27"/>
    <n v="3"/>
    <n v="153"/>
  </r>
  <r>
    <x v="7"/>
    <x v="4"/>
    <n v="27"/>
    <n v="7"/>
    <n v="1227"/>
  </r>
  <r>
    <x v="8"/>
    <x v="4"/>
    <n v="27"/>
    <n v="1"/>
    <n v="995"/>
  </r>
  <r>
    <x v="9"/>
    <x v="4"/>
    <n v="27"/>
    <n v="0"/>
    <n v="0"/>
  </r>
  <r>
    <x v="10"/>
    <x v="4"/>
    <n v="27"/>
    <n v="20"/>
    <n v="12858"/>
  </r>
  <r>
    <x v="11"/>
    <x v="4"/>
    <n v="27"/>
    <n v="14"/>
    <n v="1076"/>
  </r>
  <r>
    <x v="12"/>
    <x v="4"/>
    <n v="27"/>
    <n v="1"/>
    <n v="93"/>
  </r>
  <r>
    <x v="13"/>
    <x v="4"/>
    <n v="27"/>
    <n v="65"/>
    <n v="39641"/>
  </r>
  <r>
    <x v="14"/>
    <x v="4"/>
    <n v="27"/>
    <n v="25"/>
    <n v="3456"/>
  </r>
  <r>
    <x v="15"/>
    <x v="4"/>
    <n v="27"/>
    <n v="11"/>
    <n v="22819"/>
  </r>
  <r>
    <x v="16"/>
    <x v="4"/>
    <n v="27"/>
    <n v="13"/>
    <n v="2527"/>
  </r>
  <r>
    <x v="17"/>
    <x v="4"/>
    <n v="27"/>
    <n v="12"/>
    <n v="19030"/>
  </r>
  <r>
    <x v="18"/>
    <x v="4"/>
    <n v="27"/>
    <n v="58"/>
    <n v="32038"/>
  </r>
  <r>
    <x v="19"/>
    <x v="4"/>
    <n v="27"/>
    <n v="26"/>
    <n v="3821"/>
  </r>
  <r>
    <x v="20"/>
    <x v="4"/>
    <n v="27"/>
    <n v="8"/>
    <n v="4132"/>
  </r>
  <r>
    <x v="21"/>
    <x v="4"/>
    <n v="27"/>
    <n v="30"/>
    <n v="19519"/>
  </r>
  <r>
    <x v="22"/>
    <x v="4"/>
    <n v="27"/>
    <n v="24"/>
    <n v="6705"/>
  </r>
  <r>
    <x v="23"/>
    <x v="4"/>
    <n v="27"/>
    <n v="10"/>
    <n v="3264"/>
  </r>
  <r>
    <x v="24"/>
    <x v="4"/>
    <n v="27"/>
    <n v="41"/>
    <n v="13406"/>
  </r>
  <r>
    <x v="25"/>
    <x v="4"/>
    <n v="27"/>
    <n v="17"/>
    <n v="2533"/>
  </r>
  <r>
    <x v="26"/>
    <x v="4"/>
    <n v="27"/>
    <n v="8"/>
    <n v="1464"/>
  </r>
  <r>
    <x v="27"/>
    <x v="4"/>
    <n v="27"/>
    <n v="8"/>
    <n v="675"/>
  </r>
  <r>
    <x v="28"/>
    <x v="4"/>
    <n v="27"/>
    <n v="28"/>
    <n v="13330"/>
  </r>
  <r>
    <x v="29"/>
    <x v="4"/>
    <n v="27"/>
    <n v="12"/>
    <n v="1507"/>
  </r>
  <r>
    <x v="30"/>
    <x v="4"/>
    <n v="27"/>
    <n v="23"/>
    <n v="5366"/>
  </r>
  <r>
    <x v="31"/>
    <x v="4"/>
    <n v="27"/>
    <n v="15"/>
    <n v="5767"/>
  </r>
  <r>
    <x v="32"/>
    <x v="4"/>
    <n v="27"/>
    <n v="128"/>
    <n v="9375"/>
  </r>
  <r>
    <x v="33"/>
    <x v="4"/>
    <n v="27"/>
    <n v="18"/>
    <n v="3290"/>
  </r>
  <r>
    <x v="34"/>
    <x v="4"/>
    <n v="27"/>
    <n v="4"/>
    <n v="504"/>
  </r>
  <r>
    <x v="35"/>
    <x v="4"/>
    <n v="27"/>
    <n v="29"/>
    <n v="7255"/>
  </r>
  <r>
    <x v="36"/>
    <x v="4"/>
    <n v="27"/>
    <n v="15"/>
    <n v="2057"/>
  </r>
  <r>
    <x v="37"/>
    <x v="4"/>
    <n v="27"/>
    <n v="6"/>
    <n v="849"/>
  </r>
  <r>
    <x v="38"/>
    <x v="4"/>
    <n v="27"/>
    <n v="26"/>
    <n v="7068"/>
  </r>
  <r>
    <x v="39"/>
    <x v="4"/>
    <n v="27"/>
    <n v="17"/>
    <n v="3294"/>
  </r>
  <r>
    <x v="40"/>
    <x v="4"/>
    <n v="27"/>
    <n v="8"/>
    <n v="3138"/>
  </r>
  <r>
    <x v="41"/>
    <x v="4"/>
    <n v="27"/>
    <n v="23"/>
    <n v="4271"/>
  </r>
  <r>
    <x v="42"/>
    <x v="4"/>
    <n v="27"/>
    <n v="52"/>
    <n v="6513"/>
  </r>
  <r>
    <x v="43"/>
    <x v="4"/>
    <n v="27"/>
    <n v="92"/>
    <n v="28137"/>
  </r>
  <r>
    <x v="44"/>
    <x v="4"/>
    <n v="27"/>
    <n v="41"/>
    <n v="14965"/>
  </r>
  <r>
    <x v="45"/>
    <x v="4"/>
    <n v="27"/>
    <n v="6"/>
    <n v="1131"/>
  </r>
  <r>
    <x v="46"/>
    <x v="4"/>
    <n v="27"/>
    <n v="92"/>
    <n v="61277"/>
  </r>
  <r>
    <x v="47"/>
    <x v="4"/>
    <n v="27"/>
    <n v="7"/>
    <n v="2067"/>
  </r>
  <r>
    <x v="48"/>
    <x v="4"/>
    <n v="27"/>
    <n v="33"/>
    <n v="9348"/>
  </r>
  <r>
    <x v="49"/>
    <x v="4"/>
    <n v="27"/>
    <n v="21"/>
    <n v="1915"/>
  </r>
  <r>
    <x v="50"/>
    <x v="4"/>
    <n v="27"/>
    <n v="14"/>
    <n v="2870"/>
  </r>
  <r>
    <x v="53"/>
    <x v="4"/>
    <n v="27"/>
    <n v="0"/>
    <n v="0"/>
  </r>
  <r>
    <x v="52"/>
    <x v="4"/>
    <n v="27"/>
    <n v="1"/>
    <n v="343"/>
  </r>
  <r>
    <x v="51"/>
    <x v="4"/>
    <n v="27"/>
    <n v="59"/>
    <n v="90531"/>
  </r>
  <r>
    <x v="0"/>
    <x v="4"/>
    <n v="28"/>
    <n v="17"/>
    <n v="6318"/>
  </r>
  <r>
    <x v="1"/>
    <x v="4"/>
    <n v="28"/>
    <n v="2"/>
    <n v="579"/>
  </r>
  <r>
    <x v="2"/>
    <x v="4"/>
    <n v="28"/>
    <n v="47"/>
    <n v="19270"/>
  </r>
  <r>
    <x v="3"/>
    <x v="4"/>
    <n v="28"/>
    <n v="4"/>
    <n v="702"/>
  </r>
  <r>
    <x v="4"/>
    <x v="4"/>
    <n v="28"/>
    <n v="89"/>
    <n v="26914"/>
  </r>
  <r>
    <x v="5"/>
    <x v="4"/>
    <n v="28"/>
    <n v="6"/>
    <n v="3341"/>
  </r>
  <r>
    <x v="6"/>
    <x v="4"/>
    <n v="28"/>
    <n v="2"/>
    <n v="127"/>
  </r>
  <r>
    <x v="7"/>
    <x v="4"/>
    <n v="28"/>
    <n v="7"/>
    <n v="1557"/>
  </r>
  <r>
    <x v="8"/>
    <x v="4"/>
    <n v="28"/>
    <n v="1"/>
    <n v="1244"/>
  </r>
  <r>
    <x v="9"/>
    <x v="4"/>
    <n v="28"/>
    <n v="0"/>
    <n v="0"/>
  </r>
  <r>
    <x v="10"/>
    <x v="4"/>
    <n v="28"/>
    <n v="20"/>
    <n v="13665"/>
  </r>
  <r>
    <x v="11"/>
    <x v="4"/>
    <n v="28"/>
    <n v="15"/>
    <n v="1483"/>
  </r>
  <r>
    <x v="12"/>
    <x v="4"/>
    <n v="28"/>
    <n v="1"/>
    <n v="128"/>
  </r>
  <r>
    <x v="13"/>
    <x v="4"/>
    <n v="28"/>
    <n v="69"/>
    <n v="43607"/>
  </r>
  <r>
    <x v="14"/>
    <x v="4"/>
    <n v="28"/>
    <n v="24"/>
    <n v="3925"/>
  </r>
  <r>
    <x v="15"/>
    <x v="4"/>
    <n v="28"/>
    <n v="11"/>
    <n v="27929"/>
  </r>
  <r>
    <x v="16"/>
    <x v="4"/>
    <n v="28"/>
    <n v="13"/>
    <n v="2982"/>
  </r>
  <r>
    <x v="17"/>
    <x v="4"/>
    <n v="28"/>
    <n v="12"/>
    <n v="20873"/>
  </r>
  <r>
    <x v="18"/>
    <x v="4"/>
    <n v="28"/>
    <n v="58"/>
    <n v="33703"/>
  </r>
  <r>
    <x v="19"/>
    <x v="4"/>
    <n v="28"/>
    <n v="22"/>
    <n v="4233"/>
  </r>
  <r>
    <x v="20"/>
    <x v="4"/>
    <n v="28"/>
    <n v="7"/>
    <n v="1285"/>
  </r>
  <r>
    <x v="21"/>
    <x v="4"/>
    <n v="28"/>
    <n v="28"/>
    <n v="23202"/>
  </r>
  <r>
    <x v="22"/>
    <x v="4"/>
    <n v="28"/>
    <n v="20"/>
    <n v="6037"/>
  </r>
  <r>
    <x v="23"/>
    <x v="4"/>
    <n v="28"/>
    <n v="10"/>
    <n v="3804"/>
  </r>
  <r>
    <x v="24"/>
    <x v="4"/>
    <n v="28"/>
    <n v="37"/>
    <n v="15425"/>
  </r>
  <r>
    <x v="25"/>
    <x v="4"/>
    <n v="28"/>
    <n v="17"/>
    <n v="2815"/>
  </r>
  <r>
    <x v="26"/>
    <x v="4"/>
    <n v="28"/>
    <n v="8"/>
    <n v="1722"/>
  </r>
  <r>
    <x v="27"/>
    <x v="4"/>
    <n v="28"/>
    <n v="9"/>
    <n v="995"/>
  </r>
  <r>
    <x v="28"/>
    <x v="4"/>
    <n v="28"/>
    <n v="28"/>
    <n v="14225"/>
  </r>
  <r>
    <x v="29"/>
    <x v="4"/>
    <n v="28"/>
    <n v="13"/>
    <n v="2144"/>
  </r>
  <r>
    <x v="30"/>
    <x v="4"/>
    <n v="28"/>
    <n v="22"/>
    <n v="6618"/>
  </r>
  <r>
    <x v="31"/>
    <x v="4"/>
    <n v="28"/>
    <n v="14"/>
    <n v="5822"/>
  </r>
  <r>
    <x v="32"/>
    <x v="4"/>
    <n v="28"/>
    <n v="129"/>
    <n v="10422"/>
  </r>
  <r>
    <x v="33"/>
    <x v="4"/>
    <n v="28"/>
    <n v="17"/>
    <n v="3182"/>
  </r>
  <r>
    <x v="34"/>
    <x v="4"/>
    <n v="28"/>
    <n v="4"/>
    <n v="553"/>
  </r>
  <r>
    <x v="35"/>
    <x v="4"/>
    <n v="28"/>
    <n v="28"/>
    <n v="8378"/>
  </r>
  <r>
    <x v="36"/>
    <x v="4"/>
    <n v="28"/>
    <n v="15"/>
    <n v="1779"/>
  </r>
  <r>
    <x v="37"/>
    <x v="4"/>
    <n v="28"/>
    <n v="7"/>
    <n v="1060"/>
  </r>
  <r>
    <x v="38"/>
    <x v="4"/>
    <n v="28"/>
    <n v="29"/>
    <n v="9698"/>
  </r>
  <r>
    <x v="39"/>
    <x v="4"/>
    <n v="28"/>
    <n v="18"/>
    <n v="4307"/>
  </r>
  <r>
    <x v="40"/>
    <x v="4"/>
    <n v="28"/>
    <n v="9"/>
    <n v="3328"/>
  </r>
  <r>
    <x v="41"/>
    <x v="4"/>
    <n v="28"/>
    <n v="23"/>
    <n v="4948"/>
  </r>
  <r>
    <x v="42"/>
    <x v="4"/>
    <n v="28"/>
    <n v="52"/>
    <n v="8381"/>
  </r>
  <r>
    <x v="43"/>
    <x v="4"/>
    <n v="28"/>
    <n v="94"/>
    <n v="33203"/>
  </r>
  <r>
    <x v="44"/>
    <x v="4"/>
    <n v="28"/>
    <n v="41"/>
    <n v="16875"/>
  </r>
  <r>
    <x v="45"/>
    <x v="4"/>
    <n v="28"/>
    <n v="6"/>
    <n v="1342"/>
  </r>
  <r>
    <x v="46"/>
    <x v="4"/>
    <n v="28"/>
    <n v="93"/>
    <n v="64741"/>
  </r>
  <r>
    <x v="47"/>
    <x v="4"/>
    <n v="28"/>
    <n v="7"/>
    <n v="2417"/>
  </r>
  <r>
    <x v="48"/>
    <x v="4"/>
    <n v="28"/>
    <n v="32"/>
    <n v="10652"/>
  </r>
  <r>
    <x v="49"/>
    <x v="4"/>
    <n v="28"/>
    <n v="22"/>
    <n v="2379"/>
  </r>
  <r>
    <x v="50"/>
    <x v="4"/>
    <n v="28"/>
    <n v="13"/>
    <n v="3408"/>
  </r>
  <r>
    <x v="53"/>
    <x v="4"/>
    <n v="28"/>
    <n v="2"/>
    <n v="1596"/>
  </r>
  <r>
    <x v="52"/>
    <x v="4"/>
    <n v="28"/>
    <n v="1"/>
    <n v="321"/>
  </r>
  <r>
    <x v="51"/>
    <x v="4"/>
    <n v="28"/>
    <n v="60"/>
    <n v="96332"/>
  </r>
  <r>
    <x v="0"/>
    <x v="4"/>
    <n v="29"/>
    <n v="16"/>
    <n v="6194"/>
  </r>
  <r>
    <x v="1"/>
    <x v="4"/>
    <n v="29"/>
    <n v="2"/>
    <n v="564"/>
  </r>
  <r>
    <x v="2"/>
    <x v="4"/>
    <n v="29"/>
    <n v="47"/>
    <n v="19034"/>
  </r>
  <r>
    <x v="3"/>
    <x v="4"/>
    <n v="29"/>
    <n v="4"/>
    <n v="783"/>
  </r>
  <r>
    <x v="4"/>
    <x v="4"/>
    <n v="29"/>
    <n v="83"/>
    <n v="25662"/>
  </r>
  <r>
    <x v="5"/>
    <x v="4"/>
    <n v="29"/>
    <n v="6"/>
    <n v="2834"/>
  </r>
  <r>
    <x v="6"/>
    <x v="4"/>
    <n v="29"/>
    <n v="3"/>
    <n v="142"/>
  </r>
  <r>
    <x v="7"/>
    <x v="4"/>
    <n v="29"/>
    <n v="7"/>
    <n v="1440"/>
  </r>
  <r>
    <x v="8"/>
    <x v="4"/>
    <n v="29"/>
    <n v="1"/>
    <n v="868"/>
  </r>
  <r>
    <x v="9"/>
    <x v="4"/>
    <n v="29"/>
    <n v="0"/>
    <n v="0"/>
  </r>
  <r>
    <x v="10"/>
    <x v="4"/>
    <n v="29"/>
    <n v="21"/>
    <n v="13318"/>
  </r>
  <r>
    <x v="11"/>
    <x v="4"/>
    <n v="29"/>
    <n v="15"/>
    <n v="1428"/>
  </r>
  <r>
    <x v="12"/>
    <x v="4"/>
    <n v="29"/>
    <n v="1"/>
    <n v="123"/>
  </r>
  <r>
    <x v="13"/>
    <x v="4"/>
    <n v="29"/>
    <n v="66"/>
    <n v="42463"/>
  </r>
  <r>
    <x v="14"/>
    <x v="4"/>
    <n v="29"/>
    <n v="23"/>
    <n v="4141"/>
  </r>
  <r>
    <x v="15"/>
    <x v="4"/>
    <n v="29"/>
    <n v="11"/>
    <n v="26947"/>
  </r>
  <r>
    <x v="16"/>
    <x v="4"/>
    <n v="29"/>
    <n v="14"/>
    <n v="2759"/>
  </r>
  <r>
    <x v="17"/>
    <x v="4"/>
    <n v="29"/>
    <n v="11"/>
    <n v="18858"/>
  </r>
  <r>
    <x v="18"/>
    <x v="4"/>
    <n v="29"/>
    <n v="51"/>
    <n v="31646"/>
  </r>
  <r>
    <x v="19"/>
    <x v="4"/>
    <n v="29"/>
    <n v="22"/>
    <n v="3895"/>
  </r>
  <r>
    <x v="20"/>
    <x v="4"/>
    <n v="29"/>
    <n v="8"/>
    <n v="4784"/>
  </r>
  <r>
    <x v="21"/>
    <x v="4"/>
    <n v="29"/>
    <n v="29"/>
    <n v="23614"/>
  </r>
  <r>
    <x v="22"/>
    <x v="4"/>
    <n v="29"/>
    <n v="25"/>
    <n v="8898"/>
  </r>
  <r>
    <x v="23"/>
    <x v="4"/>
    <n v="29"/>
    <n v="9"/>
    <n v="3749"/>
  </r>
  <r>
    <x v="24"/>
    <x v="4"/>
    <n v="29"/>
    <n v="40"/>
    <n v="14092"/>
  </r>
  <r>
    <x v="25"/>
    <x v="4"/>
    <n v="29"/>
    <n v="18"/>
    <n v="2737"/>
  </r>
  <r>
    <x v="26"/>
    <x v="4"/>
    <n v="29"/>
    <n v="7"/>
    <n v="705"/>
  </r>
  <r>
    <x v="27"/>
    <x v="4"/>
    <n v="29"/>
    <n v="9"/>
    <n v="945"/>
  </r>
  <r>
    <x v="28"/>
    <x v="4"/>
    <n v="29"/>
    <n v="27"/>
    <n v="14217"/>
  </r>
  <r>
    <x v="29"/>
    <x v="4"/>
    <n v="29"/>
    <n v="15"/>
    <n v="2355"/>
  </r>
  <r>
    <x v="30"/>
    <x v="4"/>
    <n v="29"/>
    <n v="22"/>
    <n v="8979"/>
  </r>
  <r>
    <x v="31"/>
    <x v="4"/>
    <n v="29"/>
    <n v="17"/>
    <n v="6726"/>
  </r>
  <r>
    <x v="32"/>
    <x v="4"/>
    <n v="29"/>
    <n v="129"/>
    <n v="10702"/>
  </r>
  <r>
    <x v="33"/>
    <x v="4"/>
    <n v="29"/>
    <n v="16"/>
    <n v="3406"/>
  </r>
  <r>
    <x v="34"/>
    <x v="4"/>
    <n v="29"/>
    <n v="4"/>
    <n v="632"/>
  </r>
  <r>
    <x v="35"/>
    <x v="4"/>
    <n v="29"/>
    <n v="28"/>
    <n v="8202"/>
  </r>
  <r>
    <x v="36"/>
    <x v="4"/>
    <n v="29"/>
    <n v="14"/>
    <n v="1774"/>
  </r>
  <r>
    <x v="37"/>
    <x v="4"/>
    <n v="29"/>
    <n v="7"/>
    <n v="1144"/>
  </r>
  <r>
    <x v="38"/>
    <x v="4"/>
    <n v="29"/>
    <n v="28"/>
    <n v="9128"/>
  </r>
  <r>
    <x v="39"/>
    <x v="4"/>
    <n v="29"/>
    <n v="18"/>
    <n v="3995"/>
  </r>
  <r>
    <x v="40"/>
    <x v="4"/>
    <n v="29"/>
    <n v="9"/>
    <n v="3484"/>
  </r>
  <r>
    <x v="41"/>
    <x v="4"/>
    <n v="29"/>
    <n v="23"/>
    <n v="5157"/>
  </r>
  <r>
    <x v="42"/>
    <x v="4"/>
    <n v="29"/>
    <n v="52"/>
    <n v="8697"/>
  </r>
  <r>
    <x v="43"/>
    <x v="4"/>
    <n v="29"/>
    <n v="93"/>
    <n v="31867"/>
  </r>
  <r>
    <x v="44"/>
    <x v="4"/>
    <n v="29"/>
    <n v="41"/>
    <n v="16550"/>
  </r>
  <r>
    <x v="45"/>
    <x v="4"/>
    <n v="29"/>
    <n v="6"/>
    <n v="1146"/>
  </r>
  <r>
    <x v="46"/>
    <x v="4"/>
    <n v="29"/>
    <n v="91"/>
    <n v="62871"/>
  </r>
  <r>
    <x v="47"/>
    <x v="4"/>
    <n v="29"/>
    <n v="7"/>
    <n v="2640"/>
  </r>
  <r>
    <x v="48"/>
    <x v="4"/>
    <n v="29"/>
    <n v="30"/>
    <n v="10461"/>
  </r>
  <r>
    <x v="49"/>
    <x v="4"/>
    <n v="29"/>
    <n v="20"/>
    <n v="2331"/>
  </r>
  <r>
    <x v="50"/>
    <x v="4"/>
    <n v="29"/>
    <n v="13"/>
    <n v="2696"/>
  </r>
  <r>
    <x v="53"/>
    <x v="4"/>
    <n v="29"/>
    <n v="2"/>
    <n v="1745"/>
  </r>
  <r>
    <x v="52"/>
    <x v="4"/>
    <n v="29"/>
    <n v="1"/>
    <n v="346"/>
  </r>
  <r>
    <x v="51"/>
    <x v="4"/>
    <n v="29"/>
    <n v="58"/>
    <n v="93825"/>
  </r>
  <r>
    <x v="0"/>
    <x v="4"/>
    <n v="30"/>
    <n v="17"/>
    <n v="6123"/>
  </r>
  <r>
    <x v="1"/>
    <x v="4"/>
    <n v="30"/>
    <n v="1"/>
    <n v="43"/>
  </r>
  <r>
    <x v="2"/>
    <x v="4"/>
    <n v="30"/>
    <n v="47"/>
    <n v="18763"/>
  </r>
  <r>
    <x v="3"/>
    <x v="4"/>
    <n v="30"/>
    <n v="4"/>
    <n v="718"/>
  </r>
  <r>
    <x v="4"/>
    <x v="4"/>
    <n v="30"/>
    <n v="85"/>
    <n v="25687"/>
  </r>
  <r>
    <x v="5"/>
    <x v="4"/>
    <n v="30"/>
    <n v="5"/>
    <n v="3127"/>
  </r>
  <r>
    <x v="6"/>
    <x v="4"/>
    <n v="30"/>
    <n v="3"/>
    <n v="147"/>
  </r>
  <r>
    <x v="7"/>
    <x v="4"/>
    <n v="30"/>
    <n v="7"/>
    <n v="1479"/>
  </r>
  <r>
    <x v="8"/>
    <x v="4"/>
    <n v="30"/>
    <n v="1"/>
    <n v="1246"/>
  </r>
  <r>
    <x v="9"/>
    <x v="4"/>
    <n v="30"/>
    <n v="0"/>
    <n v="0"/>
  </r>
  <r>
    <x v="10"/>
    <x v="4"/>
    <n v="30"/>
    <n v="20"/>
    <n v="13487"/>
  </r>
  <r>
    <x v="11"/>
    <x v="4"/>
    <n v="30"/>
    <n v="14"/>
    <n v="1358"/>
  </r>
  <r>
    <x v="12"/>
    <x v="4"/>
    <n v="30"/>
    <n v="1"/>
    <n v="141"/>
  </r>
  <r>
    <x v="13"/>
    <x v="4"/>
    <n v="30"/>
    <n v="68"/>
    <n v="43499"/>
  </r>
  <r>
    <x v="14"/>
    <x v="4"/>
    <n v="30"/>
    <n v="23"/>
    <n v="4303"/>
  </r>
  <r>
    <x v="15"/>
    <x v="4"/>
    <n v="30"/>
    <n v="11"/>
    <n v="26781"/>
  </r>
  <r>
    <x v="16"/>
    <x v="4"/>
    <n v="30"/>
    <n v="13"/>
    <n v="2869"/>
  </r>
  <r>
    <x v="17"/>
    <x v="4"/>
    <n v="30"/>
    <n v="11"/>
    <n v="19073"/>
  </r>
  <r>
    <x v="18"/>
    <x v="4"/>
    <n v="30"/>
    <n v="60"/>
    <n v="36003"/>
  </r>
  <r>
    <x v="19"/>
    <x v="4"/>
    <n v="30"/>
    <n v="27"/>
    <n v="4730"/>
  </r>
  <r>
    <x v="20"/>
    <x v="4"/>
    <n v="30"/>
    <n v="9"/>
    <n v="5514"/>
  </r>
  <r>
    <x v="21"/>
    <x v="4"/>
    <n v="30"/>
    <n v="29"/>
    <n v="23292"/>
  </r>
  <r>
    <x v="22"/>
    <x v="4"/>
    <n v="30"/>
    <n v="23"/>
    <n v="8638"/>
  </r>
  <r>
    <x v="23"/>
    <x v="4"/>
    <n v="30"/>
    <n v="8"/>
    <n v="3181"/>
  </r>
  <r>
    <x v="24"/>
    <x v="4"/>
    <n v="30"/>
    <n v="40"/>
    <n v="15891"/>
  </r>
  <r>
    <x v="25"/>
    <x v="4"/>
    <n v="30"/>
    <n v="18"/>
    <n v="2873"/>
  </r>
  <r>
    <x v="26"/>
    <x v="4"/>
    <n v="30"/>
    <n v="6"/>
    <n v="1325"/>
  </r>
  <r>
    <x v="27"/>
    <x v="4"/>
    <n v="30"/>
    <n v="9"/>
    <n v="890"/>
  </r>
  <r>
    <x v="28"/>
    <x v="4"/>
    <n v="30"/>
    <n v="26"/>
    <n v="13809"/>
  </r>
  <r>
    <x v="29"/>
    <x v="4"/>
    <n v="30"/>
    <n v="12"/>
    <n v="1820"/>
  </r>
  <r>
    <x v="30"/>
    <x v="4"/>
    <n v="30"/>
    <n v="21"/>
    <n v="6206"/>
  </r>
  <r>
    <x v="31"/>
    <x v="4"/>
    <n v="30"/>
    <n v="15"/>
    <n v="6333"/>
  </r>
  <r>
    <x v="32"/>
    <x v="4"/>
    <n v="30"/>
    <n v="129"/>
    <n v="10895"/>
  </r>
  <r>
    <x v="33"/>
    <x v="4"/>
    <n v="30"/>
    <n v="15"/>
    <n v="3162"/>
  </r>
  <r>
    <x v="34"/>
    <x v="4"/>
    <n v="30"/>
    <n v="5"/>
    <n v="734"/>
  </r>
  <r>
    <x v="35"/>
    <x v="4"/>
    <n v="30"/>
    <n v="29"/>
    <n v="8683"/>
  </r>
  <r>
    <x v="36"/>
    <x v="4"/>
    <n v="30"/>
    <n v="17"/>
    <n v="1973"/>
  </r>
  <r>
    <x v="37"/>
    <x v="4"/>
    <n v="30"/>
    <n v="6"/>
    <n v="949"/>
  </r>
  <r>
    <x v="38"/>
    <x v="4"/>
    <n v="30"/>
    <n v="22"/>
    <n v="6556"/>
  </r>
  <r>
    <x v="39"/>
    <x v="4"/>
    <n v="30"/>
    <n v="18"/>
    <n v="4083"/>
  </r>
  <r>
    <x v="40"/>
    <x v="4"/>
    <n v="30"/>
    <n v="9"/>
    <n v="3381"/>
  </r>
  <r>
    <x v="41"/>
    <x v="4"/>
    <n v="30"/>
    <n v="21"/>
    <n v="4722"/>
  </r>
  <r>
    <x v="42"/>
    <x v="4"/>
    <n v="30"/>
    <n v="51"/>
    <n v="8058"/>
  </r>
  <r>
    <x v="43"/>
    <x v="4"/>
    <n v="30"/>
    <n v="89"/>
    <n v="31541"/>
  </r>
  <r>
    <x v="44"/>
    <x v="4"/>
    <n v="30"/>
    <n v="41"/>
    <n v="15842"/>
  </r>
  <r>
    <x v="45"/>
    <x v="4"/>
    <n v="30"/>
    <n v="6"/>
    <n v="1382"/>
  </r>
  <r>
    <x v="46"/>
    <x v="4"/>
    <n v="30"/>
    <n v="91"/>
    <n v="61233"/>
  </r>
  <r>
    <x v="47"/>
    <x v="4"/>
    <n v="30"/>
    <n v="7"/>
    <n v="2187"/>
  </r>
  <r>
    <x v="48"/>
    <x v="4"/>
    <n v="30"/>
    <n v="30"/>
    <n v="10053"/>
  </r>
  <r>
    <x v="49"/>
    <x v="4"/>
    <n v="30"/>
    <n v="20"/>
    <n v="2262"/>
  </r>
  <r>
    <x v="50"/>
    <x v="4"/>
    <n v="30"/>
    <n v="15"/>
    <n v="3547"/>
  </r>
  <r>
    <x v="53"/>
    <x v="4"/>
    <n v="30"/>
    <n v="2"/>
    <n v="2053"/>
  </r>
  <r>
    <x v="52"/>
    <x v="4"/>
    <n v="30"/>
    <n v="1"/>
    <n v="461"/>
  </r>
  <r>
    <x v="51"/>
    <x v="4"/>
    <n v="30"/>
    <n v="58"/>
    <n v="94009"/>
  </r>
  <r>
    <x v="0"/>
    <x v="4"/>
    <n v="31"/>
    <n v="17"/>
    <n v="6324"/>
  </r>
  <r>
    <x v="1"/>
    <x v="4"/>
    <n v="31"/>
    <n v="2"/>
    <n v="650"/>
  </r>
  <r>
    <x v="2"/>
    <x v="4"/>
    <n v="31"/>
    <n v="47"/>
    <n v="19279"/>
  </r>
  <r>
    <x v="3"/>
    <x v="4"/>
    <n v="31"/>
    <n v="4"/>
    <n v="735"/>
  </r>
  <r>
    <x v="4"/>
    <x v="4"/>
    <n v="31"/>
    <n v="87"/>
    <n v="26516"/>
  </r>
  <r>
    <x v="5"/>
    <x v="4"/>
    <n v="31"/>
    <n v="4"/>
    <n v="2982"/>
  </r>
  <r>
    <x v="6"/>
    <x v="4"/>
    <n v="31"/>
    <n v="3"/>
    <n v="147"/>
  </r>
  <r>
    <x v="7"/>
    <x v="4"/>
    <n v="31"/>
    <n v="7"/>
    <n v="1806"/>
  </r>
  <r>
    <x v="8"/>
    <x v="4"/>
    <n v="31"/>
    <n v="1"/>
    <n v="1625"/>
  </r>
  <r>
    <x v="9"/>
    <x v="4"/>
    <n v="31"/>
    <n v="0"/>
    <n v="0"/>
  </r>
  <r>
    <x v="10"/>
    <x v="4"/>
    <n v="31"/>
    <n v="23"/>
    <n v="18276"/>
  </r>
  <r>
    <x v="11"/>
    <x v="4"/>
    <n v="31"/>
    <n v="12"/>
    <n v="1060"/>
  </r>
  <r>
    <x v="12"/>
    <x v="4"/>
    <n v="31"/>
    <n v="1"/>
    <n v="132"/>
  </r>
  <r>
    <x v="13"/>
    <x v="4"/>
    <n v="31"/>
    <n v="67"/>
    <n v="42964"/>
  </r>
  <r>
    <x v="14"/>
    <x v="4"/>
    <n v="31"/>
    <n v="22"/>
    <n v="4096"/>
  </r>
  <r>
    <x v="15"/>
    <x v="4"/>
    <n v="31"/>
    <n v="12"/>
    <n v="28224"/>
  </r>
  <r>
    <x v="16"/>
    <x v="4"/>
    <n v="31"/>
    <n v="13"/>
    <n v="2303"/>
  </r>
  <r>
    <x v="17"/>
    <x v="4"/>
    <n v="31"/>
    <n v="11"/>
    <n v="19806"/>
  </r>
  <r>
    <x v="18"/>
    <x v="4"/>
    <n v="31"/>
    <n v="58"/>
    <n v="36776"/>
  </r>
  <r>
    <x v="19"/>
    <x v="4"/>
    <n v="31"/>
    <n v="26"/>
    <n v="4553"/>
  </r>
  <r>
    <x v="20"/>
    <x v="4"/>
    <n v="31"/>
    <n v="8"/>
    <n v="4918"/>
  </r>
  <r>
    <x v="21"/>
    <x v="4"/>
    <n v="31"/>
    <n v="28"/>
    <n v="22866"/>
  </r>
  <r>
    <x v="22"/>
    <x v="4"/>
    <n v="31"/>
    <n v="25"/>
    <n v="8991"/>
  </r>
  <r>
    <x v="23"/>
    <x v="4"/>
    <n v="31"/>
    <n v="8"/>
    <n v="2832"/>
  </r>
  <r>
    <x v="24"/>
    <x v="4"/>
    <n v="31"/>
    <n v="39"/>
    <n v="15605"/>
  </r>
  <r>
    <x v="25"/>
    <x v="4"/>
    <n v="31"/>
    <n v="18"/>
    <n v="2741"/>
  </r>
  <r>
    <x v="26"/>
    <x v="4"/>
    <n v="31"/>
    <n v="7"/>
    <n v="1564"/>
  </r>
  <r>
    <x v="27"/>
    <x v="4"/>
    <n v="31"/>
    <n v="9"/>
    <n v="929"/>
  </r>
  <r>
    <x v="28"/>
    <x v="4"/>
    <n v="31"/>
    <n v="28"/>
    <n v="13866"/>
  </r>
  <r>
    <x v="29"/>
    <x v="4"/>
    <n v="31"/>
    <n v="13"/>
    <n v="1997"/>
  </r>
  <r>
    <x v="30"/>
    <x v="4"/>
    <n v="31"/>
    <n v="20"/>
    <n v="6086"/>
  </r>
  <r>
    <x v="31"/>
    <x v="4"/>
    <n v="31"/>
    <n v="15"/>
    <n v="6225"/>
  </r>
  <r>
    <x v="32"/>
    <x v="4"/>
    <n v="31"/>
    <n v="128"/>
    <n v="10504"/>
  </r>
  <r>
    <x v="33"/>
    <x v="4"/>
    <n v="31"/>
    <n v="17"/>
    <n v="3360"/>
  </r>
  <r>
    <x v="34"/>
    <x v="4"/>
    <n v="31"/>
    <n v="5"/>
    <n v="765"/>
  </r>
  <r>
    <x v="35"/>
    <x v="4"/>
    <n v="31"/>
    <n v="30"/>
    <n v="9055"/>
  </r>
  <r>
    <x v="36"/>
    <x v="4"/>
    <n v="31"/>
    <n v="14"/>
    <n v="1807"/>
  </r>
  <r>
    <x v="37"/>
    <x v="4"/>
    <n v="31"/>
    <n v="6"/>
    <n v="1132"/>
  </r>
  <r>
    <x v="38"/>
    <x v="4"/>
    <n v="31"/>
    <n v="28"/>
    <n v="9077"/>
  </r>
  <r>
    <x v="39"/>
    <x v="4"/>
    <n v="31"/>
    <n v="18"/>
    <n v="3845"/>
  </r>
  <r>
    <x v="40"/>
    <x v="4"/>
    <n v="31"/>
    <n v="10"/>
    <n v="3504"/>
  </r>
  <r>
    <x v="41"/>
    <x v="4"/>
    <n v="31"/>
    <n v="23"/>
    <n v="5381"/>
  </r>
  <r>
    <x v="42"/>
    <x v="4"/>
    <n v="31"/>
    <n v="51"/>
    <n v="8292"/>
  </r>
  <r>
    <x v="43"/>
    <x v="4"/>
    <n v="31"/>
    <n v="89"/>
    <n v="31548"/>
  </r>
  <r>
    <x v="44"/>
    <x v="4"/>
    <n v="31"/>
    <n v="40"/>
    <n v="15467"/>
  </r>
  <r>
    <x v="45"/>
    <x v="4"/>
    <n v="31"/>
    <n v="5"/>
    <n v="1295"/>
  </r>
  <r>
    <x v="46"/>
    <x v="4"/>
    <n v="31"/>
    <n v="90"/>
    <n v="61519"/>
  </r>
  <r>
    <x v="47"/>
    <x v="4"/>
    <n v="31"/>
    <n v="6"/>
    <n v="2374"/>
  </r>
  <r>
    <x v="48"/>
    <x v="4"/>
    <n v="31"/>
    <n v="27"/>
    <n v="9513"/>
  </r>
  <r>
    <x v="49"/>
    <x v="4"/>
    <n v="31"/>
    <n v="21"/>
    <n v="2360"/>
  </r>
  <r>
    <x v="50"/>
    <x v="4"/>
    <n v="31"/>
    <n v="14"/>
    <n v="3968"/>
  </r>
  <r>
    <x v="53"/>
    <x v="4"/>
    <n v="31"/>
    <n v="4"/>
    <n v="3174"/>
  </r>
  <r>
    <x v="52"/>
    <x v="4"/>
    <n v="31"/>
    <n v="1"/>
    <n v="326"/>
  </r>
  <r>
    <x v="51"/>
    <x v="4"/>
    <n v="31"/>
    <n v="58"/>
    <n v="93191"/>
  </r>
  <r>
    <x v="0"/>
    <x v="4"/>
    <n v="32"/>
    <n v="17"/>
    <n v="6666"/>
  </r>
  <r>
    <x v="1"/>
    <x v="4"/>
    <n v="32"/>
    <n v="2"/>
    <n v="764"/>
  </r>
  <r>
    <x v="2"/>
    <x v="4"/>
    <n v="32"/>
    <n v="45"/>
    <n v="18901"/>
  </r>
  <r>
    <x v="3"/>
    <x v="4"/>
    <n v="32"/>
    <n v="4"/>
    <n v="678"/>
  </r>
  <r>
    <x v="4"/>
    <x v="4"/>
    <n v="32"/>
    <n v="85"/>
    <n v="25258"/>
  </r>
  <r>
    <x v="5"/>
    <x v="4"/>
    <n v="32"/>
    <n v="5"/>
    <n v="3128"/>
  </r>
  <r>
    <x v="6"/>
    <x v="4"/>
    <n v="32"/>
    <n v="2"/>
    <n v="131"/>
  </r>
  <r>
    <x v="7"/>
    <x v="4"/>
    <n v="32"/>
    <n v="7"/>
    <n v="1415"/>
  </r>
  <r>
    <x v="8"/>
    <x v="4"/>
    <n v="32"/>
    <n v="1"/>
    <n v="813"/>
  </r>
  <r>
    <x v="9"/>
    <x v="4"/>
    <n v="32"/>
    <n v="0"/>
    <n v="0"/>
  </r>
  <r>
    <x v="10"/>
    <x v="4"/>
    <n v="32"/>
    <n v="23"/>
    <n v="15354"/>
  </r>
  <r>
    <x v="11"/>
    <x v="4"/>
    <n v="32"/>
    <n v="13"/>
    <n v="927"/>
  </r>
  <r>
    <x v="12"/>
    <x v="4"/>
    <n v="32"/>
    <n v="1"/>
    <n v="150"/>
  </r>
  <r>
    <x v="13"/>
    <x v="4"/>
    <n v="32"/>
    <n v="64"/>
    <n v="41687"/>
  </r>
  <r>
    <x v="14"/>
    <x v="4"/>
    <n v="32"/>
    <n v="23"/>
    <n v="4556"/>
  </r>
  <r>
    <x v="15"/>
    <x v="4"/>
    <n v="32"/>
    <n v="10"/>
    <n v="27241"/>
  </r>
  <r>
    <x v="16"/>
    <x v="4"/>
    <n v="32"/>
    <n v="13"/>
    <n v="2615"/>
  </r>
  <r>
    <x v="17"/>
    <x v="4"/>
    <n v="32"/>
    <n v="10"/>
    <n v="18016"/>
  </r>
  <r>
    <x v="18"/>
    <x v="4"/>
    <n v="32"/>
    <n v="63"/>
    <n v="40635"/>
  </r>
  <r>
    <x v="19"/>
    <x v="4"/>
    <n v="32"/>
    <n v="26"/>
    <n v="4647"/>
  </r>
  <r>
    <x v="20"/>
    <x v="4"/>
    <n v="32"/>
    <n v="8"/>
    <n v="4422"/>
  </r>
  <r>
    <x v="21"/>
    <x v="4"/>
    <n v="32"/>
    <n v="29"/>
    <n v="22394"/>
  </r>
  <r>
    <x v="22"/>
    <x v="4"/>
    <n v="32"/>
    <n v="22"/>
    <n v="7215"/>
  </r>
  <r>
    <x v="23"/>
    <x v="4"/>
    <n v="32"/>
    <n v="9"/>
    <n v="3554"/>
  </r>
  <r>
    <x v="24"/>
    <x v="4"/>
    <n v="32"/>
    <n v="40"/>
    <n v="17248"/>
  </r>
  <r>
    <x v="25"/>
    <x v="4"/>
    <n v="32"/>
    <n v="18"/>
    <n v="2805"/>
  </r>
  <r>
    <x v="26"/>
    <x v="4"/>
    <n v="32"/>
    <n v="7"/>
    <n v="1448"/>
  </r>
  <r>
    <x v="27"/>
    <x v="4"/>
    <n v="32"/>
    <n v="8"/>
    <n v="648"/>
  </r>
  <r>
    <x v="28"/>
    <x v="4"/>
    <n v="32"/>
    <n v="28"/>
    <n v="14034"/>
  </r>
  <r>
    <x v="29"/>
    <x v="4"/>
    <n v="32"/>
    <n v="12"/>
    <n v="1878"/>
  </r>
  <r>
    <x v="30"/>
    <x v="4"/>
    <n v="32"/>
    <n v="21"/>
    <n v="6146"/>
  </r>
  <r>
    <x v="31"/>
    <x v="4"/>
    <n v="32"/>
    <n v="17"/>
    <n v="7269"/>
  </r>
  <r>
    <x v="32"/>
    <x v="4"/>
    <n v="32"/>
    <n v="125"/>
    <n v="10251"/>
  </r>
  <r>
    <x v="33"/>
    <x v="4"/>
    <n v="32"/>
    <n v="15"/>
    <n v="3160"/>
  </r>
  <r>
    <x v="34"/>
    <x v="4"/>
    <n v="32"/>
    <n v="3"/>
    <n v="522"/>
  </r>
  <r>
    <x v="35"/>
    <x v="4"/>
    <n v="32"/>
    <n v="29"/>
    <n v="8518"/>
  </r>
  <r>
    <x v="36"/>
    <x v="4"/>
    <n v="32"/>
    <n v="14"/>
    <n v="2116"/>
  </r>
  <r>
    <x v="37"/>
    <x v="4"/>
    <n v="32"/>
    <n v="6"/>
    <n v="1062"/>
  </r>
  <r>
    <x v="38"/>
    <x v="4"/>
    <n v="32"/>
    <n v="30"/>
    <n v="9030"/>
  </r>
  <r>
    <x v="39"/>
    <x v="4"/>
    <n v="32"/>
    <n v="18"/>
    <n v="3960"/>
  </r>
  <r>
    <x v="40"/>
    <x v="4"/>
    <n v="32"/>
    <n v="9"/>
    <n v="3535"/>
  </r>
  <r>
    <x v="41"/>
    <x v="4"/>
    <n v="32"/>
    <n v="22"/>
    <n v="5235"/>
  </r>
  <r>
    <x v="42"/>
    <x v="4"/>
    <n v="32"/>
    <n v="47"/>
    <n v="7379"/>
  </r>
  <r>
    <x v="43"/>
    <x v="4"/>
    <n v="32"/>
    <n v="91"/>
    <n v="32757"/>
  </r>
  <r>
    <x v="44"/>
    <x v="4"/>
    <n v="32"/>
    <n v="42"/>
    <n v="16891"/>
  </r>
  <r>
    <x v="45"/>
    <x v="4"/>
    <n v="32"/>
    <n v="6"/>
    <n v="1337"/>
  </r>
  <r>
    <x v="46"/>
    <x v="4"/>
    <n v="32"/>
    <n v="97"/>
    <n v="64181"/>
  </r>
  <r>
    <x v="47"/>
    <x v="4"/>
    <n v="32"/>
    <n v="7"/>
    <n v="2590"/>
  </r>
  <r>
    <x v="48"/>
    <x v="4"/>
    <n v="32"/>
    <n v="29"/>
    <n v="10251"/>
  </r>
  <r>
    <x v="49"/>
    <x v="4"/>
    <n v="32"/>
    <n v="23"/>
    <n v="2432"/>
  </r>
  <r>
    <x v="50"/>
    <x v="4"/>
    <n v="32"/>
    <n v="15"/>
    <n v="3814"/>
  </r>
  <r>
    <x v="53"/>
    <x v="4"/>
    <n v="32"/>
    <n v="7"/>
    <n v="4595"/>
  </r>
  <r>
    <x v="52"/>
    <x v="4"/>
    <n v="32"/>
    <n v="1"/>
    <n v="336"/>
  </r>
  <r>
    <x v="51"/>
    <x v="4"/>
    <n v="32"/>
    <n v="59"/>
    <n v="93815"/>
  </r>
  <r>
    <x v="0"/>
    <x v="4"/>
    <n v="33"/>
    <n v="17"/>
    <n v="6747"/>
  </r>
  <r>
    <x v="1"/>
    <x v="4"/>
    <n v="33"/>
    <n v="2"/>
    <n v="678"/>
  </r>
  <r>
    <x v="2"/>
    <x v="4"/>
    <n v="33"/>
    <n v="46"/>
    <n v="20364"/>
  </r>
  <r>
    <x v="3"/>
    <x v="4"/>
    <n v="33"/>
    <n v="4"/>
    <n v="798"/>
  </r>
  <r>
    <x v="4"/>
    <x v="4"/>
    <n v="33"/>
    <n v="74"/>
    <n v="22892"/>
  </r>
  <r>
    <x v="5"/>
    <x v="4"/>
    <n v="33"/>
    <n v="5"/>
    <n v="2955"/>
  </r>
  <r>
    <x v="6"/>
    <x v="4"/>
    <n v="33"/>
    <n v="3"/>
    <n v="129"/>
  </r>
  <r>
    <x v="7"/>
    <x v="4"/>
    <n v="33"/>
    <n v="7"/>
    <n v="1455"/>
  </r>
  <r>
    <x v="8"/>
    <x v="4"/>
    <n v="33"/>
    <n v="1"/>
    <n v="1593"/>
  </r>
  <r>
    <x v="9"/>
    <x v="4"/>
    <n v="33"/>
    <n v="0"/>
    <n v="0"/>
  </r>
  <r>
    <x v="10"/>
    <x v="4"/>
    <n v="33"/>
    <n v="23"/>
    <n v="19371"/>
  </r>
  <r>
    <x v="11"/>
    <x v="4"/>
    <n v="33"/>
    <n v="13"/>
    <n v="1275"/>
  </r>
  <r>
    <x v="12"/>
    <x v="4"/>
    <n v="33"/>
    <n v="1"/>
    <n v="167"/>
  </r>
  <r>
    <x v="13"/>
    <x v="4"/>
    <n v="33"/>
    <n v="68"/>
    <n v="44070"/>
  </r>
  <r>
    <x v="14"/>
    <x v="4"/>
    <n v="33"/>
    <n v="21"/>
    <n v="3866"/>
  </r>
  <r>
    <x v="15"/>
    <x v="4"/>
    <n v="33"/>
    <n v="6"/>
    <n v="488"/>
  </r>
  <r>
    <x v="16"/>
    <x v="4"/>
    <n v="33"/>
    <n v="13"/>
    <n v="2802"/>
  </r>
  <r>
    <x v="17"/>
    <x v="4"/>
    <n v="33"/>
    <n v="9"/>
    <n v="18505"/>
  </r>
  <r>
    <x v="18"/>
    <x v="4"/>
    <n v="33"/>
    <n v="58"/>
    <n v="41373"/>
  </r>
  <r>
    <x v="19"/>
    <x v="4"/>
    <n v="33"/>
    <n v="27"/>
    <n v="4508"/>
  </r>
  <r>
    <x v="20"/>
    <x v="4"/>
    <n v="33"/>
    <n v="7"/>
    <n v="1348"/>
  </r>
  <r>
    <x v="21"/>
    <x v="4"/>
    <n v="33"/>
    <n v="29"/>
    <n v="22438"/>
  </r>
  <r>
    <x v="22"/>
    <x v="4"/>
    <n v="33"/>
    <n v="22"/>
    <n v="7211"/>
  </r>
  <r>
    <x v="23"/>
    <x v="4"/>
    <n v="33"/>
    <n v="9"/>
    <n v="3513"/>
  </r>
  <r>
    <x v="24"/>
    <x v="4"/>
    <n v="33"/>
    <n v="41"/>
    <n v="16133"/>
  </r>
  <r>
    <x v="25"/>
    <x v="4"/>
    <n v="33"/>
    <n v="16"/>
    <n v="2774"/>
  </r>
  <r>
    <x v="26"/>
    <x v="4"/>
    <n v="33"/>
    <n v="7"/>
    <n v="1499"/>
  </r>
  <r>
    <x v="27"/>
    <x v="4"/>
    <n v="33"/>
    <n v="9"/>
    <n v="1165"/>
  </r>
  <r>
    <x v="28"/>
    <x v="4"/>
    <n v="33"/>
    <n v="28"/>
    <n v="14183"/>
  </r>
  <r>
    <x v="29"/>
    <x v="4"/>
    <n v="33"/>
    <n v="13"/>
    <n v="1327"/>
  </r>
  <r>
    <x v="30"/>
    <x v="4"/>
    <n v="33"/>
    <n v="21"/>
    <n v="6336"/>
  </r>
  <r>
    <x v="31"/>
    <x v="4"/>
    <n v="33"/>
    <n v="16"/>
    <n v="7365"/>
  </r>
  <r>
    <x v="32"/>
    <x v="4"/>
    <n v="33"/>
    <n v="123"/>
    <n v="10505"/>
  </r>
  <r>
    <x v="33"/>
    <x v="4"/>
    <n v="33"/>
    <n v="16"/>
    <n v="3225"/>
  </r>
  <r>
    <x v="34"/>
    <x v="4"/>
    <n v="33"/>
    <n v="3"/>
    <n v="585"/>
  </r>
  <r>
    <x v="35"/>
    <x v="4"/>
    <n v="33"/>
    <n v="29"/>
    <n v="8267"/>
  </r>
  <r>
    <x v="36"/>
    <x v="4"/>
    <n v="33"/>
    <n v="16"/>
    <n v="2473"/>
  </r>
  <r>
    <x v="37"/>
    <x v="4"/>
    <n v="33"/>
    <n v="6"/>
    <n v="1130"/>
  </r>
  <r>
    <x v="38"/>
    <x v="4"/>
    <n v="33"/>
    <n v="30"/>
    <n v="9254"/>
  </r>
  <r>
    <x v="39"/>
    <x v="4"/>
    <n v="33"/>
    <n v="18"/>
    <n v="3754"/>
  </r>
  <r>
    <x v="40"/>
    <x v="4"/>
    <n v="33"/>
    <n v="9"/>
    <n v="3677"/>
  </r>
  <r>
    <x v="41"/>
    <x v="4"/>
    <n v="33"/>
    <n v="22"/>
    <n v="5632"/>
  </r>
  <r>
    <x v="42"/>
    <x v="4"/>
    <n v="33"/>
    <n v="49"/>
    <n v="8781"/>
  </r>
  <r>
    <x v="43"/>
    <x v="4"/>
    <n v="33"/>
    <n v="91"/>
    <n v="33050"/>
  </r>
  <r>
    <x v="44"/>
    <x v="4"/>
    <n v="33"/>
    <n v="41"/>
    <n v="16239"/>
  </r>
  <r>
    <x v="45"/>
    <x v="4"/>
    <n v="33"/>
    <n v="6"/>
    <n v="1253"/>
  </r>
  <r>
    <x v="46"/>
    <x v="4"/>
    <n v="33"/>
    <n v="96"/>
    <n v="66706"/>
  </r>
  <r>
    <x v="47"/>
    <x v="4"/>
    <n v="33"/>
    <n v="7"/>
    <n v="2397"/>
  </r>
  <r>
    <x v="48"/>
    <x v="4"/>
    <n v="33"/>
    <n v="28"/>
    <n v="10484"/>
  </r>
  <r>
    <x v="49"/>
    <x v="4"/>
    <n v="33"/>
    <n v="23"/>
    <n v="2422"/>
  </r>
  <r>
    <x v="50"/>
    <x v="4"/>
    <n v="33"/>
    <n v="15"/>
    <n v="4476"/>
  </r>
  <r>
    <x v="53"/>
    <x v="4"/>
    <n v="33"/>
    <n v="6"/>
    <n v="5003"/>
  </r>
  <r>
    <x v="52"/>
    <x v="4"/>
    <n v="33"/>
    <n v="1"/>
    <n v="380"/>
  </r>
  <r>
    <x v="51"/>
    <x v="4"/>
    <n v="33"/>
    <n v="60"/>
    <n v="93057"/>
  </r>
  <r>
    <x v="0"/>
    <x v="4"/>
    <n v="34"/>
    <n v="17"/>
    <n v="7073"/>
  </r>
  <r>
    <x v="1"/>
    <x v="4"/>
    <n v="34"/>
    <n v="2"/>
    <n v="678"/>
  </r>
  <r>
    <x v="2"/>
    <x v="4"/>
    <n v="34"/>
    <n v="44"/>
    <n v="21625"/>
  </r>
  <r>
    <x v="3"/>
    <x v="4"/>
    <n v="34"/>
    <n v="4"/>
    <n v="1174"/>
  </r>
  <r>
    <x v="4"/>
    <x v="4"/>
    <n v="34"/>
    <n v="72"/>
    <n v="24160"/>
  </r>
  <r>
    <x v="5"/>
    <x v="4"/>
    <n v="34"/>
    <n v="6"/>
    <n v="3587"/>
  </r>
  <r>
    <x v="6"/>
    <x v="4"/>
    <n v="34"/>
    <n v="4"/>
    <n v="415"/>
  </r>
  <r>
    <x v="7"/>
    <x v="4"/>
    <n v="34"/>
    <n v="7"/>
    <n v="1391"/>
  </r>
  <r>
    <x v="8"/>
    <x v="4"/>
    <n v="34"/>
    <n v="1"/>
    <n v="896"/>
  </r>
  <r>
    <x v="9"/>
    <x v="4"/>
    <n v="34"/>
    <n v="0"/>
    <n v="0"/>
  </r>
  <r>
    <x v="10"/>
    <x v="4"/>
    <n v="34"/>
    <n v="24"/>
    <n v="20995"/>
  </r>
  <r>
    <x v="11"/>
    <x v="4"/>
    <n v="34"/>
    <n v="12"/>
    <n v="1766"/>
  </r>
  <r>
    <x v="12"/>
    <x v="4"/>
    <n v="34"/>
    <n v="1"/>
    <n v="221"/>
  </r>
  <r>
    <x v="13"/>
    <x v="4"/>
    <n v="34"/>
    <n v="63"/>
    <n v="41268"/>
  </r>
  <r>
    <x v="14"/>
    <x v="4"/>
    <n v="34"/>
    <n v="24"/>
    <n v="5778"/>
  </r>
  <r>
    <x v="15"/>
    <x v="4"/>
    <n v="34"/>
    <n v="9"/>
    <n v="30082"/>
  </r>
  <r>
    <x v="16"/>
    <x v="4"/>
    <n v="34"/>
    <n v="11"/>
    <n v="2794"/>
  </r>
  <r>
    <x v="17"/>
    <x v="4"/>
    <n v="34"/>
    <n v="10"/>
    <n v="19611"/>
  </r>
  <r>
    <x v="18"/>
    <x v="4"/>
    <n v="34"/>
    <n v="64"/>
    <n v="40916"/>
  </r>
  <r>
    <x v="19"/>
    <x v="4"/>
    <n v="34"/>
    <n v="26"/>
    <n v="4020"/>
  </r>
  <r>
    <x v="20"/>
    <x v="4"/>
    <n v="34"/>
    <n v="8"/>
    <n v="5348"/>
  </r>
  <r>
    <x v="21"/>
    <x v="4"/>
    <n v="34"/>
    <n v="29"/>
    <n v="22407"/>
  </r>
  <r>
    <x v="22"/>
    <x v="4"/>
    <n v="34"/>
    <n v="22"/>
    <n v="7843"/>
  </r>
  <r>
    <x v="23"/>
    <x v="4"/>
    <n v="34"/>
    <n v="9"/>
    <n v="3684"/>
  </r>
  <r>
    <x v="24"/>
    <x v="4"/>
    <n v="34"/>
    <n v="39"/>
    <n v="17697"/>
  </r>
  <r>
    <x v="25"/>
    <x v="4"/>
    <n v="34"/>
    <n v="18"/>
    <n v="3681"/>
  </r>
  <r>
    <x v="26"/>
    <x v="4"/>
    <n v="34"/>
    <n v="7"/>
    <n v="1875"/>
  </r>
  <r>
    <x v="27"/>
    <x v="4"/>
    <n v="34"/>
    <n v="9"/>
    <n v="1071"/>
  </r>
  <r>
    <x v="28"/>
    <x v="4"/>
    <n v="34"/>
    <n v="28"/>
    <n v="14564"/>
  </r>
  <r>
    <x v="29"/>
    <x v="4"/>
    <n v="34"/>
    <n v="14"/>
    <n v="2159"/>
  </r>
  <r>
    <x v="30"/>
    <x v="4"/>
    <n v="34"/>
    <n v="21"/>
    <n v="6259"/>
  </r>
  <r>
    <x v="31"/>
    <x v="4"/>
    <n v="34"/>
    <n v="15"/>
    <n v="7175"/>
  </r>
  <r>
    <x v="32"/>
    <x v="4"/>
    <n v="34"/>
    <n v="123"/>
    <n v="11127"/>
  </r>
  <r>
    <x v="33"/>
    <x v="4"/>
    <n v="34"/>
    <n v="17"/>
    <n v="3765"/>
  </r>
  <r>
    <x v="34"/>
    <x v="4"/>
    <n v="34"/>
    <n v="3"/>
    <n v="503"/>
  </r>
  <r>
    <x v="35"/>
    <x v="4"/>
    <n v="34"/>
    <n v="28"/>
    <n v="9082"/>
  </r>
  <r>
    <x v="36"/>
    <x v="4"/>
    <n v="34"/>
    <n v="15"/>
    <n v="2088"/>
  </r>
  <r>
    <x v="37"/>
    <x v="4"/>
    <n v="34"/>
    <n v="6"/>
    <n v="1063"/>
  </r>
  <r>
    <x v="38"/>
    <x v="4"/>
    <n v="34"/>
    <n v="29"/>
    <n v="9809"/>
  </r>
  <r>
    <x v="39"/>
    <x v="4"/>
    <n v="34"/>
    <n v="17"/>
    <n v="3699"/>
  </r>
  <r>
    <x v="40"/>
    <x v="4"/>
    <n v="34"/>
    <n v="10"/>
    <n v="4424"/>
  </r>
  <r>
    <x v="41"/>
    <x v="4"/>
    <n v="34"/>
    <n v="22"/>
    <n v="5693"/>
  </r>
  <r>
    <x v="42"/>
    <x v="4"/>
    <n v="34"/>
    <n v="51"/>
    <n v="9986"/>
  </r>
  <r>
    <x v="43"/>
    <x v="4"/>
    <n v="34"/>
    <n v="91"/>
    <n v="35231"/>
  </r>
  <r>
    <x v="44"/>
    <x v="4"/>
    <n v="34"/>
    <n v="40"/>
    <n v="15930"/>
  </r>
  <r>
    <x v="45"/>
    <x v="4"/>
    <n v="34"/>
    <n v="6"/>
    <n v="1361"/>
  </r>
  <r>
    <x v="46"/>
    <x v="4"/>
    <n v="34"/>
    <n v="98"/>
    <n v="66302"/>
  </r>
  <r>
    <x v="47"/>
    <x v="4"/>
    <n v="34"/>
    <n v="7"/>
    <n v="3035"/>
  </r>
  <r>
    <x v="48"/>
    <x v="4"/>
    <n v="34"/>
    <n v="26"/>
    <n v="11336"/>
  </r>
  <r>
    <x v="49"/>
    <x v="4"/>
    <n v="34"/>
    <n v="22"/>
    <n v="2289"/>
  </r>
  <r>
    <x v="50"/>
    <x v="4"/>
    <n v="34"/>
    <n v="13"/>
    <n v="3230"/>
  </r>
  <r>
    <x v="53"/>
    <x v="4"/>
    <n v="34"/>
    <n v="6"/>
    <n v="5089"/>
  </r>
  <r>
    <x v="52"/>
    <x v="4"/>
    <n v="34"/>
    <n v="1"/>
    <n v="318"/>
  </r>
  <r>
    <x v="51"/>
    <x v="4"/>
    <n v="34"/>
    <n v="63"/>
    <n v="92944"/>
  </r>
  <r>
    <x v="0"/>
    <x v="4"/>
    <n v="35"/>
    <n v="16"/>
    <n v="7120"/>
  </r>
  <r>
    <x v="1"/>
    <x v="4"/>
    <n v="35"/>
    <n v="2"/>
    <n v="699"/>
  </r>
  <r>
    <x v="2"/>
    <x v="4"/>
    <n v="35"/>
    <n v="40"/>
    <n v="19470"/>
  </r>
  <r>
    <x v="3"/>
    <x v="4"/>
    <n v="35"/>
    <n v="4"/>
    <n v="1381"/>
  </r>
  <r>
    <x v="4"/>
    <x v="4"/>
    <n v="35"/>
    <n v="76"/>
    <n v="27133"/>
  </r>
  <r>
    <x v="5"/>
    <x v="4"/>
    <n v="35"/>
    <n v="6"/>
    <n v="4109"/>
  </r>
  <r>
    <x v="6"/>
    <x v="4"/>
    <n v="35"/>
    <n v="4"/>
    <n v="1082"/>
  </r>
  <r>
    <x v="7"/>
    <x v="4"/>
    <n v="35"/>
    <n v="7"/>
    <n v="1573"/>
  </r>
  <r>
    <x v="8"/>
    <x v="4"/>
    <n v="35"/>
    <n v="1"/>
    <n v="1593"/>
  </r>
  <r>
    <x v="9"/>
    <x v="4"/>
    <n v="35"/>
    <n v="0"/>
    <n v="0"/>
  </r>
  <r>
    <x v="10"/>
    <x v="4"/>
    <n v="35"/>
    <n v="23"/>
    <n v="16962"/>
  </r>
  <r>
    <x v="11"/>
    <x v="4"/>
    <n v="35"/>
    <n v="12"/>
    <n v="1131"/>
  </r>
  <r>
    <x v="12"/>
    <x v="4"/>
    <n v="35"/>
    <n v="1"/>
    <n v="233"/>
  </r>
  <r>
    <x v="13"/>
    <x v="4"/>
    <n v="35"/>
    <n v="65"/>
    <n v="42561"/>
  </r>
  <r>
    <x v="14"/>
    <x v="4"/>
    <n v="35"/>
    <n v="23"/>
    <n v="6233"/>
  </r>
  <r>
    <x v="15"/>
    <x v="4"/>
    <n v="35"/>
    <n v="10"/>
    <n v="31610"/>
  </r>
  <r>
    <x v="16"/>
    <x v="4"/>
    <n v="35"/>
    <n v="11"/>
    <n v="3194"/>
  </r>
  <r>
    <x v="17"/>
    <x v="4"/>
    <n v="35"/>
    <n v="10"/>
    <n v="22646"/>
  </r>
  <r>
    <x v="18"/>
    <x v="4"/>
    <n v="35"/>
    <n v="60"/>
    <n v="39704"/>
  </r>
  <r>
    <x v="19"/>
    <x v="4"/>
    <n v="35"/>
    <n v="26"/>
    <n v="4444"/>
  </r>
  <r>
    <x v="20"/>
    <x v="4"/>
    <n v="35"/>
    <n v="7"/>
    <n v="4658"/>
  </r>
  <r>
    <x v="21"/>
    <x v="4"/>
    <n v="35"/>
    <n v="28"/>
    <n v="22481"/>
  </r>
  <r>
    <x v="22"/>
    <x v="4"/>
    <n v="35"/>
    <n v="23"/>
    <n v="8768"/>
  </r>
  <r>
    <x v="23"/>
    <x v="4"/>
    <n v="35"/>
    <n v="8"/>
    <n v="3719"/>
  </r>
  <r>
    <x v="24"/>
    <x v="4"/>
    <n v="35"/>
    <n v="38"/>
    <n v="15740"/>
  </r>
  <r>
    <x v="25"/>
    <x v="4"/>
    <n v="35"/>
    <n v="17"/>
    <n v="3808"/>
  </r>
  <r>
    <x v="26"/>
    <x v="4"/>
    <n v="35"/>
    <n v="7"/>
    <n v="2005"/>
  </r>
  <r>
    <x v="27"/>
    <x v="4"/>
    <n v="35"/>
    <n v="8"/>
    <n v="1093"/>
  </r>
  <r>
    <x v="28"/>
    <x v="4"/>
    <n v="35"/>
    <n v="28"/>
    <n v="14567"/>
  </r>
  <r>
    <x v="29"/>
    <x v="4"/>
    <n v="35"/>
    <n v="14"/>
    <n v="2265"/>
  </r>
  <r>
    <x v="30"/>
    <x v="4"/>
    <n v="35"/>
    <n v="19"/>
    <n v="5047"/>
  </r>
  <r>
    <x v="31"/>
    <x v="4"/>
    <n v="35"/>
    <n v="16"/>
    <n v="7580"/>
  </r>
  <r>
    <x v="32"/>
    <x v="4"/>
    <n v="35"/>
    <n v="124"/>
    <n v="12448"/>
  </r>
  <r>
    <x v="33"/>
    <x v="4"/>
    <n v="35"/>
    <n v="17"/>
    <n v="4416"/>
  </r>
  <r>
    <x v="34"/>
    <x v="4"/>
    <n v="35"/>
    <n v="2"/>
    <n v="198"/>
  </r>
  <r>
    <x v="35"/>
    <x v="4"/>
    <n v="35"/>
    <n v="27"/>
    <n v="9685"/>
  </r>
  <r>
    <x v="36"/>
    <x v="4"/>
    <n v="35"/>
    <n v="16"/>
    <n v="2616"/>
  </r>
  <r>
    <x v="37"/>
    <x v="4"/>
    <n v="35"/>
    <n v="6"/>
    <n v="1023"/>
  </r>
  <r>
    <x v="38"/>
    <x v="4"/>
    <n v="35"/>
    <n v="30"/>
    <n v="10883"/>
  </r>
  <r>
    <x v="39"/>
    <x v="4"/>
    <n v="35"/>
    <n v="16"/>
    <n v="3821"/>
  </r>
  <r>
    <x v="40"/>
    <x v="4"/>
    <n v="35"/>
    <n v="9"/>
    <n v="4634"/>
  </r>
  <r>
    <x v="41"/>
    <x v="4"/>
    <n v="35"/>
    <n v="22"/>
    <n v="5399"/>
  </r>
  <r>
    <x v="42"/>
    <x v="4"/>
    <n v="35"/>
    <n v="50"/>
    <n v="10569"/>
  </r>
  <r>
    <x v="43"/>
    <x v="4"/>
    <n v="35"/>
    <n v="91"/>
    <n v="35898"/>
  </r>
  <r>
    <x v="44"/>
    <x v="4"/>
    <n v="35"/>
    <n v="40"/>
    <n v="15854"/>
  </r>
  <r>
    <x v="45"/>
    <x v="4"/>
    <n v="35"/>
    <n v="7"/>
    <n v="1506"/>
  </r>
  <r>
    <x v="46"/>
    <x v="4"/>
    <n v="35"/>
    <n v="92"/>
    <n v="60246"/>
  </r>
  <r>
    <x v="47"/>
    <x v="4"/>
    <n v="35"/>
    <n v="7"/>
    <n v="2175"/>
  </r>
  <r>
    <x v="48"/>
    <x v="4"/>
    <n v="35"/>
    <n v="28"/>
    <n v="11587"/>
  </r>
  <r>
    <x v="49"/>
    <x v="4"/>
    <n v="35"/>
    <n v="22"/>
    <n v="3080"/>
  </r>
  <r>
    <x v="50"/>
    <x v="4"/>
    <n v="35"/>
    <n v="12"/>
    <n v="3471"/>
  </r>
  <r>
    <x v="53"/>
    <x v="4"/>
    <n v="35"/>
    <n v="6"/>
    <n v="5421"/>
  </r>
  <r>
    <x v="52"/>
    <x v="4"/>
    <n v="35"/>
    <n v="1"/>
    <n v="334"/>
  </r>
  <r>
    <x v="51"/>
    <x v="4"/>
    <n v="35"/>
    <n v="61"/>
    <n v="92184"/>
  </r>
  <r>
    <x v="0"/>
    <x v="4"/>
    <n v="36"/>
    <n v="17"/>
    <n v="6603"/>
  </r>
  <r>
    <x v="1"/>
    <x v="4"/>
    <n v="36"/>
    <n v="2"/>
    <n v="693"/>
  </r>
  <r>
    <x v="2"/>
    <x v="4"/>
    <n v="36"/>
    <n v="45"/>
    <n v="18287"/>
  </r>
  <r>
    <x v="3"/>
    <x v="4"/>
    <n v="36"/>
    <n v="4"/>
    <n v="1237"/>
  </r>
  <r>
    <x v="4"/>
    <x v="4"/>
    <n v="36"/>
    <n v="70"/>
    <n v="21986"/>
  </r>
  <r>
    <x v="5"/>
    <x v="4"/>
    <n v="36"/>
    <n v="6"/>
    <n v="2133"/>
  </r>
  <r>
    <x v="6"/>
    <x v="4"/>
    <n v="36"/>
    <n v="5"/>
    <n v="1431"/>
  </r>
  <r>
    <x v="7"/>
    <x v="4"/>
    <n v="36"/>
    <n v="7"/>
    <n v="1230"/>
  </r>
  <r>
    <x v="8"/>
    <x v="4"/>
    <n v="36"/>
    <n v="1"/>
    <n v="1155"/>
  </r>
  <r>
    <x v="9"/>
    <x v="4"/>
    <n v="36"/>
    <n v="0"/>
    <n v="0"/>
  </r>
  <r>
    <x v="10"/>
    <x v="4"/>
    <n v="36"/>
    <n v="21"/>
    <n v="17816"/>
  </r>
  <r>
    <x v="11"/>
    <x v="4"/>
    <n v="36"/>
    <n v="13"/>
    <n v="1292"/>
  </r>
  <r>
    <x v="12"/>
    <x v="4"/>
    <n v="36"/>
    <n v="1"/>
    <n v="259"/>
  </r>
  <r>
    <x v="13"/>
    <x v="4"/>
    <n v="36"/>
    <n v="82"/>
    <n v="47757"/>
  </r>
  <r>
    <x v="14"/>
    <x v="4"/>
    <n v="36"/>
    <n v="23"/>
    <n v="6115"/>
  </r>
  <r>
    <x v="15"/>
    <x v="4"/>
    <n v="36"/>
    <n v="4"/>
    <n v="878"/>
  </r>
  <r>
    <x v="16"/>
    <x v="4"/>
    <n v="36"/>
    <n v="9"/>
    <n v="2540"/>
  </r>
  <r>
    <x v="17"/>
    <x v="4"/>
    <n v="36"/>
    <n v="10"/>
    <n v="16237"/>
  </r>
  <r>
    <x v="18"/>
    <x v="4"/>
    <n v="36"/>
    <n v="64"/>
    <n v="43188"/>
  </r>
  <r>
    <x v="19"/>
    <x v="4"/>
    <n v="36"/>
    <n v="26"/>
    <n v="3963"/>
  </r>
  <r>
    <x v="20"/>
    <x v="4"/>
    <n v="36"/>
    <n v="7"/>
    <n v="4775"/>
  </r>
  <r>
    <x v="21"/>
    <x v="4"/>
    <n v="36"/>
    <n v="29"/>
    <n v="20422"/>
  </r>
  <r>
    <x v="22"/>
    <x v="4"/>
    <n v="36"/>
    <n v="28"/>
    <n v="7772"/>
  </r>
  <r>
    <x v="23"/>
    <x v="4"/>
    <n v="36"/>
    <n v="8"/>
    <n v="3429"/>
  </r>
  <r>
    <x v="24"/>
    <x v="4"/>
    <n v="36"/>
    <n v="39"/>
    <n v="16099"/>
  </r>
  <r>
    <x v="25"/>
    <x v="4"/>
    <n v="36"/>
    <n v="16"/>
    <n v="2932"/>
  </r>
  <r>
    <x v="26"/>
    <x v="4"/>
    <n v="36"/>
    <n v="7"/>
    <n v="1952"/>
  </r>
  <r>
    <x v="27"/>
    <x v="4"/>
    <n v="36"/>
    <n v="7"/>
    <n v="834"/>
  </r>
  <r>
    <x v="28"/>
    <x v="4"/>
    <n v="36"/>
    <n v="28"/>
    <n v="13776"/>
  </r>
  <r>
    <x v="29"/>
    <x v="4"/>
    <n v="36"/>
    <n v="15"/>
    <n v="1960"/>
  </r>
  <r>
    <x v="30"/>
    <x v="4"/>
    <n v="36"/>
    <n v="22"/>
    <n v="5968"/>
  </r>
  <r>
    <x v="31"/>
    <x v="4"/>
    <n v="36"/>
    <n v="15"/>
    <n v="6982"/>
  </r>
  <r>
    <x v="32"/>
    <x v="4"/>
    <n v="36"/>
    <n v="124"/>
    <n v="10660"/>
  </r>
  <r>
    <x v="33"/>
    <x v="4"/>
    <n v="36"/>
    <n v="16"/>
    <n v="3809"/>
  </r>
  <r>
    <x v="34"/>
    <x v="4"/>
    <n v="36"/>
    <n v="1"/>
    <n v="143"/>
  </r>
  <r>
    <x v="35"/>
    <x v="4"/>
    <n v="36"/>
    <n v="26"/>
    <n v="8173"/>
  </r>
  <r>
    <x v="36"/>
    <x v="4"/>
    <n v="36"/>
    <n v="16"/>
    <n v="1972"/>
  </r>
  <r>
    <x v="37"/>
    <x v="4"/>
    <n v="36"/>
    <n v="6"/>
    <n v="863"/>
  </r>
  <r>
    <x v="38"/>
    <x v="4"/>
    <n v="36"/>
    <n v="31"/>
    <n v="11582"/>
  </r>
  <r>
    <x v="39"/>
    <x v="4"/>
    <n v="36"/>
    <n v="17"/>
    <n v="4313"/>
  </r>
  <r>
    <x v="40"/>
    <x v="4"/>
    <n v="36"/>
    <n v="10"/>
    <n v="4032"/>
  </r>
  <r>
    <x v="41"/>
    <x v="4"/>
    <n v="36"/>
    <n v="22"/>
    <n v="4244"/>
  </r>
  <r>
    <x v="42"/>
    <x v="4"/>
    <n v="36"/>
    <n v="48"/>
    <n v="8911"/>
  </r>
  <r>
    <x v="43"/>
    <x v="4"/>
    <n v="36"/>
    <n v="89"/>
    <n v="30190"/>
  </r>
  <r>
    <x v="44"/>
    <x v="4"/>
    <n v="36"/>
    <n v="13"/>
    <n v="5719"/>
  </r>
  <r>
    <x v="45"/>
    <x v="4"/>
    <n v="36"/>
    <n v="6"/>
    <n v="1257"/>
  </r>
  <r>
    <x v="46"/>
    <x v="4"/>
    <n v="36"/>
    <n v="101"/>
    <n v="67723"/>
  </r>
  <r>
    <x v="47"/>
    <x v="4"/>
    <n v="36"/>
    <n v="7"/>
    <n v="2735"/>
  </r>
  <r>
    <x v="48"/>
    <x v="4"/>
    <n v="36"/>
    <n v="29"/>
    <n v="10733"/>
  </r>
  <r>
    <x v="49"/>
    <x v="4"/>
    <n v="36"/>
    <n v="23"/>
    <n v="3256"/>
  </r>
  <r>
    <x v="50"/>
    <x v="4"/>
    <n v="36"/>
    <n v="13"/>
    <n v="1906"/>
  </r>
  <r>
    <x v="53"/>
    <x v="4"/>
    <n v="36"/>
    <n v="6"/>
    <n v="5565"/>
  </r>
  <r>
    <x v="52"/>
    <x v="4"/>
    <n v="36"/>
    <n v="1"/>
    <n v="380"/>
  </r>
  <r>
    <x v="51"/>
    <x v="4"/>
    <n v="36"/>
    <n v="63"/>
    <n v="94381"/>
  </r>
  <r>
    <x v="0"/>
    <x v="4"/>
    <n v="37"/>
    <n v="15"/>
    <n v="6720"/>
  </r>
  <r>
    <x v="1"/>
    <x v="4"/>
    <n v="37"/>
    <n v="2"/>
    <n v="700"/>
  </r>
  <r>
    <x v="2"/>
    <x v="4"/>
    <n v="37"/>
    <n v="46"/>
    <n v="22153"/>
  </r>
  <r>
    <x v="3"/>
    <x v="4"/>
    <n v="37"/>
    <n v="4"/>
    <n v="1434"/>
  </r>
  <r>
    <x v="4"/>
    <x v="4"/>
    <n v="37"/>
    <n v="67"/>
    <n v="25698"/>
  </r>
  <r>
    <x v="5"/>
    <x v="4"/>
    <n v="37"/>
    <n v="5"/>
    <n v="3302"/>
  </r>
  <r>
    <x v="6"/>
    <x v="4"/>
    <n v="37"/>
    <n v="5"/>
    <n v="879"/>
  </r>
  <r>
    <x v="7"/>
    <x v="4"/>
    <n v="37"/>
    <n v="7"/>
    <n v="1484"/>
  </r>
  <r>
    <x v="8"/>
    <x v="4"/>
    <n v="37"/>
    <n v="1"/>
    <n v="1373"/>
  </r>
  <r>
    <x v="9"/>
    <x v="4"/>
    <n v="37"/>
    <n v="0"/>
    <n v="0"/>
  </r>
  <r>
    <x v="10"/>
    <x v="4"/>
    <n v="37"/>
    <n v="23"/>
    <n v="23302"/>
  </r>
  <r>
    <x v="11"/>
    <x v="4"/>
    <n v="37"/>
    <n v="13"/>
    <n v="1499"/>
  </r>
  <r>
    <x v="12"/>
    <x v="4"/>
    <n v="37"/>
    <n v="1"/>
    <n v="330"/>
  </r>
  <r>
    <x v="13"/>
    <x v="4"/>
    <n v="37"/>
    <n v="82"/>
    <n v="52363"/>
  </r>
  <r>
    <x v="14"/>
    <x v="4"/>
    <n v="37"/>
    <n v="23"/>
    <n v="6599"/>
  </r>
  <r>
    <x v="15"/>
    <x v="4"/>
    <n v="37"/>
    <n v="9"/>
    <n v="31683"/>
  </r>
  <r>
    <x v="16"/>
    <x v="4"/>
    <n v="37"/>
    <n v="10"/>
    <n v="2255"/>
  </r>
  <r>
    <x v="17"/>
    <x v="4"/>
    <n v="37"/>
    <n v="10"/>
    <n v="20137"/>
  </r>
  <r>
    <x v="18"/>
    <x v="4"/>
    <n v="37"/>
    <n v="61"/>
    <n v="45949"/>
  </r>
  <r>
    <x v="19"/>
    <x v="4"/>
    <n v="37"/>
    <n v="25"/>
    <n v="4277"/>
  </r>
  <r>
    <x v="20"/>
    <x v="4"/>
    <n v="37"/>
    <n v="6"/>
    <n v="1543"/>
  </r>
  <r>
    <x v="21"/>
    <x v="4"/>
    <n v="37"/>
    <n v="28"/>
    <n v="24154"/>
  </r>
  <r>
    <x v="22"/>
    <x v="4"/>
    <n v="37"/>
    <n v="31"/>
    <n v="11917"/>
  </r>
  <r>
    <x v="23"/>
    <x v="4"/>
    <n v="37"/>
    <n v="8"/>
    <n v="4065"/>
  </r>
  <r>
    <x v="24"/>
    <x v="4"/>
    <n v="37"/>
    <n v="39"/>
    <n v="16484"/>
  </r>
  <r>
    <x v="25"/>
    <x v="4"/>
    <n v="37"/>
    <n v="17"/>
    <n v="3935"/>
  </r>
  <r>
    <x v="26"/>
    <x v="4"/>
    <n v="37"/>
    <n v="7"/>
    <n v="2202"/>
  </r>
  <r>
    <x v="27"/>
    <x v="4"/>
    <n v="37"/>
    <n v="8"/>
    <n v="1111"/>
  </r>
  <r>
    <x v="28"/>
    <x v="4"/>
    <n v="37"/>
    <n v="27"/>
    <n v="14968"/>
  </r>
  <r>
    <x v="29"/>
    <x v="4"/>
    <n v="37"/>
    <n v="14"/>
    <n v="2239"/>
  </r>
  <r>
    <x v="30"/>
    <x v="4"/>
    <n v="37"/>
    <n v="20"/>
    <n v="7724"/>
  </r>
  <r>
    <x v="31"/>
    <x v="4"/>
    <n v="37"/>
    <n v="14"/>
    <n v="6401"/>
  </r>
  <r>
    <x v="32"/>
    <x v="4"/>
    <n v="37"/>
    <n v="125"/>
    <n v="14094"/>
  </r>
  <r>
    <x v="33"/>
    <x v="4"/>
    <n v="37"/>
    <n v="13"/>
    <n v="3642"/>
  </r>
  <r>
    <x v="34"/>
    <x v="4"/>
    <n v="37"/>
    <n v="1"/>
    <n v="131"/>
  </r>
  <r>
    <x v="35"/>
    <x v="4"/>
    <n v="37"/>
    <n v="30"/>
    <n v="11490"/>
  </r>
  <r>
    <x v="36"/>
    <x v="4"/>
    <n v="37"/>
    <n v="17"/>
    <n v="2878"/>
  </r>
  <r>
    <x v="37"/>
    <x v="4"/>
    <n v="37"/>
    <n v="5"/>
    <n v="940"/>
  </r>
  <r>
    <x v="38"/>
    <x v="4"/>
    <n v="37"/>
    <n v="32"/>
    <n v="14091"/>
  </r>
  <r>
    <x v="39"/>
    <x v="4"/>
    <n v="37"/>
    <n v="18"/>
    <n v="5814"/>
  </r>
  <r>
    <x v="40"/>
    <x v="4"/>
    <n v="37"/>
    <n v="10"/>
    <n v="5101"/>
  </r>
  <r>
    <x v="41"/>
    <x v="4"/>
    <n v="37"/>
    <n v="21"/>
    <n v="4828"/>
  </r>
  <r>
    <x v="42"/>
    <x v="4"/>
    <n v="37"/>
    <n v="52"/>
    <n v="11424"/>
  </r>
  <r>
    <x v="43"/>
    <x v="4"/>
    <n v="37"/>
    <n v="89"/>
    <n v="35752"/>
  </r>
  <r>
    <x v="44"/>
    <x v="4"/>
    <n v="37"/>
    <n v="42"/>
    <n v="18421"/>
  </r>
  <r>
    <x v="45"/>
    <x v="4"/>
    <n v="37"/>
    <n v="7"/>
    <n v="1535"/>
  </r>
  <r>
    <x v="46"/>
    <x v="4"/>
    <n v="37"/>
    <n v="113"/>
    <n v="76139"/>
  </r>
  <r>
    <x v="47"/>
    <x v="4"/>
    <n v="37"/>
    <n v="7"/>
    <n v="3192"/>
  </r>
  <r>
    <x v="48"/>
    <x v="4"/>
    <n v="37"/>
    <n v="28"/>
    <n v="10992"/>
  </r>
  <r>
    <x v="49"/>
    <x v="4"/>
    <n v="37"/>
    <n v="23"/>
    <n v="4308"/>
  </r>
  <r>
    <x v="50"/>
    <x v="4"/>
    <n v="37"/>
    <n v="15"/>
    <n v="3006"/>
  </r>
  <r>
    <x v="53"/>
    <x v="4"/>
    <n v="37"/>
    <n v="6"/>
    <n v="5543"/>
  </r>
  <r>
    <x v="52"/>
    <x v="4"/>
    <n v="37"/>
    <n v="1"/>
    <n v="374"/>
  </r>
  <r>
    <x v="51"/>
    <x v="4"/>
    <n v="37"/>
    <n v="63"/>
    <n v="96138"/>
  </r>
  <r>
    <x v="0"/>
    <x v="4"/>
    <n v="38"/>
    <n v="17"/>
    <n v="7148"/>
  </r>
  <r>
    <x v="1"/>
    <x v="4"/>
    <n v="38"/>
    <n v="2"/>
    <n v="739"/>
  </r>
  <r>
    <x v="2"/>
    <x v="4"/>
    <n v="38"/>
    <n v="45"/>
    <n v="21755"/>
  </r>
  <r>
    <x v="3"/>
    <x v="4"/>
    <n v="38"/>
    <n v="4"/>
    <n v="1443"/>
  </r>
  <r>
    <x v="4"/>
    <x v="4"/>
    <n v="38"/>
    <n v="68"/>
    <n v="26050"/>
  </r>
  <r>
    <x v="5"/>
    <x v="4"/>
    <n v="38"/>
    <n v="6"/>
    <n v="3248"/>
  </r>
  <r>
    <x v="6"/>
    <x v="4"/>
    <n v="38"/>
    <n v="6"/>
    <n v="1803"/>
  </r>
  <r>
    <x v="7"/>
    <x v="4"/>
    <n v="38"/>
    <n v="7"/>
    <n v="1608"/>
  </r>
  <r>
    <x v="8"/>
    <x v="4"/>
    <n v="38"/>
    <n v="1"/>
    <n v="1207"/>
  </r>
  <r>
    <x v="9"/>
    <x v="4"/>
    <n v="38"/>
    <n v="0"/>
    <n v="0"/>
  </r>
  <r>
    <x v="10"/>
    <x v="4"/>
    <n v="38"/>
    <n v="23"/>
    <n v="20629"/>
  </r>
  <r>
    <x v="11"/>
    <x v="4"/>
    <n v="38"/>
    <n v="13"/>
    <n v="1488"/>
  </r>
  <r>
    <x v="12"/>
    <x v="4"/>
    <n v="38"/>
    <n v="1"/>
    <n v="297"/>
  </r>
  <r>
    <x v="13"/>
    <x v="4"/>
    <n v="38"/>
    <n v="83"/>
    <n v="53538"/>
  </r>
  <r>
    <x v="14"/>
    <x v="4"/>
    <n v="38"/>
    <n v="22"/>
    <n v="5811"/>
  </r>
  <r>
    <x v="15"/>
    <x v="4"/>
    <n v="38"/>
    <n v="9"/>
    <n v="30032"/>
  </r>
  <r>
    <x v="16"/>
    <x v="4"/>
    <n v="38"/>
    <n v="9"/>
    <n v="2543"/>
  </r>
  <r>
    <x v="17"/>
    <x v="4"/>
    <n v="38"/>
    <n v="10"/>
    <n v="20030"/>
  </r>
  <r>
    <x v="18"/>
    <x v="4"/>
    <n v="38"/>
    <n v="62"/>
    <n v="43141"/>
  </r>
  <r>
    <x v="19"/>
    <x v="4"/>
    <n v="38"/>
    <n v="26"/>
    <n v="4588"/>
  </r>
  <r>
    <x v="20"/>
    <x v="4"/>
    <n v="38"/>
    <n v="7"/>
    <n v="2380"/>
  </r>
  <r>
    <x v="21"/>
    <x v="4"/>
    <n v="38"/>
    <n v="29"/>
    <n v="24428"/>
  </r>
  <r>
    <x v="22"/>
    <x v="4"/>
    <n v="38"/>
    <n v="30"/>
    <n v="12162"/>
  </r>
  <r>
    <x v="23"/>
    <x v="4"/>
    <n v="38"/>
    <n v="8"/>
    <n v="4205"/>
  </r>
  <r>
    <x v="24"/>
    <x v="4"/>
    <n v="38"/>
    <n v="38"/>
    <n v="16227"/>
  </r>
  <r>
    <x v="25"/>
    <x v="4"/>
    <n v="38"/>
    <n v="17"/>
    <n v="3871"/>
  </r>
  <r>
    <x v="26"/>
    <x v="4"/>
    <n v="38"/>
    <n v="7"/>
    <n v="2148"/>
  </r>
  <r>
    <x v="27"/>
    <x v="4"/>
    <n v="38"/>
    <n v="7"/>
    <n v="1036"/>
  </r>
  <r>
    <x v="28"/>
    <x v="4"/>
    <n v="38"/>
    <n v="28"/>
    <n v="15415"/>
  </r>
  <r>
    <x v="29"/>
    <x v="4"/>
    <n v="38"/>
    <n v="14"/>
    <n v="2295"/>
  </r>
  <r>
    <x v="30"/>
    <x v="4"/>
    <n v="38"/>
    <n v="20"/>
    <n v="7835"/>
  </r>
  <r>
    <x v="31"/>
    <x v="4"/>
    <n v="38"/>
    <n v="15"/>
    <n v="6671"/>
  </r>
  <r>
    <x v="32"/>
    <x v="4"/>
    <n v="38"/>
    <n v="127"/>
    <n v="15081"/>
  </r>
  <r>
    <x v="33"/>
    <x v="4"/>
    <n v="38"/>
    <n v="16"/>
    <n v="4548"/>
  </r>
  <r>
    <x v="34"/>
    <x v="4"/>
    <n v="38"/>
    <n v="1"/>
    <n v="113"/>
  </r>
  <r>
    <x v="35"/>
    <x v="4"/>
    <n v="38"/>
    <n v="30"/>
    <n v="10756"/>
  </r>
  <r>
    <x v="36"/>
    <x v="4"/>
    <n v="38"/>
    <n v="15"/>
    <n v="2386"/>
  </r>
  <r>
    <x v="37"/>
    <x v="4"/>
    <n v="38"/>
    <n v="8"/>
    <n v="1332"/>
  </r>
  <r>
    <x v="38"/>
    <x v="4"/>
    <n v="38"/>
    <n v="28"/>
    <n v="11801"/>
  </r>
  <r>
    <x v="39"/>
    <x v="4"/>
    <n v="38"/>
    <n v="17"/>
    <n v="5842"/>
  </r>
  <r>
    <x v="40"/>
    <x v="4"/>
    <n v="38"/>
    <n v="10"/>
    <n v="5261"/>
  </r>
  <r>
    <x v="41"/>
    <x v="4"/>
    <n v="38"/>
    <n v="21"/>
    <n v="4638"/>
  </r>
  <r>
    <x v="42"/>
    <x v="4"/>
    <n v="38"/>
    <n v="49"/>
    <n v="10375"/>
  </r>
  <r>
    <x v="43"/>
    <x v="4"/>
    <n v="38"/>
    <n v="88"/>
    <n v="34820"/>
  </r>
  <r>
    <x v="44"/>
    <x v="4"/>
    <n v="38"/>
    <n v="41"/>
    <n v="18141"/>
  </r>
  <r>
    <x v="45"/>
    <x v="4"/>
    <n v="38"/>
    <n v="7"/>
    <n v="1651"/>
  </r>
  <r>
    <x v="46"/>
    <x v="4"/>
    <n v="38"/>
    <n v="119"/>
    <n v="78341"/>
  </r>
  <r>
    <x v="47"/>
    <x v="4"/>
    <n v="38"/>
    <n v="7"/>
    <n v="3376"/>
  </r>
  <r>
    <x v="48"/>
    <x v="4"/>
    <n v="38"/>
    <n v="27"/>
    <n v="10626"/>
  </r>
  <r>
    <x v="49"/>
    <x v="4"/>
    <n v="38"/>
    <n v="22"/>
    <n v="4169"/>
  </r>
  <r>
    <x v="50"/>
    <x v="4"/>
    <n v="38"/>
    <n v="15"/>
    <n v="2787"/>
  </r>
  <r>
    <x v="53"/>
    <x v="4"/>
    <n v="38"/>
    <n v="6"/>
    <n v="5484"/>
  </r>
  <r>
    <x v="52"/>
    <x v="4"/>
    <n v="38"/>
    <n v="1"/>
    <n v="388"/>
  </r>
  <r>
    <x v="51"/>
    <x v="4"/>
    <n v="38"/>
    <n v="62"/>
    <n v="102282"/>
  </r>
  <r>
    <x v="0"/>
    <x v="4"/>
    <n v="39"/>
    <n v="15"/>
    <n v="6649"/>
  </r>
  <r>
    <x v="1"/>
    <x v="4"/>
    <n v="39"/>
    <n v="2"/>
    <n v="699"/>
  </r>
  <r>
    <x v="2"/>
    <x v="4"/>
    <n v="39"/>
    <n v="45"/>
    <n v="17775"/>
  </r>
  <r>
    <x v="3"/>
    <x v="4"/>
    <n v="39"/>
    <n v="4"/>
    <n v="1382"/>
  </r>
  <r>
    <x v="4"/>
    <x v="4"/>
    <n v="39"/>
    <n v="66"/>
    <n v="25356"/>
  </r>
  <r>
    <x v="5"/>
    <x v="4"/>
    <n v="39"/>
    <n v="6"/>
    <n v="3411"/>
  </r>
  <r>
    <x v="6"/>
    <x v="4"/>
    <n v="39"/>
    <n v="5"/>
    <n v="1653"/>
  </r>
  <r>
    <x v="7"/>
    <x v="4"/>
    <n v="39"/>
    <n v="6"/>
    <n v="1388"/>
  </r>
  <r>
    <x v="8"/>
    <x v="4"/>
    <n v="39"/>
    <n v="1"/>
    <n v="1634"/>
  </r>
  <r>
    <x v="9"/>
    <x v="4"/>
    <n v="39"/>
    <n v="0"/>
    <n v="0"/>
  </r>
  <r>
    <x v="10"/>
    <x v="4"/>
    <n v="39"/>
    <n v="21"/>
    <n v="21294"/>
  </r>
  <r>
    <x v="11"/>
    <x v="4"/>
    <n v="39"/>
    <n v="12"/>
    <n v="1496"/>
  </r>
  <r>
    <x v="12"/>
    <x v="4"/>
    <n v="39"/>
    <n v="2"/>
    <n v="666"/>
  </r>
  <r>
    <x v="13"/>
    <x v="4"/>
    <n v="39"/>
    <n v="82"/>
    <n v="50115"/>
  </r>
  <r>
    <x v="14"/>
    <x v="4"/>
    <n v="39"/>
    <n v="22"/>
    <n v="6314"/>
  </r>
  <r>
    <x v="15"/>
    <x v="4"/>
    <n v="39"/>
    <n v="9"/>
    <n v="32324"/>
  </r>
  <r>
    <x v="16"/>
    <x v="4"/>
    <n v="39"/>
    <n v="11"/>
    <n v="3501"/>
  </r>
  <r>
    <x v="17"/>
    <x v="4"/>
    <n v="39"/>
    <n v="6"/>
    <n v="5516"/>
  </r>
  <r>
    <x v="18"/>
    <x v="4"/>
    <n v="39"/>
    <n v="65"/>
    <n v="42924"/>
  </r>
  <r>
    <x v="19"/>
    <x v="4"/>
    <n v="39"/>
    <n v="26"/>
    <n v="4702"/>
  </r>
  <r>
    <x v="20"/>
    <x v="4"/>
    <n v="39"/>
    <n v="11"/>
    <n v="2708"/>
  </r>
  <r>
    <x v="21"/>
    <x v="4"/>
    <n v="39"/>
    <n v="29"/>
    <n v="23315"/>
  </r>
  <r>
    <x v="22"/>
    <x v="4"/>
    <n v="39"/>
    <n v="32"/>
    <n v="12714"/>
  </r>
  <r>
    <x v="23"/>
    <x v="4"/>
    <n v="39"/>
    <n v="7"/>
    <n v="3482"/>
  </r>
  <r>
    <x v="24"/>
    <x v="4"/>
    <n v="39"/>
    <n v="40"/>
    <n v="16249"/>
  </r>
  <r>
    <x v="25"/>
    <x v="4"/>
    <n v="39"/>
    <n v="17"/>
    <n v="3979"/>
  </r>
  <r>
    <x v="26"/>
    <x v="4"/>
    <n v="39"/>
    <n v="7"/>
    <n v="2266"/>
  </r>
  <r>
    <x v="27"/>
    <x v="4"/>
    <n v="39"/>
    <n v="7"/>
    <n v="1037"/>
  </r>
  <r>
    <x v="28"/>
    <x v="4"/>
    <n v="39"/>
    <n v="29"/>
    <n v="14804"/>
  </r>
  <r>
    <x v="29"/>
    <x v="4"/>
    <n v="39"/>
    <n v="15"/>
    <n v="2204"/>
  </r>
  <r>
    <x v="30"/>
    <x v="4"/>
    <n v="39"/>
    <n v="20"/>
    <n v="7019"/>
  </r>
  <r>
    <x v="31"/>
    <x v="4"/>
    <n v="39"/>
    <n v="19"/>
    <n v="8791"/>
  </r>
  <r>
    <x v="32"/>
    <x v="4"/>
    <n v="39"/>
    <n v="125"/>
    <n v="13565"/>
  </r>
  <r>
    <x v="33"/>
    <x v="4"/>
    <n v="39"/>
    <n v="16"/>
    <n v="4508"/>
  </r>
  <r>
    <x v="34"/>
    <x v="4"/>
    <n v="39"/>
    <n v="1"/>
    <n v="119"/>
  </r>
  <r>
    <x v="35"/>
    <x v="4"/>
    <n v="39"/>
    <n v="29"/>
    <n v="10964"/>
  </r>
  <r>
    <x v="36"/>
    <x v="4"/>
    <n v="39"/>
    <n v="17"/>
    <n v="2698"/>
  </r>
  <r>
    <x v="37"/>
    <x v="4"/>
    <n v="39"/>
    <n v="6"/>
    <n v="1115"/>
  </r>
  <r>
    <x v="38"/>
    <x v="4"/>
    <n v="39"/>
    <n v="30"/>
    <n v="14178"/>
  </r>
  <r>
    <x v="39"/>
    <x v="4"/>
    <n v="39"/>
    <n v="18"/>
    <n v="5908"/>
  </r>
  <r>
    <x v="40"/>
    <x v="4"/>
    <n v="39"/>
    <n v="10"/>
    <n v="5147"/>
  </r>
  <r>
    <x v="41"/>
    <x v="4"/>
    <n v="39"/>
    <n v="21"/>
    <n v="3566"/>
  </r>
  <r>
    <x v="42"/>
    <x v="4"/>
    <n v="39"/>
    <n v="47"/>
    <n v="10351"/>
  </r>
  <r>
    <x v="43"/>
    <x v="4"/>
    <n v="39"/>
    <n v="83"/>
    <n v="35408"/>
  </r>
  <r>
    <x v="44"/>
    <x v="4"/>
    <n v="39"/>
    <n v="41"/>
    <n v="17885"/>
  </r>
  <r>
    <x v="45"/>
    <x v="4"/>
    <n v="39"/>
    <n v="6"/>
    <n v="1242"/>
  </r>
  <r>
    <x v="46"/>
    <x v="4"/>
    <n v="39"/>
    <n v="122"/>
    <n v="83116"/>
  </r>
  <r>
    <x v="47"/>
    <x v="4"/>
    <n v="39"/>
    <n v="7"/>
    <n v="3662"/>
  </r>
  <r>
    <x v="48"/>
    <x v="4"/>
    <n v="39"/>
    <n v="28"/>
    <n v="11636"/>
  </r>
  <r>
    <x v="49"/>
    <x v="4"/>
    <n v="39"/>
    <n v="24"/>
    <n v="4206"/>
  </r>
  <r>
    <x v="50"/>
    <x v="4"/>
    <n v="39"/>
    <n v="14"/>
    <n v="2784"/>
  </r>
  <r>
    <x v="53"/>
    <x v="4"/>
    <n v="39"/>
    <n v="7"/>
    <n v="5964"/>
  </r>
  <r>
    <x v="52"/>
    <x v="4"/>
    <n v="39"/>
    <n v="1"/>
    <n v="392"/>
  </r>
  <r>
    <x v="51"/>
    <x v="4"/>
    <n v="39"/>
    <n v="62"/>
    <n v="100770"/>
  </r>
  <r>
    <x v="0"/>
    <x v="4"/>
    <n v="40"/>
    <n v="26"/>
    <n v="12704"/>
  </r>
  <r>
    <x v="1"/>
    <x v="4"/>
    <n v="40"/>
    <n v="7"/>
    <n v="1143"/>
  </r>
  <r>
    <x v="2"/>
    <x v="4"/>
    <n v="40"/>
    <n v="59"/>
    <n v="29047"/>
  </r>
  <r>
    <x v="3"/>
    <x v="4"/>
    <n v="40"/>
    <n v="17"/>
    <n v="4476"/>
  </r>
  <r>
    <x v="4"/>
    <x v="4"/>
    <n v="40"/>
    <n v="129"/>
    <n v="43533"/>
  </r>
  <r>
    <x v="5"/>
    <x v="4"/>
    <n v="40"/>
    <n v="6"/>
    <n v="4069"/>
  </r>
  <r>
    <x v="6"/>
    <x v="4"/>
    <n v="40"/>
    <n v="17"/>
    <n v="4027"/>
  </r>
  <r>
    <x v="7"/>
    <x v="4"/>
    <n v="40"/>
    <n v="7"/>
    <n v="1588"/>
  </r>
  <r>
    <x v="8"/>
    <x v="4"/>
    <n v="40"/>
    <n v="2"/>
    <n v="2034"/>
  </r>
  <r>
    <x v="9"/>
    <x v="4"/>
    <n v="40"/>
    <n v="0"/>
    <n v="0"/>
  </r>
  <r>
    <x v="10"/>
    <x v="4"/>
    <n v="40"/>
    <n v="34"/>
    <n v="23940"/>
  </r>
  <r>
    <x v="11"/>
    <x v="4"/>
    <n v="40"/>
    <n v="20"/>
    <n v="2781"/>
  </r>
  <r>
    <x v="12"/>
    <x v="4"/>
    <n v="40"/>
    <n v="9"/>
    <n v="2615"/>
  </r>
  <r>
    <x v="13"/>
    <x v="4"/>
    <n v="40"/>
    <n v="93"/>
    <n v="57777"/>
  </r>
  <r>
    <x v="14"/>
    <x v="4"/>
    <n v="40"/>
    <n v="35"/>
    <n v="8943"/>
  </r>
  <r>
    <x v="15"/>
    <x v="4"/>
    <n v="40"/>
    <n v="16"/>
    <n v="32278"/>
  </r>
  <r>
    <x v="16"/>
    <x v="4"/>
    <n v="40"/>
    <n v="29"/>
    <n v="7022"/>
  </r>
  <r>
    <x v="17"/>
    <x v="4"/>
    <n v="40"/>
    <n v="17"/>
    <n v="19946"/>
  </r>
  <r>
    <x v="18"/>
    <x v="4"/>
    <n v="40"/>
    <n v="75"/>
    <n v="45888"/>
  </r>
  <r>
    <x v="19"/>
    <x v="4"/>
    <n v="40"/>
    <n v="29"/>
    <n v="5836"/>
  </r>
  <r>
    <x v="20"/>
    <x v="4"/>
    <n v="40"/>
    <n v="20"/>
    <n v="10582"/>
  </r>
  <r>
    <x v="21"/>
    <x v="4"/>
    <n v="40"/>
    <n v="47"/>
    <n v="27489"/>
  </r>
  <r>
    <x v="22"/>
    <x v="4"/>
    <n v="40"/>
    <n v="42"/>
    <n v="15890"/>
  </r>
  <r>
    <x v="23"/>
    <x v="4"/>
    <n v="40"/>
    <n v="16"/>
    <n v="5476"/>
  </r>
  <r>
    <x v="24"/>
    <x v="4"/>
    <n v="40"/>
    <n v="50"/>
    <n v="19981"/>
  </r>
  <r>
    <x v="25"/>
    <x v="4"/>
    <n v="40"/>
    <n v="23"/>
    <n v="8276"/>
  </r>
  <r>
    <x v="26"/>
    <x v="4"/>
    <n v="40"/>
    <n v="12"/>
    <n v="3112"/>
  </r>
  <r>
    <x v="27"/>
    <x v="4"/>
    <n v="40"/>
    <n v="16"/>
    <n v="2696"/>
  </r>
  <r>
    <x v="28"/>
    <x v="4"/>
    <n v="40"/>
    <n v="29"/>
    <n v="13149"/>
  </r>
  <r>
    <x v="29"/>
    <x v="4"/>
    <n v="40"/>
    <n v="22"/>
    <n v="4285"/>
  </r>
  <r>
    <x v="30"/>
    <x v="4"/>
    <n v="40"/>
    <n v="22"/>
    <n v="8111"/>
  </r>
  <r>
    <x v="31"/>
    <x v="4"/>
    <n v="40"/>
    <n v="25"/>
    <n v="11009"/>
  </r>
  <r>
    <x v="32"/>
    <x v="4"/>
    <n v="40"/>
    <n v="153"/>
    <n v="17872"/>
  </r>
  <r>
    <x v="33"/>
    <x v="4"/>
    <n v="40"/>
    <n v="44"/>
    <n v="14697"/>
  </r>
  <r>
    <x v="34"/>
    <x v="4"/>
    <n v="40"/>
    <n v="7"/>
    <n v="1442"/>
  </r>
  <r>
    <x v="35"/>
    <x v="4"/>
    <n v="40"/>
    <n v="46"/>
    <n v="14259"/>
  </r>
  <r>
    <x v="36"/>
    <x v="4"/>
    <n v="40"/>
    <n v="14"/>
    <n v="2049"/>
  </r>
  <r>
    <x v="37"/>
    <x v="4"/>
    <n v="40"/>
    <n v="13"/>
    <n v="3132"/>
  </r>
  <r>
    <x v="38"/>
    <x v="4"/>
    <n v="40"/>
    <n v="38"/>
    <n v="14610"/>
  </r>
  <r>
    <x v="39"/>
    <x v="4"/>
    <n v="40"/>
    <n v="20"/>
    <n v="6915"/>
  </r>
  <r>
    <x v="40"/>
    <x v="4"/>
    <n v="40"/>
    <n v="15"/>
    <n v="6530"/>
  </r>
  <r>
    <x v="41"/>
    <x v="4"/>
    <n v="40"/>
    <n v="24"/>
    <n v="5728"/>
  </r>
  <r>
    <x v="42"/>
    <x v="4"/>
    <n v="40"/>
    <n v="48"/>
    <n v="9761"/>
  </r>
  <r>
    <x v="43"/>
    <x v="4"/>
    <n v="40"/>
    <n v="95"/>
    <n v="38565"/>
  </r>
  <r>
    <x v="44"/>
    <x v="4"/>
    <n v="40"/>
    <n v="45"/>
    <n v="17305"/>
  </r>
  <r>
    <x v="45"/>
    <x v="4"/>
    <n v="40"/>
    <n v="11"/>
    <n v="3136"/>
  </r>
  <r>
    <x v="46"/>
    <x v="4"/>
    <n v="40"/>
    <n v="121"/>
    <n v="81531"/>
  </r>
  <r>
    <x v="47"/>
    <x v="4"/>
    <n v="40"/>
    <n v="26"/>
    <n v="4282"/>
  </r>
  <r>
    <x v="48"/>
    <x v="4"/>
    <n v="40"/>
    <n v="46"/>
    <n v="17738"/>
  </r>
  <r>
    <x v="49"/>
    <x v="4"/>
    <n v="40"/>
    <n v="29"/>
    <n v="4465"/>
  </r>
  <r>
    <x v="50"/>
    <x v="4"/>
    <n v="40"/>
    <n v="25"/>
    <n v="5964"/>
  </r>
  <r>
    <x v="53"/>
    <x v="4"/>
    <n v="40"/>
    <n v="6"/>
    <n v="5857"/>
  </r>
  <r>
    <x v="52"/>
    <x v="4"/>
    <n v="40"/>
    <n v="1"/>
    <n v="355"/>
  </r>
  <r>
    <x v="51"/>
    <x v="4"/>
    <n v="40"/>
    <n v="94"/>
    <n v="104368"/>
  </r>
  <r>
    <x v="0"/>
    <x v="4"/>
    <n v="41"/>
    <n v="27"/>
    <n v="13067"/>
  </r>
  <r>
    <x v="1"/>
    <x v="4"/>
    <n v="41"/>
    <n v="8"/>
    <n v="1453"/>
  </r>
  <r>
    <x v="2"/>
    <x v="4"/>
    <n v="41"/>
    <n v="59"/>
    <n v="28645"/>
  </r>
  <r>
    <x v="3"/>
    <x v="4"/>
    <n v="41"/>
    <n v="19"/>
    <n v="6180"/>
  </r>
  <r>
    <x v="4"/>
    <x v="4"/>
    <n v="41"/>
    <n v="136"/>
    <n v="46366"/>
  </r>
  <r>
    <x v="5"/>
    <x v="4"/>
    <n v="41"/>
    <n v="6"/>
    <n v="3508"/>
  </r>
  <r>
    <x v="6"/>
    <x v="4"/>
    <n v="41"/>
    <n v="18"/>
    <n v="4211"/>
  </r>
  <r>
    <x v="7"/>
    <x v="4"/>
    <n v="41"/>
    <n v="7"/>
    <n v="1765"/>
  </r>
  <r>
    <x v="8"/>
    <x v="4"/>
    <n v="41"/>
    <n v="2"/>
    <n v="2121"/>
  </r>
  <r>
    <x v="9"/>
    <x v="4"/>
    <n v="41"/>
    <n v="0"/>
    <n v="0"/>
  </r>
  <r>
    <x v="10"/>
    <x v="4"/>
    <n v="41"/>
    <n v="34"/>
    <n v="20176"/>
  </r>
  <r>
    <x v="11"/>
    <x v="4"/>
    <n v="41"/>
    <n v="20"/>
    <n v="2827"/>
  </r>
  <r>
    <x v="12"/>
    <x v="4"/>
    <n v="41"/>
    <n v="9"/>
    <n v="3045"/>
  </r>
  <r>
    <x v="13"/>
    <x v="4"/>
    <n v="41"/>
    <n v="93"/>
    <n v="56141"/>
  </r>
  <r>
    <x v="14"/>
    <x v="4"/>
    <n v="41"/>
    <n v="38"/>
    <n v="9596"/>
  </r>
  <r>
    <x v="15"/>
    <x v="4"/>
    <n v="41"/>
    <n v="16"/>
    <n v="32306"/>
  </r>
  <r>
    <x v="16"/>
    <x v="4"/>
    <n v="41"/>
    <n v="30"/>
    <n v="6994"/>
  </r>
  <r>
    <x v="17"/>
    <x v="4"/>
    <n v="41"/>
    <n v="17"/>
    <n v="22287"/>
  </r>
  <r>
    <x v="18"/>
    <x v="4"/>
    <n v="41"/>
    <n v="79"/>
    <n v="48697"/>
  </r>
  <r>
    <x v="19"/>
    <x v="4"/>
    <n v="41"/>
    <n v="30"/>
    <n v="6120"/>
  </r>
  <r>
    <x v="20"/>
    <x v="4"/>
    <n v="41"/>
    <n v="21"/>
    <n v="10867"/>
  </r>
  <r>
    <x v="21"/>
    <x v="4"/>
    <n v="41"/>
    <n v="46"/>
    <n v="26203"/>
  </r>
  <r>
    <x v="22"/>
    <x v="4"/>
    <n v="41"/>
    <n v="45"/>
    <n v="16285"/>
  </r>
  <r>
    <x v="23"/>
    <x v="4"/>
    <n v="41"/>
    <n v="16"/>
    <n v="5567"/>
  </r>
  <r>
    <x v="24"/>
    <x v="4"/>
    <n v="41"/>
    <n v="52"/>
    <n v="18347"/>
  </r>
  <r>
    <x v="25"/>
    <x v="4"/>
    <n v="41"/>
    <n v="23"/>
    <n v="8147"/>
  </r>
  <r>
    <x v="26"/>
    <x v="4"/>
    <n v="41"/>
    <n v="11"/>
    <n v="3426"/>
  </r>
  <r>
    <x v="27"/>
    <x v="4"/>
    <n v="41"/>
    <n v="15"/>
    <n v="2697"/>
  </r>
  <r>
    <x v="28"/>
    <x v="4"/>
    <n v="41"/>
    <n v="31"/>
    <n v="11237"/>
  </r>
  <r>
    <x v="29"/>
    <x v="4"/>
    <n v="41"/>
    <n v="26"/>
    <n v="4972"/>
  </r>
  <r>
    <x v="30"/>
    <x v="4"/>
    <n v="41"/>
    <n v="24"/>
    <n v="8337"/>
  </r>
  <r>
    <x v="31"/>
    <x v="4"/>
    <n v="41"/>
    <n v="26"/>
    <n v="11644"/>
  </r>
  <r>
    <x v="32"/>
    <x v="4"/>
    <n v="41"/>
    <n v="155"/>
    <n v="18060"/>
  </r>
  <r>
    <x v="33"/>
    <x v="4"/>
    <n v="41"/>
    <n v="48"/>
    <n v="15441"/>
  </r>
  <r>
    <x v="34"/>
    <x v="4"/>
    <n v="41"/>
    <n v="8"/>
    <n v="1506"/>
  </r>
  <r>
    <x v="35"/>
    <x v="4"/>
    <n v="41"/>
    <n v="52"/>
    <n v="15101"/>
  </r>
  <r>
    <x v="36"/>
    <x v="4"/>
    <n v="41"/>
    <n v="17"/>
    <n v="2348"/>
  </r>
  <r>
    <x v="37"/>
    <x v="4"/>
    <n v="41"/>
    <n v="13"/>
    <n v="3345"/>
  </r>
  <r>
    <x v="38"/>
    <x v="4"/>
    <n v="41"/>
    <n v="40"/>
    <n v="13321"/>
  </r>
  <r>
    <x v="39"/>
    <x v="4"/>
    <n v="41"/>
    <n v="19"/>
    <n v="6571"/>
  </r>
  <r>
    <x v="40"/>
    <x v="4"/>
    <n v="41"/>
    <n v="15"/>
    <n v="6643"/>
  </r>
  <r>
    <x v="41"/>
    <x v="4"/>
    <n v="41"/>
    <n v="24"/>
    <n v="5756"/>
  </r>
  <r>
    <x v="42"/>
    <x v="4"/>
    <n v="41"/>
    <n v="48"/>
    <n v="10464"/>
  </r>
  <r>
    <x v="43"/>
    <x v="4"/>
    <n v="41"/>
    <n v="94"/>
    <n v="38801"/>
  </r>
  <r>
    <x v="44"/>
    <x v="4"/>
    <n v="41"/>
    <n v="42"/>
    <n v="17802"/>
  </r>
  <r>
    <x v="45"/>
    <x v="4"/>
    <n v="41"/>
    <n v="11"/>
    <n v="3092"/>
  </r>
  <r>
    <x v="46"/>
    <x v="4"/>
    <n v="41"/>
    <n v="118"/>
    <n v="65816"/>
  </r>
  <r>
    <x v="47"/>
    <x v="4"/>
    <n v="41"/>
    <n v="26"/>
    <n v="4404"/>
  </r>
  <r>
    <x v="48"/>
    <x v="4"/>
    <n v="41"/>
    <n v="44"/>
    <n v="17677"/>
  </r>
  <r>
    <x v="49"/>
    <x v="4"/>
    <n v="41"/>
    <n v="27"/>
    <n v="4592"/>
  </r>
  <r>
    <x v="50"/>
    <x v="4"/>
    <n v="41"/>
    <n v="24"/>
    <n v="5735"/>
  </r>
  <r>
    <x v="53"/>
    <x v="4"/>
    <n v="41"/>
    <n v="5"/>
    <n v="5046"/>
  </r>
  <r>
    <x v="52"/>
    <x v="4"/>
    <n v="41"/>
    <n v="1"/>
    <n v="368"/>
  </r>
  <r>
    <x v="51"/>
    <x v="4"/>
    <n v="41"/>
    <n v="80"/>
    <n v="100073"/>
  </r>
  <r>
    <x v="0"/>
    <x v="4"/>
    <n v="42"/>
    <n v="28"/>
    <n v="12334"/>
  </r>
  <r>
    <x v="1"/>
    <x v="4"/>
    <n v="42"/>
    <n v="7"/>
    <n v="1097"/>
  </r>
  <r>
    <x v="2"/>
    <x v="4"/>
    <n v="42"/>
    <n v="60"/>
    <n v="29182"/>
  </r>
  <r>
    <x v="3"/>
    <x v="4"/>
    <n v="42"/>
    <n v="21"/>
    <n v="6351"/>
  </r>
  <r>
    <x v="4"/>
    <x v="4"/>
    <n v="42"/>
    <n v="139"/>
    <n v="47088"/>
  </r>
  <r>
    <x v="5"/>
    <x v="4"/>
    <n v="42"/>
    <n v="6"/>
    <n v="3807"/>
  </r>
  <r>
    <x v="6"/>
    <x v="4"/>
    <n v="42"/>
    <n v="16"/>
    <n v="3990"/>
  </r>
  <r>
    <x v="7"/>
    <x v="4"/>
    <n v="42"/>
    <n v="7"/>
    <n v="1677"/>
  </r>
  <r>
    <x v="8"/>
    <x v="4"/>
    <n v="42"/>
    <n v="2"/>
    <n v="1887"/>
  </r>
  <r>
    <x v="9"/>
    <x v="4"/>
    <n v="42"/>
    <n v="0"/>
    <n v="0"/>
  </r>
  <r>
    <x v="10"/>
    <x v="4"/>
    <n v="42"/>
    <n v="35"/>
    <n v="28921"/>
  </r>
  <r>
    <x v="11"/>
    <x v="4"/>
    <n v="42"/>
    <n v="20"/>
    <n v="2777"/>
  </r>
  <r>
    <x v="12"/>
    <x v="4"/>
    <n v="42"/>
    <n v="10"/>
    <n v="3441"/>
  </r>
  <r>
    <x v="13"/>
    <x v="4"/>
    <n v="42"/>
    <n v="94"/>
    <n v="56597"/>
  </r>
  <r>
    <x v="14"/>
    <x v="4"/>
    <n v="42"/>
    <n v="36"/>
    <n v="8575"/>
  </r>
  <r>
    <x v="15"/>
    <x v="4"/>
    <n v="42"/>
    <n v="14"/>
    <n v="34531"/>
  </r>
  <r>
    <x v="16"/>
    <x v="4"/>
    <n v="42"/>
    <n v="30"/>
    <n v="6285"/>
  </r>
  <r>
    <x v="17"/>
    <x v="4"/>
    <n v="42"/>
    <n v="19"/>
    <n v="22832"/>
  </r>
  <r>
    <x v="18"/>
    <x v="4"/>
    <n v="42"/>
    <n v="83"/>
    <n v="49611"/>
  </r>
  <r>
    <x v="19"/>
    <x v="4"/>
    <n v="42"/>
    <n v="31"/>
    <n v="5965"/>
  </r>
  <r>
    <x v="20"/>
    <x v="4"/>
    <n v="42"/>
    <n v="21"/>
    <n v="10851"/>
  </r>
  <r>
    <x v="21"/>
    <x v="4"/>
    <n v="42"/>
    <n v="46"/>
    <n v="22682"/>
  </r>
  <r>
    <x v="22"/>
    <x v="4"/>
    <n v="42"/>
    <n v="47"/>
    <n v="16997"/>
  </r>
  <r>
    <x v="23"/>
    <x v="4"/>
    <n v="42"/>
    <n v="15"/>
    <n v="5156"/>
  </r>
  <r>
    <x v="24"/>
    <x v="4"/>
    <n v="42"/>
    <n v="53"/>
    <n v="17749"/>
  </r>
  <r>
    <x v="25"/>
    <x v="4"/>
    <n v="42"/>
    <n v="23"/>
    <n v="8259"/>
  </r>
  <r>
    <x v="26"/>
    <x v="4"/>
    <n v="42"/>
    <n v="11"/>
    <n v="3345"/>
  </r>
  <r>
    <x v="27"/>
    <x v="4"/>
    <n v="42"/>
    <n v="16"/>
    <n v="3039"/>
  </r>
  <r>
    <x v="28"/>
    <x v="4"/>
    <n v="42"/>
    <n v="31"/>
    <n v="13233"/>
  </r>
  <r>
    <x v="29"/>
    <x v="4"/>
    <n v="42"/>
    <n v="26"/>
    <n v="4920"/>
  </r>
  <r>
    <x v="30"/>
    <x v="4"/>
    <n v="42"/>
    <n v="25"/>
    <n v="10749"/>
  </r>
  <r>
    <x v="31"/>
    <x v="4"/>
    <n v="42"/>
    <n v="25"/>
    <n v="10198"/>
  </r>
  <r>
    <x v="32"/>
    <x v="4"/>
    <n v="42"/>
    <n v="157"/>
    <n v="17958"/>
  </r>
  <r>
    <x v="33"/>
    <x v="4"/>
    <n v="42"/>
    <n v="47"/>
    <n v="14788"/>
  </r>
  <r>
    <x v="34"/>
    <x v="4"/>
    <n v="42"/>
    <n v="7"/>
    <n v="1491"/>
  </r>
  <r>
    <x v="35"/>
    <x v="4"/>
    <n v="42"/>
    <n v="55"/>
    <n v="16215"/>
  </r>
  <r>
    <x v="36"/>
    <x v="4"/>
    <n v="42"/>
    <n v="19"/>
    <n v="3879"/>
  </r>
  <r>
    <x v="37"/>
    <x v="4"/>
    <n v="42"/>
    <n v="20"/>
    <n v="4893"/>
  </r>
  <r>
    <x v="38"/>
    <x v="4"/>
    <n v="42"/>
    <n v="45"/>
    <n v="16363"/>
  </r>
  <r>
    <x v="39"/>
    <x v="4"/>
    <n v="42"/>
    <n v="20"/>
    <n v="5794"/>
  </r>
  <r>
    <x v="40"/>
    <x v="4"/>
    <n v="42"/>
    <n v="15"/>
    <n v="6612"/>
  </r>
  <r>
    <x v="41"/>
    <x v="4"/>
    <n v="42"/>
    <n v="24"/>
    <n v="6041"/>
  </r>
  <r>
    <x v="42"/>
    <x v="4"/>
    <n v="42"/>
    <n v="46"/>
    <n v="8662"/>
  </r>
  <r>
    <x v="43"/>
    <x v="4"/>
    <n v="42"/>
    <n v="95"/>
    <n v="38512"/>
  </r>
  <r>
    <x v="44"/>
    <x v="4"/>
    <n v="42"/>
    <n v="43"/>
    <n v="18791"/>
  </r>
  <r>
    <x v="45"/>
    <x v="4"/>
    <n v="42"/>
    <n v="9"/>
    <n v="2446"/>
  </r>
  <r>
    <x v="46"/>
    <x v="4"/>
    <n v="42"/>
    <n v="108"/>
    <n v="68315"/>
  </r>
  <r>
    <x v="47"/>
    <x v="4"/>
    <n v="42"/>
    <n v="32"/>
    <n v="4912"/>
  </r>
  <r>
    <x v="48"/>
    <x v="4"/>
    <n v="42"/>
    <n v="44"/>
    <n v="18019"/>
  </r>
  <r>
    <x v="49"/>
    <x v="4"/>
    <n v="42"/>
    <n v="29"/>
    <n v="4565"/>
  </r>
  <r>
    <x v="50"/>
    <x v="4"/>
    <n v="42"/>
    <n v="24"/>
    <n v="6441"/>
  </r>
  <r>
    <x v="53"/>
    <x v="4"/>
    <n v="42"/>
    <n v="6"/>
    <n v="5691"/>
  </r>
  <r>
    <x v="52"/>
    <x v="4"/>
    <n v="42"/>
    <n v="1"/>
    <n v="388"/>
  </r>
  <r>
    <x v="51"/>
    <x v="4"/>
    <n v="42"/>
    <n v="94"/>
    <n v="100172"/>
  </r>
  <r>
    <x v="0"/>
    <x v="4"/>
    <n v="43"/>
    <n v="28"/>
    <n v="13379"/>
  </r>
  <r>
    <x v="1"/>
    <x v="4"/>
    <n v="43"/>
    <n v="8"/>
    <n v="1423"/>
  </r>
  <r>
    <x v="2"/>
    <x v="4"/>
    <n v="43"/>
    <n v="59"/>
    <n v="31010"/>
  </r>
  <r>
    <x v="3"/>
    <x v="4"/>
    <n v="43"/>
    <n v="20"/>
    <n v="5745"/>
  </r>
  <r>
    <x v="4"/>
    <x v="4"/>
    <n v="43"/>
    <n v="147"/>
    <n v="47395"/>
  </r>
  <r>
    <x v="5"/>
    <x v="4"/>
    <n v="43"/>
    <n v="4"/>
    <n v="3858"/>
  </r>
  <r>
    <x v="6"/>
    <x v="4"/>
    <n v="43"/>
    <n v="16"/>
    <n v="3838"/>
  </r>
  <r>
    <x v="7"/>
    <x v="4"/>
    <n v="43"/>
    <n v="7"/>
    <n v="1734"/>
  </r>
  <r>
    <x v="8"/>
    <x v="4"/>
    <n v="43"/>
    <n v="2"/>
    <n v="1678"/>
  </r>
  <r>
    <x v="9"/>
    <x v="4"/>
    <n v="43"/>
    <n v="0"/>
    <n v="0"/>
  </r>
  <r>
    <x v="10"/>
    <x v="4"/>
    <n v="43"/>
    <n v="36"/>
    <n v="28684"/>
  </r>
  <r>
    <x v="11"/>
    <x v="4"/>
    <n v="43"/>
    <n v="20"/>
    <n v="2797"/>
  </r>
  <r>
    <x v="12"/>
    <x v="4"/>
    <n v="43"/>
    <n v="10"/>
    <n v="3128"/>
  </r>
  <r>
    <x v="13"/>
    <x v="4"/>
    <n v="43"/>
    <n v="93"/>
    <n v="56302"/>
  </r>
  <r>
    <x v="14"/>
    <x v="4"/>
    <n v="43"/>
    <n v="37"/>
    <n v="8600"/>
  </r>
  <r>
    <x v="15"/>
    <x v="4"/>
    <n v="43"/>
    <n v="16"/>
    <n v="33391"/>
  </r>
  <r>
    <x v="16"/>
    <x v="4"/>
    <n v="43"/>
    <n v="32"/>
    <n v="7259"/>
  </r>
  <r>
    <x v="17"/>
    <x v="4"/>
    <n v="43"/>
    <n v="19"/>
    <n v="23157"/>
  </r>
  <r>
    <x v="18"/>
    <x v="4"/>
    <n v="43"/>
    <n v="81"/>
    <n v="46105"/>
  </r>
  <r>
    <x v="19"/>
    <x v="4"/>
    <n v="43"/>
    <n v="31"/>
    <n v="6087"/>
  </r>
  <r>
    <x v="20"/>
    <x v="4"/>
    <n v="43"/>
    <n v="23"/>
    <n v="12850"/>
  </r>
  <r>
    <x v="21"/>
    <x v="4"/>
    <n v="43"/>
    <n v="48"/>
    <n v="26929"/>
  </r>
  <r>
    <x v="22"/>
    <x v="4"/>
    <n v="43"/>
    <n v="47"/>
    <n v="16905"/>
  </r>
  <r>
    <x v="23"/>
    <x v="4"/>
    <n v="43"/>
    <n v="16"/>
    <n v="5139"/>
  </r>
  <r>
    <x v="24"/>
    <x v="4"/>
    <n v="43"/>
    <n v="53"/>
    <n v="19175"/>
  </r>
  <r>
    <x v="25"/>
    <x v="4"/>
    <n v="43"/>
    <n v="22"/>
    <n v="8443"/>
  </r>
  <r>
    <x v="26"/>
    <x v="4"/>
    <n v="43"/>
    <n v="12"/>
    <n v="3150"/>
  </r>
  <r>
    <x v="27"/>
    <x v="4"/>
    <n v="43"/>
    <n v="16"/>
    <n v="2637"/>
  </r>
  <r>
    <x v="28"/>
    <x v="4"/>
    <n v="43"/>
    <n v="30"/>
    <n v="13306"/>
  </r>
  <r>
    <x v="29"/>
    <x v="4"/>
    <n v="43"/>
    <n v="26"/>
    <n v="4930"/>
  </r>
  <r>
    <x v="30"/>
    <x v="4"/>
    <n v="43"/>
    <n v="26"/>
    <n v="11120"/>
  </r>
  <r>
    <x v="31"/>
    <x v="4"/>
    <n v="43"/>
    <n v="24"/>
    <n v="10776"/>
  </r>
  <r>
    <x v="32"/>
    <x v="4"/>
    <n v="43"/>
    <n v="159"/>
    <n v="18337"/>
  </r>
  <r>
    <x v="33"/>
    <x v="4"/>
    <n v="43"/>
    <n v="51"/>
    <n v="16852"/>
  </r>
  <r>
    <x v="34"/>
    <x v="4"/>
    <n v="43"/>
    <n v="8"/>
    <n v="1399"/>
  </r>
  <r>
    <x v="35"/>
    <x v="4"/>
    <n v="43"/>
    <n v="56"/>
    <n v="16998"/>
  </r>
  <r>
    <x v="36"/>
    <x v="4"/>
    <n v="43"/>
    <n v="18"/>
    <n v="3991"/>
  </r>
  <r>
    <x v="37"/>
    <x v="4"/>
    <n v="43"/>
    <n v="16"/>
    <n v="4203"/>
  </r>
  <r>
    <x v="38"/>
    <x v="4"/>
    <n v="43"/>
    <n v="46"/>
    <n v="16661"/>
  </r>
  <r>
    <x v="39"/>
    <x v="4"/>
    <n v="43"/>
    <n v="20"/>
    <n v="7040"/>
  </r>
  <r>
    <x v="40"/>
    <x v="4"/>
    <n v="43"/>
    <n v="15"/>
    <n v="5949"/>
  </r>
  <r>
    <x v="41"/>
    <x v="4"/>
    <n v="43"/>
    <n v="24"/>
    <n v="5744"/>
  </r>
  <r>
    <x v="42"/>
    <x v="4"/>
    <n v="43"/>
    <n v="48"/>
    <n v="10556"/>
  </r>
  <r>
    <x v="43"/>
    <x v="4"/>
    <n v="43"/>
    <n v="98"/>
    <n v="39582"/>
  </r>
  <r>
    <x v="44"/>
    <x v="4"/>
    <n v="43"/>
    <n v="38"/>
    <n v="15450"/>
  </r>
  <r>
    <x v="45"/>
    <x v="4"/>
    <n v="43"/>
    <n v="12"/>
    <n v="3765"/>
  </r>
  <r>
    <x v="46"/>
    <x v="4"/>
    <n v="43"/>
    <n v="116"/>
    <n v="75787"/>
  </r>
  <r>
    <x v="47"/>
    <x v="4"/>
    <n v="43"/>
    <n v="31"/>
    <n v="4834"/>
  </r>
  <r>
    <x v="48"/>
    <x v="4"/>
    <n v="43"/>
    <n v="45"/>
    <n v="18382"/>
  </r>
  <r>
    <x v="49"/>
    <x v="4"/>
    <n v="43"/>
    <n v="29"/>
    <n v="7557"/>
  </r>
  <r>
    <x v="50"/>
    <x v="4"/>
    <n v="43"/>
    <n v="26"/>
    <n v="5894"/>
  </r>
  <r>
    <x v="53"/>
    <x v="4"/>
    <n v="43"/>
    <n v="7"/>
    <n v="5898"/>
  </r>
  <r>
    <x v="52"/>
    <x v="4"/>
    <n v="43"/>
    <n v="1"/>
    <n v="387"/>
  </r>
  <r>
    <x v="51"/>
    <x v="4"/>
    <n v="43"/>
    <n v="93"/>
    <n v="100131"/>
  </r>
  <r>
    <x v="0"/>
    <x v="4"/>
    <n v="44"/>
    <n v="28"/>
    <n v="11944"/>
  </r>
  <r>
    <x v="1"/>
    <x v="4"/>
    <n v="44"/>
    <n v="7"/>
    <n v="1162"/>
  </r>
  <r>
    <x v="2"/>
    <x v="4"/>
    <n v="44"/>
    <n v="58"/>
    <n v="28966"/>
  </r>
  <r>
    <x v="3"/>
    <x v="4"/>
    <n v="44"/>
    <n v="18"/>
    <n v="5887"/>
  </r>
  <r>
    <x v="4"/>
    <x v="4"/>
    <n v="44"/>
    <n v="154"/>
    <n v="44750"/>
  </r>
  <r>
    <x v="5"/>
    <x v="4"/>
    <n v="44"/>
    <n v="6"/>
    <n v="4018"/>
  </r>
  <r>
    <x v="6"/>
    <x v="4"/>
    <n v="44"/>
    <n v="21"/>
    <n v="4641"/>
  </r>
  <r>
    <x v="7"/>
    <x v="4"/>
    <n v="44"/>
    <n v="7"/>
    <n v="1858"/>
  </r>
  <r>
    <x v="8"/>
    <x v="4"/>
    <n v="44"/>
    <n v="2"/>
    <n v="2156"/>
  </r>
  <r>
    <x v="9"/>
    <x v="4"/>
    <n v="44"/>
    <n v="0"/>
    <n v="0"/>
  </r>
  <r>
    <x v="10"/>
    <x v="4"/>
    <n v="44"/>
    <n v="37"/>
    <n v="23653"/>
  </r>
  <r>
    <x v="11"/>
    <x v="4"/>
    <n v="44"/>
    <n v="20"/>
    <n v="2609"/>
  </r>
  <r>
    <x v="12"/>
    <x v="4"/>
    <n v="44"/>
    <n v="10"/>
    <n v="3377"/>
  </r>
  <r>
    <x v="13"/>
    <x v="4"/>
    <n v="44"/>
    <n v="96"/>
    <n v="56032"/>
  </r>
  <r>
    <x v="14"/>
    <x v="4"/>
    <n v="44"/>
    <n v="38"/>
    <n v="9501"/>
  </r>
  <r>
    <x v="15"/>
    <x v="4"/>
    <n v="44"/>
    <n v="16"/>
    <n v="34072"/>
  </r>
  <r>
    <x v="16"/>
    <x v="4"/>
    <n v="44"/>
    <n v="29"/>
    <n v="6016"/>
  </r>
  <r>
    <x v="17"/>
    <x v="4"/>
    <n v="44"/>
    <n v="19"/>
    <n v="25119"/>
  </r>
  <r>
    <x v="18"/>
    <x v="4"/>
    <n v="44"/>
    <n v="77"/>
    <n v="47393"/>
  </r>
  <r>
    <x v="19"/>
    <x v="4"/>
    <n v="44"/>
    <n v="30"/>
    <n v="6149"/>
  </r>
  <r>
    <x v="20"/>
    <x v="4"/>
    <n v="44"/>
    <n v="23"/>
    <n v="11803"/>
  </r>
  <r>
    <x v="21"/>
    <x v="4"/>
    <n v="44"/>
    <n v="47"/>
    <n v="26607"/>
  </r>
  <r>
    <x v="22"/>
    <x v="4"/>
    <n v="44"/>
    <n v="52"/>
    <n v="18819"/>
  </r>
  <r>
    <x v="23"/>
    <x v="4"/>
    <n v="44"/>
    <n v="16"/>
    <n v="5444"/>
  </r>
  <r>
    <x v="24"/>
    <x v="4"/>
    <n v="44"/>
    <n v="54"/>
    <n v="19643"/>
  </r>
  <r>
    <x v="25"/>
    <x v="4"/>
    <n v="44"/>
    <n v="22"/>
    <n v="5483"/>
  </r>
  <r>
    <x v="26"/>
    <x v="4"/>
    <n v="44"/>
    <n v="12"/>
    <n v="3363"/>
  </r>
  <r>
    <x v="27"/>
    <x v="4"/>
    <n v="44"/>
    <n v="16"/>
    <n v="2619"/>
  </r>
  <r>
    <x v="28"/>
    <x v="4"/>
    <n v="44"/>
    <n v="29"/>
    <n v="12434"/>
  </r>
  <r>
    <x v="29"/>
    <x v="4"/>
    <n v="44"/>
    <n v="27"/>
    <n v="5187"/>
  </r>
  <r>
    <x v="30"/>
    <x v="4"/>
    <n v="44"/>
    <n v="26"/>
    <n v="10659"/>
  </r>
  <r>
    <x v="31"/>
    <x v="4"/>
    <n v="44"/>
    <n v="27"/>
    <n v="11388"/>
  </r>
  <r>
    <x v="32"/>
    <x v="4"/>
    <n v="44"/>
    <n v="161"/>
    <n v="18702"/>
  </r>
  <r>
    <x v="33"/>
    <x v="4"/>
    <n v="44"/>
    <n v="52"/>
    <n v="17330"/>
  </r>
  <r>
    <x v="34"/>
    <x v="4"/>
    <n v="44"/>
    <n v="7"/>
    <n v="1325"/>
  </r>
  <r>
    <x v="35"/>
    <x v="4"/>
    <n v="44"/>
    <n v="54"/>
    <n v="16269"/>
  </r>
  <r>
    <x v="36"/>
    <x v="4"/>
    <n v="44"/>
    <n v="18"/>
    <n v="4200"/>
  </r>
  <r>
    <x v="37"/>
    <x v="4"/>
    <n v="44"/>
    <n v="17"/>
    <n v="4529"/>
  </r>
  <r>
    <x v="38"/>
    <x v="4"/>
    <n v="44"/>
    <n v="47"/>
    <n v="15697"/>
  </r>
  <r>
    <x v="39"/>
    <x v="4"/>
    <n v="44"/>
    <n v="20"/>
    <n v="7133"/>
  </r>
  <r>
    <x v="40"/>
    <x v="4"/>
    <n v="44"/>
    <n v="15"/>
    <n v="6117"/>
  </r>
  <r>
    <x v="41"/>
    <x v="4"/>
    <n v="44"/>
    <n v="23"/>
    <n v="5389"/>
  </r>
  <r>
    <x v="42"/>
    <x v="4"/>
    <n v="44"/>
    <n v="48"/>
    <n v="10380"/>
  </r>
  <r>
    <x v="43"/>
    <x v="4"/>
    <n v="44"/>
    <n v="96"/>
    <n v="37957"/>
  </r>
  <r>
    <x v="44"/>
    <x v="4"/>
    <n v="44"/>
    <n v="41"/>
    <n v="17004"/>
  </r>
  <r>
    <x v="45"/>
    <x v="4"/>
    <n v="44"/>
    <n v="12"/>
    <n v="3787"/>
  </r>
  <r>
    <x v="46"/>
    <x v="4"/>
    <n v="44"/>
    <n v="116"/>
    <n v="73683"/>
  </r>
  <r>
    <x v="47"/>
    <x v="4"/>
    <n v="44"/>
    <n v="35"/>
    <n v="4301"/>
  </r>
  <r>
    <x v="48"/>
    <x v="4"/>
    <n v="44"/>
    <n v="44"/>
    <n v="17555"/>
  </r>
  <r>
    <x v="49"/>
    <x v="4"/>
    <n v="44"/>
    <n v="29"/>
    <n v="7674"/>
  </r>
  <r>
    <x v="50"/>
    <x v="4"/>
    <n v="44"/>
    <n v="26"/>
    <n v="6035"/>
  </r>
  <r>
    <x v="53"/>
    <x v="4"/>
    <n v="44"/>
    <n v="7"/>
    <n v="5558"/>
  </r>
  <r>
    <x v="52"/>
    <x v="4"/>
    <n v="44"/>
    <n v="1"/>
    <n v="403"/>
  </r>
  <r>
    <x v="51"/>
    <x v="4"/>
    <n v="44"/>
    <n v="95"/>
    <n v="100199"/>
  </r>
  <r>
    <x v="0"/>
    <x v="4"/>
    <n v="45"/>
    <n v="26"/>
    <n v="10902"/>
  </r>
  <r>
    <x v="1"/>
    <x v="4"/>
    <n v="45"/>
    <n v="7"/>
    <n v="1188"/>
  </r>
  <r>
    <x v="2"/>
    <x v="4"/>
    <n v="45"/>
    <n v="61"/>
    <n v="30083"/>
  </r>
  <r>
    <x v="3"/>
    <x v="4"/>
    <n v="45"/>
    <n v="19"/>
    <n v="6085"/>
  </r>
  <r>
    <x v="4"/>
    <x v="4"/>
    <n v="45"/>
    <n v="157"/>
    <n v="47003"/>
  </r>
  <r>
    <x v="5"/>
    <x v="4"/>
    <n v="45"/>
    <n v="6"/>
    <n v="2693"/>
  </r>
  <r>
    <x v="6"/>
    <x v="4"/>
    <n v="45"/>
    <n v="21"/>
    <n v="4531"/>
  </r>
  <r>
    <x v="7"/>
    <x v="4"/>
    <n v="45"/>
    <n v="7"/>
    <n v="2013"/>
  </r>
  <r>
    <x v="8"/>
    <x v="4"/>
    <n v="45"/>
    <n v="2"/>
    <n v="2270"/>
  </r>
  <r>
    <x v="9"/>
    <x v="4"/>
    <n v="45"/>
    <n v="0"/>
    <n v="0"/>
  </r>
  <r>
    <x v="10"/>
    <x v="4"/>
    <n v="45"/>
    <n v="37"/>
    <n v="23352"/>
  </r>
  <r>
    <x v="11"/>
    <x v="4"/>
    <n v="45"/>
    <n v="20"/>
    <n v="2809"/>
  </r>
  <r>
    <x v="12"/>
    <x v="4"/>
    <n v="45"/>
    <n v="10"/>
    <n v="3488"/>
  </r>
  <r>
    <x v="13"/>
    <x v="4"/>
    <n v="45"/>
    <n v="96"/>
    <n v="56714"/>
  </r>
  <r>
    <x v="14"/>
    <x v="4"/>
    <n v="45"/>
    <n v="38"/>
    <n v="9529"/>
  </r>
  <r>
    <x v="15"/>
    <x v="4"/>
    <n v="45"/>
    <n v="17"/>
    <n v="33959"/>
  </r>
  <r>
    <x v="16"/>
    <x v="4"/>
    <n v="45"/>
    <n v="31"/>
    <n v="6974"/>
  </r>
  <r>
    <x v="17"/>
    <x v="4"/>
    <n v="45"/>
    <n v="17"/>
    <n v="20536"/>
  </r>
  <r>
    <x v="18"/>
    <x v="4"/>
    <n v="45"/>
    <n v="78"/>
    <n v="46576"/>
  </r>
  <r>
    <x v="19"/>
    <x v="4"/>
    <n v="45"/>
    <n v="31"/>
    <n v="5864"/>
  </r>
  <r>
    <x v="20"/>
    <x v="4"/>
    <n v="45"/>
    <n v="24"/>
    <n v="13722"/>
  </r>
  <r>
    <x v="21"/>
    <x v="4"/>
    <n v="45"/>
    <n v="50"/>
    <n v="28183"/>
  </r>
  <r>
    <x v="22"/>
    <x v="4"/>
    <n v="45"/>
    <n v="48"/>
    <n v="18299"/>
  </r>
  <r>
    <x v="23"/>
    <x v="4"/>
    <n v="45"/>
    <n v="15"/>
    <n v="5195"/>
  </r>
  <r>
    <x v="24"/>
    <x v="4"/>
    <n v="45"/>
    <n v="52"/>
    <n v="19828"/>
  </r>
  <r>
    <x v="25"/>
    <x v="4"/>
    <n v="45"/>
    <n v="21"/>
    <n v="7636"/>
  </r>
  <r>
    <x v="26"/>
    <x v="4"/>
    <n v="45"/>
    <n v="11"/>
    <n v="3190"/>
  </r>
  <r>
    <x v="27"/>
    <x v="4"/>
    <n v="45"/>
    <n v="15"/>
    <n v="2382"/>
  </r>
  <r>
    <x v="28"/>
    <x v="4"/>
    <n v="45"/>
    <n v="30"/>
    <n v="13032"/>
  </r>
  <r>
    <x v="29"/>
    <x v="4"/>
    <n v="45"/>
    <n v="27"/>
    <n v="5013"/>
  </r>
  <r>
    <x v="30"/>
    <x v="4"/>
    <n v="45"/>
    <n v="25"/>
    <n v="10563"/>
  </r>
  <r>
    <x v="31"/>
    <x v="4"/>
    <n v="45"/>
    <n v="26"/>
    <n v="10680"/>
  </r>
  <r>
    <x v="32"/>
    <x v="4"/>
    <n v="45"/>
    <n v="161"/>
    <n v="18988"/>
  </r>
  <r>
    <x v="33"/>
    <x v="4"/>
    <n v="45"/>
    <n v="50"/>
    <n v="17417"/>
  </r>
  <r>
    <x v="34"/>
    <x v="4"/>
    <n v="45"/>
    <n v="7"/>
    <n v="888"/>
  </r>
  <r>
    <x v="35"/>
    <x v="4"/>
    <n v="45"/>
    <n v="58"/>
    <n v="17226"/>
  </r>
  <r>
    <x v="36"/>
    <x v="4"/>
    <n v="45"/>
    <n v="18"/>
    <n v="1519"/>
  </r>
  <r>
    <x v="37"/>
    <x v="4"/>
    <n v="45"/>
    <n v="19"/>
    <n v="4678"/>
  </r>
  <r>
    <x v="38"/>
    <x v="4"/>
    <n v="45"/>
    <n v="47"/>
    <n v="17188"/>
  </r>
  <r>
    <x v="39"/>
    <x v="4"/>
    <n v="45"/>
    <n v="19"/>
    <n v="6273"/>
  </r>
  <r>
    <x v="40"/>
    <x v="4"/>
    <n v="45"/>
    <n v="14"/>
    <n v="6292"/>
  </r>
  <r>
    <x v="41"/>
    <x v="4"/>
    <n v="45"/>
    <n v="24"/>
    <n v="5864"/>
  </r>
  <r>
    <x v="42"/>
    <x v="4"/>
    <n v="45"/>
    <n v="47"/>
    <n v="10587"/>
  </r>
  <r>
    <x v="43"/>
    <x v="4"/>
    <n v="45"/>
    <n v="99"/>
    <n v="38221"/>
  </r>
  <r>
    <x v="44"/>
    <x v="4"/>
    <n v="45"/>
    <n v="40"/>
    <n v="17103"/>
  </r>
  <r>
    <x v="45"/>
    <x v="4"/>
    <n v="45"/>
    <n v="13"/>
    <n v="4008"/>
  </r>
  <r>
    <x v="46"/>
    <x v="4"/>
    <n v="45"/>
    <n v="119"/>
    <n v="75131"/>
  </r>
  <r>
    <x v="47"/>
    <x v="4"/>
    <n v="45"/>
    <n v="35"/>
    <n v="4218"/>
  </r>
  <r>
    <x v="48"/>
    <x v="4"/>
    <n v="45"/>
    <n v="45"/>
    <n v="17763"/>
  </r>
  <r>
    <x v="49"/>
    <x v="4"/>
    <n v="45"/>
    <n v="28"/>
    <n v="7614"/>
  </r>
  <r>
    <x v="50"/>
    <x v="4"/>
    <n v="45"/>
    <n v="24"/>
    <n v="5448"/>
  </r>
  <r>
    <x v="53"/>
    <x v="4"/>
    <n v="45"/>
    <n v="6"/>
    <n v="4847"/>
  </r>
  <r>
    <x v="52"/>
    <x v="4"/>
    <n v="45"/>
    <n v="1"/>
    <n v="365"/>
  </r>
  <r>
    <x v="51"/>
    <x v="4"/>
    <n v="45"/>
    <n v="95"/>
    <n v="100622"/>
  </r>
  <r>
    <x v="0"/>
    <x v="4"/>
    <n v="46"/>
    <n v="28"/>
    <n v="12894"/>
  </r>
  <r>
    <x v="1"/>
    <x v="4"/>
    <n v="46"/>
    <n v="8"/>
    <n v="1334"/>
  </r>
  <r>
    <x v="2"/>
    <x v="4"/>
    <n v="46"/>
    <n v="60"/>
    <n v="28244"/>
  </r>
  <r>
    <x v="3"/>
    <x v="4"/>
    <n v="46"/>
    <n v="19"/>
    <n v="5797"/>
  </r>
  <r>
    <x v="4"/>
    <x v="4"/>
    <n v="46"/>
    <n v="141"/>
    <n v="38684"/>
  </r>
  <r>
    <x v="5"/>
    <x v="4"/>
    <n v="46"/>
    <n v="5"/>
    <n v="3561"/>
  </r>
  <r>
    <x v="6"/>
    <x v="4"/>
    <n v="46"/>
    <n v="14"/>
    <n v="3546"/>
  </r>
  <r>
    <x v="7"/>
    <x v="4"/>
    <n v="46"/>
    <n v="7"/>
    <n v="1755"/>
  </r>
  <r>
    <x v="8"/>
    <x v="4"/>
    <n v="46"/>
    <n v="2"/>
    <n v="2526"/>
  </r>
  <r>
    <x v="9"/>
    <x v="4"/>
    <n v="46"/>
    <n v="0"/>
    <n v="0"/>
  </r>
  <r>
    <x v="10"/>
    <x v="4"/>
    <n v="46"/>
    <n v="35"/>
    <n v="23369"/>
  </r>
  <r>
    <x v="11"/>
    <x v="4"/>
    <n v="46"/>
    <n v="20"/>
    <n v="2752"/>
  </r>
  <r>
    <x v="12"/>
    <x v="4"/>
    <n v="46"/>
    <n v="10"/>
    <n v="3164"/>
  </r>
  <r>
    <x v="13"/>
    <x v="4"/>
    <n v="46"/>
    <n v="96"/>
    <n v="55943"/>
  </r>
  <r>
    <x v="14"/>
    <x v="4"/>
    <n v="46"/>
    <n v="37"/>
    <n v="9221"/>
  </r>
  <r>
    <x v="15"/>
    <x v="4"/>
    <n v="46"/>
    <n v="18"/>
    <n v="34150"/>
  </r>
  <r>
    <x v="16"/>
    <x v="4"/>
    <n v="46"/>
    <n v="31"/>
    <n v="6903"/>
  </r>
  <r>
    <x v="17"/>
    <x v="4"/>
    <n v="46"/>
    <n v="19"/>
    <n v="22787"/>
  </r>
  <r>
    <x v="18"/>
    <x v="4"/>
    <n v="46"/>
    <n v="81"/>
    <n v="49023"/>
  </r>
  <r>
    <x v="19"/>
    <x v="4"/>
    <n v="46"/>
    <n v="30"/>
    <n v="5360"/>
  </r>
  <r>
    <x v="20"/>
    <x v="4"/>
    <n v="46"/>
    <n v="23"/>
    <n v="12975"/>
  </r>
  <r>
    <x v="21"/>
    <x v="4"/>
    <n v="46"/>
    <n v="50"/>
    <n v="28137"/>
  </r>
  <r>
    <x v="22"/>
    <x v="4"/>
    <n v="46"/>
    <n v="50"/>
    <n v="18745"/>
  </r>
  <r>
    <x v="23"/>
    <x v="4"/>
    <n v="46"/>
    <n v="16"/>
    <n v="5548"/>
  </r>
  <r>
    <x v="24"/>
    <x v="4"/>
    <n v="46"/>
    <n v="53"/>
    <n v="19434"/>
  </r>
  <r>
    <x v="25"/>
    <x v="4"/>
    <n v="46"/>
    <n v="23"/>
    <n v="7302"/>
  </r>
  <r>
    <x v="26"/>
    <x v="4"/>
    <n v="46"/>
    <n v="11"/>
    <n v="2884"/>
  </r>
  <r>
    <x v="27"/>
    <x v="4"/>
    <n v="46"/>
    <n v="15"/>
    <n v="2629"/>
  </r>
  <r>
    <x v="28"/>
    <x v="4"/>
    <n v="46"/>
    <n v="30"/>
    <n v="12653"/>
  </r>
  <r>
    <x v="29"/>
    <x v="4"/>
    <n v="46"/>
    <n v="27"/>
    <n v="4960"/>
  </r>
  <r>
    <x v="30"/>
    <x v="4"/>
    <n v="46"/>
    <n v="26"/>
    <n v="11006"/>
  </r>
  <r>
    <x v="31"/>
    <x v="4"/>
    <n v="46"/>
    <n v="26"/>
    <n v="10762"/>
  </r>
  <r>
    <x v="32"/>
    <x v="4"/>
    <n v="46"/>
    <n v="160"/>
    <n v="17205"/>
  </r>
  <r>
    <x v="33"/>
    <x v="4"/>
    <n v="46"/>
    <n v="51"/>
    <n v="16110"/>
  </r>
  <r>
    <x v="34"/>
    <x v="4"/>
    <n v="46"/>
    <n v="7"/>
    <n v="889"/>
  </r>
  <r>
    <x v="35"/>
    <x v="4"/>
    <n v="46"/>
    <n v="57"/>
    <n v="16272"/>
  </r>
  <r>
    <x v="36"/>
    <x v="4"/>
    <n v="46"/>
    <n v="16"/>
    <n v="3645"/>
  </r>
  <r>
    <x v="37"/>
    <x v="4"/>
    <n v="46"/>
    <n v="18"/>
    <n v="4177"/>
  </r>
  <r>
    <x v="38"/>
    <x v="4"/>
    <n v="46"/>
    <n v="50"/>
    <n v="17864"/>
  </r>
  <r>
    <x v="39"/>
    <x v="4"/>
    <n v="46"/>
    <n v="20"/>
    <n v="6607"/>
  </r>
  <r>
    <x v="40"/>
    <x v="4"/>
    <n v="46"/>
    <n v="15"/>
    <n v="6517"/>
  </r>
  <r>
    <x v="41"/>
    <x v="4"/>
    <n v="46"/>
    <n v="24"/>
    <n v="5480"/>
  </r>
  <r>
    <x v="42"/>
    <x v="4"/>
    <n v="46"/>
    <n v="49"/>
    <n v="10304"/>
  </r>
  <r>
    <x v="43"/>
    <x v="4"/>
    <n v="46"/>
    <n v="75"/>
    <n v="34103"/>
  </r>
  <r>
    <x v="44"/>
    <x v="4"/>
    <n v="46"/>
    <n v="43"/>
    <n v="18687"/>
  </r>
  <r>
    <x v="45"/>
    <x v="4"/>
    <n v="46"/>
    <n v="13"/>
    <n v="3985"/>
  </r>
  <r>
    <x v="46"/>
    <x v="4"/>
    <n v="46"/>
    <n v="121"/>
    <n v="77764"/>
  </r>
  <r>
    <x v="47"/>
    <x v="4"/>
    <n v="46"/>
    <n v="35"/>
    <n v="4491"/>
  </r>
  <r>
    <x v="48"/>
    <x v="4"/>
    <n v="46"/>
    <n v="46"/>
    <n v="17827"/>
  </r>
  <r>
    <x v="49"/>
    <x v="4"/>
    <n v="46"/>
    <n v="30"/>
    <n v="7354"/>
  </r>
  <r>
    <x v="50"/>
    <x v="4"/>
    <n v="46"/>
    <n v="25"/>
    <n v="5406"/>
  </r>
  <r>
    <x v="53"/>
    <x v="4"/>
    <n v="46"/>
    <n v="6"/>
    <n v="4899"/>
  </r>
  <r>
    <x v="52"/>
    <x v="4"/>
    <n v="46"/>
    <n v="1"/>
    <n v="423"/>
  </r>
  <r>
    <x v="51"/>
    <x v="4"/>
    <n v="46"/>
    <n v="61"/>
    <n v="95652"/>
  </r>
  <r>
    <x v="0"/>
    <x v="4"/>
    <n v="47"/>
    <n v="28"/>
    <n v="12156"/>
  </r>
  <r>
    <x v="1"/>
    <x v="4"/>
    <n v="47"/>
    <n v="8"/>
    <n v="1400"/>
  </r>
  <r>
    <x v="2"/>
    <x v="4"/>
    <n v="47"/>
    <n v="59"/>
    <n v="29255"/>
  </r>
  <r>
    <x v="3"/>
    <x v="4"/>
    <n v="47"/>
    <n v="18"/>
    <n v="6144"/>
  </r>
  <r>
    <x v="4"/>
    <x v="4"/>
    <n v="47"/>
    <n v="160"/>
    <n v="47232"/>
  </r>
  <r>
    <x v="5"/>
    <x v="4"/>
    <n v="47"/>
    <n v="4"/>
    <n v="2966"/>
  </r>
  <r>
    <x v="6"/>
    <x v="4"/>
    <n v="47"/>
    <n v="16"/>
    <n v="2948"/>
  </r>
  <r>
    <x v="7"/>
    <x v="4"/>
    <n v="47"/>
    <n v="7"/>
    <n v="1795"/>
  </r>
  <r>
    <x v="8"/>
    <x v="4"/>
    <n v="47"/>
    <n v="2"/>
    <n v="1808"/>
  </r>
  <r>
    <x v="9"/>
    <x v="4"/>
    <n v="47"/>
    <n v="0"/>
    <n v="0"/>
  </r>
  <r>
    <x v="10"/>
    <x v="4"/>
    <n v="47"/>
    <n v="38"/>
    <n v="25584"/>
  </r>
  <r>
    <x v="11"/>
    <x v="4"/>
    <n v="47"/>
    <n v="21"/>
    <n v="2953"/>
  </r>
  <r>
    <x v="12"/>
    <x v="4"/>
    <n v="47"/>
    <n v="9"/>
    <n v="3329"/>
  </r>
  <r>
    <x v="13"/>
    <x v="4"/>
    <n v="47"/>
    <n v="91"/>
    <n v="53968"/>
  </r>
  <r>
    <x v="14"/>
    <x v="4"/>
    <n v="47"/>
    <n v="38"/>
    <n v="9422"/>
  </r>
  <r>
    <x v="15"/>
    <x v="4"/>
    <n v="47"/>
    <n v="17"/>
    <n v="35059"/>
  </r>
  <r>
    <x v="16"/>
    <x v="4"/>
    <n v="47"/>
    <n v="31"/>
    <n v="7130"/>
  </r>
  <r>
    <x v="17"/>
    <x v="4"/>
    <n v="47"/>
    <n v="19"/>
    <n v="23282"/>
  </r>
  <r>
    <x v="18"/>
    <x v="4"/>
    <n v="47"/>
    <n v="74"/>
    <n v="39746"/>
  </r>
  <r>
    <x v="19"/>
    <x v="4"/>
    <n v="47"/>
    <n v="31"/>
    <n v="6142"/>
  </r>
  <r>
    <x v="20"/>
    <x v="4"/>
    <n v="47"/>
    <n v="23"/>
    <n v="7771"/>
  </r>
  <r>
    <x v="21"/>
    <x v="4"/>
    <n v="47"/>
    <n v="50"/>
    <n v="28249"/>
  </r>
  <r>
    <x v="22"/>
    <x v="4"/>
    <n v="47"/>
    <n v="49"/>
    <n v="16326"/>
  </r>
  <r>
    <x v="23"/>
    <x v="4"/>
    <n v="47"/>
    <n v="15"/>
    <n v="4461"/>
  </r>
  <r>
    <x v="24"/>
    <x v="4"/>
    <n v="47"/>
    <n v="50"/>
    <n v="18427"/>
  </r>
  <r>
    <x v="25"/>
    <x v="4"/>
    <n v="47"/>
    <n v="20"/>
    <n v="5013"/>
  </r>
  <r>
    <x v="26"/>
    <x v="4"/>
    <n v="47"/>
    <n v="10"/>
    <n v="3154"/>
  </r>
  <r>
    <x v="27"/>
    <x v="4"/>
    <n v="47"/>
    <n v="16"/>
    <n v="2809"/>
  </r>
  <r>
    <x v="28"/>
    <x v="4"/>
    <n v="47"/>
    <n v="32"/>
    <n v="13536"/>
  </r>
  <r>
    <x v="29"/>
    <x v="4"/>
    <n v="47"/>
    <n v="25"/>
    <n v="4882"/>
  </r>
  <r>
    <x v="30"/>
    <x v="4"/>
    <n v="47"/>
    <n v="25"/>
    <n v="10611"/>
  </r>
  <r>
    <x v="31"/>
    <x v="4"/>
    <n v="47"/>
    <n v="27"/>
    <n v="10923"/>
  </r>
  <r>
    <x v="32"/>
    <x v="4"/>
    <n v="47"/>
    <n v="163"/>
    <n v="18738"/>
  </r>
  <r>
    <x v="33"/>
    <x v="4"/>
    <n v="47"/>
    <n v="52"/>
    <n v="18143"/>
  </r>
  <r>
    <x v="34"/>
    <x v="4"/>
    <n v="47"/>
    <n v="8"/>
    <n v="1544"/>
  </r>
  <r>
    <x v="35"/>
    <x v="4"/>
    <n v="47"/>
    <n v="55"/>
    <n v="14978"/>
  </r>
  <r>
    <x v="36"/>
    <x v="4"/>
    <n v="47"/>
    <n v="18"/>
    <n v="3266"/>
  </r>
  <r>
    <x v="37"/>
    <x v="4"/>
    <n v="47"/>
    <n v="16"/>
    <n v="4044"/>
  </r>
  <r>
    <x v="38"/>
    <x v="4"/>
    <n v="47"/>
    <n v="47"/>
    <n v="15579"/>
  </r>
  <r>
    <x v="39"/>
    <x v="4"/>
    <n v="47"/>
    <n v="19"/>
    <n v="6408"/>
  </r>
  <r>
    <x v="40"/>
    <x v="4"/>
    <n v="47"/>
    <n v="15"/>
    <n v="6427"/>
  </r>
  <r>
    <x v="41"/>
    <x v="4"/>
    <n v="47"/>
    <n v="24"/>
    <n v="5944"/>
  </r>
  <r>
    <x v="42"/>
    <x v="4"/>
    <n v="47"/>
    <n v="49"/>
    <n v="10983"/>
  </r>
  <r>
    <x v="43"/>
    <x v="4"/>
    <n v="47"/>
    <n v="99"/>
    <n v="37915"/>
  </r>
  <r>
    <x v="44"/>
    <x v="4"/>
    <n v="47"/>
    <n v="42"/>
    <n v="17461"/>
  </r>
  <r>
    <x v="45"/>
    <x v="4"/>
    <n v="47"/>
    <n v="13"/>
    <n v="3770"/>
  </r>
  <r>
    <x v="46"/>
    <x v="4"/>
    <n v="47"/>
    <n v="121"/>
    <n v="70860"/>
  </r>
  <r>
    <x v="47"/>
    <x v="4"/>
    <n v="47"/>
    <n v="35"/>
    <n v="4219"/>
  </r>
  <r>
    <x v="48"/>
    <x v="4"/>
    <n v="47"/>
    <n v="47"/>
    <n v="17662"/>
  </r>
  <r>
    <x v="49"/>
    <x v="4"/>
    <n v="47"/>
    <n v="29"/>
    <n v="7728"/>
  </r>
  <r>
    <x v="50"/>
    <x v="4"/>
    <n v="47"/>
    <n v="26"/>
    <n v="6051"/>
  </r>
  <r>
    <x v="53"/>
    <x v="4"/>
    <n v="47"/>
    <n v="6"/>
    <n v="4896"/>
  </r>
  <r>
    <x v="52"/>
    <x v="4"/>
    <n v="47"/>
    <n v="1"/>
    <n v="395"/>
  </r>
  <r>
    <x v="51"/>
    <x v="4"/>
    <n v="47"/>
    <n v="94"/>
    <n v="93019"/>
  </r>
  <r>
    <x v="0"/>
    <x v="4"/>
    <n v="48"/>
    <n v="25"/>
    <n v="8262"/>
  </r>
  <r>
    <x v="1"/>
    <x v="4"/>
    <n v="48"/>
    <n v="8"/>
    <n v="1084"/>
  </r>
  <r>
    <x v="2"/>
    <x v="4"/>
    <n v="48"/>
    <n v="59"/>
    <n v="20181"/>
  </r>
  <r>
    <x v="3"/>
    <x v="4"/>
    <n v="48"/>
    <n v="19"/>
    <n v="3758"/>
  </r>
  <r>
    <x v="4"/>
    <x v="4"/>
    <n v="48"/>
    <n v="159"/>
    <n v="30801"/>
  </r>
  <r>
    <x v="5"/>
    <x v="4"/>
    <n v="48"/>
    <n v="4"/>
    <n v="3209"/>
  </r>
  <r>
    <x v="6"/>
    <x v="4"/>
    <n v="48"/>
    <n v="18"/>
    <n v="2076"/>
  </r>
  <r>
    <x v="7"/>
    <x v="4"/>
    <n v="48"/>
    <n v="7"/>
    <n v="1232"/>
  </r>
  <r>
    <x v="8"/>
    <x v="4"/>
    <n v="48"/>
    <n v="2"/>
    <n v="926"/>
  </r>
  <r>
    <x v="9"/>
    <x v="4"/>
    <n v="48"/>
    <n v="0"/>
    <n v="0"/>
  </r>
  <r>
    <x v="10"/>
    <x v="4"/>
    <n v="48"/>
    <n v="35"/>
    <n v="14835"/>
  </r>
  <r>
    <x v="11"/>
    <x v="4"/>
    <n v="48"/>
    <n v="20"/>
    <n v="2484"/>
  </r>
  <r>
    <x v="12"/>
    <x v="4"/>
    <n v="48"/>
    <n v="10"/>
    <n v="2998"/>
  </r>
  <r>
    <x v="13"/>
    <x v="4"/>
    <n v="48"/>
    <n v="97"/>
    <n v="47624"/>
  </r>
  <r>
    <x v="14"/>
    <x v="4"/>
    <n v="48"/>
    <n v="38"/>
    <n v="5442"/>
  </r>
  <r>
    <x v="15"/>
    <x v="4"/>
    <n v="48"/>
    <n v="16"/>
    <n v="24548"/>
  </r>
  <r>
    <x v="16"/>
    <x v="4"/>
    <n v="48"/>
    <n v="31"/>
    <n v="4820"/>
  </r>
  <r>
    <x v="17"/>
    <x v="4"/>
    <n v="48"/>
    <n v="18"/>
    <n v="20561"/>
  </r>
  <r>
    <x v="18"/>
    <x v="4"/>
    <n v="48"/>
    <n v="78"/>
    <n v="46550"/>
  </r>
  <r>
    <x v="19"/>
    <x v="4"/>
    <n v="48"/>
    <n v="31"/>
    <n v="4017"/>
  </r>
  <r>
    <x v="20"/>
    <x v="4"/>
    <n v="48"/>
    <n v="24"/>
    <n v="8009"/>
  </r>
  <r>
    <x v="21"/>
    <x v="4"/>
    <n v="48"/>
    <n v="48"/>
    <n v="19338"/>
  </r>
  <r>
    <x v="22"/>
    <x v="4"/>
    <n v="48"/>
    <n v="51"/>
    <n v="13029"/>
  </r>
  <r>
    <x v="23"/>
    <x v="4"/>
    <n v="48"/>
    <n v="16"/>
    <n v="4148"/>
  </r>
  <r>
    <x v="24"/>
    <x v="4"/>
    <n v="48"/>
    <n v="51"/>
    <n v="18819"/>
  </r>
  <r>
    <x v="25"/>
    <x v="4"/>
    <n v="48"/>
    <n v="23"/>
    <n v="5626"/>
  </r>
  <r>
    <x v="26"/>
    <x v="4"/>
    <n v="48"/>
    <n v="11"/>
    <n v="2318"/>
  </r>
  <r>
    <x v="27"/>
    <x v="4"/>
    <n v="48"/>
    <n v="16"/>
    <n v="2063"/>
  </r>
  <r>
    <x v="28"/>
    <x v="4"/>
    <n v="48"/>
    <n v="31"/>
    <n v="10554"/>
  </r>
  <r>
    <x v="29"/>
    <x v="4"/>
    <n v="48"/>
    <n v="26"/>
    <n v="3323"/>
  </r>
  <r>
    <x v="30"/>
    <x v="4"/>
    <n v="48"/>
    <n v="26"/>
    <n v="7365"/>
  </r>
  <r>
    <x v="31"/>
    <x v="4"/>
    <n v="48"/>
    <n v="27"/>
    <n v="8936"/>
  </r>
  <r>
    <x v="32"/>
    <x v="4"/>
    <n v="48"/>
    <n v="163"/>
    <n v="11804"/>
  </r>
  <r>
    <x v="33"/>
    <x v="4"/>
    <n v="48"/>
    <n v="51"/>
    <n v="10677"/>
  </r>
  <r>
    <x v="34"/>
    <x v="4"/>
    <n v="48"/>
    <n v="9"/>
    <n v="1240"/>
  </r>
  <r>
    <x v="35"/>
    <x v="4"/>
    <n v="48"/>
    <n v="56"/>
    <n v="11751"/>
  </r>
  <r>
    <x v="36"/>
    <x v="4"/>
    <n v="48"/>
    <n v="18"/>
    <n v="2991"/>
  </r>
  <r>
    <x v="37"/>
    <x v="4"/>
    <n v="48"/>
    <n v="17"/>
    <n v="4009"/>
  </r>
  <r>
    <x v="38"/>
    <x v="4"/>
    <n v="48"/>
    <n v="45"/>
    <n v="10892"/>
  </r>
  <r>
    <x v="39"/>
    <x v="4"/>
    <n v="48"/>
    <n v="20"/>
    <n v="4359"/>
  </r>
  <r>
    <x v="40"/>
    <x v="4"/>
    <n v="48"/>
    <n v="15"/>
    <n v="4354"/>
  </r>
  <r>
    <x v="41"/>
    <x v="4"/>
    <n v="48"/>
    <n v="24"/>
    <n v="4449"/>
  </r>
  <r>
    <x v="42"/>
    <x v="4"/>
    <n v="48"/>
    <n v="47"/>
    <n v="6489"/>
  </r>
  <r>
    <x v="43"/>
    <x v="4"/>
    <n v="48"/>
    <n v="100"/>
    <n v="29788"/>
  </r>
  <r>
    <x v="44"/>
    <x v="4"/>
    <n v="48"/>
    <n v="43"/>
    <n v="15247"/>
  </r>
  <r>
    <x v="45"/>
    <x v="4"/>
    <n v="48"/>
    <n v="12"/>
    <n v="2570"/>
  </r>
  <r>
    <x v="46"/>
    <x v="4"/>
    <n v="48"/>
    <n v="114"/>
    <n v="64884"/>
  </r>
  <r>
    <x v="47"/>
    <x v="4"/>
    <n v="48"/>
    <n v="36"/>
    <n v="2621"/>
  </r>
  <r>
    <x v="48"/>
    <x v="4"/>
    <n v="48"/>
    <n v="46"/>
    <n v="13142"/>
  </r>
  <r>
    <x v="49"/>
    <x v="4"/>
    <n v="48"/>
    <n v="30"/>
    <n v="4918"/>
  </r>
  <r>
    <x v="50"/>
    <x v="4"/>
    <n v="48"/>
    <n v="26"/>
    <n v="5033"/>
  </r>
  <r>
    <x v="53"/>
    <x v="4"/>
    <n v="48"/>
    <n v="7"/>
    <n v="5068"/>
  </r>
  <r>
    <x v="52"/>
    <x v="4"/>
    <n v="48"/>
    <n v="1"/>
    <n v="406"/>
  </r>
  <r>
    <x v="51"/>
    <x v="4"/>
    <n v="48"/>
    <n v="96"/>
    <n v="88295"/>
  </r>
  <r>
    <x v="0"/>
    <x v="4"/>
    <n v="49"/>
    <n v="26"/>
    <n v="8916"/>
  </r>
  <r>
    <x v="1"/>
    <x v="4"/>
    <n v="49"/>
    <n v="8"/>
    <n v="1412"/>
  </r>
  <r>
    <x v="2"/>
    <x v="4"/>
    <n v="49"/>
    <n v="62"/>
    <n v="29548"/>
  </r>
  <r>
    <x v="3"/>
    <x v="4"/>
    <n v="49"/>
    <n v="18"/>
    <n v="6050"/>
  </r>
  <r>
    <x v="4"/>
    <x v="4"/>
    <n v="49"/>
    <n v="165"/>
    <n v="46859"/>
  </r>
  <r>
    <x v="5"/>
    <x v="4"/>
    <n v="49"/>
    <n v="6"/>
    <n v="3164"/>
  </r>
  <r>
    <x v="6"/>
    <x v="4"/>
    <n v="49"/>
    <n v="21"/>
    <n v="5985"/>
  </r>
  <r>
    <x v="7"/>
    <x v="4"/>
    <n v="49"/>
    <n v="7"/>
    <n v="1778"/>
  </r>
  <r>
    <x v="8"/>
    <x v="4"/>
    <n v="49"/>
    <n v="2"/>
    <n v="1564"/>
  </r>
  <r>
    <x v="9"/>
    <x v="4"/>
    <n v="49"/>
    <n v="0"/>
    <n v="0"/>
  </r>
  <r>
    <x v="10"/>
    <x v="4"/>
    <n v="49"/>
    <n v="36"/>
    <n v="18426"/>
  </r>
  <r>
    <x v="11"/>
    <x v="4"/>
    <n v="49"/>
    <n v="20"/>
    <n v="2635"/>
  </r>
  <r>
    <x v="12"/>
    <x v="4"/>
    <n v="49"/>
    <n v="7"/>
    <n v="2986"/>
  </r>
  <r>
    <x v="13"/>
    <x v="4"/>
    <n v="49"/>
    <n v="98"/>
    <n v="59675"/>
  </r>
  <r>
    <x v="14"/>
    <x v="4"/>
    <n v="49"/>
    <n v="39"/>
    <n v="9911"/>
  </r>
  <r>
    <x v="15"/>
    <x v="4"/>
    <n v="49"/>
    <n v="17"/>
    <n v="36133"/>
  </r>
  <r>
    <x v="16"/>
    <x v="4"/>
    <n v="49"/>
    <n v="30"/>
    <n v="6833"/>
  </r>
  <r>
    <x v="17"/>
    <x v="4"/>
    <n v="49"/>
    <n v="20"/>
    <n v="21531"/>
  </r>
  <r>
    <x v="18"/>
    <x v="4"/>
    <n v="49"/>
    <n v="81"/>
    <n v="51099"/>
  </r>
  <r>
    <x v="19"/>
    <x v="4"/>
    <n v="49"/>
    <n v="31"/>
    <n v="5918"/>
  </r>
  <r>
    <x v="20"/>
    <x v="4"/>
    <n v="49"/>
    <n v="23"/>
    <n v="12529"/>
  </r>
  <r>
    <x v="21"/>
    <x v="4"/>
    <n v="49"/>
    <n v="50"/>
    <n v="28114"/>
  </r>
  <r>
    <x v="22"/>
    <x v="4"/>
    <n v="49"/>
    <n v="52"/>
    <n v="18050"/>
  </r>
  <r>
    <x v="23"/>
    <x v="4"/>
    <n v="49"/>
    <n v="15"/>
    <n v="4685"/>
  </r>
  <r>
    <x v="24"/>
    <x v="4"/>
    <n v="49"/>
    <n v="53"/>
    <n v="22390"/>
  </r>
  <r>
    <x v="25"/>
    <x v="4"/>
    <n v="49"/>
    <n v="22"/>
    <n v="8169"/>
  </r>
  <r>
    <x v="26"/>
    <x v="4"/>
    <n v="49"/>
    <n v="11"/>
    <n v="3664"/>
  </r>
  <r>
    <x v="27"/>
    <x v="4"/>
    <n v="49"/>
    <n v="16"/>
    <n v="2832"/>
  </r>
  <r>
    <x v="28"/>
    <x v="4"/>
    <n v="49"/>
    <n v="31"/>
    <n v="13707"/>
  </r>
  <r>
    <x v="29"/>
    <x v="4"/>
    <n v="49"/>
    <n v="26"/>
    <n v="4456"/>
  </r>
  <r>
    <x v="30"/>
    <x v="4"/>
    <n v="49"/>
    <n v="26"/>
    <n v="10575"/>
  </r>
  <r>
    <x v="31"/>
    <x v="4"/>
    <n v="49"/>
    <n v="27"/>
    <n v="11163"/>
  </r>
  <r>
    <x v="32"/>
    <x v="4"/>
    <n v="49"/>
    <n v="163"/>
    <n v="18325"/>
  </r>
  <r>
    <x v="33"/>
    <x v="4"/>
    <n v="49"/>
    <n v="52"/>
    <n v="17287"/>
  </r>
  <r>
    <x v="34"/>
    <x v="4"/>
    <n v="49"/>
    <n v="8"/>
    <n v="1184"/>
  </r>
  <r>
    <x v="35"/>
    <x v="4"/>
    <n v="49"/>
    <n v="57"/>
    <n v="17072"/>
  </r>
  <r>
    <x v="36"/>
    <x v="4"/>
    <n v="49"/>
    <n v="19"/>
    <n v="4672"/>
  </r>
  <r>
    <x v="37"/>
    <x v="4"/>
    <n v="49"/>
    <n v="19"/>
    <n v="4074"/>
  </r>
  <r>
    <x v="38"/>
    <x v="4"/>
    <n v="49"/>
    <n v="45"/>
    <n v="16466"/>
  </r>
  <r>
    <x v="39"/>
    <x v="4"/>
    <n v="49"/>
    <n v="20"/>
    <n v="7069"/>
  </r>
  <r>
    <x v="40"/>
    <x v="4"/>
    <n v="49"/>
    <n v="14"/>
    <n v="6581"/>
  </r>
  <r>
    <x v="41"/>
    <x v="4"/>
    <n v="49"/>
    <n v="25"/>
    <n v="5893"/>
  </r>
  <r>
    <x v="42"/>
    <x v="4"/>
    <n v="49"/>
    <n v="51"/>
    <n v="10744"/>
  </r>
  <r>
    <x v="43"/>
    <x v="4"/>
    <n v="49"/>
    <n v="101"/>
    <n v="41320"/>
  </r>
  <r>
    <x v="44"/>
    <x v="4"/>
    <n v="49"/>
    <n v="41"/>
    <n v="18436"/>
  </r>
  <r>
    <x v="45"/>
    <x v="4"/>
    <n v="49"/>
    <n v="13"/>
    <n v="3575"/>
  </r>
  <r>
    <x v="46"/>
    <x v="4"/>
    <n v="49"/>
    <n v="120"/>
    <n v="77415"/>
  </r>
  <r>
    <x v="47"/>
    <x v="4"/>
    <n v="49"/>
    <n v="36"/>
    <n v="4770"/>
  </r>
  <r>
    <x v="48"/>
    <x v="4"/>
    <n v="49"/>
    <n v="44"/>
    <n v="17010"/>
  </r>
  <r>
    <x v="49"/>
    <x v="4"/>
    <n v="49"/>
    <n v="30"/>
    <n v="7232"/>
  </r>
  <r>
    <x v="50"/>
    <x v="4"/>
    <n v="49"/>
    <n v="26"/>
    <n v="6067"/>
  </r>
  <r>
    <x v="53"/>
    <x v="4"/>
    <n v="49"/>
    <n v="8"/>
    <n v="6171"/>
  </r>
  <r>
    <x v="52"/>
    <x v="4"/>
    <n v="49"/>
    <n v="1"/>
    <n v="418"/>
  </r>
  <r>
    <x v="51"/>
    <x v="4"/>
    <n v="49"/>
    <n v="96"/>
    <n v="103684"/>
  </r>
  <r>
    <x v="0"/>
    <x v="4"/>
    <n v="50"/>
    <n v="27"/>
    <n v="12031"/>
  </r>
  <r>
    <x v="1"/>
    <x v="4"/>
    <n v="50"/>
    <n v="8"/>
    <n v="1383"/>
  </r>
  <r>
    <x v="2"/>
    <x v="4"/>
    <n v="50"/>
    <n v="61"/>
    <n v="27362"/>
  </r>
  <r>
    <x v="3"/>
    <x v="4"/>
    <n v="50"/>
    <n v="19"/>
    <n v="5954"/>
  </r>
  <r>
    <x v="4"/>
    <x v="4"/>
    <n v="50"/>
    <n v="159"/>
    <n v="44658"/>
  </r>
  <r>
    <x v="5"/>
    <x v="4"/>
    <n v="50"/>
    <n v="6"/>
    <n v="3588"/>
  </r>
  <r>
    <x v="6"/>
    <x v="4"/>
    <n v="50"/>
    <n v="14"/>
    <n v="4210"/>
  </r>
  <r>
    <x v="7"/>
    <x v="4"/>
    <n v="50"/>
    <n v="7"/>
    <n v="1795"/>
  </r>
  <r>
    <x v="8"/>
    <x v="4"/>
    <n v="50"/>
    <n v="2"/>
    <n v="1620"/>
  </r>
  <r>
    <x v="9"/>
    <x v="4"/>
    <n v="50"/>
    <n v="0"/>
    <n v="0"/>
  </r>
  <r>
    <x v="10"/>
    <x v="4"/>
    <n v="50"/>
    <n v="37"/>
    <n v="23628"/>
  </r>
  <r>
    <x v="11"/>
    <x v="4"/>
    <n v="50"/>
    <n v="21"/>
    <n v="2701"/>
  </r>
  <r>
    <x v="12"/>
    <x v="4"/>
    <n v="50"/>
    <n v="10"/>
    <n v="3217"/>
  </r>
  <r>
    <x v="13"/>
    <x v="4"/>
    <n v="50"/>
    <n v="98"/>
    <n v="60819"/>
  </r>
  <r>
    <x v="14"/>
    <x v="4"/>
    <n v="50"/>
    <n v="38"/>
    <n v="9640"/>
  </r>
  <r>
    <x v="15"/>
    <x v="4"/>
    <n v="50"/>
    <n v="17"/>
    <n v="35259"/>
  </r>
  <r>
    <x v="16"/>
    <x v="4"/>
    <n v="50"/>
    <n v="33"/>
    <n v="7456"/>
  </r>
  <r>
    <x v="17"/>
    <x v="4"/>
    <n v="50"/>
    <n v="19"/>
    <n v="17470"/>
  </r>
  <r>
    <x v="18"/>
    <x v="4"/>
    <n v="50"/>
    <n v="80"/>
    <n v="48932"/>
  </r>
  <r>
    <x v="19"/>
    <x v="4"/>
    <n v="50"/>
    <n v="31"/>
    <n v="5172"/>
  </r>
  <r>
    <x v="20"/>
    <x v="4"/>
    <n v="50"/>
    <n v="23"/>
    <n v="11826"/>
  </r>
  <r>
    <x v="21"/>
    <x v="4"/>
    <n v="50"/>
    <n v="49"/>
    <n v="27449"/>
  </r>
  <r>
    <x v="22"/>
    <x v="4"/>
    <n v="50"/>
    <n v="49"/>
    <n v="17908"/>
  </r>
  <r>
    <x v="23"/>
    <x v="4"/>
    <n v="50"/>
    <n v="16"/>
    <n v="5508"/>
  </r>
  <r>
    <x v="24"/>
    <x v="4"/>
    <n v="50"/>
    <n v="54"/>
    <n v="21287"/>
  </r>
  <r>
    <x v="25"/>
    <x v="4"/>
    <n v="50"/>
    <n v="21"/>
    <n v="8077"/>
  </r>
  <r>
    <x v="26"/>
    <x v="4"/>
    <n v="50"/>
    <n v="10"/>
    <n v="3336"/>
  </r>
  <r>
    <x v="27"/>
    <x v="4"/>
    <n v="50"/>
    <n v="15"/>
    <n v="2655"/>
  </r>
  <r>
    <x v="28"/>
    <x v="4"/>
    <n v="50"/>
    <n v="31"/>
    <n v="13388"/>
  </r>
  <r>
    <x v="29"/>
    <x v="4"/>
    <n v="50"/>
    <n v="26"/>
    <n v="4420"/>
  </r>
  <r>
    <x v="30"/>
    <x v="4"/>
    <n v="50"/>
    <n v="25"/>
    <n v="10235"/>
  </r>
  <r>
    <x v="31"/>
    <x v="4"/>
    <n v="50"/>
    <n v="26"/>
    <n v="11870"/>
  </r>
  <r>
    <x v="32"/>
    <x v="4"/>
    <n v="50"/>
    <n v="153"/>
    <n v="16224"/>
  </r>
  <r>
    <x v="33"/>
    <x v="4"/>
    <n v="50"/>
    <n v="54"/>
    <n v="16789"/>
  </r>
  <r>
    <x v="34"/>
    <x v="4"/>
    <n v="50"/>
    <n v="9"/>
    <n v="1393"/>
  </r>
  <r>
    <x v="35"/>
    <x v="4"/>
    <n v="50"/>
    <n v="58"/>
    <n v="17884"/>
  </r>
  <r>
    <x v="36"/>
    <x v="4"/>
    <n v="50"/>
    <n v="18"/>
    <n v="3923"/>
  </r>
  <r>
    <x v="37"/>
    <x v="4"/>
    <n v="50"/>
    <n v="17"/>
    <n v="3546"/>
  </r>
  <r>
    <x v="38"/>
    <x v="4"/>
    <n v="50"/>
    <n v="45"/>
    <n v="15406"/>
  </r>
  <r>
    <x v="39"/>
    <x v="4"/>
    <n v="50"/>
    <n v="20"/>
    <n v="6696"/>
  </r>
  <r>
    <x v="40"/>
    <x v="4"/>
    <n v="50"/>
    <n v="14"/>
    <n v="6203"/>
  </r>
  <r>
    <x v="41"/>
    <x v="4"/>
    <n v="50"/>
    <n v="24"/>
    <n v="5660"/>
  </r>
  <r>
    <x v="42"/>
    <x v="4"/>
    <n v="50"/>
    <n v="51"/>
    <n v="10639"/>
  </r>
  <r>
    <x v="43"/>
    <x v="4"/>
    <n v="50"/>
    <n v="101"/>
    <n v="26913"/>
  </r>
  <r>
    <x v="44"/>
    <x v="4"/>
    <n v="50"/>
    <n v="42"/>
    <n v="18746"/>
  </r>
  <r>
    <x v="45"/>
    <x v="4"/>
    <n v="50"/>
    <n v="13"/>
    <n v="3275"/>
  </r>
  <r>
    <x v="46"/>
    <x v="4"/>
    <n v="50"/>
    <n v="123"/>
    <n v="83792"/>
  </r>
  <r>
    <x v="47"/>
    <x v="4"/>
    <n v="50"/>
    <n v="36"/>
    <n v="4571"/>
  </r>
  <r>
    <x v="48"/>
    <x v="4"/>
    <n v="50"/>
    <n v="45"/>
    <n v="17069"/>
  </r>
  <r>
    <x v="49"/>
    <x v="4"/>
    <n v="50"/>
    <n v="30"/>
    <n v="7580"/>
  </r>
  <r>
    <x v="50"/>
    <x v="4"/>
    <n v="50"/>
    <n v="26"/>
    <n v="6548"/>
  </r>
  <r>
    <x v="53"/>
    <x v="4"/>
    <n v="50"/>
    <n v="6"/>
    <n v="4896"/>
  </r>
  <r>
    <x v="52"/>
    <x v="4"/>
    <n v="50"/>
    <n v="1"/>
    <n v="375"/>
  </r>
  <r>
    <x v="51"/>
    <x v="4"/>
    <n v="50"/>
    <n v="89"/>
    <n v="99713"/>
  </r>
  <r>
    <x v="0"/>
    <x v="4"/>
    <n v="51"/>
    <n v="27"/>
    <n v="11937"/>
  </r>
  <r>
    <x v="1"/>
    <x v="4"/>
    <n v="51"/>
    <n v="6"/>
    <n v="987"/>
  </r>
  <r>
    <x v="2"/>
    <x v="4"/>
    <n v="51"/>
    <n v="60"/>
    <n v="26097"/>
  </r>
  <r>
    <x v="3"/>
    <x v="4"/>
    <n v="51"/>
    <n v="19"/>
    <n v="6199"/>
  </r>
  <r>
    <x v="4"/>
    <x v="4"/>
    <n v="51"/>
    <n v="152"/>
    <n v="40328"/>
  </r>
  <r>
    <x v="5"/>
    <x v="4"/>
    <n v="51"/>
    <n v="6"/>
    <n v="3516"/>
  </r>
  <r>
    <x v="6"/>
    <x v="4"/>
    <n v="51"/>
    <n v="15"/>
    <n v="2782"/>
  </r>
  <r>
    <x v="7"/>
    <x v="4"/>
    <n v="51"/>
    <n v="7"/>
    <n v="1816"/>
  </r>
  <r>
    <x v="8"/>
    <x v="4"/>
    <n v="51"/>
    <n v="2"/>
    <n v="1571"/>
  </r>
  <r>
    <x v="9"/>
    <x v="4"/>
    <n v="51"/>
    <n v="0"/>
    <n v="0"/>
  </r>
  <r>
    <x v="10"/>
    <x v="4"/>
    <n v="51"/>
    <n v="35"/>
    <n v="25710"/>
  </r>
  <r>
    <x v="11"/>
    <x v="4"/>
    <n v="51"/>
    <n v="21"/>
    <n v="2730"/>
  </r>
  <r>
    <x v="12"/>
    <x v="4"/>
    <n v="51"/>
    <n v="9"/>
    <n v="3152"/>
  </r>
  <r>
    <x v="13"/>
    <x v="4"/>
    <n v="51"/>
    <n v="98"/>
    <n v="59727"/>
  </r>
  <r>
    <x v="14"/>
    <x v="4"/>
    <n v="51"/>
    <n v="36"/>
    <n v="8376"/>
  </r>
  <r>
    <x v="15"/>
    <x v="4"/>
    <n v="51"/>
    <n v="17"/>
    <n v="37250"/>
  </r>
  <r>
    <x v="16"/>
    <x v="4"/>
    <n v="51"/>
    <n v="29"/>
    <n v="6529"/>
  </r>
  <r>
    <x v="17"/>
    <x v="4"/>
    <n v="51"/>
    <n v="20"/>
    <n v="24693"/>
  </r>
  <r>
    <x v="18"/>
    <x v="4"/>
    <n v="51"/>
    <n v="77"/>
    <n v="46113"/>
  </r>
  <r>
    <x v="19"/>
    <x v="4"/>
    <n v="51"/>
    <n v="31"/>
    <n v="5719"/>
  </r>
  <r>
    <x v="20"/>
    <x v="4"/>
    <n v="51"/>
    <n v="24"/>
    <n v="12817"/>
  </r>
  <r>
    <x v="21"/>
    <x v="4"/>
    <n v="51"/>
    <n v="49"/>
    <n v="27230"/>
  </r>
  <r>
    <x v="22"/>
    <x v="4"/>
    <n v="51"/>
    <n v="52"/>
    <n v="16080"/>
  </r>
  <r>
    <x v="23"/>
    <x v="4"/>
    <n v="51"/>
    <n v="15"/>
    <n v="5279"/>
  </r>
  <r>
    <x v="24"/>
    <x v="4"/>
    <n v="51"/>
    <n v="53"/>
    <n v="21553"/>
  </r>
  <r>
    <x v="25"/>
    <x v="4"/>
    <n v="51"/>
    <n v="22"/>
    <n v="7499"/>
  </r>
  <r>
    <x v="26"/>
    <x v="4"/>
    <n v="51"/>
    <n v="11"/>
    <n v="2950"/>
  </r>
  <r>
    <x v="27"/>
    <x v="4"/>
    <n v="51"/>
    <n v="15"/>
    <n v="2599"/>
  </r>
  <r>
    <x v="28"/>
    <x v="4"/>
    <n v="51"/>
    <n v="31"/>
    <n v="12995"/>
  </r>
  <r>
    <x v="29"/>
    <x v="4"/>
    <n v="51"/>
    <n v="26"/>
    <n v="4594"/>
  </r>
  <r>
    <x v="30"/>
    <x v="4"/>
    <n v="51"/>
    <n v="26"/>
    <n v="10246"/>
  </r>
  <r>
    <x v="31"/>
    <x v="4"/>
    <n v="51"/>
    <n v="25"/>
    <n v="11325"/>
  </r>
  <r>
    <x v="32"/>
    <x v="4"/>
    <n v="51"/>
    <n v="149"/>
    <n v="15017"/>
  </r>
  <r>
    <x v="33"/>
    <x v="4"/>
    <n v="51"/>
    <n v="52"/>
    <n v="14986"/>
  </r>
  <r>
    <x v="34"/>
    <x v="4"/>
    <n v="51"/>
    <n v="7"/>
    <n v="1225"/>
  </r>
  <r>
    <x v="35"/>
    <x v="4"/>
    <n v="51"/>
    <n v="54"/>
    <n v="16267"/>
  </r>
  <r>
    <x v="36"/>
    <x v="4"/>
    <n v="51"/>
    <n v="17"/>
    <n v="4253"/>
  </r>
  <r>
    <x v="37"/>
    <x v="4"/>
    <n v="51"/>
    <n v="17"/>
    <n v="3125"/>
  </r>
  <r>
    <x v="38"/>
    <x v="4"/>
    <n v="51"/>
    <n v="45"/>
    <n v="15262"/>
  </r>
  <r>
    <x v="39"/>
    <x v="4"/>
    <n v="51"/>
    <n v="20"/>
    <n v="6409"/>
  </r>
  <r>
    <x v="40"/>
    <x v="4"/>
    <n v="51"/>
    <n v="12"/>
    <n v="5295"/>
  </r>
  <r>
    <x v="41"/>
    <x v="4"/>
    <n v="51"/>
    <n v="24"/>
    <n v="5634"/>
  </r>
  <r>
    <x v="42"/>
    <x v="4"/>
    <n v="51"/>
    <n v="47"/>
    <n v="7682"/>
  </r>
  <r>
    <x v="43"/>
    <x v="4"/>
    <n v="51"/>
    <n v="83"/>
    <n v="20058"/>
  </r>
  <r>
    <x v="44"/>
    <x v="4"/>
    <n v="51"/>
    <n v="41"/>
    <n v="18634"/>
  </r>
  <r>
    <x v="45"/>
    <x v="4"/>
    <n v="51"/>
    <n v="12"/>
    <n v="3292"/>
  </r>
  <r>
    <x v="46"/>
    <x v="4"/>
    <n v="51"/>
    <n v="124"/>
    <n v="86326"/>
  </r>
  <r>
    <x v="47"/>
    <x v="4"/>
    <n v="51"/>
    <n v="35"/>
    <n v="3977"/>
  </r>
  <r>
    <x v="48"/>
    <x v="4"/>
    <n v="51"/>
    <n v="45"/>
    <n v="16510"/>
  </r>
  <r>
    <x v="49"/>
    <x v="4"/>
    <n v="51"/>
    <n v="29"/>
    <n v="7423"/>
  </r>
  <r>
    <x v="50"/>
    <x v="4"/>
    <n v="51"/>
    <n v="24"/>
    <n v="6097"/>
  </r>
  <r>
    <x v="53"/>
    <x v="4"/>
    <n v="51"/>
    <n v="7"/>
    <n v="4578"/>
  </r>
  <r>
    <x v="52"/>
    <x v="4"/>
    <n v="51"/>
    <n v="1"/>
    <n v="356"/>
  </r>
  <r>
    <x v="51"/>
    <x v="4"/>
    <n v="51"/>
    <n v="93"/>
    <n v="103828"/>
  </r>
  <r>
    <x v="0"/>
    <x v="4"/>
    <n v="52"/>
    <n v="24"/>
    <n v="8827"/>
  </r>
  <r>
    <x v="1"/>
    <x v="4"/>
    <n v="52"/>
    <n v="6"/>
    <n v="938"/>
  </r>
  <r>
    <x v="2"/>
    <x v="4"/>
    <n v="52"/>
    <n v="58"/>
    <n v="14656"/>
  </r>
  <r>
    <x v="3"/>
    <x v="4"/>
    <n v="52"/>
    <n v="19"/>
    <n v="3192"/>
  </r>
  <r>
    <x v="4"/>
    <x v="4"/>
    <n v="52"/>
    <n v="151"/>
    <n v="23407"/>
  </r>
  <r>
    <x v="5"/>
    <x v="4"/>
    <n v="52"/>
    <n v="5"/>
    <n v="3250"/>
  </r>
  <r>
    <x v="6"/>
    <x v="4"/>
    <n v="52"/>
    <n v="18"/>
    <n v="3160"/>
  </r>
  <r>
    <x v="7"/>
    <x v="4"/>
    <n v="52"/>
    <n v="7"/>
    <n v="1205"/>
  </r>
  <r>
    <x v="8"/>
    <x v="4"/>
    <n v="52"/>
    <n v="2"/>
    <n v="792"/>
  </r>
  <r>
    <x v="9"/>
    <x v="4"/>
    <n v="52"/>
    <n v="0"/>
    <n v="0"/>
  </r>
  <r>
    <x v="10"/>
    <x v="4"/>
    <n v="52"/>
    <n v="35"/>
    <n v="22002"/>
  </r>
  <r>
    <x v="11"/>
    <x v="4"/>
    <n v="52"/>
    <n v="21"/>
    <n v="2025"/>
  </r>
  <r>
    <x v="12"/>
    <x v="4"/>
    <n v="52"/>
    <n v="9"/>
    <n v="2924"/>
  </r>
  <r>
    <x v="13"/>
    <x v="4"/>
    <n v="52"/>
    <n v="90"/>
    <n v="41250"/>
  </r>
  <r>
    <x v="14"/>
    <x v="4"/>
    <n v="52"/>
    <n v="37"/>
    <n v="5198"/>
  </r>
  <r>
    <x v="15"/>
    <x v="4"/>
    <n v="52"/>
    <n v="16"/>
    <n v="24244"/>
  </r>
  <r>
    <x v="16"/>
    <x v="4"/>
    <n v="52"/>
    <n v="32"/>
    <n v="4787"/>
  </r>
  <r>
    <x v="17"/>
    <x v="4"/>
    <n v="52"/>
    <n v="18"/>
    <n v="20274"/>
  </r>
  <r>
    <x v="18"/>
    <x v="4"/>
    <n v="52"/>
    <n v="76"/>
    <n v="47680"/>
  </r>
  <r>
    <x v="19"/>
    <x v="4"/>
    <n v="52"/>
    <n v="30"/>
    <n v="3568"/>
  </r>
  <r>
    <x v="20"/>
    <x v="4"/>
    <n v="52"/>
    <n v="21"/>
    <n v="6958"/>
  </r>
  <r>
    <x v="21"/>
    <x v="4"/>
    <n v="52"/>
    <n v="46"/>
    <n v="17549"/>
  </r>
  <r>
    <x v="22"/>
    <x v="4"/>
    <n v="52"/>
    <n v="53"/>
    <n v="11213"/>
  </r>
  <r>
    <x v="23"/>
    <x v="4"/>
    <n v="52"/>
    <n v="16"/>
    <n v="3197"/>
  </r>
  <r>
    <x v="24"/>
    <x v="4"/>
    <n v="52"/>
    <n v="53"/>
    <n v="20410"/>
  </r>
  <r>
    <x v="25"/>
    <x v="4"/>
    <n v="52"/>
    <n v="22"/>
    <n v="5515"/>
  </r>
  <r>
    <x v="26"/>
    <x v="4"/>
    <n v="52"/>
    <n v="11"/>
    <n v="1892"/>
  </r>
  <r>
    <x v="27"/>
    <x v="4"/>
    <n v="52"/>
    <n v="16"/>
    <n v="1806"/>
  </r>
  <r>
    <x v="28"/>
    <x v="4"/>
    <n v="52"/>
    <n v="30"/>
    <n v="10457"/>
  </r>
  <r>
    <x v="29"/>
    <x v="4"/>
    <n v="52"/>
    <n v="24"/>
    <n v="2743"/>
  </r>
  <r>
    <x v="30"/>
    <x v="4"/>
    <n v="52"/>
    <n v="26"/>
    <n v="6942"/>
  </r>
  <r>
    <x v="31"/>
    <x v="4"/>
    <n v="52"/>
    <n v="24"/>
    <n v="9575"/>
  </r>
  <r>
    <x v="32"/>
    <x v="4"/>
    <n v="52"/>
    <n v="150"/>
    <n v="9567"/>
  </r>
  <r>
    <x v="33"/>
    <x v="4"/>
    <n v="52"/>
    <n v="50"/>
    <n v="7305"/>
  </r>
  <r>
    <x v="34"/>
    <x v="4"/>
    <n v="52"/>
    <n v="10"/>
    <n v="1396"/>
  </r>
  <r>
    <x v="35"/>
    <x v="4"/>
    <n v="52"/>
    <n v="53"/>
    <n v="11989"/>
  </r>
  <r>
    <x v="36"/>
    <x v="4"/>
    <n v="52"/>
    <n v="18"/>
    <n v="2204"/>
  </r>
  <r>
    <x v="37"/>
    <x v="4"/>
    <n v="52"/>
    <n v="17"/>
    <n v="1933"/>
  </r>
  <r>
    <x v="38"/>
    <x v="4"/>
    <n v="52"/>
    <n v="45"/>
    <n v="10753"/>
  </r>
  <r>
    <x v="39"/>
    <x v="4"/>
    <n v="52"/>
    <n v="19"/>
    <n v="3442"/>
  </r>
  <r>
    <x v="40"/>
    <x v="4"/>
    <n v="52"/>
    <n v="11"/>
    <n v="3646"/>
  </r>
  <r>
    <x v="41"/>
    <x v="4"/>
    <n v="52"/>
    <n v="24"/>
    <n v="3975"/>
  </r>
  <r>
    <x v="42"/>
    <x v="4"/>
    <n v="52"/>
    <n v="48"/>
    <n v="4955"/>
  </r>
  <r>
    <x v="43"/>
    <x v="4"/>
    <n v="52"/>
    <n v="73"/>
    <n v="16144"/>
  </r>
  <r>
    <x v="44"/>
    <x v="4"/>
    <n v="52"/>
    <n v="41"/>
    <n v="16255"/>
  </r>
  <r>
    <x v="45"/>
    <x v="4"/>
    <n v="52"/>
    <n v="13"/>
    <n v="2255"/>
  </r>
  <r>
    <x v="46"/>
    <x v="4"/>
    <n v="52"/>
    <n v="124"/>
    <n v="98396"/>
  </r>
  <r>
    <x v="47"/>
    <x v="4"/>
    <n v="52"/>
    <n v="36"/>
    <n v="1875"/>
  </r>
  <r>
    <x v="48"/>
    <x v="4"/>
    <n v="52"/>
    <n v="42"/>
    <n v="12839"/>
  </r>
  <r>
    <x v="49"/>
    <x v="4"/>
    <n v="52"/>
    <n v="28"/>
    <n v="3713"/>
  </r>
  <r>
    <x v="50"/>
    <x v="4"/>
    <n v="52"/>
    <n v="25"/>
    <n v="4551"/>
  </r>
  <r>
    <x v="53"/>
    <x v="4"/>
    <n v="52"/>
    <n v="7"/>
    <n v="5457"/>
  </r>
  <r>
    <x v="52"/>
    <x v="4"/>
    <n v="52"/>
    <n v="1"/>
    <n v="382"/>
  </r>
  <r>
    <x v="51"/>
    <x v="4"/>
    <n v="52"/>
    <n v="91"/>
    <n v="93552"/>
  </r>
  <r>
    <x v="0"/>
    <x v="4"/>
    <n v="53"/>
    <n v="24"/>
    <n v="8983"/>
  </r>
  <r>
    <x v="1"/>
    <x v="4"/>
    <n v="53"/>
    <n v="6"/>
    <n v="972"/>
  </r>
  <r>
    <x v="2"/>
    <x v="4"/>
    <n v="53"/>
    <n v="59"/>
    <n v="15954"/>
  </r>
  <r>
    <x v="3"/>
    <x v="4"/>
    <n v="53"/>
    <n v="19"/>
    <n v="3819"/>
  </r>
  <r>
    <x v="4"/>
    <x v="4"/>
    <n v="53"/>
    <n v="152"/>
    <n v="26911"/>
  </r>
  <r>
    <x v="5"/>
    <x v="4"/>
    <n v="53"/>
    <n v="4"/>
    <n v="1895"/>
  </r>
  <r>
    <x v="6"/>
    <x v="4"/>
    <n v="53"/>
    <n v="15"/>
    <n v="1955"/>
  </r>
  <r>
    <x v="7"/>
    <x v="4"/>
    <n v="53"/>
    <n v="9"/>
    <n v="1871"/>
  </r>
  <r>
    <x v="8"/>
    <x v="4"/>
    <n v="53"/>
    <n v="2"/>
    <n v="459"/>
  </r>
  <r>
    <x v="9"/>
    <x v="4"/>
    <n v="53"/>
    <n v="0"/>
    <n v="0"/>
  </r>
  <r>
    <x v="10"/>
    <x v="4"/>
    <n v="53"/>
    <n v="36"/>
    <n v="24062"/>
  </r>
  <r>
    <x v="11"/>
    <x v="4"/>
    <n v="53"/>
    <n v="20"/>
    <n v="2075"/>
  </r>
  <r>
    <x v="12"/>
    <x v="4"/>
    <n v="53"/>
    <n v="10"/>
    <n v="3145"/>
  </r>
  <r>
    <x v="13"/>
    <x v="4"/>
    <n v="53"/>
    <n v="95"/>
    <n v="47036"/>
  </r>
  <r>
    <x v="14"/>
    <x v="4"/>
    <n v="53"/>
    <n v="37"/>
    <n v="5216"/>
  </r>
  <r>
    <x v="15"/>
    <x v="4"/>
    <n v="53"/>
    <n v="16"/>
    <n v="26779"/>
  </r>
  <r>
    <x v="16"/>
    <x v="4"/>
    <n v="53"/>
    <n v="32"/>
    <n v="5304"/>
  </r>
  <r>
    <x v="17"/>
    <x v="4"/>
    <n v="53"/>
    <n v="19"/>
    <n v="19204"/>
  </r>
  <r>
    <x v="18"/>
    <x v="4"/>
    <n v="53"/>
    <n v="76"/>
    <n v="47161"/>
  </r>
  <r>
    <x v="19"/>
    <x v="4"/>
    <n v="53"/>
    <n v="30"/>
    <n v="4492"/>
  </r>
  <r>
    <x v="20"/>
    <x v="4"/>
    <n v="53"/>
    <n v="22"/>
    <n v="7860"/>
  </r>
  <r>
    <x v="21"/>
    <x v="4"/>
    <n v="53"/>
    <n v="46"/>
    <n v="19037"/>
  </r>
  <r>
    <x v="22"/>
    <x v="4"/>
    <n v="53"/>
    <n v="52"/>
    <n v="11120"/>
  </r>
  <r>
    <x v="23"/>
    <x v="4"/>
    <n v="53"/>
    <n v="15"/>
    <n v="3775"/>
  </r>
  <r>
    <x v="24"/>
    <x v="4"/>
    <n v="53"/>
    <n v="53"/>
    <n v="20279"/>
  </r>
  <r>
    <x v="25"/>
    <x v="4"/>
    <n v="53"/>
    <n v="23"/>
    <n v="6040"/>
  </r>
  <r>
    <x v="26"/>
    <x v="4"/>
    <n v="53"/>
    <n v="11"/>
    <n v="2027"/>
  </r>
  <r>
    <x v="27"/>
    <x v="4"/>
    <n v="53"/>
    <n v="16"/>
    <n v="2145"/>
  </r>
  <r>
    <x v="28"/>
    <x v="4"/>
    <n v="53"/>
    <n v="29"/>
    <n v="11241"/>
  </r>
  <r>
    <x v="29"/>
    <x v="4"/>
    <n v="53"/>
    <n v="26"/>
    <n v="3464"/>
  </r>
  <r>
    <x v="30"/>
    <x v="4"/>
    <n v="53"/>
    <n v="26"/>
    <n v="7298"/>
  </r>
  <r>
    <x v="31"/>
    <x v="4"/>
    <n v="53"/>
    <n v="25"/>
    <n v="10371"/>
  </r>
  <r>
    <x v="32"/>
    <x v="4"/>
    <n v="53"/>
    <n v="147"/>
    <n v="9187"/>
  </r>
  <r>
    <x v="33"/>
    <x v="4"/>
    <n v="53"/>
    <n v="50"/>
    <n v="9080"/>
  </r>
  <r>
    <x v="34"/>
    <x v="4"/>
    <n v="53"/>
    <n v="9"/>
    <n v="1482"/>
  </r>
  <r>
    <x v="35"/>
    <x v="4"/>
    <n v="53"/>
    <n v="51"/>
    <n v="11942"/>
  </r>
  <r>
    <x v="36"/>
    <x v="4"/>
    <n v="53"/>
    <n v="17"/>
    <n v="2001"/>
  </r>
  <r>
    <x v="37"/>
    <x v="4"/>
    <n v="53"/>
    <n v="16"/>
    <n v="2372"/>
  </r>
  <r>
    <x v="38"/>
    <x v="4"/>
    <n v="53"/>
    <n v="43"/>
    <n v="9856"/>
  </r>
  <r>
    <x v="39"/>
    <x v="4"/>
    <n v="53"/>
    <n v="20"/>
    <n v="3956"/>
  </r>
  <r>
    <x v="40"/>
    <x v="4"/>
    <n v="53"/>
    <n v="14"/>
    <n v="4217"/>
  </r>
  <r>
    <x v="41"/>
    <x v="4"/>
    <n v="53"/>
    <n v="25"/>
    <n v="5700"/>
  </r>
  <r>
    <x v="42"/>
    <x v="4"/>
    <n v="53"/>
    <n v="51"/>
    <n v="6310"/>
  </r>
  <r>
    <x v="43"/>
    <x v="4"/>
    <n v="53"/>
    <n v="80"/>
    <n v="14873"/>
  </r>
  <r>
    <x v="44"/>
    <x v="4"/>
    <n v="53"/>
    <n v="41"/>
    <n v="18298"/>
  </r>
  <r>
    <x v="45"/>
    <x v="4"/>
    <n v="53"/>
    <n v="12"/>
    <n v="2205"/>
  </r>
  <r>
    <x v="46"/>
    <x v="4"/>
    <n v="53"/>
    <n v="124"/>
    <n v="98934"/>
  </r>
  <r>
    <x v="47"/>
    <x v="4"/>
    <n v="53"/>
    <n v="36"/>
    <n v="1384"/>
  </r>
  <r>
    <x v="48"/>
    <x v="4"/>
    <n v="53"/>
    <n v="48"/>
    <n v="15135"/>
  </r>
  <r>
    <x v="49"/>
    <x v="4"/>
    <n v="53"/>
    <n v="28"/>
    <n v="4486"/>
  </r>
  <r>
    <x v="50"/>
    <x v="4"/>
    <n v="53"/>
    <n v="25"/>
    <n v="4760"/>
  </r>
  <r>
    <x v="53"/>
    <x v="4"/>
    <n v="53"/>
    <n v="7"/>
    <n v="5359"/>
  </r>
  <r>
    <x v="52"/>
    <x v="4"/>
    <n v="53"/>
    <n v="1"/>
    <n v="431"/>
  </r>
  <r>
    <x v="51"/>
    <x v="4"/>
    <n v="53"/>
    <n v="66"/>
    <n v="94559"/>
  </r>
  <r>
    <x v="0"/>
    <x v="5"/>
    <n v="1"/>
    <n v="23"/>
    <n v="9670"/>
  </r>
  <r>
    <x v="1"/>
    <x v="5"/>
    <n v="1"/>
    <n v="8"/>
    <n v="1128"/>
  </r>
  <r>
    <x v="2"/>
    <x v="5"/>
    <n v="1"/>
    <n v="60"/>
    <n v="24043"/>
  </r>
  <r>
    <x v="3"/>
    <x v="5"/>
    <n v="1"/>
    <n v="19"/>
    <n v="6068"/>
  </r>
  <r>
    <x v="4"/>
    <x v="5"/>
    <n v="1"/>
    <n v="157"/>
    <n v="46662"/>
  </r>
  <r>
    <x v="5"/>
    <x v="5"/>
    <n v="1"/>
    <n v="6"/>
    <n v="3762"/>
  </r>
  <r>
    <x v="6"/>
    <x v="5"/>
    <n v="1"/>
    <n v="16"/>
    <n v="2723"/>
  </r>
  <r>
    <x v="7"/>
    <x v="5"/>
    <n v="1"/>
    <n v="9"/>
    <n v="2140"/>
  </r>
  <r>
    <x v="8"/>
    <x v="5"/>
    <n v="1"/>
    <n v="2"/>
    <n v="1431"/>
  </r>
  <r>
    <x v="9"/>
    <x v="5"/>
    <n v="1"/>
    <n v="0"/>
    <n v="0"/>
  </r>
  <r>
    <x v="10"/>
    <x v="5"/>
    <n v="1"/>
    <n v="34"/>
    <n v="24453"/>
  </r>
  <r>
    <x v="11"/>
    <x v="5"/>
    <n v="1"/>
    <n v="19"/>
    <n v="2794"/>
  </r>
  <r>
    <x v="12"/>
    <x v="5"/>
    <n v="1"/>
    <n v="10"/>
    <n v="3796"/>
  </r>
  <r>
    <x v="13"/>
    <x v="5"/>
    <n v="1"/>
    <n v="93"/>
    <n v="45457"/>
  </r>
  <r>
    <x v="14"/>
    <x v="5"/>
    <n v="1"/>
    <n v="36"/>
    <n v="7011"/>
  </r>
  <r>
    <x v="15"/>
    <x v="5"/>
    <n v="1"/>
    <n v="12"/>
    <n v="2590"/>
  </r>
  <r>
    <x v="16"/>
    <x v="5"/>
    <n v="1"/>
    <n v="31"/>
    <n v="6271"/>
  </r>
  <r>
    <x v="17"/>
    <x v="5"/>
    <n v="1"/>
    <n v="20"/>
    <n v="20906"/>
  </r>
  <r>
    <x v="18"/>
    <x v="5"/>
    <n v="1"/>
    <n v="75"/>
    <n v="44525"/>
  </r>
  <r>
    <x v="19"/>
    <x v="5"/>
    <n v="1"/>
    <n v="30"/>
    <n v="5764"/>
  </r>
  <r>
    <x v="20"/>
    <x v="5"/>
    <n v="1"/>
    <n v="24"/>
    <n v="12406"/>
  </r>
  <r>
    <x v="21"/>
    <x v="5"/>
    <n v="1"/>
    <n v="47"/>
    <n v="26555"/>
  </r>
  <r>
    <x v="22"/>
    <x v="5"/>
    <n v="1"/>
    <n v="52"/>
    <n v="16631"/>
  </r>
  <r>
    <x v="23"/>
    <x v="5"/>
    <n v="1"/>
    <n v="15"/>
    <n v="4474"/>
  </r>
  <r>
    <x v="24"/>
    <x v="5"/>
    <n v="1"/>
    <n v="53"/>
    <n v="19785"/>
  </r>
  <r>
    <x v="25"/>
    <x v="5"/>
    <n v="1"/>
    <n v="23"/>
    <n v="7620"/>
  </r>
  <r>
    <x v="26"/>
    <x v="5"/>
    <n v="1"/>
    <n v="11"/>
    <n v="3059"/>
  </r>
  <r>
    <x v="27"/>
    <x v="5"/>
    <n v="1"/>
    <n v="15"/>
    <n v="2869"/>
  </r>
  <r>
    <x v="28"/>
    <x v="5"/>
    <n v="1"/>
    <n v="27"/>
    <n v="12364"/>
  </r>
  <r>
    <x v="29"/>
    <x v="5"/>
    <n v="1"/>
    <n v="26"/>
    <n v="4413"/>
  </r>
  <r>
    <x v="30"/>
    <x v="5"/>
    <n v="1"/>
    <n v="26"/>
    <n v="9467"/>
  </r>
  <r>
    <x v="31"/>
    <x v="5"/>
    <n v="1"/>
    <n v="26"/>
    <n v="12819"/>
  </r>
  <r>
    <x v="32"/>
    <x v="5"/>
    <n v="1"/>
    <n v="84"/>
    <n v="8795"/>
  </r>
  <r>
    <x v="33"/>
    <x v="5"/>
    <n v="1"/>
    <n v="52"/>
    <n v="14960"/>
  </r>
  <r>
    <x v="34"/>
    <x v="5"/>
    <n v="1"/>
    <n v="10"/>
    <n v="2043"/>
  </r>
  <r>
    <x v="35"/>
    <x v="5"/>
    <n v="1"/>
    <n v="57"/>
    <n v="13987"/>
  </r>
  <r>
    <x v="36"/>
    <x v="5"/>
    <n v="1"/>
    <n v="19"/>
    <n v="3263"/>
  </r>
  <r>
    <x v="37"/>
    <x v="5"/>
    <n v="1"/>
    <n v="17"/>
    <n v="4123"/>
  </r>
  <r>
    <x v="38"/>
    <x v="5"/>
    <n v="1"/>
    <n v="44"/>
    <n v="12447"/>
  </r>
  <r>
    <x v="39"/>
    <x v="5"/>
    <n v="1"/>
    <n v="20"/>
    <n v="5084"/>
  </r>
  <r>
    <x v="40"/>
    <x v="5"/>
    <n v="1"/>
    <n v="12"/>
    <n v="4898"/>
  </r>
  <r>
    <x v="41"/>
    <x v="5"/>
    <n v="1"/>
    <n v="25"/>
    <n v="6130"/>
  </r>
  <r>
    <x v="42"/>
    <x v="5"/>
    <n v="1"/>
    <n v="49"/>
    <n v="9649"/>
  </r>
  <r>
    <x v="43"/>
    <x v="5"/>
    <n v="1"/>
    <n v="84"/>
    <n v="19587"/>
  </r>
  <r>
    <x v="44"/>
    <x v="5"/>
    <n v="1"/>
    <n v="43"/>
    <n v="21202"/>
  </r>
  <r>
    <x v="45"/>
    <x v="5"/>
    <n v="1"/>
    <n v="12"/>
    <n v="3480"/>
  </r>
  <r>
    <x v="46"/>
    <x v="5"/>
    <n v="1"/>
    <n v="124"/>
    <n v="87494"/>
  </r>
  <r>
    <x v="47"/>
    <x v="5"/>
    <n v="1"/>
    <n v="41"/>
    <n v="4339"/>
  </r>
  <r>
    <x v="48"/>
    <x v="5"/>
    <n v="1"/>
    <n v="44"/>
    <n v="15690"/>
  </r>
  <r>
    <x v="49"/>
    <x v="5"/>
    <n v="1"/>
    <n v="29"/>
    <n v="5955"/>
  </r>
  <r>
    <x v="50"/>
    <x v="5"/>
    <n v="1"/>
    <n v="24"/>
    <n v="5880"/>
  </r>
  <r>
    <x v="53"/>
    <x v="5"/>
    <n v="1"/>
    <n v="6"/>
    <n v="4910"/>
  </r>
  <r>
    <x v="52"/>
    <x v="5"/>
    <n v="1"/>
    <n v="1"/>
    <n v="366"/>
  </r>
  <r>
    <x v="51"/>
    <x v="5"/>
    <n v="1"/>
    <n v="93"/>
    <n v="101659"/>
  </r>
  <r>
    <x v="0"/>
    <x v="5"/>
    <n v="2"/>
    <n v="23"/>
    <n v="10737"/>
  </r>
  <r>
    <x v="1"/>
    <x v="5"/>
    <n v="2"/>
    <n v="6"/>
    <n v="1066"/>
  </r>
  <r>
    <x v="2"/>
    <x v="5"/>
    <n v="2"/>
    <n v="54"/>
    <n v="20932"/>
  </r>
  <r>
    <x v="3"/>
    <x v="5"/>
    <n v="2"/>
    <n v="17"/>
    <n v="5084"/>
  </r>
  <r>
    <x v="4"/>
    <x v="5"/>
    <n v="2"/>
    <n v="152"/>
    <n v="47675"/>
  </r>
  <r>
    <x v="5"/>
    <x v="5"/>
    <n v="2"/>
    <n v="6"/>
    <n v="3529"/>
  </r>
  <r>
    <x v="6"/>
    <x v="5"/>
    <n v="2"/>
    <n v="22"/>
    <n v="4085"/>
  </r>
  <r>
    <x v="7"/>
    <x v="5"/>
    <n v="2"/>
    <n v="13"/>
    <n v="3243"/>
  </r>
  <r>
    <x v="8"/>
    <x v="5"/>
    <n v="2"/>
    <n v="2"/>
    <n v="1808"/>
  </r>
  <r>
    <x v="9"/>
    <x v="5"/>
    <n v="2"/>
    <n v="0"/>
    <n v="0"/>
  </r>
  <r>
    <x v="10"/>
    <x v="5"/>
    <n v="2"/>
    <n v="33"/>
    <n v="22534"/>
  </r>
  <r>
    <x v="11"/>
    <x v="5"/>
    <n v="2"/>
    <n v="18"/>
    <n v="2713"/>
  </r>
  <r>
    <x v="12"/>
    <x v="5"/>
    <n v="2"/>
    <n v="8"/>
    <n v="3276"/>
  </r>
  <r>
    <x v="13"/>
    <x v="5"/>
    <n v="2"/>
    <n v="93"/>
    <n v="48417"/>
  </r>
  <r>
    <x v="14"/>
    <x v="5"/>
    <n v="2"/>
    <n v="38"/>
    <n v="8459"/>
  </r>
  <r>
    <x v="15"/>
    <x v="5"/>
    <n v="2"/>
    <n v="10"/>
    <n v="2507"/>
  </r>
  <r>
    <x v="16"/>
    <x v="5"/>
    <n v="2"/>
    <n v="30"/>
    <n v="6816"/>
  </r>
  <r>
    <x v="17"/>
    <x v="5"/>
    <n v="2"/>
    <n v="21"/>
    <n v="22006"/>
  </r>
  <r>
    <x v="18"/>
    <x v="5"/>
    <n v="2"/>
    <n v="72"/>
    <n v="42261"/>
  </r>
  <r>
    <x v="19"/>
    <x v="5"/>
    <n v="2"/>
    <n v="31"/>
    <n v="5893"/>
  </r>
  <r>
    <x v="20"/>
    <x v="5"/>
    <n v="2"/>
    <n v="24"/>
    <n v="11356"/>
  </r>
  <r>
    <x v="21"/>
    <x v="5"/>
    <n v="2"/>
    <n v="46"/>
    <n v="27312"/>
  </r>
  <r>
    <x v="22"/>
    <x v="5"/>
    <n v="2"/>
    <n v="54"/>
    <n v="17480"/>
  </r>
  <r>
    <x v="23"/>
    <x v="5"/>
    <n v="2"/>
    <n v="15"/>
    <n v="4946"/>
  </r>
  <r>
    <x v="24"/>
    <x v="5"/>
    <n v="2"/>
    <n v="47"/>
    <n v="19029"/>
  </r>
  <r>
    <x v="25"/>
    <x v="5"/>
    <n v="2"/>
    <n v="23"/>
    <n v="8465"/>
  </r>
  <r>
    <x v="26"/>
    <x v="5"/>
    <n v="2"/>
    <n v="11"/>
    <n v="3410"/>
  </r>
  <r>
    <x v="27"/>
    <x v="5"/>
    <n v="2"/>
    <n v="15"/>
    <n v="2795"/>
  </r>
  <r>
    <x v="28"/>
    <x v="5"/>
    <n v="2"/>
    <n v="28"/>
    <n v="13679"/>
  </r>
  <r>
    <x v="29"/>
    <x v="5"/>
    <n v="2"/>
    <n v="27"/>
    <n v="4768"/>
  </r>
  <r>
    <x v="30"/>
    <x v="5"/>
    <n v="2"/>
    <n v="27"/>
    <n v="10141"/>
  </r>
  <r>
    <x v="31"/>
    <x v="5"/>
    <n v="2"/>
    <n v="26"/>
    <n v="12156"/>
  </r>
  <r>
    <x v="32"/>
    <x v="5"/>
    <n v="2"/>
    <n v="86"/>
    <n v="9757"/>
  </r>
  <r>
    <x v="33"/>
    <x v="5"/>
    <n v="2"/>
    <n v="50"/>
    <n v="15955"/>
  </r>
  <r>
    <x v="34"/>
    <x v="5"/>
    <n v="2"/>
    <n v="12"/>
    <n v="2221"/>
  </r>
  <r>
    <x v="35"/>
    <x v="5"/>
    <n v="2"/>
    <n v="56"/>
    <n v="16307"/>
  </r>
  <r>
    <x v="36"/>
    <x v="5"/>
    <n v="2"/>
    <n v="17"/>
    <n v="3226"/>
  </r>
  <r>
    <x v="37"/>
    <x v="5"/>
    <n v="2"/>
    <n v="18"/>
    <n v="4404"/>
  </r>
  <r>
    <x v="38"/>
    <x v="5"/>
    <n v="2"/>
    <n v="46"/>
    <n v="15210"/>
  </r>
  <r>
    <x v="39"/>
    <x v="5"/>
    <n v="2"/>
    <n v="20"/>
    <n v="5313"/>
  </r>
  <r>
    <x v="40"/>
    <x v="5"/>
    <n v="2"/>
    <n v="14"/>
    <n v="6426"/>
  </r>
  <r>
    <x v="41"/>
    <x v="5"/>
    <n v="2"/>
    <n v="25"/>
    <n v="6693"/>
  </r>
  <r>
    <x v="42"/>
    <x v="5"/>
    <n v="2"/>
    <n v="52"/>
    <n v="10723"/>
  </r>
  <r>
    <x v="43"/>
    <x v="5"/>
    <n v="2"/>
    <n v="97"/>
    <n v="27443"/>
  </r>
  <r>
    <x v="44"/>
    <x v="5"/>
    <n v="2"/>
    <n v="43"/>
    <n v="18638"/>
  </r>
  <r>
    <x v="45"/>
    <x v="5"/>
    <n v="2"/>
    <n v="13"/>
    <n v="3650"/>
  </r>
  <r>
    <x v="46"/>
    <x v="5"/>
    <n v="2"/>
    <n v="124"/>
    <n v="81786"/>
  </r>
  <r>
    <x v="47"/>
    <x v="5"/>
    <n v="2"/>
    <n v="41"/>
    <n v="4838"/>
  </r>
  <r>
    <x v="48"/>
    <x v="5"/>
    <n v="2"/>
    <n v="45"/>
    <n v="17213"/>
  </r>
  <r>
    <x v="49"/>
    <x v="5"/>
    <n v="2"/>
    <n v="31"/>
    <n v="6124"/>
  </r>
  <r>
    <x v="50"/>
    <x v="5"/>
    <n v="2"/>
    <n v="25"/>
    <n v="6251"/>
  </r>
  <r>
    <x v="53"/>
    <x v="5"/>
    <n v="2"/>
    <n v="7"/>
    <n v="4929"/>
  </r>
  <r>
    <x v="52"/>
    <x v="5"/>
    <n v="2"/>
    <n v="1"/>
    <n v="365"/>
  </r>
  <r>
    <x v="51"/>
    <x v="5"/>
    <n v="2"/>
    <n v="92"/>
    <n v="104038"/>
  </r>
  <r>
    <x v="0"/>
    <x v="5"/>
    <n v="3"/>
    <n v="24"/>
    <n v="10693"/>
  </r>
  <r>
    <x v="1"/>
    <x v="5"/>
    <n v="3"/>
    <n v="8"/>
    <n v="1433"/>
  </r>
  <r>
    <x v="2"/>
    <x v="5"/>
    <n v="3"/>
    <n v="54"/>
    <n v="19704"/>
  </r>
  <r>
    <x v="3"/>
    <x v="5"/>
    <n v="3"/>
    <n v="16"/>
    <n v="4606"/>
  </r>
  <r>
    <x v="4"/>
    <x v="5"/>
    <n v="3"/>
    <n v="152"/>
    <n v="43852"/>
  </r>
  <r>
    <x v="5"/>
    <x v="5"/>
    <n v="3"/>
    <n v="5"/>
    <n v="3793"/>
  </r>
  <r>
    <x v="6"/>
    <x v="5"/>
    <n v="3"/>
    <n v="20"/>
    <n v="3120"/>
  </r>
  <r>
    <x v="7"/>
    <x v="5"/>
    <n v="3"/>
    <n v="13"/>
    <n v="3043"/>
  </r>
  <r>
    <x v="8"/>
    <x v="5"/>
    <n v="3"/>
    <n v="2"/>
    <n v="1294"/>
  </r>
  <r>
    <x v="9"/>
    <x v="5"/>
    <n v="3"/>
    <n v="0"/>
    <n v="0"/>
  </r>
  <r>
    <x v="10"/>
    <x v="5"/>
    <n v="3"/>
    <n v="35"/>
    <n v="24837"/>
  </r>
  <r>
    <x v="11"/>
    <x v="5"/>
    <n v="3"/>
    <n v="19"/>
    <n v="2629"/>
  </r>
  <r>
    <x v="12"/>
    <x v="5"/>
    <n v="3"/>
    <n v="10"/>
    <n v="3553"/>
  </r>
  <r>
    <x v="13"/>
    <x v="5"/>
    <n v="3"/>
    <n v="93"/>
    <n v="52324"/>
  </r>
  <r>
    <x v="14"/>
    <x v="5"/>
    <n v="3"/>
    <n v="39"/>
    <n v="8837"/>
  </r>
  <r>
    <x v="15"/>
    <x v="5"/>
    <n v="3"/>
    <n v="10"/>
    <n v="2360"/>
  </r>
  <r>
    <x v="16"/>
    <x v="5"/>
    <n v="3"/>
    <n v="31"/>
    <n v="7208"/>
  </r>
  <r>
    <x v="17"/>
    <x v="5"/>
    <n v="3"/>
    <n v="21"/>
    <n v="21835"/>
  </r>
  <r>
    <x v="18"/>
    <x v="5"/>
    <n v="3"/>
    <n v="74"/>
    <n v="45696"/>
  </r>
  <r>
    <x v="19"/>
    <x v="5"/>
    <n v="3"/>
    <n v="31"/>
    <n v="6100"/>
  </r>
  <r>
    <x v="20"/>
    <x v="5"/>
    <n v="3"/>
    <n v="25"/>
    <n v="11569"/>
  </r>
  <r>
    <x v="21"/>
    <x v="5"/>
    <n v="3"/>
    <n v="51"/>
    <n v="27023"/>
  </r>
  <r>
    <x v="22"/>
    <x v="5"/>
    <n v="3"/>
    <n v="52"/>
    <n v="14661"/>
  </r>
  <r>
    <x v="23"/>
    <x v="5"/>
    <n v="3"/>
    <n v="14"/>
    <n v="4357"/>
  </r>
  <r>
    <x v="24"/>
    <x v="5"/>
    <n v="3"/>
    <n v="48"/>
    <n v="19554"/>
  </r>
  <r>
    <x v="25"/>
    <x v="5"/>
    <n v="3"/>
    <n v="22"/>
    <n v="5748"/>
  </r>
  <r>
    <x v="26"/>
    <x v="5"/>
    <n v="3"/>
    <n v="11"/>
    <n v="3097"/>
  </r>
  <r>
    <x v="27"/>
    <x v="5"/>
    <n v="3"/>
    <n v="14"/>
    <n v="2823"/>
  </r>
  <r>
    <x v="28"/>
    <x v="5"/>
    <n v="3"/>
    <n v="29"/>
    <n v="13022"/>
  </r>
  <r>
    <x v="29"/>
    <x v="5"/>
    <n v="3"/>
    <n v="27"/>
    <n v="5101"/>
  </r>
  <r>
    <x v="30"/>
    <x v="5"/>
    <n v="3"/>
    <n v="24"/>
    <n v="7599"/>
  </r>
  <r>
    <x v="31"/>
    <x v="5"/>
    <n v="3"/>
    <n v="26"/>
    <n v="11984"/>
  </r>
  <r>
    <x v="32"/>
    <x v="5"/>
    <n v="3"/>
    <n v="82"/>
    <n v="11363"/>
  </r>
  <r>
    <x v="33"/>
    <x v="5"/>
    <n v="3"/>
    <n v="51"/>
    <n v="15135"/>
  </r>
  <r>
    <x v="34"/>
    <x v="5"/>
    <n v="3"/>
    <n v="9"/>
    <n v="1837"/>
  </r>
  <r>
    <x v="35"/>
    <x v="5"/>
    <n v="3"/>
    <n v="54"/>
    <n v="14559"/>
  </r>
  <r>
    <x v="36"/>
    <x v="5"/>
    <n v="3"/>
    <n v="17"/>
    <n v="2462"/>
  </r>
  <r>
    <x v="37"/>
    <x v="5"/>
    <n v="3"/>
    <n v="17"/>
    <n v="4027"/>
  </r>
  <r>
    <x v="38"/>
    <x v="5"/>
    <n v="3"/>
    <n v="47"/>
    <n v="16775"/>
  </r>
  <r>
    <x v="39"/>
    <x v="5"/>
    <n v="3"/>
    <n v="19"/>
    <n v="5729"/>
  </r>
  <r>
    <x v="40"/>
    <x v="5"/>
    <n v="3"/>
    <n v="13"/>
    <n v="5724"/>
  </r>
  <r>
    <x v="41"/>
    <x v="5"/>
    <n v="3"/>
    <n v="24"/>
    <n v="6032"/>
  </r>
  <r>
    <x v="42"/>
    <x v="5"/>
    <n v="3"/>
    <n v="54"/>
    <n v="10221"/>
  </r>
  <r>
    <x v="43"/>
    <x v="5"/>
    <n v="3"/>
    <n v="99"/>
    <n v="41572"/>
  </r>
  <r>
    <x v="44"/>
    <x v="5"/>
    <n v="3"/>
    <n v="43"/>
    <n v="18257"/>
  </r>
  <r>
    <x v="45"/>
    <x v="5"/>
    <n v="3"/>
    <n v="13"/>
    <n v="3817"/>
  </r>
  <r>
    <x v="46"/>
    <x v="5"/>
    <n v="3"/>
    <n v="125"/>
    <n v="81135"/>
  </r>
  <r>
    <x v="47"/>
    <x v="5"/>
    <n v="3"/>
    <n v="40"/>
    <n v="4328"/>
  </r>
  <r>
    <x v="48"/>
    <x v="5"/>
    <n v="3"/>
    <n v="45"/>
    <n v="17269"/>
  </r>
  <r>
    <x v="49"/>
    <x v="5"/>
    <n v="3"/>
    <n v="30"/>
    <n v="6793"/>
  </r>
  <r>
    <x v="50"/>
    <x v="5"/>
    <n v="3"/>
    <n v="24"/>
    <n v="6240"/>
  </r>
  <r>
    <x v="53"/>
    <x v="5"/>
    <n v="3"/>
    <n v="6"/>
    <n v="4647"/>
  </r>
  <r>
    <x v="52"/>
    <x v="5"/>
    <n v="3"/>
    <n v="1"/>
    <n v="361"/>
  </r>
  <r>
    <x v="51"/>
    <x v="5"/>
    <n v="3"/>
    <n v="94"/>
    <n v="109115"/>
  </r>
  <r>
    <x v="0"/>
    <x v="5"/>
    <n v="4"/>
    <n v="23"/>
    <n v="10930"/>
  </r>
  <r>
    <x v="1"/>
    <x v="5"/>
    <n v="4"/>
    <n v="8"/>
    <n v="1372"/>
  </r>
  <r>
    <x v="2"/>
    <x v="5"/>
    <n v="4"/>
    <n v="58"/>
    <n v="24149"/>
  </r>
  <r>
    <x v="3"/>
    <x v="5"/>
    <n v="4"/>
    <n v="17"/>
    <n v="5013"/>
  </r>
  <r>
    <x v="4"/>
    <x v="5"/>
    <n v="4"/>
    <n v="155"/>
    <n v="48936"/>
  </r>
  <r>
    <x v="5"/>
    <x v="5"/>
    <n v="4"/>
    <n v="6"/>
    <n v="4192"/>
  </r>
  <r>
    <x v="6"/>
    <x v="5"/>
    <n v="4"/>
    <n v="20"/>
    <n v="4790"/>
  </r>
  <r>
    <x v="7"/>
    <x v="5"/>
    <n v="4"/>
    <n v="12"/>
    <n v="3203"/>
  </r>
  <r>
    <x v="8"/>
    <x v="5"/>
    <n v="4"/>
    <n v="2"/>
    <n v="1601"/>
  </r>
  <r>
    <x v="9"/>
    <x v="5"/>
    <n v="4"/>
    <n v="0"/>
    <n v="0"/>
  </r>
  <r>
    <x v="10"/>
    <x v="5"/>
    <n v="4"/>
    <n v="34"/>
    <n v="24820"/>
  </r>
  <r>
    <x v="11"/>
    <x v="5"/>
    <n v="4"/>
    <n v="20"/>
    <n v="2682"/>
  </r>
  <r>
    <x v="12"/>
    <x v="5"/>
    <n v="4"/>
    <n v="10"/>
    <n v="3893"/>
  </r>
  <r>
    <x v="13"/>
    <x v="5"/>
    <n v="4"/>
    <n v="81"/>
    <n v="50374"/>
  </r>
  <r>
    <x v="14"/>
    <x v="5"/>
    <n v="4"/>
    <n v="37"/>
    <n v="8442"/>
  </r>
  <r>
    <x v="15"/>
    <x v="5"/>
    <n v="4"/>
    <n v="10"/>
    <n v="2584"/>
  </r>
  <r>
    <x v="16"/>
    <x v="5"/>
    <n v="4"/>
    <n v="33"/>
    <n v="7819"/>
  </r>
  <r>
    <x v="17"/>
    <x v="5"/>
    <n v="4"/>
    <n v="22"/>
    <n v="9600"/>
  </r>
  <r>
    <x v="18"/>
    <x v="5"/>
    <n v="4"/>
    <n v="74"/>
    <n v="45905"/>
  </r>
  <r>
    <x v="19"/>
    <x v="5"/>
    <n v="4"/>
    <n v="31"/>
    <n v="4674"/>
  </r>
  <r>
    <x v="20"/>
    <x v="5"/>
    <n v="4"/>
    <n v="24"/>
    <n v="11326"/>
  </r>
  <r>
    <x v="21"/>
    <x v="5"/>
    <n v="4"/>
    <n v="49"/>
    <n v="21449"/>
  </r>
  <r>
    <x v="22"/>
    <x v="5"/>
    <n v="4"/>
    <n v="53"/>
    <n v="17359"/>
  </r>
  <r>
    <x v="23"/>
    <x v="5"/>
    <n v="4"/>
    <n v="15"/>
    <n v="5067"/>
  </r>
  <r>
    <x v="24"/>
    <x v="5"/>
    <n v="4"/>
    <n v="49"/>
    <n v="20133"/>
  </r>
  <r>
    <x v="25"/>
    <x v="5"/>
    <n v="4"/>
    <n v="22"/>
    <n v="6654"/>
  </r>
  <r>
    <x v="26"/>
    <x v="5"/>
    <n v="4"/>
    <n v="10"/>
    <n v="3469"/>
  </r>
  <r>
    <x v="27"/>
    <x v="5"/>
    <n v="4"/>
    <n v="13"/>
    <n v="2608"/>
  </r>
  <r>
    <x v="28"/>
    <x v="5"/>
    <n v="4"/>
    <n v="29"/>
    <n v="14146"/>
  </r>
  <r>
    <x v="29"/>
    <x v="5"/>
    <n v="4"/>
    <n v="27"/>
    <n v="4616"/>
  </r>
  <r>
    <x v="30"/>
    <x v="5"/>
    <n v="4"/>
    <n v="26"/>
    <n v="6658"/>
  </r>
  <r>
    <x v="31"/>
    <x v="5"/>
    <n v="4"/>
    <n v="27"/>
    <n v="12745"/>
  </r>
  <r>
    <x v="32"/>
    <x v="5"/>
    <n v="4"/>
    <n v="85"/>
    <n v="11759"/>
  </r>
  <r>
    <x v="33"/>
    <x v="5"/>
    <n v="4"/>
    <n v="50"/>
    <n v="17332"/>
  </r>
  <r>
    <x v="34"/>
    <x v="5"/>
    <n v="4"/>
    <n v="10"/>
    <n v="1755"/>
  </r>
  <r>
    <x v="35"/>
    <x v="5"/>
    <n v="4"/>
    <n v="55"/>
    <n v="14896"/>
  </r>
  <r>
    <x v="36"/>
    <x v="5"/>
    <n v="4"/>
    <n v="16"/>
    <n v="2229"/>
  </r>
  <r>
    <x v="37"/>
    <x v="5"/>
    <n v="4"/>
    <n v="12"/>
    <n v="3528"/>
  </r>
  <r>
    <x v="38"/>
    <x v="5"/>
    <n v="4"/>
    <n v="45"/>
    <n v="15915"/>
  </r>
  <r>
    <x v="39"/>
    <x v="5"/>
    <n v="4"/>
    <n v="20"/>
    <n v="5618"/>
  </r>
  <r>
    <x v="40"/>
    <x v="5"/>
    <n v="4"/>
    <n v="16"/>
    <n v="7053"/>
  </r>
  <r>
    <x v="41"/>
    <x v="5"/>
    <n v="4"/>
    <n v="24"/>
    <n v="6462"/>
  </r>
  <r>
    <x v="42"/>
    <x v="5"/>
    <n v="4"/>
    <n v="50"/>
    <n v="11090"/>
  </r>
  <r>
    <x v="43"/>
    <x v="5"/>
    <n v="4"/>
    <n v="103"/>
    <n v="42724"/>
  </r>
  <r>
    <x v="44"/>
    <x v="5"/>
    <n v="4"/>
    <n v="41"/>
    <n v="18581"/>
  </r>
  <r>
    <x v="45"/>
    <x v="5"/>
    <n v="4"/>
    <n v="13"/>
    <n v="3770"/>
  </r>
  <r>
    <x v="46"/>
    <x v="5"/>
    <n v="4"/>
    <n v="125"/>
    <n v="80541"/>
  </r>
  <r>
    <x v="47"/>
    <x v="5"/>
    <n v="4"/>
    <n v="41"/>
    <n v="4623"/>
  </r>
  <r>
    <x v="48"/>
    <x v="5"/>
    <n v="4"/>
    <n v="46"/>
    <n v="16755"/>
  </r>
  <r>
    <x v="49"/>
    <x v="5"/>
    <n v="4"/>
    <n v="29"/>
    <n v="6310"/>
  </r>
  <r>
    <x v="50"/>
    <x v="5"/>
    <n v="4"/>
    <n v="25"/>
    <n v="6839"/>
  </r>
  <r>
    <x v="53"/>
    <x v="5"/>
    <n v="4"/>
    <n v="6"/>
    <n v="4784"/>
  </r>
  <r>
    <x v="52"/>
    <x v="5"/>
    <n v="4"/>
    <n v="1"/>
    <n v="347"/>
  </r>
  <r>
    <x v="51"/>
    <x v="5"/>
    <n v="4"/>
    <n v="83"/>
    <n v="93795"/>
  </r>
  <r>
    <x v="0"/>
    <x v="5"/>
    <n v="5"/>
    <n v="22"/>
    <n v="9622"/>
  </r>
  <r>
    <x v="1"/>
    <x v="5"/>
    <n v="5"/>
    <n v="8"/>
    <n v="1512"/>
  </r>
  <r>
    <x v="2"/>
    <x v="5"/>
    <n v="5"/>
    <n v="57"/>
    <n v="23584"/>
  </r>
  <r>
    <x v="3"/>
    <x v="5"/>
    <n v="5"/>
    <n v="16"/>
    <n v="4631"/>
  </r>
  <r>
    <x v="4"/>
    <x v="5"/>
    <n v="5"/>
    <n v="144"/>
    <n v="48657"/>
  </r>
  <r>
    <x v="5"/>
    <x v="5"/>
    <n v="5"/>
    <n v="5"/>
    <n v="2976"/>
  </r>
  <r>
    <x v="6"/>
    <x v="5"/>
    <n v="5"/>
    <n v="20"/>
    <n v="4269"/>
  </r>
  <r>
    <x v="7"/>
    <x v="5"/>
    <n v="5"/>
    <n v="12"/>
    <n v="3384"/>
  </r>
  <r>
    <x v="8"/>
    <x v="5"/>
    <n v="5"/>
    <n v="2"/>
    <n v="1366"/>
  </r>
  <r>
    <x v="9"/>
    <x v="5"/>
    <n v="5"/>
    <n v="0"/>
    <n v="0"/>
  </r>
  <r>
    <x v="10"/>
    <x v="5"/>
    <n v="5"/>
    <n v="32"/>
    <n v="26017"/>
  </r>
  <r>
    <x v="11"/>
    <x v="5"/>
    <n v="5"/>
    <n v="19"/>
    <n v="2835"/>
  </r>
  <r>
    <x v="12"/>
    <x v="5"/>
    <n v="5"/>
    <n v="9"/>
    <n v="3799"/>
  </r>
  <r>
    <x v="13"/>
    <x v="5"/>
    <n v="5"/>
    <n v="77"/>
    <n v="43837"/>
  </r>
  <r>
    <x v="14"/>
    <x v="5"/>
    <n v="5"/>
    <n v="38"/>
    <n v="8688"/>
  </r>
  <r>
    <x v="15"/>
    <x v="5"/>
    <n v="5"/>
    <n v="10"/>
    <n v="2428"/>
  </r>
  <r>
    <x v="16"/>
    <x v="5"/>
    <n v="5"/>
    <n v="33"/>
    <n v="7455"/>
  </r>
  <r>
    <x v="17"/>
    <x v="5"/>
    <n v="5"/>
    <n v="23"/>
    <n v="22273"/>
  </r>
  <r>
    <x v="18"/>
    <x v="5"/>
    <n v="5"/>
    <n v="78"/>
    <n v="43908"/>
  </r>
  <r>
    <x v="19"/>
    <x v="5"/>
    <n v="5"/>
    <n v="31"/>
    <n v="5105"/>
  </r>
  <r>
    <x v="20"/>
    <x v="5"/>
    <n v="5"/>
    <n v="25"/>
    <n v="12921"/>
  </r>
  <r>
    <x v="21"/>
    <x v="5"/>
    <n v="5"/>
    <n v="48"/>
    <n v="21660"/>
  </r>
  <r>
    <x v="22"/>
    <x v="5"/>
    <n v="5"/>
    <n v="54"/>
    <n v="15972"/>
  </r>
  <r>
    <x v="23"/>
    <x v="5"/>
    <n v="5"/>
    <n v="15"/>
    <n v="5329"/>
  </r>
  <r>
    <x v="24"/>
    <x v="5"/>
    <n v="5"/>
    <n v="51"/>
    <n v="20513"/>
  </r>
  <r>
    <x v="25"/>
    <x v="5"/>
    <n v="5"/>
    <n v="23"/>
    <n v="8327"/>
  </r>
  <r>
    <x v="26"/>
    <x v="5"/>
    <n v="5"/>
    <n v="10"/>
    <n v="3506"/>
  </r>
  <r>
    <x v="27"/>
    <x v="5"/>
    <n v="5"/>
    <n v="15"/>
    <n v="2567"/>
  </r>
  <r>
    <x v="28"/>
    <x v="5"/>
    <n v="5"/>
    <n v="28"/>
    <n v="14225"/>
  </r>
  <r>
    <x v="29"/>
    <x v="5"/>
    <n v="5"/>
    <n v="26"/>
    <n v="4779"/>
  </r>
  <r>
    <x v="30"/>
    <x v="5"/>
    <n v="5"/>
    <n v="24"/>
    <n v="7957"/>
  </r>
  <r>
    <x v="31"/>
    <x v="5"/>
    <n v="5"/>
    <n v="26"/>
    <n v="12684"/>
  </r>
  <r>
    <x v="32"/>
    <x v="5"/>
    <n v="5"/>
    <n v="80"/>
    <n v="10456"/>
  </r>
  <r>
    <x v="33"/>
    <x v="5"/>
    <n v="5"/>
    <n v="54"/>
    <n v="18075"/>
  </r>
  <r>
    <x v="34"/>
    <x v="5"/>
    <n v="5"/>
    <n v="12"/>
    <n v="2327"/>
  </r>
  <r>
    <x v="35"/>
    <x v="5"/>
    <n v="5"/>
    <n v="57"/>
    <n v="15050"/>
  </r>
  <r>
    <x v="36"/>
    <x v="5"/>
    <n v="5"/>
    <n v="17"/>
    <n v="3081"/>
  </r>
  <r>
    <x v="37"/>
    <x v="5"/>
    <n v="5"/>
    <n v="15"/>
    <n v="4217"/>
  </r>
  <r>
    <x v="38"/>
    <x v="5"/>
    <n v="5"/>
    <n v="43"/>
    <n v="15830"/>
  </r>
  <r>
    <x v="39"/>
    <x v="5"/>
    <n v="5"/>
    <n v="20"/>
    <n v="6063"/>
  </r>
  <r>
    <x v="40"/>
    <x v="5"/>
    <n v="5"/>
    <n v="14"/>
    <n v="6306"/>
  </r>
  <r>
    <x v="41"/>
    <x v="5"/>
    <n v="5"/>
    <n v="24"/>
    <n v="6534"/>
  </r>
  <r>
    <x v="42"/>
    <x v="5"/>
    <n v="5"/>
    <n v="51"/>
    <n v="10630"/>
  </r>
  <r>
    <x v="43"/>
    <x v="5"/>
    <n v="5"/>
    <n v="102"/>
    <n v="41592"/>
  </r>
  <r>
    <x v="44"/>
    <x v="5"/>
    <n v="5"/>
    <n v="42"/>
    <n v="19202"/>
  </r>
  <r>
    <x v="45"/>
    <x v="5"/>
    <n v="5"/>
    <n v="13"/>
    <n v="3832"/>
  </r>
  <r>
    <x v="46"/>
    <x v="5"/>
    <n v="5"/>
    <n v="126"/>
    <n v="95499"/>
  </r>
  <r>
    <x v="47"/>
    <x v="5"/>
    <n v="5"/>
    <n v="41"/>
    <n v="4798"/>
  </r>
  <r>
    <x v="48"/>
    <x v="5"/>
    <n v="5"/>
    <n v="44"/>
    <n v="16713"/>
  </r>
  <r>
    <x v="49"/>
    <x v="5"/>
    <n v="5"/>
    <n v="31"/>
    <n v="7037"/>
  </r>
  <r>
    <x v="50"/>
    <x v="5"/>
    <n v="5"/>
    <n v="24"/>
    <n v="6861"/>
  </r>
  <r>
    <x v="53"/>
    <x v="5"/>
    <n v="5"/>
    <n v="6"/>
    <n v="4839"/>
  </r>
  <r>
    <x v="52"/>
    <x v="5"/>
    <n v="5"/>
    <n v="1"/>
    <n v="397"/>
  </r>
  <r>
    <x v="51"/>
    <x v="5"/>
    <n v="5"/>
    <n v="93"/>
    <n v="96824"/>
  </r>
  <r>
    <x v="0"/>
    <x v="5"/>
    <n v="6"/>
    <n v="21"/>
    <n v="9401"/>
  </r>
  <r>
    <x v="1"/>
    <x v="5"/>
    <n v="6"/>
    <n v="8"/>
    <n v="1400"/>
  </r>
  <r>
    <x v="2"/>
    <x v="5"/>
    <n v="6"/>
    <n v="54"/>
    <n v="21475"/>
  </r>
  <r>
    <x v="3"/>
    <x v="5"/>
    <n v="6"/>
    <n v="17"/>
    <n v="4896"/>
  </r>
  <r>
    <x v="4"/>
    <x v="5"/>
    <n v="6"/>
    <n v="141"/>
    <n v="44246"/>
  </r>
  <r>
    <x v="5"/>
    <x v="5"/>
    <n v="6"/>
    <n v="6"/>
    <n v="3632"/>
  </r>
  <r>
    <x v="6"/>
    <x v="5"/>
    <n v="6"/>
    <n v="21"/>
    <n v="4341"/>
  </r>
  <r>
    <x v="7"/>
    <x v="5"/>
    <n v="6"/>
    <n v="12"/>
    <n v="3230"/>
  </r>
  <r>
    <x v="8"/>
    <x v="5"/>
    <n v="6"/>
    <n v="2"/>
    <n v="1679"/>
  </r>
  <r>
    <x v="9"/>
    <x v="5"/>
    <n v="6"/>
    <n v="0"/>
    <n v="0"/>
  </r>
  <r>
    <x v="10"/>
    <x v="5"/>
    <n v="6"/>
    <n v="30"/>
    <n v="25002"/>
  </r>
  <r>
    <x v="11"/>
    <x v="5"/>
    <n v="6"/>
    <n v="20"/>
    <n v="3151"/>
  </r>
  <r>
    <x v="12"/>
    <x v="5"/>
    <n v="6"/>
    <n v="10"/>
    <n v="3698"/>
  </r>
  <r>
    <x v="13"/>
    <x v="5"/>
    <n v="6"/>
    <n v="89"/>
    <n v="54276"/>
  </r>
  <r>
    <x v="14"/>
    <x v="5"/>
    <n v="6"/>
    <n v="38"/>
    <n v="9335"/>
  </r>
  <r>
    <x v="15"/>
    <x v="5"/>
    <n v="6"/>
    <n v="8"/>
    <n v="1767"/>
  </r>
  <r>
    <x v="16"/>
    <x v="5"/>
    <n v="6"/>
    <n v="32"/>
    <n v="7570"/>
  </r>
  <r>
    <x v="17"/>
    <x v="5"/>
    <n v="6"/>
    <n v="19"/>
    <n v="22125"/>
  </r>
  <r>
    <x v="18"/>
    <x v="5"/>
    <n v="6"/>
    <n v="74"/>
    <n v="43501"/>
  </r>
  <r>
    <x v="19"/>
    <x v="5"/>
    <n v="6"/>
    <n v="31"/>
    <n v="5733"/>
  </r>
  <r>
    <x v="20"/>
    <x v="5"/>
    <n v="6"/>
    <n v="25"/>
    <n v="12942"/>
  </r>
  <r>
    <x v="21"/>
    <x v="5"/>
    <n v="6"/>
    <n v="48"/>
    <n v="20936"/>
  </r>
  <r>
    <x v="22"/>
    <x v="5"/>
    <n v="6"/>
    <n v="55"/>
    <n v="17839"/>
  </r>
  <r>
    <x v="23"/>
    <x v="5"/>
    <n v="6"/>
    <n v="14"/>
    <n v="4792"/>
  </r>
  <r>
    <x v="24"/>
    <x v="5"/>
    <n v="6"/>
    <n v="49"/>
    <n v="20987"/>
  </r>
  <r>
    <x v="25"/>
    <x v="5"/>
    <n v="6"/>
    <n v="21"/>
    <n v="8575"/>
  </r>
  <r>
    <x v="26"/>
    <x v="5"/>
    <n v="6"/>
    <n v="10"/>
    <n v="3460"/>
  </r>
  <r>
    <x v="27"/>
    <x v="5"/>
    <n v="6"/>
    <n v="15"/>
    <n v="2755"/>
  </r>
  <r>
    <x v="28"/>
    <x v="5"/>
    <n v="6"/>
    <n v="28"/>
    <n v="13469"/>
  </r>
  <r>
    <x v="29"/>
    <x v="5"/>
    <n v="6"/>
    <n v="26"/>
    <n v="4791"/>
  </r>
  <r>
    <x v="30"/>
    <x v="5"/>
    <n v="6"/>
    <n v="24"/>
    <n v="8008"/>
  </r>
  <r>
    <x v="31"/>
    <x v="5"/>
    <n v="6"/>
    <n v="26"/>
    <n v="13133"/>
  </r>
  <r>
    <x v="32"/>
    <x v="5"/>
    <n v="6"/>
    <n v="82"/>
    <n v="11669"/>
  </r>
  <r>
    <x v="33"/>
    <x v="5"/>
    <n v="6"/>
    <n v="47"/>
    <n v="15400"/>
  </r>
  <r>
    <x v="34"/>
    <x v="5"/>
    <n v="6"/>
    <n v="11"/>
    <n v="2346"/>
  </r>
  <r>
    <x v="35"/>
    <x v="5"/>
    <n v="6"/>
    <n v="54"/>
    <n v="15886"/>
  </r>
  <r>
    <x v="36"/>
    <x v="5"/>
    <n v="6"/>
    <n v="17"/>
    <n v="2650"/>
  </r>
  <r>
    <x v="37"/>
    <x v="5"/>
    <n v="6"/>
    <n v="11"/>
    <n v="3513"/>
  </r>
  <r>
    <x v="38"/>
    <x v="5"/>
    <n v="6"/>
    <n v="47"/>
    <n v="16822"/>
  </r>
  <r>
    <x v="39"/>
    <x v="5"/>
    <n v="6"/>
    <n v="20"/>
    <n v="6065"/>
  </r>
  <r>
    <x v="40"/>
    <x v="5"/>
    <n v="6"/>
    <n v="14"/>
    <n v="6426"/>
  </r>
  <r>
    <x v="41"/>
    <x v="5"/>
    <n v="6"/>
    <n v="24"/>
    <n v="6271"/>
  </r>
  <r>
    <x v="42"/>
    <x v="5"/>
    <n v="6"/>
    <n v="47"/>
    <n v="10351"/>
  </r>
  <r>
    <x v="43"/>
    <x v="5"/>
    <n v="6"/>
    <n v="102"/>
    <n v="41585"/>
  </r>
  <r>
    <x v="44"/>
    <x v="5"/>
    <n v="6"/>
    <n v="41"/>
    <n v="19316"/>
  </r>
  <r>
    <x v="45"/>
    <x v="5"/>
    <n v="6"/>
    <n v="13"/>
    <n v="3760"/>
  </r>
  <r>
    <x v="46"/>
    <x v="5"/>
    <n v="6"/>
    <n v="126"/>
    <n v="100523"/>
  </r>
  <r>
    <x v="47"/>
    <x v="5"/>
    <n v="6"/>
    <n v="41"/>
    <n v="4745"/>
  </r>
  <r>
    <x v="48"/>
    <x v="5"/>
    <n v="6"/>
    <n v="43"/>
    <n v="16390"/>
  </r>
  <r>
    <x v="49"/>
    <x v="5"/>
    <n v="6"/>
    <n v="29"/>
    <n v="7358"/>
  </r>
  <r>
    <x v="50"/>
    <x v="5"/>
    <n v="6"/>
    <n v="23"/>
    <n v="6328"/>
  </r>
  <r>
    <x v="53"/>
    <x v="5"/>
    <n v="6"/>
    <n v="6"/>
    <n v="4763"/>
  </r>
  <r>
    <x v="52"/>
    <x v="5"/>
    <n v="6"/>
    <n v="1"/>
    <n v="374"/>
  </r>
  <r>
    <x v="51"/>
    <x v="5"/>
    <n v="6"/>
    <n v="86"/>
    <n v="97436"/>
  </r>
  <r>
    <x v="0"/>
    <x v="5"/>
    <n v="7"/>
    <n v="22"/>
    <n v="9214"/>
  </r>
  <r>
    <x v="1"/>
    <x v="5"/>
    <n v="7"/>
    <n v="6"/>
    <n v="1091"/>
  </r>
  <r>
    <x v="2"/>
    <x v="5"/>
    <n v="7"/>
    <n v="55"/>
    <n v="21884"/>
  </r>
  <r>
    <x v="3"/>
    <x v="5"/>
    <n v="7"/>
    <n v="16"/>
    <n v="2829"/>
  </r>
  <r>
    <x v="4"/>
    <x v="5"/>
    <n v="7"/>
    <n v="147"/>
    <n v="40507"/>
  </r>
  <r>
    <x v="5"/>
    <x v="5"/>
    <n v="7"/>
    <n v="6"/>
    <n v="3869"/>
  </r>
  <r>
    <x v="6"/>
    <x v="5"/>
    <n v="7"/>
    <n v="18"/>
    <n v="3742"/>
  </r>
  <r>
    <x v="7"/>
    <x v="5"/>
    <n v="7"/>
    <n v="12"/>
    <n v="2568"/>
  </r>
  <r>
    <x v="8"/>
    <x v="5"/>
    <n v="7"/>
    <n v="2"/>
    <n v="952"/>
  </r>
  <r>
    <x v="9"/>
    <x v="5"/>
    <n v="7"/>
    <n v="0"/>
    <n v="0"/>
  </r>
  <r>
    <x v="10"/>
    <x v="5"/>
    <n v="7"/>
    <n v="31"/>
    <n v="24261"/>
  </r>
  <r>
    <x v="11"/>
    <x v="5"/>
    <n v="7"/>
    <n v="19"/>
    <n v="2632"/>
  </r>
  <r>
    <x v="12"/>
    <x v="5"/>
    <n v="7"/>
    <n v="10"/>
    <n v="3426"/>
  </r>
  <r>
    <x v="13"/>
    <x v="5"/>
    <n v="7"/>
    <n v="95"/>
    <n v="51881"/>
  </r>
  <r>
    <x v="14"/>
    <x v="5"/>
    <n v="7"/>
    <n v="37"/>
    <n v="8414"/>
  </r>
  <r>
    <x v="15"/>
    <x v="5"/>
    <n v="7"/>
    <n v="8"/>
    <n v="2337"/>
  </r>
  <r>
    <x v="16"/>
    <x v="5"/>
    <n v="7"/>
    <n v="30"/>
    <n v="6983"/>
  </r>
  <r>
    <x v="17"/>
    <x v="5"/>
    <n v="7"/>
    <n v="20"/>
    <n v="13721"/>
  </r>
  <r>
    <x v="18"/>
    <x v="5"/>
    <n v="7"/>
    <n v="80"/>
    <n v="47084"/>
  </r>
  <r>
    <x v="19"/>
    <x v="5"/>
    <n v="7"/>
    <n v="29"/>
    <n v="4396"/>
  </r>
  <r>
    <x v="20"/>
    <x v="5"/>
    <n v="7"/>
    <n v="22"/>
    <n v="6139"/>
  </r>
  <r>
    <x v="21"/>
    <x v="5"/>
    <n v="7"/>
    <n v="47"/>
    <n v="20095"/>
  </r>
  <r>
    <x v="22"/>
    <x v="5"/>
    <n v="7"/>
    <n v="53"/>
    <n v="16714"/>
  </r>
  <r>
    <x v="23"/>
    <x v="5"/>
    <n v="7"/>
    <n v="15"/>
    <n v="5489"/>
  </r>
  <r>
    <x v="24"/>
    <x v="5"/>
    <n v="7"/>
    <n v="49"/>
    <n v="20087"/>
  </r>
  <r>
    <x v="25"/>
    <x v="5"/>
    <n v="7"/>
    <n v="22"/>
    <n v="7450"/>
  </r>
  <r>
    <x v="26"/>
    <x v="5"/>
    <n v="7"/>
    <n v="10"/>
    <n v="3186"/>
  </r>
  <r>
    <x v="27"/>
    <x v="5"/>
    <n v="7"/>
    <n v="15"/>
    <n v="2917"/>
  </r>
  <r>
    <x v="28"/>
    <x v="5"/>
    <n v="7"/>
    <n v="25"/>
    <n v="13006"/>
  </r>
  <r>
    <x v="29"/>
    <x v="5"/>
    <n v="7"/>
    <n v="27"/>
    <n v="4764"/>
  </r>
  <r>
    <x v="30"/>
    <x v="5"/>
    <n v="7"/>
    <n v="24"/>
    <n v="7866"/>
  </r>
  <r>
    <x v="31"/>
    <x v="5"/>
    <n v="7"/>
    <n v="27"/>
    <n v="13325"/>
  </r>
  <r>
    <x v="32"/>
    <x v="5"/>
    <n v="7"/>
    <n v="79"/>
    <n v="10013"/>
  </r>
  <r>
    <x v="33"/>
    <x v="5"/>
    <n v="7"/>
    <n v="48"/>
    <n v="12364"/>
  </r>
  <r>
    <x v="34"/>
    <x v="5"/>
    <n v="7"/>
    <n v="12"/>
    <n v="2255"/>
  </r>
  <r>
    <x v="35"/>
    <x v="5"/>
    <n v="7"/>
    <n v="55"/>
    <n v="14220"/>
  </r>
  <r>
    <x v="36"/>
    <x v="5"/>
    <n v="7"/>
    <n v="19"/>
    <n v="2202"/>
  </r>
  <r>
    <x v="37"/>
    <x v="5"/>
    <n v="7"/>
    <n v="14"/>
    <n v="3851"/>
  </r>
  <r>
    <x v="38"/>
    <x v="5"/>
    <n v="7"/>
    <n v="41"/>
    <n v="14155"/>
  </r>
  <r>
    <x v="39"/>
    <x v="5"/>
    <n v="7"/>
    <n v="20"/>
    <n v="5413"/>
  </r>
  <r>
    <x v="40"/>
    <x v="5"/>
    <n v="7"/>
    <n v="13"/>
    <n v="5666"/>
  </r>
  <r>
    <x v="41"/>
    <x v="5"/>
    <n v="7"/>
    <n v="23"/>
    <n v="6444"/>
  </r>
  <r>
    <x v="42"/>
    <x v="5"/>
    <n v="7"/>
    <n v="51"/>
    <n v="5786"/>
  </r>
  <r>
    <x v="43"/>
    <x v="5"/>
    <n v="7"/>
    <n v="101"/>
    <n v="41245"/>
  </r>
  <r>
    <x v="44"/>
    <x v="5"/>
    <n v="7"/>
    <n v="42"/>
    <n v="18923"/>
  </r>
  <r>
    <x v="45"/>
    <x v="5"/>
    <n v="7"/>
    <n v="13"/>
    <n v="3605"/>
  </r>
  <r>
    <x v="46"/>
    <x v="5"/>
    <n v="7"/>
    <n v="124"/>
    <n v="84181"/>
  </r>
  <r>
    <x v="47"/>
    <x v="5"/>
    <n v="7"/>
    <n v="36"/>
    <n v="4097"/>
  </r>
  <r>
    <x v="48"/>
    <x v="5"/>
    <n v="7"/>
    <n v="39"/>
    <n v="11233"/>
  </r>
  <r>
    <x v="49"/>
    <x v="5"/>
    <n v="7"/>
    <n v="29"/>
    <n v="7227"/>
  </r>
  <r>
    <x v="50"/>
    <x v="5"/>
    <n v="7"/>
    <n v="24"/>
    <n v="6672"/>
  </r>
  <r>
    <x v="53"/>
    <x v="5"/>
    <n v="7"/>
    <n v="7"/>
    <n v="5407"/>
  </r>
  <r>
    <x v="52"/>
    <x v="5"/>
    <n v="7"/>
    <n v="1"/>
    <n v="359"/>
  </r>
  <r>
    <x v="51"/>
    <x v="5"/>
    <n v="7"/>
    <n v="80"/>
    <n v="88636"/>
  </r>
  <r>
    <x v="0"/>
    <x v="5"/>
    <n v="8"/>
    <n v="20"/>
    <n v="8165"/>
  </r>
  <r>
    <x v="1"/>
    <x v="5"/>
    <n v="8"/>
    <n v="6"/>
    <n v="1147"/>
  </r>
  <r>
    <x v="2"/>
    <x v="5"/>
    <n v="8"/>
    <n v="57"/>
    <n v="23083"/>
  </r>
  <r>
    <x v="3"/>
    <x v="5"/>
    <n v="8"/>
    <n v="14"/>
    <n v="3106"/>
  </r>
  <r>
    <x v="4"/>
    <x v="5"/>
    <n v="8"/>
    <n v="149"/>
    <n v="46894"/>
  </r>
  <r>
    <x v="5"/>
    <x v="5"/>
    <n v="8"/>
    <n v="6"/>
    <n v="4427"/>
  </r>
  <r>
    <x v="6"/>
    <x v="5"/>
    <n v="8"/>
    <n v="23"/>
    <n v="6698"/>
  </r>
  <r>
    <x v="7"/>
    <x v="5"/>
    <n v="8"/>
    <n v="12"/>
    <n v="3228"/>
  </r>
  <r>
    <x v="8"/>
    <x v="5"/>
    <n v="8"/>
    <n v="2"/>
    <n v="1683"/>
  </r>
  <r>
    <x v="9"/>
    <x v="5"/>
    <n v="8"/>
    <n v="0"/>
    <n v="0"/>
  </r>
  <r>
    <x v="10"/>
    <x v="5"/>
    <n v="8"/>
    <n v="31"/>
    <n v="25209"/>
  </r>
  <r>
    <x v="11"/>
    <x v="5"/>
    <n v="8"/>
    <n v="17"/>
    <n v="2608"/>
  </r>
  <r>
    <x v="12"/>
    <x v="5"/>
    <n v="8"/>
    <n v="10"/>
    <n v="3802"/>
  </r>
  <r>
    <x v="13"/>
    <x v="5"/>
    <n v="8"/>
    <n v="92"/>
    <n v="53167"/>
  </r>
  <r>
    <x v="14"/>
    <x v="5"/>
    <n v="8"/>
    <n v="37"/>
    <n v="9332"/>
  </r>
  <r>
    <x v="15"/>
    <x v="5"/>
    <n v="8"/>
    <n v="8"/>
    <n v="2252"/>
  </r>
  <r>
    <x v="16"/>
    <x v="5"/>
    <n v="8"/>
    <n v="31"/>
    <n v="7321"/>
  </r>
  <r>
    <x v="17"/>
    <x v="5"/>
    <n v="8"/>
    <n v="19"/>
    <n v="21390"/>
  </r>
  <r>
    <x v="18"/>
    <x v="5"/>
    <n v="8"/>
    <n v="77"/>
    <n v="44238"/>
  </r>
  <r>
    <x v="19"/>
    <x v="5"/>
    <n v="8"/>
    <n v="30"/>
    <n v="5766"/>
  </r>
  <r>
    <x v="20"/>
    <x v="5"/>
    <n v="8"/>
    <n v="33"/>
    <n v="12313"/>
  </r>
  <r>
    <x v="21"/>
    <x v="5"/>
    <n v="8"/>
    <n v="48"/>
    <n v="25759"/>
  </r>
  <r>
    <x v="22"/>
    <x v="5"/>
    <n v="8"/>
    <n v="52"/>
    <n v="17311"/>
  </r>
  <r>
    <x v="23"/>
    <x v="5"/>
    <n v="8"/>
    <n v="16"/>
    <n v="5766"/>
  </r>
  <r>
    <x v="24"/>
    <x v="5"/>
    <n v="8"/>
    <n v="50"/>
    <n v="20430"/>
  </r>
  <r>
    <x v="25"/>
    <x v="5"/>
    <n v="8"/>
    <n v="23"/>
    <n v="8677"/>
  </r>
  <r>
    <x v="26"/>
    <x v="5"/>
    <n v="8"/>
    <n v="10"/>
    <n v="3511"/>
  </r>
  <r>
    <x v="27"/>
    <x v="5"/>
    <n v="8"/>
    <n v="15"/>
    <n v="2832"/>
  </r>
  <r>
    <x v="28"/>
    <x v="5"/>
    <n v="8"/>
    <n v="26"/>
    <n v="12872"/>
  </r>
  <r>
    <x v="29"/>
    <x v="5"/>
    <n v="8"/>
    <n v="27"/>
    <n v="4749"/>
  </r>
  <r>
    <x v="30"/>
    <x v="5"/>
    <n v="8"/>
    <n v="16"/>
    <n v="4658"/>
  </r>
  <r>
    <x v="31"/>
    <x v="5"/>
    <n v="8"/>
    <n v="27"/>
    <n v="12630"/>
  </r>
  <r>
    <x v="32"/>
    <x v="5"/>
    <n v="8"/>
    <n v="82"/>
    <n v="11186"/>
  </r>
  <r>
    <x v="33"/>
    <x v="5"/>
    <n v="8"/>
    <n v="46"/>
    <n v="11937"/>
  </r>
  <r>
    <x v="34"/>
    <x v="5"/>
    <n v="8"/>
    <n v="11"/>
    <n v="2329"/>
  </r>
  <r>
    <x v="35"/>
    <x v="5"/>
    <n v="8"/>
    <n v="54"/>
    <n v="15989"/>
  </r>
  <r>
    <x v="36"/>
    <x v="5"/>
    <n v="8"/>
    <n v="17"/>
    <n v="2381"/>
  </r>
  <r>
    <x v="37"/>
    <x v="5"/>
    <n v="8"/>
    <n v="8"/>
    <n v="2860"/>
  </r>
  <r>
    <x v="38"/>
    <x v="5"/>
    <n v="8"/>
    <n v="55"/>
    <n v="16768"/>
  </r>
  <r>
    <x v="39"/>
    <x v="5"/>
    <n v="8"/>
    <n v="20"/>
    <n v="6748"/>
  </r>
  <r>
    <x v="40"/>
    <x v="5"/>
    <n v="8"/>
    <n v="13"/>
    <n v="5703"/>
  </r>
  <r>
    <x v="41"/>
    <x v="5"/>
    <n v="8"/>
    <n v="24"/>
    <n v="6581"/>
  </r>
  <r>
    <x v="42"/>
    <x v="5"/>
    <n v="8"/>
    <n v="45"/>
    <n v="7418"/>
  </r>
  <r>
    <x v="43"/>
    <x v="5"/>
    <n v="8"/>
    <n v="104"/>
    <n v="39493"/>
  </r>
  <r>
    <x v="44"/>
    <x v="5"/>
    <n v="8"/>
    <n v="43"/>
    <n v="20681"/>
  </r>
  <r>
    <x v="45"/>
    <x v="5"/>
    <n v="8"/>
    <n v="13"/>
    <n v="3627"/>
  </r>
  <r>
    <x v="46"/>
    <x v="5"/>
    <n v="8"/>
    <n v="125"/>
    <n v="94648"/>
  </r>
  <r>
    <x v="47"/>
    <x v="5"/>
    <n v="8"/>
    <n v="39"/>
    <n v="5017"/>
  </r>
  <r>
    <x v="48"/>
    <x v="5"/>
    <n v="8"/>
    <n v="37"/>
    <n v="14171"/>
  </r>
  <r>
    <x v="49"/>
    <x v="5"/>
    <n v="8"/>
    <n v="29"/>
    <n v="7235"/>
  </r>
  <r>
    <x v="50"/>
    <x v="5"/>
    <n v="8"/>
    <n v="25"/>
    <n v="6455"/>
  </r>
  <r>
    <x v="53"/>
    <x v="5"/>
    <n v="8"/>
    <n v="6"/>
    <n v="4671"/>
  </r>
  <r>
    <x v="52"/>
    <x v="5"/>
    <n v="8"/>
    <n v="0"/>
    <n v="0"/>
  </r>
  <r>
    <x v="51"/>
    <x v="5"/>
    <n v="8"/>
    <n v="95"/>
    <n v="99770"/>
  </r>
  <r>
    <x v="0"/>
    <x v="5"/>
    <n v="9"/>
    <n v="22"/>
    <n v="8449"/>
  </r>
  <r>
    <x v="1"/>
    <x v="5"/>
    <n v="9"/>
    <n v="6"/>
    <n v="1112"/>
  </r>
  <r>
    <x v="2"/>
    <x v="5"/>
    <n v="9"/>
    <n v="56"/>
    <n v="24811"/>
  </r>
  <r>
    <x v="3"/>
    <x v="5"/>
    <n v="9"/>
    <n v="15"/>
    <n v="2813"/>
  </r>
  <r>
    <x v="4"/>
    <x v="5"/>
    <n v="9"/>
    <n v="148"/>
    <n v="44549"/>
  </r>
  <r>
    <x v="5"/>
    <x v="5"/>
    <n v="9"/>
    <n v="6"/>
    <n v="3142"/>
  </r>
  <r>
    <x v="6"/>
    <x v="5"/>
    <n v="9"/>
    <n v="18"/>
    <n v="5266"/>
  </r>
  <r>
    <x v="7"/>
    <x v="5"/>
    <n v="9"/>
    <n v="11"/>
    <n v="2656"/>
  </r>
  <r>
    <x v="8"/>
    <x v="5"/>
    <n v="9"/>
    <n v="2"/>
    <n v="1408"/>
  </r>
  <r>
    <x v="9"/>
    <x v="5"/>
    <n v="9"/>
    <n v="0"/>
    <n v="0"/>
  </r>
  <r>
    <x v="10"/>
    <x v="5"/>
    <n v="9"/>
    <n v="32"/>
    <n v="24850"/>
  </r>
  <r>
    <x v="11"/>
    <x v="5"/>
    <n v="9"/>
    <n v="17"/>
    <n v="2426"/>
  </r>
  <r>
    <x v="12"/>
    <x v="5"/>
    <n v="9"/>
    <n v="10"/>
    <n v="3711"/>
  </r>
  <r>
    <x v="13"/>
    <x v="5"/>
    <n v="9"/>
    <n v="91"/>
    <n v="52133"/>
  </r>
  <r>
    <x v="14"/>
    <x v="5"/>
    <n v="9"/>
    <n v="38"/>
    <n v="8429"/>
  </r>
  <r>
    <x v="15"/>
    <x v="5"/>
    <n v="9"/>
    <n v="8"/>
    <n v="2299"/>
  </r>
  <r>
    <x v="16"/>
    <x v="5"/>
    <n v="9"/>
    <n v="31"/>
    <n v="7254"/>
  </r>
  <r>
    <x v="17"/>
    <x v="5"/>
    <n v="9"/>
    <n v="19"/>
    <n v="19643"/>
  </r>
  <r>
    <x v="18"/>
    <x v="5"/>
    <n v="9"/>
    <n v="80"/>
    <n v="46078"/>
  </r>
  <r>
    <x v="19"/>
    <x v="5"/>
    <n v="9"/>
    <n v="29"/>
    <n v="5094"/>
  </r>
  <r>
    <x v="20"/>
    <x v="5"/>
    <n v="9"/>
    <n v="34"/>
    <n v="10046"/>
  </r>
  <r>
    <x v="21"/>
    <x v="5"/>
    <n v="9"/>
    <n v="43"/>
    <n v="25209"/>
  </r>
  <r>
    <x v="22"/>
    <x v="5"/>
    <n v="9"/>
    <n v="47"/>
    <n v="14885"/>
  </r>
  <r>
    <x v="23"/>
    <x v="5"/>
    <n v="9"/>
    <n v="16"/>
    <n v="5363"/>
  </r>
  <r>
    <x v="24"/>
    <x v="5"/>
    <n v="9"/>
    <n v="50"/>
    <n v="19421"/>
  </r>
  <r>
    <x v="25"/>
    <x v="5"/>
    <n v="9"/>
    <n v="22"/>
    <n v="8906"/>
  </r>
  <r>
    <x v="26"/>
    <x v="5"/>
    <n v="9"/>
    <n v="10"/>
    <n v="3500"/>
  </r>
  <r>
    <x v="27"/>
    <x v="5"/>
    <n v="9"/>
    <n v="15"/>
    <n v="2742"/>
  </r>
  <r>
    <x v="28"/>
    <x v="5"/>
    <n v="9"/>
    <n v="26"/>
    <n v="12820"/>
  </r>
  <r>
    <x v="29"/>
    <x v="5"/>
    <n v="9"/>
    <n v="25"/>
    <n v="4443"/>
  </r>
  <r>
    <x v="30"/>
    <x v="5"/>
    <n v="9"/>
    <n v="25"/>
    <n v="7404"/>
  </r>
  <r>
    <x v="31"/>
    <x v="5"/>
    <n v="9"/>
    <n v="27"/>
    <n v="11932"/>
  </r>
  <r>
    <x v="32"/>
    <x v="5"/>
    <n v="9"/>
    <n v="83"/>
    <n v="11036"/>
  </r>
  <r>
    <x v="33"/>
    <x v="5"/>
    <n v="9"/>
    <n v="50"/>
    <n v="16547"/>
  </r>
  <r>
    <x v="34"/>
    <x v="5"/>
    <n v="9"/>
    <n v="10"/>
    <n v="2227"/>
  </r>
  <r>
    <x v="35"/>
    <x v="5"/>
    <n v="9"/>
    <n v="46"/>
    <n v="13706"/>
  </r>
  <r>
    <x v="36"/>
    <x v="5"/>
    <n v="9"/>
    <n v="17"/>
    <n v="2197"/>
  </r>
  <r>
    <x v="37"/>
    <x v="5"/>
    <n v="9"/>
    <n v="9"/>
    <n v="3061"/>
  </r>
  <r>
    <x v="38"/>
    <x v="5"/>
    <n v="9"/>
    <n v="49"/>
    <n v="12246"/>
  </r>
  <r>
    <x v="39"/>
    <x v="5"/>
    <n v="9"/>
    <n v="19"/>
    <n v="6147"/>
  </r>
  <r>
    <x v="40"/>
    <x v="5"/>
    <n v="9"/>
    <n v="13"/>
    <n v="5809"/>
  </r>
  <r>
    <x v="41"/>
    <x v="5"/>
    <n v="9"/>
    <n v="24"/>
    <n v="6642"/>
  </r>
  <r>
    <x v="42"/>
    <x v="5"/>
    <n v="9"/>
    <n v="49"/>
    <n v="8727"/>
  </r>
  <r>
    <x v="43"/>
    <x v="5"/>
    <n v="9"/>
    <n v="104"/>
    <n v="40851"/>
  </r>
  <r>
    <x v="44"/>
    <x v="5"/>
    <n v="9"/>
    <n v="42"/>
    <n v="19736"/>
  </r>
  <r>
    <x v="45"/>
    <x v="5"/>
    <n v="9"/>
    <n v="13"/>
    <n v="3439"/>
  </r>
  <r>
    <x v="46"/>
    <x v="5"/>
    <n v="9"/>
    <n v="125"/>
    <n v="95805"/>
  </r>
  <r>
    <x v="47"/>
    <x v="5"/>
    <n v="9"/>
    <n v="36"/>
    <n v="4854"/>
  </r>
  <r>
    <x v="48"/>
    <x v="5"/>
    <n v="9"/>
    <n v="36"/>
    <n v="11529"/>
  </r>
  <r>
    <x v="49"/>
    <x v="5"/>
    <n v="9"/>
    <n v="28"/>
    <n v="7439"/>
  </r>
  <r>
    <x v="50"/>
    <x v="5"/>
    <n v="9"/>
    <n v="25"/>
    <n v="6206"/>
  </r>
  <r>
    <x v="53"/>
    <x v="5"/>
    <n v="9"/>
    <n v="7"/>
    <n v="4968"/>
  </r>
  <r>
    <x v="52"/>
    <x v="5"/>
    <n v="9"/>
    <n v="1"/>
    <n v="350"/>
  </r>
  <r>
    <x v="51"/>
    <x v="5"/>
    <n v="9"/>
    <n v="88"/>
    <n v="94920"/>
  </r>
  <r>
    <x v="0"/>
    <x v="5"/>
    <n v="10"/>
    <n v="20"/>
    <n v="8866"/>
  </r>
  <r>
    <x v="1"/>
    <x v="5"/>
    <n v="10"/>
    <n v="6"/>
    <n v="1107"/>
  </r>
  <r>
    <x v="2"/>
    <x v="5"/>
    <n v="10"/>
    <n v="53"/>
    <n v="23695"/>
  </r>
  <r>
    <x v="3"/>
    <x v="5"/>
    <n v="10"/>
    <n v="15"/>
    <n v="3898"/>
  </r>
  <r>
    <x v="4"/>
    <x v="5"/>
    <n v="10"/>
    <n v="142"/>
    <n v="46341"/>
  </r>
  <r>
    <x v="5"/>
    <x v="5"/>
    <n v="10"/>
    <n v="4"/>
    <n v="3393"/>
  </r>
  <r>
    <x v="6"/>
    <x v="5"/>
    <n v="10"/>
    <n v="23"/>
    <n v="5270"/>
  </r>
  <r>
    <x v="7"/>
    <x v="5"/>
    <n v="10"/>
    <n v="12"/>
    <n v="3106"/>
  </r>
  <r>
    <x v="8"/>
    <x v="5"/>
    <n v="10"/>
    <n v="2"/>
    <n v="1263"/>
  </r>
  <r>
    <x v="9"/>
    <x v="5"/>
    <n v="10"/>
    <n v="0"/>
    <n v="0"/>
  </r>
  <r>
    <x v="10"/>
    <x v="5"/>
    <n v="10"/>
    <n v="31"/>
    <n v="21374"/>
  </r>
  <r>
    <x v="11"/>
    <x v="5"/>
    <n v="10"/>
    <n v="17"/>
    <n v="2598"/>
  </r>
  <r>
    <x v="12"/>
    <x v="5"/>
    <n v="10"/>
    <n v="10"/>
    <n v="3749"/>
  </r>
  <r>
    <x v="13"/>
    <x v="5"/>
    <n v="10"/>
    <n v="91"/>
    <n v="56538"/>
  </r>
  <r>
    <x v="14"/>
    <x v="5"/>
    <n v="10"/>
    <n v="35"/>
    <n v="7498"/>
  </r>
  <r>
    <x v="15"/>
    <x v="5"/>
    <n v="10"/>
    <n v="8"/>
    <n v="2237"/>
  </r>
  <r>
    <x v="16"/>
    <x v="5"/>
    <n v="10"/>
    <n v="31"/>
    <n v="7273"/>
  </r>
  <r>
    <x v="17"/>
    <x v="5"/>
    <n v="10"/>
    <n v="19"/>
    <n v="21170"/>
  </r>
  <r>
    <x v="18"/>
    <x v="5"/>
    <n v="10"/>
    <n v="82"/>
    <n v="49032"/>
  </r>
  <r>
    <x v="19"/>
    <x v="5"/>
    <n v="10"/>
    <n v="29"/>
    <n v="5101"/>
  </r>
  <r>
    <x v="20"/>
    <x v="5"/>
    <n v="10"/>
    <n v="31"/>
    <n v="12104"/>
  </r>
  <r>
    <x v="21"/>
    <x v="5"/>
    <n v="10"/>
    <n v="45"/>
    <n v="24329"/>
  </r>
  <r>
    <x v="22"/>
    <x v="5"/>
    <n v="10"/>
    <n v="50"/>
    <n v="17828"/>
  </r>
  <r>
    <x v="23"/>
    <x v="5"/>
    <n v="10"/>
    <n v="16"/>
    <n v="5040"/>
  </r>
  <r>
    <x v="24"/>
    <x v="5"/>
    <n v="10"/>
    <n v="48"/>
    <n v="17936"/>
  </r>
  <r>
    <x v="25"/>
    <x v="5"/>
    <n v="10"/>
    <n v="21"/>
    <n v="4424"/>
  </r>
  <r>
    <x v="26"/>
    <x v="5"/>
    <n v="10"/>
    <n v="9"/>
    <n v="3068"/>
  </r>
  <r>
    <x v="27"/>
    <x v="5"/>
    <n v="10"/>
    <n v="15"/>
    <n v="2723"/>
  </r>
  <r>
    <x v="28"/>
    <x v="5"/>
    <n v="10"/>
    <n v="27"/>
    <n v="13305"/>
  </r>
  <r>
    <x v="29"/>
    <x v="5"/>
    <n v="10"/>
    <n v="26"/>
    <n v="4718"/>
  </r>
  <r>
    <x v="30"/>
    <x v="5"/>
    <n v="10"/>
    <n v="25"/>
    <n v="8516"/>
  </r>
  <r>
    <x v="31"/>
    <x v="5"/>
    <n v="10"/>
    <n v="27"/>
    <n v="12603"/>
  </r>
  <r>
    <x v="32"/>
    <x v="5"/>
    <n v="10"/>
    <n v="81"/>
    <n v="10563"/>
  </r>
  <r>
    <x v="33"/>
    <x v="5"/>
    <n v="10"/>
    <n v="47"/>
    <n v="12460"/>
  </r>
  <r>
    <x v="34"/>
    <x v="5"/>
    <n v="10"/>
    <n v="10"/>
    <n v="2122"/>
  </r>
  <r>
    <x v="35"/>
    <x v="5"/>
    <n v="10"/>
    <n v="44"/>
    <n v="13673"/>
  </r>
  <r>
    <x v="36"/>
    <x v="5"/>
    <n v="10"/>
    <n v="16"/>
    <n v="2593"/>
  </r>
  <r>
    <x v="37"/>
    <x v="5"/>
    <n v="10"/>
    <n v="14"/>
    <n v="3889"/>
  </r>
  <r>
    <x v="38"/>
    <x v="5"/>
    <n v="10"/>
    <n v="54"/>
    <n v="11710"/>
  </r>
  <r>
    <x v="39"/>
    <x v="5"/>
    <n v="10"/>
    <n v="20"/>
    <n v="6402"/>
  </r>
  <r>
    <x v="40"/>
    <x v="5"/>
    <n v="10"/>
    <n v="13"/>
    <n v="4799"/>
  </r>
  <r>
    <x v="41"/>
    <x v="5"/>
    <n v="10"/>
    <n v="23"/>
    <n v="6456"/>
  </r>
  <r>
    <x v="42"/>
    <x v="5"/>
    <n v="10"/>
    <n v="48"/>
    <n v="8703"/>
  </r>
  <r>
    <x v="43"/>
    <x v="5"/>
    <n v="10"/>
    <n v="104"/>
    <n v="37769"/>
  </r>
  <r>
    <x v="44"/>
    <x v="5"/>
    <n v="10"/>
    <n v="42"/>
    <n v="19607"/>
  </r>
  <r>
    <x v="45"/>
    <x v="5"/>
    <n v="10"/>
    <n v="13"/>
    <n v="3895"/>
  </r>
  <r>
    <x v="46"/>
    <x v="5"/>
    <n v="10"/>
    <n v="124"/>
    <n v="101111"/>
  </r>
  <r>
    <x v="47"/>
    <x v="5"/>
    <n v="10"/>
    <n v="39"/>
    <n v="4762"/>
  </r>
  <r>
    <x v="48"/>
    <x v="5"/>
    <n v="10"/>
    <n v="38"/>
    <n v="15052"/>
  </r>
  <r>
    <x v="49"/>
    <x v="5"/>
    <n v="10"/>
    <n v="27"/>
    <n v="7557"/>
  </r>
  <r>
    <x v="50"/>
    <x v="5"/>
    <n v="10"/>
    <n v="23"/>
    <n v="5817"/>
  </r>
  <r>
    <x v="53"/>
    <x v="5"/>
    <n v="10"/>
    <n v="6"/>
    <n v="4298"/>
  </r>
  <r>
    <x v="52"/>
    <x v="5"/>
    <n v="10"/>
    <n v="1"/>
    <n v="360"/>
  </r>
  <r>
    <x v="51"/>
    <x v="5"/>
    <n v="10"/>
    <n v="93"/>
    <n v="103376"/>
  </r>
  <r>
    <x v="0"/>
    <x v="5"/>
    <n v="11"/>
    <n v="20"/>
    <n v="8557"/>
  </r>
  <r>
    <x v="1"/>
    <x v="5"/>
    <n v="11"/>
    <n v="6"/>
    <n v="1271"/>
  </r>
  <r>
    <x v="2"/>
    <x v="5"/>
    <n v="11"/>
    <n v="53"/>
    <n v="24245"/>
  </r>
  <r>
    <x v="3"/>
    <x v="5"/>
    <n v="11"/>
    <n v="14"/>
    <n v="3664"/>
  </r>
  <r>
    <x v="4"/>
    <x v="5"/>
    <n v="11"/>
    <n v="138"/>
    <n v="43281"/>
  </r>
  <r>
    <x v="5"/>
    <x v="5"/>
    <n v="11"/>
    <n v="5"/>
    <n v="3463"/>
  </r>
  <r>
    <x v="6"/>
    <x v="5"/>
    <n v="11"/>
    <n v="21"/>
    <n v="3710"/>
  </r>
  <r>
    <x v="7"/>
    <x v="5"/>
    <n v="11"/>
    <n v="12"/>
    <n v="3303"/>
  </r>
  <r>
    <x v="8"/>
    <x v="5"/>
    <n v="11"/>
    <n v="2"/>
    <n v="1537"/>
  </r>
  <r>
    <x v="9"/>
    <x v="5"/>
    <n v="11"/>
    <n v="0"/>
    <n v="0"/>
  </r>
  <r>
    <x v="10"/>
    <x v="5"/>
    <n v="11"/>
    <n v="31"/>
    <n v="25278"/>
  </r>
  <r>
    <x v="11"/>
    <x v="5"/>
    <n v="11"/>
    <n v="16"/>
    <n v="2346"/>
  </r>
  <r>
    <x v="12"/>
    <x v="5"/>
    <n v="11"/>
    <n v="10"/>
    <n v="3654"/>
  </r>
  <r>
    <x v="13"/>
    <x v="5"/>
    <n v="11"/>
    <n v="92"/>
    <n v="55721"/>
  </r>
  <r>
    <x v="14"/>
    <x v="5"/>
    <n v="11"/>
    <n v="37"/>
    <n v="8465"/>
  </r>
  <r>
    <x v="15"/>
    <x v="5"/>
    <n v="11"/>
    <n v="8"/>
    <n v="1251"/>
  </r>
  <r>
    <x v="16"/>
    <x v="5"/>
    <n v="11"/>
    <n v="33"/>
    <n v="6239"/>
  </r>
  <r>
    <x v="17"/>
    <x v="5"/>
    <n v="11"/>
    <n v="18"/>
    <n v="22352"/>
  </r>
  <r>
    <x v="18"/>
    <x v="5"/>
    <n v="11"/>
    <n v="79"/>
    <n v="50370"/>
  </r>
  <r>
    <x v="19"/>
    <x v="5"/>
    <n v="11"/>
    <n v="30"/>
    <n v="5354"/>
  </r>
  <r>
    <x v="20"/>
    <x v="5"/>
    <n v="11"/>
    <n v="30"/>
    <n v="11197"/>
  </r>
  <r>
    <x v="21"/>
    <x v="5"/>
    <n v="11"/>
    <n v="46"/>
    <n v="27094"/>
  </r>
  <r>
    <x v="22"/>
    <x v="5"/>
    <n v="11"/>
    <n v="50"/>
    <n v="15787"/>
  </r>
  <r>
    <x v="23"/>
    <x v="5"/>
    <n v="11"/>
    <n v="17"/>
    <n v="5551"/>
  </r>
  <r>
    <x v="24"/>
    <x v="5"/>
    <n v="11"/>
    <n v="47"/>
    <n v="19469"/>
  </r>
  <r>
    <x v="25"/>
    <x v="5"/>
    <n v="11"/>
    <n v="19"/>
    <n v="4415"/>
  </r>
  <r>
    <x v="26"/>
    <x v="5"/>
    <n v="11"/>
    <n v="9"/>
    <n v="3018"/>
  </r>
  <r>
    <x v="27"/>
    <x v="5"/>
    <n v="11"/>
    <n v="15"/>
    <n v="2824"/>
  </r>
  <r>
    <x v="28"/>
    <x v="5"/>
    <n v="11"/>
    <n v="25"/>
    <n v="13470"/>
  </r>
  <r>
    <x v="29"/>
    <x v="5"/>
    <n v="11"/>
    <n v="26"/>
    <n v="4652"/>
  </r>
  <r>
    <x v="30"/>
    <x v="5"/>
    <n v="11"/>
    <n v="24"/>
    <n v="7308"/>
  </r>
  <r>
    <x v="31"/>
    <x v="5"/>
    <n v="11"/>
    <n v="26"/>
    <n v="12823"/>
  </r>
  <r>
    <x v="32"/>
    <x v="5"/>
    <n v="11"/>
    <n v="77"/>
    <n v="9900"/>
  </r>
  <r>
    <x v="33"/>
    <x v="5"/>
    <n v="11"/>
    <n v="49"/>
    <n v="16536"/>
  </r>
  <r>
    <x v="34"/>
    <x v="5"/>
    <n v="11"/>
    <n v="8"/>
    <n v="2085"/>
  </r>
  <r>
    <x v="35"/>
    <x v="5"/>
    <n v="11"/>
    <n v="43"/>
    <n v="13319"/>
  </r>
  <r>
    <x v="36"/>
    <x v="5"/>
    <n v="11"/>
    <n v="17"/>
    <n v="2372"/>
  </r>
  <r>
    <x v="37"/>
    <x v="5"/>
    <n v="11"/>
    <n v="11"/>
    <n v="3228"/>
  </r>
  <r>
    <x v="38"/>
    <x v="5"/>
    <n v="11"/>
    <n v="51"/>
    <n v="14607"/>
  </r>
  <r>
    <x v="39"/>
    <x v="5"/>
    <n v="11"/>
    <n v="19"/>
    <n v="5471"/>
  </r>
  <r>
    <x v="40"/>
    <x v="5"/>
    <n v="11"/>
    <n v="10"/>
    <n v="3790"/>
  </r>
  <r>
    <x v="41"/>
    <x v="5"/>
    <n v="11"/>
    <n v="24"/>
    <n v="7325"/>
  </r>
  <r>
    <x v="42"/>
    <x v="5"/>
    <n v="11"/>
    <n v="48"/>
    <n v="8566"/>
  </r>
  <r>
    <x v="43"/>
    <x v="5"/>
    <n v="11"/>
    <n v="106"/>
    <n v="38159"/>
  </r>
  <r>
    <x v="44"/>
    <x v="5"/>
    <n v="11"/>
    <n v="41"/>
    <n v="19427"/>
  </r>
  <r>
    <x v="45"/>
    <x v="5"/>
    <n v="11"/>
    <n v="12"/>
    <n v="3514"/>
  </r>
  <r>
    <x v="46"/>
    <x v="5"/>
    <n v="11"/>
    <n v="126"/>
    <n v="102875"/>
  </r>
  <r>
    <x v="47"/>
    <x v="5"/>
    <n v="11"/>
    <n v="37"/>
    <n v="3436"/>
  </r>
  <r>
    <x v="48"/>
    <x v="5"/>
    <n v="11"/>
    <n v="37"/>
    <n v="13501"/>
  </r>
  <r>
    <x v="49"/>
    <x v="5"/>
    <n v="11"/>
    <n v="29"/>
    <n v="7303"/>
  </r>
  <r>
    <x v="50"/>
    <x v="5"/>
    <n v="11"/>
    <n v="23"/>
    <n v="5284"/>
  </r>
  <r>
    <x v="53"/>
    <x v="5"/>
    <n v="11"/>
    <n v="7"/>
    <n v="5067"/>
  </r>
  <r>
    <x v="52"/>
    <x v="5"/>
    <n v="11"/>
    <n v="1"/>
    <n v="347"/>
  </r>
  <r>
    <x v="51"/>
    <x v="5"/>
    <n v="11"/>
    <n v="93"/>
    <n v="96919"/>
  </r>
  <r>
    <x v="0"/>
    <x v="5"/>
    <n v="12"/>
    <n v="18"/>
    <n v="7023"/>
  </r>
  <r>
    <x v="1"/>
    <x v="5"/>
    <n v="12"/>
    <n v="6"/>
    <n v="1053"/>
  </r>
  <r>
    <x v="2"/>
    <x v="5"/>
    <n v="12"/>
    <n v="55"/>
    <n v="26532"/>
  </r>
  <r>
    <x v="3"/>
    <x v="5"/>
    <n v="12"/>
    <n v="13"/>
    <n v="2587"/>
  </r>
  <r>
    <x v="4"/>
    <x v="5"/>
    <n v="12"/>
    <n v="137"/>
    <n v="41299"/>
  </r>
  <r>
    <x v="5"/>
    <x v="5"/>
    <n v="12"/>
    <n v="5"/>
    <n v="3395"/>
  </r>
  <r>
    <x v="6"/>
    <x v="5"/>
    <n v="12"/>
    <n v="20"/>
    <n v="5114"/>
  </r>
  <r>
    <x v="7"/>
    <x v="5"/>
    <n v="12"/>
    <n v="12"/>
    <n v="3118"/>
  </r>
  <r>
    <x v="8"/>
    <x v="5"/>
    <n v="12"/>
    <n v="2"/>
    <n v="1588"/>
  </r>
  <r>
    <x v="9"/>
    <x v="5"/>
    <n v="12"/>
    <n v="0"/>
    <n v="0"/>
  </r>
  <r>
    <x v="10"/>
    <x v="5"/>
    <n v="12"/>
    <n v="33"/>
    <n v="27803"/>
  </r>
  <r>
    <x v="11"/>
    <x v="5"/>
    <n v="12"/>
    <n v="18"/>
    <n v="2419"/>
  </r>
  <r>
    <x v="12"/>
    <x v="5"/>
    <n v="12"/>
    <n v="10"/>
    <n v="3428"/>
  </r>
  <r>
    <x v="13"/>
    <x v="5"/>
    <n v="12"/>
    <n v="94"/>
    <n v="53030"/>
  </r>
  <r>
    <x v="14"/>
    <x v="5"/>
    <n v="12"/>
    <n v="35"/>
    <n v="8356"/>
  </r>
  <r>
    <x v="15"/>
    <x v="5"/>
    <n v="12"/>
    <n v="8"/>
    <n v="2371"/>
  </r>
  <r>
    <x v="16"/>
    <x v="5"/>
    <n v="12"/>
    <n v="29"/>
    <n v="6832"/>
  </r>
  <r>
    <x v="17"/>
    <x v="5"/>
    <n v="12"/>
    <n v="18"/>
    <n v="20803"/>
  </r>
  <r>
    <x v="18"/>
    <x v="5"/>
    <n v="12"/>
    <n v="76"/>
    <n v="48704"/>
  </r>
  <r>
    <x v="19"/>
    <x v="5"/>
    <n v="12"/>
    <n v="30"/>
    <n v="5405"/>
  </r>
  <r>
    <x v="20"/>
    <x v="5"/>
    <n v="12"/>
    <n v="30"/>
    <n v="11846"/>
  </r>
  <r>
    <x v="21"/>
    <x v="5"/>
    <n v="12"/>
    <n v="46"/>
    <n v="28046"/>
  </r>
  <r>
    <x v="22"/>
    <x v="5"/>
    <n v="12"/>
    <n v="43"/>
    <n v="15256"/>
  </r>
  <r>
    <x v="23"/>
    <x v="5"/>
    <n v="12"/>
    <n v="15"/>
    <n v="4021"/>
  </r>
  <r>
    <x v="24"/>
    <x v="5"/>
    <n v="12"/>
    <n v="50"/>
    <n v="18941"/>
  </r>
  <r>
    <x v="25"/>
    <x v="5"/>
    <n v="12"/>
    <n v="21"/>
    <n v="3485"/>
  </r>
  <r>
    <x v="26"/>
    <x v="5"/>
    <n v="12"/>
    <n v="9"/>
    <n v="3129"/>
  </r>
  <r>
    <x v="27"/>
    <x v="5"/>
    <n v="12"/>
    <n v="15"/>
    <n v="2797"/>
  </r>
  <r>
    <x v="28"/>
    <x v="5"/>
    <n v="12"/>
    <n v="28"/>
    <n v="13728"/>
  </r>
  <r>
    <x v="29"/>
    <x v="5"/>
    <n v="12"/>
    <n v="24"/>
    <n v="4655"/>
  </r>
  <r>
    <x v="30"/>
    <x v="5"/>
    <n v="12"/>
    <n v="25"/>
    <n v="8111"/>
  </r>
  <r>
    <x v="31"/>
    <x v="5"/>
    <n v="12"/>
    <n v="27"/>
    <n v="12767"/>
  </r>
  <r>
    <x v="32"/>
    <x v="5"/>
    <n v="12"/>
    <n v="81"/>
    <n v="11023"/>
  </r>
  <r>
    <x v="33"/>
    <x v="5"/>
    <n v="12"/>
    <n v="45"/>
    <n v="15104"/>
  </r>
  <r>
    <x v="34"/>
    <x v="5"/>
    <n v="12"/>
    <n v="9"/>
    <n v="2095"/>
  </r>
  <r>
    <x v="35"/>
    <x v="5"/>
    <n v="12"/>
    <n v="44"/>
    <n v="13515"/>
  </r>
  <r>
    <x v="36"/>
    <x v="5"/>
    <n v="12"/>
    <n v="17"/>
    <n v="2704"/>
  </r>
  <r>
    <x v="37"/>
    <x v="5"/>
    <n v="12"/>
    <n v="10"/>
    <n v="2407"/>
  </r>
  <r>
    <x v="38"/>
    <x v="5"/>
    <n v="12"/>
    <n v="49"/>
    <n v="13589"/>
  </r>
  <r>
    <x v="39"/>
    <x v="5"/>
    <n v="12"/>
    <n v="20"/>
    <n v="6438"/>
  </r>
  <r>
    <x v="40"/>
    <x v="5"/>
    <n v="12"/>
    <n v="11"/>
    <n v="5467"/>
  </r>
  <r>
    <x v="41"/>
    <x v="5"/>
    <n v="12"/>
    <n v="23"/>
    <n v="6988"/>
  </r>
  <r>
    <x v="42"/>
    <x v="5"/>
    <n v="12"/>
    <n v="46"/>
    <n v="8761"/>
  </r>
  <r>
    <x v="43"/>
    <x v="5"/>
    <n v="12"/>
    <n v="104"/>
    <n v="40556"/>
  </r>
  <r>
    <x v="44"/>
    <x v="5"/>
    <n v="12"/>
    <n v="41"/>
    <n v="18995"/>
  </r>
  <r>
    <x v="45"/>
    <x v="5"/>
    <n v="12"/>
    <n v="11"/>
    <n v="2745"/>
  </r>
  <r>
    <x v="46"/>
    <x v="5"/>
    <n v="12"/>
    <n v="127"/>
    <n v="103043"/>
  </r>
  <r>
    <x v="47"/>
    <x v="5"/>
    <n v="12"/>
    <n v="40"/>
    <n v="4340"/>
  </r>
  <r>
    <x v="48"/>
    <x v="5"/>
    <n v="12"/>
    <n v="37"/>
    <n v="15493"/>
  </r>
  <r>
    <x v="49"/>
    <x v="5"/>
    <n v="12"/>
    <n v="28"/>
    <n v="6413"/>
  </r>
  <r>
    <x v="50"/>
    <x v="5"/>
    <n v="12"/>
    <n v="22"/>
    <n v="6213"/>
  </r>
  <r>
    <x v="53"/>
    <x v="5"/>
    <n v="12"/>
    <n v="7"/>
    <n v="4879"/>
  </r>
  <r>
    <x v="52"/>
    <x v="5"/>
    <n v="12"/>
    <n v="1"/>
    <n v="369"/>
  </r>
  <r>
    <x v="51"/>
    <x v="5"/>
    <n v="12"/>
    <n v="91"/>
    <n v="99283"/>
  </r>
  <r>
    <x v="0"/>
    <x v="5"/>
    <n v="13"/>
    <n v="19"/>
    <n v="6975"/>
  </r>
  <r>
    <x v="1"/>
    <x v="5"/>
    <n v="13"/>
    <n v="6"/>
    <n v="1112"/>
  </r>
  <r>
    <x v="2"/>
    <x v="5"/>
    <n v="13"/>
    <n v="53"/>
    <n v="24387"/>
  </r>
  <r>
    <x v="3"/>
    <x v="5"/>
    <n v="13"/>
    <n v="12"/>
    <n v="3285"/>
  </r>
  <r>
    <x v="4"/>
    <x v="5"/>
    <n v="13"/>
    <n v="138"/>
    <n v="39548"/>
  </r>
  <r>
    <x v="5"/>
    <x v="5"/>
    <n v="13"/>
    <n v="6"/>
    <n v="2931"/>
  </r>
  <r>
    <x v="6"/>
    <x v="5"/>
    <n v="13"/>
    <n v="20"/>
    <n v="4453"/>
  </r>
  <r>
    <x v="7"/>
    <x v="5"/>
    <n v="13"/>
    <n v="12"/>
    <n v="2917"/>
  </r>
  <r>
    <x v="8"/>
    <x v="5"/>
    <n v="13"/>
    <n v="2"/>
    <n v="1519"/>
  </r>
  <r>
    <x v="9"/>
    <x v="5"/>
    <n v="13"/>
    <n v="0"/>
    <n v="0"/>
  </r>
  <r>
    <x v="10"/>
    <x v="5"/>
    <n v="13"/>
    <n v="31"/>
    <n v="25768"/>
  </r>
  <r>
    <x v="11"/>
    <x v="5"/>
    <n v="13"/>
    <n v="18"/>
    <n v="2694"/>
  </r>
  <r>
    <x v="12"/>
    <x v="5"/>
    <n v="13"/>
    <n v="9"/>
    <n v="3282"/>
  </r>
  <r>
    <x v="13"/>
    <x v="5"/>
    <n v="13"/>
    <n v="94"/>
    <n v="53799"/>
  </r>
  <r>
    <x v="14"/>
    <x v="5"/>
    <n v="13"/>
    <n v="34"/>
    <n v="8167"/>
  </r>
  <r>
    <x v="15"/>
    <x v="5"/>
    <n v="13"/>
    <n v="6"/>
    <n v="1441"/>
  </r>
  <r>
    <x v="16"/>
    <x v="5"/>
    <n v="13"/>
    <n v="31"/>
    <n v="6617"/>
  </r>
  <r>
    <x v="17"/>
    <x v="5"/>
    <n v="13"/>
    <n v="19"/>
    <n v="21784"/>
  </r>
  <r>
    <x v="18"/>
    <x v="5"/>
    <n v="13"/>
    <n v="80"/>
    <n v="41342"/>
  </r>
  <r>
    <x v="19"/>
    <x v="5"/>
    <n v="13"/>
    <n v="29"/>
    <n v="5327"/>
  </r>
  <r>
    <x v="20"/>
    <x v="5"/>
    <n v="13"/>
    <n v="31"/>
    <n v="11014"/>
  </r>
  <r>
    <x v="21"/>
    <x v="5"/>
    <n v="13"/>
    <n v="46"/>
    <n v="28529"/>
  </r>
  <r>
    <x v="22"/>
    <x v="5"/>
    <n v="13"/>
    <n v="49"/>
    <n v="14505"/>
  </r>
  <r>
    <x v="23"/>
    <x v="5"/>
    <n v="13"/>
    <n v="16"/>
    <n v="5361"/>
  </r>
  <r>
    <x v="24"/>
    <x v="5"/>
    <n v="13"/>
    <n v="48"/>
    <n v="18473"/>
  </r>
  <r>
    <x v="25"/>
    <x v="5"/>
    <n v="13"/>
    <n v="21"/>
    <n v="7353"/>
  </r>
  <r>
    <x v="26"/>
    <x v="5"/>
    <n v="13"/>
    <n v="9"/>
    <n v="2249"/>
  </r>
  <r>
    <x v="27"/>
    <x v="5"/>
    <n v="13"/>
    <n v="15"/>
    <n v="2536"/>
  </r>
  <r>
    <x v="28"/>
    <x v="5"/>
    <n v="13"/>
    <n v="28"/>
    <n v="12540"/>
  </r>
  <r>
    <x v="29"/>
    <x v="5"/>
    <n v="13"/>
    <n v="25"/>
    <n v="4451"/>
  </r>
  <r>
    <x v="30"/>
    <x v="5"/>
    <n v="13"/>
    <n v="24"/>
    <n v="6878"/>
  </r>
  <r>
    <x v="31"/>
    <x v="5"/>
    <n v="13"/>
    <n v="27"/>
    <n v="11267"/>
  </r>
  <r>
    <x v="32"/>
    <x v="5"/>
    <n v="13"/>
    <n v="79"/>
    <n v="9013"/>
  </r>
  <r>
    <x v="33"/>
    <x v="5"/>
    <n v="13"/>
    <n v="47"/>
    <n v="13716"/>
  </r>
  <r>
    <x v="34"/>
    <x v="5"/>
    <n v="13"/>
    <n v="9"/>
    <n v="1978"/>
  </r>
  <r>
    <x v="35"/>
    <x v="5"/>
    <n v="13"/>
    <n v="43"/>
    <n v="11971"/>
  </r>
  <r>
    <x v="36"/>
    <x v="5"/>
    <n v="13"/>
    <n v="18"/>
    <n v="2558"/>
  </r>
  <r>
    <x v="37"/>
    <x v="5"/>
    <n v="13"/>
    <n v="10"/>
    <n v="2897"/>
  </r>
  <r>
    <x v="38"/>
    <x v="5"/>
    <n v="13"/>
    <n v="35"/>
    <n v="13162"/>
  </r>
  <r>
    <x v="39"/>
    <x v="5"/>
    <n v="13"/>
    <n v="20"/>
    <n v="6742"/>
  </r>
  <r>
    <x v="40"/>
    <x v="5"/>
    <n v="13"/>
    <n v="13"/>
    <n v="5384"/>
  </r>
  <r>
    <x v="41"/>
    <x v="5"/>
    <n v="13"/>
    <n v="24"/>
    <n v="7239"/>
  </r>
  <r>
    <x v="42"/>
    <x v="5"/>
    <n v="13"/>
    <n v="46"/>
    <n v="7983"/>
  </r>
  <r>
    <x v="43"/>
    <x v="5"/>
    <n v="13"/>
    <n v="96"/>
    <n v="37085"/>
  </r>
  <r>
    <x v="44"/>
    <x v="5"/>
    <n v="13"/>
    <n v="41"/>
    <n v="18010"/>
  </r>
  <r>
    <x v="45"/>
    <x v="5"/>
    <n v="13"/>
    <n v="11"/>
    <n v="2815"/>
  </r>
  <r>
    <x v="46"/>
    <x v="5"/>
    <n v="13"/>
    <n v="126"/>
    <n v="103481"/>
  </r>
  <r>
    <x v="47"/>
    <x v="5"/>
    <n v="13"/>
    <n v="40"/>
    <n v="4722"/>
  </r>
  <r>
    <x v="48"/>
    <x v="5"/>
    <n v="13"/>
    <n v="36"/>
    <n v="13603"/>
  </r>
  <r>
    <x v="49"/>
    <x v="5"/>
    <n v="13"/>
    <n v="26"/>
    <n v="6232"/>
  </r>
  <r>
    <x v="50"/>
    <x v="5"/>
    <n v="13"/>
    <n v="20"/>
    <n v="5045"/>
  </r>
  <r>
    <x v="53"/>
    <x v="5"/>
    <n v="13"/>
    <n v="6"/>
    <n v="4116"/>
  </r>
  <r>
    <x v="52"/>
    <x v="5"/>
    <n v="13"/>
    <n v="1"/>
    <n v="338"/>
  </r>
  <r>
    <x v="51"/>
    <x v="5"/>
    <n v="13"/>
    <n v="83"/>
    <n v="97863"/>
  </r>
  <r>
    <x v="0"/>
    <x v="5"/>
    <n v="14"/>
    <n v="18"/>
    <n v="8122"/>
  </r>
  <r>
    <x v="1"/>
    <x v="5"/>
    <n v="14"/>
    <n v="6"/>
    <n v="1176"/>
  </r>
  <r>
    <x v="2"/>
    <x v="5"/>
    <n v="14"/>
    <n v="51"/>
    <n v="23526"/>
  </r>
  <r>
    <x v="3"/>
    <x v="5"/>
    <n v="14"/>
    <n v="11"/>
    <n v="3566"/>
  </r>
  <r>
    <x v="4"/>
    <x v="5"/>
    <n v="14"/>
    <n v="139"/>
    <n v="39608"/>
  </r>
  <r>
    <x v="5"/>
    <x v="5"/>
    <n v="14"/>
    <n v="6"/>
    <n v="3055"/>
  </r>
  <r>
    <x v="6"/>
    <x v="5"/>
    <n v="14"/>
    <n v="12"/>
    <n v="4274"/>
  </r>
  <r>
    <x v="7"/>
    <x v="5"/>
    <n v="14"/>
    <n v="12"/>
    <n v="3051"/>
  </r>
  <r>
    <x v="8"/>
    <x v="5"/>
    <n v="14"/>
    <n v="2"/>
    <n v="2404"/>
  </r>
  <r>
    <x v="9"/>
    <x v="5"/>
    <n v="14"/>
    <n v="0"/>
    <n v="0"/>
  </r>
  <r>
    <x v="10"/>
    <x v="5"/>
    <n v="14"/>
    <n v="32"/>
    <n v="24894"/>
  </r>
  <r>
    <x v="11"/>
    <x v="5"/>
    <n v="14"/>
    <n v="17"/>
    <n v="2667"/>
  </r>
  <r>
    <x v="12"/>
    <x v="5"/>
    <n v="14"/>
    <n v="7"/>
    <n v="2745"/>
  </r>
  <r>
    <x v="13"/>
    <x v="5"/>
    <n v="14"/>
    <n v="91"/>
    <n v="55380"/>
  </r>
  <r>
    <x v="14"/>
    <x v="5"/>
    <n v="14"/>
    <n v="34"/>
    <n v="7654"/>
  </r>
  <r>
    <x v="15"/>
    <x v="5"/>
    <n v="14"/>
    <n v="7"/>
    <n v="2032"/>
  </r>
  <r>
    <x v="16"/>
    <x v="5"/>
    <n v="14"/>
    <n v="30"/>
    <n v="6769"/>
  </r>
  <r>
    <x v="17"/>
    <x v="5"/>
    <n v="14"/>
    <n v="20"/>
    <n v="21847"/>
  </r>
  <r>
    <x v="18"/>
    <x v="5"/>
    <n v="14"/>
    <n v="75"/>
    <n v="46006"/>
  </r>
  <r>
    <x v="19"/>
    <x v="5"/>
    <n v="14"/>
    <n v="30"/>
    <n v="6017"/>
  </r>
  <r>
    <x v="20"/>
    <x v="5"/>
    <n v="14"/>
    <n v="30"/>
    <n v="10703"/>
  </r>
  <r>
    <x v="21"/>
    <x v="5"/>
    <n v="14"/>
    <n v="45"/>
    <n v="28192"/>
  </r>
  <r>
    <x v="22"/>
    <x v="5"/>
    <n v="14"/>
    <n v="47"/>
    <n v="14746"/>
  </r>
  <r>
    <x v="23"/>
    <x v="5"/>
    <n v="14"/>
    <n v="15"/>
    <n v="5253"/>
  </r>
  <r>
    <x v="24"/>
    <x v="5"/>
    <n v="14"/>
    <n v="50"/>
    <n v="19862"/>
  </r>
  <r>
    <x v="25"/>
    <x v="5"/>
    <n v="14"/>
    <n v="20"/>
    <n v="7141"/>
  </r>
  <r>
    <x v="26"/>
    <x v="5"/>
    <n v="14"/>
    <n v="9"/>
    <n v="3009"/>
  </r>
  <r>
    <x v="27"/>
    <x v="5"/>
    <n v="14"/>
    <n v="14"/>
    <n v="2644"/>
  </r>
  <r>
    <x v="28"/>
    <x v="5"/>
    <n v="14"/>
    <n v="27"/>
    <n v="12391"/>
  </r>
  <r>
    <x v="29"/>
    <x v="5"/>
    <n v="14"/>
    <n v="26"/>
    <n v="4972"/>
  </r>
  <r>
    <x v="30"/>
    <x v="5"/>
    <n v="14"/>
    <n v="21"/>
    <n v="7423"/>
  </r>
  <r>
    <x v="31"/>
    <x v="5"/>
    <n v="14"/>
    <n v="27"/>
    <n v="12291"/>
  </r>
  <r>
    <x v="32"/>
    <x v="5"/>
    <n v="14"/>
    <n v="78"/>
    <n v="8085"/>
  </r>
  <r>
    <x v="33"/>
    <x v="5"/>
    <n v="14"/>
    <n v="45"/>
    <n v="14519"/>
  </r>
  <r>
    <x v="34"/>
    <x v="5"/>
    <n v="14"/>
    <n v="8"/>
    <n v="1802"/>
  </r>
  <r>
    <x v="35"/>
    <x v="5"/>
    <n v="14"/>
    <n v="39"/>
    <n v="11142"/>
  </r>
  <r>
    <x v="36"/>
    <x v="5"/>
    <n v="14"/>
    <n v="19"/>
    <n v="2771"/>
  </r>
  <r>
    <x v="37"/>
    <x v="5"/>
    <n v="14"/>
    <n v="10"/>
    <n v="2892"/>
  </r>
  <r>
    <x v="38"/>
    <x v="5"/>
    <n v="14"/>
    <n v="48"/>
    <n v="13262"/>
  </r>
  <r>
    <x v="39"/>
    <x v="5"/>
    <n v="14"/>
    <n v="20"/>
    <n v="6731"/>
  </r>
  <r>
    <x v="40"/>
    <x v="5"/>
    <n v="14"/>
    <n v="13"/>
    <n v="5353"/>
  </r>
  <r>
    <x v="41"/>
    <x v="5"/>
    <n v="14"/>
    <n v="24"/>
    <n v="7202"/>
  </r>
  <r>
    <x v="42"/>
    <x v="5"/>
    <n v="14"/>
    <n v="45"/>
    <n v="8936"/>
  </r>
  <r>
    <x v="43"/>
    <x v="5"/>
    <n v="14"/>
    <n v="95"/>
    <n v="38880"/>
  </r>
  <r>
    <x v="44"/>
    <x v="5"/>
    <n v="14"/>
    <n v="41"/>
    <n v="16777"/>
  </r>
  <r>
    <x v="45"/>
    <x v="5"/>
    <n v="14"/>
    <n v="11"/>
    <n v="2847"/>
  </r>
  <r>
    <x v="46"/>
    <x v="5"/>
    <n v="14"/>
    <n v="127"/>
    <n v="101802"/>
  </r>
  <r>
    <x v="47"/>
    <x v="5"/>
    <n v="14"/>
    <n v="36"/>
    <n v="4239"/>
  </r>
  <r>
    <x v="48"/>
    <x v="5"/>
    <n v="14"/>
    <n v="32"/>
    <n v="12477"/>
  </r>
  <r>
    <x v="49"/>
    <x v="5"/>
    <n v="14"/>
    <n v="27"/>
    <n v="7131"/>
  </r>
  <r>
    <x v="50"/>
    <x v="5"/>
    <n v="14"/>
    <n v="20"/>
    <n v="3930"/>
  </r>
  <r>
    <x v="53"/>
    <x v="5"/>
    <n v="14"/>
    <n v="6"/>
    <n v="4003"/>
  </r>
  <r>
    <x v="52"/>
    <x v="5"/>
    <n v="14"/>
    <n v="1"/>
    <n v="342"/>
  </r>
  <r>
    <x v="51"/>
    <x v="5"/>
    <n v="14"/>
    <n v="89"/>
    <n v="97177"/>
  </r>
  <r>
    <x v="0"/>
    <x v="5"/>
    <n v="15"/>
    <n v="18"/>
    <n v="7602"/>
  </r>
  <r>
    <x v="1"/>
    <x v="5"/>
    <n v="15"/>
    <n v="6"/>
    <n v="1275"/>
  </r>
  <r>
    <x v="2"/>
    <x v="5"/>
    <n v="15"/>
    <n v="54"/>
    <n v="25211"/>
  </r>
  <r>
    <x v="3"/>
    <x v="5"/>
    <n v="15"/>
    <n v="11"/>
    <n v="3646"/>
  </r>
  <r>
    <x v="4"/>
    <x v="5"/>
    <n v="15"/>
    <n v="139"/>
    <n v="42776"/>
  </r>
  <r>
    <x v="5"/>
    <x v="5"/>
    <n v="15"/>
    <n v="6"/>
    <n v="3376"/>
  </r>
  <r>
    <x v="6"/>
    <x v="5"/>
    <n v="15"/>
    <n v="17"/>
    <n v="3861"/>
  </r>
  <r>
    <x v="7"/>
    <x v="5"/>
    <n v="15"/>
    <n v="9"/>
    <n v="2092"/>
  </r>
  <r>
    <x v="8"/>
    <x v="5"/>
    <n v="15"/>
    <n v="2"/>
    <n v="1500"/>
  </r>
  <r>
    <x v="9"/>
    <x v="5"/>
    <n v="15"/>
    <n v="0"/>
    <n v="0"/>
  </r>
  <r>
    <x v="10"/>
    <x v="5"/>
    <n v="15"/>
    <n v="29"/>
    <n v="25767"/>
  </r>
  <r>
    <x v="11"/>
    <x v="5"/>
    <n v="15"/>
    <n v="18"/>
    <n v="2597"/>
  </r>
  <r>
    <x v="12"/>
    <x v="5"/>
    <n v="15"/>
    <n v="9"/>
    <n v="3016"/>
  </r>
  <r>
    <x v="13"/>
    <x v="5"/>
    <n v="15"/>
    <n v="95"/>
    <n v="56439"/>
  </r>
  <r>
    <x v="14"/>
    <x v="5"/>
    <n v="15"/>
    <n v="34"/>
    <n v="8127"/>
  </r>
  <r>
    <x v="15"/>
    <x v="5"/>
    <n v="15"/>
    <n v="7"/>
    <n v="1908"/>
  </r>
  <r>
    <x v="16"/>
    <x v="5"/>
    <n v="15"/>
    <n v="29"/>
    <n v="6684"/>
  </r>
  <r>
    <x v="17"/>
    <x v="5"/>
    <n v="15"/>
    <n v="19"/>
    <n v="22832"/>
  </r>
  <r>
    <x v="18"/>
    <x v="5"/>
    <n v="15"/>
    <n v="78"/>
    <n v="44217"/>
  </r>
  <r>
    <x v="19"/>
    <x v="5"/>
    <n v="15"/>
    <n v="25"/>
    <n v="5399"/>
  </r>
  <r>
    <x v="20"/>
    <x v="5"/>
    <n v="15"/>
    <n v="31"/>
    <n v="11537"/>
  </r>
  <r>
    <x v="21"/>
    <x v="5"/>
    <n v="15"/>
    <n v="44"/>
    <n v="28186"/>
  </r>
  <r>
    <x v="22"/>
    <x v="5"/>
    <n v="15"/>
    <n v="49"/>
    <n v="17392"/>
  </r>
  <r>
    <x v="23"/>
    <x v="5"/>
    <n v="15"/>
    <n v="15"/>
    <n v="4615"/>
  </r>
  <r>
    <x v="24"/>
    <x v="5"/>
    <n v="15"/>
    <n v="47"/>
    <n v="19441"/>
  </r>
  <r>
    <x v="25"/>
    <x v="5"/>
    <n v="15"/>
    <n v="19"/>
    <n v="7240"/>
  </r>
  <r>
    <x v="26"/>
    <x v="5"/>
    <n v="15"/>
    <n v="9"/>
    <n v="3005"/>
  </r>
  <r>
    <x v="27"/>
    <x v="5"/>
    <n v="15"/>
    <n v="15"/>
    <n v="2805"/>
  </r>
  <r>
    <x v="28"/>
    <x v="5"/>
    <n v="15"/>
    <n v="26"/>
    <n v="12985"/>
  </r>
  <r>
    <x v="29"/>
    <x v="5"/>
    <n v="15"/>
    <n v="24"/>
    <n v="4560"/>
  </r>
  <r>
    <x v="30"/>
    <x v="5"/>
    <n v="15"/>
    <n v="20"/>
    <n v="7524"/>
  </r>
  <r>
    <x v="31"/>
    <x v="5"/>
    <n v="15"/>
    <n v="25"/>
    <n v="11905"/>
  </r>
  <r>
    <x v="32"/>
    <x v="5"/>
    <n v="15"/>
    <n v="77"/>
    <n v="9608"/>
  </r>
  <r>
    <x v="33"/>
    <x v="5"/>
    <n v="15"/>
    <n v="42"/>
    <n v="13588"/>
  </r>
  <r>
    <x v="34"/>
    <x v="5"/>
    <n v="15"/>
    <n v="10"/>
    <n v="1912"/>
  </r>
  <r>
    <x v="35"/>
    <x v="5"/>
    <n v="15"/>
    <n v="39"/>
    <n v="11674"/>
  </r>
  <r>
    <x v="36"/>
    <x v="5"/>
    <n v="15"/>
    <n v="17"/>
    <n v="2745"/>
  </r>
  <r>
    <x v="37"/>
    <x v="5"/>
    <n v="15"/>
    <n v="9"/>
    <n v="2887"/>
  </r>
  <r>
    <x v="38"/>
    <x v="5"/>
    <n v="15"/>
    <n v="44"/>
    <n v="13773"/>
  </r>
  <r>
    <x v="39"/>
    <x v="5"/>
    <n v="15"/>
    <n v="20"/>
    <n v="6569"/>
  </r>
  <r>
    <x v="40"/>
    <x v="5"/>
    <n v="15"/>
    <n v="13"/>
    <n v="5672"/>
  </r>
  <r>
    <x v="41"/>
    <x v="5"/>
    <n v="15"/>
    <n v="24"/>
    <n v="7388"/>
  </r>
  <r>
    <x v="42"/>
    <x v="5"/>
    <n v="15"/>
    <n v="46"/>
    <n v="8754"/>
  </r>
  <r>
    <x v="43"/>
    <x v="5"/>
    <n v="15"/>
    <n v="95"/>
    <n v="38340"/>
  </r>
  <r>
    <x v="44"/>
    <x v="5"/>
    <n v="15"/>
    <n v="40"/>
    <n v="17781"/>
  </r>
  <r>
    <x v="45"/>
    <x v="5"/>
    <n v="15"/>
    <n v="11"/>
    <n v="2655"/>
  </r>
  <r>
    <x v="46"/>
    <x v="5"/>
    <n v="15"/>
    <n v="125"/>
    <n v="104117"/>
  </r>
  <r>
    <x v="47"/>
    <x v="5"/>
    <n v="15"/>
    <n v="39"/>
    <n v="4340"/>
  </r>
  <r>
    <x v="48"/>
    <x v="5"/>
    <n v="15"/>
    <n v="35"/>
    <n v="12918"/>
  </r>
  <r>
    <x v="49"/>
    <x v="5"/>
    <n v="15"/>
    <n v="29"/>
    <n v="7663"/>
  </r>
  <r>
    <x v="50"/>
    <x v="5"/>
    <n v="15"/>
    <n v="20"/>
    <n v="4111"/>
  </r>
  <r>
    <x v="53"/>
    <x v="5"/>
    <n v="15"/>
    <n v="6"/>
    <n v="4078"/>
  </r>
  <r>
    <x v="52"/>
    <x v="5"/>
    <n v="15"/>
    <n v="1"/>
    <n v="316"/>
  </r>
  <r>
    <x v="51"/>
    <x v="5"/>
    <n v="15"/>
    <n v="87"/>
    <n v="101765"/>
  </r>
  <r>
    <x v="0"/>
    <x v="5"/>
    <n v="16"/>
    <n v="14"/>
    <n v="7056"/>
  </r>
  <r>
    <x v="1"/>
    <x v="5"/>
    <n v="16"/>
    <n v="5"/>
    <n v="919"/>
  </r>
  <r>
    <x v="2"/>
    <x v="5"/>
    <n v="16"/>
    <n v="45"/>
    <n v="20524"/>
  </r>
  <r>
    <x v="3"/>
    <x v="5"/>
    <n v="16"/>
    <n v="10"/>
    <n v="3093"/>
  </r>
  <r>
    <x v="4"/>
    <x v="5"/>
    <n v="16"/>
    <n v="125"/>
    <n v="40182"/>
  </r>
  <r>
    <x v="5"/>
    <x v="5"/>
    <n v="16"/>
    <n v="6"/>
    <n v="3537"/>
  </r>
  <r>
    <x v="6"/>
    <x v="5"/>
    <n v="16"/>
    <n v="21"/>
    <n v="5893"/>
  </r>
  <r>
    <x v="7"/>
    <x v="5"/>
    <n v="16"/>
    <n v="9"/>
    <n v="2096"/>
  </r>
  <r>
    <x v="8"/>
    <x v="5"/>
    <n v="16"/>
    <n v="2"/>
    <n v="1815"/>
  </r>
  <r>
    <x v="9"/>
    <x v="5"/>
    <n v="16"/>
    <n v="0"/>
    <n v="0"/>
  </r>
  <r>
    <x v="10"/>
    <x v="5"/>
    <n v="16"/>
    <n v="27"/>
    <n v="18066"/>
  </r>
  <r>
    <x v="11"/>
    <x v="5"/>
    <n v="16"/>
    <n v="16"/>
    <n v="2400"/>
  </r>
  <r>
    <x v="12"/>
    <x v="5"/>
    <n v="16"/>
    <n v="8"/>
    <n v="3215"/>
  </r>
  <r>
    <x v="13"/>
    <x v="5"/>
    <n v="16"/>
    <n v="88"/>
    <n v="49683"/>
  </r>
  <r>
    <x v="14"/>
    <x v="5"/>
    <n v="16"/>
    <n v="31"/>
    <n v="7659"/>
  </r>
  <r>
    <x v="15"/>
    <x v="5"/>
    <n v="16"/>
    <n v="7"/>
    <n v="2011"/>
  </r>
  <r>
    <x v="16"/>
    <x v="5"/>
    <n v="16"/>
    <n v="28"/>
    <n v="5601"/>
  </r>
  <r>
    <x v="17"/>
    <x v="5"/>
    <n v="16"/>
    <n v="18"/>
    <n v="23478"/>
  </r>
  <r>
    <x v="18"/>
    <x v="5"/>
    <n v="16"/>
    <n v="74"/>
    <n v="44608"/>
  </r>
  <r>
    <x v="19"/>
    <x v="5"/>
    <n v="16"/>
    <n v="29"/>
    <n v="5304"/>
  </r>
  <r>
    <x v="20"/>
    <x v="5"/>
    <n v="16"/>
    <n v="31"/>
    <n v="11801"/>
  </r>
  <r>
    <x v="21"/>
    <x v="5"/>
    <n v="16"/>
    <n v="44"/>
    <n v="22650"/>
  </r>
  <r>
    <x v="22"/>
    <x v="5"/>
    <n v="16"/>
    <n v="50"/>
    <n v="17189"/>
  </r>
  <r>
    <x v="23"/>
    <x v="5"/>
    <n v="16"/>
    <n v="15"/>
    <n v="5108"/>
  </r>
  <r>
    <x v="24"/>
    <x v="5"/>
    <n v="16"/>
    <n v="49"/>
    <n v="19878"/>
  </r>
  <r>
    <x v="25"/>
    <x v="5"/>
    <n v="16"/>
    <n v="20"/>
    <n v="6640"/>
  </r>
  <r>
    <x v="26"/>
    <x v="5"/>
    <n v="16"/>
    <n v="9"/>
    <n v="2991"/>
  </r>
  <r>
    <x v="27"/>
    <x v="5"/>
    <n v="16"/>
    <n v="14"/>
    <n v="2386"/>
  </r>
  <r>
    <x v="28"/>
    <x v="5"/>
    <n v="16"/>
    <n v="25"/>
    <n v="12608"/>
  </r>
  <r>
    <x v="29"/>
    <x v="5"/>
    <n v="16"/>
    <n v="23"/>
    <n v="4001"/>
  </r>
  <r>
    <x v="30"/>
    <x v="5"/>
    <n v="16"/>
    <n v="21"/>
    <n v="7845"/>
  </r>
  <r>
    <x v="31"/>
    <x v="5"/>
    <n v="16"/>
    <n v="27"/>
    <n v="12463"/>
  </r>
  <r>
    <x v="32"/>
    <x v="5"/>
    <n v="16"/>
    <n v="75"/>
    <n v="10193"/>
  </r>
  <r>
    <x v="33"/>
    <x v="5"/>
    <n v="16"/>
    <n v="44"/>
    <n v="14473"/>
  </r>
  <r>
    <x v="34"/>
    <x v="5"/>
    <n v="16"/>
    <n v="8"/>
    <n v="1162"/>
  </r>
  <r>
    <x v="35"/>
    <x v="5"/>
    <n v="16"/>
    <n v="40"/>
    <n v="11788"/>
  </r>
  <r>
    <x v="36"/>
    <x v="5"/>
    <n v="16"/>
    <n v="19"/>
    <n v="2445"/>
  </r>
  <r>
    <x v="37"/>
    <x v="5"/>
    <n v="16"/>
    <n v="8"/>
    <n v="2629"/>
  </r>
  <r>
    <x v="38"/>
    <x v="5"/>
    <n v="16"/>
    <n v="45"/>
    <n v="14204"/>
  </r>
  <r>
    <x v="39"/>
    <x v="5"/>
    <n v="16"/>
    <n v="20"/>
    <n v="6393"/>
  </r>
  <r>
    <x v="40"/>
    <x v="5"/>
    <n v="16"/>
    <n v="11"/>
    <n v="5502"/>
  </r>
  <r>
    <x v="41"/>
    <x v="5"/>
    <n v="16"/>
    <n v="24"/>
    <n v="7068"/>
  </r>
  <r>
    <x v="42"/>
    <x v="5"/>
    <n v="16"/>
    <n v="44"/>
    <n v="8164"/>
  </r>
  <r>
    <x v="43"/>
    <x v="5"/>
    <n v="16"/>
    <n v="97"/>
    <n v="39071"/>
  </r>
  <r>
    <x v="44"/>
    <x v="5"/>
    <n v="16"/>
    <n v="43"/>
    <n v="18978"/>
  </r>
  <r>
    <x v="45"/>
    <x v="5"/>
    <n v="16"/>
    <n v="9"/>
    <n v="2465"/>
  </r>
  <r>
    <x v="46"/>
    <x v="5"/>
    <n v="16"/>
    <n v="126"/>
    <n v="87916"/>
  </r>
  <r>
    <x v="47"/>
    <x v="5"/>
    <n v="16"/>
    <n v="39"/>
    <n v="4473"/>
  </r>
  <r>
    <x v="48"/>
    <x v="5"/>
    <n v="16"/>
    <n v="35"/>
    <n v="13681"/>
  </r>
  <r>
    <x v="49"/>
    <x v="5"/>
    <n v="16"/>
    <n v="26"/>
    <n v="7151"/>
  </r>
  <r>
    <x v="50"/>
    <x v="5"/>
    <n v="16"/>
    <n v="18"/>
    <n v="3874"/>
  </r>
  <r>
    <x v="53"/>
    <x v="5"/>
    <n v="16"/>
    <n v="6"/>
    <n v="4139"/>
  </r>
  <r>
    <x v="52"/>
    <x v="5"/>
    <n v="16"/>
    <n v="1"/>
    <n v="347"/>
  </r>
  <r>
    <x v="51"/>
    <x v="5"/>
    <n v="16"/>
    <n v="83"/>
    <n v="98454"/>
  </r>
  <r>
    <x v="0"/>
    <x v="5"/>
    <n v="17"/>
    <n v="14"/>
    <n v="6475"/>
  </r>
  <r>
    <x v="1"/>
    <x v="5"/>
    <n v="17"/>
    <n v="4"/>
    <n v="670"/>
  </r>
  <r>
    <x v="2"/>
    <x v="5"/>
    <n v="17"/>
    <n v="51"/>
    <n v="21575"/>
  </r>
  <r>
    <x v="3"/>
    <x v="5"/>
    <n v="17"/>
    <n v="10"/>
    <n v="2872"/>
  </r>
  <r>
    <x v="4"/>
    <x v="5"/>
    <n v="17"/>
    <n v="129"/>
    <n v="42455"/>
  </r>
  <r>
    <x v="5"/>
    <x v="5"/>
    <n v="17"/>
    <n v="6"/>
    <n v="3329"/>
  </r>
  <r>
    <x v="6"/>
    <x v="5"/>
    <n v="17"/>
    <n v="15"/>
    <n v="4904"/>
  </r>
  <r>
    <x v="7"/>
    <x v="5"/>
    <n v="17"/>
    <n v="9"/>
    <n v="2064"/>
  </r>
  <r>
    <x v="8"/>
    <x v="5"/>
    <n v="17"/>
    <n v="2"/>
    <n v="1506"/>
  </r>
  <r>
    <x v="9"/>
    <x v="5"/>
    <n v="17"/>
    <n v="0"/>
    <n v="0"/>
  </r>
  <r>
    <x v="10"/>
    <x v="5"/>
    <n v="17"/>
    <n v="30"/>
    <n v="24573"/>
  </r>
  <r>
    <x v="11"/>
    <x v="5"/>
    <n v="17"/>
    <n v="14"/>
    <n v="2316"/>
  </r>
  <r>
    <x v="12"/>
    <x v="5"/>
    <n v="17"/>
    <n v="8"/>
    <n v="3126"/>
  </r>
  <r>
    <x v="13"/>
    <x v="5"/>
    <n v="17"/>
    <n v="92"/>
    <n v="53501"/>
  </r>
  <r>
    <x v="14"/>
    <x v="5"/>
    <n v="17"/>
    <n v="32"/>
    <n v="7221"/>
  </r>
  <r>
    <x v="15"/>
    <x v="5"/>
    <n v="17"/>
    <n v="6"/>
    <n v="1490"/>
  </r>
  <r>
    <x v="16"/>
    <x v="5"/>
    <n v="17"/>
    <n v="25"/>
    <n v="5499"/>
  </r>
  <r>
    <x v="17"/>
    <x v="5"/>
    <n v="17"/>
    <n v="19"/>
    <n v="22529"/>
  </r>
  <r>
    <x v="18"/>
    <x v="5"/>
    <n v="17"/>
    <n v="75"/>
    <n v="43501"/>
  </r>
  <r>
    <x v="19"/>
    <x v="5"/>
    <n v="17"/>
    <n v="28"/>
    <n v="5598"/>
  </r>
  <r>
    <x v="20"/>
    <x v="5"/>
    <n v="17"/>
    <n v="30"/>
    <n v="11449"/>
  </r>
  <r>
    <x v="21"/>
    <x v="5"/>
    <n v="17"/>
    <n v="42"/>
    <n v="26137"/>
  </r>
  <r>
    <x v="22"/>
    <x v="5"/>
    <n v="17"/>
    <n v="49"/>
    <n v="16559"/>
  </r>
  <r>
    <x v="23"/>
    <x v="5"/>
    <n v="17"/>
    <n v="15"/>
    <n v="5010"/>
  </r>
  <r>
    <x v="24"/>
    <x v="5"/>
    <n v="17"/>
    <n v="48"/>
    <n v="16869"/>
  </r>
  <r>
    <x v="25"/>
    <x v="5"/>
    <n v="17"/>
    <n v="19"/>
    <n v="7192"/>
  </r>
  <r>
    <x v="26"/>
    <x v="5"/>
    <n v="17"/>
    <n v="9"/>
    <n v="2973"/>
  </r>
  <r>
    <x v="27"/>
    <x v="5"/>
    <n v="17"/>
    <n v="12"/>
    <n v="2208"/>
  </r>
  <r>
    <x v="28"/>
    <x v="5"/>
    <n v="17"/>
    <n v="24"/>
    <n v="12831"/>
  </r>
  <r>
    <x v="29"/>
    <x v="5"/>
    <n v="17"/>
    <n v="25"/>
    <n v="4572"/>
  </r>
  <r>
    <x v="30"/>
    <x v="5"/>
    <n v="17"/>
    <n v="21"/>
    <n v="7935"/>
  </r>
  <r>
    <x v="31"/>
    <x v="5"/>
    <n v="17"/>
    <n v="27"/>
    <n v="12318"/>
  </r>
  <r>
    <x v="32"/>
    <x v="5"/>
    <n v="17"/>
    <n v="74"/>
    <n v="9767"/>
  </r>
  <r>
    <x v="33"/>
    <x v="5"/>
    <n v="17"/>
    <n v="39"/>
    <n v="12198"/>
  </r>
  <r>
    <x v="34"/>
    <x v="5"/>
    <n v="17"/>
    <n v="9"/>
    <n v="1614"/>
  </r>
  <r>
    <x v="35"/>
    <x v="5"/>
    <n v="17"/>
    <n v="40"/>
    <n v="10988"/>
  </r>
  <r>
    <x v="36"/>
    <x v="5"/>
    <n v="17"/>
    <n v="16"/>
    <n v="2023"/>
  </r>
  <r>
    <x v="37"/>
    <x v="5"/>
    <n v="17"/>
    <n v="6"/>
    <n v="2151"/>
  </r>
  <r>
    <x v="38"/>
    <x v="5"/>
    <n v="17"/>
    <n v="47"/>
    <n v="14305"/>
  </r>
  <r>
    <x v="39"/>
    <x v="5"/>
    <n v="17"/>
    <n v="20"/>
    <n v="6672"/>
  </r>
  <r>
    <x v="40"/>
    <x v="5"/>
    <n v="17"/>
    <n v="12"/>
    <n v="5348"/>
  </r>
  <r>
    <x v="41"/>
    <x v="5"/>
    <n v="17"/>
    <n v="24"/>
    <n v="6559"/>
  </r>
  <r>
    <x v="42"/>
    <x v="5"/>
    <n v="17"/>
    <n v="48"/>
    <n v="8689"/>
  </r>
  <r>
    <x v="43"/>
    <x v="5"/>
    <n v="17"/>
    <n v="94"/>
    <n v="37642"/>
  </r>
  <r>
    <x v="44"/>
    <x v="5"/>
    <n v="17"/>
    <n v="41"/>
    <n v="24092"/>
  </r>
  <r>
    <x v="45"/>
    <x v="5"/>
    <n v="17"/>
    <n v="7"/>
    <n v="1992"/>
  </r>
  <r>
    <x v="46"/>
    <x v="5"/>
    <n v="17"/>
    <n v="121"/>
    <n v="85854"/>
  </r>
  <r>
    <x v="47"/>
    <x v="5"/>
    <n v="17"/>
    <n v="39"/>
    <n v="4602"/>
  </r>
  <r>
    <x v="48"/>
    <x v="5"/>
    <n v="17"/>
    <n v="35"/>
    <n v="13589"/>
  </r>
  <r>
    <x v="49"/>
    <x v="5"/>
    <n v="17"/>
    <n v="28"/>
    <n v="7051"/>
  </r>
  <r>
    <x v="50"/>
    <x v="5"/>
    <n v="17"/>
    <n v="18"/>
    <n v="3625"/>
  </r>
  <r>
    <x v="53"/>
    <x v="5"/>
    <n v="17"/>
    <n v="6"/>
    <n v="4258"/>
  </r>
  <r>
    <x v="52"/>
    <x v="5"/>
    <n v="17"/>
    <n v="1"/>
    <n v="352"/>
  </r>
  <r>
    <x v="51"/>
    <x v="5"/>
    <n v="17"/>
    <n v="84"/>
    <n v="99573"/>
  </r>
  <r>
    <x v="0"/>
    <x v="5"/>
    <n v="18"/>
    <n v="13"/>
    <n v="5249"/>
  </r>
  <r>
    <x v="1"/>
    <x v="5"/>
    <n v="18"/>
    <n v="4"/>
    <n v="771"/>
  </r>
  <r>
    <x v="2"/>
    <x v="5"/>
    <n v="18"/>
    <n v="51"/>
    <n v="20726"/>
  </r>
  <r>
    <x v="3"/>
    <x v="5"/>
    <n v="18"/>
    <n v="9"/>
    <n v="2409"/>
  </r>
  <r>
    <x v="4"/>
    <x v="5"/>
    <n v="18"/>
    <n v="125"/>
    <n v="40833"/>
  </r>
  <r>
    <x v="5"/>
    <x v="5"/>
    <n v="18"/>
    <n v="6"/>
    <n v="3141"/>
  </r>
  <r>
    <x v="6"/>
    <x v="5"/>
    <n v="18"/>
    <n v="16"/>
    <n v="3503"/>
  </r>
  <r>
    <x v="7"/>
    <x v="5"/>
    <n v="18"/>
    <n v="9"/>
    <n v="2164"/>
  </r>
  <r>
    <x v="8"/>
    <x v="5"/>
    <n v="18"/>
    <n v="2"/>
    <n v="1470"/>
  </r>
  <r>
    <x v="9"/>
    <x v="5"/>
    <n v="18"/>
    <n v="0"/>
    <n v="0"/>
  </r>
  <r>
    <x v="10"/>
    <x v="5"/>
    <n v="18"/>
    <n v="28"/>
    <n v="21351"/>
  </r>
  <r>
    <x v="11"/>
    <x v="5"/>
    <n v="18"/>
    <n v="15"/>
    <n v="2468"/>
  </r>
  <r>
    <x v="12"/>
    <x v="5"/>
    <n v="18"/>
    <n v="9"/>
    <n v="3138"/>
  </r>
  <r>
    <x v="13"/>
    <x v="5"/>
    <n v="18"/>
    <n v="92"/>
    <n v="53675"/>
  </r>
  <r>
    <x v="14"/>
    <x v="5"/>
    <n v="18"/>
    <n v="31"/>
    <n v="6574"/>
  </r>
  <r>
    <x v="15"/>
    <x v="5"/>
    <n v="18"/>
    <n v="6"/>
    <n v="2101"/>
  </r>
  <r>
    <x v="16"/>
    <x v="5"/>
    <n v="18"/>
    <n v="25"/>
    <n v="5269"/>
  </r>
  <r>
    <x v="17"/>
    <x v="5"/>
    <n v="18"/>
    <n v="17"/>
    <n v="22397"/>
  </r>
  <r>
    <x v="18"/>
    <x v="5"/>
    <n v="18"/>
    <n v="77"/>
    <n v="47015"/>
  </r>
  <r>
    <x v="19"/>
    <x v="5"/>
    <n v="18"/>
    <n v="28"/>
    <n v="5424"/>
  </r>
  <r>
    <x v="20"/>
    <x v="5"/>
    <n v="18"/>
    <n v="30"/>
    <n v="11485"/>
  </r>
  <r>
    <x v="21"/>
    <x v="5"/>
    <n v="18"/>
    <n v="37"/>
    <n v="23815"/>
  </r>
  <r>
    <x v="22"/>
    <x v="5"/>
    <n v="18"/>
    <n v="49"/>
    <n v="16279"/>
  </r>
  <r>
    <x v="23"/>
    <x v="5"/>
    <n v="18"/>
    <n v="15"/>
    <n v="4697"/>
  </r>
  <r>
    <x v="24"/>
    <x v="5"/>
    <n v="18"/>
    <n v="50"/>
    <n v="18999"/>
  </r>
  <r>
    <x v="25"/>
    <x v="5"/>
    <n v="18"/>
    <n v="19"/>
    <n v="6816"/>
  </r>
  <r>
    <x v="26"/>
    <x v="5"/>
    <n v="18"/>
    <n v="9"/>
    <n v="2860"/>
  </r>
  <r>
    <x v="27"/>
    <x v="5"/>
    <n v="18"/>
    <n v="12"/>
    <n v="2037"/>
  </r>
  <r>
    <x v="28"/>
    <x v="5"/>
    <n v="18"/>
    <n v="25"/>
    <n v="12465"/>
  </r>
  <r>
    <x v="29"/>
    <x v="5"/>
    <n v="18"/>
    <n v="25"/>
    <n v="4367"/>
  </r>
  <r>
    <x v="30"/>
    <x v="5"/>
    <n v="18"/>
    <n v="21"/>
    <n v="8117"/>
  </r>
  <r>
    <x v="31"/>
    <x v="5"/>
    <n v="18"/>
    <n v="27"/>
    <n v="12065"/>
  </r>
  <r>
    <x v="32"/>
    <x v="5"/>
    <n v="18"/>
    <n v="73"/>
    <n v="10234"/>
  </r>
  <r>
    <x v="33"/>
    <x v="5"/>
    <n v="18"/>
    <n v="41"/>
    <n v="11938"/>
  </r>
  <r>
    <x v="34"/>
    <x v="5"/>
    <n v="18"/>
    <n v="7"/>
    <n v="1141"/>
  </r>
  <r>
    <x v="35"/>
    <x v="5"/>
    <n v="18"/>
    <n v="41"/>
    <n v="10793"/>
  </r>
  <r>
    <x v="36"/>
    <x v="5"/>
    <n v="18"/>
    <n v="19"/>
    <n v="2019"/>
  </r>
  <r>
    <x v="37"/>
    <x v="5"/>
    <n v="18"/>
    <n v="7"/>
    <n v="2467"/>
  </r>
  <r>
    <x v="38"/>
    <x v="5"/>
    <n v="18"/>
    <n v="50"/>
    <n v="13837"/>
  </r>
  <r>
    <x v="39"/>
    <x v="5"/>
    <n v="18"/>
    <n v="19"/>
    <n v="6023"/>
  </r>
  <r>
    <x v="40"/>
    <x v="5"/>
    <n v="18"/>
    <n v="10"/>
    <n v="3545"/>
  </r>
  <r>
    <x v="41"/>
    <x v="5"/>
    <n v="18"/>
    <n v="23"/>
    <n v="5233"/>
  </r>
  <r>
    <x v="42"/>
    <x v="5"/>
    <n v="18"/>
    <n v="45"/>
    <n v="7991"/>
  </r>
  <r>
    <x v="43"/>
    <x v="5"/>
    <n v="18"/>
    <n v="94"/>
    <n v="37347"/>
  </r>
  <r>
    <x v="44"/>
    <x v="5"/>
    <n v="18"/>
    <n v="41"/>
    <n v="17998"/>
  </r>
  <r>
    <x v="45"/>
    <x v="5"/>
    <n v="18"/>
    <n v="7"/>
    <n v="2153"/>
  </r>
  <r>
    <x v="46"/>
    <x v="5"/>
    <n v="18"/>
    <n v="121"/>
    <n v="86833"/>
  </r>
  <r>
    <x v="47"/>
    <x v="5"/>
    <n v="18"/>
    <n v="32"/>
    <n v="4480"/>
  </r>
  <r>
    <x v="48"/>
    <x v="5"/>
    <n v="18"/>
    <n v="34"/>
    <n v="12358"/>
  </r>
  <r>
    <x v="49"/>
    <x v="5"/>
    <n v="18"/>
    <n v="24"/>
    <n v="6837"/>
  </r>
  <r>
    <x v="50"/>
    <x v="5"/>
    <n v="18"/>
    <n v="19"/>
    <n v="3903"/>
  </r>
  <r>
    <x v="53"/>
    <x v="5"/>
    <n v="18"/>
    <n v="7"/>
    <n v="4769"/>
  </r>
  <r>
    <x v="52"/>
    <x v="5"/>
    <n v="18"/>
    <n v="1"/>
    <n v="361"/>
  </r>
  <r>
    <x v="51"/>
    <x v="5"/>
    <n v="18"/>
    <n v="85"/>
    <n v="107307"/>
  </r>
  <r>
    <x v="0"/>
    <x v="5"/>
    <n v="19"/>
    <n v="12"/>
    <n v="5006"/>
  </r>
  <r>
    <x v="1"/>
    <x v="5"/>
    <n v="19"/>
    <n v="4"/>
    <n v="680"/>
  </r>
  <r>
    <x v="2"/>
    <x v="5"/>
    <n v="19"/>
    <n v="52"/>
    <n v="20751"/>
  </r>
  <r>
    <x v="3"/>
    <x v="5"/>
    <n v="19"/>
    <n v="9"/>
    <n v="2097"/>
  </r>
  <r>
    <x v="4"/>
    <x v="5"/>
    <n v="19"/>
    <n v="125"/>
    <n v="39955"/>
  </r>
  <r>
    <x v="5"/>
    <x v="5"/>
    <n v="19"/>
    <n v="6"/>
    <n v="3238"/>
  </r>
  <r>
    <x v="6"/>
    <x v="5"/>
    <n v="19"/>
    <n v="15"/>
    <n v="3031"/>
  </r>
  <r>
    <x v="7"/>
    <x v="5"/>
    <n v="19"/>
    <n v="8"/>
    <n v="1858"/>
  </r>
  <r>
    <x v="8"/>
    <x v="5"/>
    <n v="19"/>
    <n v="2"/>
    <n v="1293"/>
  </r>
  <r>
    <x v="9"/>
    <x v="5"/>
    <n v="19"/>
    <n v="0"/>
    <n v="0"/>
  </r>
  <r>
    <x v="10"/>
    <x v="5"/>
    <n v="19"/>
    <n v="28"/>
    <n v="23721"/>
  </r>
  <r>
    <x v="11"/>
    <x v="5"/>
    <n v="19"/>
    <n v="15"/>
    <n v="2283"/>
  </r>
  <r>
    <x v="12"/>
    <x v="5"/>
    <n v="19"/>
    <n v="7"/>
    <n v="2340"/>
  </r>
  <r>
    <x v="13"/>
    <x v="5"/>
    <n v="19"/>
    <n v="84"/>
    <n v="49803"/>
  </r>
  <r>
    <x v="14"/>
    <x v="5"/>
    <n v="19"/>
    <n v="30"/>
    <n v="5560"/>
  </r>
  <r>
    <x v="15"/>
    <x v="5"/>
    <n v="19"/>
    <n v="4"/>
    <n v="925"/>
  </r>
  <r>
    <x v="16"/>
    <x v="5"/>
    <n v="19"/>
    <n v="19"/>
    <n v="3380"/>
  </r>
  <r>
    <x v="17"/>
    <x v="5"/>
    <n v="19"/>
    <n v="17"/>
    <n v="22039"/>
  </r>
  <r>
    <x v="18"/>
    <x v="5"/>
    <n v="19"/>
    <n v="77"/>
    <n v="44362"/>
  </r>
  <r>
    <x v="19"/>
    <x v="5"/>
    <n v="19"/>
    <n v="28"/>
    <n v="5735"/>
  </r>
  <r>
    <x v="20"/>
    <x v="5"/>
    <n v="19"/>
    <n v="27"/>
    <n v="10653"/>
  </r>
  <r>
    <x v="21"/>
    <x v="5"/>
    <n v="19"/>
    <n v="36"/>
    <n v="24324"/>
  </r>
  <r>
    <x v="22"/>
    <x v="5"/>
    <n v="19"/>
    <n v="43"/>
    <n v="14740"/>
  </r>
  <r>
    <x v="23"/>
    <x v="5"/>
    <n v="19"/>
    <n v="16"/>
    <n v="4891"/>
  </r>
  <r>
    <x v="24"/>
    <x v="5"/>
    <n v="19"/>
    <n v="47"/>
    <n v="17624"/>
  </r>
  <r>
    <x v="25"/>
    <x v="5"/>
    <n v="19"/>
    <n v="19"/>
    <n v="6186"/>
  </r>
  <r>
    <x v="26"/>
    <x v="5"/>
    <n v="19"/>
    <n v="8"/>
    <n v="3115"/>
  </r>
  <r>
    <x v="27"/>
    <x v="5"/>
    <n v="19"/>
    <n v="10"/>
    <n v="1651"/>
  </r>
  <r>
    <x v="28"/>
    <x v="5"/>
    <n v="19"/>
    <n v="25"/>
    <n v="12388"/>
  </r>
  <r>
    <x v="29"/>
    <x v="5"/>
    <n v="19"/>
    <n v="24"/>
    <n v="4055"/>
  </r>
  <r>
    <x v="30"/>
    <x v="5"/>
    <n v="19"/>
    <n v="21"/>
    <n v="7799"/>
  </r>
  <r>
    <x v="31"/>
    <x v="5"/>
    <n v="19"/>
    <n v="24"/>
    <n v="9806"/>
  </r>
  <r>
    <x v="32"/>
    <x v="5"/>
    <n v="19"/>
    <n v="71"/>
    <n v="9509"/>
  </r>
  <r>
    <x v="33"/>
    <x v="5"/>
    <n v="19"/>
    <n v="36"/>
    <n v="9073"/>
  </r>
  <r>
    <x v="34"/>
    <x v="5"/>
    <n v="19"/>
    <n v="10"/>
    <n v="1526"/>
  </r>
  <r>
    <x v="35"/>
    <x v="5"/>
    <n v="19"/>
    <n v="37"/>
    <n v="10015"/>
  </r>
  <r>
    <x v="36"/>
    <x v="5"/>
    <n v="19"/>
    <n v="14"/>
    <n v="2094"/>
  </r>
  <r>
    <x v="37"/>
    <x v="5"/>
    <n v="19"/>
    <n v="7"/>
    <n v="2196"/>
  </r>
  <r>
    <x v="38"/>
    <x v="5"/>
    <n v="19"/>
    <n v="49"/>
    <n v="11132"/>
  </r>
  <r>
    <x v="39"/>
    <x v="5"/>
    <n v="19"/>
    <n v="20"/>
    <n v="5499"/>
  </r>
  <r>
    <x v="40"/>
    <x v="5"/>
    <n v="19"/>
    <n v="9"/>
    <n v="2661"/>
  </r>
  <r>
    <x v="41"/>
    <x v="5"/>
    <n v="19"/>
    <n v="24"/>
    <n v="5286"/>
  </r>
  <r>
    <x v="42"/>
    <x v="5"/>
    <n v="19"/>
    <n v="57"/>
    <n v="8332"/>
  </r>
  <r>
    <x v="43"/>
    <x v="5"/>
    <n v="19"/>
    <n v="95"/>
    <n v="35592"/>
  </r>
  <r>
    <x v="44"/>
    <x v="5"/>
    <n v="19"/>
    <n v="42"/>
    <n v="18291"/>
  </r>
  <r>
    <x v="45"/>
    <x v="5"/>
    <n v="19"/>
    <n v="7"/>
    <n v="2016"/>
  </r>
  <r>
    <x v="46"/>
    <x v="5"/>
    <n v="19"/>
    <n v="116"/>
    <n v="85754"/>
  </r>
  <r>
    <x v="47"/>
    <x v="5"/>
    <n v="19"/>
    <n v="31"/>
    <n v="3902"/>
  </r>
  <r>
    <x v="48"/>
    <x v="5"/>
    <n v="19"/>
    <n v="32"/>
    <n v="12411"/>
  </r>
  <r>
    <x v="49"/>
    <x v="5"/>
    <n v="19"/>
    <n v="27"/>
    <n v="6469"/>
  </r>
  <r>
    <x v="50"/>
    <x v="5"/>
    <n v="19"/>
    <n v="18"/>
    <n v="3398"/>
  </r>
  <r>
    <x v="53"/>
    <x v="5"/>
    <n v="19"/>
    <n v="6"/>
    <n v="3035"/>
  </r>
  <r>
    <x v="52"/>
    <x v="5"/>
    <n v="19"/>
    <n v="1"/>
    <n v="400"/>
  </r>
  <r>
    <x v="51"/>
    <x v="5"/>
    <n v="19"/>
    <n v="84"/>
    <n v="105262"/>
  </r>
  <r>
    <x v="0"/>
    <x v="5"/>
    <n v="20"/>
    <n v="12"/>
    <n v="3594"/>
  </r>
  <r>
    <x v="1"/>
    <x v="5"/>
    <n v="20"/>
    <n v="4"/>
    <n v="754"/>
  </r>
  <r>
    <x v="2"/>
    <x v="5"/>
    <n v="20"/>
    <n v="50"/>
    <n v="15699"/>
  </r>
  <r>
    <x v="3"/>
    <x v="5"/>
    <n v="20"/>
    <n v="8"/>
    <n v="2017"/>
  </r>
  <r>
    <x v="4"/>
    <x v="5"/>
    <n v="20"/>
    <n v="123"/>
    <n v="36408"/>
  </r>
  <r>
    <x v="5"/>
    <x v="5"/>
    <n v="20"/>
    <n v="6"/>
    <n v="3095"/>
  </r>
  <r>
    <x v="6"/>
    <x v="5"/>
    <n v="20"/>
    <n v="13"/>
    <n v="2633"/>
  </r>
  <r>
    <x v="7"/>
    <x v="5"/>
    <n v="20"/>
    <n v="7"/>
    <n v="1663"/>
  </r>
  <r>
    <x v="8"/>
    <x v="5"/>
    <n v="20"/>
    <n v="2"/>
    <n v="1129"/>
  </r>
  <r>
    <x v="9"/>
    <x v="5"/>
    <n v="20"/>
    <n v="0"/>
    <n v="0"/>
  </r>
  <r>
    <x v="10"/>
    <x v="5"/>
    <n v="20"/>
    <n v="27"/>
    <n v="27676"/>
  </r>
  <r>
    <x v="11"/>
    <x v="5"/>
    <n v="20"/>
    <n v="16"/>
    <n v="2317"/>
  </r>
  <r>
    <x v="12"/>
    <x v="5"/>
    <n v="20"/>
    <n v="8"/>
    <n v="2924"/>
  </r>
  <r>
    <x v="13"/>
    <x v="5"/>
    <n v="20"/>
    <n v="87"/>
    <n v="49745"/>
  </r>
  <r>
    <x v="14"/>
    <x v="5"/>
    <n v="20"/>
    <n v="31"/>
    <n v="5756"/>
  </r>
  <r>
    <x v="15"/>
    <x v="5"/>
    <n v="20"/>
    <n v="4"/>
    <n v="920"/>
  </r>
  <r>
    <x v="16"/>
    <x v="5"/>
    <n v="20"/>
    <n v="22"/>
    <n v="4587"/>
  </r>
  <r>
    <x v="17"/>
    <x v="5"/>
    <n v="20"/>
    <n v="17"/>
    <n v="19230"/>
  </r>
  <r>
    <x v="18"/>
    <x v="5"/>
    <n v="20"/>
    <n v="72"/>
    <n v="43760"/>
  </r>
  <r>
    <x v="19"/>
    <x v="5"/>
    <n v="20"/>
    <n v="26"/>
    <n v="5129"/>
  </r>
  <r>
    <x v="20"/>
    <x v="5"/>
    <n v="20"/>
    <n v="27"/>
    <n v="8584"/>
  </r>
  <r>
    <x v="21"/>
    <x v="5"/>
    <n v="20"/>
    <n v="33"/>
    <n v="24679"/>
  </r>
  <r>
    <x v="22"/>
    <x v="5"/>
    <n v="20"/>
    <n v="42"/>
    <n v="13694"/>
  </r>
  <r>
    <x v="23"/>
    <x v="5"/>
    <n v="20"/>
    <n v="15"/>
    <n v="4551"/>
  </r>
  <r>
    <x v="24"/>
    <x v="5"/>
    <n v="20"/>
    <n v="46"/>
    <n v="16973"/>
  </r>
  <r>
    <x v="25"/>
    <x v="5"/>
    <n v="20"/>
    <n v="18"/>
    <n v="5633"/>
  </r>
  <r>
    <x v="26"/>
    <x v="5"/>
    <n v="20"/>
    <n v="8"/>
    <n v="2273"/>
  </r>
  <r>
    <x v="27"/>
    <x v="5"/>
    <n v="20"/>
    <n v="10"/>
    <n v="1627"/>
  </r>
  <r>
    <x v="28"/>
    <x v="5"/>
    <n v="20"/>
    <n v="24"/>
    <n v="11749"/>
  </r>
  <r>
    <x v="29"/>
    <x v="5"/>
    <n v="20"/>
    <n v="20"/>
    <n v="3762"/>
  </r>
  <r>
    <x v="30"/>
    <x v="5"/>
    <n v="20"/>
    <n v="20"/>
    <n v="7203"/>
  </r>
  <r>
    <x v="31"/>
    <x v="5"/>
    <n v="20"/>
    <n v="27"/>
    <n v="10962"/>
  </r>
  <r>
    <x v="32"/>
    <x v="5"/>
    <n v="20"/>
    <n v="66"/>
    <n v="7415"/>
  </r>
  <r>
    <x v="33"/>
    <x v="5"/>
    <n v="20"/>
    <n v="33"/>
    <n v="7979"/>
  </r>
  <r>
    <x v="34"/>
    <x v="5"/>
    <n v="20"/>
    <n v="6"/>
    <n v="1354"/>
  </r>
  <r>
    <x v="35"/>
    <x v="5"/>
    <n v="20"/>
    <n v="36"/>
    <n v="9767"/>
  </r>
  <r>
    <x v="36"/>
    <x v="5"/>
    <n v="20"/>
    <n v="14"/>
    <n v="1618"/>
  </r>
  <r>
    <x v="37"/>
    <x v="5"/>
    <n v="20"/>
    <n v="7"/>
    <n v="2326"/>
  </r>
  <r>
    <x v="38"/>
    <x v="5"/>
    <n v="20"/>
    <n v="48"/>
    <n v="10900"/>
  </r>
  <r>
    <x v="39"/>
    <x v="5"/>
    <n v="20"/>
    <n v="19"/>
    <n v="5282"/>
  </r>
  <r>
    <x v="40"/>
    <x v="5"/>
    <n v="20"/>
    <n v="9"/>
    <n v="2499"/>
  </r>
  <r>
    <x v="41"/>
    <x v="5"/>
    <n v="20"/>
    <n v="24"/>
    <n v="6443"/>
  </r>
  <r>
    <x v="42"/>
    <x v="5"/>
    <n v="20"/>
    <n v="55"/>
    <n v="7265"/>
  </r>
  <r>
    <x v="43"/>
    <x v="5"/>
    <n v="20"/>
    <n v="94"/>
    <n v="35259"/>
  </r>
  <r>
    <x v="44"/>
    <x v="5"/>
    <n v="20"/>
    <n v="40"/>
    <n v="17352"/>
  </r>
  <r>
    <x v="45"/>
    <x v="5"/>
    <n v="20"/>
    <n v="5"/>
    <n v="1134"/>
  </r>
  <r>
    <x v="46"/>
    <x v="5"/>
    <n v="20"/>
    <n v="110"/>
    <n v="81061"/>
  </r>
  <r>
    <x v="47"/>
    <x v="5"/>
    <n v="20"/>
    <n v="15"/>
    <n v="984"/>
  </r>
  <r>
    <x v="48"/>
    <x v="5"/>
    <n v="20"/>
    <n v="32"/>
    <n v="11829"/>
  </r>
  <r>
    <x v="49"/>
    <x v="5"/>
    <n v="20"/>
    <n v="23"/>
    <n v="2848"/>
  </r>
  <r>
    <x v="50"/>
    <x v="5"/>
    <n v="20"/>
    <n v="17"/>
    <n v="3455"/>
  </r>
  <r>
    <x v="53"/>
    <x v="5"/>
    <n v="20"/>
    <n v="6"/>
    <n v="3765"/>
  </r>
  <r>
    <x v="52"/>
    <x v="5"/>
    <n v="20"/>
    <n v="1"/>
    <n v="360"/>
  </r>
  <r>
    <x v="51"/>
    <x v="5"/>
    <n v="20"/>
    <n v="85"/>
    <n v="100689"/>
  </r>
  <r>
    <x v="0"/>
    <x v="5"/>
    <n v="21"/>
    <n v="13"/>
    <n v="3779"/>
  </r>
  <r>
    <x v="1"/>
    <x v="5"/>
    <n v="21"/>
    <n v="4"/>
    <n v="857"/>
  </r>
  <r>
    <x v="2"/>
    <x v="5"/>
    <n v="21"/>
    <n v="48"/>
    <n v="15836"/>
  </r>
  <r>
    <x v="3"/>
    <x v="5"/>
    <n v="21"/>
    <n v="8"/>
    <n v="1865"/>
  </r>
  <r>
    <x v="4"/>
    <x v="5"/>
    <n v="21"/>
    <n v="120"/>
    <n v="30965"/>
  </r>
  <r>
    <x v="5"/>
    <x v="5"/>
    <n v="21"/>
    <n v="5"/>
    <n v="3084"/>
  </r>
  <r>
    <x v="6"/>
    <x v="5"/>
    <n v="21"/>
    <n v="11"/>
    <n v="1939"/>
  </r>
  <r>
    <x v="7"/>
    <x v="5"/>
    <n v="21"/>
    <n v="7"/>
    <n v="1314"/>
  </r>
  <r>
    <x v="8"/>
    <x v="5"/>
    <n v="21"/>
    <n v="1"/>
    <n v="742"/>
  </r>
  <r>
    <x v="9"/>
    <x v="5"/>
    <n v="21"/>
    <n v="0"/>
    <n v="0"/>
  </r>
  <r>
    <x v="10"/>
    <x v="5"/>
    <n v="21"/>
    <n v="27"/>
    <n v="26552"/>
  </r>
  <r>
    <x v="11"/>
    <x v="5"/>
    <n v="21"/>
    <n v="15"/>
    <n v="1902"/>
  </r>
  <r>
    <x v="12"/>
    <x v="5"/>
    <n v="21"/>
    <n v="6"/>
    <n v="2267"/>
  </r>
  <r>
    <x v="13"/>
    <x v="5"/>
    <n v="21"/>
    <n v="85"/>
    <n v="43741"/>
  </r>
  <r>
    <x v="14"/>
    <x v="5"/>
    <n v="21"/>
    <n v="28"/>
    <n v="3927"/>
  </r>
  <r>
    <x v="15"/>
    <x v="5"/>
    <n v="21"/>
    <n v="5"/>
    <n v="1142"/>
  </r>
  <r>
    <x v="16"/>
    <x v="5"/>
    <n v="21"/>
    <n v="18"/>
    <n v="3603"/>
  </r>
  <r>
    <x v="17"/>
    <x v="5"/>
    <n v="21"/>
    <n v="15"/>
    <n v="20078"/>
  </r>
  <r>
    <x v="18"/>
    <x v="5"/>
    <n v="21"/>
    <n v="74"/>
    <n v="43634"/>
  </r>
  <r>
    <x v="19"/>
    <x v="5"/>
    <n v="21"/>
    <n v="26"/>
    <n v="4456"/>
  </r>
  <r>
    <x v="20"/>
    <x v="5"/>
    <n v="21"/>
    <n v="25"/>
    <n v="4692"/>
  </r>
  <r>
    <x v="21"/>
    <x v="5"/>
    <n v="21"/>
    <n v="31"/>
    <n v="20007"/>
  </r>
  <r>
    <x v="22"/>
    <x v="5"/>
    <n v="21"/>
    <n v="41"/>
    <n v="11487"/>
  </r>
  <r>
    <x v="23"/>
    <x v="5"/>
    <n v="21"/>
    <n v="11"/>
    <n v="2140"/>
  </r>
  <r>
    <x v="24"/>
    <x v="5"/>
    <n v="21"/>
    <n v="46"/>
    <n v="16556"/>
  </r>
  <r>
    <x v="25"/>
    <x v="5"/>
    <n v="21"/>
    <n v="16"/>
    <n v="2312"/>
  </r>
  <r>
    <x v="26"/>
    <x v="5"/>
    <n v="21"/>
    <n v="8"/>
    <n v="2091"/>
  </r>
  <r>
    <x v="27"/>
    <x v="5"/>
    <n v="21"/>
    <n v="10"/>
    <n v="1586"/>
  </r>
  <r>
    <x v="28"/>
    <x v="5"/>
    <n v="21"/>
    <n v="23"/>
    <n v="10515"/>
  </r>
  <r>
    <x v="29"/>
    <x v="5"/>
    <n v="21"/>
    <n v="20"/>
    <n v="3358"/>
  </r>
  <r>
    <x v="30"/>
    <x v="5"/>
    <n v="21"/>
    <n v="18"/>
    <n v="5474"/>
  </r>
  <r>
    <x v="31"/>
    <x v="5"/>
    <n v="21"/>
    <n v="22"/>
    <n v="8805"/>
  </r>
  <r>
    <x v="32"/>
    <x v="5"/>
    <n v="21"/>
    <n v="64"/>
    <n v="5640"/>
  </r>
  <r>
    <x v="33"/>
    <x v="5"/>
    <n v="21"/>
    <n v="31"/>
    <n v="6795"/>
  </r>
  <r>
    <x v="34"/>
    <x v="5"/>
    <n v="21"/>
    <n v="6"/>
    <n v="1042"/>
  </r>
  <r>
    <x v="35"/>
    <x v="5"/>
    <n v="21"/>
    <n v="36"/>
    <n v="7652"/>
  </r>
  <r>
    <x v="36"/>
    <x v="5"/>
    <n v="21"/>
    <n v="15"/>
    <n v="1856"/>
  </r>
  <r>
    <x v="37"/>
    <x v="5"/>
    <n v="21"/>
    <n v="7"/>
    <n v="1853"/>
  </r>
  <r>
    <x v="38"/>
    <x v="5"/>
    <n v="21"/>
    <n v="46"/>
    <n v="8679"/>
  </r>
  <r>
    <x v="39"/>
    <x v="5"/>
    <n v="21"/>
    <n v="20"/>
    <n v="4125"/>
  </r>
  <r>
    <x v="40"/>
    <x v="5"/>
    <n v="21"/>
    <n v="9"/>
    <n v="2220"/>
  </r>
  <r>
    <x v="41"/>
    <x v="5"/>
    <n v="21"/>
    <n v="23"/>
    <n v="5724"/>
  </r>
  <r>
    <x v="42"/>
    <x v="5"/>
    <n v="21"/>
    <n v="55"/>
    <n v="6421"/>
  </r>
  <r>
    <x v="43"/>
    <x v="5"/>
    <n v="21"/>
    <n v="84"/>
    <n v="28803"/>
  </r>
  <r>
    <x v="44"/>
    <x v="5"/>
    <n v="21"/>
    <n v="41"/>
    <n v="16780"/>
  </r>
  <r>
    <x v="45"/>
    <x v="5"/>
    <n v="21"/>
    <n v="5"/>
    <n v="1089"/>
  </r>
  <r>
    <x v="46"/>
    <x v="5"/>
    <n v="21"/>
    <n v="112"/>
    <n v="84760"/>
  </r>
  <r>
    <x v="47"/>
    <x v="5"/>
    <n v="21"/>
    <n v="31"/>
    <n v="2811"/>
  </r>
  <r>
    <x v="48"/>
    <x v="5"/>
    <n v="21"/>
    <n v="32"/>
    <n v="10992"/>
  </r>
  <r>
    <x v="49"/>
    <x v="5"/>
    <n v="21"/>
    <n v="24"/>
    <n v="2050"/>
  </r>
  <r>
    <x v="50"/>
    <x v="5"/>
    <n v="21"/>
    <n v="19"/>
    <n v="3323"/>
  </r>
  <r>
    <x v="53"/>
    <x v="5"/>
    <n v="21"/>
    <n v="6"/>
    <n v="3915"/>
  </r>
  <r>
    <x v="52"/>
    <x v="5"/>
    <n v="21"/>
    <n v="1"/>
    <n v="373"/>
  </r>
  <r>
    <x v="51"/>
    <x v="5"/>
    <n v="21"/>
    <n v="73"/>
    <n v="95463"/>
  </r>
  <r>
    <x v="0"/>
    <x v="5"/>
    <n v="22"/>
    <n v="13"/>
    <n v="4378"/>
  </r>
  <r>
    <x v="1"/>
    <x v="5"/>
    <n v="22"/>
    <n v="3"/>
    <n v="408"/>
  </r>
  <r>
    <x v="2"/>
    <x v="5"/>
    <n v="22"/>
    <n v="52"/>
    <n v="19596"/>
  </r>
  <r>
    <x v="3"/>
    <x v="5"/>
    <n v="22"/>
    <n v="7"/>
    <n v="2038"/>
  </r>
  <r>
    <x v="4"/>
    <x v="5"/>
    <n v="22"/>
    <n v="98"/>
    <n v="31230"/>
  </r>
  <r>
    <x v="5"/>
    <x v="5"/>
    <n v="22"/>
    <n v="5"/>
    <n v="2865"/>
  </r>
  <r>
    <x v="6"/>
    <x v="5"/>
    <n v="22"/>
    <n v="13"/>
    <n v="2290"/>
  </r>
  <r>
    <x v="7"/>
    <x v="5"/>
    <n v="22"/>
    <n v="7"/>
    <n v="1622"/>
  </r>
  <r>
    <x v="8"/>
    <x v="5"/>
    <n v="22"/>
    <n v="1"/>
    <n v="395"/>
  </r>
  <r>
    <x v="9"/>
    <x v="5"/>
    <n v="22"/>
    <n v="0"/>
    <n v="0"/>
  </r>
  <r>
    <x v="10"/>
    <x v="5"/>
    <n v="22"/>
    <n v="29"/>
    <n v="25006"/>
  </r>
  <r>
    <x v="11"/>
    <x v="5"/>
    <n v="22"/>
    <n v="15"/>
    <n v="2326"/>
  </r>
  <r>
    <x v="12"/>
    <x v="5"/>
    <n v="22"/>
    <n v="3"/>
    <n v="1432"/>
  </r>
  <r>
    <x v="13"/>
    <x v="5"/>
    <n v="22"/>
    <n v="76"/>
    <n v="40127"/>
  </r>
  <r>
    <x v="14"/>
    <x v="5"/>
    <n v="22"/>
    <n v="28"/>
    <n v="4958"/>
  </r>
  <r>
    <x v="15"/>
    <x v="5"/>
    <n v="22"/>
    <n v="4"/>
    <n v="1055"/>
  </r>
  <r>
    <x v="16"/>
    <x v="5"/>
    <n v="22"/>
    <n v="15"/>
    <n v="3060"/>
  </r>
  <r>
    <x v="17"/>
    <x v="5"/>
    <n v="22"/>
    <n v="15"/>
    <n v="21829"/>
  </r>
  <r>
    <x v="18"/>
    <x v="5"/>
    <n v="22"/>
    <n v="73"/>
    <n v="40869"/>
  </r>
  <r>
    <x v="19"/>
    <x v="5"/>
    <n v="22"/>
    <n v="26"/>
    <n v="4884"/>
  </r>
  <r>
    <x v="20"/>
    <x v="5"/>
    <n v="22"/>
    <n v="25"/>
    <n v="4877"/>
  </r>
  <r>
    <x v="21"/>
    <x v="5"/>
    <n v="22"/>
    <n v="29"/>
    <n v="21490"/>
  </r>
  <r>
    <x v="22"/>
    <x v="5"/>
    <n v="22"/>
    <n v="43"/>
    <n v="14145"/>
  </r>
  <r>
    <x v="23"/>
    <x v="5"/>
    <n v="22"/>
    <n v="15"/>
    <n v="4309"/>
  </r>
  <r>
    <x v="24"/>
    <x v="5"/>
    <n v="22"/>
    <n v="47"/>
    <n v="16685"/>
  </r>
  <r>
    <x v="25"/>
    <x v="5"/>
    <n v="22"/>
    <n v="17"/>
    <n v="2559"/>
  </r>
  <r>
    <x v="26"/>
    <x v="5"/>
    <n v="22"/>
    <n v="7"/>
    <n v="2027"/>
  </r>
  <r>
    <x v="27"/>
    <x v="5"/>
    <n v="22"/>
    <n v="11"/>
    <n v="1608"/>
  </r>
  <r>
    <x v="28"/>
    <x v="5"/>
    <n v="22"/>
    <n v="21"/>
    <n v="11244"/>
  </r>
  <r>
    <x v="29"/>
    <x v="5"/>
    <n v="22"/>
    <n v="19"/>
    <n v="3630"/>
  </r>
  <r>
    <x v="30"/>
    <x v="5"/>
    <n v="22"/>
    <n v="21"/>
    <n v="6716"/>
  </r>
  <r>
    <x v="31"/>
    <x v="5"/>
    <n v="22"/>
    <n v="18"/>
    <n v="7816"/>
  </r>
  <r>
    <x v="32"/>
    <x v="5"/>
    <n v="22"/>
    <n v="62"/>
    <n v="5916"/>
  </r>
  <r>
    <x v="33"/>
    <x v="5"/>
    <n v="22"/>
    <n v="27"/>
    <n v="6522"/>
  </r>
  <r>
    <x v="34"/>
    <x v="5"/>
    <n v="22"/>
    <n v="5"/>
    <n v="952"/>
  </r>
  <r>
    <x v="35"/>
    <x v="5"/>
    <n v="22"/>
    <n v="27"/>
    <n v="7929"/>
  </r>
  <r>
    <x v="36"/>
    <x v="5"/>
    <n v="22"/>
    <n v="12"/>
    <n v="1596"/>
  </r>
  <r>
    <x v="37"/>
    <x v="5"/>
    <n v="22"/>
    <n v="7"/>
    <n v="2367"/>
  </r>
  <r>
    <x v="38"/>
    <x v="5"/>
    <n v="22"/>
    <n v="46"/>
    <n v="10024"/>
  </r>
  <r>
    <x v="39"/>
    <x v="5"/>
    <n v="22"/>
    <n v="19"/>
    <n v="4535"/>
  </r>
  <r>
    <x v="40"/>
    <x v="5"/>
    <n v="22"/>
    <n v="7"/>
    <n v="1874"/>
  </r>
  <r>
    <x v="41"/>
    <x v="5"/>
    <n v="22"/>
    <n v="23"/>
    <n v="5516"/>
  </r>
  <r>
    <x v="42"/>
    <x v="5"/>
    <n v="22"/>
    <n v="61"/>
    <n v="8224"/>
  </r>
  <r>
    <x v="43"/>
    <x v="5"/>
    <n v="22"/>
    <n v="80"/>
    <n v="18900"/>
  </r>
  <r>
    <x v="44"/>
    <x v="5"/>
    <n v="22"/>
    <n v="40"/>
    <n v="17430"/>
  </r>
  <r>
    <x v="45"/>
    <x v="5"/>
    <n v="22"/>
    <n v="3"/>
    <n v="617"/>
  </r>
  <r>
    <x v="46"/>
    <x v="5"/>
    <n v="22"/>
    <n v="118"/>
    <n v="83602"/>
  </r>
  <r>
    <x v="47"/>
    <x v="5"/>
    <n v="22"/>
    <n v="30"/>
    <n v="3470"/>
  </r>
  <r>
    <x v="48"/>
    <x v="5"/>
    <n v="22"/>
    <n v="30"/>
    <n v="10614"/>
  </r>
  <r>
    <x v="49"/>
    <x v="5"/>
    <n v="22"/>
    <n v="18"/>
    <n v="770"/>
  </r>
  <r>
    <x v="50"/>
    <x v="5"/>
    <n v="22"/>
    <n v="18"/>
    <n v="3408"/>
  </r>
  <r>
    <x v="53"/>
    <x v="5"/>
    <n v="22"/>
    <n v="6"/>
    <n v="3900"/>
  </r>
  <r>
    <x v="52"/>
    <x v="5"/>
    <n v="22"/>
    <n v="1"/>
    <n v="393"/>
  </r>
  <r>
    <x v="51"/>
    <x v="5"/>
    <n v="22"/>
    <n v="83"/>
    <n v="95711"/>
  </r>
  <r>
    <x v="0"/>
    <x v="5"/>
    <n v="23"/>
    <n v="13"/>
    <n v="4157"/>
  </r>
  <r>
    <x v="1"/>
    <x v="5"/>
    <n v="23"/>
    <n v="3"/>
    <n v="435"/>
  </r>
  <r>
    <x v="2"/>
    <x v="5"/>
    <n v="23"/>
    <n v="51"/>
    <n v="20076"/>
  </r>
  <r>
    <x v="3"/>
    <x v="5"/>
    <n v="23"/>
    <n v="7"/>
    <n v="1988"/>
  </r>
  <r>
    <x v="4"/>
    <x v="5"/>
    <n v="23"/>
    <n v="100"/>
    <n v="29378"/>
  </r>
  <r>
    <x v="5"/>
    <x v="5"/>
    <n v="23"/>
    <n v="5"/>
    <n v="2878"/>
  </r>
  <r>
    <x v="6"/>
    <x v="5"/>
    <n v="23"/>
    <n v="14"/>
    <n v="2295"/>
  </r>
  <r>
    <x v="7"/>
    <x v="5"/>
    <n v="23"/>
    <n v="7"/>
    <n v="1451"/>
  </r>
  <r>
    <x v="8"/>
    <x v="5"/>
    <n v="23"/>
    <n v="1"/>
    <n v="935"/>
  </r>
  <r>
    <x v="9"/>
    <x v="5"/>
    <n v="23"/>
    <n v="0"/>
    <n v="0"/>
  </r>
  <r>
    <x v="10"/>
    <x v="5"/>
    <n v="23"/>
    <n v="26"/>
    <n v="23845"/>
  </r>
  <r>
    <x v="11"/>
    <x v="5"/>
    <n v="23"/>
    <n v="15"/>
    <n v="1622"/>
  </r>
  <r>
    <x v="12"/>
    <x v="5"/>
    <n v="23"/>
    <n v="3"/>
    <n v="1296"/>
  </r>
  <r>
    <x v="13"/>
    <x v="5"/>
    <n v="23"/>
    <n v="79"/>
    <n v="41118"/>
  </r>
  <r>
    <x v="14"/>
    <x v="5"/>
    <n v="23"/>
    <n v="27"/>
    <n v="4012"/>
  </r>
  <r>
    <x v="15"/>
    <x v="5"/>
    <n v="23"/>
    <n v="4"/>
    <n v="1134"/>
  </r>
  <r>
    <x v="16"/>
    <x v="5"/>
    <n v="23"/>
    <n v="14"/>
    <n v="3463"/>
  </r>
  <r>
    <x v="17"/>
    <x v="5"/>
    <n v="23"/>
    <n v="11"/>
    <n v="20687"/>
  </r>
  <r>
    <x v="18"/>
    <x v="5"/>
    <n v="23"/>
    <n v="60"/>
    <n v="37056"/>
  </r>
  <r>
    <x v="19"/>
    <x v="5"/>
    <n v="23"/>
    <n v="26"/>
    <n v="5210"/>
  </r>
  <r>
    <x v="20"/>
    <x v="5"/>
    <n v="23"/>
    <n v="14"/>
    <n v="4879"/>
  </r>
  <r>
    <x v="21"/>
    <x v="5"/>
    <n v="23"/>
    <n v="27"/>
    <n v="21726"/>
  </r>
  <r>
    <x v="22"/>
    <x v="5"/>
    <n v="23"/>
    <n v="43"/>
    <n v="12683"/>
  </r>
  <r>
    <x v="23"/>
    <x v="5"/>
    <n v="23"/>
    <n v="15"/>
    <n v="4133"/>
  </r>
  <r>
    <x v="24"/>
    <x v="5"/>
    <n v="23"/>
    <n v="46"/>
    <n v="17360"/>
  </r>
  <r>
    <x v="25"/>
    <x v="5"/>
    <n v="23"/>
    <n v="16"/>
    <n v="2647"/>
  </r>
  <r>
    <x v="26"/>
    <x v="5"/>
    <n v="23"/>
    <n v="4"/>
    <n v="537"/>
  </r>
  <r>
    <x v="27"/>
    <x v="5"/>
    <n v="23"/>
    <n v="10"/>
    <n v="1499"/>
  </r>
  <r>
    <x v="28"/>
    <x v="5"/>
    <n v="23"/>
    <n v="21"/>
    <n v="10706"/>
  </r>
  <r>
    <x v="29"/>
    <x v="5"/>
    <n v="23"/>
    <n v="19"/>
    <n v="3620"/>
  </r>
  <r>
    <x v="30"/>
    <x v="5"/>
    <n v="23"/>
    <n v="20"/>
    <n v="6264"/>
  </r>
  <r>
    <x v="31"/>
    <x v="5"/>
    <n v="23"/>
    <n v="19"/>
    <n v="9004"/>
  </r>
  <r>
    <x v="32"/>
    <x v="5"/>
    <n v="23"/>
    <n v="60"/>
    <n v="5863"/>
  </r>
  <r>
    <x v="33"/>
    <x v="5"/>
    <n v="23"/>
    <n v="23"/>
    <n v="5731"/>
  </r>
  <r>
    <x v="34"/>
    <x v="5"/>
    <n v="23"/>
    <n v="5"/>
    <n v="996"/>
  </r>
  <r>
    <x v="35"/>
    <x v="5"/>
    <n v="23"/>
    <n v="28"/>
    <n v="8790"/>
  </r>
  <r>
    <x v="36"/>
    <x v="5"/>
    <n v="23"/>
    <n v="12"/>
    <n v="1422"/>
  </r>
  <r>
    <x v="37"/>
    <x v="5"/>
    <n v="23"/>
    <n v="6"/>
    <n v="2263"/>
  </r>
  <r>
    <x v="38"/>
    <x v="5"/>
    <n v="23"/>
    <n v="47"/>
    <n v="10137"/>
  </r>
  <r>
    <x v="39"/>
    <x v="5"/>
    <n v="23"/>
    <n v="19"/>
    <n v="4475"/>
  </r>
  <r>
    <x v="40"/>
    <x v="5"/>
    <n v="23"/>
    <n v="7"/>
    <n v="1854"/>
  </r>
  <r>
    <x v="41"/>
    <x v="5"/>
    <n v="23"/>
    <n v="23"/>
    <n v="5373"/>
  </r>
  <r>
    <x v="42"/>
    <x v="5"/>
    <n v="23"/>
    <n v="58"/>
    <n v="7924"/>
  </r>
  <r>
    <x v="43"/>
    <x v="5"/>
    <n v="23"/>
    <n v="81"/>
    <n v="31028"/>
  </r>
  <r>
    <x v="44"/>
    <x v="5"/>
    <n v="23"/>
    <n v="41"/>
    <n v="17877"/>
  </r>
  <r>
    <x v="45"/>
    <x v="5"/>
    <n v="23"/>
    <n v="3"/>
    <n v="722"/>
  </r>
  <r>
    <x v="46"/>
    <x v="5"/>
    <n v="23"/>
    <n v="109"/>
    <n v="76161"/>
  </r>
  <r>
    <x v="47"/>
    <x v="5"/>
    <n v="23"/>
    <n v="30"/>
    <n v="3096"/>
  </r>
  <r>
    <x v="48"/>
    <x v="5"/>
    <n v="23"/>
    <n v="28"/>
    <n v="10886"/>
  </r>
  <r>
    <x v="49"/>
    <x v="5"/>
    <n v="23"/>
    <n v="23"/>
    <n v="2553"/>
  </r>
  <r>
    <x v="50"/>
    <x v="5"/>
    <n v="23"/>
    <n v="17"/>
    <n v="3043"/>
  </r>
  <r>
    <x v="53"/>
    <x v="5"/>
    <n v="23"/>
    <n v="7"/>
    <n v="5071"/>
  </r>
  <r>
    <x v="52"/>
    <x v="5"/>
    <n v="23"/>
    <n v="1"/>
    <n v="347"/>
  </r>
  <r>
    <x v="51"/>
    <x v="5"/>
    <n v="23"/>
    <n v="83"/>
    <n v="101400"/>
  </r>
  <r>
    <x v="0"/>
    <x v="5"/>
    <n v="24"/>
    <n v="12"/>
    <n v="3972"/>
  </r>
  <r>
    <x v="1"/>
    <x v="5"/>
    <n v="24"/>
    <n v="4"/>
    <n v="802"/>
  </r>
  <r>
    <x v="2"/>
    <x v="5"/>
    <n v="24"/>
    <n v="49"/>
    <n v="20009"/>
  </r>
  <r>
    <x v="3"/>
    <x v="5"/>
    <n v="24"/>
    <n v="7"/>
    <n v="1977"/>
  </r>
  <r>
    <x v="4"/>
    <x v="5"/>
    <n v="24"/>
    <n v="99"/>
    <n v="27130"/>
  </r>
  <r>
    <x v="5"/>
    <x v="5"/>
    <n v="24"/>
    <n v="5"/>
    <n v="3060"/>
  </r>
  <r>
    <x v="6"/>
    <x v="5"/>
    <n v="24"/>
    <n v="11"/>
    <n v="2025"/>
  </r>
  <r>
    <x v="7"/>
    <x v="5"/>
    <n v="24"/>
    <n v="7"/>
    <n v="1525"/>
  </r>
  <r>
    <x v="8"/>
    <x v="5"/>
    <n v="24"/>
    <n v="1"/>
    <n v="691"/>
  </r>
  <r>
    <x v="9"/>
    <x v="5"/>
    <n v="24"/>
    <n v="0"/>
    <n v="0"/>
  </r>
  <r>
    <x v="10"/>
    <x v="5"/>
    <n v="24"/>
    <n v="27"/>
    <n v="21322"/>
  </r>
  <r>
    <x v="11"/>
    <x v="5"/>
    <n v="24"/>
    <n v="16"/>
    <n v="1814"/>
  </r>
  <r>
    <x v="12"/>
    <x v="5"/>
    <n v="24"/>
    <n v="3"/>
    <n v="1432"/>
  </r>
  <r>
    <x v="13"/>
    <x v="5"/>
    <n v="24"/>
    <n v="77"/>
    <n v="40497"/>
  </r>
  <r>
    <x v="14"/>
    <x v="5"/>
    <n v="24"/>
    <n v="25"/>
    <n v="4313"/>
  </r>
  <r>
    <x v="15"/>
    <x v="5"/>
    <n v="24"/>
    <n v="4"/>
    <n v="1019"/>
  </r>
  <r>
    <x v="16"/>
    <x v="5"/>
    <n v="24"/>
    <n v="14"/>
    <n v="3318"/>
  </r>
  <r>
    <x v="17"/>
    <x v="5"/>
    <n v="24"/>
    <n v="12"/>
    <n v="20459"/>
  </r>
  <r>
    <x v="18"/>
    <x v="5"/>
    <n v="24"/>
    <n v="74"/>
    <n v="41877"/>
  </r>
  <r>
    <x v="19"/>
    <x v="5"/>
    <n v="24"/>
    <n v="26"/>
    <n v="5253"/>
  </r>
  <r>
    <x v="20"/>
    <x v="5"/>
    <n v="24"/>
    <n v="13"/>
    <n v="3806"/>
  </r>
  <r>
    <x v="21"/>
    <x v="5"/>
    <n v="24"/>
    <n v="27"/>
    <n v="21720"/>
  </r>
  <r>
    <x v="22"/>
    <x v="5"/>
    <n v="24"/>
    <n v="42"/>
    <n v="12051"/>
  </r>
  <r>
    <x v="23"/>
    <x v="5"/>
    <n v="24"/>
    <n v="16"/>
    <n v="4636"/>
  </r>
  <r>
    <x v="24"/>
    <x v="5"/>
    <n v="24"/>
    <n v="44"/>
    <n v="17026"/>
  </r>
  <r>
    <x v="25"/>
    <x v="5"/>
    <n v="24"/>
    <n v="16"/>
    <n v="2626"/>
  </r>
  <r>
    <x v="26"/>
    <x v="5"/>
    <n v="24"/>
    <n v="5"/>
    <n v="1664"/>
  </r>
  <r>
    <x v="27"/>
    <x v="5"/>
    <n v="24"/>
    <n v="11"/>
    <n v="1873"/>
  </r>
  <r>
    <x v="28"/>
    <x v="5"/>
    <n v="24"/>
    <n v="21"/>
    <n v="10231"/>
  </r>
  <r>
    <x v="29"/>
    <x v="5"/>
    <n v="24"/>
    <n v="19"/>
    <n v="3390"/>
  </r>
  <r>
    <x v="30"/>
    <x v="5"/>
    <n v="24"/>
    <n v="21"/>
    <n v="6673"/>
  </r>
  <r>
    <x v="31"/>
    <x v="5"/>
    <n v="24"/>
    <n v="20"/>
    <n v="8029"/>
  </r>
  <r>
    <x v="32"/>
    <x v="5"/>
    <n v="24"/>
    <n v="60"/>
    <n v="5886"/>
  </r>
  <r>
    <x v="33"/>
    <x v="5"/>
    <n v="24"/>
    <n v="24"/>
    <n v="5868"/>
  </r>
  <r>
    <x v="34"/>
    <x v="5"/>
    <n v="24"/>
    <n v="6"/>
    <n v="1110"/>
  </r>
  <r>
    <x v="35"/>
    <x v="5"/>
    <n v="24"/>
    <n v="28"/>
    <n v="8759"/>
  </r>
  <r>
    <x v="36"/>
    <x v="5"/>
    <n v="24"/>
    <n v="15"/>
    <n v="2124"/>
  </r>
  <r>
    <x v="37"/>
    <x v="5"/>
    <n v="24"/>
    <n v="6"/>
    <n v="1270"/>
  </r>
  <r>
    <x v="38"/>
    <x v="5"/>
    <n v="24"/>
    <n v="46"/>
    <n v="9734"/>
  </r>
  <r>
    <x v="39"/>
    <x v="5"/>
    <n v="24"/>
    <n v="20"/>
    <n v="4518"/>
  </r>
  <r>
    <x v="40"/>
    <x v="5"/>
    <n v="24"/>
    <n v="8"/>
    <n v="2068"/>
  </r>
  <r>
    <x v="41"/>
    <x v="5"/>
    <n v="24"/>
    <n v="22"/>
    <n v="5576"/>
  </r>
  <r>
    <x v="42"/>
    <x v="5"/>
    <n v="24"/>
    <n v="57"/>
    <n v="7425"/>
  </r>
  <r>
    <x v="43"/>
    <x v="5"/>
    <n v="24"/>
    <n v="82"/>
    <n v="29170"/>
  </r>
  <r>
    <x v="44"/>
    <x v="5"/>
    <n v="24"/>
    <n v="39"/>
    <n v="16253"/>
  </r>
  <r>
    <x v="45"/>
    <x v="5"/>
    <n v="24"/>
    <n v="3"/>
    <n v="634"/>
  </r>
  <r>
    <x v="46"/>
    <x v="5"/>
    <n v="24"/>
    <n v="105"/>
    <n v="75421"/>
  </r>
  <r>
    <x v="47"/>
    <x v="5"/>
    <n v="24"/>
    <n v="29"/>
    <n v="2616"/>
  </r>
  <r>
    <x v="48"/>
    <x v="5"/>
    <n v="24"/>
    <n v="29"/>
    <n v="11213"/>
  </r>
  <r>
    <x v="49"/>
    <x v="5"/>
    <n v="24"/>
    <n v="24"/>
    <n v="2432"/>
  </r>
  <r>
    <x v="50"/>
    <x v="5"/>
    <n v="24"/>
    <n v="17"/>
    <n v="3279"/>
  </r>
  <r>
    <x v="53"/>
    <x v="5"/>
    <n v="24"/>
    <n v="7"/>
    <n v="5685"/>
  </r>
  <r>
    <x v="52"/>
    <x v="5"/>
    <n v="24"/>
    <n v="1"/>
    <n v="366"/>
  </r>
  <r>
    <x v="51"/>
    <x v="5"/>
    <n v="24"/>
    <n v="80"/>
    <n v="99677"/>
  </r>
  <r>
    <x v="0"/>
    <x v="5"/>
    <n v="25"/>
    <n v="12"/>
    <n v="4152"/>
  </r>
  <r>
    <x v="1"/>
    <x v="5"/>
    <n v="25"/>
    <n v="4"/>
    <n v="919"/>
  </r>
  <r>
    <x v="2"/>
    <x v="5"/>
    <n v="25"/>
    <n v="49"/>
    <n v="18797"/>
  </r>
  <r>
    <x v="3"/>
    <x v="5"/>
    <n v="25"/>
    <n v="6"/>
    <n v="1107"/>
  </r>
  <r>
    <x v="4"/>
    <x v="5"/>
    <n v="25"/>
    <n v="97"/>
    <n v="27667"/>
  </r>
  <r>
    <x v="5"/>
    <x v="5"/>
    <n v="25"/>
    <n v="6"/>
    <n v="3122"/>
  </r>
  <r>
    <x v="6"/>
    <x v="5"/>
    <n v="25"/>
    <n v="11"/>
    <n v="2273"/>
  </r>
  <r>
    <x v="7"/>
    <x v="5"/>
    <n v="25"/>
    <n v="7"/>
    <n v="1429"/>
  </r>
  <r>
    <x v="8"/>
    <x v="5"/>
    <n v="25"/>
    <n v="1"/>
    <n v="860"/>
  </r>
  <r>
    <x v="9"/>
    <x v="5"/>
    <n v="25"/>
    <n v="0"/>
    <n v="0"/>
  </r>
  <r>
    <x v="10"/>
    <x v="5"/>
    <n v="25"/>
    <n v="26"/>
    <n v="20644"/>
  </r>
  <r>
    <x v="11"/>
    <x v="5"/>
    <n v="25"/>
    <n v="15"/>
    <n v="1641"/>
  </r>
  <r>
    <x v="12"/>
    <x v="5"/>
    <n v="25"/>
    <n v="3"/>
    <n v="1435"/>
  </r>
  <r>
    <x v="13"/>
    <x v="5"/>
    <n v="25"/>
    <n v="78"/>
    <n v="44035"/>
  </r>
  <r>
    <x v="14"/>
    <x v="5"/>
    <n v="25"/>
    <n v="25"/>
    <n v="3807"/>
  </r>
  <r>
    <x v="15"/>
    <x v="5"/>
    <n v="25"/>
    <n v="4"/>
    <n v="1008"/>
  </r>
  <r>
    <x v="16"/>
    <x v="5"/>
    <n v="25"/>
    <n v="14"/>
    <n v="3036"/>
  </r>
  <r>
    <x v="17"/>
    <x v="5"/>
    <n v="25"/>
    <n v="11"/>
    <n v="20604"/>
  </r>
  <r>
    <x v="18"/>
    <x v="5"/>
    <n v="25"/>
    <n v="71"/>
    <n v="41801"/>
  </r>
  <r>
    <x v="19"/>
    <x v="5"/>
    <n v="25"/>
    <n v="25"/>
    <n v="4884"/>
  </r>
  <r>
    <x v="20"/>
    <x v="5"/>
    <n v="25"/>
    <n v="13"/>
    <n v="3253"/>
  </r>
  <r>
    <x v="21"/>
    <x v="5"/>
    <n v="25"/>
    <n v="25"/>
    <n v="18649"/>
  </r>
  <r>
    <x v="22"/>
    <x v="5"/>
    <n v="25"/>
    <n v="40"/>
    <n v="10727"/>
  </r>
  <r>
    <x v="23"/>
    <x v="5"/>
    <n v="25"/>
    <n v="14"/>
    <n v="4608"/>
  </r>
  <r>
    <x v="24"/>
    <x v="5"/>
    <n v="25"/>
    <n v="45"/>
    <n v="16519"/>
  </r>
  <r>
    <x v="25"/>
    <x v="5"/>
    <n v="25"/>
    <n v="16"/>
    <n v="2709"/>
  </r>
  <r>
    <x v="26"/>
    <x v="5"/>
    <n v="25"/>
    <n v="5"/>
    <n v="1629"/>
  </r>
  <r>
    <x v="27"/>
    <x v="5"/>
    <n v="25"/>
    <n v="11"/>
    <n v="1960"/>
  </r>
  <r>
    <x v="28"/>
    <x v="5"/>
    <n v="25"/>
    <n v="20"/>
    <n v="11225"/>
  </r>
  <r>
    <x v="29"/>
    <x v="5"/>
    <n v="25"/>
    <n v="19"/>
    <n v="3323"/>
  </r>
  <r>
    <x v="30"/>
    <x v="5"/>
    <n v="25"/>
    <n v="21"/>
    <n v="5929"/>
  </r>
  <r>
    <x v="31"/>
    <x v="5"/>
    <n v="25"/>
    <n v="20"/>
    <n v="9382"/>
  </r>
  <r>
    <x v="32"/>
    <x v="5"/>
    <n v="25"/>
    <n v="61"/>
    <n v="5953"/>
  </r>
  <r>
    <x v="33"/>
    <x v="5"/>
    <n v="25"/>
    <n v="23"/>
    <n v="5126"/>
  </r>
  <r>
    <x v="34"/>
    <x v="5"/>
    <n v="25"/>
    <n v="6"/>
    <n v="1486"/>
  </r>
  <r>
    <x v="35"/>
    <x v="5"/>
    <n v="25"/>
    <n v="25"/>
    <n v="7898"/>
  </r>
  <r>
    <x v="36"/>
    <x v="5"/>
    <n v="25"/>
    <n v="15"/>
    <n v="2201"/>
  </r>
  <r>
    <x v="37"/>
    <x v="5"/>
    <n v="25"/>
    <n v="6"/>
    <n v="1403"/>
  </r>
  <r>
    <x v="38"/>
    <x v="5"/>
    <n v="25"/>
    <n v="46"/>
    <n v="9649"/>
  </r>
  <r>
    <x v="39"/>
    <x v="5"/>
    <n v="25"/>
    <n v="19"/>
    <n v="4193"/>
  </r>
  <r>
    <x v="40"/>
    <x v="5"/>
    <n v="25"/>
    <n v="6"/>
    <n v="1551"/>
  </r>
  <r>
    <x v="41"/>
    <x v="5"/>
    <n v="25"/>
    <n v="22"/>
    <n v="5424"/>
  </r>
  <r>
    <x v="42"/>
    <x v="5"/>
    <n v="25"/>
    <n v="54"/>
    <n v="6831"/>
  </r>
  <r>
    <x v="43"/>
    <x v="5"/>
    <n v="25"/>
    <n v="84"/>
    <n v="30553"/>
  </r>
  <r>
    <x v="44"/>
    <x v="5"/>
    <n v="25"/>
    <n v="40"/>
    <n v="16845"/>
  </r>
  <r>
    <x v="45"/>
    <x v="5"/>
    <n v="25"/>
    <n v="3"/>
    <n v="574"/>
  </r>
  <r>
    <x v="46"/>
    <x v="5"/>
    <n v="25"/>
    <n v="113"/>
    <n v="74396"/>
  </r>
  <r>
    <x v="47"/>
    <x v="5"/>
    <n v="25"/>
    <n v="29"/>
    <n v="2641"/>
  </r>
  <r>
    <x v="48"/>
    <x v="5"/>
    <n v="25"/>
    <n v="26"/>
    <n v="10285"/>
  </r>
  <r>
    <x v="49"/>
    <x v="5"/>
    <n v="25"/>
    <n v="25"/>
    <n v="2539"/>
  </r>
  <r>
    <x v="50"/>
    <x v="5"/>
    <n v="25"/>
    <n v="15"/>
    <n v="2721"/>
  </r>
  <r>
    <x v="53"/>
    <x v="5"/>
    <n v="25"/>
    <n v="6"/>
    <n v="3719"/>
  </r>
  <r>
    <x v="52"/>
    <x v="5"/>
    <n v="25"/>
    <n v="1"/>
    <n v="341"/>
  </r>
  <r>
    <x v="51"/>
    <x v="5"/>
    <n v="25"/>
    <n v="82"/>
    <n v="96566"/>
  </r>
  <r>
    <x v="0"/>
    <x v="5"/>
    <n v="26"/>
    <n v="12"/>
    <n v="2097"/>
  </r>
  <r>
    <x v="1"/>
    <x v="5"/>
    <n v="26"/>
    <n v="4"/>
    <n v="890"/>
  </r>
  <r>
    <x v="2"/>
    <x v="5"/>
    <n v="26"/>
    <n v="49"/>
    <n v="16173"/>
  </r>
  <r>
    <x v="3"/>
    <x v="5"/>
    <n v="26"/>
    <n v="6"/>
    <n v="899"/>
  </r>
  <r>
    <x v="4"/>
    <x v="5"/>
    <n v="26"/>
    <n v="97"/>
    <n v="23952"/>
  </r>
  <r>
    <x v="5"/>
    <x v="5"/>
    <n v="26"/>
    <n v="5"/>
    <n v="3217"/>
  </r>
  <r>
    <x v="6"/>
    <x v="5"/>
    <n v="26"/>
    <n v="16"/>
    <n v="2367"/>
  </r>
  <r>
    <x v="7"/>
    <x v="5"/>
    <n v="26"/>
    <n v="7"/>
    <n v="1289"/>
  </r>
  <r>
    <x v="8"/>
    <x v="5"/>
    <n v="26"/>
    <n v="1"/>
    <n v="690"/>
  </r>
  <r>
    <x v="9"/>
    <x v="5"/>
    <n v="26"/>
    <n v="0"/>
    <n v="0"/>
  </r>
  <r>
    <x v="10"/>
    <x v="5"/>
    <n v="26"/>
    <n v="27"/>
    <n v="20156"/>
  </r>
  <r>
    <x v="11"/>
    <x v="5"/>
    <n v="26"/>
    <n v="15"/>
    <n v="1447"/>
  </r>
  <r>
    <x v="12"/>
    <x v="5"/>
    <n v="26"/>
    <n v="3"/>
    <n v="1374"/>
  </r>
  <r>
    <x v="13"/>
    <x v="5"/>
    <n v="26"/>
    <n v="72"/>
    <n v="40243"/>
  </r>
  <r>
    <x v="14"/>
    <x v="5"/>
    <n v="26"/>
    <n v="24"/>
    <n v="2795"/>
  </r>
  <r>
    <x v="15"/>
    <x v="5"/>
    <n v="26"/>
    <n v="4"/>
    <n v="868"/>
  </r>
  <r>
    <x v="16"/>
    <x v="5"/>
    <n v="26"/>
    <n v="14"/>
    <n v="2999"/>
  </r>
  <r>
    <x v="17"/>
    <x v="5"/>
    <n v="26"/>
    <n v="11"/>
    <n v="17991"/>
  </r>
  <r>
    <x v="18"/>
    <x v="5"/>
    <n v="26"/>
    <n v="70"/>
    <n v="39098"/>
  </r>
  <r>
    <x v="19"/>
    <x v="5"/>
    <n v="26"/>
    <n v="20"/>
    <n v="3855"/>
  </r>
  <r>
    <x v="20"/>
    <x v="5"/>
    <n v="26"/>
    <n v="16"/>
    <n v="4620"/>
  </r>
  <r>
    <x v="21"/>
    <x v="5"/>
    <n v="26"/>
    <n v="25"/>
    <n v="15550"/>
  </r>
  <r>
    <x v="22"/>
    <x v="5"/>
    <n v="26"/>
    <n v="37"/>
    <n v="9726"/>
  </r>
  <r>
    <x v="23"/>
    <x v="5"/>
    <n v="26"/>
    <n v="12"/>
    <n v="3688"/>
  </r>
  <r>
    <x v="24"/>
    <x v="5"/>
    <n v="26"/>
    <n v="42"/>
    <n v="15421"/>
  </r>
  <r>
    <x v="25"/>
    <x v="5"/>
    <n v="26"/>
    <n v="16"/>
    <n v="2260"/>
  </r>
  <r>
    <x v="26"/>
    <x v="5"/>
    <n v="26"/>
    <n v="5"/>
    <n v="1309"/>
  </r>
  <r>
    <x v="27"/>
    <x v="5"/>
    <n v="26"/>
    <n v="11"/>
    <n v="1608"/>
  </r>
  <r>
    <x v="28"/>
    <x v="5"/>
    <n v="26"/>
    <n v="19"/>
    <n v="10054"/>
  </r>
  <r>
    <x v="29"/>
    <x v="5"/>
    <n v="26"/>
    <n v="17"/>
    <n v="2741"/>
  </r>
  <r>
    <x v="30"/>
    <x v="5"/>
    <n v="26"/>
    <n v="21"/>
    <n v="5109"/>
  </r>
  <r>
    <x v="31"/>
    <x v="5"/>
    <n v="26"/>
    <n v="14"/>
    <n v="5062"/>
  </r>
  <r>
    <x v="32"/>
    <x v="5"/>
    <n v="26"/>
    <n v="60"/>
    <n v="4866"/>
  </r>
  <r>
    <x v="33"/>
    <x v="5"/>
    <n v="26"/>
    <n v="22"/>
    <n v="4205"/>
  </r>
  <r>
    <x v="34"/>
    <x v="5"/>
    <n v="26"/>
    <n v="7"/>
    <n v="1349"/>
  </r>
  <r>
    <x v="35"/>
    <x v="5"/>
    <n v="26"/>
    <n v="26"/>
    <n v="6622"/>
  </r>
  <r>
    <x v="36"/>
    <x v="5"/>
    <n v="26"/>
    <n v="12"/>
    <n v="1066"/>
  </r>
  <r>
    <x v="37"/>
    <x v="5"/>
    <n v="26"/>
    <n v="6"/>
    <n v="1168"/>
  </r>
  <r>
    <x v="38"/>
    <x v="5"/>
    <n v="26"/>
    <n v="45"/>
    <n v="8747"/>
  </r>
  <r>
    <x v="39"/>
    <x v="5"/>
    <n v="26"/>
    <n v="20"/>
    <n v="3928"/>
  </r>
  <r>
    <x v="40"/>
    <x v="5"/>
    <n v="26"/>
    <n v="6"/>
    <n v="1139"/>
  </r>
  <r>
    <x v="41"/>
    <x v="5"/>
    <n v="26"/>
    <n v="22"/>
    <n v="4602"/>
  </r>
  <r>
    <x v="42"/>
    <x v="5"/>
    <n v="26"/>
    <n v="59"/>
    <n v="6688"/>
  </r>
  <r>
    <x v="43"/>
    <x v="5"/>
    <n v="26"/>
    <n v="83"/>
    <n v="26197"/>
  </r>
  <r>
    <x v="44"/>
    <x v="5"/>
    <n v="26"/>
    <n v="41"/>
    <n v="16291"/>
  </r>
  <r>
    <x v="45"/>
    <x v="5"/>
    <n v="26"/>
    <n v="3"/>
    <n v="532"/>
  </r>
  <r>
    <x v="46"/>
    <x v="5"/>
    <n v="26"/>
    <n v="106"/>
    <n v="72946"/>
  </r>
  <r>
    <x v="47"/>
    <x v="5"/>
    <n v="26"/>
    <n v="29"/>
    <n v="1993"/>
  </r>
  <r>
    <x v="48"/>
    <x v="5"/>
    <n v="26"/>
    <n v="28"/>
    <n v="8887"/>
  </r>
  <r>
    <x v="49"/>
    <x v="5"/>
    <n v="26"/>
    <n v="24"/>
    <n v="2088"/>
  </r>
  <r>
    <x v="50"/>
    <x v="5"/>
    <n v="26"/>
    <n v="15"/>
    <n v="2357"/>
  </r>
  <r>
    <x v="53"/>
    <x v="5"/>
    <n v="26"/>
    <n v="6"/>
    <n v="3682"/>
  </r>
  <r>
    <x v="52"/>
    <x v="5"/>
    <n v="26"/>
    <n v="1"/>
    <n v="382"/>
  </r>
  <r>
    <x v="51"/>
    <x v="5"/>
    <n v="26"/>
    <n v="80"/>
    <n v="90255"/>
  </r>
  <r>
    <x v="0"/>
    <x v="5"/>
    <n v="27"/>
    <n v="12"/>
    <n v="4374"/>
  </r>
  <r>
    <x v="1"/>
    <x v="5"/>
    <n v="27"/>
    <n v="4"/>
    <n v="822"/>
  </r>
  <r>
    <x v="2"/>
    <x v="5"/>
    <n v="27"/>
    <n v="50"/>
    <n v="18834"/>
  </r>
  <r>
    <x v="3"/>
    <x v="5"/>
    <n v="27"/>
    <n v="7"/>
    <n v="1965"/>
  </r>
  <r>
    <x v="4"/>
    <x v="5"/>
    <n v="27"/>
    <n v="96"/>
    <n v="28205"/>
  </r>
  <r>
    <x v="5"/>
    <x v="5"/>
    <n v="27"/>
    <n v="5"/>
    <n v="3020"/>
  </r>
  <r>
    <x v="6"/>
    <x v="5"/>
    <n v="27"/>
    <n v="16"/>
    <n v="2497"/>
  </r>
  <r>
    <x v="7"/>
    <x v="5"/>
    <n v="27"/>
    <n v="7"/>
    <n v="1509"/>
  </r>
  <r>
    <x v="8"/>
    <x v="5"/>
    <n v="27"/>
    <n v="1"/>
    <n v="931"/>
  </r>
  <r>
    <x v="9"/>
    <x v="5"/>
    <n v="27"/>
    <n v="0"/>
    <n v="0"/>
  </r>
  <r>
    <x v="10"/>
    <x v="5"/>
    <n v="27"/>
    <n v="26"/>
    <n v="21898"/>
  </r>
  <r>
    <x v="11"/>
    <x v="5"/>
    <n v="27"/>
    <n v="15"/>
    <n v="1688"/>
  </r>
  <r>
    <x v="12"/>
    <x v="5"/>
    <n v="27"/>
    <n v="3"/>
    <n v="1470"/>
  </r>
  <r>
    <x v="13"/>
    <x v="5"/>
    <n v="27"/>
    <n v="69"/>
    <n v="41592"/>
  </r>
  <r>
    <x v="14"/>
    <x v="5"/>
    <n v="27"/>
    <n v="23"/>
    <n v="3373"/>
  </r>
  <r>
    <x v="15"/>
    <x v="5"/>
    <n v="27"/>
    <n v="4"/>
    <n v="951"/>
  </r>
  <r>
    <x v="16"/>
    <x v="5"/>
    <n v="27"/>
    <n v="14"/>
    <n v="3363"/>
  </r>
  <r>
    <x v="17"/>
    <x v="5"/>
    <n v="27"/>
    <n v="12"/>
    <n v="19559"/>
  </r>
  <r>
    <x v="18"/>
    <x v="5"/>
    <n v="27"/>
    <n v="68"/>
    <n v="40224"/>
  </r>
  <r>
    <x v="19"/>
    <x v="5"/>
    <n v="27"/>
    <n v="25"/>
    <n v="4916"/>
  </r>
  <r>
    <x v="20"/>
    <x v="5"/>
    <n v="27"/>
    <n v="21"/>
    <n v="3687"/>
  </r>
  <r>
    <x v="21"/>
    <x v="5"/>
    <n v="27"/>
    <n v="25"/>
    <n v="17979"/>
  </r>
  <r>
    <x v="22"/>
    <x v="5"/>
    <n v="27"/>
    <n v="36"/>
    <n v="11601"/>
  </r>
  <r>
    <x v="23"/>
    <x v="5"/>
    <n v="27"/>
    <n v="12"/>
    <n v="4784"/>
  </r>
  <r>
    <x v="24"/>
    <x v="5"/>
    <n v="27"/>
    <n v="44"/>
    <n v="15220"/>
  </r>
  <r>
    <x v="25"/>
    <x v="5"/>
    <n v="27"/>
    <n v="17"/>
    <n v="2691"/>
  </r>
  <r>
    <x v="26"/>
    <x v="5"/>
    <n v="27"/>
    <n v="5"/>
    <n v="1819"/>
  </r>
  <r>
    <x v="27"/>
    <x v="5"/>
    <n v="27"/>
    <n v="9"/>
    <n v="1363"/>
  </r>
  <r>
    <x v="28"/>
    <x v="5"/>
    <n v="27"/>
    <n v="20"/>
    <n v="11181"/>
  </r>
  <r>
    <x v="29"/>
    <x v="5"/>
    <n v="27"/>
    <n v="16"/>
    <n v="2559"/>
  </r>
  <r>
    <x v="30"/>
    <x v="5"/>
    <n v="27"/>
    <n v="20"/>
    <n v="5497"/>
  </r>
  <r>
    <x v="31"/>
    <x v="5"/>
    <n v="27"/>
    <n v="18"/>
    <n v="8188"/>
  </r>
  <r>
    <x v="32"/>
    <x v="5"/>
    <n v="27"/>
    <n v="60"/>
    <n v="5396"/>
  </r>
  <r>
    <x v="33"/>
    <x v="5"/>
    <n v="27"/>
    <n v="21"/>
    <n v="4899"/>
  </r>
  <r>
    <x v="34"/>
    <x v="5"/>
    <n v="27"/>
    <n v="3"/>
    <n v="771"/>
  </r>
  <r>
    <x v="35"/>
    <x v="5"/>
    <n v="27"/>
    <n v="25"/>
    <n v="8155"/>
  </r>
  <r>
    <x v="36"/>
    <x v="5"/>
    <n v="27"/>
    <n v="15"/>
    <n v="2045"/>
  </r>
  <r>
    <x v="37"/>
    <x v="5"/>
    <n v="27"/>
    <n v="6"/>
    <n v="1429"/>
  </r>
  <r>
    <x v="38"/>
    <x v="5"/>
    <n v="27"/>
    <n v="44"/>
    <n v="9569"/>
  </r>
  <r>
    <x v="39"/>
    <x v="5"/>
    <n v="27"/>
    <n v="20"/>
    <n v="4708"/>
  </r>
  <r>
    <x v="40"/>
    <x v="5"/>
    <n v="27"/>
    <n v="8"/>
    <n v="1893"/>
  </r>
  <r>
    <x v="41"/>
    <x v="5"/>
    <n v="27"/>
    <n v="22"/>
    <n v="5358"/>
  </r>
  <r>
    <x v="42"/>
    <x v="5"/>
    <n v="27"/>
    <n v="56"/>
    <n v="7385"/>
  </r>
  <r>
    <x v="43"/>
    <x v="5"/>
    <n v="27"/>
    <n v="85"/>
    <n v="30161"/>
  </r>
  <r>
    <x v="44"/>
    <x v="5"/>
    <n v="27"/>
    <n v="41"/>
    <n v="17415"/>
  </r>
  <r>
    <x v="45"/>
    <x v="5"/>
    <n v="27"/>
    <n v="3"/>
    <n v="630"/>
  </r>
  <r>
    <x v="46"/>
    <x v="5"/>
    <n v="27"/>
    <n v="111"/>
    <n v="74466"/>
  </r>
  <r>
    <x v="47"/>
    <x v="5"/>
    <n v="27"/>
    <n v="30"/>
    <n v="2285"/>
  </r>
  <r>
    <x v="48"/>
    <x v="5"/>
    <n v="27"/>
    <n v="29"/>
    <n v="11295"/>
  </r>
  <r>
    <x v="49"/>
    <x v="5"/>
    <n v="27"/>
    <n v="23"/>
    <n v="2424"/>
  </r>
  <r>
    <x v="50"/>
    <x v="5"/>
    <n v="27"/>
    <n v="15"/>
    <n v="2486"/>
  </r>
  <r>
    <x v="53"/>
    <x v="5"/>
    <n v="27"/>
    <n v="8"/>
    <n v="5268"/>
  </r>
  <r>
    <x v="52"/>
    <x v="5"/>
    <n v="27"/>
    <n v="1"/>
    <n v="361"/>
  </r>
  <r>
    <x v="51"/>
    <x v="5"/>
    <n v="27"/>
    <n v="80"/>
    <n v="97440"/>
  </r>
  <r>
    <x v="0"/>
    <x v="5"/>
    <n v="28"/>
    <n v="13"/>
    <n v="4300"/>
  </r>
  <r>
    <x v="1"/>
    <x v="5"/>
    <n v="28"/>
    <n v="5"/>
    <n v="1058"/>
  </r>
  <r>
    <x v="2"/>
    <x v="5"/>
    <n v="28"/>
    <n v="51"/>
    <n v="19310"/>
  </r>
  <r>
    <x v="3"/>
    <x v="5"/>
    <n v="28"/>
    <n v="7"/>
    <n v="2142"/>
  </r>
  <r>
    <x v="4"/>
    <x v="5"/>
    <n v="28"/>
    <n v="94"/>
    <n v="26689"/>
  </r>
  <r>
    <x v="5"/>
    <x v="5"/>
    <n v="28"/>
    <n v="6"/>
    <n v="3010"/>
  </r>
  <r>
    <x v="6"/>
    <x v="5"/>
    <n v="28"/>
    <n v="14"/>
    <n v="2820"/>
  </r>
  <r>
    <x v="7"/>
    <x v="5"/>
    <n v="28"/>
    <n v="7"/>
    <n v="1576"/>
  </r>
  <r>
    <x v="8"/>
    <x v="5"/>
    <n v="28"/>
    <n v="1"/>
    <n v="797"/>
  </r>
  <r>
    <x v="9"/>
    <x v="5"/>
    <n v="28"/>
    <n v="0"/>
    <n v="0"/>
  </r>
  <r>
    <x v="10"/>
    <x v="5"/>
    <n v="28"/>
    <n v="27"/>
    <n v="22811"/>
  </r>
  <r>
    <x v="11"/>
    <x v="5"/>
    <n v="28"/>
    <n v="15"/>
    <n v="1611"/>
  </r>
  <r>
    <x v="12"/>
    <x v="5"/>
    <n v="28"/>
    <n v="3"/>
    <n v="1370"/>
  </r>
  <r>
    <x v="13"/>
    <x v="5"/>
    <n v="28"/>
    <n v="68"/>
    <n v="42473"/>
  </r>
  <r>
    <x v="14"/>
    <x v="5"/>
    <n v="28"/>
    <n v="24"/>
    <n v="3661"/>
  </r>
  <r>
    <x v="15"/>
    <x v="5"/>
    <n v="28"/>
    <n v="4"/>
    <n v="862"/>
  </r>
  <r>
    <x v="16"/>
    <x v="5"/>
    <n v="28"/>
    <n v="14"/>
    <n v="3294"/>
  </r>
  <r>
    <x v="17"/>
    <x v="5"/>
    <n v="28"/>
    <n v="12"/>
    <n v="20017"/>
  </r>
  <r>
    <x v="18"/>
    <x v="5"/>
    <n v="28"/>
    <n v="71"/>
    <n v="40998"/>
  </r>
  <r>
    <x v="19"/>
    <x v="5"/>
    <n v="28"/>
    <n v="25"/>
    <n v="4731"/>
  </r>
  <r>
    <x v="20"/>
    <x v="5"/>
    <n v="28"/>
    <n v="21"/>
    <n v="4034"/>
  </r>
  <r>
    <x v="21"/>
    <x v="5"/>
    <n v="28"/>
    <n v="24"/>
    <n v="18485"/>
  </r>
  <r>
    <x v="22"/>
    <x v="5"/>
    <n v="28"/>
    <n v="40"/>
    <n v="13120"/>
  </r>
  <r>
    <x v="23"/>
    <x v="5"/>
    <n v="28"/>
    <n v="12"/>
    <n v="4638"/>
  </r>
  <r>
    <x v="24"/>
    <x v="5"/>
    <n v="28"/>
    <n v="43"/>
    <n v="17211"/>
  </r>
  <r>
    <x v="25"/>
    <x v="5"/>
    <n v="28"/>
    <n v="17"/>
    <n v="2684"/>
  </r>
  <r>
    <x v="26"/>
    <x v="5"/>
    <n v="28"/>
    <n v="5"/>
    <n v="1747"/>
  </r>
  <r>
    <x v="27"/>
    <x v="5"/>
    <n v="28"/>
    <n v="10"/>
    <n v="1392"/>
  </r>
  <r>
    <x v="28"/>
    <x v="5"/>
    <n v="28"/>
    <n v="19"/>
    <n v="10917"/>
  </r>
  <r>
    <x v="29"/>
    <x v="5"/>
    <n v="28"/>
    <n v="16"/>
    <n v="2914"/>
  </r>
  <r>
    <x v="30"/>
    <x v="5"/>
    <n v="28"/>
    <n v="20"/>
    <n v="6469"/>
  </r>
  <r>
    <x v="31"/>
    <x v="5"/>
    <n v="28"/>
    <n v="12"/>
    <n v="4307"/>
  </r>
  <r>
    <x v="32"/>
    <x v="5"/>
    <n v="28"/>
    <n v="60"/>
    <n v="5852"/>
  </r>
  <r>
    <x v="33"/>
    <x v="5"/>
    <n v="28"/>
    <n v="18"/>
    <n v="3272"/>
  </r>
  <r>
    <x v="34"/>
    <x v="5"/>
    <n v="28"/>
    <n v="3"/>
    <n v="776"/>
  </r>
  <r>
    <x v="35"/>
    <x v="5"/>
    <n v="28"/>
    <n v="27"/>
    <n v="7693"/>
  </r>
  <r>
    <x v="36"/>
    <x v="5"/>
    <n v="28"/>
    <n v="12"/>
    <n v="1485"/>
  </r>
  <r>
    <x v="37"/>
    <x v="5"/>
    <n v="28"/>
    <n v="6"/>
    <n v="1428"/>
  </r>
  <r>
    <x v="38"/>
    <x v="5"/>
    <n v="28"/>
    <n v="43"/>
    <n v="9024"/>
  </r>
  <r>
    <x v="39"/>
    <x v="5"/>
    <n v="28"/>
    <n v="20"/>
    <n v="4582"/>
  </r>
  <r>
    <x v="40"/>
    <x v="5"/>
    <n v="28"/>
    <n v="8"/>
    <n v="1905"/>
  </r>
  <r>
    <x v="41"/>
    <x v="5"/>
    <n v="28"/>
    <n v="22"/>
    <n v="5354"/>
  </r>
  <r>
    <x v="42"/>
    <x v="5"/>
    <n v="28"/>
    <n v="57"/>
    <n v="7232"/>
  </r>
  <r>
    <x v="43"/>
    <x v="5"/>
    <n v="28"/>
    <n v="80"/>
    <n v="28558"/>
  </r>
  <r>
    <x v="44"/>
    <x v="5"/>
    <n v="28"/>
    <n v="42"/>
    <n v="17471"/>
  </r>
  <r>
    <x v="45"/>
    <x v="5"/>
    <n v="28"/>
    <n v="3"/>
    <n v="665"/>
  </r>
  <r>
    <x v="46"/>
    <x v="5"/>
    <n v="28"/>
    <n v="104"/>
    <n v="75445"/>
  </r>
  <r>
    <x v="47"/>
    <x v="5"/>
    <n v="28"/>
    <n v="30"/>
    <n v="2159"/>
  </r>
  <r>
    <x v="48"/>
    <x v="5"/>
    <n v="28"/>
    <n v="28"/>
    <n v="10441"/>
  </r>
  <r>
    <x v="49"/>
    <x v="5"/>
    <n v="28"/>
    <n v="24"/>
    <n v="2415"/>
  </r>
  <r>
    <x v="50"/>
    <x v="5"/>
    <n v="28"/>
    <n v="14"/>
    <n v="2728"/>
  </r>
  <r>
    <x v="53"/>
    <x v="5"/>
    <n v="28"/>
    <n v="7"/>
    <n v="4900"/>
  </r>
  <r>
    <x v="52"/>
    <x v="5"/>
    <n v="28"/>
    <n v="1"/>
    <n v="336"/>
  </r>
  <r>
    <x v="51"/>
    <x v="5"/>
    <n v="28"/>
    <n v="80"/>
    <n v="95979"/>
  </r>
  <r>
    <x v="0"/>
    <x v="5"/>
    <n v="29"/>
    <n v="14"/>
    <n v="4402"/>
  </r>
  <r>
    <x v="1"/>
    <x v="5"/>
    <n v="29"/>
    <n v="5"/>
    <n v="1058"/>
  </r>
  <r>
    <x v="2"/>
    <x v="5"/>
    <n v="29"/>
    <n v="49"/>
    <n v="19006"/>
  </r>
  <r>
    <x v="3"/>
    <x v="5"/>
    <n v="29"/>
    <n v="6"/>
    <n v="968"/>
  </r>
  <r>
    <x v="4"/>
    <x v="5"/>
    <n v="29"/>
    <n v="96"/>
    <n v="27226"/>
  </r>
  <r>
    <x v="5"/>
    <x v="5"/>
    <n v="29"/>
    <n v="6"/>
    <n v="3046"/>
  </r>
  <r>
    <x v="6"/>
    <x v="5"/>
    <n v="29"/>
    <n v="12"/>
    <n v="2604"/>
  </r>
  <r>
    <x v="7"/>
    <x v="5"/>
    <n v="29"/>
    <n v="7"/>
    <n v="1584"/>
  </r>
  <r>
    <x v="8"/>
    <x v="5"/>
    <n v="29"/>
    <n v="1"/>
    <n v="852"/>
  </r>
  <r>
    <x v="9"/>
    <x v="5"/>
    <n v="29"/>
    <n v="0"/>
    <n v="0"/>
  </r>
  <r>
    <x v="10"/>
    <x v="5"/>
    <n v="29"/>
    <n v="27"/>
    <n v="23282"/>
  </r>
  <r>
    <x v="11"/>
    <x v="5"/>
    <n v="29"/>
    <n v="14"/>
    <n v="1609"/>
  </r>
  <r>
    <x v="12"/>
    <x v="5"/>
    <n v="29"/>
    <n v="3"/>
    <n v="1323"/>
  </r>
  <r>
    <x v="13"/>
    <x v="5"/>
    <n v="29"/>
    <n v="65"/>
    <n v="41467"/>
  </r>
  <r>
    <x v="14"/>
    <x v="5"/>
    <n v="29"/>
    <n v="23"/>
    <n v="3911"/>
  </r>
  <r>
    <x v="15"/>
    <x v="5"/>
    <n v="29"/>
    <n v="4"/>
    <n v="1013"/>
  </r>
  <r>
    <x v="16"/>
    <x v="5"/>
    <n v="29"/>
    <n v="14"/>
    <n v="3370"/>
  </r>
  <r>
    <x v="17"/>
    <x v="5"/>
    <n v="29"/>
    <n v="13"/>
    <n v="19988"/>
  </r>
  <r>
    <x v="18"/>
    <x v="5"/>
    <n v="29"/>
    <n v="68"/>
    <n v="35513"/>
  </r>
  <r>
    <x v="19"/>
    <x v="5"/>
    <n v="29"/>
    <n v="25"/>
    <n v="4912"/>
  </r>
  <r>
    <x v="20"/>
    <x v="5"/>
    <n v="29"/>
    <n v="22"/>
    <n v="5058"/>
  </r>
  <r>
    <x v="21"/>
    <x v="5"/>
    <n v="29"/>
    <n v="24"/>
    <n v="18121"/>
  </r>
  <r>
    <x v="22"/>
    <x v="5"/>
    <n v="29"/>
    <n v="33"/>
    <n v="10485"/>
  </r>
  <r>
    <x v="23"/>
    <x v="5"/>
    <n v="29"/>
    <n v="11"/>
    <n v="4074"/>
  </r>
  <r>
    <x v="24"/>
    <x v="5"/>
    <n v="29"/>
    <n v="45"/>
    <n v="16233"/>
  </r>
  <r>
    <x v="25"/>
    <x v="5"/>
    <n v="29"/>
    <n v="16"/>
    <n v="2547"/>
  </r>
  <r>
    <x v="26"/>
    <x v="5"/>
    <n v="29"/>
    <n v="5"/>
    <n v="1818"/>
  </r>
  <r>
    <x v="27"/>
    <x v="5"/>
    <n v="29"/>
    <n v="10"/>
    <n v="1273"/>
  </r>
  <r>
    <x v="28"/>
    <x v="5"/>
    <n v="29"/>
    <n v="18"/>
    <n v="10759"/>
  </r>
  <r>
    <x v="29"/>
    <x v="5"/>
    <n v="29"/>
    <n v="16"/>
    <n v="2970"/>
  </r>
  <r>
    <x v="30"/>
    <x v="5"/>
    <n v="29"/>
    <n v="21"/>
    <n v="6373"/>
  </r>
  <r>
    <x v="31"/>
    <x v="5"/>
    <n v="29"/>
    <n v="18"/>
    <n v="7542"/>
  </r>
  <r>
    <x v="32"/>
    <x v="5"/>
    <n v="29"/>
    <n v="58"/>
    <n v="5552"/>
  </r>
  <r>
    <x v="33"/>
    <x v="5"/>
    <n v="29"/>
    <n v="16"/>
    <n v="3132"/>
  </r>
  <r>
    <x v="34"/>
    <x v="5"/>
    <n v="29"/>
    <n v="3"/>
    <n v="782"/>
  </r>
  <r>
    <x v="35"/>
    <x v="5"/>
    <n v="29"/>
    <n v="26"/>
    <n v="7043"/>
  </r>
  <r>
    <x v="36"/>
    <x v="5"/>
    <n v="29"/>
    <n v="15"/>
    <n v="2003"/>
  </r>
  <r>
    <x v="37"/>
    <x v="5"/>
    <n v="29"/>
    <n v="6"/>
    <n v="1425"/>
  </r>
  <r>
    <x v="38"/>
    <x v="5"/>
    <n v="29"/>
    <n v="44"/>
    <n v="9488"/>
  </r>
  <r>
    <x v="39"/>
    <x v="5"/>
    <n v="29"/>
    <n v="20"/>
    <n v="4712"/>
  </r>
  <r>
    <x v="40"/>
    <x v="5"/>
    <n v="29"/>
    <n v="8"/>
    <n v="1975"/>
  </r>
  <r>
    <x v="41"/>
    <x v="5"/>
    <n v="29"/>
    <n v="22"/>
    <n v="4857"/>
  </r>
  <r>
    <x v="42"/>
    <x v="5"/>
    <n v="29"/>
    <n v="57"/>
    <n v="7409"/>
  </r>
  <r>
    <x v="43"/>
    <x v="5"/>
    <n v="29"/>
    <n v="84"/>
    <n v="30112"/>
  </r>
  <r>
    <x v="44"/>
    <x v="5"/>
    <n v="29"/>
    <n v="42"/>
    <n v="16891"/>
  </r>
  <r>
    <x v="45"/>
    <x v="5"/>
    <n v="29"/>
    <n v="5"/>
    <n v="1069"/>
  </r>
  <r>
    <x v="46"/>
    <x v="5"/>
    <n v="29"/>
    <n v="111"/>
    <n v="76068"/>
  </r>
  <r>
    <x v="47"/>
    <x v="5"/>
    <n v="29"/>
    <n v="14"/>
    <n v="479"/>
  </r>
  <r>
    <x v="48"/>
    <x v="5"/>
    <n v="29"/>
    <n v="28"/>
    <n v="10617"/>
  </r>
  <r>
    <x v="49"/>
    <x v="5"/>
    <n v="29"/>
    <n v="22"/>
    <n v="2317"/>
  </r>
  <r>
    <x v="50"/>
    <x v="5"/>
    <n v="29"/>
    <n v="14"/>
    <n v="2573"/>
  </r>
  <r>
    <x v="53"/>
    <x v="5"/>
    <n v="29"/>
    <n v="6"/>
    <n v="3958"/>
  </r>
  <r>
    <x v="52"/>
    <x v="5"/>
    <n v="29"/>
    <n v="1"/>
    <n v="363"/>
  </r>
  <r>
    <x v="51"/>
    <x v="5"/>
    <n v="29"/>
    <n v="83"/>
    <n v="95754"/>
  </r>
  <r>
    <x v="0"/>
    <x v="5"/>
    <n v="30"/>
    <n v="13"/>
    <n v="4697"/>
  </r>
  <r>
    <x v="1"/>
    <x v="5"/>
    <n v="30"/>
    <n v="5"/>
    <n v="1027"/>
  </r>
  <r>
    <x v="2"/>
    <x v="5"/>
    <n v="30"/>
    <n v="49"/>
    <n v="19132"/>
  </r>
  <r>
    <x v="3"/>
    <x v="5"/>
    <n v="30"/>
    <n v="6"/>
    <n v="1021"/>
  </r>
  <r>
    <x v="4"/>
    <x v="5"/>
    <n v="30"/>
    <n v="90"/>
    <n v="26226"/>
  </r>
  <r>
    <x v="5"/>
    <x v="5"/>
    <n v="30"/>
    <n v="4"/>
    <n v="3893"/>
  </r>
  <r>
    <x v="6"/>
    <x v="5"/>
    <n v="30"/>
    <n v="11"/>
    <n v="2251"/>
  </r>
  <r>
    <x v="7"/>
    <x v="5"/>
    <n v="30"/>
    <n v="7"/>
    <n v="1612"/>
  </r>
  <r>
    <x v="8"/>
    <x v="5"/>
    <n v="30"/>
    <n v="1"/>
    <n v="801"/>
  </r>
  <r>
    <x v="9"/>
    <x v="5"/>
    <n v="30"/>
    <n v="0"/>
    <n v="0"/>
  </r>
  <r>
    <x v="10"/>
    <x v="5"/>
    <n v="30"/>
    <n v="26"/>
    <n v="26949"/>
  </r>
  <r>
    <x v="11"/>
    <x v="5"/>
    <n v="30"/>
    <n v="13"/>
    <n v="1282"/>
  </r>
  <r>
    <x v="12"/>
    <x v="5"/>
    <n v="30"/>
    <n v="3"/>
    <n v="1187"/>
  </r>
  <r>
    <x v="13"/>
    <x v="5"/>
    <n v="30"/>
    <n v="62"/>
    <n v="40585"/>
  </r>
  <r>
    <x v="14"/>
    <x v="5"/>
    <n v="30"/>
    <n v="24"/>
    <n v="3844"/>
  </r>
  <r>
    <x v="15"/>
    <x v="5"/>
    <n v="30"/>
    <n v="4"/>
    <n v="1005"/>
  </r>
  <r>
    <x v="16"/>
    <x v="5"/>
    <n v="30"/>
    <n v="14"/>
    <n v="3446"/>
  </r>
  <r>
    <x v="17"/>
    <x v="5"/>
    <n v="30"/>
    <n v="10"/>
    <n v="20062"/>
  </r>
  <r>
    <x v="18"/>
    <x v="5"/>
    <n v="30"/>
    <n v="55"/>
    <n v="36026"/>
  </r>
  <r>
    <x v="19"/>
    <x v="5"/>
    <n v="30"/>
    <n v="19"/>
    <n v="4417"/>
  </r>
  <r>
    <x v="20"/>
    <x v="5"/>
    <n v="30"/>
    <n v="20"/>
    <n v="3578"/>
  </r>
  <r>
    <x v="21"/>
    <x v="5"/>
    <n v="30"/>
    <n v="24"/>
    <n v="18055"/>
  </r>
  <r>
    <x v="22"/>
    <x v="5"/>
    <n v="30"/>
    <n v="33"/>
    <n v="10527"/>
  </r>
  <r>
    <x v="23"/>
    <x v="5"/>
    <n v="30"/>
    <n v="12"/>
    <n v="4589"/>
  </r>
  <r>
    <x v="24"/>
    <x v="5"/>
    <n v="30"/>
    <n v="44"/>
    <n v="15538"/>
  </r>
  <r>
    <x v="25"/>
    <x v="5"/>
    <n v="30"/>
    <n v="17"/>
    <n v="2479"/>
  </r>
  <r>
    <x v="26"/>
    <x v="5"/>
    <n v="30"/>
    <n v="5"/>
    <n v="1904"/>
  </r>
  <r>
    <x v="27"/>
    <x v="5"/>
    <n v="30"/>
    <n v="9"/>
    <n v="1321"/>
  </r>
  <r>
    <x v="28"/>
    <x v="5"/>
    <n v="30"/>
    <n v="17"/>
    <n v="9708"/>
  </r>
  <r>
    <x v="29"/>
    <x v="5"/>
    <n v="30"/>
    <n v="17"/>
    <n v="2983"/>
  </r>
  <r>
    <x v="30"/>
    <x v="5"/>
    <n v="30"/>
    <n v="21"/>
    <n v="6738"/>
  </r>
  <r>
    <x v="31"/>
    <x v="5"/>
    <n v="30"/>
    <n v="16"/>
    <n v="6946"/>
  </r>
  <r>
    <x v="32"/>
    <x v="5"/>
    <n v="30"/>
    <n v="60"/>
    <n v="5183"/>
  </r>
  <r>
    <x v="33"/>
    <x v="5"/>
    <n v="30"/>
    <n v="16"/>
    <n v="3041"/>
  </r>
  <r>
    <x v="34"/>
    <x v="5"/>
    <n v="30"/>
    <n v="2"/>
    <n v="600"/>
  </r>
  <r>
    <x v="35"/>
    <x v="5"/>
    <n v="30"/>
    <n v="27"/>
    <n v="7680"/>
  </r>
  <r>
    <x v="36"/>
    <x v="5"/>
    <n v="30"/>
    <n v="15"/>
    <n v="1728"/>
  </r>
  <r>
    <x v="37"/>
    <x v="5"/>
    <n v="30"/>
    <n v="6"/>
    <n v="1488"/>
  </r>
  <r>
    <x v="38"/>
    <x v="5"/>
    <n v="30"/>
    <n v="45"/>
    <n v="9585"/>
  </r>
  <r>
    <x v="39"/>
    <x v="5"/>
    <n v="30"/>
    <n v="20"/>
    <n v="4220"/>
  </r>
  <r>
    <x v="40"/>
    <x v="5"/>
    <n v="30"/>
    <n v="7"/>
    <n v="1496"/>
  </r>
  <r>
    <x v="41"/>
    <x v="5"/>
    <n v="30"/>
    <n v="22"/>
    <n v="4993"/>
  </r>
  <r>
    <x v="42"/>
    <x v="5"/>
    <n v="30"/>
    <n v="58"/>
    <n v="7816"/>
  </r>
  <r>
    <x v="43"/>
    <x v="5"/>
    <n v="30"/>
    <n v="66"/>
    <n v="24485"/>
  </r>
  <r>
    <x v="44"/>
    <x v="5"/>
    <n v="30"/>
    <n v="42"/>
    <n v="18802"/>
  </r>
  <r>
    <x v="45"/>
    <x v="5"/>
    <n v="30"/>
    <n v="5"/>
    <n v="1166"/>
  </r>
  <r>
    <x v="46"/>
    <x v="5"/>
    <n v="30"/>
    <n v="105"/>
    <n v="68047"/>
  </r>
  <r>
    <x v="47"/>
    <x v="5"/>
    <n v="30"/>
    <n v="30"/>
    <n v="1798"/>
  </r>
  <r>
    <x v="48"/>
    <x v="5"/>
    <n v="30"/>
    <n v="27"/>
    <n v="9727"/>
  </r>
  <r>
    <x v="49"/>
    <x v="5"/>
    <n v="30"/>
    <n v="23"/>
    <n v="2291"/>
  </r>
  <r>
    <x v="50"/>
    <x v="5"/>
    <n v="30"/>
    <n v="13"/>
    <n v="2586"/>
  </r>
  <r>
    <x v="53"/>
    <x v="5"/>
    <n v="30"/>
    <n v="6"/>
    <n v="3563"/>
  </r>
  <r>
    <x v="52"/>
    <x v="5"/>
    <n v="30"/>
    <n v="1"/>
    <n v="362"/>
  </r>
  <r>
    <x v="51"/>
    <x v="5"/>
    <n v="30"/>
    <n v="83"/>
    <n v="96702"/>
  </r>
  <r>
    <x v="0"/>
    <x v="5"/>
    <n v="31"/>
    <n v="13"/>
    <n v="4774"/>
  </r>
  <r>
    <x v="1"/>
    <x v="5"/>
    <n v="31"/>
    <n v="5"/>
    <n v="925"/>
  </r>
  <r>
    <x v="2"/>
    <x v="5"/>
    <n v="31"/>
    <n v="49"/>
    <n v="18814"/>
  </r>
  <r>
    <x v="3"/>
    <x v="5"/>
    <n v="31"/>
    <n v="6"/>
    <n v="1186"/>
  </r>
  <r>
    <x v="4"/>
    <x v="5"/>
    <n v="31"/>
    <n v="93"/>
    <n v="26691"/>
  </r>
  <r>
    <x v="5"/>
    <x v="5"/>
    <n v="31"/>
    <n v="5"/>
    <n v="2649"/>
  </r>
  <r>
    <x v="6"/>
    <x v="5"/>
    <n v="31"/>
    <n v="9"/>
    <n v="1938"/>
  </r>
  <r>
    <x v="7"/>
    <x v="5"/>
    <n v="31"/>
    <n v="7"/>
    <n v="1503"/>
  </r>
  <r>
    <x v="8"/>
    <x v="5"/>
    <n v="31"/>
    <n v="0"/>
    <n v="0"/>
  </r>
  <r>
    <x v="9"/>
    <x v="5"/>
    <n v="31"/>
    <n v="0"/>
    <n v="0"/>
  </r>
  <r>
    <x v="10"/>
    <x v="5"/>
    <n v="31"/>
    <n v="27"/>
    <n v="27041"/>
  </r>
  <r>
    <x v="11"/>
    <x v="5"/>
    <n v="31"/>
    <n v="13"/>
    <n v="1399"/>
  </r>
  <r>
    <x v="12"/>
    <x v="5"/>
    <n v="31"/>
    <n v="3"/>
    <n v="1135"/>
  </r>
  <r>
    <x v="13"/>
    <x v="5"/>
    <n v="31"/>
    <n v="61"/>
    <n v="39113"/>
  </r>
  <r>
    <x v="14"/>
    <x v="5"/>
    <n v="31"/>
    <n v="24"/>
    <n v="3915"/>
  </r>
  <r>
    <x v="15"/>
    <x v="5"/>
    <n v="31"/>
    <n v="3"/>
    <n v="738"/>
  </r>
  <r>
    <x v="16"/>
    <x v="5"/>
    <n v="31"/>
    <n v="14"/>
    <n v="3509"/>
  </r>
  <r>
    <x v="17"/>
    <x v="5"/>
    <n v="31"/>
    <n v="12"/>
    <n v="19792"/>
  </r>
  <r>
    <x v="18"/>
    <x v="5"/>
    <n v="31"/>
    <n v="55"/>
    <n v="36440"/>
  </r>
  <r>
    <x v="19"/>
    <x v="5"/>
    <n v="31"/>
    <n v="25"/>
    <n v="4877"/>
  </r>
  <r>
    <x v="20"/>
    <x v="5"/>
    <n v="31"/>
    <n v="12"/>
    <n v="4450"/>
  </r>
  <r>
    <x v="21"/>
    <x v="5"/>
    <n v="31"/>
    <n v="24"/>
    <n v="17903"/>
  </r>
  <r>
    <x v="22"/>
    <x v="5"/>
    <n v="31"/>
    <n v="35"/>
    <n v="12035"/>
  </r>
  <r>
    <x v="23"/>
    <x v="5"/>
    <n v="31"/>
    <n v="11"/>
    <n v="4164"/>
  </r>
  <r>
    <x v="24"/>
    <x v="5"/>
    <n v="31"/>
    <n v="45"/>
    <n v="15980"/>
  </r>
  <r>
    <x v="25"/>
    <x v="5"/>
    <n v="31"/>
    <n v="17"/>
    <n v="2404"/>
  </r>
  <r>
    <x v="26"/>
    <x v="5"/>
    <n v="31"/>
    <n v="5"/>
    <n v="1880"/>
  </r>
  <r>
    <x v="27"/>
    <x v="5"/>
    <n v="31"/>
    <n v="9"/>
    <n v="1082"/>
  </r>
  <r>
    <x v="28"/>
    <x v="5"/>
    <n v="31"/>
    <n v="18"/>
    <n v="9698"/>
  </r>
  <r>
    <x v="29"/>
    <x v="5"/>
    <n v="31"/>
    <n v="17"/>
    <n v="2894"/>
  </r>
  <r>
    <x v="30"/>
    <x v="5"/>
    <n v="31"/>
    <n v="19"/>
    <n v="6323"/>
  </r>
  <r>
    <x v="31"/>
    <x v="5"/>
    <n v="31"/>
    <n v="14"/>
    <n v="6017"/>
  </r>
  <r>
    <x v="32"/>
    <x v="5"/>
    <n v="31"/>
    <n v="60"/>
    <n v="5387"/>
  </r>
  <r>
    <x v="33"/>
    <x v="5"/>
    <n v="31"/>
    <n v="16"/>
    <n v="3043"/>
  </r>
  <r>
    <x v="34"/>
    <x v="5"/>
    <n v="31"/>
    <n v="3"/>
    <n v="832"/>
  </r>
  <r>
    <x v="35"/>
    <x v="5"/>
    <n v="31"/>
    <n v="25"/>
    <n v="6909"/>
  </r>
  <r>
    <x v="36"/>
    <x v="5"/>
    <n v="31"/>
    <n v="14"/>
    <n v="1459"/>
  </r>
  <r>
    <x v="37"/>
    <x v="5"/>
    <n v="31"/>
    <n v="5"/>
    <n v="1270"/>
  </r>
  <r>
    <x v="38"/>
    <x v="5"/>
    <n v="31"/>
    <n v="46"/>
    <n v="10073"/>
  </r>
  <r>
    <x v="39"/>
    <x v="5"/>
    <n v="31"/>
    <n v="20"/>
    <n v="4672"/>
  </r>
  <r>
    <x v="40"/>
    <x v="5"/>
    <n v="31"/>
    <n v="6"/>
    <n v="841"/>
  </r>
  <r>
    <x v="41"/>
    <x v="5"/>
    <n v="31"/>
    <n v="22"/>
    <n v="4948"/>
  </r>
  <r>
    <x v="42"/>
    <x v="5"/>
    <n v="31"/>
    <n v="56"/>
    <n v="7805"/>
  </r>
  <r>
    <x v="43"/>
    <x v="5"/>
    <n v="31"/>
    <n v="83"/>
    <n v="31498"/>
  </r>
  <r>
    <x v="44"/>
    <x v="5"/>
    <n v="31"/>
    <n v="42"/>
    <n v="17223"/>
  </r>
  <r>
    <x v="45"/>
    <x v="5"/>
    <n v="31"/>
    <n v="5"/>
    <n v="1121"/>
  </r>
  <r>
    <x v="46"/>
    <x v="5"/>
    <n v="31"/>
    <n v="106"/>
    <n v="73337"/>
  </r>
  <r>
    <x v="47"/>
    <x v="5"/>
    <n v="31"/>
    <n v="30"/>
    <n v="2562"/>
  </r>
  <r>
    <x v="48"/>
    <x v="5"/>
    <n v="31"/>
    <n v="27"/>
    <n v="10106"/>
  </r>
  <r>
    <x v="49"/>
    <x v="5"/>
    <n v="31"/>
    <n v="23"/>
    <n v="2492"/>
  </r>
  <r>
    <x v="50"/>
    <x v="5"/>
    <n v="31"/>
    <n v="13"/>
    <n v="2624"/>
  </r>
  <r>
    <x v="53"/>
    <x v="5"/>
    <n v="31"/>
    <n v="7"/>
    <n v="4112"/>
  </r>
  <r>
    <x v="52"/>
    <x v="5"/>
    <n v="31"/>
    <n v="1"/>
    <n v="318"/>
  </r>
  <r>
    <x v="51"/>
    <x v="5"/>
    <n v="31"/>
    <n v="82"/>
    <n v="98325"/>
  </r>
  <r>
    <x v="0"/>
    <x v="5"/>
    <n v="32"/>
    <n v="12"/>
    <n v="4385"/>
  </r>
  <r>
    <x v="1"/>
    <x v="5"/>
    <n v="32"/>
    <n v="5"/>
    <n v="963"/>
  </r>
  <r>
    <x v="2"/>
    <x v="5"/>
    <n v="32"/>
    <n v="42"/>
    <n v="18147"/>
  </r>
  <r>
    <x v="3"/>
    <x v="5"/>
    <n v="32"/>
    <n v="5"/>
    <n v="871"/>
  </r>
  <r>
    <x v="4"/>
    <x v="5"/>
    <n v="32"/>
    <n v="103"/>
    <n v="28695"/>
  </r>
  <r>
    <x v="5"/>
    <x v="5"/>
    <n v="32"/>
    <n v="6"/>
    <n v="3218"/>
  </r>
  <r>
    <x v="6"/>
    <x v="5"/>
    <n v="32"/>
    <n v="10"/>
    <n v="2005"/>
  </r>
  <r>
    <x v="7"/>
    <x v="5"/>
    <n v="32"/>
    <n v="7"/>
    <n v="1314"/>
  </r>
  <r>
    <x v="8"/>
    <x v="5"/>
    <n v="32"/>
    <n v="0"/>
    <n v="0"/>
  </r>
  <r>
    <x v="9"/>
    <x v="5"/>
    <n v="32"/>
    <n v="0"/>
    <n v="0"/>
  </r>
  <r>
    <x v="10"/>
    <x v="5"/>
    <n v="32"/>
    <n v="26"/>
    <n v="26796"/>
  </r>
  <r>
    <x v="11"/>
    <x v="5"/>
    <n v="32"/>
    <n v="13"/>
    <n v="1570"/>
  </r>
  <r>
    <x v="12"/>
    <x v="5"/>
    <n v="32"/>
    <n v="3"/>
    <n v="1144"/>
  </r>
  <r>
    <x v="13"/>
    <x v="5"/>
    <n v="32"/>
    <n v="64"/>
    <n v="41705"/>
  </r>
  <r>
    <x v="14"/>
    <x v="5"/>
    <n v="32"/>
    <n v="23"/>
    <n v="3503"/>
  </r>
  <r>
    <x v="15"/>
    <x v="5"/>
    <n v="32"/>
    <n v="3"/>
    <n v="527"/>
  </r>
  <r>
    <x v="16"/>
    <x v="5"/>
    <n v="32"/>
    <n v="14"/>
    <n v="3811"/>
  </r>
  <r>
    <x v="17"/>
    <x v="5"/>
    <n v="32"/>
    <n v="9"/>
    <n v="20006"/>
  </r>
  <r>
    <x v="18"/>
    <x v="5"/>
    <n v="32"/>
    <n v="56"/>
    <n v="36898"/>
  </r>
  <r>
    <x v="19"/>
    <x v="5"/>
    <n v="32"/>
    <n v="24"/>
    <n v="4519"/>
  </r>
  <r>
    <x v="20"/>
    <x v="5"/>
    <n v="32"/>
    <n v="10"/>
    <n v="2797"/>
  </r>
  <r>
    <x v="21"/>
    <x v="5"/>
    <n v="32"/>
    <n v="24"/>
    <n v="17671"/>
  </r>
  <r>
    <x v="22"/>
    <x v="5"/>
    <n v="32"/>
    <n v="35"/>
    <n v="12305"/>
  </r>
  <r>
    <x v="23"/>
    <x v="5"/>
    <n v="32"/>
    <n v="12"/>
    <n v="4512"/>
  </r>
  <r>
    <x v="24"/>
    <x v="5"/>
    <n v="32"/>
    <n v="44"/>
    <n v="16976"/>
  </r>
  <r>
    <x v="25"/>
    <x v="5"/>
    <n v="32"/>
    <n v="16"/>
    <n v="2550"/>
  </r>
  <r>
    <x v="26"/>
    <x v="5"/>
    <n v="32"/>
    <n v="5"/>
    <n v="1768"/>
  </r>
  <r>
    <x v="27"/>
    <x v="5"/>
    <n v="32"/>
    <n v="9"/>
    <n v="1338"/>
  </r>
  <r>
    <x v="28"/>
    <x v="5"/>
    <n v="32"/>
    <n v="18"/>
    <n v="9990"/>
  </r>
  <r>
    <x v="29"/>
    <x v="5"/>
    <n v="32"/>
    <n v="17"/>
    <n v="3060"/>
  </r>
  <r>
    <x v="30"/>
    <x v="5"/>
    <n v="32"/>
    <n v="19"/>
    <n v="6383"/>
  </r>
  <r>
    <x v="31"/>
    <x v="5"/>
    <n v="32"/>
    <n v="12"/>
    <n v="4821"/>
  </r>
  <r>
    <x v="32"/>
    <x v="5"/>
    <n v="32"/>
    <n v="58"/>
    <n v="5377"/>
  </r>
  <r>
    <x v="33"/>
    <x v="5"/>
    <n v="32"/>
    <n v="15"/>
    <n v="3086"/>
  </r>
  <r>
    <x v="34"/>
    <x v="5"/>
    <n v="32"/>
    <n v="3"/>
    <n v="754"/>
  </r>
  <r>
    <x v="35"/>
    <x v="5"/>
    <n v="32"/>
    <n v="22"/>
    <n v="6805"/>
  </r>
  <r>
    <x v="36"/>
    <x v="5"/>
    <n v="32"/>
    <n v="14"/>
    <n v="2025"/>
  </r>
  <r>
    <x v="37"/>
    <x v="5"/>
    <n v="32"/>
    <n v="4"/>
    <n v="1285"/>
  </r>
  <r>
    <x v="38"/>
    <x v="5"/>
    <n v="32"/>
    <n v="41"/>
    <n v="8840"/>
  </r>
  <r>
    <x v="39"/>
    <x v="5"/>
    <n v="32"/>
    <n v="19"/>
    <n v="3495"/>
  </r>
  <r>
    <x v="40"/>
    <x v="5"/>
    <n v="32"/>
    <n v="7"/>
    <n v="1415"/>
  </r>
  <r>
    <x v="41"/>
    <x v="5"/>
    <n v="32"/>
    <n v="20"/>
    <n v="4219"/>
  </r>
  <r>
    <x v="42"/>
    <x v="5"/>
    <n v="32"/>
    <n v="57"/>
    <n v="8249"/>
  </r>
  <r>
    <x v="43"/>
    <x v="5"/>
    <n v="32"/>
    <n v="80"/>
    <n v="30978"/>
  </r>
  <r>
    <x v="44"/>
    <x v="5"/>
    <n v="32"/>
    <n v="41"/>
    <n v="16651"/>
  </r>
  <r>
    <x v="45"/>
    <x v="5"/>
    <n v="32"/>
    <n v="5"/>
    <n v="1035"/>
  </r>
  <r>
    <x v="46"/>
    <x v="5"/>
    <n v="32"/>
    <n v="110"/>
    <n v="74809"/>
  </r>
  <r>
    <x v="47"/>
    <x v="5"/>
    <n v="32"/>
    <n v="30"/>
    <n v="2678"/>
  </r>
  <r>
    <x v="48"/>
    <x v="5"/>
    <n v="32"/>
    <n v="25"/>
    <n v="10588"/>
  </r>
  <r>
    <x v="49"/>
    <x v="5"/>
    <n v="32"/>
    <n v="21"/>
    <n v="2233"/>
  </r>
  <r>
    <x v="50"/>
    <x v="5"/>
    <n v="32"/>
    <n v="12"/>
    <n v="2590"/>
  </r>
  <r>
    <x v="53"/>
    <x v="5"/>
    <n v="32"/>
    <n v="7"/>
    <n v="4949"/>
  </r>
  <r>
    <x v="52"/>
    <x v="5"/>
    <n v="32"/>
    <n v="1"/>
    <n v="324"/>
  </r>
  <r>
    <x v="51"/>
    <x v="5"/>
    <n v="32"/>
    <n v="79"/>
    <n v="97148"/>
  </r>
  <r>
    <x v="0"/>
    <x v="5"/>
    <n v="33"/>
    <n v="13"/>
    <n v="5086"/>
  </r>
  <r>
    <x v="1"/>
    <x v="5"/>
    <n v="33"/>
    <n v="6"/>
    <n v="1118"/>
  </r>
  <r>
    <x v="2"/>
    <x v="5"/>
    <n v="33"/>
    <n v="49"/>
    <n v="20988"/>
  </r>
  <r>
    <x v="3"/>
    <x v="5"/>
    <n v="33"/>
    <n v="6"/>
    <n v="1262"/>
  </r>
  <r>
    <x v="4"/>
    <x v="5"/>
    <n v="33"/>
    <n v="98"/>
    <n v="30278"/>
  </r>
  <r>
    <x v="5"/>
    <x v="5"/>
    <n v="33"/>
    <n v="5"/>
    <n v="3296"/>
  </r>
  <r>
    <x v="6"/>
    <x v="5"/>
    <n v="33"/>
    <n v="8"/>
    <n v="2195"/>
  </r>
  <r>
    <x v="7"/>
    <x v="5"/>
    <n v="33"/>
    <n v="7"/>
    <n v="1584"/>
  </r>
  <r>
    <x v="8"/>
    <x v="5"/>
    <n v="33"/>
    <n v="0"/>
    <n v="0"/>
  </r>
  <r>
    <x v="9"/>
    <x v="5"/>
    <n v="33"/>
    <n v="0"/>
    <n v="0"/>
  </r>
  <r>
    <x v="10"/>
    <x v="5"/>
    <n v="33"/>
    <n v="28"/>
    <n v="30968"/>
  </r>
  <r>
    <x v="11"/>
    <x v="5"/>
    <n v="33"/>
    <n v="13"/>
    <n v="1479"/>
  </r>
  <r>
    <x v="12"/>
    <x v="5"/>
    <n v="33"/>
    <n v="2"/>
    <n v="962"/>
  </r>
  <r>
    <x v="13"/>
    <x v="5"/>
    <n v="33"/>
    <n v="61"/>
    <n v="42602"/>
  </r>
  <r>
    <x v="14"/>
    <x v="5"/>
    <n v="33"/>
    <n v="21"/>
    <n v="4694"/>
  </r>
  <r>
    <x v="15"/>
    <x v="5"/>
    <n v="33"/>
    <n v="4"/>
    <n v="2160"/>
  </r>
  <r>
    <x v="16"/>
    <x v="5"/>
    <n v="33"/>
    <n v="14"/>
    <n v="3855"/>
  </r>
  <r>
    <x v="17"/>
    <x v="5"/>
    <n v="33"/>
    <n v="9"/>
    <n v="20931"/>
  </r>
  <r>
    <x v="18"/>
    <x v="5"/>
    <n v="33"/>
    <n v="68"/>
    <n v="40021"/>
  </r>
  <r>
    <x v="19"/>
    <x v="5"/>
    <n v="33"/>
    <n v="24"/>
    <n v="4787"/>
  </r>
  <r>
    <x v="20"/>
    <x v="5"/>
    <n v="33"/>
    <n v="12"/>
    <n v="4306"/>
  </r>
  <r>
    <x v="21"/>
    <x v="5"/>
    <n v="33"/>
    <n v="22"/>
    <n v="17388"/>
  </r>
  <r>
    <x v="22"/>
    <x v="5"/>
    <n v="33"/>
    <n v="35"/>
    <n v="12643"/>
  </r>
  <r>
    <x v="23"/>
    <x v="5"/>
    <n v="33"/>
    <n v="12"/>
    <n v="4571"/>
  </r>
  <r>
    <x v="24"/>
    <x v="5"/>
    <n v="33"/>
    <n v="44"/>
    <n v="18302"/>
  </r>
  <r>
    <x v="25"/>
    <x v="5"/>
    <n v="33"/>
    <n v="16"/>
    <n v="3071"/>
  </r>
  <r>
    <x v="26"/>
    <x v="5"/>
    <n v="33"/>
    <n v="4"/>
    <n v="1372"/>
  </r>
  <r>
    <x v="27"/>
    <x v="5"/>
    <n v="33"/>
    <n v="9"/>
    <n v="1276"/>
  </r>
  <r>
    <x v="28"/>
    <x v="5"/>
    <n v="33"/>
    <n v="14"/>
    <n v="3933"/>
  </r>
  <r>
    <x v="29"/>
    <x v="5"/>
    <n v="33"/>
    <n v="15"/>
    <n v="2326"/>
  </r>
  <r>
    <x v="30"/>
    <x v="5"/>
    <n v="33"/>
    <n v="18"/>
    <n v="6301"/>
  </r>
  <r>
    <x v="31"/>
    <x v="5"/>
    <n v="33"/>
    <n v="15"/>
    <n v="6374"/>
  </r>
  <r>
    <x v="32"/>
    <x v="5"/>
    <n v="33"/>
    <n v="57"/>
    <n v="6192"/>
  </r>
  <r>
    <x v="33"/>
    <x v="5"/>
    <n v="33"/>
    <n v="15"/>
    <n v="3772"/>
  </r>
  <r>
    <x v="34"/>
    <x v="5"/>
    <n v="33"/>
    <n v="3"/>
    <n v="784"/>
  </r>
  <r>
    <x v="35"/>
    <x v="5"/>
    <n v="33"/>
    <n v="23"/>
    <n v="7166"/>
  </r>
  <r>
    <x v="36"/>
    <x v="5"/>
    <n v="33"/>
    <n v="15"/>
    <n v="1967"/>
  </r>
  <r>
    <x v="37"/>
    <x v="5"/>
    <n v="33"/>
    <n v="5"/>
    <n v="1535"/>
  </r>
  <r>
    <x v="38"/>
    <x v="5"/>
    <n v="33"/>
    <n v="42"/>
    <n v="9040"/>
  </r>
  <r>
    <x v="39"/>
    <x v="5"/>
    <n v="33"/>
    <n v="18"/>
    <n v="4188"/>
  </r>
  <r>
    <x v="40"/>
    <x v="5"/>
    <n v="33"/>
    <n v="9"/>
    <n v="2277"/>
  </r>
  <r>
    <x v="41"/>
    <x v="5"/>
    <n v="33"/>
    <n v="18"/>
    <n v="4250"/>
  </r>
  <r>
    <x v="42"/>
    <x v="5"/>
    <n v="33"/>
    <n v="57"/>
    <n v="9574"/>
  </r>
  <r>
    <x v="43"/>
    <x v="5"/>
    <n v="33"/>
    <n v="83"/>
    <n v="34273"/>
  </r>
  <r>
    <x v="44"/>
    <x v="5"/>
    <n v="33"/>
    <n v="42"/>
    <n v="17932"/>
  </r>
  <r>
    <x v="45"/>
    <x v="5"/>
    <n v="33"/>
    <n v="5"/>
    <n v="1152"/>
  </r>
  <r>
    <x v="46"/>
    <x v="5"/>
    <n v="33"/>
    <n v="110"/>
    <n v="76605"/>
  </r>
  <r>
    <x v="47"/>
    <x v="5"/>
    <n v="33"/>
    <n v="30"/>
    <n v="3199"/>
  </r>
  <r>
    <x v="48"/>
    <x v="5"/>
    <n v="33"/>
    <n v="28"/>
    <n v="11667"/>
  </r>
  <r>
    <x v="49"/>
    <x v="5"/>
    <n v="33"/>
    <n v="21"/>
    <n v="2393"/>
  </r>
  <r>
    <x v="50"/>
    <x v="5"/>
    <n v="33"/>
    <n v="13"/>
    <n v="2864"/>
  </r>
  <r>
    <x v="53"/>
    <x v="5"/>
    <n v="33"/>
    <n v="6"/>
    <n v="4331"/>
  </r>
  <r>
    <x v="52"/>
    <x v="5"/>
    <n v="33"/>
    <n v="1"/>
    <n v="351"/>
  </r>
  <r>
    <x v="51"/>
    <x v="5"/>
    <n v="33"/>
    <n v="79"/>
    <n v="97221"/>
  </r>
  <r>
    <x v="0"/>
    <x v="5"/>
    <n v="34"/>
    <n v="14"/>
    <n v="7097"/>
  </r>
  <r>
    <x v="1"/>
    <x v="5"/>
    <n v="34"/>
    <n v="3"/>
    <n v="403"/>
  </r>
  <r>
    <x v="2"/>
    <x v="5"/>
    <n v="34"/>
    <n v="51"/>
    <n v="21009"/>
  </r>
  <r>
    <x v="3"/>
    <x v="5"/>
    <n v="34"/>
    <n v="6"/>
    <n v="1609"/>
  </r>
  <r>
    <x v="4"/>
    <x v="5"/>
    <n v="34"/>
    <n v="99"/>
    <n v="33064"/>
  </r>
  <r>
    <x v="5"/>
    <x v="5"/>
    <n v="34"/>
    <n v="6"/>
    <n v="3488"/>
  </r>
  <r>
    <x v="6"/>
    <x v="5"/>
    <n v="34"/>
    <n v="5"/>
    <n v="2463"/>
  </r>
  <r>
    <x v="7"/>
    <x v="5"/>
    <n v="34"/>
    <n v="7"/>
    <n v="1660"/>
  </r>
  <r>
    <x v="8"/>
    <x v="5"/>
    <n v="34"/>
    <n v="0"/>
    <n v="0"/>
  </r>
  <r>
    <x v="9"/>
    <x v="5"/>
    <n v="34"/>
    <n v="0"/>
    <n v="0"/>
  </r>
  <r>
    <x v="10"/>
    <x v="5"/>
    <n v="34"/>
    <n v="28"/>
    <n v="32117"/>
  </r>
  <r>
    <x v="11"/>
    <x v="5"/>
    <n v="34"/>
    <n v="13"/>
    <n v="1577"/>
  </r>
  <r>
    <x v="12"/>
    <x v="5"/>
    <n v="34"/>
    <n v="2"/>
    <n v="973"/>
  </r>
  <r>
    <x v="13"/>
    <x v="5"/>
    <n v="34"/>
    <n v="61"/>
    <n v="42529"/>
  </r>
  <r>
    <x v="14"/>
    <x v="5"/>
    <n v="34"/>
    <n v="20"/>
    <n v="4004"/>
  </r>
  <r>
    <x v="15"/>
    <x v="5"/>
    <n v="34"/>
    <n v="3"/>
    <n v="1198"/>
  </r>
  <r>
    <x v="16"/>
    <x v="5"/>
    <n v="34"/>
    <n v="14"/>
    <n v="4141"/>
  </r>
  <r>
    <x v="17"/>
    <x v="5"/>
    <n v="34"/>
    <n v="10"/>
    <n v="21043"/>
  </r>
  <r>
    <x v="18"/>
    <x v="5"/>
    <n v="34"/>
    <n v="69"/>
    <n v="44556"/>
  </r>
  <r>
    <x v="19"/>
    <x v="5"/>
    <n v="34"/>
    <n v="19"/>
    <n v="4301"/>
  </r>
  <r>
    <x v="20"/>
    <x v="5"/>
    <n v="34"/>
    <n v="13"/>
    <n v="4793"/>
  </r>
  <r>
    <x v="21"/>
    <x v="5"/>
    <n v="34"/>
    <n v="23"/>
    <n v="18457"/>
  </r>
  <r>
    <x v="22"/>
    <x v="5"/>
    <n v="34"/>
    <n v="51"/>
    <n v="16055"/>
  </r>
  <r>
    <x v="23"/>
    <x v="5"/>
    <n v="34"/>
    <n v="11"/>
    <n v="4834"/>
  </r>
  <r>
    <x v="24"/>
    <x v="5"/>
    <n v="34"/>
    <n v="43"/>
    <n v="18174"/>
  </r>
  <r>
    <x v="25"/>
    <x v="5"/>
    <n v="34"/>
    <n v="17"/>
    <n v="4031"/>
  </r>
  <r>
    <x v="26"/>
    <x v="5"/>
    <n v="34"/>
    <n v="5"/>
    <n v="2019"/>
  </r>
  <r>
    <x v="27"/>
    <x v="5"/>
    <n v="34"/>
    <n v="10"/>
    <n v="1640"/>
  </r>
  <r>
    <x v="28"/>
    <x v="5"/>
    <n v="34"/>
    <n v="14"/>
    <n v="4192"/>
  </r>
  <r>
    <x v="29"/>
    <x v="5"/>
    <n v="34"/>
    <n v="16"/>
    <n v="2799"/>
  </r>
  <r>
    <x v="30"/>
    <x v="5"/>
    <n v="34"/>
    <n v="9"/>
    <n v="3061"/>
  </r>
  <r>
    <x v="31"/>
    <x v="5"/>
    <n v="34"/>
    <n v="17"/>
    <n v="8207"/>
  </r>
  <r>
    <x v="32"/>
    <x v="5"/>
    <n v="34"/>
    <n v="56"/>
    <n v="6892"/>
  </r>
  <r>
    <x v="33"/>
    <x v="5"/>
    <n v="34"/>
    <n v="16"/>
    <n v="4331"/>
  </r>
  <r>
    <x v="34"/>
    <x v="5"/>
    <n v="34"/>
    <n v="3"/>
    <n v="820"/>
  </r>
  <r>
    <x v="35"/>
    <x v="5"/>
    <n v="34"/>
    <n v="23"/>
    <n v="7458"/>
  </r>
  <r>
    <x v="36"/>
    <x v="5"/>
    <n v="34"/>
    <n v="15"/>
    <n v="2142"/>
  </r>
  <r>
    <x v="37"/>
    <x v="5"/>
    <n v="34"/>
    <n v="5"/>
    <n v="1325"/>
  </r>
  <r>
    <x v="38"/>
    <x v="5"/>
    <n v="34"/>
    <n v="43"/>
    <n v="11520"/>
  </r>
  <r>
    <x v="39"/>
    <x v="5"/>
    <n v="34"/>
    <n v="20"/>
    <n v="5099"/>
  </r>
  <r>
    <x v="40"/>
    <x v="5"/>
    <n v="34"/>
    <n v="8"/>
    <n v="2465"/>
  </r>
  <r>
    <x v="41"/>
    <x v="5"/>
    <n v="34"/>
    <n v="18"/>
    <n v="3698"/>
  </r>
  <r>
    <x v="42"/>
    <x v="5"/>
    <n v="34"/>
    <n v="51"/>
    <n v="9931"/>
  </r>
  <r>
    <x v="43"/>
    <x v="5"/>
    <n v="34"/>
    <n v="83"/>
    <n v="35378"/>
  </r>
  <r>
    <x v="44"/>
    <x v="5"/>
    <n v="34"/>
    <n v="43"/>
    <n v="18872"/>
  </r>
  <r>
    <x v="45"/>
    <x v="5"/>
    <n v="34"/>
    <n v="4"/>
    <n v="773"/>
  </r>
  <r>
    <x v="46"/>
    <x v="5"/>
    <n v="34"/>
    <n v="115"/>
    <n v="78777"/>
  </r>
  <r>
    <x v="47"/>
    <x v="5"/>
    <n v="34"/>
    <n v="30"/>
    <n v="3098"/>
  </r>
  <r>
    <x v="48"/>
    <x v="5"/>
    <n v="34"/>
    <n v="26"/>
    <n v="10414"/>
  </r>
  <r>
    <x v="49"/>
    <x v="5"/>
    <n v="34"/>
    <n v="21"/>
    <n v="2680"/>
  </r>
  <r>
    <x v="50"/>
    <x v="5"/>
    <n v="34"/>
    <n v="12"/>
    <n v="2631"/>
  </r>
  <r>
    <x v="53"/>
    <x v="5"/>
    <n v="34"/>
    <n v="7"/>
    <n v="4798"/>
  </r>
  <r>
    <x v="52"/>
    <x v="5"/>
    <n v="34"/>
    <n v="1"/>
    <n v="326"/>
  </r>
  <r>
    <x v="51"/>
    <x v="5"/>
    <n v="34"/>
    <n v="79"/>
    <n v="96955"/>
  </r>
  <r>
    <x v="0"/>
    <x v="5"/>
    <n v="35"/>
    <n v="14"/>
    <n v="7011"/>
  </r>
  <r>
    <x v="1"/>
    <x v="5"/>
    <n v="35"/>
    <n v="5"/>
    <n v="854"/>
  </r>
  <r>
    <x v="2"/>
    <x v="5"/>
    <n v="35"/>
    <n v="43"/>
    <n v="18836"/>
  </r>
  <r>
    <x v="3"/>
    <x v="5"/>
    <n v="35"/>
    <n v="6"/>
    <n v="1644"/>
  </r>
  <r>
    <x v="4"/>
    <x v="5"/>
    <n v="35"/>
    <n v="97"/>
    <n v="33180"/>
  </r>
  <r>
    <x v="5"/>
    <x v="5"/>
    <n v="35"/>
    <n v="6"/>
    <n v="3271"/>
  </r>
  <r>
    <x v="6"/>
    <x v="5"/>
    <n v="35"/>
    <n v="6"/>
    <n v="3055"/>
  </r>
  <r>
    <x v="7"/>
    <x v="5"/>
    <n v="35"/>
    <n v="7"/>
    <n v="1656"/>
  </r>
  <r>
    <x v="8"/>
    <x v="5"/>
    <n v="35"/>
    <n v="0"/>
    <n v="0"/>
  </r>
  <r>
    <x v="9"/>
    <x v="5"/>
    <n v="35"/>
    <n v="0"/>
    <n v="0"/>
  </r>
  <r>
    <x v="10"/>
    <x v="5"/>
    <n v="35"/>
    <n v="27"/>
    <n v="29356"/>
  </r>
  <r>
    <x v="11"/>
    <x v="5"/>
    <n v="35"/>
    <n v="11"/>
    <n v="1060"/>
  </r>
  <r>
    <x v="12"/>
    <x v="5"/>
    <n v="35"/>
    <n v="3"/>
    <n v="982"/>
  </r>
  <r>
    <x v="13"/>
    <x v="5"/>
    <n v="35"/>
    <n v="61"/>
    <n v="41970"/>
  </r>
  <r>
    <x v="14"/>
    <x v="5"/>
    <n v="35"/>
    <n v="21"/>
    <n v="4844"/>
  </r>
  <r>
    <x v="15"/>
    <x v="5"/>
    <n v="35"/>
    <n v="3"/>
    <n v="1292"/>
  </r>
  <r>
    <x v="16"/>
    <x v="5"/>
    <n v="35"/>
    <n v="14"/>
    <n v="4408"/>
  </r>
  <r>
    <x v="17"/>
    <x v="5"/>
    <n v="35"/>
    <n v="9"/>
    <n v="20280"/>
  </r>
  <r>
    <x v="18"/>
    <x v="5"/>
    <n v="35"/>
    <n v="74"/>
    <n v="45234"/>
  </r>
  <r>
    <x v="19"/>
    <x v="5"/>
    <n v="35"/>
    <n v="25"/>
    <n v="4929"/>
  </r>
  <r>
    <x v="20"/>
    <x v="5"/>
    <n v="35"/>
    <n v="11"/>
    <n v="4355"/>
  </r>
  <r>
    <x v="21"/>
    <x v="5"/>
    <n v="35"/>
    <n v="23"/>
    <n v="18540"/>
  </r>
  <r>
    <x v="22"/>
    <x v="5"/>
    <n v="35"/>
    <n v="49"/>
    <n v="14313"/>
  </r>
  <r>
    <x v="23"/>
    <x v="5"/>
    <n v="35"/>
    <n v="11"/>
    <n v="5250"/>
  </r>
  <r>
    <x v="24"/>
    <x v="5"/>
    <n v="35"/>
    <n v="43"/>
    <n v="14533"/>
  </r>
  <r>
    <x v="25"/>
    <x v="5"/>
    <n v="35"/>
    <n v="17"/>
    <n v="4212"/>
  </r>
  <r>
    <x v="26"/>
    <x v="5"/>
    <n v="35"/>
    <n v="5"/>
    <n v="2245"/>
  </r>
  <r>
    <x v="27"/>
    <x v="5"/>
    <n v="35"/>
    <n v="10"/>
    <n v="1576"/>
  </r>
  <r>
    <x v="28"/>
    <x v="5"/>
    <n v="35"/>
    <n v="14"/>
    <n v="4147"/>
  </r>
  <r>
    <x v="29"/>
    <x v="5"/>
    <n v="35"/>
    <n v="16"/>
    <n v="2742"/>
  </r>
  <r>
    <x v="30"/>
    <x v="5"/>
    <n v="35"/>
    <n v="18"/>
    <n v="6804"/>
  </r>
  <r>
    <x v="31"/>
    <x v="5"/>
    <n v="35"/>
    <n v="2"/>
    <n v="958"/>
  </r>
  <r>
    <x v="32"/>
    <x v="5"/>
    <n v="35"/>
    <n v="55"/>
    <n v="7059"/>
  </r>
  <r>
    <x v="33"/>
    <x v="5"/>
    <n v="35"/>
    <n v="16"/>
    <n v="4301"/>
  </r>
  <r>
    <x v="34"/>
    <x v="5"/>
    <n v="35"/>
    <n v="3"/>
    <n v="814"/>
  </r>
  <r>
    <x v="35"/>
    <x v="5"/>
    <n v="35"/>
    <n v="24"/>
    <n v="7232"/>
  </r>
  <r>
    <x v="36"/>
    <x v="5"/>
    <n v="35"/>
    <n v="15"/>
    <n v="1936"/>
  </r>
  <r>
    <x v="37"/>
    <x v="5"/>
    <n v="35"/>
    <n v="9"/>
    <n v="2394"/>
  </r>
  <r>
    <x v="38"/>
    <x v="5"/>
    <n v="35"/>
    <n v="43"/>
    <n v="10820"/>
  </r>
  <r>
    <x v="39"/>
    <x v="5"/>
    <n v="35"/>
    <n v="19"/>
    <n v="5086"/>
  </r>
  <r>
    <x v="40"/>
    <x v="5"/>
    <n v="35"/>
    <n v="9"/>
    <n v="2575"/>
  </r>
  <r>
    <x v="41"/>
    <x v="5"/>
    <n v="35"/>
    <n v="18"/>
    <n v="3824"/>
  </r>
  <r>
    <x v="42"/>
    <x v="5"/>
    <n v="35"/>
    <n v="55"/>
    <n v="10234"/>
  </r>
  <r>
    <x v="43"/>
    <x v="5"/>
    <n v="35"/>
    <n v="84"/>
    <n v="34814"/>
  </r>
  <r>
    <x v="44"/>
    <x v="5"/>
    <n v="35"/>
    <n v="42"/>
    <n v="18219"/>
  </r>
  <r>
    <x v="45"/>
    <x v="5"/>
    <n v="35"/>
    <n v="4"/>
    <n v="753"/>
  </r>
  <r>
    <x v="46"/>
    <x v="5"/>
    <n v="35"/>
    <n v="109"/>
    <n v="74887"/>
  </r>
  <r>
    <x v="47"/>
    <x v="5"/>
    <n v="35"/>
    <n v="29"/>
    <n v="2876"/>
  </r>
  <r>
    <x v="48"/>
    <x v="5"/>
    <n v="35"/>
    <n v="25"/>
    <n v="10189"/>
  </r>
  <r>
    <x v="49"/>
    <x v="5"/>
    <n v="35"/>
    <n v="22"/>
    <n v="3252"/>
  </r>
  <r>
    <x v="50"/>
    <x v="5"/>
    <n v="35"/>
    <n v="13"/>
    <n v="2861"/>
  </r>
  <r>
    <x v="53"/>
    <x v="5"/>
    <n v="35"/>
    <n v="6"/>
    <n v="3869"/>
  </r>
  <r>
    <x v="52"/>
    <x v="5"/>
    <n v="35"/>
    <n v="1"/>
    <n v="333"/>
  </r>
  <r>
    <x v="51"/>
    <x v="5"/>
    <n v="35"/>
    <n v="79"/>
    <n v="98205"/>
  </r>
  <r>
    <x v="0"/>
    <x v="5"/>
    <n v="36"/>
    <n v="16"/>
    <n v="7572"/>
  </r>
  <r>
    <x v="1"/>
    <x v="5"/>
    <n v="36"/>
    <n v="6"/>
    <n v="1065"/>
  </r>
  <r>
    <x v="2"/>
    <x v="5"/>
    <n v="36"/>
    <n v="43"/>
    <n v="16220"/>
  </r>
  <r>
    <x v="3"/>
    <x v="5"/>
    <n v="36"/>
    <n v="6"/>
    <n v="1442"/>
  </r>
  <r>
    <x v="4"/>
    <x v="5"/>
    <n v="36"/>
    <n v="95"/>
    <n v="23976"/>
  </r>
  <r>
    <x v="5"/>
    <x v="5"/>
    <n v="36"/>
    <n v="5"/>
    <n v="2738"/>
  </r>
  <r>
    <x v="6"/>
    <x v="5"/>
    <n v="36"/>
    <n v="6"/>
    <n v="2911"/>
  </r>
  <r>
    <x v="7"/>
    <x v="5"/>
    <n v="36"/>
    <n v="7"/>
    <n v="1247"/>
  </r>
  <r>
    <x v="8"/>
    <x v="5"/>
    <n v="36"/>
    <n v="0"/>
    <n v="0"/>
  </r>
  <r>
    <x v="9"/>
    <x v="5"/>
    <n v="36"/>
    <n v="0"/>
    <n v="0"/>
  </r>
  <r>
    <x v="10"/>
    <x v="5"/>
    <n v="36"/>
    <n v="27"/>
    <n v="29080"/>
  </r>
  <r>
    <x v="11"/>
    <x v="5"/>
    <n v="36"/>
    <n v="14"/>
    <n v="1716"/>
  </r>
  <r>
    <x v="12"/>
    <x v="5"/>
    <n v="36"/>
    <n v="2"/>
    <n v="1014"/>
  </r>
  <r>
    <x v="13"/>
    <x v="5"/>
    <n v="36"/>
    <n v="60"/>
    <n v="40875"/>
  </r>
  <r>
    <x v="14"/>
    <x v="5"/>
    <n v="36"/>
    <n v="21"/>
    <n v="4179"/>
  </r>
  <r>
    <x v="15"/>
    <x v="5"/>
    <n v="36"/>
    <n v="2"/>
    <n v="421"/>
  </r>
  <r>
    <x v="16"/>
    <x v="5"/>
    <n v="36"/>
    <n v="14"/>
    <n v="4067"/>
  </r>
  <r>
    <x v="17"/>
    <x v="5"/>
    <n v="36"/>
    <n v="9"/>
    <n v="17154"/>
  </r>
  <r>
    <x v="18"/>
    <x v="5"/>
    <n v="36"/>
    <n v="70"/>
    <n v="40204"/>
  </r>
  <r>
    <x v="19"/>
    <x v="5"/>
    <n v="36"/>
    <n v="25"/>
    <n v="4375"/>
  </r>
  <r>
    <x v="20"/>
    <x v="5"/>
    <n v="36"/>
    <n v="12"/>
    <n v="4156"/>
  </r>
  <r>
    <x v="21"/>
    <x v="5"/>
    <n v="36"/>
    <n v="24"/>
    <n v="16146"/>
  </r>
  <r>
    <x v="22"/>
    <x v="5"/>
    <n v="36"/>
    <n v="52"/>
    <n v="14872"/>
  </r>
  <r>
    <x v="23"/>
    <x v="5"/>
    <n v="36"/>
    <n v="10"/>
    <n v="4167"/>
  </r>
  <r>
    <x v="24"/>
    <x v="5"/>
    <n v="36"/>
    <n v="44"/>
    <n v="16199"/>
  </r>
  <r>
    <x v="25"/>
    <x v="5"/>
    <n v="36"/>
    <n v="14"/>
    <n v="3277"/>
  </r>
  <r>
    <x v="26"/>
    <x v="5"/>
    <n v="36"/>
    <n v="5"/>
    <n v="2023"/>
  </r>
  <r>
    <x v="27"/>
    <x v="5"/>
    <n v="36"/>
    <n v="10"/>
    <n v="1340"/>
  </r>
  <r>
    <x v="28"/>
    <x v="5"/>
    <n v="36"/>
    <n v="14"/>
    <n v="4156"/>
  </r>
  <r>
    <x v="29"/>
    <x v="5"/>
    <n v="36"/>
    <n v="15"/>
    <n v="2088"/>
  </r>
  <r>
    <x v="30"/>
    <x v="5"/>
    <n v="36"/>
    <n v="18"/>
    <n v="6915"/>
  </r>
  <r>
    <x v="31"/>
    <x v="5"/>
    <n v="36"/>
    <n v="15"/>
    <n v="6040"/>
  </r>
  <r>
    <x v="32"/>
    <x v="5"/>
    <n v="36"/>
    <n v="55"/>
    <n v="5934"/>
  </r>
  <r>
    <x v="33"/>
    <x v="5"/>
    <n v="36"/>
    <n v="14"/>
    <n v="3221"/>
  </r>
  <r>
    <x v="34"/>
    <x v="5"/>
    <n v="36"/>
    <n v="3"/>
    <n v="772"/>
  </r>
  <r>
    <x v="35"/>
    <x v="5"/>
    <n v="36"/>
    <n v="23"/>
    <n v="6465"/>
  </r>
  <r>
    <x v="36"/>
    <x v="5"/>
    <n v="36"/>
    <n v="13"/>
    <n v="1509"/>
  </r>
  <r>
    <x v="37"/>
    <x v="5"/>
    <n v="36"/>
    <n v="6"/>
    <n v="1484"/>
  </r>
  <r>
    <x v="38"/>
    <x v="5"/>
    <n v="36"/>
    <n v="45"/>
    <n v="11842"/>
  </r>
  <r>
    <x v="39"/>
    <x v="5"/>
    <n v="36"/>
    <n v="20"/>
    <n v="5019"/>
  </r>
  <r>
    <x v="40"/>
    <x v="5"/>
    <n v="36"/>
    <n v="9"/>
    <n v="2191"/>
  </r>
  <r>
    <x v="41"/>
    <x v="5"/>
    <n v="36"/>
    <n v="18"/>
    <n v="3429"/>
  </r>
  <r>
    <x v="42"/>
    <x v="5"/>
    <n v="36"/>
    <n v="54"/>
    <n v="8866"/>
  </r>
  <r>
    <x v="43"/>
    <x v="5"/>
    <n v="36"/>
    <n v="79"/>
    <n v="28634"/>
  </r>
  <r>
    <x v="44"/>
    <x v="5"/>
    <n v="36"/>
    <n v="43"/>
    <n v="18147"/>
  </r>
  <r>
    <x v="45"/>
    <x v="5"/>
    <n v="36"/>
    <n v="4"/>
    <n v="811"/>
  </r>
  <r>
    <x v="46"/>
    <x v="5"/>
    <n v="36"/>
    <n v="107"/>
    <n v="76413"/>
  </r>
  <r>
    <x v="47"/>
    <x v="5"/>
    <n v="36"/>
    <n v="29"/>
    <n v="2514"/>
  </r>
  <r>
    <x v="48"/>
    <x v="5"/>
    <n v="36"/>
    <n v="24"/>
    <n v="10579"/>
  </r>
  <r>
    <x v="49"/>
    <x v="5"/>
    <n v="36"/>
    <n v="21"/>
    <n v="3122"/>
  </r>
  <r>
    <x v="50"/>
    <x v="5"/>
    <n v="36"/>
    <n v="13"/>
    <n v="2400"/>
  </r>
  <r>
    <x v="53"/>
    <x v="5"/>
    <n v="36"/>
    <n v="7"/>
    <n v="5291"/>
  </r>
  <r>
    <x v="52"/>
    <x v="5"/>
    <n v="36"/>
    <n v="1"/>
    <n v="332"/>
  </r>
  <r>
    <x v="51"/>
    <x v="5"/>
    <n v="36"/>
    <n v="77"/>
    <n v="94763"/>
  </r>
  <r>
    <x v="0"/>
    <x v="5"/>
    <n v="37"/>
    <n v="13"/>
    <n v="5648"/>
  </r>
  <r>
    <x v="1"/>
    <x v="5"/>
    <n v="37"/>
    <n v="6"/>
    <n v="1011"/>
  </r>
  <r>
    <x v="2"/>
    <x v="5"/>
    <n v="37"/>
    <n v="50"/>
    <n v="22299"/>
  </r>
  <r>
    <x v="3"/>
    <x v="5"/>
    <n v="37"/>
    <n v="6"/>
    <n v="1737"/>
  </r>
  <r>
    <x v="4"/>
    <x v="5"/>
    <n v="37"/>
    <n v="100"/>
    <n v="33454"/>
  </r>
  <r>
    <x v="5"/>
    <x v="5"/>
    <n v="37"/>
    <n v="5"/>
    <n v="3305"/>
  </r>
  <r>
    <x v="6"/>
    <x v="5"/>
    <n v="37"/>
    <n v="6"/>
    <n v="3510"/>
  </r>
  <r>
    <x v="7"/>
    <x v="5"/>
    <n v="37"/>
    <n v="7"/>
    <n v="1751"/>
  </r>
  <r>
    <x v="8"/>
    <x v="5"/>
    <n v="37"/>
    <n v="0"/>
    <n v="0"/>
  </r>
  <r>
    <x v="9"/>
    <x v="5"/>
    <n v="37"/>
    <n v="0"/>
    <n v="0"/>
  </r>
  <r>
    <x v="10"/>
    <x v="5"/>
    <n v="37"/>
    <n v="28"/>
    <n v="31887"/>
  </r>
  <r>
    <x v="11"/>
    <x v="5"/>
    <n v="37"/>
    <n v="14"/>
    <n v="1703"/>
  </r>
  <r>
    <x v="12"/>
    <x v="5"/>
    <n v="37"/>
    <n v="3"/>
    <n v="1443"/>
  </r>
  <r>
    <x v="13"/>
    <x v="5"/>
    <n v="37"/>
    <n v="63"/>
    <n v="43810"/>
  </r>
  <r>
    <x v="14"/>
    <x v="5"/>
    <n v="37"/>
    <n v="21"/>
    <n v="4719"/>
  </r>
  <r>
    <x v="15"/>
    <x v="5"/>
    <n v="37"/>
    <n v="2"/>
    <n v="535"/>
  </r>
  <r>
    <x v="16"/>
    <x v="5"/>
    <n v="37"/>
    <n v="14"/>
    <n v="4345"/>
  </r>
  <r>
    <x v="17"/>
    <x v="5"/>
    <n v="37"/>
    <n v="9"/>
    <n v="21553"/>
  </r>
  <r>
    <x v="18"/>
    <x v="5"/>
    <n v="37"/>
    <n v="71"/>
    <n v="44335"/>
  </r>
  <r>
    <x v="19"/>
    <x v="5"/>
    <n v="37"/>
    <n v="24"/>
    <n v="3829"/>
  </r>
  <r>
    <x v="20"/>
    <x v="5"/>
    <n v="37"/>
    <n v="12"/>
    <n v="4921"/>
  </r>
  <r>
    <x v="21"/>
    <x v="5"/>
    <n v="37"/>
    <n v="24"/>
    <n v="19656"/>
  </r>
  <r>
    <x v="22"/>
    <x v="5"/>
    <n v="37"/>
    <n v="51"/>
    <n v="17077"/>
  </r>
  <r>
    <x v="23"/>
    <x v="5"/>
    <n v="37"/>
    <n v="11"/>
    <n v="5339"/>
  </r>
  <r>
    <x v="24"/>
    <x v="5"/>
    <n v="37"/>
    <n v="39"/>
    <n v="16440"/>
  </r>
  <r>
    <x v="25"/>
    <x v="5"/>
    <n v="37"/>
    <n v="16"/>
    <n v="3264"/>
  </r>
  <r>
    <x v="26"/>
    <x v="5"/>
    <n v="37"/>
    <n v="7"/>
    <n v="2851"/>
  </r>
  <r>
    <x v="27"/>
    <x v="5"/>
    <n v="37"/>
    <n v="10"/>
    <n v="1572"/>
  </r>
  <r>
    <x v="28"/>
    <x v="5"/>
    <n v="37"/>
    <n v="14"/>
    <n v="4623"/>
  </r>
  <r>
    <x v="29"/>
    <x v="5"/>
    <n v="37"/>
    <n v="15"/>
    <n v="2728"/>
  </r>
  <r>
    <x v="30"/>
    <x v="5"/>
    <n v="37"/>
    <n v="10"/>
    <n v="5210"/>
  </r>
  <r>
    <x v="31"/>
    <x v="5"/>
    <n v="37"/>
    <n v="15"/>
    <n v="6482"/>
  </r>
  <r>
    <x v="32"/>
    <x v="5"/>
    <n v="37"/>
    <n v="54"/>
    <n v="6786"/>
  </r>
  <r>
    <x v="33"/>
    <x v="5"/>
    <n v="37"/>
    <n v="16"/>
    <n v="4705"/>
  </r>
  <r>
    <x v="34"/>
    <x v="5"/>
    <n v="37"/>
    <n v="3"/>
    <n v="883"/>
  </r>
  <r>
    <x v="35"/>
    <x v="5"/>
    <n v="37"/>
    <n v="39"/>
    <n v="9360"/>
  </r>
  <r>
    <x v="36"/>
    <x v="5"/>
    <n v="37"/>
    <n v="17"/>
    <n v="2466"/>
  </r>
  <r>
    <x v="37"/>
    <x v="5"/>
    <n v="37"/>
    <n v="6"/>
    <n v="1801"/>
  </r>
  <r>
    <x v="38"/>
    <x v="5"/>
    <n v="37"/>
    <n v="44"/>
    <n v="13146"/>
  </r>
  <r>
    <x v="39"/>
    <x v="5"/>
    <n v="37"/>
    <n v="18"/>
    <n v="5678"/>
  </r>
  <r>
    <x v="40"/>
    <x v="5"/>
    <n v="37"/>
    <n v="9"/>
    <n v="2722"/>
  </r>
  <r>
    <x v="41"/>
    <x v="5"/>
    <n v="37"/>
    <n v="2"/>
    <n v="513"/>
  </r>
  <r>
    <x v="42"/>
    <x v="5"/>
    <n v="37"/>
    <n v="55"/>
    <n v="10670"/>
  </r>
  <r>
    <x v="43"/>
    <x v="5"/>
    <n v="37"/>
    <n v="82"/>
    <n v="34405"/>
  </r>
  <r>
    <x v="44"/>
    <x v="5"/>
    <n v="37"/>
    <n v="42"/>
    <n v="18301"/>
  </r>
  <r>
    <x v="45"/>
    <x v="5"/>
    <n v="37"/>
    <n v="4"/>
    <n v="794"/>
  </r>
  <r>
    <x v="46"/>
    <x v="5"/>
    <n v="37"/>
    <n v="117"/>
    <n v="83360"/>
  </r>
  <r>
    <x v="47"/>
    <x v="5"/>
    <n v="37"/>
    <n v="29"/>
    <n v="3147"/>
  </r>
  <r>
    <x v="48"/>
    <x v="5"/>
    <n v="37"/>
    <n v="25"/>
    <n v="10817"/>
  </r>
  <r>
    <x v="49"/>
    <x v="5"/>
    <n v="37"/>
    <n v="20"/>
    <n v="3303"/>
  </r>
  <r>
    <x v="50"/>
    <x v="5"/>
    <n v="37"/>
    <n v="13"/>
    <n v="2937"/>
  </r>
  <r>
    <x v="53"/>
    <x v="5"/>
    <n v="37"/>
    <n v="6"/>
    <n v="4096"/>
  </r>
  <r>
    <x v="52"/>
    <x v="5"/>
    <n v="37"/>
    <n v="1"/>
    <n v="373"/>
  </r>
  <r>
    <x v="51"/>
    <x v="5"/>
    <n v="37"/>
    <n v="80"/>
    <n v="100496"/>
  </r>
  <r>
    <x v="0"/>
    <x v="5"/>
    <n v="38"/>
    <n v="15"/>
    <n v="5760"/>
  </r>
  <r>
    <x v="1"/>
    <x v="5"/>
    <n v="38"/>
    <n v="5"/>
    <n v="796"/>
  </r>
  <r>
    <x v="2"/>
    <x v="5"/>
    <n v="38"/>
    <n v="49"/>
    <n v="22204"/>
  </r>
  <r>
    <x v="3"/>
    <x v="5"/>
    <n v="38"/>
    <n v="6"/>
    <n v="1617"/>
  </r>
  <r>
    <x v="4"/>
    <x v="5"/>
    <n v="38"/>
    <n v="97"/>
    <n v="34389"/>
  </r>
  <r>
    <x v="5"/>
    <x v="5"/>
    <n v="38"/>
    <n v="5"/>
    <n v="3324"/>
  </r>
  <r>
    <x v="6"/>
    <x v="5"/>
    <n v="38"/>
    <n v="6"/>
    <n v="3395"/>
  </r>
  <r>
    <x v="7"/>
    <x v="5"/>
    <n v="38"/>
    <n v="7"/>
    <n v="1659"/>
  </r>
  <r>
    <x v="8"/>
    <x v="5"/>
    <n v="38"/>
    <n v="0"/>
    <n v="0"/>
  </r>
  <r>
    <x v="9"/>
    <x v="5"/>
    <n v="38"/>
    <n v="0"/>
    <n v="0"/>
  </r>
  <r>
    <x v="10"/>
    <x v="5"/>
    <n v="38"/>
    <n v="25"/>
    <n v="30467"/>
  </r>
  <r>
    <x v="11"/>
    <x v="5"/>
    <n v="38"/>
    <n v="14"/>
    <n v="1749"/>
  </r>
  <r>
    <x v="12"/>
    <x v="5"/>
    <n v="38"/>
    <n v="3"/>
    <n v="1587"/>
  </r>
  <r>
    <x v="13"/>
    <x v="5"/>
    <n v="38"/>
    <n v="62"/>
    <n v="42763"/>
  </r>
  <r>
    <x v="14"/>
    <x v="5"/>
    <n v="38"/>
    <n v="18"/>
    <n v="4018"/>
  </r>
  <r>
    <x v="15"/>
    <x v="5"/>
    <n v="38"/>
    <n v="2"/>
    <n v="505"/>
  </r>
  <r>
    <x v="16"/>
    <x v="5"/>
    <n v="38"/>
    <n v="13"/>
    <n v="3896"/>
  </r>
  <r>
    <x v="17"/>
    <x v="5"/>
    <n v="38"/>
    <n v="9"/>
    <n v="22431"/>
  </r>
  <r>
    <x v="18"/>
    <x v="5"/>
    <n v="38"/>
    <n v="69"/>
    <n v="41539"/>
  </r>
  <r>
    <x v="19"/>
    <x v="5"/>
    <n v="38"/>
    <n v="19"/>
    <n v="3644"/>
  </r>
  <r>
    <x v="20"/>
    <x v="5"/>
    <n v="38"/>
    <n v="12"/>
    <n v="4649"/>
  </r>
  <r>
    <x v="21"/>
    <x v="5"/>
    <n v="38"/>
    <n v="25"/>
    <n v="20659"/>
  </r>
  <r>
    <x v="22"/>
    <x v="5"/>
    <n v="38"/>
    <n v="48"/>
    <n v="14880"/>
  </r>
  <r>
    <x v="23"/>
    <x v="5"/>
    <n v="38"/>
    <n v="11"/>
    <n v="5367"/>
  </r>
  <r>
    <x v="24"/>
    <x v="5"/>
    <n v="38"/>
    <n v="44"/>
    <n v="16755"/>
  </r>
  <r>
    <x v="25"/>
    <x v="5"/>
    <n v="38"/>
    <n v="16"/>
    <n v="3293"/>
  </r>
  <r>
    <x v="26"/>
    <x v="5"/>
    <n v="38"/>
    <n v="5"/>
    <n v="2298"/>
  </r>
  <r>
    <x v="27"/>
    <x v="5"/>
    <n v="38"/>
    <n v="9"/>
    <n v="1526"/>
  </r>
  <r>
    <x v="28"/>
    <x v="5"/>
    <n v="38"/>
    <n v="12"/>
    <n v="3279"/>
  </r>
  <r>
    <x v="29"/>
    <x v="5"/>
    <n v="38"/>
    <n v="15"/>
    <n v="2588"/>
  </r>
  <r>
    <x v="30"/>
    <x v="5"/>
    <n v="38"/>
    <n v="18"/>
    <n v="7045"/>
  </r>
  <r>
    <x v="31"/>
    <x v="5"/>
    <n v="38"/>
    <n v="18"/>
    <n v="9070"/>
  </r>
  <r>
    <x v="32"/>
    <x v="5"/>
    <n v="38"/>
    <n v="55"/>
    <n v="7014"/>
  </r>
  <r>
    <x v="33"/>
    <x v="5"/>
    <n v="38"/>
    <n v="14"/>
    <n v="3812"/>
  </r>
  <r>
    <x v="34"/>
    <x v="5"/>
    <n v="38"/>
    <n v="3"/>
    <n v="957"/>
  </r>
  <r>
    <x v="35"/>
    <x v="5"/>
    <n v="38"/>
    <n v="39"/>
    <n v="9741"/>
  </r>
  <r>
    <x v="36"/>
    <x v="5"/>
    <n v="38"/>
    <n v="17"/>
    <n v="2570"/>
  </r>
  <r>
    <x v="37"/>
    <x v="5"/>
    <n v="38"/>
    <n v="6"/>
    <n v="2985"/>
  </r>
  <r>
    <x v="38"/>
    <x v="5"/>
    <n v="38"/>
    <n v="44"/>
    <n v="11950"/>
  </r>
  <r>
    <x v="39"/>
    <x v="5"/>
    <n v="38"/>
    <n v="19"/>
    <n v="6245"/>
  </r>
  <r>
    <x v="40"/>
    <x v="5"/>
    <n v="38"/>
    <n v="8"/>
    <n v="2884"/>
  </r>
  <r>
    <x v="41"/>
    <x v="5"/>
    <n v="38"/>
    <n v="2"/>
    <n v="490"/>
  </r>
  <r>
    <x v="42"/>
    <x v="5"/>
    <n v="38"/>
    <n v="54"/>
    <n v="10218"/>
  </r>
  <r>
    <x v="43"/>
    <x v="5"/>
    <n v="38"/>
    <n v="82"/>
    <n v="33836"/>
  </r>
  <r>
    <x v="44"/>
    <x v="5"/>
    <n v="38"/>
    <n v="44"/>
    <n v="20158"/>
  </r>
  <r>
    <x v="45"/>
    <x v="5"/>
    <n v="38"/>
    <n v="4"/>
    <n v="713"/>
  </r>
  <r>
    <x v="46"/>
    <x v="5"/>
    <n v="38"/>
    <n v="124"/>
    <n v="88480"/>
  </r>
  <r>
    <x v="47"/>
    <x v="5"/>
    <n v="38"/>
    <n v="28"/>
    <n v="3132"/>
  </r>
  <r>
    <x v="48"/>
    <x v="5"/>
    <n v="38"/>
    <n v="23"/>
    <n v="9785"/>
  </r>
  <r>
    <x v="49"/>
    <x v="5"/>
    <n v="38"/>
    <n v="19"/>
    <n v="3386"/>
  </r>
  <r>
    <x v="50"/>
    <x v="5"/>
    <n v="38"/>
    <n v="11"/>
    <n v="2568"/>
  </r>
  <r>
    <x v="53"/>
    <x v="5"/>
    <n v="38"/>
    <n v="6"/>
    <n v="3938"/>
  </r>
  <r>
    <x v="52"/>
    <x v="5"/>
    <n v="38"/>
    <n v="1"/>
    <n v="388"/>
  </r>
  <r>
    <x v="51"/>
    <x v="5"/>
    <n v="38"/>
    <n v="86"/>
    <n v="101072"/>
  </r>
  <r>
    <x v="0"/>
    <x v="5"/>
    <n v="39"/>
    <n v="14"/>
    <n v="5943"/>
  </r>
  <r>
    <x v="1"/>
    <x v="5"/>
    <n v="39"/>
    <n v="5"/>
    <n v="791"/>
  </r>
  <r>
    <x v="2"/>
    <x v="5"/>
    <n v="39"/>
    <n v="48"/>
    <n v="22951"/>
  </r>
  <r>
    <x v="3"/>
    <x v="5"/>
    <n v="39"/>
    <n v="6"/>
    <n v="1554"/>
  </r>
  <r>
    <x v="4"/>
    <x v="5"/>
    <n v="39"/>
    <n v="87"/>
    <n v="28702"/>
  </r>
  <r>
    <x v="5"/>
    <x v="5"/>
    <n v="39"/>
    <n v="6"/>
    <n v="3293"/>
  </r>
  <r>
    <x v="6"/>
    <x v="5"/>
    <n v="39"/>
    <n v="7"/>
    <n v="4458"/>
  </r>
  <r>
    <x v="7"/>
    <x v="5"/>
    <n v="39"/>
    <n v="9"/>
    <n v="2112"/>
  </r>
  <r>
    <x v="8"/>
    <x v="5"/>
    <n v="39"/>
    <n v="0"/>
    <n v="0"/>
  </r>
  <r>
    <x v="9"/>
    <x v="5"/>
    <n v="39"/>
    <n v="0"/>
    <n v="0"/>
  </r>
  <r>
    <x v="10"/>
    <x v="5"/>
    <n v="39"/>
    <n v="27"/>
    <n v="30611"/>
  </r>
  <r>
    <x v="11"/>
    <x v="5"/>
    <n v="39"/>
    <n v="14"/>
    <n v="1638"/>
  </r>
  <r>
    <x v="12"/>
    <x v="5"/>
    <n v="39"/>
    <n v="7"/>
    <n v="1953"/>
  </r>
  <r>
    <x v="13"/>
    <x v="5"/>
    <n v="39"/>
    <n v="63"/>
    <n v="42332"/>
  </r>
  <r>
    <x v="14"/>
    <x v="5"/>
    <n v="39"/>
    <n v="18"/>
    <n v="4024"/>
  </r>
  <r>
    <x v="15"/>
    <x v="5"/>
    <n v="39"/>
    <n v="3"/>
    <n v="620"/>
  </r>
  <r>
    <x v="16"/>
    <x v="5"/>
    <n v="39"/>
    <n v="13"/>
    <n v="3986"/>
  </r>
  <r>
    <x v="17"/>
    <x v="5"/>
    <n v="39"/>
    <n v="10"/>
    <n v="21887"/>
  </r>
  <r>
    <x v="18"/>
    <x v="5"/>
    <n v="39"/>
    <n v="75"/>
    <n v="45259"/>
  </r>
  <r>
    <x v="19"/>
    <x v="5"/>
    <n v="39"/>
    <n v="25"/>
    <n v="5037"/>
  </r>
  <r>
    <x v="20"/>
    <x v="5"/>
    <n v="39"/>
    <n v="15"/>
    <n v="6020"/>
  </r>
  <r>
    <x v="21"/>
    <x v="5"/>
    <n v="39"/>
    <n v="24"/>
    <n v="18913"/>
  </r>
  <r>
    <x v="22"/>
    <x v="5"/>
    <n v="39"/>
    <n v="50"/>
    <n v="17043"/>
  </r>
  <r>
    <x v="23"/>
    <x v="5"/>
    <n v="39"/>
    <n v="10"/>
    <n v="5153"/>
  </r>
  <r>
    <x v="24"/>
    <x v="5"/>
    <n v="39"/>
    <n v="46"/>
    <n v="19160"/>
  </r>
  <r>
    <x v="25"/>
    <x v="5"/>
    <n v="39"/>
    <n v="16"/>
    <n v="2971"/>
  </r>
  <r>
    <x v="26"/>
    <x v="5"/>
    <n v="39"/>
    <n v="5"/>
    <n v="1719"/>
  </r>
  <r>
    <x v="27"/>
    <x v="5"/>
    <n v="39"/>
    <n v="9"/>
    <n v="1340"/>
  </r>
  <r>
    <x v="28"/>
    <x v="5"/>
    <n v="39"/>
    <n v="11"/>
    <n v="2982"/>
  </r>
  <r>
    <x v="29"/>
    <x v="5"/>
    <n v="39"/>
    <n v="17"/>
    <n v="3060"/>
  </r>
  <r>
    <x v="30"/>
    <x v="5"/>
    <n v="39"/>
    <n v="17"/>
    <n v="6362"/>
  </r>
  <r>
    <x v="31"/>
    <x v="5"/>
    <n v="39"/>
    <n v="15"/>
    <n v="7084"/>
  </r>
  <r>
    <x v="32"/>
    <x v="5"/>
    <n v="39"/>
    <n v="23"/>
    <n v="5387"/>
  </r>
  <r>
    <x v="33"/>
    <x v="5"/>
    <n v="39"/>
    <n v="15"/>
    <n v="3669"/>
  </r>
  <r>
    <x v="34"/>
    <x v="5"/>
    <n v="39"/>
    <n v="6"/>
    <n v="1148"/>
  </r>
  <r>
    <x v="35"/>
    <x v="5"/>
    <n v="39"/>
    <n v="41"/>
    <n v="9294"/>
  </r>
  <r>
    <x v="36"/>
    <x v="5"/>
    <n v="39"/>
    <n v="13"/>
    <n v="2257"/>
  </r>
  <r>
    <x v="37"/>
    <x v="5"/>
    <n v="39"/>
    <n v="8"/>
    <n v="2821"/>
  </r>
  <r>
    <x v="38"/>
    <x v="5"/>
    <n v="39"/>
    <n v="25"/>
    <n v="11100"/>
  </r>
  <r>
    <x v="39"/>
    <x v="5"/>
    <n v="39"/>
    <n v="19"/>
    <n v="6276"/>
  </r>
  <r>
    <x v="40"/>
    <x v="5"/>
    <n v="39"/>
    <n v="8"/>
    <n v="2826"/>
  </r>
  <r>
    <x v="41"/>
    <x v="5"/>
    <n v="39"/>
    <n v="2"/>
    <n v="577"/>
  </r>
  <r>
    <x v="42"/>
    <x v="5"/>
    <n v="39"/>
    <n v="51"/>
    <n v="9484"/>
  </r>
  <r>
    <x v="43"/>
    <x v="5"/>
    <n v="39"/>
    <n v="84"/>
    <n v="35648"/>
  </r>
  <r>
    <x v="44"/>
    <x v="5"/>
    <n v="39"/>
    <n v="42"/>
    <n v="19373"/>
  </r>
  <r>
    <x v="45"/>
    <x v="5"/>
    <n v="39"/>
    <n v="4"/>
    <n v="744"/>
  </r>
  <r>
    <x v="46"/>
    <x v="5"/>
    <n v="39"/>
    <n v="123"/>
    <n v="86035"/>
  </r>
  <r>
    <x v="47"/>
    <x v="5"/>
    <n v="39"/>
    <n v="28"/>
    <n v="3291"/>
  </r>
  <r>
    <x v="48"/>
    <x v="5"/>
    <n v="39"/>
    <n v="27"/>
    <n v="11537"/>
  </r>
  <r>
    <x v="49"/>
    <x v="5"/>
    <n v="39"/>
    <n v="20"/>
    <n v="5677"/>
  </r>
  <r>
    <x v="50"/>
    <x v="5"/>
    <n v="39"/>
    <n v="12"/>
    <n v="2632"/>
  </r>
  <r>
    <x v="53"/>
    <x v="5"/>
    <n v="39"/>
    <n v="8"/>
    <n v="5538"/>
  </r>
  <r>
    <x v="52"/>
    <x v="5"/>
    <n v="39"/>
    <n v="1"/>
    <n v="405"/>
  </r>
  <r>
    <x v="51"/>
    <x v="5"/>
    <n v="39"/>
    <n v="78"/>
    <n v="95491"/>
  </r>
  <r>
    <x v="0"/>
    <x v="5"/>
    <n v="40"/>
    <n v="28"/>
    <n v="10507"/>
  </r>
  <r>
    <x v="1"/>
    <x v="5"/>
    <n v="40"/>
    <n v="7"/>
    <n v="1594"/>
  </r>
  <r>
    <x v="2"/>
    <x v="5"/>
    <n v="40"/>
    <n v="52"/>
    <n v="23461"/>
  </r>
  <r>
    <x v="3"/>
    <x v="5"/>
    <n v="40"/>
    <n v="14"/>
    <n v="4007"/>
  </r>
  <r>
    <x v="4"/>
    <x v="5"/>
    <n v="40"/>
    <n v="125"/>
    <n v="40416"/>
  </r>
  <r>
    <x v="5"/>
    <x v="5"/>
    <n v="40"/>
    <n v="5"/>
    <n v="3291"/>
  </r>
  <r>
    <x v="6"/>
    <x v="5"/>
    <n v="40"/>
    <n v="17"/>
    <n v="5415"/>
  </r>
  <r>
    <x v="7"/>
    <x v="5"/>
    <n v="40"/>
    <n v="16"/>
    <n v="4021"/>
  </r>
  <r>
    <x v="8"/>
    <x v="5"/>
    <n v="40"/>
    <n v="0"/>
    <n v="0"/>
  </r>
  <r>
    <x v="9"/>
    <x v="5"/>
    <n v="40"/>
    <n v="0"/>
    <n v="0"/>
  </r>
  <r>
    <x v="10"/>
    <x v="5"/>
    <n v="40"/>
    <n v="30"/>
    <n v="27048"/>
  </r>
  <r>
    <x v="11"/>
    <x v="5"/>
    <n v="40"/>
    <n v="20"/>
    <n v="2186"/>
  </r>
  <r>
    <x v="12"/>
    <x v="5"/>
    <n v="40"/>
    <n v="8"/>
    <n v="2721"/>
  </r>
  <r>
    <x v="13"/>
    <x v="5"/>
    <n v="40"/>
    <n v="80"/>
    <n v="50853"/>
  </r>
  <r>
    <x v="14"/>
    <x v="5"/>
    <n v="40"/>
    <n v="31"/>
    <n v="6931"/>
  </r>
  <r>
    <x v="15"/>
    <x v="5"/>
    <n v="40"/>
    <n v="9"/>
    <n v="2075"/>
  </r>
  <r>
    <x v="16"/>
    <x v="5"/>
    <n v="40"/>
    <n v="35"/>
    <n v="8024"/>
  </r>
  <r>
    <x v="17"/>
    <x v="5"/>
    <n v="40"/>
    <n v="24"/>
    <n v="24061"/>
  </r>
  <r>
    <x v="18"/>
    <x v="5"/>
    <n v="40"/>
    <n v="73"/>
    <n v="44290"/>
  </r>
  <r>
    <x v="19"/>
    <x v="5"/>
    <n v="40"/>
    <n v="28"/>
    <n v="5706"/>
  </r>
  <r>
    <x v="20"/>
    <x v="5"/>
    <n v="40"/>
    <n v="32"/>
    <n v="7507"/>
  </r>
  <r>
    <x v="21"/>
    <x v="5"/>
    <n v="40"/>
    <n v="44"/>
    <n v="23405"/>
  </r>
  <r>
    <x v="22"/>
    <x v="5"/>
    <n v="40"/>
    <n v="66"/>
    <n v="24121"/>
  </r>
  <r>
    <x v="23"/>
    <x v="5"/>
    <n v="40"/>
    <n v="17"/>
    <n v="6028"/>
  </r>
  <r>
    <x v="24"/>
    <x v="5"/>
    <n v="40"/>
    <n v="53"/>
    <n v="19828"/>
  </r>
  <r>
    <x v="25"/>
    <x v="5"/>
    <n v="40"/>
    <n v="17"/>
    <n v="7775"/>
  </r>
  <r>
    <x v="26"/>
    <x v="5"/>
    <n v="40"/>
    <n v="8"/>
    <n v="3086"/>
  </r>
  <r>
    <x v="27"/>
    <x v="5"/>
    <n v="40"/>
    <n v="16"/>
    <n v="2798"/>
  </r>
  <r>
    <x v="28"/>
    <x v="5"/>
    <n v="40"/>
    <n v="28"/>
    <n v="13205"/>
  </r>
  <r>
    <x v="29"/>
    <x v="5"/>
    <n v="40"/>
    <n v="22"/>
    <n v="4827"/>
  </r>
  <r>
    <x v="30"/>
    <x v="5"/>
    <n v="40"/>
    <n v="23"/>
    <n v="10926"/>
  </r>
  <r>
    <x v="31"/>
    <x v="5"/>
    <n v="40"/>
    <n v="26"/>
    <n v="11221"/>
  </r>
  <r>
    <x v="32"/>
    <x v="5"/>
    <n v="40"/>
    <n v="80"/>
    <n v="11896"/>
  </r>
  <r>
    <x v="33"/>
    <x v="5"/>
    <n v="40"/>
    <n v="48"/>
    <n v="15432"/>
  </r>
  <r>
    <x v="34"/>
    <x v="5"/>
    <n v="40"/>
    <n v="9"/>
    <n v="1319"/>
  </r>
  <r>
    <x v="35"/>
    <x v="5"/>
    <n v="40"/>
    <n v="67"/>
    <n v="17806"/>
  </r>
  <r>
    <x v="36"/>
    <x v="5"/>
    <n v="40"/>
    <n v="28"/>
    <n v="6083"/>
  </r>
  <r>
    <x v="37"/>
    <x v="5"/>
    <n v="40"/>
    <n v="15"/>
    <n v="4429"/>
  </r>
  <r>
    <x v="38"/>
    <x v="5"/>
    <n v="40"/>
    <n v="54"/>
    <n v="15537"/>
  </r>
  <r>
    <x v="39"/>
    <x v="5"/>
    <n v="40"/>
    <n v="16"/>
    <n v="5451"/>
  </r>
  <r>
    <x v="40"/>
    <x v="5"/>
    <n v="40"/>
    <n v="11"/>
    <n v="3520"/>
  </r>
  <r>
    <x v="41"/>
    <x v="5"/>
    <n v="40"/>
    <n v="34"/>
    <n v="9369"/>
  </r>
  <r>
    <x v="42"/>
    <x v="5"/>
    <n v="40"/>
    <n v="53"/>
    <n v="9801"/>
  </r>
  <r>
    <x v="43"/>
    <x v="5"/>
    <n v="40"/>
    <n v="126"/>
    <n v="32002"/>
  </r>
  <r>
    <x v="44"/>
    <x v="5"/>
    <n v="40"/>
    <n v="44"/>
    <n v="19475"/>
  </r>
  <r>
    <x v="45"/>
    <x v="5"/>
    <n v="40"/>
    <n v="7"/>
    <n v="2247"/>
  </r>
  <r>
    <x v="46"/>
    <x v="5"/>
    <n v="40"/>
    <n v="128"/>
    <n v="89331"/>
  </r>
  <r>
    <x v="47"/>
    <x v="5"/>
    <n v="40"/>
    <n v="47"/>
    <n v="7245"/>
  </r>
  <r>
    <x v="48"/>
    <x v="5"/>
    <n v="40"/>
    <n v="50"/>
    <n v="17942"/>
  </r>
  <r>
    <x v="49"/>
    <x v="5"/>
    <n v="40"/>
    <n v="23"/>
    <n v="7068"/>
  </r>
  <r>
    <x v="50"/>
    <x v="5"/>
    <n v="40"/>
    <n v="21"/>
    <n v="4542"/>
  </r>
  <r>
    <x v="53"/>
    <x v="5"/>
    <n v="40"/>
    <n v="8"/>
    <n v="4649"/>
  </r>
  <r>
    <x v="52"/>
    <x v="5"/>
    <n v="40"/>
    <n v="1"/>
    <n v="359"/>
  </r>
  <r>
    <x v="51"/>
    <x v="5"/>
    <n v="40"/>
    <n v="87"/>
    <n v="101747"/>
  </r>
  <r>
    <x v="0"/>
    <x v="5"/>
    <n v="41"/>
    <n v="28"/>
    <n v="10369"/>
  </r>
  <r>
    <x v="1"/>
    <x v="5"/>
    <n v="41"/>
    <n v="8"/>
    <n v="1705"/>
  </r>
  <r>
    <x v="2"/>
    <x v="5"/>
    <n v="41"/>
    <n v="54"/>
    <n v="24881"/>
  </r>
  <r>
    <x v="3"/>
    <x v="5"/>
    <n v="41"/>
    <n v="15"/>
    <n v="4051"/>
  </r>
  <r>
    <x v="4"/>
    <x v="5"/>
    <n v="41"/>
    <n v="138"/>
    <n v="41696"/>
  </r>
  <r>
    <x v="5"/>
    <x v="5"/>
    <n v="41"/>
    <n v="6"/>
    <n v="3708"/>
  </r>
  <r>
    <x v="6"/>
    <x v="5"/>
    <n v="41"/>
    <n v="16"/>
    <n v="6083"/>
  </r>
  <r>
    <x v="7"/>
    <x v="5"/>
    <n v="41"/>
    <n v="16"/>
    <n v="4242"/>
  </r>
  <r>
    <x v="8"/>
    <x v="5"/>
    <n v="41"/>
    <n v="1"/>
    <n v="918"/>
  </r>
  <r>
    <x v="9"/>
    <x v="5"/>
    <n v="41"/>
    <n v="0"/>
    <n v="0"/>
  </r>
  <r>
    <x v="10"/>
    <x v="5"/>
    <n v="41"/>
    <n v="30"/>
    <n v="30726"/>
  </r>
  <r>
    <x v="11"/>
    <x v="5"/>
    <n v="41"/>
    <n v="20"/>
    <n v="1955"/>
  </r>
  <r>
    <x v="12"/>
    <x v="5"/>
    <n v="41"/>
    <n v="9"/>
    <n v="2821"/>
  </r>
  <r>
    <x v="13"/>
    <x v="5"/>
    <n v="41"/>
    <n v="80"/>
    <n v="51632"/>
  </r>
  <r>
    <x v="14"/>
    <x v="5"/>
    <n v="41"/>
    <n v="30"/>
    <n v="6755"/>
  </r>
  <r>
    <x v="15"/>
    <x v="5"/>
    <n v="41"/>
    <n v="10"/>
    <n v="2783"/>
  </r>
  <r>
    <x v="16"/>
    <x v="5"/>
    <n v="41"/>
    <n v="35"/>
    <n v="7602"/>
  </r>
  <r>
    <x v="17"/>
    <x v="5"/>
    <n v="41"/>
    <n v="27"/>
    <n v="25343"/>
  </r>
  <r>
    <x v="18"/>
    <x v="5"/>
    <n v="41"/>
    <n v="71"/>
    <n v="46313"/>
  </r>
  <r>
    <x v="19"/>
    <x v="5"/>
    <n v="41"/>
    <n v="28"/>
    <n v="5595"/>
  </r>
  <r>
    <x v="20"/>
    <x v="5"/>
    <n v="41"/>
    <n v="30"/>
    <n v="7949"/>
  </r>
  <r>
    <x v="21"/>
    <x v="5"/>
    <n v="41"/>
    <n v="43"/>
    <n v="20815"/>
  </r>
  <r>
    <x v="22"/>
    <x v="5"/>
    <n v="41"/>
    <n v="70"/>
    <n v="25206"/>
  </r>
  <r>
    <x v="23"/>
    <x v="5"/>
    <n v="41"/>
    <n v="16"/>
    <n v="5125"/>
  </r>
  <r>
    <x v="24"/>
    <x v="5"/>
    <n v="41"/>
    <n v="53"/>
    <n v="18393"/>
  </r>
  <r>
    <x v="25"/>
    <x v="5"/>
    <n v="41"/>
    <n v="16"/>
    <n v="8072"/>
  </r>
  <r>
    <x v="26"/>
    <x v="5"/>
    <n v="41"/>
    <n v="8"/>
    <n v="2725"/>
  </r>
  <r>
    <x v="27"/>
    <x v="5"/>
    <n v="41"/>
    <n v="16"/>
    <n v="3542"/>
  </r>
  <r>
    <x v="28"/>
    <x v="5"/>
    <n v="41"/>
    <n v="27"/>
    <n v="13569"/>
  </r>
  <r>
    <x v="29"/>
    <x v="5"/>
    <n v="41"/>
    <n v="21"/>
    <n v="3943"/>
  </r>
  <r>
    <x v="30"/>
    <x v="5"/>
    <n v="41"/>
    <n v="14"/>
    <n v="3781"/>
  </r>
  <r>
    <x v="31"/>
    <x v="5"/>
    <n v="41"/>
    <n v="27"/>
    <n v="12350"/>
  </r>
  <r>
    <x v="32"/>
    <x v="5"/>
    <n v="41"/>
    <n v="80"/>
    <n v="11127"/>
  </r>
  <r>
    <x v="33"/>
    <x v="5"/>
    <n v="41"/>
    <n v="50"/>
    <n v="15209"/>
  </r>
  <r>
    <x v="34"/>
    <x v="5"/>
    <n v="41"/>
    <n v="10"/>
    <n v="1421"/>
  </r>
  <r>
    <x v="35"/>
    <x v="5"/>
    <n v="41"/>
    <n v="68"/>
    <n v="18904"/>
  </r>
  <r>
    <x v="36"/>
    <x v="5"/>
    <n v="41"/>
    <n v="28"/>
    <n v="6006"/>
  </r>
  <r>
    <x v="37"/>
    <x v="5"/>
    <n v="41"/>
    <n v="16"/>
    <n v="4608"/>
  </r>
  <r>
    <x v="38"/>
    <x v="5"/>
    <n v="41"/>
    <n v="53"/>
    <n v="15125"/>
  </r>
  <r>
    <x v="39"/>
    <x v="5"/>
    <n v="41"/>
    <n v="16"/>
    <n v="4799"/>
  </r>
  <r>
    <x v="40"/>
    <x v="5"/>
    <n v="41"/>
    <n v="12"/>
    <n v="4345"/>
  </r>
  <r>
    <x v="41"/>
    <x v="5"/>
    <n v="41"/>
    <n v="34"/>
    <n v="9370"/>
  </r>
  <r>
    <x v="42"/>
    <x v="5"/>
    <n v="41"/>
    <n v="51"/>
    <n v="8102"/>
  </r>
  <r>
    <x v="43"/>
    <x v="5"/>
    <n v="41"/>
    <n v="124"/>
    <n v="31604"/>
  </r>
  <r>
    <x v="44"/>
    <x v="5"/>
    <n v="41"/>
    <n v="44"/>
    <n v="19311"/>
  </r>
  <r>
    <x v="45"/>
    <x v="5"/>
    <n v="41"/>
    <n v="10"/>
    <n v="3386"/>
  </r>
  <r>
    <x v="46"/>
    <x v="5"/>
    <n v="41"/>
    <n v="125"/>
    <n v="87811"/>
  </r>
  <r>
    <x v="47"/>
    <x v="5"/>
    <n v="41"/>
    <n v="46"/>
    <n v="5477"/>
  </r>
  <r>
    <x v="48"/>
    <x v="5"/>
    <n v="41"/>
    <n v="51"/>
    <n v="18501"/>
  </r>
  <r>
    <x v="49"/>
    <x v="5"/>
    <n v="41"/>
    <n v="24"/>
    <n v="7116"/>
  </r>
  <r>
    <x v="50"/>
    <x v="5"/>
    <n v="41"/>
    <n v="23"/>
    <n v="5044"/>
  </r>
  <r>
    <x v="53"/>
    <x v="5"/>
    <n v="41"/>
    <n v="8"/>
    <n v="4648"/>
  </r>
  <r>
    <x v="52"/>
    <x v="5"/>
    <n v="41"/>
    <n v="1"/>
    <n v="389"/>
  </r>
  <r>
    <x v="51"/>
    <x v="5"/>
    <n v="41"/>
    <n v="86"/>
    <n v="102061"/>
  </r>
  <r>
    <x v="0"/>
    <x v="5"/>
    <n v="42"/>
    <n v="29"/>
    <n v="10836"/>
  </r>
  <r>
    <x v="1"/>
    <x v="5"/>
    <n v="42"/>
    <n v="7"/>
    <n v="1730"/>
  </r>
  <r>
    <x v="2"/>
    <x v="5"/>
    <n v="42"/>
    <n v="56"/>
    <n v="26529"/>
  </r>
  <r>
    <x v="3"/>
    <x v="5"/>
    <n v="42"/>
    <n v="17"/>
    <n v="5014"/>
  </r>
  <r>
    <x v="4"/>
    <x v="5"/>
    <n v="42"/>
    <n v="140"/>
    <n v="45010"/>
  </r>
  <r>
    <x v="5"/>
    <x v="5"/>
    <n v="42"/>
    <n v="6"/>
    <n v="3594"/>
  </r>
  <r>
    <x v="6"/>
    <x v="5"/>
    <n v="42"/>
    <n v="16"/>
    <n v="5188"/>
  </r>
  <r>
    <x v="7"/>
    <x v="5"/>
    <n v="42"/>
    <n v="16"/>
    <n v="4303"/>
  </r>
  <r>
    <x v="8"/>
    <x v="5"/>
    <n v="42"/>
    <n v="1"/>
    <n v="820"/>
  </r>
  <r>
    <x v="9"/>
    <x v="5"/>
    <n v="42"/>
    <n v="0"/>
    <n v="0"/>
  </r>
  <r>
    <x v="10"/>
    <x v="5"/>
    <n v="42"/>
    <n v="31"/>
    <n v="30812"/>
  </r>
  <r>
    <x v="11"/>
    <x v="5"/>
    <n v="42"/>
    <n v="19"/>
    <n v="1913"/>
  </r>
  <r>
    <x v="12"/>
    <x v="5"/>
    <n v="42"/>
    <n v="8"/>
    <n v="2623"/>
  </r>
  <r>
    <x v="13"/>
    <x v="5"/>
    <n v="42"/>
    <n v="80"/>
    <n v="50243"/>
  </r>
  <r>
    <x v="14"/>
    <x v="5"/>
    <n v="42"/>
    <n v="30"/>
    <n v="6125"/>
  </r>
  <r>
    <x v="15"/>
    <x v="5"/>
    <n v="42"/>
    <n v="10"/>
    <n v="2855"/>
  </r>
  <r>
    <x v="16"/>
    <x v="5"/>
    <n v="42"/>
    <n v="34"/>
    <n v="8088"/>
  </r>
  <r>
    <x v="17"/>
    <x v="5"/>
    <n v="42"/>
    <n v="23"/>
    <n v="25766"/>
  </r>
  <r>
    <x v="18"/>
    <x v="5"/>
    <n v="42"/>
    <n v="76"/>
    <n v="47214"/>
  </r>
  <r>
    <x v="19"/>
    <x v="5"/>
    <n v="42"/>
    <n v="28"/>
    <n v="5773"/>
  </r>
  <r>
    <x v="20"/>
    <x v="5"/>
    <n v="42"/>
    <n v="30"/>
    <n v="8035"/>
  </r>
  <r>
    <x v="21"/>
    <x v="5"/>
    <n v="42"/>
    <n v="44"/>
    <n v="24135"/>
  </r>
  <r>
    <x v="22"/>
    <x v="5"/>
    <n v="42"/>
    <n v="70"/>
    <n v="24724"/>
  </r>
  <r>
    <x v="23"/>
    <x v="5"/>
    <n v="42"/>
    <n v="17"/>
    <n v="5760"/>
  </r>
  <r>
    <x v="24"/>
    <x v="5"/>
    <n v="42"/>
    <n v="53"/>
    <n v="20046"/>
  </r>
  <r>
    <x v="25"/>
    <x v="5"/>
    <n v="42"/>
    <n v="18"/>
    <n v="8234"/>
  </r>
  <r>
    <x v="26"/>
    <x v="5"/>
    <n v="42"/>
    <n v="7"/>
    <n v="2794"/>
  </r>
  <r>
    <x v="27"/>
    <x v="5"/>
    <n v="42"/>
    <n v="16"/>
    <n v="3211"/>
  </r>
  <r>
    <x v="28"/>
    <x v="5"/>
    <n v="42"/>
    <n v="27"/>
    <n v="12905"/>
  </r>
  <r>
    <x v="29"/>
    <x v="5"/>
    <n v="42"/>
    <n v="21"/>
    <n v="4366"/>
  </r>
  <r>
    <x v="30"/>
    <x v="5"/>
    <n v="42"/>
    <n v="14"/>
    <n v="3961"/>
  </r>
  <r>
    <x v="31"/>
    <x v="5"/>
    <n v="42"/>
    <n v="27"/>
    <n v="12226"/>
  </r>
  <r>
    <x v="32"/>
    <x v="5"/>
    <n v="42"/>
    <n v="82"/>
    <n v="13378"/>
  </r>
  <r>
    <x v="33"/>
    <x v="5"/>
    <n v="42"/>
    <n v="54"/>
    <n v="17735"/>
  </r>
  <r>
    <x v="34"/>
    <x v="5"/>
    <n v="42"/>
    <n v="9"/>
    <n v="1289"/>
  </r>
  <r>
    <x v="35"/>
    <x v="5"/>
    <n v="42"/>
    <n v="68"/>
    <n v="20089"/>
  </r>
  <r>
    <x v="36"/>
    <x v="5"/>
    <n v="42"/>
    <n v="26"/>
    <n v="6096"/>
  </r>
  <r>
    <x v="37"/>
    <x v="5"/>
    <n v="42"/>
    <n v="21"/>
    <n v="5240"/>
  </r>
  <r>
    <x v="38"/>
    <x v="5"/>
    <n v="42"/>
    <n v="52"/>
    <n v="14220"/>
  </r>
  <r>
    <x v="39"/>
    <x v="5"/>
    <n v="42"/>
    <n v="17"/>
    <n v="6053"/>
  </r>
  <r>
    <x v="40"/>
    <x v="5"/>
    <n v="42"/>
    <n v="12"/>
    <n v="4122"/>
  </r>
  <r>
    <x v="41"/>
    <x v="5"/>
    <n v="42"/>
    <n v="34"/>
    <n v="9289"/>
  </r>
  <r>
    <x v="42"/>
    <x v="5"/>
    <n v="42"/>
    <n v="55"/>
    <n v="10028"/>
  </r>
  <r>
    <x v="43"/>
    <x v="5"/>
    <n v="42"/>
    <n v="122"/>
    <n v="32006"/>
  </r>
  <r>
    <x v="44"/>
    <x v="5"/>
    <n v="42"/>
    <n v="42"/>
    <n v="17611"/>
  </r>
  <r>
    <x v="45"/>
    <x v="5"/>
    <n v="42"/>
    <n v="10"/>
    <n v="3291"/>
  </r>
  <r>
    <x v="46"/>
    <x v="5"/>
    <n v="42"/>
    <n v="127"/>
    <n v="88714"/>
  </r>
  <r>
    <x v="47"/>
    <x v="5"/>
    <n v="42"/>
    <n v="46"/>
    <n v="6007"/>
  </r>
  <r>
    <x v="48"/>
    <x v="5"/>
    <n v="42"/>
    <n v="51"/>
    <n v="17997"/>
  </r>
  <r>
    <x v="49"/>
    <x v="5"/>
    <n v="42"/>
    <n v="25"/>
    <n v="6941"/>
  </r>
  <r>
    <x v="50"/>
    <x v="5"/>
    <n v="42"/>
    <n v="24"/>
    <n v="5169"/>
  </r>
  <r>
    <x v="53"/>
    <x v="5"/>
    <n v="42"/>
    <n v="9"/>
    <n v="4671"/>
  </r>
  <r>
    <x v="52"/>
    <x v="5"/>
    <n v="42"/>
    <n v="1"/>
    <n v="385"/>
  </r>
  <r>
    <x v="51"/>
    <x v="5"/>
    <n v="42"/>
    <n v="85"/>
    <n v="99988"/>
  </r>
  <r>
    <x v="0"/>
    <x v="5"/>
    <n v="43"/>
    <n v="26"/>
    <n v="12699"/>
  </r>
  <r>
    <x v="1"/>
    <x v="5"/>
    <n v="43"/>
    <n v="7"/>
    <n v="1693"/>
  </r>
  <r>
    <x v="2"/>
    <x v="5"/>
    <n v="43"/>
    <n v="53"/>
    <n v="22358"/>
  </r>
  <r>
    <x v="3"/>
    <x v="5"/>
    <n v="43"/>
    <n v="17"/>
    <n v="5438"/>
  </r>
  <r>
    <x v="4"/>
    <x v="5"/>
    <n v="43"/>
    <n v="151"/>
    <n v="44198"/>
  </r>
  <r>
    <x v="5"/>
    <x v="5"/>
    <n v="43"/>
    <n v="5"/>
    <n v="4084"/>
  </r>
  <r>
    <x v="6"/>
    <x v="5"/>
    <n v="43"/>
    <n v="15"/>
    <n v="3590"/>
  </r>
  <r>
    <x v="7"/>
    <x v="5"/>
    <n v="43"/>
    <n v="16"/>
    <n v="4036"/>
  </r>
  <r>
    <x v="8"/>
    <x v="5"/>
    <n v="43"/>
    <n v="1"/>
    <n v="2049"/>
  </r>
  <r>
    <x v="9"/>
    <x v="5"/>
    <n v="43"/>
    <n v="0"/>
    <n v="0"/>
  </r>
  <r>
    <x v="10"/>
    <x v="5"/>
    <n v="43"/>
    <n v="30"/>
    <n v="30313"/>
  </r>
  <r>
    <x v="11"/>
    <x v="5"/>
    <n v="43"/>
    <n v="18"/>
    <n v="1792"/>
  </r>
  <r>
    <x v="12"/>
    <x v="5"/>
    <n v="43"/>
    <n v="9"/>
    <n v="2950"/>
  </r>
  <r>
    <x v="13"/>
    <x v="5"/>
    <n v="43"/>
    <n v="76"/>
    <n v="47425"/>
  </r>
  <r>
    <x v="14"/>
    <x v="5"/>
    <n v="43"/>
    <n v="30"/>
    <n v="7196"/>
  </r>
  <r>
    <x v="15"/>
    <x v="5"/>
    <n v="43"/>
    <n v="10"/>
    <n v="2800"/>
  </r>
  <r>
    <x v="16"/>
    <x v="5"/>
    <n v="43"/>
    <n v="35"/>
    <n v="7537"/>
  </r>
  <r>
    <x v="17"/>
    <x v="5"/>
    <n v="43"/>
    <n v="29"/>
    <n v="27875"/>
  </r>
  <r>
    <x v="18"/>
    <x v="5"/>
    <n v="43"/>
    <n v="77"/>
    <n v="44114"/>
  </r>
  <r>
    <x v="19"/>
    <x v="5"/>
    <n v="43"/>
    <n v="28"/>
    <n v="5720"/>
  </r>
  <r>
    <x v="20"/>
    <x v="5"/>
    <n v="43"/>
    <n v="33"/>
    <n v="8388"/>
  </r>
  <r>
    <x v="21"/>
    <x v="5"/>
    <n v="43"/>
    <n v="41"/>
    <n v="24071"/>
  </r>
  <r>
    <x v="22"/>
    <x v="5"/>
    <n v="43"/>
    <n v="71"/>
    <n v="25899"/>
  </r>
  <r>
    <x v="23"/>
    <x v="5"/>
    <n v="43"/>
    <n v="18"/>
    <n v="5772"/>
  </r>
  <r>
    <x v="24"/>
    <x v="5"/>
    <n v="43"/>
    <n v="53"/>
    <n v="19613"/>
  </r>
  <r>
    <x v="25"/>
    <x v="5"/>
    <n v="43"/>
    <n v="20"/>
    <n v="8602"/>
  </r>
  <r>
    <x v="26"/>
    <x v="5"/>
    <n v="43"/>
    <n v="8"/>
    <n v="3364"/>
  </r>
  <r>
    <x v="27"/>
    <x v="5"/>
    <n v="43"/>
    <n v="17"/>
    <n v="3619"/>
  </r>
  <r>
    <x v="28"/>
    <x v="5"/>
    <n v="43"/>
    <n v="28"/>
    <n v="13056"/>
  </r>
  <r>
    <x v="29"/>
    <x v="5"/>
    <n v="43"/>
    <n v="22"/>
    <n v="4290"/>
  </r>
  <r>
    <x v="30"/>
    <x v="5"/>
    <n v="43"/>
    <n v="14"/>
    <n v="4455"/>
  </r>
  <r>
    <x v="31"/>
    <x v="5"/>
    <n v="43"/>
    <n v="25"/>
    <n v="11450"/>
  </r>
  <r>
    <x v="32"/>
    <x v="5"/>
    <n v="43"/>
    <n v="83"/>
    <n v="13110"/>
  </r>
  <r>
    <x v="33"/>
    <x v="5"/>
    <n v="43"/>
    <n v="52"/>
    <n v="16125"/>
  </r>
  <r>
    <x v="34"/>
    <x v="5"/>
    <n v="43"/>
    <n v="10"/>
    <n v="1249"/>
  </r>
  <r>
    <x v="35"/>
    <x v="5"/>
    <n v="43"/>
    <n v="69"/>
    <n v="18477"/>
  </r>
  <r>
    <x v="36"/>
    <x v="5"/>
    <n v="43"/>
    <n v="25"/>
    <n v="5576"/>
  </r>
  <r>
    <x v="37"/>
    <x v="5"/>
    <n v="43"/>
    <n v="19"/>
    <n v="4529"/>
  </r>
  <r>
    <x v="38"/>
    <x v="5"/>
    <n v="43"/>
    <n v="53"/>
    <n v="16420"/>
  </r>
  <r>
    <x v="39"/>
    <x v="5"/>
    <n v="43"/>
    <n v="17"/>
    <n v="6058"/>
  </r>
  <r>
    <x v="40"/>
    <x v="5"/>
    <n v="43"/>
    <n v="13"/>
    <n v="4833"/>
  </r>
  <r>
    <x v="41"/>
    <x v="5"/>
    <n v="43"/>
    <n v="33"/>
    <n v="8645"/>
  </r>
  <r>
    <x v="42"/>
    <x v="5"/>
    <n v="43"/>
    <n v="51"/>
    <n v="8405"/>
  </r>
  <r>
    <x v="43"/>
    <x v="5"/>
    <n v="43"/>
    <n v="123"/>
    <n v="29927"/>
  </r>
  <r>
    <x v="44"/>
    <x v="5"/>
    <n v="43"/>
    <n v="44"/>
    <n v="18789"/>
  </r>
  <r>
    <x v="45"/>
    <x v="5"/>
    <n v="43"/>
    <n v="10"/>
    <n v="3366"/>
  </r>
  <r>
    <x v="46"/>
    <x v="5"/>
    <n v="43"/>
    <n v="125"/>
    <n v="86590"/>
  </r>
  <r>
    <x v="47"/>
    <x v="5"/>
    <n v="43"/>
    <n v="37"/>
    <n v="5665"/>
  </r>
  <r>
    <x v="48"/>
    <x v="5"/>
    <n v="43"/>
    <n v="52"/>
    <n v="18391"/>
  </r>
  <r>
    <x v="49"/>
    <x v="5"/>
    <n v="43"/>
    <n v="24"/>
    <n v="7161"/>
  </r>
  <r>
    <x v="50"/>
    <x v="5"/>
    <n v="43"/>
    <n v="23"/>
    <n v="4997"/>
  </r>
  <r>
    <x v="53"/>
    <x v="5"/>
    <n v="43"/>
    <n v="9"/>
    <n v="5036"/>
  </r>
  <r>
    <x v="52"/>
    <x v="5"/>
    <n v="43"/>
    <n v="1"/>
    <n v="393"/>
  </r>
  <r>
    <x v="51"/>
    <x v="5"/>
    <n v="43"/>
    <n v="91"/>
    <n v="97824"/>
  </r>
  <r>
    <x v="0"/>
    <x v="5"/>
    <n v="44"/>
    <n v="28"/>
    <n v="13508"/>
  </r>
  <r>
    <x v="1"/>
    <x v="5"/>
    <n v="44"/>
    <n v="6"/>
    <n v="1055"/>
  </r>
  <r>
    <x v="2"/>
    <x v="5"/>
    <n v="44"/>
    <n v="57"/>
    <n v="22159"/>
  </r>
  <r>
    <x v="3"/>
    <x v="5"/>
    <n v="44"/>
    <n v="16"/>
    <n v="4342"/>
  </r>
  <r>
    <x v="4"/>
    <x v="5"/>
    <n v="44"/>
    <n v="157"/>
    <n v="46086"/>
  </r>
  <r>
    <x v="5"/>
    <x v="5"/>
    <n v="44"/>
    <n v="5"/>
    <n v="3059"/>
  </r>
  <r>
    <x v="6"/>
    <x v="5"/>
    <n v="44"/>
    <n v="18"/>
    <n v="6252"/>
  </r>
  <r>
    <x v="7"/>
    <x v="5"/>
    <n v="44"/>
    <n v="17"/>
    <n v="4392"/>
  </r>
  <r>
    <x v="8"/>
    <x v="5"/>
    <n v="44"/>
    <n v="2"/>
    <n v="3289"/>
  </r>
  <r>
    <x v="9"/>
    <x v="5"/>
    <n v="44"/>
    <n v="0"/>
    <n v="0"/>
  </r>
  <r>
    <x v="10"/>
    <x v="5"/>
    <n v="44"/>
    <n v="31"/>
    <n v="34467"/>
  </r>
  <r>
    <x v="11"/>
    <x v="5"/>
    <n v="44"/>
    <n v="19"/>
    <n v="1970"/>
  </r>
  <r>
    <x v="12"/>
    <x v="5"/>
    <n v="44"/>
    <n v="10"/>
    <n v="2932"/>
  </r>
  <r>
    <x v="13"/>
    <x v="5"/>
    <n v="44"/>
    <n v="80"/>
    <n v="51197"/>
  </r>
  <r>
    <x v="14"/>
    <x v="5"/>
    <n v="44"/>
    <n v="32"/>
    <n v="7703"/>
  </r>
  <r>
    <x v="15"/>
    <x v="5"/>
    <n v="44"/>
    <n v="10"/>
    <n v="3037"/>
  </r>
  <r>
    <x v="16"/>
    <x v="5"/>
    <n v="44"/>
    <n v="33"/>
    <n v="7421"/>
  </r>
  <r>
    <x v="17"/>
    <x v="5"/>
    <n v="44"/>
    <n v="28"/>
    <n v="26681"/>
  </r>
  <r>
    <x v="18"/>
    <x v="5"/>
    <n v="44"/>
    <n v="76"/>
    <n v="45613"/>
  </r>
  <r>
    <x v="19"/>
    <x v="5"/>
    <n v="44"/>
    <n v="27"/>
    <n v="5060"/>
  </r>
  <r>
    <x v="20"/>
    <x v="5"/>
    <n v="44"/>
    <n v="31"/>
    <n v="8490"/>
  </r>
  <r>
    <x v="21"/>
    <x v="5"/>
    <n v="44"/>
    <n v="44"/>
    <n v="24554"/>
  </r>
  <r>
    <x v="22"/>
    <x v="5"/>
    <n v="44"/>
    <n v="70"/>
    <n v="25258"/>
  </r>
  <r>
    <x v="23"/>
    <x v="5"/>
    <n v="44"/>
    <n v="18"/>
    <n v="5748"/>
  </r>
  <r>
    <x v="24"/>
    <x v="5"/>
    <n v="44"/>
    <n v="54"/>
    <n v="21093"/>
  </r>
  <r>
    <x v="25"/>
    <x v="5"/>
    <n v="44"/>
    <n v="19"/>
    <n v="8421"/>
  </r>
  <r>
    <x v="26"/>
    <x v="5"/>
    <n v="44"/>
    <n v="8"/>
    <n v="3104"/>
  </r>
  <r>
    <x v="27"/>
    <x v="5"/>
    <n v="44"/>
    <n v="17"/>
    <n v="3676"/>
  </r>
  <r>
    <x v="28"/>
    <x v="5"/>
    <n v="44"/>
    <n v="28"/>
    <n v="13011"/>
  </r>
  <r>
    <x v="29"/>
    <x v="5"/>
    <n v="44"/>
    <n v="21"/>
    <n v="4160"/>
  </r>
  <r>
    <x v="30"/>
    <x v="5"/>
    <n v="44"/>
    <n v="15"/>
    <n v="4564"/>
  </r>
  <r>
    <x v="31"/>
    <x v="5"/>
    <n v="44"/>
    <n v="27"/>
    <n v="12636"/>
  </r>
  <r>
    <x v="32"/>
    <x v="5"/>
    <n v="44"/>
    <n v="84"/>
    <n v="13574"/>
  </r>
  <r>
    <x v="33"/>
    <x v="5"/>
    <n v="44"/>
    <n v="52"/>
    <n v="17507"/>
  </r>
  <r>
    <x v="34"/>
    <x v="5"/>
    <n v="44"/>
    <n v="8"/>
    <n v="987"/>
  </r>
  <r>
    <x v="35"/>
    <x v="5"/>
    <n v="44"/>
    <n v="70"/>
    <n v="18470"/>
  </r>
  <r>
    <x v="36"/>
    <x v="5"/>
    <n v="44"/>
    <n v="25"/>
    <n v="5204"/>
  </r>
  <r>
    <x v="37"/>
    <x v="5"/>
    <n v="44"/>
    <n v="21"/>
    <n v="4690"/>
  </r>
  <r>
    <x v="38"/>
    <x v="5"/>
    <n v="44"/>
    <n v="55"/>
    <n v="17675"/>
  </r>
  <r>
    <x v="39"/>
    <x v="5"/>
    <n v="44"/>
    <n v="17"/>
    <n v="6331"/>
  </r>
  <r>
    <x v="40"/>
    <x v="5"/>
    <n v="44"/>
    <n v="12"/>
    <n v="4461"/>
  </r>
  <r>
    <x v="41"/>
    <x v="5"/>
    <n v="44"/>
    <n v="34"/>
    <n v="9154"/>
  </r>
  <r>
    <x v="42"/>
    <x v="5"/>
    <n v="44"/>
    <n v="57"/>
    <n v="11302"/>
  </r>
  <r>
    <x v="43"/>
    <x v="5"/>
    <n v="44"/>
    <n v="126"/>
    <n v="32860"/>
  </r>
  <r>
    <x v="44"/>
    <x v="5"/>
    <n v="44"/>
    <n v="41"/>
    <n v="19210"/>
  </r>
  <r>
    <x v="45"/>
    <x v="5"/>
    <n v="44"/>
    <n v="11"/>
    <n v="3701"/>
  </r>
  <r>
    <x v="46"/>
    <x v="5"/>
    <n v="44"/>
    <n v="130"/>
    <n v="92073"/>
  </r>
  <r>
    <x v="47"/>
    <x v="5"/>
    <n v="44"/>
    <n v="46"/>
    <n v="5625"/>
  </r>
  <r>
    <x v="48"/>
    <x v="5"/>
    <n v="44"/>
    <n v="50"/>
    <n v="18832"/>
  </r>
  <r>
    <x v="49"/>
    <x v="5"/>
    <n v="44"/>
    <n v="24"/>
    <n v="7185"/>
  </r>
  <r>
    <x v="50"/>
    <x v="5"/>
    <n v="44"/>
    <n v="25"/>
    <n v="5254"/>
  </r>
  <r>
    <x v="53"/>
    <x v="5"/>
    <n v="44"/>
    <n v="8"/>
    <n v="4550"/>
  </r>
  <r>
    <x v="52"/>
    <x v="5"/>
    <n v="44"/>
    <n v="1"/>
    <n v="386"/>
  </r>
  <r>
    <x v="51"/>
    <x v="5"/>
    <n v="44"/>
    <n v="92"/>
    <n v="102969"/>
  </r>
  <r>
    <x v="0"/>
    <x v="5"/>
    <n v="45"/>
    <n v="30"/>
    <n v="13127"/>
  </r>
  <r>
    <x v="1"/>
    <x v="5"/>
    <n v="45"/>
    <n v="6"/>
    <n v="981"/>
  </r>
  <r>
    <x v="2"/>
    <x v="5"/>
    <n v="45"/>
    <n v="57"/>
    <n v="24277"/>
  </r>
  <r>
    <x v="3"/>
    <x v="5"/>
    <n v="45"/>
    <n v="17"/>
    <n v="6074"/>
  </r>
  <r>
    <x v="4"/>
    <x v="5"/>
    <n v="45"/>
    <n v="156"/>
    <n v="43249"/>
  </r>
  <r>
    <x v="5"/>
    <x v="5"/>
    <n v="45"/>
    <n v="5"/>
    <n v="3854"/>
  </r>
  <r>
    <x v="6"/>
    <x v="5"/>
    <n v="45"/>
    <n v="19"/>
    <n v="6678"/>
  </r>
  <r>
    <x v="7"/>
    <x v="5"/>
    <n v="45"/>
    <n v="17"/>
    <n v="4170"/>
  </r>
  <r>
    <x v="8"/>
    <x v="5"/>
    <n v="45"/>
    <n v="2"/>
    <n v="3280"/>
  </r>
  <r>
    <x v="9"/>
    <x v="5"/>
    <n v="45"/>
    <n v="0"/>
    <n v="0"/>
  </r>
  <r>
    <x v="10"/>
    <x v="5"/>
    <n v="45"/>
    <n v="31"/>
    <n v="33837"/>
  </r>
  <r>
    <x v="11"/>
    <x v="5"/>
    <n v="45"/>
    <n v="20"/>
    <n v="1884"/>
  </r>
  <r>
    <x v="12"/>
    <x v="5"/>
    <n v="45"/>
    <n v="9"/>
    <n v="2820"/>
  </r>
  <r>
    <x v="13"/>
    <x v="5"/>
    <n v="45"/>
    <n v="79"/>
    <n v="50541"/>
  </r>
  <r>
    <x v="14"/>
    <x v="5"/>
    <n v="45"/>
    <n v="30"/>
    <n v="6552"/>
  </r>
  <r>
    <x v="15"/>
    <x v="5"/>
    <n v="45"/>
    <n v="9"/>
    <n v="2809"/>
  </r>
  <r>
    <x v="16"/>
    <x v="5"/>
    <n v="45"/>
    <n v="35"/>
    <n v="7694"/>
  </r>
  <r>
    <x v="17"/>
    <x v="5"/>
    <n v="45"/>
    <n v="28"/>
    <n v="24564"/>
  </r>
  <r>
    <x v="18"/>
    <x v="5"/>
    <n v="45"/>
    <n v="73"/>
    <n v="46075"/>
  </r>
  <r>
    <x v="19"/>
    <x v="5"/>
    <n v="45"/>
    <n v="28"/>
    <n v="5819"/>
  </r>
  <r>
    <x v="20"/>
    <x v="5"/>
    <n v="45"/>
    <n v="30"/>
    <n v="7676"/>
  </r>
  <r>
    <x v="21"/>
    <x v="5"/>
    <n v="45"/>
    <n v="45"/>
    <n v="24543"/>
  </r>
  <r>
    <x v="22"/>
    <x v="5"/>
    <n v="45"/>
    <n v="70"/>
    <n v="26347"/>
  </r>
  <r>
    <x v="23"/>
    <x v="5"/>
    <n v="45"/>
    <n v="18"/>
    <n v="6127"/>
  </r>
  <r>
    <x v="24"/>
    <x v="5"/>
    <n v="45"/>
    <n v="54"/>
    <n v="20686"/>
  </r>
  <r>
    <x v="25"/>
    <x v="5"/>
    <n v="45"/>
    <n v="20"/>
    <n v="8372"/>
  </r>
  <r>
    <x v="26"/>
    <x v="5"/>
    <n v="45"/>
    <n v="9"/>
    <n v="3406"/>
  </r>
  <r>
    <x v="27"/>
    <x v="5"/>
    <n v="45"/>
    <n v="17"/>
    <n v="3535"/>
  </r>
  <r>
    <x v="28"/>
    <x v="5"/>
    <n v="45"/>
    <n v="28"/>
    <n v="12660"/>
  </r>
  <r>
    <x v="29"/>
    <x v="5"/>
    <n v="45"/>
    <n v="20"/>
    <n v="3813"/>
  </r>
  <r>
    <x v="30"/>
    <x v="5"/>
    <n v="45"/>
    <n v="13"/>
    <n v="4186"/>
  </r>
  <r>
    <x v="31"/>
    <x v="5"/>
    <n v="45"/>
    <n v="24"/>
    <n v="10685"/>
  </r>
  <r>
    <x v="32"/>
    <x v="5"/>
    <n v="45"/>
    <n v="85"/>
    <n v="13404"/>
  </r>
  <r>
    <x v="33"/>
    <x v="5"/>
    <n v="45"/>
    <n v="54"/>
    <n v="16766"/>
  </r>
  <r>
    <x v="34"/>
    <x v="5"/>
    <n v="45"/>
    <n v="6"/>
    <n v="709"/>
  </r>
  <r>
    <x v="35"/>
    <x v="5"/>
    <n v="45"/>
    <n v="70"/>
    <n v="18554"/>
  </r>
  <r>
    <x v="36"/>
    <x v="5"/>
    <n v="45"/>
    <n v="26"/>
    <n v="6268"/>
  </r>
  <r>
    <x v="37"/>
    <x v="5"/>
    <n v="45"/>
    <n v="16"/>
    <n v="4584"/>
  </r>
  <r>
    <x v="38"/>
    <x v="5"/>
    <n v="45"/>
    <n v="53"/>
    <n v="15940"/>
  </r>
  <r>
    <x v="39"/>
    <x v="5"/>
    <n v="45"/>
    <n v="17"/>
    <n v="5878"/>
  </r>
  <r>
    <x v="40"/>
    <x v="5"/>
    <n v="45"/>
    <n v="12"/>
    <n v="4525"/>
  </r>
  <r>
    <x v="41"/>
    <x v="5"/>
    <n v="45"/>
    <n v="34"/>
    <n v="8791"/>
  </r>
  <r>
    <x v="42"/>
    <x v="5"/>
    <n v="45"/>
    <n v="55"/>
    <n v="10208"/>
  </r>
  <r>
    <x v="43"/>
    <x v="5"/>
    <n v="45"/>
    <n v="123"/>
    <n v="31431"/>
  </r>
  <r>
    <x v="44"/>
    <x v="5"/>
    <n v="45"/>
    <n v="42"/>
    <n v="19197"/>
  </r>
  <r>
    <x v="45"/>
    <x v="5"/>
    <n v="45"/>
    <n v="11"/>
    <n v="3564"/>
  </r>
  <r>
    <x v="46"/>
    <x v="5"/>
    <n v="45"/>
    <n v="128"/>
    <n v="89070"/>
  </r>
  <r>
    <x v="47"/>
    <x v="5"/>
    <n v="45"/>
    <n v="45"/>
    <n v="5225"/>
  </r>
  <r>
    <x v="48"/>
    <x v="5"/>
    <n v="45"/>
    <n v="53"/>
    <n v="19154"/>
  </r>
  <r>
    <x v="49"/>
    <x v="5"/>
    <n v="45"/>
    <n v="25"/>
    <n v="7051"/>
  </r>
  <r>
    <x v="50"/>
    <x v="5"/>
    <n v="45"/>
    <n v="24"/>
    <n v="4991"/>
  </r>
  <r>
    <x v="53"/>
    <x v="5"/>
    <n v="45"/>
    <n v="8"/>
    <n v="4682"/>
  </r>
  <r>
    <x v="52"/>
    <x v="5"/>
    <n v="45"/>
    <n v="1"/>
    <n v="402"/>
  </r>
  <r>
    <x v="51"/>
    <x v="5"/>
    <n v="45"/>
    <n v="90"/>
    <n v="99932"/>
  </r>
  <r>
    <x v="0"/>
    <x v="5"/>
    <n v="46"/>
    <n v="30"/>
    <n v="11531"/>
  </r>
  <r>
    <x v="1"/>
    <x v="5"/>
    <n v="46"/>
    <n v="6"/>
    <n v="978"/>
  </r>
  <r>
    <x v="2"/>
    <x v="5"/>
    <n v="46"/>
    <n v="59"/>
    <n v="26933"/>
  </r>
  <r>
    <x v="3"/>
    <x v="5"/>
    <n v="46"/>
    <n v="16"/>
    <n v="5095"/>
  </r>
  <r>
    <x v="4"/>
    <x v="5"/>
    <n v="46"/>
    <n v="157"/>
    <n v="46521"/>
  </r>
  <r>
    <x v="5"/>
    <x v="5"/>
    <n v="46"/>
    <n v="5"/>
    <n v="4091"/>
  </r>
  <r>
    <x v="6"/>
    <x v="5"/>
    <n v="46"/>
    <n v="20"/>
    <n v="6583"/>
  </r>
  <r>
    <x v="7"/>
    <x v="5"/>
    <n v="46"/>
    <n v="17"/>
    <n v="4022"/>
  </r>
  <r>
    <x v="8"/>
    <x v="5"/>
    <n v="46"/>
    <n v="2"/>
    <n v="2932"/>
  </r>
  <r>
    <x v="9"/>
    <x v="5"/>
    <n v="46"/>
    <n v="0"/>
    <n v="0"/>
  </r>
  <r>
    <x v="10"/>
    <x v="5"/>
    <n v="46"/>
    <n v="31"/>
    <n v="34292"/>
  </r>
  <r>
    <x v="11"/>
    <x v="5"/>
    <n v="46"/>
    <n v="18"/>
    <n v="1760"/>
  </r>
  <r>
    <x v="12"/>
    <x v="5"/>
    <n v="46"/>
    <n v="9"/>
    <n v="2955"/>
  </r>
  <r>
    <x v="13"/>
    <x v="5"/>
    <n v="46"/>
    <n v="81"/>
    <n v="51610"/>
  </r>
  <r>
    <x v="14"/>
    <x v="5"/>
    <n v="46"/>
    <n v="31"/>
    <n v="7108"/>
  </r>
  <r>
    <x v="15"/>
    <x v="5"/>
    <n v="46"/>
    <n v="8"/>
    <n v="2285"/>
  </r>
  <r>
    <x v="16"/>
    <x v="5"/>
    <n v="46"/>
    <n v="35"/>
    <n v="7885"/>
  </r>
  <r>
    <x v="17"/>
    <x v="5"/>
    <n v="46"/>
    <n v="28"/>
    <n v="25823"/>
  </r>
  <r>
    <x v="18"/>
    <x v="5"/>
    <n v="46"/>
    <n v="75"/>
    <n v="45825"/>
  </r>
  <r>
    <x v="19"/>
    <x v="5"/>
    <n v="46"/>
    <n v="28"/>
    <n v="5786"/>
  </r>
  <r>
    <x v="20"/>
    <x v="5"/>
    <n v="46"/>
    <n v="30"/>
    <n v="7832"/>
  </r>
  <r>
    <x v="21"/>
    <x v="5"/>
    <n v="46"/>
    <n v="44"/>
    <n v="25102"/>
  </r>
  <r>
    <x v="22"/>
    <x v="5"/>
    <n v="46"/>
    <n v="65"/>
    <n v="21753"/>
  </r>
  <r>
    <x v="23"/>
    <x v="5"/>
    <n v="46"/>
    <n v="18"/>
    <n v="5281"/>
  </r>
  <r>
    <x v="24"/>
    <x v="5"/>
    <n v="46"/>
    <n v="52"/>
    <n v="18873"/>
  </r>
  <r>
    <x v="25"/>
    <x v="5"/>
    <n v="46"/>
    <n v="20"/>
    <n v="8335"/>
  </r>
  <r>
    <x v="26"/>
    <x v="5"/>
    <n v="46"/>
    <n v="9"/>
    <n v="3860"/>
  </r>
  <r>
    <x v="27"/>
    <x v="5"/>
    <n v="46"/>
    <n v="17"/>
    <n v="3580"/>
  </r>
  <r>
    <x v="28"/>
    <x v="5"/>
    <n v="46"/>
    <n v="27"/>
    <n v="13468"/>
  </r>
  <r>
    <x v="29"/>
    <x v="5"/>
    <n v="46"/>
    <n v="20"/>
    <n v="4293"/>
  </r>
  <r>
    <x v="30"/>
    <x v="5"/>
    <n v="46"/>
    <n v="15"/>
    <n v="4595"/>
  </r>
  <r>
    <x v="31"/>
    <x v="5"/>
    <n v="46"/>
    <n v="26"/>
    <n v="12255"/>
  </r>
  <r>
    <x v="32"/>
    <x v="5"/>
    <n v="46"/>
    <n v="82"/>
    <n v="13418"/>
  </r>
  <r>
    <x v="33"/>
    <x v="5"/>
    <n v="46"/>
    <n v="55"/>
    <n v="18006"/>
  </r>
  <r>
    <x v="34"/>
    <x v="5"/>
    <n v="46"/>
    <n v="7"/>
    <n v="876"/>
  </r>
  <r>
    <x v="35"/>
    <x v="5"/>
    <n v="46"/>
    <n v="71"/>
    <n v="20135"/>
  </r>
  <r>
    <x v="36"/>
    <x v="5"/>
    <n v="46"/>
    <n v="25"/>
    <n v="6329"/>
  </r>
  <r>
    <x v="37"/>
    <x v="5"/>
    <n v="46"/>
    <n v="21"/>
    <n v="5637"/>
  </r>
  <r>
    <x v="38"/>
    <x v="5"/>
    <n v="46"/>
    <n v="53"/>
    <n v="15389"/>
  </r>
  <r>
    <x v="39"/>
    <x v="5"/>
    <n v="46"/>
    <n v="16"/>
    <n v="6440"/>
  </r>
  <r>
    <x v="40"/>
    <x v="5"/>
    <n v="46"/>
    <n v="11"/>
    <n v="4520"/>
  </r>
  <r>
    <x v="41"/>
    <x v="5"/>
    <n v="46"/>
    <n v="34"/>
    <n v="8885"/>
  </r>
  <r>
    <x v="42"/>
    <x v="5"/>
    <n v="46"/>
    <n v="57"/>
    <n v="11710"/>
  </r>
  <r>
    <x v="43"/>
    <x v="5"/>
    <n v="46"/>
    <n v="123"/>
    <n v="31907"/>
  </r>
  <r>
    <x v="44"/>
    <x v="5"/>
    <n v="46"/>
    <n v="40"/>
    <n v="18197"/>
  </r>
  <r>
    <x v="45"/>
    <x v="5"/>
    <n v="46"/>
    <n v="11"/>
    <n v="3661"/>
  </r>
  <r>
    <x v="46"/>
    <x v="5"/>
    <n v="46"/>
    <n v="128"/>
    <n v="89068"/>
  </r>
  <r>
    <x v="47"/>
    <x v="5"/>
    <n v="46"/>
    <n v="46"/>
    <n v="5461"/>
  </r>
  <r>
    <x v="48"/>
    <x v="5"/>
    <n v="46"/>
    <n v="51"/>
    <n v="18532"/>
  </r>
  <r>
    <x v="49"/>
    <x v="5"/>
    <n v="46"/>
    <n v="23"/>
    <n v="7112"/>
  </r>
  <r>
    <x v="50"/>
    <x v="5"/>
    <n v="46"/>
    <n v="24"/>
    <n v="5126"/>
  </r>
  <r>
    <x v="53"/>
    <x v="5"/>
    <n v="46"/>
    <n v="8"/>
    <n v="4596"/>
  </r>
  <r>
    <x v="52"/>
    <x v="5"/>
    <n v="46"/>
    <n v="2"/>
    <n v="768"/>
  </r>
  <r>
    <x v="51"/>
    <x v="5"/>
    <n v="46"/>
    <n v="80"/>
    <n v="99419"/>
  </r>
  <r>
    <x v="0"/>
    <x v="5"/>
    <n v="47"/>
    <n v="26"/>
    <n v="7279"/>
  </r>
  <r>
    <x v="1"/>
    <x v="5"/>
    <n v="47"/>
    <n v="6"/>
    <n v="832"/>
  </r>
  <r>
    <x v="2"/>
    <x v="5"/>
    <n v="47"/>
    <n v="59"/>
    <n v="18414"/>
  </r>
  <r>
    <x v="3"/>
    <x v="5"/>
    <n v="47"/>
    <n v="15"/>
    <n v="3222"/>
  </r>
  <r>
    <x v="4"/>
    <x v="5"/>
    <n v="47"/>
    <n v="153"/>
    <n v="28641"/>
  </r>
  <r>
    <x v="5"/>
    <x v="5"/>
    <n v="47"/>
    <n v="5"/>
    <n v="2276"/>
  </r>
  <r>
    <x v="6"/>
    <x v="5"/>
    <n v="47"/>
    <n v="16"/>
    <n v="2240"/>
  </r>
  <r>
    <x v="7"/>
    <x v="5"/>
    <n v="47"/>
    <n v="15"/>
    <n v="2679"/>
  </r>
  <r>
    <x v="8"/>
    <x v="5"/>
    <n v="47"/>
    <n v="2"/>
    <n v="1359"/>
  </r>
  <r>
    <x v="9"/>
    <x v="5"/>
    <n v="47"/>
    <n v="0"/>
    <n v="0"/>
  </r>
  <r>
    <x v="10"/>
    <x v="5"/>
    <n v="47"/>
    <n v="31"/>
    <n v="20930"/>
  </r>
  <r>
    <x v="11"/>
    <x v="5"/>
    <n v="47"/>
    <n v="16"/>
    <n v="1208"/>
  </r>
  <r>
    <x v="12"/>
    <x v="5"/>
    <n v="47"/>
    <n v="9"/>
    <n v="2332"/>
  </r>
  <r>
    <x v="13"/>
    <x v="5"/>
    <n v="47"/>
    <n v="78"/>
    <n v="40525"/>
  </r>
  <r>
    <x v="14"/>
    <x v="5"/>
    <n v="47"/>
    <n v="31"/>
    <n v="3769"/>
  </r>
  <r>
    <x v="15"/>
    <x v="5"/>
    <n v="47"/>
    <n v="8"/>
    <n v="1161"/>
  </r>
  <r>
    <x v="16"/>
    <x v="5"/>
    <n v="47"/>
    <n v="35"/>
    <n v="5690"/>
  </r>
  <r>
    <x v="17"/>
    <x v="5"/>
    <n v="47"/>
    <n v="31"/>
    <n v="22897"/>
  </r>
  <r>
    <x v="18"/>
    <x v="5"/>
    <n v="47"/>
    <n v="79"/>
    <n v="42302"/>
  </r>
  <r>
    <x v="19"/>
    <x v="5"/>
    <n v="47"/>
    <n v="28"/>
    <n v="3923"/>
  </r>
  <r>
    <x v="20"/>
    <x v="5"/>
    <n v="47"/>
    <n v="30"/>
    <n v="5303"/>
  </r>
  <r>
    <x v="21"/>
    <x v="5"/>
    <n v="47"/>
    <n v="42"/>
    <n v="16912"/>
  </r>
  <r>
    <x v="22"/>
    <x v="5"/>
    <n v="47"/>
    <n v="68"/>
    <n v="18944"/>
  </r>
  <r>
    <x v="23"/>
    <x v="5"/>
    <n v="47"/>
    <n v="14"/>
    <n v="3747"/>
  </r>
  <r>
    <x v="24"/>
    <x v="5"/>
    <n v="47"/>
    <n v="53"/>
    <n v="17113"/>
  </r>
  <r>
    <x v="25"/>
    <x v="5"/>
    <n v="47"/>
    <n v="18"/>
    <n v="5196"/>
  </r>
  <r>
    <x v="26"/>
    <x v="5"/>
    <n v="47"/>
    <n v="9"/>
    <n v="2563"/>
  </r>
  <r>
    <x v="27"/>
    <x v="5"/>
    <n v="47"/>
    <n v="17"/>
    <n v="2438"/>
  </r>
  <r>
    <x v="28"/>
    <x v="5"/>
    <n v="47"/>
    <n v="28"/>
    <n v="10651"/>
  </r>
  <r>
    <x v="29"/>
    <x v="5"/>
    <n v="47"/>
    <n v="20"/>
    <n v="2785"/>
  </r>
  <r>
    <x v="30"/>
    <x v="5"/>
    <n v="47"/>
    <n v="14"/>
    <n v="2976"/>
  </r>
  <r>
    <x v="31"/>
    <x v="5"/>
    <n v="47"/>
    <n v="27"/>
    <n v="9963"/>
  </r>
  <r>
    <x v="32"/>
    <x v="5"/>
    <n v="47"/>
    <n v="83"/>
    <n v="7970"/>
  </r>
  <r>
    <x v="33"/>
    <x v="5"/>
    <n v="47"/>
    <n v="52"/>
    <n v="9596"/>
  </r>
  <r>
    <x v="34"/>
    <x v="5"/>
    <n v="47"/>
    <n v="8"/>
    <n v="683"/>
  </r>
  <r>
    <x v="35"/>
    <x v="5"/>
    <n v="47"/>
    <n v="71"/>
    <n v="12618"/>
  </r>
  <r>
    <x v="36"/>
    <x v="5"/>
    <n v="47"/>
    <n v="27"/>
    <n v="4751"/>
  </r>
  <r>
    <x v="37"/>
    <x v="5"/>
    <n v="47"/>
    <n v="14"/>
    <n v="2776"/>
  </r>
  <r>
    <x v="38"/>
    <x v="5"/>
    <n v="47"/>
    <n v="55"/>
    <n v="10840"/>
  </r>
  <r>
    <x v="39"/>
    <x v="5"/>
    <n v="47"/>
    <n v="17"/>
    <n v="3751"/>
  </r>
  <r>
    <x v="40"/>
    <x v="5"/>
    <n v="47"/>
    <n v="12"/>
    <n v="3139"/>
  </r>
  <r>
    <x v="41"/>
    <x v="5"/>
    <n v="47"/>
    <n v="34"/>
    <n v="7459"/>
  </r>
  <r>
    <x v="42"/>
    <x v="5"/>
    <n v="47"/>
    <n v="53"/>
    <n v="6959"/>
  </r>
  <r>
    <x v="43"/>
    <x v="5"/>
    <n v="47"/>
    <n v="122"/>
    <n v="22248"/>
  </r>
  <r>
    <x v="44"/>
    <x v="5"/>
    <n v="47"/>
    <n v="42"/>
    <n v="16244"/>
  </r>
  <r>
    <x v="45"/>
    <x v="5"/>
    <n v="47"/>
    <n v="11"/>
    <n v="2447"/>
  </r>
  <r>
    <x v="46"/>
    <x v="5"/>
    <n v="47"/>
    <n v="129"/>
    <n v="84049"/>
  </r>
  <r>
    <x v="47"/>
    <x v="5"/>
    <n v="47"/>
    <n v="46"/>
    <n v="2676"/>
  </r>
  <r>
    <x v="48"/>
    <x v="5"/>
    <n v="47"/>
    <n v="52"/>
    <n v="13921"/>
  </r>
  <r>
    <x v="49"/>
    <x v="5"/>
    <n v="47"/>
    <n v="23"/>
    <n v="4563"/>
  </r>
  <r>
    <x v="50"/>
    <x v="5"/>
    <n v="47"/>
    <n v="22"/>
    <n v="3389"/>
  </r>
  <r>
    <x v="53"/>
    <x v="5"/>
    <n v="47"/>
    <n v="9"/>
    <n v="5028"/>
  </r>
  <r>
    <x v="52"/>
    <x v="5"/>
    <n v="47"/>
    <n v="2"/>
    <n v="739"/>
  </r>
  <r>
    <x v="51"/>
    <x v="5"/>
    <n v="47"/>
    <n v="80"/>
    <n v="90819"/>
  </r>
  <r>
    <x v="0"/>
    <x v="5"/>
    <n v="48"/>
    <n v="27"/>
    <n v="12023"/>
  </r>
  <r>
    <x v="1"/>
    <x v="5"/>
    <n v="48"/>
    <n v="6"/>
    <n v="984"/>
  </r>
  <r>
    <x v="2"/>
    <x v="5"/>
    <n v="48"/>
    <n v="57"/>
    <n v="23575"/>
  </r>
  <r>
    <x v="3"/>
    <x v="5"/>
    <n v="48"/>
    <n v="15"/>
    <n v="5203"/>
  </r>
  <r>
    <x v="4"/>
    <x v="5"/>
    <n v="48"/>
    <n v="152"/>
    <n v="46274"/>
  </r>
  <r>
    <x v="5"/>
    <x v="5"/>
    <n v="48"/>
    <n v="6"/>
    <n v="3490"/>
  </r>
  <r>
    <x v="6"/>
    <x v="5"/>
    <n v="48"/>
    <n v="23"/>
    <n v="6797"/>
  </r>
  <r>
    <x v="7"/>
    <x v="5"/>
    <n v="48"/>
    <n v="17"/>
    <n v="4038"/>
  </r>
  <r>
    <x v="8"/>
    <x v="5"/>
    <n v="48"/>
    <n v="2"/>
    <n v="3086"/>
  </r>
  <r>
    <x v="9"/>
    <x v="5"/>
    <n v="48"/>
    <n v="0"/>
    <n v="0"/>
  </r>
  <r>
    <x v="10"/>
    <x v="5"/>
    <n v="48"/>
    <n v="30"/>
    <n v="32841"/>
  </r>
  <r>
    <x v="11"/>
    <x v="5"/>
    <n v="48"/>
    <n v="15"/>
    <n v="1746"/>
  </r>
  <r>
    <x v="12"/>
    <x v="5"/>
    <n v="48"/>
    <n v="9"/>
    <n v="2935"/>
  </r>
  <r>
    <x v="13"/>
    <x v="5"/>
    <n v="48"/>
    <n v="81"/>
    <n v="51760"/>
  </r>
  <r>
    <x v="14"/>
    <x v="5"/>
    <n v="48"/>
    <n v="30"/>
    <n v="6621"/>
  </r>
  <r>
    <x v="15"/>
    <x v="5"/>
    <n v="48"/>
    <n v="8"/>
    <n v="2255"/>
  </r>
  <r>
    <x v="16"/>
    <x v="5"/>
    <n v="48"/>
    <n v="34"/>
    <n v="7374"/>
  </r>
  <r>
    <x v="17"/>
    <x v="5"/>
    <n v="48"/>
    <n v="37"/>
    <n v="27797"/>
  </r>
  <r>
    <x v="18"/>
    <x v="5"/>
    <n v="48"/>
    <n v="80"/>
    <n v="44370"/>
  </r>
  <r>
    <x v="19"/>
    <x v="5"/>
    <n v="48"/>
    <n v="28"/>
    <n v="5067"/>
  </r>
  <r>
    <x v="20"/>
    <x v="5"/>
    <n v="48"/>
    <n v="31"/>
    <n v="7484"/>
  </r>
  <r>
    <x v="21"/>
    <x v="5"/>
    <n v="48"/>
    <n v="46"/>
    <n v="25220"/>
  </r>
  <r>
    <x v="22"/>
    <x v="5"/>
    <n v="48"/>
    <n v="68"/>
    <n v="24174"/>
  </r>
  <r>
    <x v="23"/>
    <x v="5"/>
    <n v="48"/>
    <n v="17"/>
    <n v="5540"/>
  </r>
  <r>
    <x v="24"/>
    <x v="5"/>
    <n v="48"/>
    <n v="51"/>
    <n v="20248"/>
  </r>
  <r>
    <x v="25"/>
    <x v="5"/>
    <n v="48"/>
    <n v="20"/>
    <n v="8042"/>
  </r>
  <r>
    <x v="26"/>
    <x v="5"/>
    <n v="48"/>
    <n v="10"/>
    <n v="3837"/>
  </r>
  <r>
    <x v="27"/>
    <x v="5"/>
    <n v="48"/>
    <n v="16"/>
    <n v="3426"/>
  </r>
  <r>
    <x v="28"/>
    <x v="5"/>
    <n v="48"/>
    <n v="28"/>
    <n v="13724"/>
  </r>
  <r>
    <x v="29"/>
    <x v="5"/>
    <n v="48"/>
    <n v="23"/>
    <n v="4958"/>
  </r>
  <r>
    <x v="30"/>
    <x v="5"/>
    <n v="48"/>
    <n v="15"/>
    <n v="6888"/>
  </r>
  <r>
    <x v="31"/>
    <x v="5"/>
    <n v="48"/>
    <n v="27"/>
    <n v="12391"/>
  </r>
  <r>
    <x v="32"/>
    <x v="5"/>
    <n v="48"/>
    <n v="80"/>
    <n v="11931"/>
  </r>
  <r>
    <x v="33"/>
    <x v="5"/>
    <n v="48"/>
    <n v="53"/>
    <n v="17215"/>
  </r>
  <r>
    <x v="34"/>
    <x v="5"/>
    <n v="48"/>
    <n v="7"/>
    <n v="895"/>
  </r>
  <r>
    <x v="35"/>
    <x v="5"/>
    <n v="48"/>
    <n v="72"/>
    <n v="20091"/>
  </r>
  <r>
    <x v="36"/>
    <x v="5"/>
    <n v="48"/>
    <n v="27"/>
    <n v="6300"/>
  </r>
  <r>
    <x v="37"/>
    <x v="5"/>
    <n v="48"/>
    <n v="16"/>
    <n v="4680"/>
  </r>
  <r>
    <x v="38"/>
    <x v="5"/>
    <n v="48"/>
    <n v="55"/>
    <n v="16043"/>
  </r>
  <r>
    <x v="39"/>
    <x v="5"/>
    <n v="48"/>
    <n v="17"/>
    <n v="6208"/>
  </r>
  <r>
    <x v="40"/>
    <x v="5"/>
    <n v="48"/>
    <n v="12"/>
    <n v="4575"/>
  </r>
  <r>
    <x v="41"/>
    <x v="5"/>
    <n v="48"/>
    <n v="33"/>
    <n v="8407"/>
  </r>
  <r>
    <x v="42"/>
    <x v="5"/>
    <n v="48"/>
    <n v="50"/>
    <n v="9129"/>
  </r>
  <r>
    <x v="43"/>
    <x v="5"/>
    <n v="48"/>
    <n v="122"/>
    <n v="31813"/>
  </r>
  <r>
    <x v="44"/>
    <x v="5"/>
    <n v="48"/>
    <n v="43"/>
    <n v="20753"/>
  </r>
  <r>
    <x v="45"/>
    <x v="5"/>
    <n v="48"/>
    <n v="11"/>
    <n v="3374"/>
  </r>
  <r>
    <x v="46"/>
    <x v="5"/>
    <n v="48"/>
    <n v="133"/>
    <n v="93814"/>
  </r>
  <r>
    <x v="47"/>
    <x v="5"/>
    <n v="48"/>
    <n v="46"/>
    <n v="5254"/>
  </r>
  <r>
    <x v="48"/>
    <x v="5"/>
    <n v="48"/>
    <n v="52"/>
    <n v="17957"/>
  </r>
  <r>
    <x v="49"/>
    <x v="5"/>
    <n v="48"/>
    <n v="24"/>
    <n v="6432"/>
  </r>
  <r>
    <x v="50"/>
    <x v="5"/>
    <n v="48"/>
    <n v="22"/>
    <n v="4634"/>
  </r>
  <r>
    <x v="53"/>
    <x v="5"/>
    <n v="48"/>
    <n v="9"/>
    <n v="5040"/>
  </r>
  <r>
    <x v="52"/>
    <x v="5"/>
    <n v="48"/>
    <n v="2"/>
    <n v="768"/>
  </r>
  <r>
    <x v="51"/>
    <x v="5"/>
    <n v="48"/>
    <n v="90"/>
    <n v="104129"/>
  </r>
  <r>
    <x v="0"/>
    <x v="5"/>
    <n v="49"/>
    <n v="26"/>
    <n v="12269"/>
  </r>
  <r>
    <x v="1"/>
    <x v="5"/>
    <n v="49"/>
    <n v="6"/>
    <n v="1006"/>
  </r>
  <r>
    <x v="2"/>
    <x v="5"/>
    <n v="49"/>
    <n v="56"/>
    <n v="21722"/>
  </r>
  <r>
    <x v="3"/>
    <x v="5"/>
    <n v="49"/>
    <n v="15"/>
    <n v="4902"/>
  </r>
  <r>
    <x v="4"/>
    <x v="5"/>
    <n v="49"/>
    <n v="152"/>
    <n v="45292"/>
  </r>
  <r>
    <x v="5"/>
    <x v="5"/>
    <n v="49"/>
    <n v="6"/>
    <n v="3817"/>
  </r>
  <r>
    <x v="6"/>
    <x v="5"/>
    <n v="49"/>
    <n v="26"/>
    <n v="6557"/>
  </r>
  <r>
    <x v="7"/>
    <x v="5"/>
    <n v="49"/>
    <n v="17"/>
    <n v="4045"/>
  </r>
  <r>
    <x v="8"/>
    <x v="5"/>
    <n v="49"/>
    <n v="2"/>
    <n v="2617"/>
  </r>
  <r>
    <x v="9"/>
    <x v="5"/>
    <n v="49"/>
    <n v="0"/>
    <n v="0"/>
  </r>
  <r>
    <x v="10"/>
    <x v="5"/>
    <n v="49"/>
    <n v="29"/>
    <n v="31241"/>
  </r>
  <r>
    <x v="11"/>
    <x v="5"/>
    <n v="49"/>
    <n v="15"/>
    <n v="1638"/>
  </r>
  <r>
    <x v="12"/>
    <x v="5"/>
    <n v="49"/>
    <n v="9"/>
    <n v="2730"/>
  </r>
  <r>
    <x v="13"/>
    <x v="5"/>
    <n v="49"/>
    <n v="81"/>
    <n v="51779"/>
  </r>
  <r>
    <x v="14"/>
    <x v="5"/>
    <n v="49"/>
    <n v="30"/>
    <n v="6659"/>
  </r>
  <r>
    <x v="15"/>
    <x v="5"/>
    <n v="49"/>
    <n v="10"/>
    <n v="2629"/>
  </r>
  <r>
    <x v="16"/>
    <x v="5"/>
    <n v="49"/>
    <n v="34"/>
    <n v="7108"/>
  </r>
  <r>
    <x v="17"/>
    <x v="5"/>
    <n v="49"/>
    <n v="35"/>
    <n v="27426"/>
  </r>
  <r>
    <x v="18"/>
    <x v="5"/>
    <n v="49"/>
    <n v="74"/>
    <n v="45424"/>
  </r>
  <r>
    <x v="19"/>
    <x v="5"/>
    <n v="49"/>
    <n v="27"/>
    <n v="5624"/>
  </r>
  <r>
    <x v="20"/>
    <x v="5"/>
    <n v="49"/>
    <n v="32"/>
    <n v="7373"/>
  </r>
  <r>
    <x v="21"/>
    <x v="5"/>
    <n v="49"/>
    <n v="46"/>
    <n v="24901"/>
  </r>
  <r>
    <x v="22"/>
    <x v="5"/>
    <n v="49"/>
    <n v="70"/>
    <n v="25439"/>
  </r>
  <r>
    <x v="23"/>
    <x v="5"/>
    <n v="49"/>
    <n v="17"/>
    <n v="6165"/>
  </r>
  <r>
    <x v="24"/>
    <x v="5"/>
    <n v="49"/>
    <n v="52"/>
    <n v="20791"/>
  </r>
  <r>
    <x v="25"/>
    <x v="5"/>
    <n v="49"/>
    <n v="19"/>
    <n v="7695"/>
  </r>
  <r>
    <x v="26"/>
    <x v="5"/>
    <n v="49"/>
    <n v="9"/>
    <n v="3785"/>
  </r>
  <r>
    <x v="27"/>
    <x v="5"/>
    <n v="49"/>
    <n v="17"/>
    <n v="3121"/>
  </r>
  <r>
    <x v="28"/>
    <x v="5"/>
    <n v="49"/>
    <n v="28"/>
    <n v="13236"/>
  </r>
  <r>
    <x v="29"/>
    <x v="5"/>
    <n v="49"/>
    <n v="23"/>
    <n v="4956"/>
  </r>
  <r>
    <x v="30"/>
    <x v="5"/>
    <n v="49"/>
    <n v="16"/>
    <n v="7402"/>
  </r>
  <r>
    <x v="31"/>
    <x v="5"/>
    <n v="49"/>
    <n v="27"/>
    <n v="12082"/>
  </r>
  <r>
    <x v="32"/>
    <x v="5"/>
    <n v="49"/>
    <n v="77"/>
    <n v="11762"/>
  </r>
  <r>
    <x v="33"/>
    <x v="5"/>
    <n v="49"/>
    <n v="49"/>
    <n v="13857"/>
  </r>
  <r>
    <x v="34"/>
    <x v="5"/>
    <n v="49"/>
    <n v="7"/>
    <n v="871"/>
  </r>
  <r>
    <x v="35"/>
    <x v="5"/>
    <n v="49"/>
    <n v="72"/>
    <n v="19347"/>
  </r>
  <r>
    <x v="36"/>
    <x v="5"/>
    <n v="49"/>
    <n v="25"/>
    <n v="5592"/>
  </r>
  <r>
    <x v="37"/>
    <x v="5"/>
    <n v="49"/>
    <n v="21"/>
    <n v="4330"/>
  </r>
  <r>
    <x v="38"/>
    <x v="5"/>
    <n v="49"/>
    <n v="55"/>
    <n v="14552"/>
  </r>
  <r>
    <x v="39"/>
    <x v="5"/>
    <n v="49"/>
    <n v="17"/>
    <n v="6158"/>
  </r>
  <r>
    <x v="40"/>
    <x v="5"/>
    <n v="49"/>
    <n v="10"/>
    <n v="3506"/>
  </r>
  <r>
    <x v="41"/>
    <x v="5"/>
    <n v="49"/>
    <n v="34"/>
    <n v="8991"/>
  </r>
  <r>
    <x v="42"/>
    <x v="5"/>
    <n v="49"/>
    <n v="47"/>
    <n v="7403"/>
  </r>
  <r>
    <x v="43"/>
    <x v="5"/>
    <n v="49"/>
    <n v="119"/>
    <n v="29361"/>
  </r>
  <r>
    <x v="44"/>
    <x v="5"/>
    <n v="49"/>
    <n v="44"/>
    <n v="20112"/>
  </r>
  <r>
    <x v="45"/>
    <x v="5"/>
    <n v="49"/>
    <n v="11"/>
    <n v="3257"/>
  </r>
  <r>
    <x v="46"/>
    <x v="5"/>
    <n v="49"/>
    <n v="133"/>
    <n v="93482"/>
  </r>
  <r>
    <x v="47"/>
    <x v="5"/>
    <n v="49"/>
    <n v="45"/>
    <n v="5425"/>
  </r>
  <r>
    <x v="48"/>
    <x v="5"/>
    <n v="49"/>
    <n v="50"/>
    <n v="18053"/>
  </r>
  <r>
    <x v="49"/>
    <x v="5"/>
    <n v="49"/>
    <n v="24"/>
    <n v="3970"/>
  </r>
  <r>
    <x v="50"/>
    <x v="5"/>
    <n v="49"/>
    <n v="21"/>
    <n v="4616"/>
  </r>
  <r>
    <x v="53"/>
    <x v="5"/>
    <n v="49"/>
    <n v="8"/>
    <n v="4772"/>
  </r>
  <r>
    <x v="52"/>
    <x v="5"/>
    <n v="49"/>
    <n v="2"/>
    <n v="786"/>
  </r>
  <r>
    <x v="51"/>
    <x v="5"/>
    <n v="49"/>
    <n v="88"/>
    <n v="104434"/>
  </r>
  <r>
    <x v="0"/>
    <x v="5"/>
    <n v="50"/>
    <n v="25"/>
    <n v="10640"/>
  </r>
  <r>
    <x v="1"/>
    <x v="5"/>
    <n v="50"/>
    <n v="6"/>
    <n v="884"/>
  </r>
  <r>
    <x v="2"/>
    <x v="5"/>
    <n v="50"/>
    <n v="52"/>
    <n v="19571"/>
  </r>
  <r>
    <x v="3"/>
    <x v="5"/>
    <n v="50"/>
    <n v="15"/>
    <n v="4412"/>
  </r>
  <r>
    <x v="4"/>
    <x v="5"/>
    <n v="50"/>
    <n v="149"/>
    <n v="39444"/>
  </r>
  <r>
    <x v="5"/>
    <x v="5"/>
    <n v="50"/>
    <n v="5"/>
    <n v="3542"/>
  </r>
  <r>
    <x v="6"/>
    <x v="5"/>
    <n v="50"/>
    <n v="21"/>
    <n v="4499"/>
  </r>
  <r>
    <x v="7"/>
    <x v="5"/>
    <n v="50"/>
    <n v="17"/>
    <n v="4159"/>
  </r>
  <r>
    <x v="8"/>
    <x v="5"/>
    <n v="50"/>
    <n v="2"/>
    <n v="2666"/>
  </r>
  <r>
    <x v="9"/>
    <x v="5"/>
    <n v="50"/>
    <n v="0"/>
    <n v="0"/>
  </r>
  <r>
    <x v="10"/>
    <x v="5"/>
    <n v="50"/>
    <n v="30"/>
    <n v="34213"/>
  </r>
  <r>
    <x v="11"/>
    <x v="5"/>
    <n v="50"/>
    <n v="14"/>
    <n v="1469"/>
  </r>
  <r>
    <x v="12"/>
    <x v="5"/>
    <n v="50"/>
    <n v="9"/>
    <n v="2712"/>
  </r>
  <r>
    <x v="13"/>
    <x v="5"/>
    <n v="50"/>
    <n v="79"/>
    <n v="46511"/>
  </r>
  <r>
    <x v="14"/>
    <x v="5"/>
    <n v="50"/>
    <n v="30"/>
    <n v="5600"/>
  </r>
  <r>
    <x v="15"/>
    <x v="5"/>
    <n v="50"/>
    <n v="10"/>
    <n v="2159"/>
  </r>
  <r>
    <x v="16"/>
    <x v="5"/>
    <n v="50"/>
    <n v="34"/>
    <n v="6746"/>
  </r>
  <r>
    <x v="17"/>
    <x v="5"/>
    <n v="50"/>
    <n v="37"/>
    <n v="27571"/>
  </r>
  <r>
    <x v="18"/>
    <x v="5"/>
    <n v="50"/>
    <n v="72"/>
    <n v="42827"/>
  </r>
  <r>
    <x v="19"/>
    <x v="5"/>
    <n v="50"/>
    <n v="28"/>
    <n v="5344"/>
  </r>
  <r>
    <x v="20"/>
    <x v="5"/>
    <n v="50"/>
    <n v="33"/>
    <n v="7397"/>
  </r>
  <r>
    <x v="21"/>
    <x v="5"/>
    <n v="50"/>
    <n v="45"/>
    <n v="24244"/>
  </r>
  <r>
    <x v="22"/>
    <x v="5"/>
    <n v="50"/>
    <n v="70"/>
    <n v="21320"/>
  </r>
  <r>
    <x v="23"/>
    <x v="5"/>
    <n v="50"/>
    <n v="18"/>
    <n v="5506"/>
  </r>
  <r>
    <x v="24"/>
    <x v="5"/>
    <n v="50"/>
    <n v="51"/>
    <n v="17448"/>
  </r>
  <r>
    <x v="25"/>
    <x v="5"/>
    <n v="50"/>
    <n v="20"/>
    <n v="7127"/>
  </r>
  <r>
    <x v="26"/>
    <x v="5"/>
    <n v="50"/>
    <n v="8"/>
    <n v="2839"/>
  </r>
  <r>
    <x v="27"/>
    <x v="5"/>
    <n v="50"/>
    <n v="17"/>
    <n v="3300"/>
  </r>
  <r>
    <x v="28"/>
    <x v="5"/>
    <n v="50"/>
    <n v="28"/>
    <n v="12958"/>
  </r>
  <r>
    <x v="29"/>
    <x v="5"/>
    <n v="50"/>
    <n v="21"/>
    <n v="4748"/>
  </r>
  <r>
    <x v="30"/>
    <x v="5"/>
    <n v="50"/>
    <n v="15"/>
    <n v="6548"/>
  </r>
  <r>
    <x v="31"/>
    <x v="5"/>
    <n v="50"/>
    <n v="24"/>
    <n v="10321"/>
  </r>
  <r>
    <x v="32"/>
    <x v="5"/>
    <n v="50"/>
    <n v="80"/>
    <n v="10278"/>
  </r>
  <r>
    <x v="33"/>
    <x v="5"/>
    <n v="50"/>
    <n v="48"/>
    <n v="12378"/>
  </r>
  <r>
    <x v="34"/>
    <x v="5"/>
    <n v="50"/>
    <n v="6"/>
    <n v="797"/>
  </r>
  <r>
    <x v="35"/>
    <x v="5"/>
    <n v="50"/>
    <n v="71"/>
    <n v="18402"/>
  </r>
  <r>
    <x v="36"/>
    <x v="5"/>
    <n v="50"/>
    <n v="24"/>
    <n v="5370"/>
  </r>
  <r>
    <x v="37"/>
    <x v="5"/>
    <n v="50"/>
    <n v="14"/>
    <n v="3208"/>
  </r>
  <r>
    <x v="38"/>
    <x v="5"/>
    <n v="50"/>
    <n v="54"/>
    <n v="13435"/>
  </r>
  <r>
    <x v="39"/>
    <x v="5"/>
    <n v="50"/>
    <n v="17"/>
    <n v="5689"/>
  </r>
  <r>
    <x v="40"/>
    <x v="5"/>
    <n v="50"/>
    <n v="10"/>
    <n v="3380"/>
  </r>
  <r>
    <x v="41"/>
    <x v="5"/>
    <n v="50"/>
    <n v="34"/>
    <n v="8632"/>
  </r>
  <r>
    <x v="42"/>
    <x v="5"/>
    <n v="50"/>
    <n v="50"/>
    <n v="8272"/>
  </r>
  <r>
    <x v="43"/>
    <x v="5"/>
    <n v="50"/>
    <n v="121"/>
    <n v="29773"/>
  </r>
  <r>
    <x v="44"/>
    <x v="5"/>
    <n v="50"/>
    <n v="42"/>
    <n v="18576"/>
  </r>
  <r>
    <x v="45"/>
    <x v="5"/>
    <n v="50"/>
    <n v="10"/>
    <n v="2848"/>
  </r>
  <r>
    <x v="46"/>
    <x v="5"/>
    <n v="50"/>
    <n v="131"/>
    <n v="92538"/>
  </r>
  <r>
    <x v="47"/>
    <x v="5"/>
    <n v="50"/>
    <n v="46"/>
    <n v="4855"/>
  </r>
  <r>
    <x v="48"/>
    <x v="5"/>
    <n v="50"/>
    <n v="51"/>
    <n v="18183"/>
  </r>
  <r>
    <x v="49"/>
    <x v="5"/>
    <n v="50"/>
    <n v="24"/>
    <n v="6559"/>
  </r>
  <r>
    <x v="50"/>
    <x v="5"/>
    <n v="50"/>
    <n v="24"/>
    <n v="4810"/>
  </r>
  <r>
    <x v="53"/>
    <x v="5"/>
    <n v="50"/>
    <n v="9"/>
    <n v="4962"/>
  </r>
  <r>
    <x v="52"/>
    <x v="5"/>
    <n v="50"/>
    <n v="2"/>
    <n v="804"/>
  </r>
  <r>
    <x v="51"/>
    <x v="5"/>
    <n v="50"/>
    <n v="91"/>
    <n v="104725"/>
  </r>
  <r>
    <x v="0"/>
    <x v="5"/>
    <n v="51"/>
    <n v="26"/>
    <n v="7578"/>
  </r>
  <r>
    <x v="1"/>
    <x v="5"/>
    <n v="51"/>
    <n v="5"/>
    <n v="710"/>
  </r>
  <r>
    <x v="2"/>
    <x v="5"/>
    <n v="51"/>
    <n v="58"/>
    <n v="15716"/>
  </r>
  <r>
    <x v="3"/>
    <x v="5"/>
    <n v="51"/>
    <n v="14"/>
    <n v="2915"/>
  </r>
  <r>
    <x v="4"/>
    <x v="5"/>
    <n v="51"/>
    <n v="145"/>
    <n v="24817"/>
  </r>
  <r>
    <x v="5"/>
    <x v="5"/>
    <n v="51"/>
    <n v="6"/>
    <n v="3431"/>
  </r>
  <r>
    <x v="6"/>
    <x v="5"/>
    <n v="51"/>
    <n v="18"/>
    <n v="1462"/>
  </r>
  <r>
    <x v="7"/>
    <x v="5"/>
    <n v="51"/>
    <n v="13"/>
    <n v="2047"/>
  </r>
  <r>
    <x v="8"/>
    <x v="5"/>
    <n v="51"/>
    <n v="2"/>
    <n v="1398"/>
  </r>
  <r>
    <x v="9"/>
    <x v="5"/>
    <n v="51"/>
    <n v="0"/>
    <n v="0"/>
  </r>
  <r>
    <x v="10"/>
    <x v="5"/>
    <n v="51"/>
    <n v="29"/>
    <n v="28706"/>
  </r>
  <r>
    <x v="11"/>
    <x v="5"/>
    <n v="51"/>
    <n v="13"/>
    <n v="1008"/>
  </r>
  <r>
    <x v="12"/>
    <x v="5"/>
    <n v="51"/>
    <n v="10"/>
    <n v="2039"/>
  </r>
  <r>
    <x v="13"/>
    <x v="5"/>
    <n v="51"/>
    <n v="77"/>
    <n v="39103"/>
  </r>
  <r>
    <x v="14"/>
    <x v="5"/>
    <n v="51"/>
    <n v="31"/>
    <n v="2930"/>
  </r>
  <r>
    <x v="15"/>
    <x v="5"/>
    <n v="51"/>
    <n v="10"/>
    <n v="1093"/>
  </r>
  <r>
    <x v="16"/>
    <x v="5"/>
    <n v="51"/>
    <n v="34"/>
    <n v="4972"/>
  </r>
  <r>
    <x v="17"/>
    <x v="5"/>
    <n v="51"/>
    <n v="36"/>
    <n v="21119"/>
  </r>
  <r>
    <x v="18"/>
    <x v="5"/>
    <n v="51"/>
    <n v="77"/>
    <n v="43830"/>
  </r>
  <r>
    <x v="19"/>
    <x v="5"/>
    <n v="51"/>
    <n v="27"/>
    <n v="3547"/>
  </r>
  <r>
    <x v="20"/>
    <x v="5"/>
    <n v="51"/>
    <n v="32"/>
    <n v="4890"/>
  </r>
  <r>
    <x v="21"/>
    <x v="5"/>
    <n v="51"/>
    <n v="41"/>
    <n v="15527"/>
  </r>
  <r>
    <x v="22"/>
    <x v="5"/>
    <n v="51"/>
    <n v="68"/>
    <n v="14356"/>
  </r>
  <r>
    <x v="23"/>
    <x v="5"/>
    <n v="51"/>
    <n v="17"/>
    <n v="3480"/>
  </r>
  <r>
    <x v="24"/>
    <x v="5"/>
    <n v="51"/>
    <n v="49"/>
    <n v="16734"/>
  </r>
  <r>
    <x v="25"/>
    <x v="5"/>
    <n v="51"/>
    <n v="19"/>
    <n v="4810"/>
  </r>
  <r>
    <x v="26"/>
    <x v="5"/>
    <n v="51"/>
    <n v="9"/>
    <n v="2086"/>
  </r>
  <r>
    <x v="27"/>
    <x v="5"/>
    <n v="51"/>
    <n v="17"/>
    <n v="2174"/>
  </r>
  <r>
    <x v="28"/>
    <x v="5"/>
    <n v="51"/>
    <n v="29"/>
    <n v="10482"/>
  </r>
  <r>
    <x v="29"/>
    <x v="5"/>
    <n v="51"/>
    <n v="21"/>
    <n v="3118"/>
  </r>
  <r>
    <x v="30"/>
    <x v="5"/>
    <n v="51"/>
    <n v="15"/>
    <n v="2633"/>
  </r>
  <r>
    <x v="31"/>
    <x v="5"/>
    <n v="51"/>
    <n v="23"/>
    <n v="8040"/>
  </r>
  <r>
    <x v="32"/>
    <x v="5"/>
    <n v="51"/>
    <n v="80"/>
    <n v="5870"/>
  </r>
  <r>
    <x v="33"/>
    <x v="5"/>
    <n v="51"/>
    <n v="47"/>
    <n v="6766"/>
  </r>
  <r>
    <x v="34"/>
    <x v="5"/>
    <n v="51"/>
    <n v="6"/>
    <n v="653"/>
  </r>
  <r>
    <x v="35"/>
    <x v="5"/>
    <n v="51"/>
    <n v="68"/>
    <n v="11279"/>
  </r>
  <r>
    <x v="36"/>
    <x v="5"/>
    <n v="51"/>
    <n v="28"/>
    <n v="4069"/>
  </r>
  <r>
    <x v="37"/>
    <x v="5"/>
    <n v="51"/>
    <n v="15"/>
    <n v="1923"/>
  </r>
  <r>
    <x v="38"/>
    <x v="5"/>
    <n v="51"/>
    <n v="50"/>
    <n v="7557"/>
  </r>
  <r>
    <x v="39"/>
    <x v="5"/>
    <n v="51"/>
    <n v="17"/>
    <n v="2995"/>
  </r>
  <r>
    <x v="40"/>
    <x v="5"/>
    <n v="51"/>
    <n v="10"/>
    <n v="2521"/>
  </r>
  <r>
    <x v="41"/>
    <x v="5"/>
    <n v="51"/>
    <n v="34"/>
    <n v="6828"/>
  </r>
  <r>
    <x v="42"/>
    <x v="5"/>
    <n v="51"/>
    <n v="53"/>
    <n v="4967"/>
  </r>
  <r>
    <x v="43"/>
    <x v="5"/>
    <n v="51"/>
    <n v="121"/>
    <n v="21646"/>
  </r>
  <r>
    <x v="44"/>
    <x v="5"/>
    <n v="51"/>
    <n v="42"/>
    <n v="15540"/>
  </r>
  <r>
    <x v="45"/>
    <x v="5"/>
    <n v="51"/>
    <n v="10"/>
    <n v="2025"/>
  </r>
  <r>
    <x v="46"/>
    <x v="5"/>
    <n v="51"/>
    <n v="130"/>
    <n v="88852"/>
  </r>
  <r>
    <x v="47"/>
    <x v="5"/>
    <n v="51"/>
    <n v="46"/>
    <n v="2227"/>
  </r>
  <r>
    <x v="48"/>
    <x v="5"/>
    <n v="51"/>
    <n v="47"/>
    <n v="13542"/>
  </r>
  <r>
    <x v="49"/>
    <x v="5"/>
    <n v="51"/>
    <n v="23"/>
    <n v="3751"/>
  </r>
  <r>
    <x v="50"/>
    <x v="5"/>
    <n v="51"/>
    <n v="22"/>
    <n v="3288"/>
  </r>
  <r>
    <x v="53"/>
    <x v="5"/>
    <n v="51"/>
    <n v="9"/>
    <n v="4827"/>
  </r>
  <r>
    <x v="52"/>
    <x v="5"/>
    <n v="51"/>
    <n v="2"/>
    <n v="755"/>
  </r>
  <r>
    <x v="51"/>
    <x v="5"/>
    <n v="51"/>
    <n v="92"/>
    <n v="92394"/>
  </r>
  <r>
    <x v="0"/>
    <x v="5"/>
    <n v="52"/>
    <n v="23"/>
    <n v="7614"/>
  </r>
  <r>
    <x v="1"/>
    <x v="5"/>
    <n v="52"/>
    <n v="6"/>
    <n v="841"/>
  </r>
  <r>
    <x v="2"/>
    <x v="5"/>
    <n v="52"/>
    <n v="50"/>
    <n v="15227"/>
  </r>
  <r>
    <x v="3"/>
    <x v="5"/>
    <n v="52"/>
    <n v="14"/>
    <n v="3051"/>
  </r>
  <r>
    <x v="4"/>
    <x v="5"/>
    <n v="52"/>
    <n v="139"/>
    <n v="24594"/>
  </r>
  <r>
    <x v="5"/>
    <x v="5"/>
    <n v="52"/>
    <n v="4"/>
    <n v="1627"/>
  </r>
  <r>
    <x v="6"/>
    <x v="5"/>
    <n v="52"/>
    <n v="18"/>
    <n v="1453"/>
  </r>
  <r>
    <x v="7"/>
    <x v="5"/>
    <n v="52"/>
    <n v="13"/>
    <n v="1974"/>
  </r>
  <r>
    <x v="8"/>
    <x v="5"/>
    <n v="52"/>
    <n v="2"/>
    <n v="1486"/>
  </r>
  <r>
    <x v="9"/>
    <x v="5"/>
    <n v="52"/>
    <n v="0"/>
    <n v="0"/>
  </r>
  <r>
    <x v="10"/>
    <x v="5"/>
    <n v="52"/>
    <n v="31"/>
    <n v="34742"/>
  </r>
  <r>
    <x v="11"/>
    <x v="5"/>
    <n v="52"/>
    <n v="12"/>
    <n v="945"/>
  </r>
  <r>
    <x v="12"/>
    <x v="5"/>
    <n v="52"/>
    <n v="9"/>
    <n v="2143"/>
  </r>
  <r>
    <x v="13"/>
    <x v="5"/>
    <n v="52"/>
    <n v="78"/>
    <n v="40520"/>
  </r>
  <r>
    <x v="14"/>
    <x v="5"/>
    <n v="52"/>
    <n v="29"/>
    <n v="2511"/>
  </r>
  <r>
    <x v="15"/>
    <x v="5"/>
    <n v="52"/>
    <n v="9"/>
    <n v="766"/>
  </r>
  <r>
    <x v="16"/>
    <x v="5"/>
    <n v="52"/>
    <n v="33"/>
    <n v="4541"/>
  </r>
  <r>
    <x v="17"/>
    <x v="5"/>
    <n v="52"/>
    <n v="36"/>
    <n v="23219"/>
  </r>
  <r>
    <x v="18"/>
    <x v="5"/>
    <n v="52"/>
    <n v="73"/>
    <n v="46760"/>
  </r>
  <r>
    <x v="19"/>
    <x v="5"/>
    <n v="52"/>
    <n v="26"/>
    <n v="3086"/>
  </r>
  <r>
    <x v="20"/>
    <x v="5"/>
    <n v="52"/>
    <n v="32"/>
    <n v="5614"/>
  </r>
  <r>
    <x v="21"/>
    <x v="5"/>
    <n v="52"/>
    <n v="43"/>
    <n v="15456"/>
  </r>
  <r>
    <x v="22"/>
    <x v="5"/>
    <n v="52"/>
    <n v="68"/>
    <n v="15829"/>
  </r>
  <r>
    <x v="23"/>
    <x v="5"/>
    <n v="52"/>
    <n v="17"/>
    <n v="3460"/>
  </r>
  <r>
    <x v="24"/>
    <x v="5"/>
    <n v="52"/>
    <n v="50"/>
    <n v="19037"/>
  </r>
  <r>
    <x v="25"/>
    <x v="5"/>
    <n v="52"/>
    <n v="20"/>
    <n v="5146"/>
  </r>
  <r>
    <x v="26"/>
    <x v="5"/>
    <n v="52"/>
    <n v="9"/>
    <n v="2147"/>
  </r>
  <r>
    <x v="27"/>
    <x v="5"/>
    <n v="52"/>
    <n v="17"/>
    <n v="2137"/>
  </r>
  <r>
    <x v="28"/>
    <x v="5"/>
    <n v="52"/>
    <n v="29"/>
    <n v="11409"/>
  </r>
  <r>
    <x v="29"/>
    <x v="5"/>
    <n v="52"/>
    <n v="19"/>
    <n v="2552"/>
  </r>
  <r>
    <x v="30"/>
    <x v="5"/>
    <n v="52"/>
    <n v="15"/>
    <n v="2493"/>
  </r>
  <r>
    <x v="31"/>
    <x v="5"/>
    <n v="52"/>
    <n v="23"/>
    <n v="9191"/>
  </r>
  <r>
    <x v="32"/>
    <x v="5"/>
    <n v="52"/>
    <n v="78"/>
    <n v="5004"/>
  </r>
  <r>
    <x v="33"/>
    <x v="5"/>
    <n v="52"/>
    <n v="47"/>
    <n v="7949"/>
  </r>
  <r>
    <x v="34"/>
    <x v="5"/>
    <n v="52"/>
    <n v="6"/>
    <n v="745"/>
  </r>
  <r>
    <x v="35"/>
    <x v="5"/>
    <n v="52"/>
    <n v="68"/>
    <n v="12215"/>
  </r>
  <r>
    <x v="36"/>
    <x v="5"/>
    <n v="52"/>
    <n v="28"/>
    <n v="4505"/>
  </r>
  <r>
    <x v="37"/>
    <x v="5"/>
    <n v="52"/>
    <n v="16"/>
    <n v="2467"/>
  </r>
  <r>
    <x v="38"/>
    <x v="5"/>
    <n v="52"/>
    <n v="54"/>
    <n v="9565"/>
  </r>
  <r>
    <x v="39"/>
    <x v="5"/>
    <n v="52"/>
    <n v="17"/>
    <n v="2868"/>
  </r>
  <r>
    <x v="40"/>
    <x v="5"/>
    <n v="52"/>
    <n v="10"/>
    <n v="2464"/>
  </r>
  <r>
    <x v="41"/>
    <x v="5"/>
    <n v="52"/>
    <n v="34"/>
    <n v="7414"/>
  </r>
  <r>
    <x v="42"/>
    <x v="5"/>
    <n v="52"/>
    <n v="50"/>
    <n v="4512"/>
  </r>
  <r>
    <x v="43"/>
    <x v="5"/>
    <n v="52"/>
    <n v="120"/>
    <n v="22322"/>
  </r>
  <r>
    <x v="44"/>
    <x v="5"/>
    <n v="52"/>
    <n v="43"/>
    <n v="18286"/>
  </r>
  <r>
    <x v="45"/>
    <x v="5"/>
    <n v="52"/>
    <n v="10"/>
    <n v="2225"/>
  </r>
  <r>
    <x v="46"/>
    <x v="5"/>
    <n v="52"/>
    <n v="128"/>
    <n v="95846"/>
  </r>
  <r>
    <x v="47"/>
    <x v="5"/>
    <n v="52"/>
    <n v="46"/>
    <n v="2676"/>
  </r>
  <r>
    <x v="48"/>
    <x v="5"/>
    <n v="52"/>
    <n v="48"/>
    <n v="15119"/>
  </r>
  <r>
    <x v="49"/>
    <x v="5"/>
    <n v="52"/>
    <n v="23"/>
    <n v="3060"/>
  </r>
  <r>
    <x v="50"/>
    <x v="5"/>
    <n v="52"/>
    <n v="23"/>
    <n v="3564"/>
  </r>
  <r>
    <x v="53"/>
    <x v="5"/>
    <n v="52"/>
    <n v="10"/>
    <n v="6230"/>
  </r>
  <r>
    <x v="52"/>
    <x v="5"/>
    <n v="52"/>
    <n v="2"/>
    <n v="824"/>
  </r>
  <r>
    <x v="51"/>
    <x v="5"/>
    <n v="52"/>
    <n v="86"/>
    <n v="95227"/>
  </r>
  <r>
    <x v="0"/>
    <x v="6"/>
    <n v="1"/>
    <n v="22"/>
    <n v="10574"/>
  </r>
  <r>
    <x v="1"/>
    <x v="6"/>
    <n v="1"/>
    <n v="5"/>
    <n v="845"/>
  </r>
  <r>
    <x v="2"/>
    <x v="6"/>
    <n v="1"/>
    <n v="58"/>
    <n v="23246"/>
  </r>
  <r>
    <x v="3"/>
    <x v="6"/>
    <n v="1"/>
    <n v="14"/>
    <n v="4585"/>
  </r>
  <r>
    <x v="4"/>
    <x v="6"/>
    <n v="1"/>
    <n v="153"/>
    <n v="43049"/>
  </r>
  <r>
    <x v="5"/>
    <x v="6"/>
    <n v="1"/>
    <n v="6"/>
    <n v="3223"/>
  </r>
  <r>
    <x v="6"/>
    <x v="6"/>
    <n v="1"/>
    <n v="20"/>
    <n v="3468"/>
  </r>
  <r>
    <x v="7"/>
    <x v="6"/>
    <n v="1"/>
    <n v="13"/>
    <n v="3379"/>
  </r>
  <r>
    <x v="8"/>
    <x v="6"/>
    <n v="1"/>
    <n v="2"/>
    <n v="2289"/>
  </r>
  <r>
    <x v="9"/>
    <x v="6"/>
    <n v="1"/>
    <n v="0"/>
    <n v="0"/>
  </r>
  <r>
    <x v="10"/>
    <x v="6"/>
    <n v="1"/>
    <n v="33"/>
    <n v="37533"/>
  </r>
  <r>
    <x v="11"/>
    <x v="6"/>
    <n v="1"/>
    <n v="15"/>
    <n v="1711"/>
  </r>
  <r>
    <x v="12"/>
    <x v="6"/>
    <n v="1"/>
    <n v="10"/>
    <n v="2904"/>
  </r>
  <r>
    <x v="13"/>
    <x v="6"/>
    <n v="1"/>
    <n v="80"/>
    <n v="48185"/>
  </r>
  <r>
    <x v="14"/>
    <x v="6"/>
    <n v="1"/>
    <n v="31"/>
    <n v="4453"/>
  </r>
  <r>
    <x v="15"/>
    <x v="6"/>
    <n v="1"/>
    <n v="8"/>
    <n v="1941"/>
  </r>
  <r>
    <x v="16"/>
    <x v="6"/>
    <n v="1"/>
    <n v="30"/>
    <n v="6216"/>
  </r>
  <r>
    <x v="17"/>
    <x v="6"/>
    <n v="1"/>
    <n v="38"/>
    <n v="26819"/>
  </r>
  <r>
    <x v="18"/>
    <x v="6"/>
    <n v="1"/>
    <n v="77"/>
    <n v="43628"/>
  </r>
  <r>
    <x v="19"/>
    <x v="6"/>
    <n v="1"/>
    <n v="26"/>
    <n v="5100"/>
  </r>
  <r>
    <x v="20"/>
    <x v="6"/>
    <n v="1"/>
    <n v="31"/>
    <n v="6581"/>
  </r>
  <r>
    <x v="21"/>
    <x v="6"/>
    <n v="1"/>
    <n v="43"/>
    <n v="23405"/>
  </r>
  <r>
    <x v="22"/>
    <x v="6"/>
    <n v="1"/>
    <n v="70"/>
    <n v="22968"/>
  </r>
  <r>
    <x v="23"/>
    <x v="6"/>
    <n v="1"/>
    <n v="18"/>
    <n v="5208"/>
  </r>
  <r>
    <x v="24"/>
    <x v="6"/>
    <n v="1"/>
    <n v="52"/>
    <n v="19406"/>
  </r>
  <r>
    <x v="25"/>
    <x v="6"/>
    <n v="1"/>
    <n v="20"/>
    <n v="6365"/>
  </r>
  <r>
    <x v="26"/>
    <x v="6"/>
    <n v="1"/>
    <n v="8"/>
    <n v="3239"/>
  </r>
  <r>
    <x v="27"/>
    <x v="6"/>
    <n v="1"/>
    <n v="16"/>
    <n v="3400"/>
  </r>
  <r>
    <x v="28"/>
    <x v="6"/>
    <n v="1"/>
    <n v="28"/>
    <n v="14207"/>
  </r>
  <r>
    <x v="29"/>
    <x v="6"/>
    <n v="1"/>
    <n v="21"/>
    <n v="4343"/>
  </r>
  <r>
    <x v="30"/>
    <x v="6"/>
    <n v="1"/>
    <n v="15"/>
    <n v="3678"/>
  </r>
  <r>
    <x v="31"/>
    <x v="6"/>
    <n v="1"/>
    <n v="25"/>
    <n v="11407"/>
  </r>
  <r>
    <x v="32"/>
    <x v="6"/>
    <n v="1"/>
    <n v="75"/>
    <n v="7950"/>
  </r>
  <r>
    <x v="33"/>
    <x v="6"/>
    <n v="1"/>
    <n v="52"/>
    <n v="13665"/>
  </r>
  <r>
    <x v="34"/>
    <x v="6"/>
    <n v="1"/>
    <n v="8"/>
    <n v="993"/>
  </r>
  <r>
    <x v="35"/>
    <x v="6"/>
    <n v="1"/>
    <n v="68"/>
    <n v="18127"/>
  </r>
  <r>
    <x v="36"/>
    <x v="6"/>
    <n v="1"/>
    <n v="22"/>
    <n v="4814"/>
  </r>
  <r>
    <x v="37"/>
    <x v="6"/>
    <n v="1"/>
    <n v="19"/>
    <n v="4788"/>
  </r>
  <r>
    <x v="38"/>
    <x v="6"/>
    <n v="1"/>
    <n v="54"/>
    <n v="12131"/>
  </r>
  <r>
    <x v="39"/>
    <x v="6"/>
    <n v="1"/>
    <n v="17"/>
    <n v="3976"/>
  </r>
  <r>
    <x v="40"/>
    <x v="6"/>
    <n v="1"/>
    <n v="11"/>
    <n v="3221"/>
  </r>
  <r>
    <x v="41"/>
    <x v="6"/>
    <n v="1"/>
    <n v="33"/>
    <n v="8987"/>
  </r>
  <r>
    <x v="42"/>
    <x v="6"/>
    <n v="1"/>
    <n v="54"/>
    <n v="9093"/>
  </r>
  <r>
    <x v="43"/>
    <x v="6"/>
    <n v="1"/>
    <n v="120"/>
    <n v="27358"/>
  </r>
  <r>
    <x v="44"/>
    <x v="6"/>
    <n v="1"/>
    <n v="42"/>
    <n v="20356"/>
  </r>
  <r>
    <x v="45"/>
    <x v="6"/>
    <n v="1"/>
    <n v="11"/>
    <n v="3065"/>
  </r>
  <r>
    <x v="46"/>
    <x v="6"/>
    <n v="1"/>
    <n v="131"/>
    <n v="93052"/>
  </r>
  <r>
    <x v="47"/>
    <x v="6"/>
    <n v="1"/>
    <n v="45"/>
    <n v="4511"/>
  </r>
  <r>
    <x v="48"/>
    <x v="6"/>
    <n v="1"/>
    <n v="50"/>
    <n v="17652"/>
  </r>
  <r>
    <x v="49"/>
    <x v="6"/>
    <n v="1"/>
    <n v="23"/>
    <n v="5448"/>
  </r>
  <r>
    <x v="50"/>
    <x v="6"/>
    <n v="1"/>
    <n v="21"/>
    <n v="3850"/>
  </r>
  <r>
    <x v="53"/>
    <x v="6"/>
    <n v="1"/>
    <n v="9"/>
    <n v="5639"/>
  </r>
  <r>
    <x v="52"/>
    <x v="6"/>
    <n v="1"/>
    <n v="2"/>
    <n v="824"/>
  </r>
  <r>
    <x v="51"/>
    <x v="6"/>
    <n v="1"/>
    <n v="90"/>
    <n v="103413"/>
  </r>
  <r>
    <x v="0"/>
    <x v="6"/>
    <n v="2"/>
    <n v="27"/>
    <n v="12542"/>
  </r>
  <r>
    <x v="1"/>
    <x v="6"/>
    <n v="2"/>
    <n v="6"/>
    <n v="901"/>
  </r>
  <r>
    <x v="2"/>
    <x v="6"/>
    <n v="2"/>
    <n v="59"/>
    <n v="24318"/>
  </r>
  <r>
    <x v="3"/>
    <x v="6"/>
    <n v="2"/>
    <n v="13"/>
    <n v="4837"/>
  </r>
  <r>
    <x v="4"/>
    <x v="6"/>
    <n v="2"/>
    <n v="143"/>
    <n v="42220"/>
  </r>
  <r>
    <x v="5"/>
    <x v="6"/>
    <n v="2"/>
    <n v="6"/>
    <n v="3611"/>
  </r>
  <r>
    <x v="6"/>
    <x v="6"/>
    <n v="2"/>
    <n v="20"/>
    <n v="4143"/>
  </r>
  <r>
    <x v="7"/>
    <x v="6"/>
    <n v="2"/>
    <n v="13"/>
    <n v="3256"/>
  </r>
  <r>
    <x v="8"/>
    <x v="6"/>
    <n v="2"/>
    <n v="2"/>
    <n v="2967"/>
  </r>
  <r>
    <x v="9"/>
    <x v="6"/>
    <n v="2"/>
    <n v="0"/>
    <n v="0"/>
  </r>
  <r>
    <x v="10"/>
    <x v="6"/>
    <n v="2"/>
    <n v="34"/>
    <n v="35031"/>
  </r>
  <r>
    <x v="11"/>
    <x v="6"/>
    <n v="2"/>
    <n v="16"/>
    <n v="1824"/>
  </r>
  <r>
    <x v="12"/>
    <x v="6"/>
    <n v="2"/>
    <n v="8"/>
    <n v="2484"/>
  </r>
  <r>
    <x v="13"/>
    <x v="6"/>
    <n v="2"/>
    <n v="80"/>
    <n v="43598"/>
  </r>
  <r>
    <x v="14"/>
    <x v="6"/>
    <n v="2"/>
    <n v="30"/>
    <n v="6028"/>
  </r>
  <r>
    <x v="15"/>
    <x v="6"/>
    <n v="2"/>
    <n v="8"/>
    <n v="2213"/>
  </r>
  <r>
    <x v="16"/>
    <x v="6"/>
    <n v="2"/>
    <n v="33"/>
    <n v="6912"/>
  </r>
  <r>
    <x v="17"/>
    <x v="6"/>
    <n v="2"/>
    <n v="40"/>
    <n v="26887"/>
  </r>
  <r>
    <x v="18"/>
    <x v="6"/>
    <n v="2"/>
    <n v="77"/>
    <n v="40960"/>
  </r>
  <r>
    <x v="19"/>
    <x v="6"/>
    <n v="2"/>
    <n v="27"/>
    <n v="5045"/>
  </r>
  <r>
    <x v="20"/>
    <x v="6"/>
    <n v="2"/>
    <n v="29"/>
    <n v="6924"/>
  </r>
  <r>
    <x v="21"/>
    <x v="6"/>
    <n v="2"/>
    <n v="42"/>
    <n v="22893"/>
  </r>
  <r>
    <x v="22"/>
    <x v="6"/>
    <n v="2"/>
    <n v="71"/>
    <n v="22703"/>
  </r>
  <r>
    <x v="23"/>
    <x v="6"/>
    <n v="2"/>
    <n v="18"/>
    <n v="5336"/>
  </r>
  <r>
    <x v="24"/>
    <x v="6"/>
    <n v="2"/>
    <n v="51"/>
    <n v="19387"/>
  </r>
  <r>
    <x v="25"/>
    <x v="6"/>
    <n v="2"/>
    <n v="20"/>
    <n v="6516"/>
  </r>
  <r>
    <x v="26"/>
    <x v="6"/>
    <n v="2"/>
    <n v="8"/>
    <n v="3373"/>
  </r>
  <r>
    <x v="27"/>
    <x v="6"/>
    <n v="2"/>
    <n v="17"/>
    <n v="3413"/>
  </r>
  <r>
    <x v="28"/>
    <x v="6"/>
    <n v="2"/>
    <n v="26"/>
    <n v="13083"/>
  </r>
  <r>
    <x v="29"/>
    <x v="6"/>
    <n v="2"/>
    <n v="20"/>
    <n v="4166"/>
  </r>
  <r>
    <x v="30"/>
    <x v="6"/>
    <n v="2"/>
    <n v="16"/>
    <n v="3723"/>
  </r>
  <r>
    <x v="31"/>
    <x v="6"/>
    <n v="2"/>
    <n v="24"/>
    <n v="10922"/>
  </r>
  <r>
    <x v="32"/>
    <x v="6"/>
    <n v="2"/>
    <n v="78"/>
    <n v="7977"/>
  </r>
  <r>
    <x v="33"/>
    <x v="6"/>
    <n v="2"/>
    <n v="52"/>
    <n v="14052"/>
  </r>
  <r>
    <x v="34"/>
    <x v="6"/>
    <n v="2"/>
    <n v="7"/>
    <n v="772"/>
  </r>
  <r>
    <x v="35"/>
    <x v="6"/>
    <n v="2"/>
    <n v="62"/>
    <n v="16458"/>
  </r>
  <r>
    <x v="36"/>
    <x v="6"/>
    <n v="2"/>
    <n v="26"/>
    <n v="5381"/>
  </r>
  <r>
    <x v="37"/>
    <x v="6"/>
    <n v="2"/>
    <n v="20"/>
    <n v="5595"/>
  </r>
  <r>
    <x v="38"/>
    <x v="6"/>
    <n v="2"/>
    <n v="56"/>
    <n v="13359"/>
  </r>
  <r>
    <x v="39"/>
    <x v="6"/>
    <n v="2"/>
    <n v="17"/>
    <n v="4265"/>
  </r>
  <r>
    <x v="40"/>
    <x v="6"/>
    <n v="2"/>
    <n v="12"/>
    <n v="3885"/>
  </r>
  <r>
    <x v="41"/>
    <x v="6"/>
    <n v="2"/>
    <n v="34"/>
    <n v="8688"/>
  </r>
  <r>
    <x v="42"/>
    <x v="6"/>
    <n v="2"/>
    <n v="52"/>
    <n v="8370"/>
  </r>
  <r>
    <x v="43"/>
    <x v="6"/>
    <n v="2"/>
    <n v="121"/>
    <n v="27924"/>
  </r>
  <r>
    <x v="44"/>
    <x v="6"/>
    <n v="2"/>
    <n v="42"/>
    <n v="20503"/>
  </r>
  <r>
    <x v="45"/>
    <x v="6"/>
    <n v="2"/>
    <n v="11"/>
    <n v="2952"/>
  </r>
  <r>
    <x v="46"/>
    <x v="6"/>
    <n v="2"/>
    <n v="128"/>
    <n v="87777"/>
  </r>
  <r>
    <x v="47"/>
    <x v="6"/>
    <n v="2"/>
    <n v="45"/>
    <n v="4767"/>
  </r>
  <r>
    <x v="48"/>
    <x v="6"/>
    <n v="2"/>
    <n v="51"/>
    <n v="17005"/>
  </r>
  <r>
    <x v="49"/>
    <x v="6"/>
    <n v="2"/>
    <n v="24"/>
    <n v="5683"/>
  </r>
  <r>
    <x v="50"/>
    <x v="6"/>
    <n v="2"/>
    <n v="21"/>
    <n v="3855"/>
  </r>
  <r>
    <x v="53"/>
    <x v="6"/>
    <n v="2"/>
    <n v="10"/>
    <n v="6461"/>
  </r>
  <r>
    <x v="52"/>
    <x v="6"/>
    <n v="2"/>
    <n v="2"/>
    <n v="785"/>
  </r>
  <r>
    <x v="51"/>
    <x v="6"/>
    <n v="2"/>
    <n v="91"/>
    <n v="101673"/>
  </r>
  <r>
    <x v="0"/>
    <x v="6"/>
    <n v="3"/>
    <n v="28"/>
    <n v="12154"/>
  </r>
  <r>
    <x v="1"/>
    <x v="6"/>
    <n v="3"/>
    <n v="6"/>
    <n v="924"/>
  </r>
  <r>
    <x v="2"/>
    <x v="6"/>
    <n v="3"/>
    <n v="58"/>
    <n v="22017"/>
  </r>
  <r>
    <x v="3"/>
    <x v="6"/>
    <n v="3"/>
    <n v="13"/>
    <n v="4011"/>
  </r>
  <r>
    <x v="4"/>
    <x v="6"/>
    <n v="3"/>
    <n v="138"/>
    <n v="40785"/>
  </r>
  <r>
    <x v="5"/>
    <x v="6"/>
    <n v="3"/>
    <n v="7"/>
    <n v="3376"/>
  </r>
  <r>
    <x v="6"/>
    <x v="6"/>
    <n v="3"/>
    <n v="16"/>
    <n v="3943"/>
  </r>
  <r>
    <x v="7"/>
    <x v="6"/>
    <n v="3"/>
    <n v="13"/>
    <n v="2439"/>
  </r>
  <r>
    <x v="8"/>
    <x v="6"/>
    <n v="3"/>
    <n v="2"/>
    <n v="1522"/>
  </r>
  <r>
    <x v="9"/>
    <x v="6"/>
    <n v="3"/>
    <n v="0"/>
    <n v="0"/>
  </r>
  <r>
    <x v="10"/>
    <x v="6"/>
    <n v="3"/>
    <n v="32"/>
    <n v="36486"/>
  </r>
  <r>
    <x v="11"/>
    <x v="6"/>
    <n v="3"/>
    <n v="14"/>
    <n v="1671"/>
  </r>
  <r>
    <x v="12"/>
    <x v="6"/>
    <n v="3"/>
    <n v="10"/>
    <n v="2679"/>
  </r>
  <r>
    <x v="13"/>
    <x v="6"/>
    <n v="3"/>
    <n v="81"/>
    <n v="48322"/>
  </r>
  <r>
    <x v="14"/>
    <x v="6"/>
    <n v="3"/>
    <n v="30"/>
    <n v="5814"/>
  </r>
  <r>
    <x v="15"/>
    <x v="6"/>
    <n v="3"/>
    <n v="9"/>
    <n v="2081"/>
  </r>
  <r>
    <x v="16"/>
    <x v="6"/>
    <n v="3"/>
    <n v="32"/>
    <n v="6709"/>
  </r>
  <r>
    <x v="17"/>
    <x v="6"/>
    <n v="3"/>
    <n v="37"/>
    <n v="21188"/>
  </r>
  <r>
    <x v="18"/>
    <x v="6"/>
    <n v="3"/>
    <n v="76"/>
    <n v="44557"/>
  </r>
  <r>
    <x v="19"/>
    <x v="6"/>
    <n v="3"/>
    <n v="28"/>
    <n v="5361"/>
  </r>
  <r>
    <x v="20"/>
    <x v="6"/>
    <n v="3"/>
    <n v="31"/>
    <n v="5909"/>
  </r>
  <r>
    <x v="21"/>
    <x v="6"/>
    <n v="3"/>
    <n v="45"/>
    <n v="21381"/>
  </r>
  <r>
    <x v="22"/>
    <x v="6"/>
    <n v="3"/>
    <n v="68"/>
    <n v="23252"/>
  </r>
  <r>
    <x v="23"/>
    <x v="6"/>
    <n v="3"/>
    <n v="18"/>
    <n v="5467"/>
  </r>
  <r>
    <x v="24"/>
    <x v="6"/>
    <n v="3"/>
    <n v="50"/>
    <n v="19026"/>
  </r>
  <r>
    <x v="25"/>
    <x v="6"/>
    <n v="3"/>
    <n v="21"/>
    <n v="6946"/>
  </r>
  <r>
    <x v="26"/>
    <x v="6"/>
    <n v="3"/>
    <n v="10"/>
    <n v="3088"/>
  </r>
  <r>
    <x v="27"/>
    <x v="6"/>
    <n v="3"/>
    <n v="17"/>
    <n v="3348"/>
  </r>
  <r>
    <x v="28"/>
    <x v="6"/>
    <n v="3"/>
    <n v="26"/>
    <n v="12512"/>
  </r>
  <r>
    <x v="29"/>
    <x v="6"/>
    <n v="3"/>
    <n v="22"/>
    <n v="4410"/>
  </r>
  <r>
    <x v="30"/>
    <x v="6"/>
    <n v="3"/>
    <n v="16"/>
    <n v="3986"/>
  </r>
  <r>
    <x v="31"/>
    <x v="6"/>
    <n v="3"/>
    <n v="24"/>
    <n v="10476"/>
  </r>
  <r>
    <x v="32"/>
    <x v="6"/>
    <n v="3"/>
    <n v="82"/>
    <n v="8155"/>
  </r>
  <r>
    <x v="33"/>
    <x v="6"/>
    <n v="3"/>
    <n v="51"/>
    <n v="9570"/>
  </r>
  <r>
    <x v="34"/>
    <x v="6"/>
    <n v="3"/>
    <n v="7"/>
    <n v="865"/>
  </r>
  <r>
    <x v="35"/>
    <x v="6"/>
    <n v="3"/>
    <n v="71"/>
    <n v="16745"/>
  </r>
  <r>
    <x v="36"/>
    <x v="6"/>
    <n v="3"/>
    <n v="26"/>
    <n v="6014"/>
  </r>
  <r>
    <x v="37"/>
    <x v="6"/>
    <n v="3"/>
    <n v="13"/>
    <n v="3796"/>
  </r>
  <r>
    <x v="38"/>
    <x v="6"/>
    <n v="3"/>
    <n v="55"/>
    <n v="12906"/>
  </r>
  <r>
    <x v="39"/>
    <x v="6"/>
    <n v="3"/>
    <n v="17"/>
    <n v="3965"/>
  </r>
  <r>
    <x v="40"/>
    <x v="6"/>
    <n v="3"/>
    <n v="12"/>
    <n v="3666"/>
  </r>
  <r>
    <x v="41"/>
    <x v="6"/>
    <n v="3"/>
    <n v="34"/>
    <n v="8967"/>
  </r>
  <r>
    <x v="42"/>
    <x v="6"/>
    <n v="3"/>
    <n v="53"/>
    <n v="6445"/>
  </r>
  <r>
    <x v="43"/>
    <x v="6"/>
    <n v="3"/>
    <n v="123"/>
    <n v="30226"/>
  </r>
  <r>
    <x v="44"/>
    <x v="6"/>
    <n v="3"/>
    <n v="43"/>
    <n v="19123"/>
  </r>
  <r>
    <x v="45"/>
    <x v="6"/>
    <n v="3"/>
    <n v="11"/>
    <n v="2753"/>
  </r>
  <r>
    <x v="46"/>
    <x v="6"/>
    <n v="3"/>
    <n v="129"/>
    <n v="75305"/>
  </r>
  <r>
    <x v="47"/>
    <x v="6"/>
    <n v="3"/>
    <n v="45"/>
    <n v="4507"/>
  </r>
  <r>
    <x v="48"/>
    <x v="6"/>
    <n v="3"/>
    <n v="50"/>
    <n v="12454"/>
  </r>
  <r>
    <x v="49"/>
    <x v="6"/>
    <n v="3"/>
    <n v="24"/>
    <n v="6352"/>
  </r>
  <r>
    <x v="50"/>
    <x v="6"/>
    <n v="3"/>
    <n v="20"/>
    <n v="3596"/>
  </r>
  <r>
    <x v="53"/>
    <x v="6"/>
    <n v="3"/>
    <n v="10"/>
    <n v="6743"/>
  </r>
  <r>
    <x v="52"/>
    <x v="6"/>
    <n v="3"/>
    <n v="2"/>
    <n v="824"/>
  </r>
  <r>
    <x v="51"/>
    <x v="6"/>
    <n v="3"/>
    <n v="91"/>
    <n v="95085"/>
  </r>
  <r>
    <x v="0"/>
    <x v="6"/>
    <n v="4"/>
    <n v="27"/>
    <n v="13196"/>
  </r>
  <r>
    <x v="1"/>
    <x v="6"/>
    <n v="4"/>
    <n v="6"/>
    <n v="974"/>
  </r>
  <r>
    <x v="2"/>
    <x v="6"/>
    <n v="4"/>
    <n v="51"/>
    <n v="22843"/>
  </r>
  <r>
    <x v="3"/>
    <x v="6"/>
    <n v="4"/>
    <n v="13"/>
    <n v="5096"/>
  </r>
  <r>
    <x v="4"/>
    <x v="6"/>
    <n v="4"/>
    <n v="148"/>
    <n v="47542"/>
  </r>
  <r>
    <x v="5"/>
    <x v="6"/>
    <n v="4"/>
    <n v="7"/>
    <n v="4187"/>
  </r>
  <r>
    <x v="6"/>
    <x v="6"/>
    <n v="4"/>
    <n v="19"/>
    <n v="5183"/>
  </r>
  <r>
    <x v="7"/>
    <x v="6"/>
    <n v="4"/>
    <n v="13"/>
    <n v="2970"/>
  </r>
  <r>
    <x v="8"/>
    <x v="6"/>
    <n v="4"/>
    <n v="2"/>
    <n v="2150"/>
  </r>
  <r>
    <x v="9"/>
    <x v="6"/>
    <n v="4"/>
    <n v="0"/>
    <n v="0"/>
  </r>
  <r>
    <x v="10"/>
    <x v="6"/>
    <n v="4"/>
    <n v="31"/>
    <n v="33960"/>
  </r>
  <r>
    <x v="11"/>
    <x v="6"/>
    <n v="4"/>
    <n v="15"/>
    <n v="1723"/>
  </r>
  <r>
    <x v="12"/>
    <x v="6"/>
    <n v="4"/>
    <n v="10"/>
    <n v="3035"/>
  </r>
  <r>
    <x v="13"/>
    <x v="6"/>
    <n v="4"/>
    <n v="81"/>
    <n v="50944"/>
  </r>
  <r>
    <x v="14"/>
    <x v="6"/>
    <n v="4"/>
    <n v="30"/>
    <n v="6657"/>
  </r>
  <r>
    <x v="15"/>
    <x v="6"/>
    <n v="4"/>
    <n v="9"/>
    <n v="2367"/>
  </r>
  <r>
    <x v="16"/>
    <x v="6"/>
    <n v="4"/>
    <n v="33"/>
    <n v="7233"/>
  </r>
  <r>
    <x v="17"/>
    <x v="6"/>
    <n v="4"/>
    <n v="39"/>
    <n v="25844"/>
  </r>
  <r>
    <x v="18"/>
    <x v="6"/>
    <n v="4"/>
    <n v="77"/>
    <n v="47127"/>
  </r>
  <r>
    <x v="19"/>
    <x v="6"/>
    <n v="4"/>
    <n v="28"/>
    <n v="5527"/>
  </r>
  <r>
    <x v="20"/>
    <x v="6"/>
    <n v="4"/>
    <n v="35"/>
    <n v="7465"/>
  </r>
  <r>
    <x v="21"/>
    <x v="6"/>
    <n v="4"/>
    <n v="45"/>
    <n v="24672"/>
  </r>
  <r>
    <x v="22"/>
    <x v="6"/>
    <n v="4"/>
    <n v="68"/>
    <n v="22778"/>
  </r>
  <r>
    <x v="23"/>
    <x v="6"/>
    <n v="4"/>
    <n v="17"/>
    <n v="5639"/>
  </r>
  <r>
    <x v="24"/>
    <x v="6"/>
    <n v="4"/>
    <n v="52"/>
    <n v="21084"/>
  </r>
  <r>
    <x v="25"/>
    <x v="6"/>
    <n v="4"/>
    <n v="22"/>
    <n v="8492"/>
  </r>
  <r>
    <x v="26"/>
    <x v="6"/>
    <n v="4"/>
    <n v="10"/>
    <n v="4056"/>
  </r>
  <r>
    <x v="27"/>
    <x v="6"/>
    <n v="4"/>
    <n v="17"/>
    <n v="3441"/>
  </r>
  <r>
    <x v="28"/>
    <x v="6"/>
    <n v="4"/>
    <n v="27"/>
    <n v="15540"/>
  </r>
  <r>
    <x v="29"/>
    <x v="6"/>
    <n v="4"/>
    <n v="22"/>
    <n v="5106"/>
  </r>
  <r>
    <x v="30"/>
    <x v="6"/>
    <n v="4"/>
    <n v="17"/>
    <n v="4626"/>
  </r>
  <r>
    <x v="31"/>
    <x v="6"/>
    <n v="4"/>
    <n v="25"/>
    <n v="12840"/>
  </r>
  <r>
    <x v="32"/>
    <x v="6"/>
    <n v="4"/>
    <n v="81"/>
    <n v="10429"/>
  </r>
  <r>
    <x v="33"/>
    <x v="6"/>
    <n v="4"/>
    <n v="51"/>
    <n v="14066"/>
  </r>
  <r>
    <x v="34"/>
    <x v="6"/>
    <n v="4"/>
    <n v="7"/>
    <n v="874"/>
  </r>
  <r>
    <x v="35"/>
    <x v="6"/>
    <n v="4"/>
    <n v="70"/>
    <n v="18414"/>
  </r>
  <r>
    <x v="36"/>
    <x v="6"/>
    <n v="4"/>
    <n v="25"/>
    <n v="6197"/>
  </r>
  <r>
    <x v="37"/>
    <x v="6"/>
    <n v="4"/>
    <n v="14"/>
    <n v="4520"/>
  </r>
  <r>
    <x v="38"/>
    <x v="6"/>
    <n v="4"/>
    <n v="57"/>
    <n v="15582"/>
  </r>
  <r>
    <x v="39"/>
    <x v="6"/>
    <n v="4"/>
    <n v="17"/>
    <n v="5382"/>
  </r>
  <r>
    <x v="40"/>
    <x v="6"/>
    <n v="4"/>
    <n v="12"/>
    <n v="4126"/>
  </r>
  <r>
    <x v="41"/>
    <x v="6"/>
    <n v="4"/>
    <n v="34"/>
    <n v="9004"/>
  </r>
  <r>
    <x v="42"/>
    <x v="6"/>
    <n v="4"/>
    <n v="53"/>
    <n v="10082"/>
  </r>
  <r>
    <x v="43"/>
    <x v="6"/>
    <n v="4"/>
    <n v="122"/>
    <n v="31262"/>
  </r>
  <r>
    <x v="44"/>
    <x v="6"/>
    <n v="4"/>
    <n v="41"/>
    <n v="20229"/>
  </r>
  <r>
    <x v="45"/>
    <x v="6"/>
    <n v="4"/>
    <n v="11"/>
    <n v="3274"/>
  </r>
  <r>
    <x v="46"/>
    <x v="6"/>
    <n v="4"/>
    <n v="131"/>
    <n v="86688"/>
  </r>
  <r>
    <x v="47"/>
    <x v="6"/>
    <n v="4"/>
    <n v="46"/>
    <n v="5500"/>
  </r>
  <r>
    <x v="48"/>
    <x v="6"/>
    <n v="4"/>
    <n v="52"/>
    <n v="15508"/>
  </r>
  <r>
    <x v="49"/>
    <x v="6"/>
    <n v="4"/>
    <n v="25"/>
    <n v="6401"/>
  </r>
  <r>
    <x v="50"/>
    <x v="6"/>
    <n v="4"/>
    <n v="19"/>
    <n v="3837"/>
  </r>
  <r>
    <x v="53"/>
    <x v="6"/>
    <n v="4"/>
    <n v="10"/>
    <n v="6450"/>
  </r>
  <r>
    <x v="52"/>
    <x v="6"/>
    <n v="4"/>
    <n v="2"/>
    <n v="800"/>
  </r>
  <r>
    <x v="51"/>
    <x v="6"/>
    <n v="4"/>
    <n v="92"/>
    <n v="103487"/>
  </r>
  <r>
    <x v="0"/>
    <x v="6"/>
    <n v="5"/>
    <n v="24"/>
    <n v="10245"/>
  </r>
  <r>
    <x v="1"/>
    <x v="6"/>
    <n v="5"/>
    <n v="7"/>
    <n v="1663"/>
  </r>
  <r>
    <x v="2"/>
    <x v="6"/>
    <n v="5"/>
    <n v="51"/>
    <n v="22420"/>
  </r>
  <r>
    <x v="3"/>
    <x v="6"/>
    <n v="5"/>
    <n v="13"/>
    <n v="5457"/>
  </r>
  <r>
    <x v="4"/>
    <x v="6"/>
    <n v="5"/>
    <n v="152"/>
    <n v="48720"/>
  </r>
  <r>
    <x v="5"/>
    <x v="6"/>
    <n v="5"/>
    <n v="6"/>
    <n v="3009"/>
  </r>
  <r>
    <x v="6"/>
    <x v="6"/>
    <n v="5"/>
    <n v="21"/>
    <n v="5352"/>
  </r>
  <r>
    <x v="7"/>
    <x v="6"/>
    <n v="5"/>
    <n v="13"/>
    <n v="3215"/>
  </r>
  <r>
    <x v="8"/>
    <x v="6"/>
    <n v="5"/>
    <n v="2"/>
    <n v="2904"/>
  </r>
  <r>
    <x v="9"/>
    <x v="6"/>
    <n v="5"/>
    <n v="0"/>
    <n v="0"/>
  </r>
  <r>
    <x v="10"/>
    <x v="6"/>
    <n v="5"/>
    <n v="33"/>
    <n v="37542"/>
  </r>
  <r>
    <x v="11"/>
    <x v="6"/>
    <n v="5"/>
    <n v="13"/>
    <n v="1526"/>
  </r>
  <r>
    <x v="12"/>
    <x v="6"/>
    <n v="5"/>
    <n v="9"/>
    <n v="2840"/>
  </r>
  <r>
    <x v="13"/>
    <x v="6"/>
    <n v="5"/>
    <n v="78"/>
    <n v="50924"/>
  </r>
  <r>
    <x v="14"/>
    <x v="6"/>
    <n v="5"/>
    <n v="28"/>
    <n v="6452"/>
  </r>
  <r>
    <x v="15"/>
    <x v="6"/>
    <n v="5"/>
    <n v="6"/>
    <n v="1515"/>
  </r>
  <r>
    <x v="16"/>
    <x v="6"/>
    <n v="5"/>
    <n v="33"/>
    <n v="7273"/>
  </r>
  <r>
    <x v="17"/>
    <x v="6"/>
    <n v="5"/>
    <n v="38"/>
    <n v="26389"/>
  </r>
  <r>
    <x v="18"/>
    <x v="6"/>
    <n v="5"/>
    <n v="77"/>
    <n v="46686"/>
  </r>
  <r>
    <x v="19"/>
    <x v="6"/>
    <n v="5"/>
    <n v="27"/>
    <n v="4489"/>
  </r>
  <r>
    <x v="20"/>
    <x v="6"/>
    <n v="5"/>
    <n v="34"/>
    <n v="7524"/>
  </r>
  <r>
    <x v="21"/>
    <x v="6"/>
    <n v="5"/>
    <n v="45"/>
    <n v="24143"/>
  </r>
  <r>
    <x v="22"/>
    <x v="6"/>
    <n v="5"/>
    <n v="69"/>
    <n v="24169"/>
  </r>
  <r>
    <x v="23"/>
    <x v="6"/>
    <n v="5"/>
    <n v="16"/>
    <n v="3883"/>
  </r>
  <r>
    <x v="24"/>
    <x v="6"/>
    <n v="5"/>
    <n v="50"/>
    <n v="19982"/>
  </r>
  <r>
    <x v="25"/>
    <x v="6"/>
    <n v="5"/>
    <n v="19"/>
    <n v="7974"/>
  </r>
  <r>
    <x v="26"/>
    <x v="6"/>
    <n v="5"/>
    <n v="9"/>
    <n v="3571"/>
  </r>
  <r>
    <x v="27"/>
    <x v="6"/>
    <n v="5"/>
    <n v="16"/>
    <n v="2745"/>
  </r>
  <r>
    <x v="28"/>
    <x v="6"/>
    <n v="5"/>
    <n v="26"/>
    <n v="13481"/>
  </r>
  <r>
    <x v="29"/>
    <x v="6"/>
    <n v="5"/>
    <n v="22"/>
    <n v="4926"/>
  </r>
  <r>
    <x v="30"/>
    <x v="6"/>
    <n v="5"/>
    <n v="17"/>
    <n v="4787"/>
  </r>
  <r>
    <x v="31"/>
    <x v="6"/>
    <n v="5"/>
    <n v="25"/>
    <n v="12121"/>
  </r>
  <r>
    <x v="32"/>
    <x v="6"/>
    <n v="5"/>
    <n v="83"/>
    <n v="11022"/>
  </r>
  <r>
    <x v="33"/>
    <x v="6"/>
    <n v="5"/>
    <n v="49"/>
    <n v="14507"/>
  </r>
  <r>
    <x v="34"/>
    <x v="6"/>
    <n v="5"/>
    <n v="8"/>
    <n v="1021"/>
  </r>
  <r>
    <x v="35"/>
    <x v="6"/>
    <n v="5"/>
    <n v="68"/>
    <n v="19790"/>
  </r>
  <r>
    <x v="36"/>
    <x v="6"/>
    <n v="5"/>
    <n v="26"/>
    <n v="6296"/>
  </r>
  <r>
    <x v="37"/>
    <x v="6"/>
    <n v="5"/>
    <n v="18"/>
    <n v="5342"/>
  </r>
  <r>
    <x v="38"/>
    <x v="6"/>
    <n v="5"/>
    <n v="56"/>
    <n v="15827"/>
  </r>
  <r>
    <x v="39"/>
    <x v="6"/>
    <n v="5"/>
    <n v="17"/>
    <n v="5268"/>
  </r>
  <r>
    <x v="40"/>
    <x v="6"/>
    <n v="5"/>
    <n v="9"/>
    <n v="3683"/>
  </r>
  <r>
    <x v="41"/>
    <x v="6"/>
    <n v="5"/>
    <n v="33"/>
    <n v="8412"/>
  </r>
  <r>
    <x v="42"/>
    <x v="6"/>
    <n v="5"/>
    <n v="55"/>
    <n v="10254"/>
  </r>
  <r>
    <x v="43"/>
    <x v="6"/>
    <n v="5"/>
    <n v="123"/>
    <n v="30905"/>
  </r>
  <r>
    <x v="44"/>
    <x v="6"/>
    <n v="5"/>
    <n v="42"/>
    <n v="20272"/>
  </r>
  <r>
    <x v="45"/>
    <x v="6"/>
    <n v="5"/>
    <n v="11"/>
    <n v="3382"/>
  </r>
  <r>
    <x v="46"/>
    <x v="6"/>
    <n v="5"/>
    <n v="128"/>
    <n v="84339"/>
  </r>
  <r>
    <x v="47"/>
    <x v="6"/>
    <n v="5"/>
    <n v="47"/>
    <n v="5921"/>
  </r>
  <r>
    <x v="48"/>
    <x v="6"/>
    <n v="5"/>
    <n v="47"/>
    <n v="13860"/>
  </r>
  <r>
    <x v="49"/>
    <x v="6"/>
    <n v="5"/>
    <n v="24"/>
    <n v="6107"/>
  </r>
  <r>
    <x v="50"/>
    <x v="6"/>
    <n v="5"/>
    <n v="21"/>
    <n v="4394"/>
  </r>
  <r>
    <x v="53"/>
    <x v="6"/>
    <n v="5"/>
    <n v="9"/>
    <n v="5563"/>
  </r>
  <r>
    <x v="52"/>
    <x v="6"/>
    <n v="5"/>
    <n v="2"/>
    <n v="811"/>
  </r>
  <r>
    <x v="51"/>
    <x v="6"/>
    <n v="5"/>
    <n v="94"/>
    <n v="107265"/>
  </r>
  <r>
    <x v="0"/>
    <x v="6"/>
    <n v="6"/>
    <n v="27"/>
    <n v="10612"/>
  </r>
  <r>
    <x v="1"/>
    <x v="6"/>
    <n v="6"/>
    <n v="7"/>
    <n v="1667"/>
  </r>
  <r>
    <x v="2"/>
    <x v="6"/>
    <n v="6"/>
    <n v="58"/>
    <n v="25022"/>
  </r>
  <r>
    <x v="3"/>
    <x v="6"/>
    <n v="6"/>
    <n v="12"/>
    <n v="5088"/>
  </r>
  <r>
    <x v="4"/>
    <x v="6"/>
    <n v="6"/>
    <n v="146"/>
    <n v="48079"/>
  </r>
  <r>
    <x v="5"/>
    <x v="6"/>
    <n v="6"/>
    <n v="7"/>
    <n v="4071"/>
  </r>
  <r>
    <x v="6"/>
    <x v="6"/>
    <n v="6"/>
    <n v="17"/>
    <n v="5026"/>
  </r>
  <r>
    <x v="7"/>
    <x v="6"/>
    <n v="6"/>
    <n v="13"/>
    <n v="3065"/>
  </r>
  <r>
    <x v="8"/>
    <x v="6"/>
    <n v="6"/>
    <n v="2"/>
    <n v="2758"/>
  </r>
  <r>
    <x v="9"/>
    <x v="6"/>
    <n v="6"/>
    <n v="0"/>
    <n v="0"/>
  </r>
  <r>
    <x v="10"/>
    <x v="6"/>
    <n v="6"/>
    <n v="33"/>
    <n v="39001"/>
  </r>
  <r>
    <x v="11"/>
    <x v="6"/>
    <n v="6"/>
    <n v="14"/>
    <n v="1739"/>
  </r>
  <r>
    <x v="12"/>
    <x v="6"/>
    <n v="6"/>
    <n v="9"/>
    <n v="2744"/>
  </r>
  <r>
    <x v="13"/>
    <x v="6"/>
    <n v="6"/>
    <n v="82"/>
    <n v="51037"/>
  </r>
  <r>
    <x v="14"/>
    <x v="6"/>
    <n v="6"/>
    <n v="28"/>
    <n v="6239"/>
  </r>
  <r>
    <x v="15"/>
    <x v="6"/>
    <n v="6"/>
    <n v="9"/>
    <n v="2479"/>
  </r>
  <r>
    <x v="16"/>
    <x v="6"/>
    <n v="6"/>
    <n v="33"/>
    <n v="7411"/>
  </r>
  <r>
    <x v="17"/>
    <x v="6"/>
    <n v="6"/>
    <n v="37"/>
    <n v="25212"/>
  </r>
  <r>
    <x v="18"/>
    <x v="6"/>
    <n v="6"/>
    <n v="69"/>
    <n v="42632"/>
  </r>
  <r>
    <x v="19"/>
    <x v="6"/>
    <n v="6"/>
    <n v="28"/>
    <n v="5112"/>
  </r>
  <r>
    <x v="20"/>
    <x v="6"/>
    <n v="6"/>
    <n v="38"/>
    <n v="7727"/>
  </r>
  <r>
    <x v="21"/>
    <x v="6"/>
    <n v="6"/>
    <n v="45"/>
    <n v="22397"/>
  </r>
  <r>
    <x v="22"/>
    <x v="6"/>
    <n v="6"/>
    <n v="71"/>
    <n v="22449"/>
  </r>
  <r>
    <x v="23"/>
    <x v="6"/>
    <n v="6"/>
    <n v="17"/>
    <n v="3936"/>
  </r>
  <r>
    <x v="24"/>
    <x v="6"/>
    <n v="6"/>
    <n v="47"/>
    <n v="17240"/>
  </r>
  <r>
    <x v="25"/>
    <x v="6"/>
    <n v="6"/>
    <n v="21"/>
    <n v="7857"/>
  </r>
  <r>
    <x v="26"/>
    <x v="6"/>
    <n v="6"/>
    <n v="10"/>
    <n v="3858"/>
  </r>
  <r>
    <x v="27"/>
    <x v="6"/>
    <n v="6"/>
    <n v="17"/>
    <n v="3549"/>
  </r>
  <r>
    <x v="28"/>
    <x v="6"/>
    <n v="6"/>
    <n v="26"/>
    <n v="14082"/>
  </r>
  <r>
    <x v="29"/>
    <x v="6"/>
    <n v="6"/>
    <n v="21"/>
    <n v="4790"/>
  </r>
  <r>
    <x v="30"/>
    <x v="6"/>
    <n v="6"/>
    <n v="16"/>
    <n v="4910"/>
  </r>
  <r>
    <x v="31"/>
    <x v="6"/>
    <n v="6"/>
    <n v="24"/>
    <n v="12957"/>
  </r>
  <r>
    <x v="32"/>
    <x v="6"/>
    <n v="6"/>
    <n v="80"/>
    <n v="10050"/>
  </r>
  <r>
    <x v="33"/>
    <x v="6"/>
    <n v="6"/>
    <n v="50"/>
    <n v="14483"/>
  </r>
  <r>
    <x v="34"/>
    <x v="6"/>
    <n v="6"/>
    <n v="4"/>
    <n v="313"/>
  </r>
  <r>
    <x v="35"/>
    <x v="6"/>
    <n v="6"/>
    <n v="70"/>
    <n v="18499"/>
  </r>
  <r>
    <x v="36"/>
    <x v="6"/>
    <n v="6"/>
    <n v="25"/>
    <n v="5974"/>
  </r>
  <r>
    <x v="37"/>
    <x v="6"/>
    <n v="6"/>
    <n v="12"/>
    <n v="4142"/>
  </r>
  <r>
    <x v="38"/>
    <x v="6"/>
    <n v="6"/>
    <n v="56"/>
    <n v="15496"/>
  </r>
  <r>
    <x v="39"/>
    <x v="6"/>
    <n v="6"/>
    <n v="17"/>
    <n v="5357"/>
  </r>
  <r>
    <x v="40"/>
    <x v="6"/>
    <n v="6"/>
    <n v="12"/>
    <n v="4196"/>
  </r>
  <r>
    <x v="41"/>
    <x v="6"/>
    <n v="6"/>
    <n v="34"/>
    <n v="8832"/>
  </r>
  <r>
    <x v="42"/>
    <x v="6"/>
    <n v="6"/>
    <n v="53"/>
    <n v="9117"/>
  </r>
  <r>
    <x v="43"/>
    <x v="6"/>
    <n v="6"/>
    <n v="122"/>
    <n v="32267"/>
  </r>
  <r>
    <x v="44"/>
    <x v="6"/>
    <n v="6"/>
    <n v="42"/>
    <n v="21261"/>
  </r>
  <r>
    <x v="45"/>
    <x v="6"/>
    <n v="6"/>
    <n v="10"/>
    <n v="2866"/>
  </r>
  <r>
    <x v="46"/>
    <x v="6"/>
    <n v="6"/>
    <n v="131"/>
    <n v="83888"/>
  </r>
  <r>
    <x v="47"/>
    <x v="6"/>
    <n v="6"/>
    <n v="45"/>
    <n v="5223"/>
  </r>
  <r>
    <x v="48"/>
    <x v="6"/>
    <n v="6"/>
    <n v="48"/>
    <n v="15297"/>
  </r>
  <r>
    <x v="49"/>
    <x v="6"/>
    <n v="6"/>
    <n v="24"/>
    <n v="6423"/>
  </r>
  <r>
    <x v="50"/>
    <x v="6"/>
    <n v="6"/>
    <n v="20"/>
    <n v="4675"/>
  </r>
  <r>
    <x v="53"/>
    <x v="6"/>
    <n v="6"/>
    <n v="10"/>
    <n v="6502"/>
  </r>
  <r>
    <x v="52"/>
    <x v="6"/>
    <n v="6"/>
    <n v="2"/>
    <n v="806"/>
  </r>
  <r>
    <x v="51"/>
    <x v="6"/>
    <n v="6"/>
    <n v="90"/>
    <n v="102095"/>
  </r>
  <r>
    <x v="0"/>
    <x v="6"/>
    <n v="7"/>
    <n v="27"/>
    <n v="12440"/>
  </r>
  <r>
    <x v="1"/>
    <x v="6"/>
    <n v="7"/>
    <n v="7"/>
    <n v="1649"/>
  </r>
  <r>
    <x v="2"/>
    <x v="6"/>
    <n v="7"/>
    <n v="50"/>
    <n v="22825"/>
  </r>
  <r>
    <x v="3"/>
    <x v="6"/>
    <n v="7"/>
    <n v="13"/>
    <n v="5187"/>
  </r>
  <r>
    <x v="4"/>
    <x v="6"/>
    <n v="7"/>
    <n v="139"/>
    <n v="43060"/>
  </r>
  <r>
    <x v="5"/>
    <x v="6"/>
    <n v="7"/>
    <n v="7"/>
    <n v="3730"/>
  </r>
  <r>
    <x v="6"/>
    <x v="6"/>
    <n v="7"/>
    <n v="18"/>
    <n v="5260"/>
  </r>
  <r>
    <x v="7"/>
    <x v="6"/>
    <n v="7"/>
    <n v="13"/>
    <n v="3117"/>
  </r>
  <r>
    <x v="8"/>
    <x v="6"/>
    <n v="7"/>
    <n v="2"/>
    <n v="2036"/>
  </r>
  <r>
    <x v="9"/>
    <x v="6"/>
    <n v="7"/>
    <n v="0"/>
    <n v="0"/>
  </r>
  <r>
    <x v="10"/>
    <x v="6"/>
    <n v="7"/>
    <n v="33"/>
    <n v="39624"/>
  </r>
  <r>
    <x v="11"/>
    <x v="6"/>
    <n v="7"/>
    <n v="16"/>
    <n v="1623"/>
  </r>
  <r>
    <x v="12"/>
    <x v="6"/>
    <n v="7"/>
    <n v="9"/>
    <n v="2886"/>
  </r>
  <r>
    <x v="13"/>
    <x v="6"/>
    <n v="7"/>
    <n v="83"/>
    <n v="51686"/>
  </r>
  <r>
    <x v="14"/>
    <x v="6"/>
    <n v="7"/>
    <n v="28"/>
    <n v="5744"/>
  </r>
  <r>
    <x v="15"/>
    <x v="6"/>
    <n v="7"/>
    <n v="9"/>
    <n v="2402"/>
  </r>
  <r>
    <x v="16"/>
    <x v="6"/>
    <n v="7"/>
    <n v="32"/>
    <n v="7760"/>
  </r>
  <r>
    <x v="17"/>
    <x v="6"/>
    <n v="7"/>
    <n v="38"/>
    <n v="26854"/>
  </r>
  <r>
    <x v="18"/>
    <x v="6"/>
    <n v="7"/>
    <n v="77"/>
    <n v="47719"/>
  </r>
  <r>
    <x v="19"/>
    <x v="6"/>
    <n v="7"/>
    <n v="28"/>
    <n v="4778"/>
  </r>
  <r>
    <x v="20"/>
    <x v="6"/>
    <n v="7"/>
    <n v="36"/>
    <n v="7630"/>
  </r>
  <r>
    <x v="21"/>
    <x v="6"/>
    <n v="7"/>
    <n v="44"/>
    <n v="19786"/>
  </r>
  <r>
    <x v="22"/>
    <x v="6"/>
    <n v="7"/>
    <n v="71"/>
    <n v="22609"/>
  </r>
  <r>
    <x v="23"/>
    <x v="6"/>
    <n v="7"/>
    <n v="14"/>
    <n v="3184"/>
  </r>
  <r>
    <x v="24"/>
    <x v="6"/>
    <n v="7"/>
    <n v="51"/>
    <n v="20950"/>
  </r>
  <r>
    <x v="25"/>
    <x v="6"/>
    <n v="7"/>
    <n v="20"/>
    <n v="8164"/>
  </r>
  <r>
    <x v="26"/>
    <x v="6"/>
    <n v="7"/>
    <n v="10"/>
    <n v="3433"/>
  </r>
  <r>
    <x v="27"/>
    <x v="6"/>
    <n v="7"/>
    <n v="17"/>
    <n v="3433"/>
  </r>
  <r>
    <x v="28"/>
    <x v="6"/>
    <n v="7"/>
    <n v="22"/>
    <n v="13783"/>
  </r>
  <r>
    <x v="29"/>
    <x v="6"/>
    <n v="7"/>
    <n v="21"/>
    <n v="4579"/>
  </r>
  <r>
    <x v="30"/>
    <x v="6"/>
    <n v="7"/>
    <n v="17"/>
    <n v="4681"/>
  </r>
  <r>
    <x v="31"/>
    <x v="6"/>
    <n v="7"/>
    <n v="25"/>
    <n v="13661"/>
  </r>
  <r>
    <x v="32"/>
    <x v="6"/>
    <n v="7"/>
    <n v="80"/>
    <n v="9736"/>
  </r>
  <r>
    <x v="33"/>
    <x v="6"/>
    <n v="7"/>
    <n v="48"/>
    <n v="13095"/>
  </r>
  <r>
    <x v="34"/>
    <x v="6"/>
    <n v="7"/>
    <n v="7"/>
    <n v="827"/>
  </r>
  <r>
    <x v="35"/>
    <x v="6"/>
    <n v="7"/>
    <n v="66"/>
    <n v="17413"/>
  </r>
  <r>
    <x v="36"/>
    <x v="6"/>
    <n v="7"/>
    <n v="24"/>
    <n v="5953"/>
  </r>
  <r>
    <x v="37"/>
    <x v="6"/>
    <n v="7"/>
    <n v="15"/>
    <n v="4717"/>
  </r>
  <r>
    <x v="38"/>
    <x v="6"/>
    <n v="7"/>
    <n v="57"/>
    <n v="14489"/>
  </r>
  <r>
    <x v="39"/>
    <x v="6"/>
    <n v="7"/>
    <n v="17"/>
    <n v="5183"/>
  </r>
  <r>
    <x v="40"/>
    <x v="6"/>
    <n v="7"/>
    <n v="12"/>
    <n v="4312"/>
  </r>
  <r>
    <x v="41"/>
    <x v="6"/>
    <n v="7"/>
    <n v="33"/>
    <n v="8191"/>
  </r>
  <r>
    <x v="42"/>
    <x v="6"/>
    <n v="7"/>
    <n v="51"/>
    <n v="9114"/>
  </r>
  <r>
    <x v="43"/>
    <x v="6"/>
    <n v="7"/>
    <n v="120"/>
    <n v="31984"/>
  </r>
  <r>
    <x v="44"/>
    <x v="6"/>
    <n v="7"/>
    <n v="42"/>
    <n v="21110"/>
  </r>
  <r>
    <x v="45"/>
    <x v="6"/>
    <n v="7"/>
    <n v="9"/>
    <n v="2161"/>
  </r>
  <r>
    <x v="46"/>
    <x v="6"/>
    <n v="7"/>
    <n v="138"/>
    <n v="89776"/>
  </r>
  <r>
    <x v="47"/>
    <x v="6"/>
    <n v="7"/>
    <n v="44"/>
    <n v="5100"/>
  </r>
  <r>
    <x v="48"/>
    <x v="6"/>
    <n v="7"/>
    <n v="50"/>
    <n v="16010"/>
  </r>
  <r>
    <x v="49"/>
    <x v="6"/>
    <n v="7"/>
    <n v="25"/>
    <n v="6460"/>
  </r>
  <r>
    <x v="50"/>
    <x v="6"/>
    <n v="7"/>
    <n v="20"/>
    <n v="4428"/>
  </r>
  <r>
    <x v="53"/>
    <x v="6"/>
    <n v="7"/>
    <n v="10"/>
    <n v="6548"/>
  </r>
  <r>
    <x v="52"/>
    <x v="6"/>
    <n v="7"/>
    <n v="2"/>
    <n v="799"/>
  </r>
  <r>
    <x v="51"/>
    <x v="6"/>
    <n v="7"/>
    <n v="88"/>
    <n v="101169"/>
  </r>
  <r>
    <x v="0"/>
    <x v="6"/>
    <n v="8"/>
    <n v="23"/>
    <n v="11572"/>
  </r>
  <r>
    <x v="1"/>
    <x v="6"/>
    <n v="8"/>
    <n v="7"/>
    <n v="1705"/>
  </r>
  <r>
    <x v="2"/>
    <x v="6"/>
    <n v="8"/>
    <n v="49"/>
    <n v="21943"/>
  </r>
  <r>
    <x v="3"/>
    <x v="6"/>
    <n v="8"/>
    <n v="12"/>
    <n v="5010"/>
  </r>
  <r>
    <x v="4"/>
    <x v="6"/>
    <n v="8"/>
    <n v="147"/>
    <n v="49820"/>
  </r>
  <r>
    <x v="5"/>
    <x v="6"/>
    <n v="8"/>
    <n v="7"/>
    <n v="4153"/>
  </r>
  <r>
    <x v="6"/>
    <x v="6"/>
    <n v="8"/>
    <n v="16"/>
    <n v="5023"/>
  </r>
  <r>
    <x v="7"/>
    <x v="6"/>
    <n v="8"/>
    <n v="13"/>
    <n v="3190"/>
  </r>
  <r>
    <x v="8"/>
    <x v="6"/>
    <n v="8"/>
    <n v="2"/>
    <n v="2427"/>
  </r>
  <r>
    <x v="9"/>
    <x v="6"/>
    <n v="8"/>
    <n v="0"/>
    <n v="0"/>
  </r>
  <r>
    <x v="10"/>
    <x v="6"/>
    <n v="8"/>
    <n v="33"/>
    <n v="40094"/>
  </r>
  <r>
    <x v="11"/>
    <x v="6"/>
    <n v="8"/>
    <n v="15"/>
    <n v="1867"/>
  </r>
  <r>
    <x v="12"/>
    <x v="6"/>
    <n v="8"/>
    <n v="8"/>
    <n v="2873"/>
  </r>
  <r>
    <x v="13"/>
    <x v="6"/>
    <n v="8"/>
    <n v="81"/>
    <n v="51161"/>
  </r>
  <r>
    <x v="14"/>
    <x v="6"/>
    <n v="8"/>
    <n v="29"/>
    <n v="6220"/>
  </r>
  <r>
    <x v="15"/>
    <x v="6"/>
    <n v="8"/>
    <n v="9"/>
    <n v="2296"/>
  </r>
  <r>
    <x v="16"/>
    <x v="6"/>
    <n v="8"/>
    <n v="30"/>
    <n v="7694"/>
  </r>
  <r>
    <x v="17"/>
    <x v="6"/>
    <n v="8"/>
    <n v="38"/>
    <n v="22426"/>
  </r>
  <r>
    <x v="18"/>
    <x v="6"/>
    <n v="8"/>
    <n v="92"/>
    <n v="46503"/>
  </r>
  <r>
    <x v="19"/>
    <x v="6"/>
    <n v="8"/>
    <n v="26"/>
    <n v="4865"/>
  </r>
  <r>
    <x v="20"/>
    <x v="6"/>
    <n v="8"/>
    <n v="26"/>
    <n v="7445"/>
  </r>
  <r>
    <x v="21"/>
    <x v="6"/>
    <n v="8"/>
    <n v="42"/>
    <n v="24236"/>
  </r>
  <r>
    <x v="22"/>
    <x v="6"/>
    <n v="8"/>
    <n v="74"/>
    <n v="24979"/>
  </r>
  <r>
    <x v="23"/>
    <x v="6"/>
    <n v="8"/>
    <n v="13"/>
    <n v="3275"/>
  </r>
  <r>
    <x v="24"/>
    <x v="6"/>
    <n v="8"/>
    <n v="51"/>
    <n v="20390"/>
  </r>
  <r>
    <x v="25"/>
    <x v="6"/>
    <n v="8"/>
    <n v="21"/>
    <n v="9087"/>
  </r>
  <r>
    <x v="26"/>
    <x v="6"/>
    <n v="8"/>
    <n v="9"/>
    <n v="3639"/>
  </r>
  <r>
    <x v="27"/>
    <x v="6"/>
    <n v="8"/>
    <n v="16"/>
    <n v="3481"/>
  </r>
  <r>
    <x v="28"/>
    <x v="6"/>
    <n v="8"/>
    <n v="26"/>
    <n v="15206"/>
  </r>
  <r>
    <x v="29"/>
    <x v="6"/>
    <n v="8"/>
    <n v="21"/>
    <n v="4514"/>
  </r>
  <r>
    <x v="30"/>
    <x v="6"/>
    <n v="8"/>
    <n v="17"/>
    <n v="4959"/>
  </r>
  <r>
    <x v="31"/>
    <x v="6"/>
    <n v="8"/>
    <n v="26"/>
    <n v="14275"/>
  </r>
  <r>
    <x v="32"/>
    <x v="6"/>
    <n v="8"/>
    <n v="79"/>
    <n v="10166"/>
  </r>
  <r>
    <x v="33"/>
    <x v="6"/>
    <n v="8"/>
    <n v="49"/>
    <n v="15812"/>
  </r>
  <r>
    <x v="34"/>
    <x v="6"/>
    <n v="8"/>
    <n v="6"/>
    <n v="780"/>
  </r>
  <r>
    <x v="35"/>
    <x v="6"/>
    <n v="8"/>
    <n v="68"/>
    <n v="20038"/>
  </r>
  <r>
    <x v="36"/>
    <x v="6"/>
    <n v="8"/>
    <n v="26"/>
    <n v="6160"/>
  </r>
  <r>
    <x v="37"/>
    <x v="6"/>
    <n v="8"/>
    <n v="15"/>
    <n v="5231"/>
  </r>
  <r>
    <x v="38"/>
    <x v="6"/>
    <n v="8"/>
    <n v="55"/>
    <n v="15049"/>
  </r>
  <r>
    <x v="39"/>
    <x v="6"/>
    <n v="8"/>
    <n v="17"/>
    <n v="5861"/>
  </r>
  <r>
    <x v="40"/>
    <x v="6"/>
    <n v="8"/>
    <n v="11"/>
    <n v="4533"/>
  </r>
  <r>
    <x v="41"/>
    <x v="6"/>
    <n v="8"/>
    <n v="32"/>
    <n v="9704"/>
  </r>
  <r>
    <x v="42"/>
    <x v="6"/>
    <n v="8"/>
    <n v="54"/>
    <n v="10725"/>
  </r>
  <r>
    <x v="43"/>
    <x v="6"/>
    <n v="8"/>
    <n v="86"/>
    <n v="25593"/>
  </r>
  <r>
    <x v="44"/>
    <x v="6"/>
    <n v="8"/>
    <n v="43"/>
    <n v="23078"/>
  </r>
  <r>
    <x v="45"/>
    <x v="6"/>
    <n v="8"/>
    <n v="11"/>
    <n v="3189"/>
  </r>
  <r>
    <x v="46"/>
    <x v="6"/>
    <n v="8"/>
    <n v="138"/>
    <n v="95637"/>
  </r>
  <r>
    <x v="47"/>
    <x v="6"/>
    <n v="8"/>
    <n v="45"/>
    <n v="6023"/>
  </r>
  <r>
    <x v="48"/>
    <x v="6"/>
    <n v="8"/>
    <n v="47"/>
    <n v="16267"/>
  </r>
  <r>
    <x v="49"/>
    <x v="6"/>
    <n v="8"/>
    <n v="23"/>
    <n v="6532"/>
  </r>
  <r>
    <x v="50"/>
    <x v="6"/>
    <n v="8"/>
    <n v="21"/>
    <n v="4734"/>
  </r>
  <r>
    <x v="53"/>
    <x v="6"/>
    <n v="8"/>
    <n v="10"/>
    <n v="5603"/>
  </r>
  <r>
    <x v="52"/>
    <x v="6"/>
    <n v="8"/>
    <n v="2"/>
    <n v="795"/>
  </r>
  <r>
    <x v="51"/>
    <x v="6"/>
    <n v="8"/>
    <n v="82"/>
    <n v="108306"/>
  </r>
  <r>
    <x v="0"/>
    <x v="6"/>
    <n v="9"/>
    <n v="24"/>
    <n v="9523"/>
  </r>
  <r>
    <x v="1"/>
    <x v="6"/>
    <n v="9"/>
    <n v="7"/>
    <n v="1764"/>
  </r>
  <r>
    <x v="2"/>
    <x v="6"/>
    <n v="9"/>
    <n v="57"/>
    <n v="24920"/>
  </r>
  <r>
    <x v="3"/>
    <x v="6"/>
    <n v="9"/>
    <n v="10"/>
    <n v="3592"/>
  </r>
  <r>
    <x v="4"/>
    <x v="6"/>
    <n v="9"/>
    <n v="148"/>
    <n v="49598"/>
  </r>
  <r>
    <x v="5"/>
    <x v="6"/>
    <n v="9"/>
    <n v="5"/>
    <n v="3758"/>
  </r>
  <r>
    <x v="6"/>
    <x v="6"/>
    <n v="9"/>
    <n v="16"/>
    <n v="5589"/>
  </r>
  <r>
    <x v="7"/>
    <x v="6"/>
    <n v="9"/>
    <n v="13"/>
    <n v="3203"/>
  </r>
  <r>
    <x v="8"/>
    <x v="6"/>
    <n v="9"/>
    <n v="2"/>
    <n v="2133"/>
  </r>
  <r>
    <x v="9"/>
    <x v="6"/>
    <n v="9"/>
    <n v="0"/>
    <n v="0"/>
  </r>
  <r>
    <x v="10"/>
    <x v="6"/>
    <n v="9"/>
    <n v="33"/>
    <n v="40163"/>
  </r>
  <r>
    <x v="11"/>
    <x v="6"/>
    <n v="9"/>
    <n v="15"/>
    <n v="1660"/>
  </r>
  <r>
    <x v="12"/>
    <x v="6"/>
    <n v="9"/>
    <n v="10"/>
    <n v="3058"/>
  </r>
  <r>
    <x v="13"/>
    <x v="6"/>
    <n v="9"/>
    <n v="79"/>
    <n v="51838"/>
  </r>
  <r>
    <x v="14"/>
    <x v="6"/>
    <n v="9"/>
    <n v="29"/>
    <n v="6483"/>
  </r>
  <r>
    <x v="15"/>
    <x v="6"/>
    <n v="9"/>
    <n v="9"/>
    <n v="2281"/>
  </r>
  <r>
    <x v="16"/>
    <x v="6"/>
    <n v="9"/>
    <n v="30"/>
    <n v="6933"/>
  </r>
  <r>
    <x v="17"/>
    <x v="6"/>
    <n v="9"/>
    <n v="36"/>
    <n v="27256"/>
  </r>
  <r>
    <x v="18"/>
    <x v="6"/>
    <n v="9"/>
    <n v="96"/>
    <n v="49658"/>
  </r>
  <r>
    <x v="19"/>
    <x v="6"/>
    <n v="9"/>
    <n v="28"/>
    <n v="5314"/>
  </r>
  <r>
    <x v="20"/>
    <x v="6"/>
    <n v="9"/>
    <n v="27"/>
    <n v="8855"/>
  </r>
  <r>
    <x v="21"/>
    <x v="6"/>
    <n v="9"/>
    <n v="42"/>
    <n v="23571"/>
  </r>
  <r>
    <x v="22"/>
    <x v="6"/>
    <n v="9"/>
    <n v="76"/>
    <n v="25205"/>
  </r>
  <r>
    <x v="23"/>
    <x v="6"/>
    <n v="9"/>
    <n v="15"/>
    <n v="5241"/>
  </r>
  <r>
    <x v="24"/>
    <x v="6"/>
    <n v="9"/>
    <n v="47"/>
    <n v="20214"/>
  </r>
  <r>
    <x v="25"/>
    <x v="6"/>
    <n v="9"/>
    <n v="21"/>
    <n v="8708"/>
  </r>
  <r>
    <x v="26"/>
    <x v="6"/>
    <n v="9"/>
    <n v="10"/>
    <n v="3977"/>
  </r>
  <r>
    <x v="27"/>
    <x v="6"/>
    <n v="9"/>
    <n v="17"/>
    <n v="3561"/>
  </r>
  <r>
    <x v="28"/>
    <x v="6"/>
    <n v="9"/>
    <n v="25"/>
    <n v="14117"/>
  </r>
  <r>
    <x v="29"/>
    <x v="6"/>
    <n v="9"/>
    <n v="21"/>
    <n v="4848"/>
  </r>
  <r>
    <x v="30"/>
    <x v="6"/>
    <n v="9"/>
    <n v="17"/>
    <n v="4969"/>
  </r>
  <r>
    <x v="31"/>
    <x v="6"/>
    <n v="9"/>
    <n v="26"/>
    <n v="13851"/>
  </r>
  <r>
    <x v="32"/>
    <x v="6"/>
    <n v="9"/>
    <n v="80"/>
    <n v="10455"/>
  </r>
  <r>
    <x v="33"/>
    <x v="6"/>
    <n v="9"/>
    <n v="48"/>
    <n v="15510"/>
  </r>
  <r>
    <x v="34"/>
    <x v="6"/>
    <n v="9"/>
    <n v="6"/>
    <n v="674"/>
  </r>
  <r>
    <x v="35"/>
    <x v="6"/>
    <n v="9"/>
    <n v="68"/>
    <n v="18835"/>
  </r>
  <r>
    <x v="36"/>
    <x v="6"/>
    <n v="9"/>
    <n v="26"/>
    <n v="5773"/>
  </r>
  <r>
    <x v="37"/>
    <x v="6"/>
    <n v="9"/>
    <n v="20"/>
    <n v="6197"/>
  </r>
  <r>
    <x v="38"/>
    <x v="6"/>
    <n v="9"/>
    <n v="38"/>
    <n v="14557"/>
  </r>
  <r>
    <x v="39"/>
    <x v="6"/>
    <n v="9"/>
    <n v="17"/>
    <n v="5994"/>
  </r>
  <r>
    <x v="40"/>
    <x v="6"/>
    <n v="9"/>
    <n v="11"/>
    <n v="4526"/>
  </r>
  <r>
    <x v="41"/>
    <x v="6"/>
    <n v="9"/>
    <n v="33"/>
    <n v="9637"/>
  </r>
  <r>
    <x v="42"/>
    <x v="6"/>
    <n v="9"/>
    <n v="55"/>
    <n v="10838"/>
  </r>
  <r>
    <x v="43"/>
    <x v="6"/>
    <n v="9"/>
    <n v="83"/>
    <n v="25490"/>
  </r>
  <r>
    <x v="44"/>
    <x v="6"/>
    <n v="9"/>
    <n v="42"/>
    <n v="21898"/>
  </r>
  <r>
    <x v="45"/>
    <x v="6"/>
    <n v="9"/>
    <n v="11"/>
    <n v="3194"/>
  </r>
  <r>
    <x v="46"/>
    <x v="6"/>
    <n v="9"/>
    <n v="138"/>
    <n v="97029"/>
  </r>
  <r>
    <x v="47"/>
    <x v="6"/>
    <n v="9"/>
    <n v="36"/>
    <n v="5236"/>
  </r>
  <r>
    <x v="48"/>
    <x v="6"/>
    <n v="9"/>
    <n v="50"/>
    <n v="17923"/>
  </r>
  <r>
    <x v="49"/>
    <x v="6"/>
    <n v="9"/>
    <n v="25"/>
    <n v="6609"/>
  </r>
  <r>
    <x v="50"/>
    <x v="6"/>
    <n v="9"/>
    <n v="18"/>
    <n v="4234"/>
  </r>
  <r>
    <x v="53"/>
    <x v="6"/>
    <n v="9"/>
    <n v="10"/>
    <n v="5660"/>
  </r>
  <r>
    <x v="52"/>
    <x v="6"/>
    <n v="9"/>
    <n v="2"/>
    <n v="921"/>
  </r>
  <r>
    <x v="51"/>
    <x v="6"/>
    <n v="9"/>
    <n v="90"/>
    <n v="108936"/>
  </r>
  <r>
    <x v="0"/>
    <x v="6"/>
    <n v="10"/>
    <n v="24"/>
    <n v="9648"/>
  </r>
  <r>
    <x v="1"/>
    <x v="6"/>
    <n v="10"/>
    <n v="7"/>
    <n v="1880"/>
  </r>
  <r>
    <x v="2"/>
    <x v="6"/>
    <n v="10"/>
    <n v="49"/>
    <n v="19762"/>
  </r>
  <r>
    <x v="3"/>
    <x v="6"/>
    <n v="10"/>
    <n v="10"/>
    <n v="3466"/>
  </r>
  <r>
    <x v="4"/>
    <x v="6"/>
    <n v="10"/>
    <n v="129"/>
    <n v="44283"/>
  </r>
  <r>
    <x v="5"/>
    <x v="6"/>
    <n v="10"/>
    <n v="6"/>
    <n v="3999"/>
  </r>
  <r>
    <x v="6"/>
    <x v="6"/>
    <n v="10"/>
    <n v="21"/>
    <n v="5677"/>
  </r>
  <r>
    <x v="7"/>
    <x v="6"/>
    <n v="10"/>
    <n v="13"/>
    <n v="3224"/>
  </r>
  <r>
    <x v="8"/>
    <x v="6"/>
    <n v="10"/>
    <n v="2"/>
    <n v="2345"/>
  </r>
  <r>
    <x v="9"/>
    <x v="6"/>
    <n v="10"/>
    <n v="0"/>
    <n v="0"/>
  </r>
  <r>
    <x v="10"/>
    <x v="6"/>
    <n v="10"/>
    <n v="31"/>
    <n v="38263"/>
  </r>
  <r>
    <x v="11"/>
    <x v="6"/>
    <n v="10"/>
    <n v="15"/>
    <n v="1813"/>
  </r>
  <r>
    <x v="12"/>
    <x v="6"/>
    <n v="10"/>
    <n v="10"/>
    <n v="3194"/>
  </r>
  <r>
    <x v="13"/>
    <x v="6"/>
    <n v="10"/>
    <n v="82"/>
    <n v="53528"/>
  </r>
  <r>
    <x v="14"/>
    <x v="6"/>
    <n v="10"/>
    <n v="29"/>
    <n v="5558"/>
  </r>
  <r>
    <x v="15"/>
    <x v="6"/>
    <n v="10"/>
    <n v="8"/>
    <n v="2031"/>
  </r>
  <r>
    <x v="16"/>
    <x v="6"/>
    <n v="10"/>
    <n v="32"/>
    <n v="7407"/>
  </r>
  <r>
    <x v="17"/>
    <x v="6"/>
    <n v="10"/>
    <n v="38"/>
    <n v="27934"/>
  </r>
  <r>
    <x v="18"/>
    <x v="6"/>
    <n v="10"/>
    <n v="94"/>
    <n v="47614"/>
  </r>
  <r>
    <x v="19"/>
    <x v="6"/>
    <n v="10"/>
    <n v="27"/>
    <n v="5330"/>
  </r>
  <r>
    <x v="20"/>
    <x v="6"/>
    <n v="10"/>
    <n v="27"/>
    <n v="9601"/>
  </r>
  <r>
    <x v="21"/>
    <x v="6"/>
    <n v="10"/>
    <n v="42"/>
    <n v="23946"/>
  </r>
  <r>
    <x v="22"/>
    <x v="6"/>
    <n v="10"/>
    <n v="73"/>
    <n v="25708"/>
  </r>
  <r>
    <x v="23"/>
    <x v="6"/>
    <n v="10"/>
    <n v="15"/>
    <n v="4935"/>
  </r>
  <r>
    <x v="24"/>
    <x v="6"/>
    <n v="10"/>
    <n v="50"/>
    <n v="19657"/>
  </r>
  <r>
    <x v="25"/>
    <x v="6"/>
    <n v="10"/>
    <n v="21"/>
    <n v="8476"/>
  </r>
  <r>
    <x v="26"/>
    <x v="6"/>
    <n v="10"/>
    <n v="10"/>
    <n v="3974"/>
  </r>
  <r>
    <x v="27"/>
    <x v="6"/>
    <n v="10"/>
    <n v="16"/>
    <n v="3479"/>
  </r>
  <r>
    <x v="28"/>
    <x v="6"/>
    <n v="10"/>
    <n v="23"/>
    <n v="11950"/>
  </r>
  <r>
    <x v="29"/>
    <x v="6"/>
    <n v="10"/>
    <n v="21"/>
    <n v="4943"/>
  </r>
  <r>
    <x v="30"/>
    <x v="6"/>
    <n v="10"/>
    <n v="17"/>
    <n v="4942"/>
  </r>
  <r>
    <x v="31"/>
    <x v="6"/>
    <n v="10"/>
    <n v="27"/>
    <n v="14494"/>
  </r>
  <r>
    <x v="32"/>
    <x v="6"/>
    <n v="10"/>
    <n v="79"/>
    <n v="10714"/>
  </r>
  <r>
    <x v="33"/>
    <x v="6"/>
    <n v="10"/>
    <n v="48"/>
    <n v="13947"/>
  </r>
  <r>
    <x v="34"/>
    <x v="6"/>
    <n v="10"/>
    <n v="6"/>
    <n v="853"/>
  </r>
  <r>
    <x v="35"/>
    <x v="6"/>
    <n v="10"/>
    <n v="68"/>
    <n v="19227"/>
  </r>
  <r>
    <x v="36"/>
    <x v="6"/>
    <n v="10"/>
    <n v="27"/>
    <n v="6241"/>
  </r>
  <r>
    <x v="37"/>
    <x v="6"/>
    <n v="10"/>
    <n v="15"/>
    <n v="4670"/>
  </r>
  <r>
    <x v="38"/>
    <x v="6"/>
    <n v="10"/>
    <n v="39"/>
    <n v="11615"/>
  </r>
  <r>
    <x v="39"/>
    <x v="6"/>
    <n v="10"/>
    <n v="16"/>
    <n v="6144"/>
  </r>
  <r>
    <x v="40"/>
    <x v="6"/>
    <n v="10"/>
    <n v="11"/>
    <n v="3947"/>
  </r>
  <r>
    <x v="41"/>
    <x v="6"/>
    <n v="10"/>
    <n v="33"/>
    <n v="9031"/>
  </r>
  <r>
    <x v="42"/>
    <x v="6"/>
    <n v="10"/>
    <n v="57"/>
    <n v="10931"/>
  </r>
  <r>
    <x v="43"/>
    <x v="6"/>
    <n v="10"/>
    <n v="81"/>
    <n v="23438"/>
  </r>
  <r>
    <x v="44"/>
    <x v="6"/>
    <n v="10"/>
    <n v="41"/>
    <n v="21963"/>
  </r>
  <r>
    <x v="45"/>
    <x v="6"/>
    <n v="10"/>
    <n v="11"/>
    <n v="3323"/>
  </r>
  <r>
    <x v="46"/>
    <x v="6"/>
    <n v="10"/>
    <n v="140"/>
    <n v="104512"/>
  </r>
  <r>
    <x v="47"/>
    <x v="6"/>
    <n v="10"/>
    <n v="35"/>
    <n v="5272"/>
  </r>
  <r>
    <x v="48"/>
    <x v="6"/>
    <n v="10"/>
    <n v="48"/>
    <n v="18750"/>
  </r>
  <r>
    <x v="49"/>
    <x v="6"/>
    <n v="10"/>
    <n v="26"/>
    <n v="6625"/>
  </r>
  <r>
    <x v="50"/>
    <x v="6"/>
    <n v="10"/>
    <n v="20"/>
    <n v="4732"/>
  </r>
  <r>
    <x v="53"/>
    <x v="6"/>
    <n v="10"/>
    <n v="8"/>
    <n v="4544"/>
  </r>
  <r>
    <x v="52"/>
    <x v="6"/>
    <n v="10"/>
    <n v="2"/>
    <n v="776"/>
  </r>
  <r>
    <x v="51"/>
    <x v="6"/>
    <n v="10"/>
    <n v="87"/>
    <n v="113296"/>
  </r>
  <r>
    <x v="0"/>
    <x v="6"/>
    <n v="11"/>
    <n v="23"/>
    <n v="8832"/>
  </r>
  <r>
    <x v="1"/>
    <x v="6"/>
    <n v="11"/>
    <n v="7"/>
    <n v="1709"/>
  </r>
  <r>
    <x v="2"/>
    <x v="6"/>
    <n v="11"/>
    <n v="57"/>
    <n v="22723"/>
  </r>
  <r>
    <x v="3"/>
    <x v="6"/>
    <n v="11"/>
    <n v="10"/>
    <n v="3376"/>
  </r>
  <r>
    <x v="4"/>
    <x v="6"/>
    <n v="11"/>
    <n v="125"/>
    <n v="40497"/>
  </r>
  <r>
    <x v="5"/>
    <x v="6"/>
    <n v="11"/>
    <n v="7"/>
    <n v="3930"/>
  </r>
  <r>
    <x v="6"/>
    <x v="6"/>
    <n v="11"/>
    <n v="20"/>
    <n v="3924"/>
  </r>
  <r>
    <x v="7"/>
    <x v="6"/>
    <n v="11"/>
    <n v="13"/>
    <n v="3254"/>
  </r>
  <r>
    <x v="8"/>
    <x v="6"/>
    <n v="11"/>
    <n v="2"/>
    <n v="1688"/>
  </r>
  <r>
    <x v="9"/>
    <x v="6"/>
    <n v="11"/>
    <n v="0"/>
    <n v="0"/>
  </r>
  <r>
    <x v="10"/>
    <x v="6"/>
    <n v="11"/>
    <n v="32"/>
    <n v="39397"/>
  </r>
  <r>
    <x v="11"/>
    <x v="6"/>
    <n v="11"/>
    <n v="15"/>
    <n v="1758"/>
  </r>
  <r>
    <x v="12"/>
    <x v="6"/>
    <n v="11"/>
    <n v="8"/>
    <n v="2018"/>
  </r>
  <r>
    <x v="13"/>
    <x v="6"/>
    <n v="11"/>
    <n v="79"/>
    <n v="49329"/>
  </r>
  <r>
    <x v="14"/>
    <x v="6"/>
    <n v="11"/>
    <n v="26"/>
    <n v="5570"/>
  </r>
  <r>
    <x v="15"/>
    <x v="6"/>
    <n v="11"/>
    <n v="8"/>
    <n v="1115"/>
  </r>
  <r>
    <x v="16"/>
    <x v="6"/>
    <n v="11"/>
    <n v="32"/>
    <n v="5858"/>
  </r>
  <r>
    <x v="17"/>
    <x v="6"/>
    <n v="11"/>
    <n v="35"/>
    <n v="21981"/>
  </r>
  <r>
    <x v="18"/>
    <x v="6"/>
    <n v="11"/>
    <n v="96"/>
    <n v="49608"/>
  </r>
  <r>
    <x v="19"/>
    <x v="6"/>
    <n v="11"/>
    <n v="26"/>
    <n v="4662"/>
  </r>
  <r>
    <x v="20"/>
    <x v="6"/>
    <n v="11"/>
    <n v="27"/>
    <n v="8107"/>
  </r>
  <r>
    <x v="21"/>
    <x v="6"/>
    <n v="11"/>
    <n v="40"/>
    <n v="23326"/>
  </r>
  <r>
    <x v="22"/>
    <x v="6"/>
    <n v="11"/>
    <n v="73"/>
    <n v="25513"/>
  </r>
  <r>
    <x v="23"/>
    <x v="6"/>
    <n v="11"/>
    <n v="15"/>
    <n v="4829"/>
  </r>
  <r>
    <x v="24"/>
    <x v="6"/>
    <n v="11"/>
    <n v="49"/>
    <n v="18771"/>
  </r>
  <r>
    <x v="25"/>
    <x v="6"/>
    <n v="11"/>
    <n v="19"/>
    <n v="7974"/>
  </r>
  <r>
    <x v="26"/>
    <x v="6"/>
    <n v="11"/>
    <n v="10"/>
    <n v="3888"/>
  </r>
  <r>
    <x v="27"/>
    <x v="6"/>
    <n v="11"/>
    <n v="17"/>
    <n v="3429"/>
  </r>
  <r>
    <x v="28"/>
    <x v="6"/>
    <n v="11"/>
    <n v="24"/>
    <n v="11513"/>
  </r>
  <r>
    <x v="29"/>
    <x v="6"/>
    <n v="11"/>
    <n v="20"/>
    <n v="3836"/>
  </r>
  <r>
    <x v="30"/>
    <x v="6"/>
    <n v="11"/>
    <n v="17"/>
    <n v="3847"/>
  </r>
  <r>
    <x v="31"/>
    <x v="6"/>
    <n v="11"/>
    <n v="27"/>
    <n v="13633"/>
  </r>
  <r>
    <x v="32"/>
    <x v="6"/>
    <n v="11"/>
    <n v="75"/>
    <n v="9098"/>
  </r>
  <r>
    <x v="33"/>
    <x v="6"/>
    <n v="11"/>
    <n v="46"/>
    <n v="13170"/>
  </r>
  <r>
    <x v="34"/>
    <x v="6"/>
    <n v="11"/>
    <n v="7"/>
    <n v="954"/>
  </r>
  <r>
    <x v="35"/>
    <x v="6"/>
    <n v="11"/>
    <n v="69"/>
    <n v="19295"/>
  </r>
  <r>
    <x v="36"/>
    <x v="6"/>
    <n v="11"/>
    <n v="27"/>
    <n v="5195"/>
  </r>
  <r>
    <x v="37"/>
    <x v="6"/>
    <n v="11"/>
    <n v="14"/>
    <n v="4242"/>
  </r>
  <r>
    <x v="38"/>
    <x v="6"/>
    <n v="11"/>
    <n v="37"/>
    <n v="14297"/>
  </r>
  <r>
    <x v="39"/>
    <x v="6"/>
    <n v="11"/>
    <n v="17"/>
    <n v="5451"/>
  </r>
  <r>
    <x v="40"/>
    <x v="6"/>
    <n v="11"/>
    <n v="11"/>
    <n v="4059"/>
  </r>
  <r>
    <x v="41"/>
    <x v="6"/>
    <n v="11"/>
    <n v="32"/>
    <n v="8834"/>
  </r>
  <r>
    <x v="42"/>
    <x v="6"/>
    <n v="11"/>
    <n v="51"/>
    <n v="8357"/>
  </r>
  <r>
    <x v="43"/>
    <x v="6"/>
    <n v="11"/>
    <n v="81"/>
    <n v="20074"/>
  </r>
  <r>
    <x v="44"/>
    <x v="6"/>
    <n v="11"/>
    <n v="44"/>
    <n v="22508"/>
  </r>
  <r>
    <x v="45"/>
    <x v="6"/>
    <n v="11"/>
    <n v="11"/>
    <n v="3324"/>
  </r>
  <r>
    <x v="46"/>
    <x v="6"/>
    <n v="11"/>
    <n v="138"/>
    <n v="101373"/>
  </r>
  <r>
    <x v="47"/>
    <x v="6"/>
    <n v="11"/>
    <n v="35"/>
    <n v="3809"/>
  </r>
  <r>
    <x v="48"/>
    <x v="6"/>
    <n v="11"/>
    <n v="46"/>
    <n v="17674"/>
  </r>
  <r>
    <x v="49"/>
    <x v="6"/>
    <n v="11"/>
    <n v="24"/>
    <n v="6554"/>
  </r>
  <r>
    <x v="50"/>
    <x v="6"/>
    <n v="11"/>
    <n v="19"/>
    <n v="4257"/>
  </r>
  <r>
    <x v="53"/>
    <x v="6"/>
    <n v="11"/>
    <n v="8"/>
    <n v="4823"/>
  </r>
  <r>
    <x v="52"/>
    <x v="6"/>
    <n v="11"/>
    <n v="2"/>
    <n v="822"/>
  </r>
  <r>
    <x v="51"/>
    <x v="6"/>
    <n v="11"/>
    <n v="90"/>
    <n v="106907"/>
  </r>
  <r>
    <x v="0"/>
    <x v="6"/>
    <n v="12"/>
    <n v="22"/>
    <n v="7901"/>
  </r>
  <r>
    <x v="1"/>
    <x v="6"/>
    <n v="12"/>
    <n v="7"/>
    <n v="1949"/>
  </r>
  <r>
    <x v="2"/>
    <x v="6"/>
    <n v="12"/>
    <n v="59"/>
    <n v="23657"/>
  </r>
  <r>
    <x v="3"/>
    <x v="6"/>
    <n v="12"/>
    <n v="9"/>
    <n v="2225"/>
  </r>
  <r>
    <x v="4"/>
    <x v="6"/>
    <n v="12"/>
    <n v="139"/>
    <n v="40132"/>
  </r>
  <r>
    <x v="5"/>
    <x v="6"/>
    <n v="12"/>
    <n v="6"/>
    <n v="3439"/>
  </r>
  <r>
    <x v="6"/>
    <x v="6"/>
    <n v="12"/>
    <n v="19"/>
    <n v="4367"/>
  </r>
  <r>
    <x v="7"/>
    <x v="6"/>
    <n v="12"/>
    <n v="13"/>
    <n v="2862"/>
  </r>
  <r>
    <x v="8"/>
    <x v="6"/>
    <n v="12"/>
    <n v="2"/>
    <n v="2508"/>
  </r>
  <r>
    <x v="9"/>
    <x v="6"/>
    <n v="12"/>
    <n v="0"/>
    <n v="0"/>
  </r>
  <r>
    <x v="10"/>
    <x v="6"/>
    <n v="12"/>
    <n v="32"/>
    <n v="37953"/>
  </r>
  <r>
    <x v="11"/>
    <x v="6"/>
    <n v="12"/>
    <n v="15"/>
    <n v="1387"/>
  </r>
  <r>
    <x v="12"/>
    <x v="6"/>
    <n v="12"/>
    <n v="9"/>
    <n v="1865"/>
  </r>
  <r>
    <x v="13"/>
    <x v="6"/>
    <n v="12"/>
    <n v="82"/>
    <n v="47886"/>
  </r>
  <r>
    <x v="14"/>
    <x v="6"/>
    <n v="12"/>
    <n v="28"/>
    <n v="6235"/>
  </r>
  <r>
    <x v="15"/>
    <x v="6"/>
    <n v="12"/>
    <n v="6"/>
    <n v="1186"/>
  </r>
  <r>
    <x v="16"/>
    <x v="6"/>
    <n v="12"/>
    <n v="31"/>
    <n v="6909"/>
  </r>
  <r>
    <x v="17"/>
    <x v="6"/>
    <n v="12"/>
    <n v="35"/>
    <n v="24483"/>
  </r>
  <r>
    <x v="18"/>
    <x v="6"/>
    <n v="12"/>
    <n v="90"/>
    <n v="47107"/>
  </r>
  <r>
    <x v="19"/>
    <x v="6"/>
    <n v="12"/>
    <n v="28"/>
    <n v="5211"/>
  </r>
  <r>
    <x v="20"/>
    <x v="6"/>
    <n v="12"/>
    <n v="26"/>
    <n v="9239"/>
  </r>
  <r>
    <x v="21"/>
    <x v="6"/>
    <n v="12"/>
    <n v="42"/>
    <n v="23233"/>
  </r>
  <r>
    <x v="22"/>
    <x v="6"/>
    <n v="12"/>
    <n v="74"/>
    <n v="25956"/>
  </r>
  <r>
    <x v="23"/>
    <x v="6"/>
    <n v="12"/>
    <n v="15"/>
    <n v="5099"/>
  </r>
  <r>
    <x v="24"/>
    <x v="6"/>
    <n v="12"/>
    <n v="52"/>
    <n v="20566"/>
  </r>
  <r>
    <x v="25"/>
    <x v="6"/>
    <n v="12"/>
    <n v="19"/>
    <n v="7867"/>
  </r>
  <r>
    <x v="26"/>
    <x v="6"/>
    <n v="12"/>
    <n v="8"/>
    <n v="2759"/>
  </r>
  <r>
    <x v="27"/>
    <x v="6"/>
    <n v="12"/>
    <n v="16"/>
    <n v="3043"/>
  </r>
  <r>
    <x v="28"/>
    <x v="6"/>
    <n v="12"/>
    <n v="24"/>
    <n v="11732"/>
  </r>
  <r>
    <x v="29"/>
    <x v="6"/>
    <n v="12"/>
    <n v="21"/>
    <n v="4911"/>
  </r>
  <r>
    <x v="30"/>
    <x v="6"/>
    <n v="12"/>
    <n v="16"/>
    <n v="4734"/>
  </r>
  <r>
    <x v="31"/>
    <x v="6"/>
    <n v="12"/>
    <n v="27"/>
    <n v="13048"/>
  </r>
  <r>
    <x v="32"/>
    <x v="6"/>
    <n v="12"/>
    <n v="72"/>
    <n v="9604"/>
  </r>
  <r>
    <x v="33"/>
    <x v="6"/>
    <n v="12"/>
    <n v="46"/>
    <n v="12467"/>
  </r>
  <r>
    <x v="34"/>
    <x v="6"/>
    <n v="12"/>
    <n v="5"/>
    <n v="661"/>
  </r>
  <r>
    <x v="35"/>
    <x v="6"/>
    <n v="12"/>
    <n v="69"/>
    <n v="18218"/>
  </r>
  <r>
    <x v="36"/>
    <x v="6"/>
    <n v="12"/>
    <n v="25"/>
    <n v="5402"/>
  </r>
  <r>
    <x v="37"/>
    <x v="6"/>
    <n v="12"/>
    <n v="14"/>
    <n v="3285"/>
  </r>
  <r>
    <x v="38"/>
    <x v="6"/>
    <n v="12"/>
    <n v="34"/>
    <n v="13565"/>
  </r>
  <r>
    <x v="39"/>
    <x v="6"/>
    <n v="12"/>
    <n v="17"/>
    <n v="4163"/>
  </r>
  <r>
    <x v="40"/>
    <x v="6"/>
    <n v="12"/>
    <n v="11"/>
    <n v="4026"/>
  </r>
  <r>
    <x v="41"/>
    <x v="6"/>
    <n v="12"/>
    <n v="32"/>
    <n v="8501"/>
  </r>
  <r>
    <x v="42"/>
    <x v="6"/>
    <n v="12"/>
    <n v="51"/>
    <n v="7505"/>
  </r>
  <r>
    <x v="43"/>
    <x v="6"/>
    <n v="12"/>
    <n v="81"/>
    <n v="22436"/>
  </r>
  <r>
    <x v="44"/>
    <x v="6"/>
    <n v="12"/>
    <n v="41"/>
    <n v="16032"/>
  </r>
  <r>
    <x v="45"/>
    <x v="6"/>
    <n v="12"/>
    <n v="11"/>
    <n v="3354"/>
  </r>
  <r>
    <x v="46"/>
    <x v="6"/>
    <n v="12"/>
    <n v="142"/>
    <n v="97896"/>
  </r>
  <r>
    <x v="47"/>
    <x v="6"/>
    <n v="12"/>
    <n v="36"/>
    <n v="3926"/>
  </r>
  <r>
    <x v="48"/>
    <x v="6"/>
    <n v="12"/>
    <n v="49"/>
    <n v="17205"/>
  </r>
  <r>
    <x v="49"/>
    <x v="6"/>
    <n v="12"/>
    <n v="25"/>
    <n v="5082"/>
  </r>
  <r>
    <x v="50"/>
    <x v="6"/>
    <n v="12"/>
    <n v="18"/>
    <n v="4058"/>
  </r>
  <r>
    <x v="53"/>
    <x v="6"/>
    <n v="12"/>
    <n v="9"/>
    <n v="5891"/>
  </r>
  <r>
    <x v="52"/>
    <x v="6"/>
    <n v="12"/>
    <n v="2"/>
    <n v="796"/>
  </r>
  <r>
    <x v="51"/>
    <x v="6"/>
    <n v="12"/>
    <n v="83"/>
    <n v="102691"/>
  </r>
  <r>
    <x v="0"/>
    <x v="6"/>
    <n v="13"/>
    <n v="22"/>
    <n v="7119"/>
  </r>
  <r>
    <x v="1"/>
    <x v="6"/>
    <n v="13"/>
    <n v="7"/>
    <n v="1922"/>
  </r>
  <r>
    <x v="2"/>
    <x v="6"/>
    <n v="13"/>
    <n v="47"/>
    <n v="18341"/>
  </r>
  <r>
    <x v="3"/>
    <x v="6"/>
    <n v="13"/>
    <n v="9"/>
    <n v="3100"/>
  </r>
  <r>
    <x v="4"/>
    <x v="6"/>
    <n v="13"/>
    <n v="131"/>
    <n v="37483"/>
  </r>
  <r>
    <x v="5"/>
    <x v="6"/>
    <n v="13"/>
    <n v="6"/>
    <n v="2954"/>
  </r>
  <r>
    <x v="6"/>
    <x v="6"/>
    <n v="13"/>
    <n v="15"/>
    <n v="4598"/>
  </r>
  <r>
    <x v="7"/>
    <x v="6"/>
    <n v="13"/>
    <n v="13"/>
    <n v="2883"/>
  </r>
  <r>
    <x v="8"/>
    <x v="6"/>
    <n v="13"/>
    <n v="2"/>
    <n v="2290"/>
  </r>
  <r>
    <x v="9"/>
    <x v="6"/>
    <n v="13"/>
    <n v="0"/>
    <n v="0"/>
  </r>
  <r>
    <x v="10"/>
    <x v="6"/>
    <n v="13"/>
    <n v="29"/>
    <n v="38802"/>
  </r>
  <r>
    <x v="11"/>
    <x v="6"/>
    <n v="13"/>
    <n v="15"/>
    <n v="1719"/>
  </r>
  <r>
    <x v="12"/>
    <x v="6"/>
    <n v="13"/>
    <n v="9"/>
    <n v="2084"/>
  </r>
  <r>
    <x v="13"/>
    <x v="6"/>
    <n v="13"/>
    <n v="79"/>
    <n v="48786"/>
  </r>
  <r>
    <x v="14"/>
    <x v="6"/>
    <n v="13"/>
    <n v="27"/>
    <n v="6327"/>
  </r>
  <r>
    <x v="15"/>
    <x v="6"/>
    <n v="13"/>
    <n v="8"/>
    <n v="1878"/>
  </r>
  <r>
    <x v="16"/>
    <x v="6"/>
    <n v="13"/>
    <n v="29"/>
    <n v="6195"/>
  </r>
  <r>
    <x v="17"/>
    <x v="6"/>
    <n v="13"/>
    <n v="36"/>
    <n v="25161"/>
  </r>
  <r>
    <x v="18"/>
    <x v="6"/>
    <n v="13"/>
    <n v="75"/>
    <n v="44729"/>
  </r>
  <r>
    <x v="19"/>
    <x v="6"/>
    <n v="13"/>
    <n v="28"/>
    <n v="5535"/>
  </r>
  <r>
    <x v="20"/>
    <x v="6"/>
    <n v="13"/>
    <n v="25"/>
    <n v="7877"/>
  </r>
  <r>
    <x v="21"/>
    <x v="6"/>
    <n v="13"/>
    <n v="42"/>
    <n v="24522"/>
  </r>
  <r>
    <x v="22"/>
    <x v="6"/>
    <n v="13"/>
    <n v="75"/>
    <n v="24209"/>
  </r>
  <r>
    <x v="23"/>
    <x v="6"/>
    <n v="13"/>
    <n v="14"/>
    <n v="5062"/>
  </r>
  <r>
    <x v="24"/>
    <x v="6"/>
    <n v="13"/>
    <n v="47"/>
    <n v="16730"/>
  </r>
  <r>
    <x v="25"/>
    <x v="6"/>
    <n v="13"/>
    <n v="19"/>
    <n v="7263"/>
  </r>
  <r>
    <x v="26"/>
    <x v="6"/>
    <n v="13"/>
    <n v="9"/>
    <n v="3538"/>
  </r>
  <r>
    <x v="27"/>
    <x v="6"/>
    <n v="13"/>
    <n v="17"/>
    <n v="3403"/>
  </r>
  <r>
    <x v="28"/>
    <x v="6"/>
    <n v="13"/>
    <n v="23"/>
    <n v="10128"/>
  </r>
  <r>
    <x v="29"/>
    <x v="6"/>
    <n v="13"/>
    <n v="21"/>
    <n v="4984"/>
  </r>
  <r>
    <x v="30"/>
    <x v="6"/>
    <n v="13"/>
    <n v="15"/>
    <n v="4541"/>
  </r>
  <r>
    <x v="31"/>
    <x v="6"/>
    <n v="13"/>
    <n v="29"/>
    <n v="11737"/>
  </r>
  <r>
    <x v="32"/>
    <x v="6"/>
    <n v="13"/>
    <n v="47"/>
    <n v="7067"/>
  </r>
  <r>
    <x v="33"/>
    <x v="6"/>
    <n v="13"/>
    <n v="45"/>
    <n v="12667"/>
  </r>
  <r>
    <x v="34"/>
    <x v="6"/>
    <n v="13"/>
    <n v="7"/>
    <n v="840"/>
  </r>
  <r>
    <x v="35"/>
    <x v="6"/>
    <n v="13"/>
    <n v="67"/>
    <n v="16939"/>
  </r>
  <r>
    <x v="36"/>
    <x v="6"/>
    <n v="13"/>
    <n v="25"/>
    <n v="5148"/>
  </r>
  <r>
    <x v="37"/>
    <x v="6"/>
    <n v="13"/>
    <n v="14"/>
    <n v="4455"/>
  </r>
  <r>
    <x v="38"/>
    <x v="6"/>
    <n v="13"/>
    <n v="36"/>
    <n v="13723"/>
  </r>
  <r>
    <x v="39"/>
    <x v="6"/>
    <n v="13"/>
    <n v="17"/>
    <n v="5318"/>
  </r>
  <r>
    <x v="40"/>
    <x v="6"/>
    <n v="13"/>
    <n v="11"/>
    <n v="4115"/>
  </r>
  <r>
    <x v="41"/>
    <x v="6"/>
    <n v="13"/>
    <n v="34"/>
    <n v="8792"/>
  </r>
  <r>
    <x v="42"/>
    <x v="6"/>
    <n v="13"/>
    <n v="58"/>
    <n v="10176"/>
  </r>
  <r>
    <x v="43"/>
    <x v="6"/>
    <n v="13"/>
    <n v="80"/>
    <n v="23425"/>
  </r>
  <r>
    <x v="44"/>
    <x v="6"/>
    <n v="13"/>
    <n v="42"/>
    <n v="22925"/>
  </r>
  <r>
    <x v="45"/>
    <x v="6"/>
    <n v="13"/>
    <n v="11"/>
    <n v="3452"/>
  </r>
  <r>
    <x v="46"/>
    <x v="6"/>
    <n v="13"/>
    <n v="141"/>
    <n v="93311"/>
  </r>
  <r>
    <x v="47"/>
    <x v="6"/>
    <n v="13"/>
    <n v="35"/>
    <n v="5263"/>
  </r>
  <r>
    <x v="48"/>
    <x v="6"/>
    <n v="13"/>
    <n v="46"/>
    <n v="16197"/>
  </r>
  <r>
    <x v="49"/>
    <x v="6"/>
    <n v="13"/>
    <n v="26"/>
    <n v="5567"/>
  </r>
  <r>
    <x v="50"/>
    <x v="6"/>
    <n v="13"/>
    <n v="18"/>
    <n v="3659"/>
  </r>
  <r>
    <x v="53"/>
    <x v="6"/>
    <n v="13"/>
    <n v="9"/>
    <n v="5623"/>
  </r>
  <r>
    <x v="52"/>
    <x v="6"/>
    <n v="13"/>
    <n v="2"/>
    <n v="758"/>
  </r>
  <r>
    <x v="51"/>
    <x v="6"/>
    <n v="13"/>
    <n v="84"/>
    <n v="101924"/>
  </r>
  <r>
    <x v="0"/>
    <x v="6"/>
    <n v="14"/>
    <n v="23"/>
    <n v="8158"/>
  </r>
  <r>
    <x v="1"/>
    <x v="6"/>
    <n v="14"/>
    <n v="6"/>
    <n v="1682"/>
  </r>
  <r>
    <x v="2"/>
    <x v="6"/>
    <n v="14"/>
    <n v="57"/>
    <n v="22301"/>
  </r>
  <r>
    <x v="3"/>
    <x v="6"/>
    <n v="14"/>
    <n v="9"/>
    <n v="3160"/>
  </r>
  <r>
    <x v="4"/>
    <x v="6"/>
    <n v="14"/>
    <n v="139"/>
    <n v="44318"/>
  </r>
  <r>
    <x v="5"/>
    <x v="6"/>
    <n v="14"/>
    <n v="6"/>
    <n v="3415"/>
  </r>
  <r>
    <x v="6"/>
    <x v="6"/>
    <n v="14"/>
    <n v="16"/>
    <n v="4935"/>
  </r>
  <r>
    <x v="7"/>
    <x v="6"/>
    <n v="14"/>
    <n v="13"/>
    <n v="3078"/>
  </r>
  <r>
    <x v="8"/>
    <x v="6"/>
    <n v="14"/>
    <n v="2"/>
    <n v="2376"/>
  </r>
  <r>
    <x v="9"/>
    <x v="6"/>
    <n v="14"/>
    <n v="0"/>
    <n v="0"/>
  </r>
  <r>
    <x v="10"/>
    <x v="6"/>
    <n v="14"/>
    <n v="30"/>
    <n v="37426"/>
  </r>
  <r>
    <x v="11"/>
    <x v="6"/>
    <n v="14"/>
    <n v="14"/>
    <n v="1681"/>
  </r>
  <r>
    <x v="12"/>
    <x v="6"/>
    <n v="14"/>
    <n v="8"/>
    <n v="1577"/>
  </r>
  <r>
    <x v="13"/>
    <x v="6"/>
    <n v="14"/>
    <n v="80"/>
    <n v="48984"/>
  </r>
  <r>
    <x v="14"/>
    <x v="6"/>
    <n v="14"/>
    <n v="29"/>
    <n v="6263"/>
  </r>
  <r>
    <x v="15"/>
    <x v="6"/>
    <n v="14"/>
    <n v="5"/>
    <n v="856"/>
  </r>
  <r>
    <x v="16"/>
    <x v="6"/>
    <n v="14"/>
    <n v="30"/>
    <n v="6865"/>
  </r>
  <r>
    <x v="17"/>
    <x v="6"/>
    <n v="14"/>
    <n v="35"/>
    <n v="24910"/>
  </r>
  <r>
    <x v="18"/>
    <x v="6"/>
    <n v="14"/>
    <n v="74"/>
    <n v="46008"/>
  </r>
  <r>
    <x v="19"/>
    <x v="6"/>
    <n v="14"/>
    <n v="26"/>
    <n v="5320"/>
  </r>
  <r>
    <x v="20"/>
    <x v="6"/>
    <n v="14"/>
    <n v="20"/>
    <n v="6616"/>
  </r>
  <r>
    <x v="21"/>
    <x v="6"/>
    <n v="14"/>
    <n v="41"/>
    <n v="23662"/>
  </r>
  <r>
    <x v="22"/>
    <x v="6"/>
    <n v="14"/>
    <n v="72"/>
    <n v="23893"/>
  </r>
  <r>
    <x v="23"/>
    <x v="6"/>
    <n v="14"/>
    <n v="15"/>
    <n v="5270"/>
  </r>
  <r>
    <x v="24"/>
    <x v="6"/>
    <n v="14"/>
    <n v="51"/>
    <n v="20441"/>
  </r>
  <r>
    <x v="25"/>
    <x v="6"/>
    <n v="14"/>
    <n v="19"/>
    <n v="8088"/>
  </r>
  <r>
    <x v="26"/>
    <x v="6"/>
    <n v="14"/>
    <n v="9"/>
    <n v="2914"/>
  </r>
  <r>
    <x v="27"/>
    <x v="6"/>
    <n v="14"/>
    <n v="16"/>
    <n v="3560"/>
  </r>
  <r>
    <x v="28"/>
    <x v="6"/>
    <n v="14"/>
    <n v="24"/>
    <n v="12680"/>
  </r>
  <r>
    <x v="29"/>
    <x v="6"/>
    <n v="14"/>
    <n v="21"/>
    <n v="4716"/>
  </r>
  <r>
    <x v="30"/>
    <x v="6"/>
    <n v="14"/>
    <n v="16"/>
    <n v="4776"/>
  </r>
  <r>
    <x v="31"/>
    <x v="6"/>
    <n v="14"/>
    <n v="29"/>
    <n v="12615"/>
  </r>
  <r>
    <x v="32"/>
    <x v="6"/>
    <n v="14"/>
    <n v="45"/>
    <n v="7178"/>
  </r>
  <r>
    <x v="33"/>
    <x v="6"/>
    <n v="14"/>
    <n v="42"/>
    <n v="12658"/>
  </r>
  <r>
    <x v="34"/>
    <x v="6"/>
    <n v="14"/>
    <n v="7"/>
    <n v="800"/>
  </r>
  <r>
    <x v="35"/>
    <x v="6"/>
    <n v="14"/>
    <n v="65"/>
    <n v="17756"/>
  </r>
  <r>
    <x v="36"/>
    <x v="6"/>
    <n v="14"/>
    <n v="24"/>
    <n v="5187"/>
  </r>
  <r>
    <x v="37"/>
    <x v="6"/>
    <n v="14"/>
    <n v="14"/>
    <n v="3712"/>
  </r>
  <r>
    <x v="38"/>
    <x v="6"/>
    <n v="14"/>
    <n v="36"/>
    <n v="13448"/>
  </r>
  <r>
    <x v="39"/>
    <x v="6"/>
    <n v="14"/>
    <n v="17"/>
    <n v="5397"/>
  </r>
  <r>
    <x v="40"/>
    <x v="6"/>
    <n v="14"/>
    <n v="11"/>
    <n v="3992"/>
  </r>
  <r>
    <x v="41"/>
    <x v="6"/>
    <n v="14"/>
    <n v="34"/>
    <n v="9364"/>
  </r>
  <r>
    <x v="42"/>
    <x v="6"/>
    <n v="14"/>
    <n v="56"/>
    <n v="10647"/>
  </r>
  <r>
    <x v="43"/>
    <x v="6"/>
    <n v="14"/>
    <n v="61"/>
    <n v="20070"/>
  </r>
  <r>
    <x v="44"/>
    <x v="6"/>
    <n v="14"/>
    <n v="38"/>
    <n v="21014"/>
  </r>
  <r>
    <x v="45"/>
    <x v="6"/>
    <n v="14"/>
    <n v="10"/>
    <n v="3040"/>
  </r>
  <r>
    <x v="46"/>
    <x v="6"/>
    <n v="14"/>
    <n v="142"/>
    <n v="94072"/>
  </r>
  <r>
    <x v="47"/>
    <x v="6"/>
    <n v="14"/>
    <n v="35"/>
    <n v="4839"/>
  </r>
  <r>
    <x v="48"/>
    <x v="6"/>
    <n v="14"/>
    <n v="47"/>
    <n v="17756"/>
  </r>
  <r>
    <x v="49"/>
    <x v="6"/>
    <n v="14"/>
    <n v="24"/>
    <n v="6455"/>
  </r>
  <r>
    <x v="50"/>
    <x v="6"/>
    <n v="14"/>
    <n v="17"/>
    <n v="3257"/>
  </r>
  <r>
    <x v="53"/>
    <x v="6"/>
    <n v="14"/>
    <n v="9"/>
    <n v="5859"/>
  </r>
  <r>
    <x v="52"/>
    <x v="6"/>
    <n v="14"/>
    <n v="2"/>
    <n v="821"/>
  </r>
  <r>
    <x v="51"/>
    <x v="6"/>
    <n v="14"/>
    <n v="87"/>
    <n v="98054"/>
  </r>
  <r>
    <x v="0"/>
    <x v="6"/>
    <n v="15"/>
    <n v="22"/>
    <n v="8569"/>
  </r>
  <r>
    <x v="1"/>
    <x v="6"/>
    <n v="15"/>
    <n v="5"/>
    <n v="1294"/>
  </r>
  <r>
    <x v="2"/>
    <x v="6"/>
    <n v="15"/>
    <n v="56"/>
    <n v="21167"/>
  </r>
  <r>
    <x v="3"/>
    <x v="6"/>
    <n v="15"/>
    <n v="9"/>
    <n v="3082"/>
  </r>
  <r>
    <x v="4"/>
    <x v="6"/>
    <n v="15"/>
    <n v="133"/>
    <n v="44438"/>
  </r>
  <r>
    <x v="5"/>
    <x v="6"/>
    <n v="15"/>
    <n v="7"/>
    <n v="3654"/>
  </r>
  <r>
    <x v="6"/>
    <x v="6"/>
    <n v="15"/>
    <n v="15"/>
    <n v="4997"/>
  </r>
  <r>
    <x v="7"/>
    <x v="6"/>
    <n v="15"/>
    <n v="13"/>
    <n v="3212"/>
  </r>
  <r>
    <x v="8"/>
    <x v="6"/>
    <n v="15"/>
    <n v="2"/>
    <n v="2294"/>
  </r>
  <r>
    <x v="9"/>
    <x v="6"/>
    <n v="15"/>
    <n v="0"/>
    <n v="0"/>
  </r>
  <r>
    <x v="10"/>
    <x v="6"/>
    <n v="15"/>
    <n v="30"/>
    <n v="36010"/>
  </r>
  <r>
    <x v="11"/>
    <x v="6"/>
    <n v="15"/>
    <n v="13"/>
    <n v="1503"/>
  </r>
  <r>
    <x v="12"/>
    <x v="6"/>
    <n v="15"/>
    <n v="8"/>
    <n v="1346"/>
  </r>
  <r>
    <x v="13"/>
    <x v="6"/>
    <n v="15"/>
    <n v="79"/>
    <n v="49589"/>
  </r>
  <r>
    <x v="14"/>
    <x v="6"/>
    <n v="15"/>
    <n v="28"/>
    <n v="6095"/>
  </r>
  <r>
    <x v="15"/>
    <x v="6"/>
    <n v="15"/>
    <n v="6"/>
    <n v="1752"/>
  </r>
  <r>
    <x v="16"/>
    <x v="6"/>
    <n v="15"/>
    <n v="31"/>
    <n v="7037"/>
  </r>
  <r>
    <x v="17"/>
    <x v="6"/>
    <n v="15"/>
    <n v="34"/>
    <n v="23907"/>
  </r>
  <r>
    <x v="18"/>
    <x v="6"/>
    <n v="15"/>
    <n v="71"/>
    <n v="45439"/>
  </r>
  <r>
    <x v="19"/>
    <x v="6"/>
    <n v="15"/>
    <n v="27"/>
    <n v="5384"/>
  </r>
  <r>
    <x v="20"/>
    <x v="6"/>
    <n v="15"/>
    <n v="28"/>
    <n v="9698"/>
  </r>
  <r>
    <x v="21"/>
    <x v="6"/>
    <n v="15"/>
    <n v="41"/>
    <n v="23612"/>
  </r>
  <r>
    <x v="22"/>
    <x v="6"/>
    <n v="15"/>
    <n v="69"/>
    <n v="25039"/>
  </r>
  <r>
    <x v="23"/>
    <x v="6"/>
    <n v="15"/>
    <n v="14"/>
    <n v="5294"/>
  </r>
  <r>
    <x v="24"/>
    <x v="6"/>
    <n v="15"/>
    <n v="50"/>
    <n v="19111"/>
  </r>
  <r>
    <x v="25"/>
    <x v="6"/>
    <n v="15"/>
    <n v="20"/>
    <n v="8299"/>
  </r>
  <r>
    <x v="26"/>
    <x v="6"/>
    <n v="15"/>
    <n v="9"/>
    <n v="3784"/>
  </r>
  <r>
    <x v="27"/>
    <x v="6"/>
    <n v="15"/>
    <n v="16"/>
    <n v="3383"/>
  </r>
  <r>
    <x v="28"/>
    <x v="6"/>
    <n v="15"/>
    <n v="22"/>
    <n v="11966"/>
  </r>
  <r>
    <x v="29"/>
    <x v="6"/>
    <n v="15"/>
    <n v="21"/>
    <n v="4798"/>
  </r>
  <r>
    <x v="30"/>
    <x v="6"/>
    <n v="15"/>
    <n v="15"/>
    <n v="4800"/>
  </r>
  <r>
    <x v="31"/>
    <x v="6"/>
    <n v="15"/>
    <n v="28"/>
    <n v="12329"/>
  </r>
  <r>
    <x v="32"/>
    <x v="6"/>
    <n v="15"/>
    <n v="41"/>
    <n v="7664"/>
  </r>
  <r>
    <x v="33"/>
    <x v="6"/>
    <n v="15"/>
    <n v="42"/>
    <n v="12939"/>
  </r>
  <r>
    <x v="34"/>
    <x v="6"/>
    <n v="15"/>
    <n v="7"/>
    <n v="842"/>
  </r>
  <r>
    <x v="35"/>
    <x v="6"/>
    <n v="15"/>
    <n v="63"/>
    <n v="17373"/>
  </r>
  <r>
    <x v="36"/>
    <x v="6"/>
    <n v="15"/>
    <n v="24"/>
    <n v="5155"/>
  </r>
  <r>
    <x v="37"/>
    <x v="6"/>
    <n v="15"/>
    <n v="13"/>
    <n v="4253"/>
  </r>
  <r>
    <x v="38"/>
    <x v="6"/>
    <n v="15"/>
    <n v="33"/>
    <n v="12491"/>
  </r>
  <r>
    <x v="39"/>
    <x v="6"/>
    <n v="15"/>
    <n v="17"/>
    <n v="5828"/>
  </r>
  <r>
    <x v="40"/>
    <x v="6"/>
    <n v="15"/>
    <n v="10"/>
    <n v="3905"/>
  </r>
  <r>
    <x v="41"/>
    <x v="6"/>
    <n v="15"/>
    <n v="33"/>
    <n v="8971"/>
  </r>
  <r>
    <x v="42"/>
    <x v="6"/>
    <n v="15"/>
    <n v="55"/>
    <n v="10088"/>
  </r>
  <r>
    <x v="43"/>
    <x v="6"/>
    <n v="15"/>
    <n v="77"/>
    <n v="24257"/>
  </r>
  <r>
    <x v="44"/>
    <x v="6"/>
    <n v="15"/>
    <n v="37"/>
    <n v="19964"/>
  </r>
  <r>
    <x v="45"/>
    <x v="6"/>
    <n v="15"/>
    <n v="11"/>
    <n v="3346"/>
  </r>
  <r>
    <x v="46"/>
    <x v="6"/>
    <n v="15"/>
    <n v="144"/>
    <n v="94202"/>
  </r>
  <r>
    <x v="47"/>
    <x v="6"/>
    <n v="15"/>
    <n v="33"/>
    <n v="4681"/>
  </r>
  <r>
    <x v="48"/>
    <x v="6"/>
    <n v="15"/>
    <n v="48"/>
    <n v="17666"/>
  </r>
  <r>
    <x v="49"/>
    <x v="6"/>
    <n v="15"/>
    <n v="24"/>
    <n v="6684"/>
  </r>
  <r>
    <x v="50"/>
    <x v="6"/>
    <n v="15"/>
    <n v="17"/>
    <n v="3471"/>
  </r>
  <r>
    <x v="53"/>
    <x v="6"/>
    <n v="15"/>
    <n v="9"/>
    <n v="5884"/>
  </r>
  <r>
    <x v="52"/>
    <x v="6"/>
    <n v="15"/>
    <n v="2"/>
    <n v="778"/>
  </r>
  <r>
    <x v="51"/>
    <x v="6"/>
    <n v="15"/>
    <n v="88"/>
    <n v="100445"/>
  </r>
  <r>
    <x v="0"/>
    <x v="6"/>
    <n v="16"/>
    <n v="22"/>
    <n v="8673"/>
  </r>
  <r>
    <x v="1"/>
    <x v="6"/>
    <n v="16"/>
    <n v="6"/>
    <n v="1518"/>
  </r>
  <r>
    <x v="2"/>
    <x v="6"/>
    <n v="16"/>
    <n v="55"/>
    <n v="21185"/>
  </r>
  <r>
    <x v="3"/>
    <x v="6"/>
    <n v="16"/>
    <n v="8"/>
    <n v="3032"/>
  </r>
  <r>
    <x v="4"/>
    <x v="6"/>
    <n v="16"/>
    <n v="128"/>
    <n v="43598"/>
  </r>
  <r>
    <x v="5"/>
    <x v="6"/>
    <n v="16"/>
    <n v="7"/>
    <n v="3403"/>
  </r>
  <r>
    <x v="6"/>
    <x v="6"/>
    <n v="16"/>
    <n v="17"/>
    <n v="4984"/>
  </r>
  <r>
    <x v="7"/>
    <x v="6"/>
    <n v="16"/>
    <n v="13"/>
    <n v="3262"/>
  </r>
  <r>
    <x v="8"/>
    <x v="6"/>
    <n v="16"/>
    <n v="2"/>
    <n v="2391"/>
  </r>
  <r>
    <x v="9"/>
    <x v="6"/>
    <n v="16"/>
    <n v="0"/>
    <n v="0"/>
  </r>
  <r>
    <x v="10"/>
    <x v="6"/>
    <n v="16"/>
    <n v="29"/>
    <n v="25214"/>
  </r>
  <r>
    <x v="11"/>
    <x v="6"/>
    <n v="16"/>
    <n v="13"/>
    <n v="1555"/>
  </r>
  <r>
    <x v="12"/>
    <x v="6"/>
    <n v="16"/>
    <n v="8"/>
    <n v="1925"/>
  </r>
  <r>
    <x v="13"/>
    <x v="6"/>
    <n v="16"/>
    <n v="79"/>
    <n v="49928"/>
  </r>
  <r>
    <x v="14"/>
    <x v="6"/>
    <n v="16"/>
    <n v="26"/>
    <n v="6180"/>
  </r>
  <r>
    <x v="15"/>
    <x v="6"/>
    <n v="16"/>
    <n v="6"/>
    <n v="1775"/>
  </r>
  <r>
    <x v="16"/>
    <x v="6"/>
    <n v="16"/>
    <n v="29"/>
    <n v="6792"/>
  </r>
  <r>
    <x v="17"/>
    <x v="6"/>
    <n v="16"/>
    <n v="30"/>
    <n v="25548"/>
  </r>
  <r>
    <x v="18"/>
    <x v="6"/>
    <n v="16"/>
    <n v="72"/>
    <n v="46613"/>
  </r>
  <r>
    <x v="19"/>
    <x v="6"/>
    <n v="16"/>
    <n v="28"/>
    <n v="5106"/>
  </r>
  <r>
    <x v="20"/>
    <x v="6"/>
    <n v="16"/>
    <n v="28"/>
    <n v="9508"/>
  </r>
  <r>
    <x v="21"/>
    <x v="6"/>
    <n v="16"/>
    <n v="36"/>
    <n v="18300"/>
  </r>
  <r>
    <x v="22"/>
    <x v="6"/>
    <n v="16"/>
    <n v="69"/>
    <n v="22725"/>
  </r>
  <r>
    <x v="23"/>
    <x v="6"/>
    <n v="16"/>
    <n v="15"/>
    <n v="5137"/>
  </r>
  <r>
    <x v="24"/>
    <x v="6"/>
    <n v="16"/>
    <n v="50"/>
    <n v="20882"/>
  </r>
  <r>
    <x v="25"/>
    <x v="6"/>
    <n v="16"/>
    <n v="20"/>
    <n v="8639"/>
  </r>
  <r>
    <x v="26"/>
    <x v="6"/>
    <n v="16"/>
    <n v="10"/>
    <n v="3769"/>
  </r>
  <r>
    <x v="27"/>
    <x v="6"/>
    <n v="16"/>
    <n v="16"/>
    <n v="3428"/>
  </r>
  <r>
    <x v="28"/>
    <x v="6"/>
    <n v="16"/>
    <n v="22"/>
    <n v="12462"/>
  </r>
  <r>
    <x v="29"/>
    <x v="6"/>
    <n v="16"/>
    <n v="21"/>
    <n v="4706"/>
  </r>
  <r>
    <x v="30"/>
    <x v="6"/>
    <n v="16"/>
    <n v="15"/>
    <n v="4784"/>
  </r>
  <r>
    <x v="31"/>
    <x v="6"/>
    <n v="16"/>
    <n v="29"/>
    <n v="11961"/>
  </r>
  <r>
    <x v="32"/>
    <x v="6"/>
    <n v="16"/>
    <n v="40"/>
    <n v="7202"/>
  </r>
  <r>
    <x v="33"/>
    <x v="6"/>
    <n v="16"/>
    <n v="39"/>
    <n v="12147"/>
  </r>
  <r>
    <x v="34"/>
    <x v="6"/>
    <n v="16"/>
    <n v="5"/>
    <n v="389"/>
  </r>
  <r>
    <x v="35"/>
    <x v="6"/>
    <n v="16"/>
    <n v="61"/>
    <n v="15943"/>
  </r>
  <r>
    <x v="36"/>
    <x v="6"/>
    <n v="16"/>
    <n v="24"/>
    <n v="5003"/>
  </r>
  <r>
    <x v="37"/>
    <x v="6"/>
    <n v="16"/>
    <n v="14"/>
    <n v="4411"/>
  </r>
  <r>
    <x v="38"/>
    <x v="6"/>
    <n v="16"/>
    <n v="33"/>
    <n v="13579"/>
  </r>
  <r>
    <x v="39"/>
    <x v="6"/>
    <n v="16"/>
    <n v="17"/>
    <n v="5572"/>
  </r>
  <r>
    <x v="40"/>
    <x v="6"/>
    <n v="16"/>
    <n v="9"/>
    <n v="4005"/>
  </r>
  <r>
    <x v="41"/>
    <x v="6"/>
    <n v="16"/>
    <n v="33"/>
    <n v="8843"/>
  </r>
  <r>
    <x v="42"/>
    <x v="6"/>
    <n v="16"/>
    <n v="56"/>
    <n v="10687"/>
  </r>
  <r>
    <x v="43"/>
    <x v="6"/>
    <n v="16"/>
    <n v="75"/>
    <n v="23636"/>
  </r>
  <r>
    <x v="44"/>
    <x v="6"/>
    <n v="16"/>
    <n v="40"/>
    <n v="17865"/>
  </r>
  <r>
    <x v="45"/>
    <x v="6"/>
    <n v="16"/>
    <n v="11"/>
    <n v="3145"/>
  </r>
  <r>
    <x v="46"/>
    <x v="6"/>
    <n v="16"/>
    <n v="143"/>
    <n v="97926"/>
  </r>
  <r>
    <x v="47"/>
    <x v="6"/>
    <n v="16"/>
    <n v="31"/>
    <n v="4696"/>
  </r>
  <r>
    <x v="48"/>
    <x v="6"/>
    <n v="16"/>
    <n v="43"/>
    <n v="16559"/>
  </r>
  <r>
    <x v="49"/>
    <x v="6"/>
    <n v="16"/>
    <n v="23"/>
    <n v="5932"/>
  </r>
  <r>
    <x v="50"/>
    <x v="6"/>
    <n v="16"/>
    <n v="14"/>
    <n v="3233"/>
  </r>
  <r>
    <x v="53"/>
    <x v="6"/>
    <n v="16"/>
    <n v="9"/>
    <n v="5978"/>
  </r>
  <r>
    <x v="52"/>
    <x v="6"/>
    <n v="16"/>
    <n v="2"/>
    <n v="809"/>
  </r>
  <r>
    <x v="51"/>
    <x v="6"/>
    <n v="16"/>
    <n v="89"/>
    <n v="101268"/>
  </r>
  <r>
    <x v="0"/>
    <x v="6"/>
    <n v="17"/>
    <n v="22"/>
    <n v="7952"/>
  </r>
  <r>
    <x v="1"/>
    <x v="6"/>
    <n v="17"/>
    <n v="6"/>
    <n v="1474"/>
  </r>
  <r>
    <x v="2"/>
    <x v="6"/>
    <n v="17"/>
    <n v="54"/>
    <n v="20890"/>
  </r>
  <r>
    <x v="3"/>
    <x v="6"/>
    <n v="17"/>
    <n v="8"/>
    <n v="2919"/>
  </r>
  <r>
    <x v="4"/>
    <x v="6"/>
    <n v="17"/>
    <n v="123"/>
    <n v="40957"/>
  </r>
  <r>
    <x v="5"/>
    <x v="6"/>
    <n v="17"/>
    <n v="7"/>
    <n v="4068"/>
  </r>
  <r>
    <x v="6"/>
    <x v="6"/>
    <n v="17"/>
    <n v="16"/>
    <n v="3856"/>
  </r>
  <r>
    <x v="7"/>
    <x v="6"/>
    <n v="17"/>
    <n v="13"/>
    <n v="2978"/>
  </r>
  <r>
    <x v="8"/>
    <x v="6"/>
    <n v="17"/>
    <n v="2"/>
    <n v="1299"/>
  </r>
  <r>
    <x v="9"/>
    <x v="6"/>
    <n v="17"/>
    <n v="0"/>
    <n v="0"/>
  </r>
  <r>
    <x v="10"/>
    <x v="6"/>
    <n v="17"/>
    <n v="29"/>
    <n v="38086"/>
  </r>
  <r>
    <x v="11"/>
    <x v="6"/>
    <n v="17"/>
    <n v="11"/>
    <n v="1083"/>
  </r>
  <r>
    <x v="12"/>
    <x v="6"/>
    <n v="17"/>
    <n v="7"/>
    <n v="1685"/>
  </r>
  <r>
    <x v="13"/>
    <x v="6"/>
    <n v="17"/>
    <n v="78"/>
    <n v="49573"/>
  </r>
  <r>
    <x v="14"/>
    <x v="6"/>
    <n v="17"/>
    <n v="29"/>
    <n v="6406"/>
  </r>
  <r>
    <x v="15"/>
    <x v="6"/>
    <n v="17"/>
    <n v="6"/>
    <n v="1742"/>
  </r>
  <r>
    <x v="16"/>
    <x v="6"/>
    <n v="17"/>
    <n v="27"/>
    <n v="6268"/>
  </r>
  <r>
    <x v="17"/>
    <x v="6"/>
    <n v="17"/>
    <n v="31"/>
    <n v="24622"/>
  </r>
  <r>
    <x v="18"/>
    <x v="6"/>
    <n v="17"/>
    <n v="71"/>
    <n v="44023"/>
  </r>
  <r>
    <x v="19"/>
    <x v="6"/>
    <n v="17"/>
    <n v="27"/>
    <n v="5317"/>
  </r>
  <r>
    <x v="20"/>
    <x v="6"/>
    <n v="17"/>
    <n v="26"/>
    <n v="9307"/>
  </r>
  <r>
    <x v="21"/>
    <x v="6"/>
    <n v="17"/>
    <n v="37"/>
    <n v="23266"/>
  </r>
  <r>
    <x v="22"/>
    <x v="6"/>
    <n v="17"/>
    <n v="73"/>
    <n v="23313"/>
  </r>
  <r>
    <x v="23"/>
    <x v="6"/>
    <n v="17"/>
    <n v="14"/>
    <n v="3418"/>
  </r>
  <r>
    <x v="24"/>
    <x v="6"/>
    <n v="17"/>
    <n v="51"/>
    <n v="21239"/>
  </r>
  <r>
    <x v="25"/>
    <x v="6"/>
    <n v="17"/>
    <n v="21"/>
    <n v="7870"/>
  </r>
  <r>
    <x v="26"/>
    <x v="6"/>
    <n v="17"/>
    <n v="9"/>
    <n v="3784"/>
  </r>
  <r>
    <x v="27"/>
    <x v="6"/>
    <n v="17"/>
    <n v="16"/>
    <n v="3350"/>
  </r>
  <r>
    <x v="28"/>
    <x v="6"/>
    <n v="17"/>
    <n v="22"/>
    <n v="15086"/>
  </r>
  <r>
    <x v="29"/>
    <x v="6"/>
    <n v="17"/>
    <n v="21"/>
    <n v="4670"/>
  </r>
  <r>
    <x v="30"/>
    <x v="6"/>
    <n v="17"/>
    <n v="14"/>
    <n v="4866"/>
  </r>
  <r>
    <x v="31"/>
    <x v="6"/>
    <n v="17"/>
    <n v="29"/>
    <n v="11455"/>
  </r>
  <r>
    <x v="32"/>
    <x v="6"/>
    <n v="17"/>
    <n v="40"/>
    <n v="6618"/>
  </r>
  <r>
    <x v="33"/>
    <x v="6"/>
    <n v="17"/>
    <n v="42"/>
    <n v="12685"/>
  </r>
  <r>
    <x v="34"/>
    <x v="6"/>
    <n v="17"/>
    <n v="7"/>
    <n v="769"/>
  </r>
  <r>
    <x v="35"/>
    <x v="6"/>
    <n v="17"/>
    <n v="63"/>
    <n v="15749"/>
  </r>
  <r>
    <x v="36"/>
    <x v="6"/>
    <n v="17"/>
    <n v="24"/>
    <n v="4965"/>
  </r>
  <r>
    <x v="37"/>
    <x v="6"/>
    <n v="17"/>
    <n v="12"/>
    <n v="4060"/>
  </r>
  <r>
    <x v="38"/>
    <x v="6"/>
    <n v="17"/>
    <n v="32"/>
    <n v="13451"/>
  </r>
  <r>
    <x v="39"/>
    <x v="6"/>
    <n v="17"/>
    <n v="17"/>
    <n v="5175"/>
  </r>
  <r>
    <x v="40"/>
    <x v="6"/>
    <n v="17"/>
    <n v="8"/>
    <n v="3739"/>
  </r>
  <r>
    <x v="41"/>
    <x v="6"/>
    <n v="17"/>
    <n v="34"/>
    <n v="8511"/>
  </r>
  <r>
    <x v="42"/>
    <x v="6"/>
    <n v="17"/>
    <n v="57"/>
    <n v="10037"/>
  </r>
  <r>
    <x v="43"/>
    <x v="6"/>
    <n v="17"/>
    <n v="79"/>
    <n v="24578"/>
  </r>
  <r>
    <x v="44"/>
    <x v="6"/>
    <n v="17"/>
    <n v="39"/>
    <n v="19792"/>
  </r>
  <r>
    <x v="45"/>
    <x v="6"/>
    <n v="17"/>
    <n v="11"/>
    <n v="3451"/>
  </r>
  <r>
    <x v="46"/>
    <x v="6"/>
    <n v="17"/>
    <n v="142"/>
    <n v="96591"/>
  </r>
  <r>
    <x v="47"/>
    <x v="6"/>
    <n v="17"/>
    <n v="32"/>
    <n v="4744"/>
  </r>
  <r>
    <x v="48"/>
    <x v="6"/>
    <n v="17"/>
    <n v="42"/>
    <n v="15946"/>
  </r>
  <r>
    <x v="49"/>
    <x v="6"/>
    <n v="17"/>
    <n v="22"/>
    <n v="5699"/>
  </r>
  <r>
    <x v="50"/>
    <x v="6"/>
    <n v="17"/>
    <n v="15"/>
    <n v="3026"/>
  </r>
  <r>
    <x v="53"/>
    <x v="6"/>
    <n v="17"/>
    <n v="9"/>
    <n v="5424"/>
  </r>
  <r>
    <x v="52"/>
    <x v="6"/>
    <n v="17"/>
    <n v="2"/>
    <n v="847"/>
  </r>
  <r>
    <x v="51"/>
    <x v="6"/>
    <n v="17"/>
    <n v="76"/>
    <n v="95229"/>
  </r>
  <r>
    <x v="0"/>
    <x v="6"/>
    <n v="18"/>
    <n v="24"/>
    <n v="7888"/>
  </r>
  <r>
    <x v="1"/>
    <x v="6"/>
    <n v="18"/>
    <n v="6"/>
    <n v="1565"/>
  </r>
  <r>
    <x v="2"/>
    <x v="6"/>
    <n v="18"/>
    <n v="54"/>
    <n v="19851"/>
  </r>
  <r>
    <x v="3"/>
    <x v="6"/>
    <n v="18"/>
    <n v="8"/>
    <n v="2703"/>
  </r>
  <r>
    <x v="4"/>
    <x v="6"/>
    <n v="18"/>
    <n v="115"/>
    <n v="39264"/>
  </r>
  <r>
    <x v="5"/>
    <x v="6"/>
    <n v="18"/>
    <n v="5"/>
    <n v="2714"/>
  </r>
  <r>
    <x v="6"/>
    <x v="6"/>
    <n v="18"/>
    <n v="10"/>
    <n v="1926"/>
  </r>
  <r>
    <x v="7"/>
    <x v="6"/>
    <n v="18"/>
    <n v="13"/>
    <n v="2972"/>
  </r>
  <r>
    <x v="8"/>
    <x v="6"/>
    <n v="18"/>
    <n v="1"/>
    <n v="1793"/>
  </r>
  <r>
    <x v="9"/>
    <x v="6"/>
    <n v="18"/>
    <n v="0"/>
    <n v="0"/>
  </r>
  <r>
    <x v="10"/>
    <x v="6"/>
    <n v="18"/>
    <n v="28"/>
    <n v="34422"/>
  </r>
  <r>
    <x v="11"/>
    <x v="6"/>
    <n v="18"/>
    <n v="13"/>
    <n v="1396"/>
  </r>
  <r>
    <x v="12"/>
    <x v="6"/>
    <n v="18"/>
    <n v="8"/>
    <n v="1539"/>
  </r>
  <r>
    <x v="13"/>
    <x v="6"/>
    <n v="18"/>
    <n v="77"/>
    <n v="47662"/>
  </r>
  <r>
    <x v="14"/>
    <x v="6"/>
    <n v="18"/>
    <n v="27"/>
    <n v="4577"/>
  </r>
  <r>
    <x v="15"/>
    <x v="6"/>
    <n v="18"/>
    <n v="6"/>
    <n v="1633"/>
  </r>
  <r>
    <x v="16"/>
    <x v="6"/>
    <n v="18"/>
    <n v="28"/>
    <n v="6413"/>
  </r>
  <r>
    <x v="17"/>
    <x v="6"/>
    <n v="18"/>
    <n v="30"/>
    <n v="23564"/>
  </r>
  <r>
    <x v="18"/>
    <x v="6"/>
    <n v="18"/>
    <n v="72"/>
    <n v="46760"/>
  </r>
  <r>
    <x v="19"/>
    <x v="6"/>
    <n v="18"/>
    <n v="26"/>
    <n v="5305"/>
  </r>
  <r>
    <x v="20"/>
    <x v="6"/>
    <n v="18"/>
    <n v="25"/>
    <n v="7833"/>
  </r>
  <r>
    <x v="21"/>
    <x v="6"/>
    <n v="18"/>
    <n v="38"/>
    <n v="22007"/>
  </r>
  <r>
    <x v="22"/>
    <x v="6"/>
    <n v="18"/>
    <n v="74"/>
    <n v="24151"/>
  </r>
  <r>
    <x v="23"/>
    <x v="6"/>
    <n v="18"/>
    <n v="13"/>
    <n v="3145"/>
  </r>
  <r>
    <x v="24"/>
    <x v="6"/>
    <n v="18"/>
    <n v="50"/>
    <n v="19524"/>
  </r>
  <r>
    <x v="25"/>
    <x v="6"/>
    <n v="18"/>
    <n v="20"/>
    <n v="7482"/>
  </r>
  <r>
    <x v="26"/>
    <x v="6"/>
    <n v="18"/>
    <n v="8"/>
    <n v="3126"/>
  </r>
  <r>
    <x v="27"/>
    <x v="6"/>
    <n v="18"/>
    <n v="15"/>
    <n v="3166"/>
  </r>
  <r>
    <x v="28"/>
    <x v="6"/>
    <n v="18"/>
    <n v="22"/>
    <n v="12419"/>
  </r>
  <r>
    <x v="29"/>
    <x v="6"/>
    <n v="18"/>
    <n v="20"/>
    <n v="4574"/>
  </r>
  <r>
    <x v="30"/>
    <x v="6"/>
    <n v="18"/>
    <n v="14"/>
    <n v="4342"/>
  </r>
  <r>
    <x v="31"/>
    <x v="6"/>
    <n v="18"/>
    <n v="28"/>
    <n v="11275"/>
  </r>
  <r>
    <x v="32"/>
    <x v="6"/>
    <n v="18"/>
    <n v="37"/>
    <n v="6403"/>
  </r>
  <r>
    <x v="33"/>
    <x v="6"/>
    <n v="18"/>
    <n v="40"/>
    <n v="10912"/>
  </r>
  <r>
    <x v="34"/>
    <x v="6"/>
    <n v="18"/>
    <n v="7"/>
    <n v="1108"/>
  </r>
  <r>
    <x v="35"/>
    <x v="6"/>
    <n v="18"/>
    <n v="63"/>
    <n v="14640"/>
  </r>
  <r>
    <x v="36"/>
    <x v="6"/>
    <n v="18"/>
    <n v="26"/>
    <n v="5183"/>
  </r>
  <r>
    <x v="37"/>
    <x v="6"/>
    <n v="18"/>
    <n v="11"/>
    <n v="3992"/>
  </r>
  <r>
    <x v="38"/>
    <x v="6"/>
    <n v="18"/>
    <n v="32"/>
    <n v="11709"/>
  </r>
  <r>
    <x v="39"/>
    <x v="6"/>
    <n v="18"/>
    <n v="17"/>
    <n v="5204"/>
  </r>
  <r>
    <x v="40"/>
    <x v="6"/>
    <n v="18"/>
    <n v="10"/>
    <n v="3516"/>
  </r>
  <r>
    <x v="41"/>
    <x v="6"/>
    <n v="18"/>
    <n v="33"/>
    <n v="8237"/>
  </r>
  <r>
    <x v="42"/>
    <x v="6"/>
    <n v="18"/>
    <n v="55"/>
    <n v="8792"/>
  </r>
  <r>
    <x v="43"/>
    <x v="6"/>
    <n v="18"/>
    <n v="77"/>
    <n v="22443"/>
  </r>
  <r>
    <x v="44"/>
    <x v="6"/>
    <n v="18"/>
    <n v="38"/>
    <n v="20668"/>
  </r>
  <r>
    <x v="45"/>
    <x v="6"/>
    <n v="18"/>
    <n v="11"/>
    <n v="3375"/>
  </r>
  <r>
    <x v="46"/>
    <x v="6"/>
    <n v="18"/>
    <n v="149"/>
    <n v="93682"/>
  </r>
  <r>
    <x v="47"/>
    <x v="6"/>
    <n v="18"/>
    <n v="26"/>
    <n v="2359"/>
  </r>
  <r>
    <x v="48"/>
    <x v="6"/>
    <n v="18"/>
    <n v="45"/>
    <n v="16579"/>
  </r>
  <r>
    <x v="49"/>
    <x v="6"/>
    <n v="18"/>
    <n v="20"/>
    <n v="4838"/>
  </r>
  <r>
    <x v="50"/>
    <x v="6"/>
    <n v="18"/>
    <n v="15"/>
    <n v="3090"/>
  </r>
  <r>
    <x v="53"/>
    <x v="6"/>
    <n v="18"/>
    <n v="9"/>
    <n v="5896"/>
  </r>
  <r>
    <x v="52"/>
    <x v="6"/>
    <n v="18"/>
    <n v="2"/>
    <n v="865"/>
  </r>
  <r>
    <x v="51"/>
    <x v="6"/>
    <n v="18"/>
    <n v="88"/>
    <n v="96313"/>
  </r>
  <r>
    <x v="0"/>
    <x v="6"/>
    <n v="19"/>
    <n v="22"/>
    <n v="6391"/>
  </r>
  <r>
    <x v="1"/>
    <x v="6"/>
    <n v="19"/>
    <n v="5"/>
    <n v="1353"/>
  </r>
  <r>
    <x v="2"/>
    <x v="6"/>
    <n v="19"/>
    <n v="55"/>
    <n v="19643"/>
  </r>
  <r>
    <x v="3"/>
    <x v="6"/>
    <n v="19"/>
    <n v="8"/>
    <n v="2322"/>
  </r>
  <r>
    <x v="4"/>
    <x v="6"/>
    <n v="19"/>
    <n v="109"/>
    <n v="38286"/>
  </r>
  <r>
    <x v="5"/>
    <x v="6"/>
    <n v="19"/>
    <n v="7"/>
    <n v="3428"/>
  </r>
  <r>
    <x v="6"/>
    <x v="6"/>
    <n v="19"/>
    <n v="11"/>
    <n v="1541"/>
  </r>
  <r>
    <x v="7"/>
    <x v="6"/>
    <n v="19"/>
    <n v="13"/>
    <n v="3055"/>
  </r>
  <r>
    <x v="8"/>
    <x v="6"/>
    <n v="19"/>
    <n v="2"/>
    <n v="2066"/>
  </r>
  <r>
    <x v="9"/>
    <x v="6"/>
    <n v="19"/>
    <n v="0"/>
    <n v="0"/>
  </r>
  <r>
    <x v="10"/>
    <x v="6"/>
    <n v="19"/>
    <n v="26"/>
    <n v="34631"/>
  </r>
  <r>
    <x v="11"/>
    <x v="6"/>
    <n v="19"/>
    <n v="12"/>
    <n v="1499"/>
  </r>
  <r>
    <x v="12"/>
    <x v="6"/>
    <n v="19"/>
    <n v="8"/>
    <n v="1632"/>
  </r>
  <r>
    <x v="13"/>
    <x v="6"/>
    <n v="19"/>
    <n v="75"/>
    <n v="46841"/>
  </r>
  <r>
    <x v="14"/>
    <x v="6"/>
    <n v="19"/>
    <n v="27"/>
    <n v="3958"/>
  </r>
  <r>
    <x v="15"/>
    <x v="6"/>
    <n v="19"/>
    <n v="6"/>
    <n v="1121"/>
  </r>
  <r>
    <x v="16"/>
    <x v="6"/>
    <n v="19"/>
    <n v="28"/>
    <n v="6284"/>
  </r>
  <r>
    <x v="17"/>
    <x v="6"/>
    <n v="19"/>
    <n v="28"/>
    <n v="22682"/>
  </r>
  <r>
    <x v="18"/>
    <x v="6"/>
    <n v="19"/>
    <n v="72"/>
    <n v="48072"/>
  </r>
  <r>
    <x v="19"/>
    <x v="6"/>
    <n v="19"/>
    <n v="26"/>
    <n v="5087"/>
  </r>
  <r>
    <x v="20"/>
    <x v="6"/>
    <n v="19"/>
    <n v="24"/>
    <n v="8285"/>
  </r>
  <r>
    <x v="21"/>
    <x v="6"/>
    <n v="19"/>
    <n v="36"/>
    <n v="21701"/>
  </r>
  <r>
    <x v="22"/>
    <x v="6"/>
    <n v="19"/>
    <n v="74"/>
    <n v="24222"/>
  </r>
  <r>
    <x v="23"/>
    <x v="6"/>
    <n v="19"/>
    <n v="13"/>
    <n v="2580"/>
  </r>
  <r>
    <x v="24"/>
    <x v="6"/>
    <n v="19"/>
    <n v="49"/>
    <n v="19036"/>
  </r>
  <r>
    <x v="25"/>
    <x v="6"/>
    <n v="19"/>
    <n v="18"/>
    <n v="7117"/>
  </r>
  <r>
    <x v="26"/>
    <x v="6"/>
    <n v="19"/>
    <n v="7"/>
    <n v="2777"/>
  </r>
  <r>
    <x v="27"/>
    <x v="6"/>
    <n v="19"/>
    <n v="14"/>
    <n v="2972"/>
  </r>
  <r>
    <x v="28"/>
    <x v="6"/>
    <n v="19"/>
    <n v="21"/>
    <n v="12029"/>
  </r>
  <r>
    <x v="29"/>
    <x v="6"/>
    <n v="19"/>
    <n v="19"/>
    <n v="3829"/>
  </r>
  <r>
    <x v="30"/>
    <x v="6"/>
    <n v="19"/>
    <n v="13"/>
    <n v="3957"/>
  </r>
  <r>
    <x v="31"/>
    <x v="6"/>
    <n v="19"/>
    <n v="28"/>
    <n v="11077"/>
  </r>
  <r>
    <x v="32"/>
    <x v="6"/>
    <n v="19"/>
    <n v="36"/>
    <n v="5613"/>
  </r>
  <r>
    <x v="33"/>
    <x v="6"/>
    <n v="19"/>
    <n v="38"/>
    <n v="9173"/>
  </r>
  <r>
    <x v="34"/>
    <x v="6"/>
    <n v="19"/>
    <n v="7"/>
    <n v="1177"/>
  </r>
  <r>
    <x v="35"/>
    <x v="6"/>
    <n v="19"/>
    <n v="60"/>
    <n v="13219"/>
  </r>
  <r>
    <x v="36"/>
    <x v="6"/>
    <n v="19"/>
    <n v="21"/>
    <n v="4407"/>
  </r>
  <r>
    <x v="37"/>
    <x v="6"/>
    <n v="19"/>
    <n v="11"/>
    <n v="3648"/>
  </r>
  <r>
    <x v="38"/>
    <x v="6"/>
    <n v="19"/>
    <n v="31"/>
    <n v="10259"/>
  </r>
  <r>
    <x v="39"/>
    <x v="6"/>
    <n v="19"/>
    <n v="17"/>
    <n v="5027"/>
  </r>
  <r>
    <x v="40"/>
    <x v="6"/>
    <n v="19"/>
    <n v="10"/>
    <n v="3130"/>
  </r>
  <r>
    <x v="41"/>
    <x v="6"/>
    <n v="19"/>
    <n v="33"/>
    <n v="7749"/>
  </r>
  <r>
    <x v="42"/>
    <x v="6"/>
    <n v="19"/>
    <n v="54"/>
    <n v="8157"/>
  </r>
  <r>
    <x v="43"/>
    <x v="6"/>
    <n v="19"/>
    <n v="73"/>
    <n v="20486"/>
  </r>
  <r>
    <x v="44"/>
    <x v="6"/>
    <n v="19"/>
    <n v="39"/>
    <n v="22995"/>
  </r>
  <r>
    <x v="45"/>
    <x v="6"/>
    <n v="19"/>
    <n v="11"/>
    <n v="3123"/>
  </r>
  <r>
    <x v="46"/>
    <x v="6"/>
    <n v="19"/>
    <n v="142"/>
    <n v="92946"/>
  </r>
  <r>
    <x v="47"/>
    <x v="6"/>
    <n v="19"/>
    <n v="31"/>
    <n v="4102"/>
  </r>
  <r>
    <x v="48"/>
    <x v="6"/>
    <n v="19"/>
    <n v="42"/>
    <n v="15915"/>
  </r>
  <r>
    <x v="49"/>
    <x v="6"/>
    <n v="19"/>
    <n v="18"/>
    <n v="5711"/>
  </r>
  <r>
    <x v="50"/>
    <x v="6"/>
    <n v="19"/>
    <n v="14"/>
    <n v="2646"/>
  </r>
  <r>
    <x v="53"/>
    <x v="6"/>
    <n v="19"/>
    <n v="7"/>
    <n v="4472"/>
  </r>
  <r>
    <x v="52"/>
    <x v="6"/>
    <n v="19"/>
    <n v="2"/>
    <n v="856"/>
  </r>
  <r>
    <x v="51"/>
    <x v="6"/>
    <n v="19"/>
    <n v="89"/>
    <n v="99056"/>
  </r>
  <r>
    <x v="0"/>
    <x v="6"/>
    <n v="20"/>
    <n v="22"/>
    <n v="6408"/>
  </r>
  <r>
    <x v="1"/>
    <x v="6"/>
    <n v="20"/>
    <n v="4"/>
    <n v="1177"/>
  </r>
  <r>
    <x v="2"/>
    <x v="6"/>
    <n v="20"/>
    <n v="56"/>
    <n v="19348"/>
  </r>
  <r>
    <x v="3"/>
    <x v="6"/>
    <n v="20"/>
    <n v="7"/>
    <n v="2131"/>
  </r>
  <r>
    <x v="4"/>
    <x v="6"/>
    <n v="20"/>
    <n v="102"/>
    <n v="35445"/>
  </r>
  <r>
    <x v="5"/>
    <x v="6"/>
    <n v="20"/>
    <n v="6"/>
    <n v="3461"/>
  </r>
  <r>
    <x v="6"/>
    <x v="6"/>
    <n v="20"/>
    <n v="10"/>
    <n v="845"/>
  </r>
  <r>
    <x v="7"/>
    <x v="6"/>
    <n v="20"/>
    <n v="11"/>
    <n v="2667"/>
  </r>
  <r>
    <x v="8"/>
    <x v="6"/>
    <n v="20"/>
    <n v="2"/>
    <n v="1550"/>
  </r>
  <r>
    <x v="9"/>
    <x v="6"/>
    <n v="20"/>
    <n v="0"/>
    <n v="0"/>
  </r>
  <r>
    <x v="10"/>
    <x v="6"/>
    <n v="20"/>
    <n v="28"/>
    <n v="33790"/>
  </r>
  <r>
    <x v="11"/>
    <x v="6"/>
    <n v="20"/>
    <n v="12"/>
    <n v="1276"/>
  </r>
  <r>
    <x v="12"/>
    <x v="6"/>
    <n v="20"/>
    <n v="6"/>
    <n v="1301"/>
  </r>
  <r>
    <x v="13"/>
    <x v="6"/>
    <n v="20"/>
    <n v="76"/>
    <n v="45071"/>
  </r>
  <r>
    <x v="14"/>
    <x v="6"/>
    <n v="20"/>
    <n v="24"/>
    <n v="3462"/>
  </r>
  <r>
    <x v="15"/>
    <x v="6"/>
    <n v="20"/>
    <n v="6"/>
    <n v="1090"/>
  </r>
  <r>
    <x v="16"/>
    <x v="6"/>
    <n v="20"/>
    <n v="25"/>
    <n v="5117"/>
  </r>
  <r>
    <x v="17"/>
    <x v="6"/>
    <n v="20"/>
    <n v="28"/>
    <n v="22512"/>
  </r>
  <r>
    <x v="18"/>
    <x v="6"/>
    <n v="20"/>
    <n v="72"/>
    <n v="46937"/>
  </r>
  <r>
    <x v="19"/>
    <x v="6"/>
    <n v="20"/>
    <n v="25"/>
    <n v="5139"/>
  </r>
  <r>
    <x v="20"/>
    <x v="6"/>
    <n v="20"/>
    <n v="25"/>
    <n v="8988"/>
  </r>
  <r>
    <x v="21"/>
    <x v="6"/>
    <n v="20"/>
    <n v="33"/>
    <n v="22419"/>
  </r>
  <r>
    <x v="22"/>
    <x v="6"/>
    <n v="20"/>
    <n v="73"/>
    <n v="24326"/>
  </r>
  <r>
    <x v="23"/>
    <x v="6"/>
    <n v="20"/>
    <n v="13"/>
    <n v="2206"/>
  </r>
  <r>
    <x v="24"/>
    <x v="6"/>
    <n v="20"/>
    <n v="46"/>
    <n v="17860"/>
  </r>
  <r>
    <x v="25"/>
    <x v="6"/>
    <n v="20"/>
    <n v="19"/>
    <n v="3609"/>
  </r>
  <r>
    <x v="26"/>
    <x v="6"/>
    <n v="20"/>
    <n v="6"/>
    <n v="1627"/>
  </r>
  <r>
    <x v="27"/>
    <x v="6"/>
    <n v="20"/>
    <n v="12"/>
    <n v="2268"/>
  </r>
  <r>
    <x v="28"/>
    <x v="6"/>
    <n v="20"/>
    <n v="20"/>
    <n v="11039"/>
  </r>
  <r>
    <x v="29"/>
    <x v="6"/>
    <n v="20"/>
    <n v="19"/>
    <n v="3604"/>
  </r>
  <r>
    <x v="30"/>
    <x v="6"/>
    <n v="20"/>
    <n v="13"/>
    <n v="3436"/>
  </r>
  <r>
    <x v="31"/>
    <x v="6"/>
    <n v="20"/>
    <n v="26"/>
    <n v="10756"/>
  </r>
  <r>
    <x v="32"/>
    <x v="6"/>
    <n v="20"/>
    <n v="34"/>
    <n v="4341"/>
  </r>
  <r>
    <x v="33"/>
    <x v="6"/>
    <n v="20"/>
    <n v="36"/>
    <n v="7330"/>
  </r>
  <r>
    <x v="34"/>
    <x v="6"/>
    <n v="20"/>
    <n v="7"/>
    <n v="1163"/>
  </r>
  <r>
    <x v="35"/>
    <x v="6"/>
    <n v="20"/>
    <n v="62"/>
    <n v="14068"/>
  </r>
  <r>
    <x v="36"/>
    <x v="6"/>
    <n v="20"/>
    <n v="22"/>
    <n v="4524"/>
  </r>
  <r>
    <x v="37"/>
    <x v="6"/>
    <n v="20"/>
    <n v="8"/>
    <n v="2620"/>
  </r>
  <r>
    <x v="38"/>
    <x v="6"/>
    <n v="20"/>
    <n v="33"/>
    <n v="8999"/>
  </r>
  <r>
    <x v="39"/>
    <x v="6"/>
    <n v="20"/>
    <n v="17"/>
    <n v="4604"/>
  </r>
  <r>
    <x v="40"/>
    <x v="6"/>
    <n v="20"/>
    <n v="8"/>
    <n v="2689"/>
  </r>
  <r>
    <x v="41"/>
    <x v="6"/>
    <n v="20"/>
    <n v="32"/>
    <n v="6477"/>
  </r>
  <r>
    <x v="42"/>
    <x v="6"/>
    <n v="20"/>
    <n v="53"/>
    <n v="8274"/>
  </r>
  <r>
    <x v="43"/>
    <x v="6"/>
    <n v="20"/>
    <n v="76"/>
    <n v="19479"/>
  </r>
  <r>
    <x v="44"/>
    <x v="6"/>
    <n v="20"/>
    <n v="34"/>
    <n v="18449"/>
  </r>
  <r>
    <x v="45"/>
    <x v="6"/>
    <n v="20"/>
    <n v="11"/>
    <n v="2972"/>
  </r>
  <r>
    <x v="46"/>
    <x v="6"/>
    <n v="20"/>
    <n v="144"/>
    <n v="92366"/>
  </r>
  <r>
    <x v="47"/>
    <x v="6"/>
    <n v="20"/>
    <n v="31"/>
    <n v="3962"/>
  </r>
  <r>
    <x v="48"/>
    <x v="6"/>
    <n v="20"/>
    <n v="41"/>
    <n v="15102"/>
  </r>
  <r>
    <x v="49"/>
    <x v="6"/>
    <n v="20"/>
    <n v="16"/>
    <n v="5041"/>
  </r>
  <r>
    <x v="50"/>
    <x v="6"/>
    <n v="20"/>
    <n v="13"/>
    <n v="2698"/>
  </r>
  <r>
    <x v="53"/>
    <x v="6"/>
    <n v="20"/>
    <n v="9"/>
    <n v="6151"/>
  </r>
  <r>
    <x v="52"/>
    <x v="6"/>
    <n v="20"/>
    <n v="2"/>
    <n v="853"/>
  </r>
  <r>
    <x v="51"/>
    <x v="6"/>
    <n v="20"/>
    <n v="87"/>
    <n v="99428"/>
  </r>
  <r>
    <x v="0"/>
    <x v="6"/>
    <n v="21"/>
    <n v="22"/>
    <n v="5452"/>
  </r>
  <r>
    <x v="1"/>
    <x v="6"/>
    <n v="21"/>
    <n v="5"/>
    <n v="1469"/>
  </r>
  <r>
    <x v="2"/>
    <x v="6"/>
    <n v="21"/>
    <n v="54"/>
    <n v="21928"/>
  </r>
  <r>
    <x v="3"/>
    <x v="6"/>
    <n v="21"/>
    <n v="6"/>
    <n v="1026"/>
  </r>
  <r>
    <x v="4"/>
    <x v="6"/>
    <n v="21"/>
    <n v="99"/>
    <n v="35665"/>
  </r>
  <r>
    <x v="5"/>
    <x v="6"/>
    <n v="21"/>
    <n v="6"/>
    <n v="3242"/>
  </r>
  <r>
    <x v="6"/>
    <x v="6"/>
    <n v="21"/>
    <n v="11"/>
    <n v="722"/>
  </r>
  <r>
    <x v="7"/>
    <x v="6"/>
    <n v="21"/>
    <n v="12"/>
    <n v="2939"/>
  </r>
  <r>
    <x v="8"/>
    <x v="6"/>
    <n v="21"/>
    <n v="2"/>
    <n v="1802"/>
  </r>
  <r>
    <x v="9"/>
    <x v="6"/>
    <n v="21"/>
    <n v="0"/>
    <n v="0"/>
  </r>
  <r>
    <x v="10"/>
    <x v="6"/>
    <n v="21"/>
    <n v="28"/>
    <n v="33086"/>
  </r>
  <r>
    <x v="11"/>
    <x v="6"/>
    <n v="21"/>
    <n v="12"/>
    <n v="1260"/>
  </r>
  <r>
    <x v="12"/>
    <x v="6"/>
    <n v="21"/>
    <n v="4"/>
    <n v="540"/>
  </r>
  <r>
    <x v="13"/>
    <x v="6"/>
    <n v="21"/>
    <n v="69"/>
    <n v="40945"/>
  </r>
  <r>
    <x v="14"/>
    <x v="6"/>
    <n v="21"/>
    <n v="19"/>
    <n v="2995"/>
  </r>
  <r>
    <x v="15"/>
    <x v="6"/>
    <n v="21"/>
    <n v="6"/>
    <n v="1159"/>
  </r>
  <r>
    <x v="16"/>
    <x v="6"/>
    <n v="21"/>
    <n v="16"/>
    <n v="4105"/>
  </r>
  <r>
    <x v="17"/>
    <x v="6"/>
    <n v="21"/>
    <n v="22"/>
    <n v="19387"/>
  </r>
  <r>
    <x v="18"/>
    <x v="6"/>
    <n v="21"/>
    <n v="73"/>
    <n v="46463"/>
  </r>
  <r>
    <x v="19"/>
    <x v="6"/>
    <n v="21"/>
    <n v="24"/>
    <n v="4836"/>
  </r>
  <r>
    <x v="20"/>
    <x v="6"/>
    <n v="21"/>
    <n v="20"/>
    <n v="7231"/>
  </r>
  <r>
    <x v="21"/>
    <x v="6"/>
    <n v="21"/>
    <n v="28"/>
    <n v="21189"/>
  </r>
  <r>
    <x v="22"/>
    <x v="6"/>
    <n v="21"/>
    <n v="68"/>
    <n v="18329"/>
  </r>
  <r>
    <x v="23"/>
    <x v="6"/>
    <n v="21"/>
    <n v="13"/>
    <n v="2715"/>
  </r>
  <r>
    <x v="24"/>
    <x v="6"/>
    <n v="21"/>
    <n v="44"/>
    <n v="17336"/>
  </r>
  <r>
    <x v="25"/>
    <x v="6"/>
    <n v="21"/>
    <n v="13"/>
    <n v="2235"/>
  </r>
  <r>
    <x v="26"/>
    <x v="6"/>
    <n v="21"/>
    <n v="6"/>
    <n v="1787"/>
  </r>
  <r>
    <x v="27"/>
    <x v="6"/>
    <n v="21"/>
    <n v="10"/>
    <n v="1691"/>
  </r>
  <r>
    <x v="28"/>
    <x v="6"/>
    <n v="21"/>
    <n v="24"/>
    <n v="14307"/>
  </r>
  <r>
    <x v="29"/>
    <x v="6"/>
    <n v="21"/>
    <n v="19"/>
    <n v="4162"/>
  </r>
  <r>
    <x v="30"/>
    <x v="6"/>
    <n v="21"/>
    <n v="13"/>
    <n v="3235"/>
  </r>
  <r>
    <x v="31"/>
    <x v="6"/>
    <n v="21"/>
    <n v="20"/>
    <n v="7768"/>
  </r>
  <r>
    <x v="32"/>
    <x v="6"/>
    <n v="21"/>
    <n v="30"/>
    <n v="2445"/>
  </r>
  <r>
    <x v="33"/>
    <x v="6"/>
    <n v="21"/>
    <n v="27"/>
    <n v="5371"/>
  </r>
  <r>
    <x v="34"/>
    <x v="6"/>
    <n v="21"/>
    <n v="7"/>
    <n v="1281"/>
  </r>
  <r>
    <x v="35"/>
    <x v="6"/>
    <n v="21"/>
    <n v="46"/>
    <n v="11094"/>
  </r>
  <r>
    <x v="36"/>
    <x v="6"/>
    <n v="21"/>
    <n v="16"/>
    <n v="2037"/>
  </r>
  <r>
    <x v="37"/>
    <x v="6"/>
    <n v="21"/>
    <n v="7"/>
    <n v="2516"/>
  </r>
  <r>
    <x v="38"/>
    <x v="6"/>
    <n v="21"/>
    <n v="32"/>
    <n v="10268"/>
  </r>
  <r>
    <x v="39"/>
    <x v="6"/>
    <n v="21"/>
    <n v="15"/>
    <n v="3742"/>
  </r>
  <r>
    <x v="40"/>
    <x v="6"/>
    <n v="21"/>
    <n v="8"/>
    <n v="2899"/>
  </r>
  <r>
    <x v="41"/>
    <x v="6"/>
    <n v="21"/>
    <n v="24"/>
    <n v="4770"/>
  </r>
  <r>
    <x v="42"/>
    <x v="6"/>
    <n v="21"/>
    <n v="50"/>
    <n v="7274"/>
  </r>
  <r>
    <x v="43"/>
    <x v="6"/>
    <n v="21"/>
    <n v="74"/>
    <n v="18579"/>
  </r>
  <r>
    <x v="44"/>
    <x v="6"/>
    <n v="21"/>
    <n v="28"/>
    <n v="16672"/>
  </r>
  <r>
    <x v="45"/>
    <x v="6"/>
    <n v="21"/>
    <n v="7"/>
    <n v="1421"/>
  </r>
  <r>
    <x v="46"/>
    <x v="6"/>
    <n v="21"/>
    <n v="139"/>
    <n v="90729"/>
  </r>
  <r>
    <x v="47"/>
    <x v="6"/>
    <n v="21"/>
    <n v="25"/>
    <n v="2825"/>
  </r>
  <r>
    <x v="48"/>
    <x v="6"/>
    <n v="21"/>
    <n v="32"/>
    <n v="13838"/>
  </r>
  <r>
    <x v="49"/>
    <x v="6"/>
    <n v="21"/>
    <n v="18"/>
    <n v="2259"/>
  </r>
  <r>
    <x v="50"/>
    <x v="6"/>
    <n v="21"/>
    <n v="13"/>
    <n v="2734"/>
  </r>
  <r>
    <x v="53"/>
    <x v="6"/>
    <n v="21"/>
    <n v="7"/>
    <n v="4700"/>
  </r>
  <r>
    <x v="52"/>
    <x v="6"/>
    <n v="21"/>
    <n v="2"/>
    <n v="784"/>
  </r>
  <r>
    <x v="51"/>
    <x v="6"/>
    <n v="21"/>
    <n v="45"/>
    <n v="90550"/>
  </r>
  <r>
    <x v="0"/>
    <x v="6"/>
    <n v="22"/>
    <n v="19"/>
    <n v="4354"/>
  </r>
  <r>
    <x v="1"/>
    <x v="6"/>
    <n v="22"/>
    <n v="4"/>
    <n v="1095"/>
  </r>
  <r>
    <x v="2"/>
    <x v="6"/>
    <n v="22"/>
    <n v="55"/>
    <n v="19919"/>
  </r>
  <r>
    <x v="3"/>
    <x v="6"/>
    <n v="22"/>
    <n v="5"/>
    <n v="570"/>
  </r>
  <r>
    <x v="4"/>
    <x v="6"/>
    <n v="22"/>
    <n v="105"/>
    <n v="30247"/>
  </r>
  <r>
    <x v="5"/>
    <x v="6"/>
    <n v="22"/>
    <n v="6"/>
    <n v="2885"/>
  </r>
  <r>
    <x v="6"/>
    <x v="6"/>
    <n v="22"/>
    <n v="11"/>
    <n v="904"/>
  </r>
  <r>
    <x v="7"/>
    <x v="6"/>
    <n v="22"/>
    <n v="12"/>
    <n v="2179"/>
  </r>
  <r>
    <x v="8"/>
    <x v="6"/>
    <n v="22"/>
    <n v="2"/>
    <n v="1468"/>
  </r>
  <r>
    <x v="9"/>
    <x v="6"/>
    <n v="22"/>
    <n v="0"/>
    <n v="0"/>
  </r>
  <r>
    <x v="10"/>
    <x v="6"/>
    <n v="22"/>
    <n v="29"/>
    <n v="33364"/>
  </r>
  <r>
    <x v="11"/>
    <x v="6"/>
    <n v="22"/>
    <n v="10"/>
    <n v="704"/>
  </r>
  <r>
    <x v="12"/>
    <x v="6"/>
    <n v="22"/>
    <n v="2"/>
    <n v="292"/>
  </r>
  <r>
    <x v="13"/>
    <x v="6"/>
    <n v="22"/>
    <n v="66"/>
    <n v="37182"/>
  </r>
  <r>
    <x v="14"/>
    <x v="6"/>
    <n v="22"/>
    <n v="19"/>
    <n v="2993"/>
  </r>
  <r>
    <x v="15"/>
    <x v="6"/>
    <n v="22"/>
    <n v="6"/>
    <n v="869"/>
  </r>
  <r>
    <x v="16"/>
    <x v="6"/>
    <n v="22"/>
    <n v="14"/>
    <n v="3010"/>
  </r>
  <r>
    <x v="17"/>
    <x v="6"/>
    <n v="22"/>
    <n v="20"/>
    <n v="20885"/>
  </r>
  <r>
    <x v="18"/>
    <x v="6"/>
    <n v="22"/>
    <n v="72"/>
    <n v="44917"/>
  </r>
  <r>
    <x v="19"/>
    <x v="6"/>
    <n v="22"/>
    <n v="24"/>
    <n v="3804"/>
  </r>
  <r>
    <x v="20"/>
    <x v="6"/>
    <n v="22"/>
    <n v="18"/>
    <n v="5327"/>
  </r>
  <r>
    <x v="21"/>
    <x v="6"/>
    <n v="22"/>
    <n v="26"/>
    <n v="17004"/>
  </r>
  <r>
    <x v="22"/>
    <x v="6"/>
    <n v="22"/>
    <n v="69"/>
    <n v="16579"/>
  </r>
  <r>
    <x v="23"/>
    <x v="6"/>
    <n v="22"/>
    <n v="11"/>
    <n v="1954"/>
  </r>
  <r>
    <x v="24"/>
    <x v="6"/>
    <n v="22"/>
    <n v="47"/>
    <n v="17538"/>
  </r>
  <r>
    <x v="25"/>
    <x v="6"/>
    <n v="22"/>
    <n v="16"/>
    <n v="2249"/>
  </r>
  <r>
    <x v="26"/>
    <x v="6"/>
    <n v="22"/>
    <n v="6"/>
    <n v="1348"/>
  </r>
  <r>
    <x v="27"/>
    <x v="6"/>
    <n v="22"/>
    <n v="10"/>
    <n v="1418"/>
  </r>
  <r>
    <x v="28"/>
    <x v="6"/>
    <n v="22"/>
    <n v="23"/>
    <n v="10633"/>
  </r>
  <r>
    <x v="29"/>
    <x v="6"/>
    <n v="22"/>
    <n v="19"/>
    <n v="3166"/>
  </r>
  <r>
    <x v="30"/>
    <x v="6"/>
    <n v="22"/>
    <n v="14"/>
    <n v="1832"/>
  </r>
  <r>
    <x v="31"/>
    <x v="6"/>
    <n v="22"/>
    <n v="16"/>
    <n v="5176"/>
  </r>
  <r>
    <x v="32"/>
    <x v="6"/>
    <n v="22"/>
    <n v="32"/>
    <n v="1965"/>
  </r>
  <r>
    <x v="33"/>
    <x v="6"/>
    <n v="22"/>
    <n v="25"/>
    <n v="4989"/>
  </r>
  <r>
    <x v="34"/>
    <x v="6"/>
    <n v="22"/>
    <n v="7"/>
    <n v="1092"/>
  </r>
  <r>
    <x v="35"/>
    <x v="6"/>
    <n v="22"/>
    <n v="48"/>
    <n v="8508"/>
  </r>
  <r>
    <x v="36"/>
    <x v="6"/>
    <n v="22"/>
    <n v="17"/>
    <n v="3597"/>
  </r>
  <r>
    <x v="37"/>
    <x v="6"/>
    <n v="22"/>
    <n v="7"/>
    <n v="2105"/>
  </r>
  <r>
    <x v="38"/>
    <x v="6"/>
    <n v="22"/>
    <n v="33"/>
    <n v="9060"/>
  </r>
  <r>
    <x v="39"/>
    <x v="6"/>
    <n v="22"/>
    <n v="16"/>
    <n v="3131"/>
  </r>
  <r>
    <x v="40"/>
    <x v="6"/>
    <n v="22"/>
    <n v="7"/>
    <n v="2460"/>
  </r>
  <r>
    <x v="41"/>
    <x v="6"/>
    <n v="22"/>
    <n v="24"/>
    <n v="4204"/>
  </r>
  <r>
    <x v="42"/>
    <x v="6"/>
    <n v="22"/>
    <n v="50"/>
    <n v="5892"/>
  </r>
  <r>
    <x v="43"/>
    <x v="6"/>
    <n v="22"/>
    <n v="72"/>
    <n v="15966"/>
  </r>
  <r>
    <x v="44"/>
    <x v="6"/>
    <n v="22"/>
    <n v="31"/>
    <n v="14142"/>
  </r>
  <r>
    <x v="45"/>
    <x v="6"/>
    <n v="22"/>
    <n v="8"/>
    <n v="1442"/>
  </r>
  <r>
    <x v="46"/>
    <x v="6"/>
    <n v="22"/>
    <n v="139"/>
    <n v="92286"/>
  </r>
  <r>
    <x v="47"/>
    <x v="6"/>
    <n v="22"/>
    <n v="24"/>
    <n v="2674"/>
  </r>
  <r>
    <x v="48"/>
    <x v="6"/>
    <n v="22"/>
    <n v="35"/>
    <n v="12614"/>
  </r>
  <r>
    <x v="49"/>
    <x v="6"/>
    <n v="22"/>
    <n v="20"/>
    <n v="4161"/>
  </r>
  <r>
    <x v="50"/>
    <x v="6"/>
    <n v="22"/>
    <n v="14"/>
    <n v="2257"/>
  </r>
  <r>
    <x v="53"/>
    <x v="6"/>
    <n v="22"/>
    <n v="9"/>
    <n v="5581"/>
  </r>
  <r>
    <x v="52"/>
    <x v="6"/>
    <n v="22"/>
    <n v="2"/>
    <n v="720"/>
  </r>
  <r>
    <x v="51"/>
    <x v="6"/>
    <n v="22"/>
    <n v="87"/>
    <n v="97831"/>
  </r>
  <r>
    <x v="0"/>
    <x v="6"/>
    <n v="23"/>
    <n v="21"/>
    <n v="5639"/>
  </r>
  <r>
    <x v="1"/>
    <x v="6"/>
    <n v="23"/>
    <n v="4"/>
    <n v="1145"/>
  </r>
  <r>
    <x v="2"/>
    <x v="6"/>
    <n v="23"/>
    <n v="54"/>
    <n v="23206"/>
  </r>
  <r>
    <x v="3"/>
    <x v="6"/>
    <n v="23"/>
    <n v="5"/>
    <n v="915"/>
  </r>
  <r>
    <x v="4"/>
    <x v="6"/>
    <n v="23"/>
    <n v="97"/>
    <n v="32194"/>
  </r>
  <r>
    <x v="5"/>
    <x v="6"/>
    <n v="23"/>
    <n v="7"/>
    <n v="3292"/>
  </r>
  <r>
    <x v="6"/>
    <x v="6"/>
    <n v="23"/>
    <n v="11"/>
    <n v="816"/>
  </r>
  <r>
    <x v="7"/>
    <x v="6"/>
    <n v="23"/>
    <n v="12"/>
    <n v="2973"/>
  </r>
  <r>
    <x v="8"/>
    <x v="6"/>
    <n v="23"/>
    <n v="2"/>
    <n v="1829"/>
  </r>
  <r>
    <x v="9"/>
    <x v="6"/>
    <n v="23"/>
    <n v="0"/>
    <n v="0"/>
  </r>
  <r>
    <x v="10"/>
    <x v="6"/>
    <n v="23"/>
    <n v="29"/>
    <n v="34534"/>
  </r>
  <r>
    <x v="11"/>
    <x v="6"/>
    <n v="23"/>
    <n v="11"/>
    <n v="744"/>
  </r>
  <r>
    <x v="12"/>
    <x v="6"/>
    <n v="23"/>
    <n v="2"/>
    <n v="398"/>
  </r>
  <r>
    <x v="13"/>
    <x v="6"/>
    <n v="23"/>
    <n v="64"/>
    <n v="39419"/>
  </r>
  <r>
    <x v="14"/>
    <x v="6"/>
    <n v="23"/>
    <n v="19"/>
    <n v="3137"/>
  </r>
  <r>
    <x v="15"/>
    <x v="6"/>
    <n v="23"/>
    <n v="3"/>
    <n v="389"/>
  </r>
  <r>
    <x v="16"/>
    <x v="6"/>
    <n v="23"/>
    <n v="13"/>
    <n v="2974"/>
  </r>
  <r>
    <x v="17"/>
    <x v="6"/>
    <n v="23"/>
    <n v="20"/>
    <n v="18711"/>
  </r>
  <r>
    <x v="18"/>
    <x v="6"/>
    <n v="23"/>
    <n v="72"/>
    <n v="45442"/>
  </r>
  <r>
    <x v="19"/>
    <x v="6"/>
    <n v="23"/>
    <n v="24"/>
    <n v="4684"/>
  </r>
  <r>
    <x v="20"/>
    <x v="6"/>
    <n v="23"/>
    <n v="18"/>
    <n v="6424"/>
  </r>
  <r>
    <x v="21"/>
    <x v="6"/>
    <n v="23"/>
    <n v="25"/>
    <n v="19713"/>
  </r>
  <r>
    <x v="22"/>
    <x v="6"/>
    <n v="23"/>
    <n v="68"/>
    <n v="18465"/>
  </r>
  <r>
    <x v="23"/>
    <x v="6"/>
    <n v="23"/>
    <n v="13"/>
    <n v="2147"/>
  </r>
  <r>
    <x v="24"/>
    <x v="6"/>
    <n v="23"/>
    <n v="48"/>
    <n v="18180"/>
  </r>
  <r>
    <x v="25"/>
    <x v="6"/>
    <n v="23"/>
    <n v="16"/>
    <n v="2394"/>
  </r>
  <r>
    <x v="26"/>
    <x v="6"/>
    <n v="23"/>
    <n v="4"/>
    <n v="1604"/>
  </r>
  <r>
    <x v="27"/>
    <x v="6"/>
    <n v="23"/>
    <n v="10"/>
    <n v="1826"/>
  </r>
  <r>
    <x v="28"/>
    <x v="6"/>
    <n v="23"/>
    <n v="20"/>
    <n v="11505"/>
  </r>
  <r>
    <x v="29"/>
    <x v="6"/>
    <n v="23"/>
    <n v="16"/>
    <n v="2951"/>
  </r>
  <r>
    <x v="30"/>
    <x v="6"/>
    <n v="23"/>
    <n v="13"/>
    <n v="1847"/>
  </r>
  <r>
    <x v="31"/>
    <x v="6"/>
    <n v="23"/>
    <n v="19"/>
    <n v="6386"/>
  </r>
  <r>
    <x v="32"/>
    <x v="6"/>
    <n v="23"/>
    <n v="32"/>
    <n v="2372"/>
  </r>
  <r>
    <x v="33"/>
    <x v="6"/>
    <n v="23"/>
    <n v="25"/>
    <n v="5587"/>
  </r>
  <r>
    <x v="34"/>
    <x v="6"/>
    <n v="23"/>
    <n v="6"/>
    <n v="1010"/>
  </r>
  <r>
    <x v="35"/>
    <x v="6"/>
    <n v="23"/>
    <n v="47"/>
    <n v="10177"/>
  </r>
  <r>
    <x v="36"/>
    <x v="6"/>
    <n v="23"/>
    <n v="16"/>
    <n v="3576"/>
  </r>
  <r>
    <x v="37"/>
    <x v="6"/>
    <n v="23"/>
    <n v="7"/>
    <n v="2249"/>
  </r>
  <r>
    <x v="38"/>
    <x v="6"/>
    <n v="23"/>
    <n v="35"/>
    <n v="9324"/>
  </r>
  <r>
    <x v="39"/>
    <x v="6"/>
    <n v="23"/>
    <n v="16"/>
    <n v="3557"/>
  </r>
  <r>
    <x v="40"/>
    <x v="6"/>
    <n v="23"/>
    <n v="8"/>
    <n v="2681"/>
  </r>
  <r>
    <x v="41"/>
    <x v="6"/>
    <n v="23"/>
    <n v="25"/>
    <n v="4778"/>
  </r>
  <r>
    <x v="42"/>
    <x v="6"/>
    <n v="23"/>
    <n v="50"/>
    <n v="6304"/>
  </r>
  <r>
    <x v="43"/>
    <x v="6"/>
    <n v="23"/>
    <n v="49"/>
    <n v="13852"/>
  </r>
  <r>
    <x v="44"/>
    <x v="6"/>
    <n v="23"/>
    <n v="38"/>
    <n v="22146"/>
  </r>
  <r>
    <x v="45"/>
    <x v="6"/>
    <n v="23"/>
    <n v="8"/>
    <n v="1601"/>
  </r>
  <r>
    <x v="46"/>
    <x v="6"/>
    <n v="23"/>
    <n v="137"/>
    <n v="91223"/>
  </r>
  <r>
    <x v="47"/>
    <x v="6"/>
    <n v="23"/>
    <n v="24"/>
    <n v="3250"/>
  </r>
  <r>
    <x v="48"/>
    <x v="6"/>
    <n v="23"/>
    <n v="37"/>
    <n v="14361"/>
  </r>
  <r>
    <x v="49"/>
    <x v="6"/>
    <n v="23"/>
    <n v="18"/>
    <n v="4795"/>
  </r>
  <r>
    <x v="50"/>
    <x v="6"/>
    <n v="23"/>
    <n v="15"/>
    <n v="2818"/>
  </r>
  <r>
    <x v="53"/>
    <x v="6"/>
    <n v="23"/>
    <n v="8"/>
    <n v="4919"/>
  </r>
  <r>
    <x v="52"/>
    <x v="6"/>
    <n v="23"/>
    <n v="2"/>
    <n v="720"/>
  </r>
  <r>
    <x v="51"/>
    <x v="6"/>
    <n v="23"/>
    <n v="85"/>
    <n v="100193"/>
  </r>
  <r>
    <x v="0"/>
    <x v="6"/>
    <n v="24"/>
    <n v="21"/>
    <n v="5333"/>
  </r>
  <r>
    <x v="1"/>
    <x v="6"/>
    <n v="24"/>
    <n v="4"/>
    <n v="1064"/>
  </r>
  <r>
    <x v="2"/>
    <x v="6"/>
    <n v="24"/>
    <n v="54"/>
    <n v="22386"/>
  </r>
  <r>
    <x v="3"/>
    <x v="6"/>
    <n v="24"/>
    <n v="6"/>
    <n v="1027"/>
  </r>
  <r>
    <x v="4"/>
    <x v="6"/>
    <n v="24"/>
    <n v="102"/>
    <n v="31240"/>
  </r>
  <r>
    <x v="5"/>
    <x v="6"/>
    <n v="24"/>
    <n v="6"/>
    <n v="3349"/>
  </r>
  <r>
    <x v="6"/>
    <x v="6"/>
    <n v="24"/>
    <n v="12"/>
    <n v="886"/>
  </r>
  <r>
    <x v="7"/>
    <x v="6"/>
    <n v="24"/>
    <n v="12"/>
    <n v="2888"/>
  </r>
  <r>
    <x v="8"/>
    <x v="6"/>
    <n v="24"/>
    <n v="2"/>
    <n v="1706"/>
  </r>
  <r>
    <x v="9"/>
    <x v="6"/>
    <n v="24"/>
    <n v="0"/>
    <n v="0"/>
  </r>
  <r>
    <x v="10"/>
    <x v="6"/>
    <n v="24"/>
    <n v="29"/>
    <n v="35300"/>
  </r>
  <r>
    <x v="11"/>
    <x v="6"/>
    <n v="24"/>
    <n v="11"/>
    <n v="939"/>
  </r>
  <r>
    <x v="12"/>
    <x v="6"/>
    <n v="24"/>
    <n v="3"/>
    <n v="724"/>
  </r>
  <r>
    <x v="13"/>
    <x v="6"/>
    <n v="24"/>
    <n v="58"/>
    <n v="36004"/>
  </r>
  <r>
    <x v="14"/>
    <x v="6"/>
    <n v="24"/>
    <n v="18"/>
    <n v="3100"/>
  </r>
  <r>
    <x v="15"/>
    <x v="6"/>
    <n v="24"/>
    <n v="3"/>
    <n v="518"/>
  </r>
  <r>
    <x v="16"/>
    <x v="6"/>
    <n v="24"/>
    <n v="13"/>
    <n v="3283"/>
  </r>
  <r>
    <x v="17"/>
    <x v="6"/>
    <n v="24"/>
    <n v="18"/>
    <n v="20747"/>
  </r>
  <r>
    <x v="18"/>
    <x v="6"/>
    <n v="24"/>
    <n v="73"/>
    <n v="45917"/>
  </r>
  <r>
    <x v="19"/>
    <x v="6"/>
    <n v="24"/>
    <n v="24"/>
    <n v="4731"/>
  </r>
  <r>
    <x v="20"/>
    <x v="6"/>
    <n v="24"/>
    <n v="19"/>
    <n v="5833"/>
  </r>
  <r>
    <x v="21"/>
    <x v="6"/>
    <n v="24"/>
    <n v="24"/>
    <n v="18260"/>
  </r>
  <r>
    <x v="22"/>
    <x v="6"/>
    <n v="24"/>
    <n v="64"/>
    <n v="17716"/>
  </r>
  <r>
    <x v="23"/>
    <x v="6"/>
    <n v="24"/>
    <n v="13"/>
    <n v="2086"/>
  </r>
  <r>
    <x v="24"/>
    <x v="6"/>
    <n v="24"/>
    <n v="48"/>
    <n v="18253"/>
  </r>
  <r>
    <x v="25"/>
    <x v="6"/>
    <n v="24"/>
    <n v="16"/>
    <n v="2468"/>
  </r>
  <r>
    <x v="26"/>
    <x v="6"/>
    <n v="24"/>
    <n v="4"/>
    <n v="1465"/>
  </r>
  <r>
    <x v="27"/>
    <x v="6"/>
    <n v="24"/>
    <n v="10"/>
    <n v="1880"/>
  </r>
  <r>
    <x v="28"/>
    <x v="6"/>
    <n v="24"/>
    <n v="20"/>
    <n v="10882"/>
  </r>
  <r>
    <x v="29"/>
    <x v="6"/>
    <n v="24"/>
    <n v="17"/>
    <n v="2999"/>
  </r>
  <r>
    <x v="30"/>
    <x v="6"/>
    <n v="24"/>
    <n v="14"/>
    <n v="3070"/>
  </r>
  <r>
    <x v="31"/>
    <x v="6"/>
    <n v="24"/>
    <n v="18"/>
    <n v="6480"/>
  </r>
  <r>
    <x v="32"/>
    <x v="6"/>
    <n v="24"/>
    <n v="30"/>
    <n v="2041"/>
  </r>
  <r>
    <x v="33"/>
    <x v="6"/>
    <n v="24"/>
    <n v="26"/>
    <n v="5898"/>
  </r>
  <r>
    <x v="34"/>
    <x v="6"/>
    <n v="24"/>
    <n v="5"/>
    <n v="879"/>
  </r>
  <r>
    <x v="35"/>
    <x v="6"/>
    <n v="24"/>
    <n v="46"/>
    <n v="10283"/>
  </r>
  <r>
    <x v="36"/>
    <x v="6"/>
    <n v="24"/>
    <n v="17"/>
    <n v="3812"/>
  </r>
  <r>
    <x v="37"/>
    <x v="6"/>
    <n v="24"/>
    <n v="6"/>
    <n v="1491"/>
  </r>
  <r>
    <x v="38"/>
    <x v="6"/>
    <n v="24"/>
    <n v="31"/>
    <n v="9643"/>
  </r>
  <r>
    <x v="39"/>
    <x v="6"/>
    <n v="24"/>
    <n v="15"/>
    <n v="3504"/>
  </r>
  <r>
    <x v="40"/>
    <x v="6"/>
    <n v="24"/>
    <n v="8"/>
    <n v="2695"/>
  </r>
  <r>
    <x v="41"/>
    <x v="6"/>
    <n v="24"/>
    <n v="24"/>
    <n v="4576"/>
  </r>
  <r>
    <x v="42"/>
    <x v="6"/>
    <n v="24"/>
    <n v="49"/>
    <n v="6495"/>
  </r>
  <r>
    <x v="43"/>
    <x v="6"/>
    <n v="24"/>
    <n v="69"/>
    <n v="17234"/>
  </r>
  <r>
    <x v="44"/>
    <x v="6"/>
    <n v="24"/>
    <n v="39"/>
    <n v="22785"/>
  </r>
  <r>
    <x v="45"/>
    <x v="6"/>
    <n v="24"/>
    <n v="8"/>
    <n v="1660"/>
  </r>
  <r>
    <x v="46"/>
    <x v="6"/>
    <n v="24"/>
    <n v="129"/>
    <n v="85379"/>
  </r>
  <r>
    <x v="47"/>
    <x v="6"/>
    <n v="24"/>
    <n v="24"/>
    <n v="2432"/>
  </r>
  <r>
    <x v="48"/>
    <x v="6"/>
    <n v="24"/>
    <n v="35"/>
    <n v="13509"/>
  </r>
  <r>
    <x v="49"/>
    <x v="6"/>
    <n v="24"/>
    <n v="13"/>
    <n v="731"/>
  </r>
  <r>
    <x v="50"/>
    <x v="6"/>
    <n v="24"/>
    <n v="14"/>
    <n v="2621"/>
  </r>
  <r>
    <x v="53"/>
    <x v="6"/>
    <n v="24"/>
    <n v="9"/>
    <n v="5805"/>
  </r>
  <r>
    <x v="52"/>
    <x v="6"/>
    <n v="24"/>
    <n v="1"/>
    <n v="364"/>
  </r>
  <r>
    <x v="51"/>
    <x v="6"/>
    <n v="24"/>
    <n v="88"/>
    <n v="96833"/>
  </r>
  <r>
    <x v="0"/>
    <x v="6"/>
    <n v="25"/>
    <n v="19"/>
    <n v="4789"/>
  </r>
  <r>
    <x v="1"/>
    <x v="6"/>
    <n v="25"/>
    <n v="5"/>
    <n v="1462"/>
  </r>
  <r>
    <x v="2"/>
    <x v="6"/>
    <n v="25"/>
    <n v="45"/>
    <n v="18798"/>
  </r>
  <r>
    <x v="3"/>
    <x v="6"/>
    <n v="25"/>
    <n v="5"/>
    <n v="945"/>
  </r>
  <r>
    <x v="4"/>
    <x v="6"/>
    <n v="25"/>
    <n v="100"/>
    <n v="32451"/>
  </r>
  <r>
    <x v="5"/>
    <x v="6"/>
    <n v="25"/>
    <n v="6"/>
    <n v="3173"/>
  </r>
  <r>
    <x v="6"/>
    <x v="6"/>
    <n v="25"/>
    <n v="12"/>
    <n v="857"/>
  </r>
  <r>
    <x v="7"/>
    <x v="6"/>
    <n v="25"/>
    <n v="12"/>
    <n v="2492"/>
  </r>
  <r>
    <x v="8"/>
    <x v="6"/>
    <n v="25"/>
    <n v="2"/>
    <n v="1729"/>
  </r>
  <r>
    <x v="9"/>
    <x v="6"/>
    <n v="25"/>
    <n v="0"/>
    <n v="0"/>
  </r>
  <r>
    <x v="10"/>
    <x v="6"/>
    <n v="25"/>
    <n v="28"/>
    <n v="34943"/>
  </r>
  <r>
    <x v="11"/>
    <x v="6"/>
    <n v="25"/>
    <n v="11"/>
    <n v="871"/>
  </r>
  <r>
    <x v="12"/>
    <x v="6"/>
    <n v="25"/>
    <n v="2"/>
    <n v="582"/>
  </r>
  <r>
    <x v="13"/>
    <x v="6"/>
    <n v="25"/>
    <n v="58"/>
    <n v="35000"/>
  </r>
  <r>
    <x v="14"/>
    <x v="6"/>
    <n v="25"/>
    <n v="18"/>
    <n v="2881"/>
  </r>
  <r>
    <x v="15"/>
    <x v="6"/>
    <n v="25"/>
    <n v="3"/>
    <n v="455"/>
  </r>
  <r>
    <x v="16"/>
    <x v="6"/>
    <n v="25"/>
    <n v="13"/>
    <n v="3299"/>
  </r>
  <r>
    <x v="17"/>
    <x v="6"/>
    <n v="25"/>
    <n v="16"/>
    <n v="20289"/>
  </r>
  <r>
    <x v="18"/>
    <x v="6"/>
    <n v="25"/>
    <n v="72"/>
    <n v="45617"/>
  </r>
  <r>
    <x v="19"/>
    <x v="6"/>
    <n v="25"/>
    <n v="24"/>
    <n v="4824"/>
  </r>
  <r>
    <x v="20"/>
    <x v="6"/>
    <n v="25"/>
    <n v="19"/>
    <n v="5653"/>
  </r>
  <r>
    <x v="21"/>
    <x v="6"/>
    <n v="25"/>
    <n v="23"/>
    <n v="17386"/>
  </r>
  <r>
    <x v="22"/>
    <x v="6"/>
    <n v="25"/>
    <n v="66"/>
    <n v="17635"/>
  </r>
  <r>
    <x v="23"/>
    <x v="6"/>
    <n v="25"/>
    <n v="13"/>
    <n v="2109"/>
  </r>
  <r>
    <x v="24"/>
    <x v="6"/>
    <n v="25"/>
    <n v="48"/>
    <n v="17705"/>
  </r>
  <r>
    <x v="25"/>
    <x v="6"/>
    <n v="25"/>
    <n v="16"/>
    <n v="2401"/>
  </r>
  <r>
    <x v="26"/>
    <x v="6"/>
    <n v="25"/>
    <n v="4"/>
    <n v="1488"/>
  </r>
  <r>
    <x v="27"/>
    <x v="6"/>
    <n v="25"/>
    <n v="8"/>
    <n v="1443"/>
  </r>
  <r>
    <x v="28"/>
    <x v="6"/>
    <n v="25"/>
    <n v="21"/>
    <n v="13367"/>
  </r>
  <r>
    <x v="29"/>
    <x v="6"/>
    <n v="25"/>
    <n v="16"/>
    <n v="2667"/>
  </r>
  <r>
    <x v="30"/>
    <x v="6"/>
    <n v="25"/>
    <n v="13"/>
    <n v="3117"/>
  </r>
  <r>
    <x v="31"/>
    <x v="6"/>
    <n v="25"/>
    <n v="19"/>
    <n v="7207"/>
  </r>
  <r>
    <x v="32"/>
    <x v="6"/>
    <n v="25"/>
    <n v="31"/>
    <n v="2203"/>
  </r>
  <r>
    <x v="33"/>
    <x v="6"/>
    <n v="25"/>
    <n v="23"/>
    <n v="4969"/>
  </r>
  <r>
    <x v="34"/>
    <x v="6"/>
    <n v="25"/>
    <n v="6"/>
    <n v="984"/>
  </r>
  <r>
    <x v="35"/>
    <x v="6"/>
    <n v="25"/>
    <n v="45"/>
    <n v="9248"/>
  </r>
  <r>
    <x v="36"/>
    <x v="6"/>
    <n v="25"/>
    <n v="16"/>
    <n v="3139"/>
  </r>
  <r>
    <x v="37"/>
    <x v="6"/>
    <n v="25"/>
    <n v="5"/>
    <n v="1291"/>
  </r>
  <r>
    <x v="38"/>
    <x v="6"/>
    <n v="25"/>
    <n v="31"/>
    <n v="9238"/>
  </r>
  <r>
    <x v="39"/>
    <x v="6"/>
    <n v="25"/>
    <n v="16"/>
    <n v="3580"/>
  </r>
  <r>
    <x v="40"/>
    <x v="6"/>
    <n v="25"/>
    <n v="8"/>
    <n v="2677"/>
  </r>
  <r>
    <x v="41"/>
    <x v="6"/>
    <n v="25"/>
    <n v="22"/>
    <n v="4775"/>
  </r>
  <r>
    <x v="42"/>
    <x v="6"/>
    <n v="25"/>
    <n v="49"/>
    <n v="6591"/>
  </r>
  <r>
    <x v="43"/>
    <x v="6"/>
    <n v="25"/>
    <n v="68"/>
    <n v="16884"/>
  </r>
  <r>
    <x v="44"/>
    <x v="6"/>
    <n v="25"/>
    <n v="34"/>
    <n v="16496"/>
  </r>
  <r>
    <x v="45"/>
    <x v="6"/>
    <n v="25"/>
    <n v="7"/>
    <n v="1539"/>
  </r>
  <r>
    <x v="46"/>
    <x v="6"/>
    <n v="25"/>
    <n v="124"/>
    <n v="79120"/>
  </r>
  <r>
    <x v="47"/>
    <x v="6"/>
    <n v="25"/>
    <n v="20"/>
    <n v="2611"/>
  </r>
  <r>
    <x v="48"/>
    <x v="6"/>
    <n v="25"/>
    <n v="33"/>
    <n v="12530"/>
  </r>
  <r>
    <x v="49"/>
    <x v="6"/>
    <n v="25"/>
    <n v="18"/>
    <n v="2327"/>
  </r>
  <r>
    <x v="50"/>
    <x v="6"/>
    <n v="25"/>
    <n v="14"/>
    <n v="2803"/>
  </r>
  <r>
    <x v="53"/>
    <x v="6"/>
    <n v="25"/>
    <n v="9"/>
    <n v="5493"/>
  </r>
  <r>
    <x v="52"/>
    <x v="6"/>
    <n v="25"/>
    <n v="1"/>
    <n v="368"/>
  </r>
  <r>
    <x v="51"/>
    <x v="6"/>
    <n v="25"/>
    <n v="86"/>
    <n v="101185"/>
  </r>
  <r>
    <x v="0"/>
    <x v="6"/>
    <n v="26"/>
    <n v="20"/>
    <n v="4953"/>
  </r>
  <r>
    <x v="1"/>
    <x v="6"/>
    <n v="26"/>
    <n v="4"/>
    <n v="1072"/>
  </r>
  <r>
    <x v="2"/>
    <x v="6"/>
    <n v="26"/>
    <n v="44"/>
    <n v="15861"/>
  </r>
  <r>
    <x v="3"/>
    <x v="6"/>
    <n v="26"/>
    <n v="5"/>
    <n v="1007"/>
  </r>
  <r>
    <x v="4"/>
    <x v="6"/>
    <n v="26"/>
    <n v="96"/>
    <n v="31233"/>
  </r>
  <r>
    <x v="5"/>
    <x v="6"/>
    <n v="26"/>
    <n v="5"/>
    <n v="3101"/>
  </r>
  <r>
    <x v="6"/>
    <x v="6"/>
    <n v="26"/>
    <n v="15"/>
    <n v="1316"/>
  </r>
  <r>
    <x v="7"/>
    <x v="6"/>
    <n v="26"/>
    <n v="12"/>
    <n v="2763"/>
  </r>
  <r>
    <x v="8"/>
    <x v="6"/>
    <n v="26"/>
    <n v="2"/>
    <n v="1442"/>
  </r>
  <r>
    <x v="9"/>
    <x v="6"/>
    <n v="26"/>
    <n v="0"/>
    <n v="0"/>
  </r>
  <r>
    <x v="10"/>
    <x v="6"/>
    <n v="26"/>
    <n v="28"/>
    <n v="33365"/>
  </r>
  <r>
    <x v="11"/>
    <x v="6"/>
    <n v="26"/>
    <n v="12"/>
    <n v="907"/>
  </r>
  <r>
    <x v="12"/>
    <x v="6"/>
    <n v="26"/>
    <n v="1"/>
    <n v="297"/>
  </r>
  <r>
    <x v="13"/>
    <x v="6"/>
    <n v="26"/>
    <n v="57"/>
    <n v="30575"/>
  </r>
  <r>
    <x v="14"/>
    <x v="6"/>
    <n v="26"/>
    <n v="18"/>
    <n v="2869"/>
  </r>
  <r>
    <x v="15"/>
    <x v="6"/>
    <n v="26"/>
    <n v="3"/>
    <n v="354"/>
  </r>
  <r>
    <x v="16"/>
    <x v="6"/>
    <n v="26"/>
    <n v="12"/>
    <n v="3107"/>
  </r>
  <r>
    <x v="17"/>
    <x v="6"/>
    <n v="26"/>
    <n v="15"/>
    <n v="17288"/>
  </r>
  <r>
    <x v="18"/>
    <x v="6"/>
    <n v="26"/>
    <n v="71"/>
    <n v="45127"/>
  </r>
  <r>
    <x v="19"/>
    <x v="6"/>
    <n v="26"/>
    <n v="24"/>
    <n v="4434"/>
  </r>
  <r>
    <x v="20"/>
    <x v="6"/>
    <n v="26"/>
    <n v="18"/>
    <n v="5625"/>
  </r>
  <r>
    <x v="21"/>
    <x v="6"/>
    <n v="26"/>
    <n v="22"/>
    <n v="16941"/>
  </r>
  <r>
    <x v="22"/>
    <x v="6"/>
    <n v="26"/>
    <n v="60"/>
    <n v="14428"/>
  </r>
  <r>
    <x v="23"/>
    <x v="6"/>
    <n v="26"/>
    <n v="14"/>
    <n v="2522"/>
  </r>
  <r>
    <x v="24"/>
    <x v="6"/>
    <n v="26"/>
    <n v="48"/>
    <n v="15672"/>
  </r>
  <r>
    <x v="25"/>
    <x v="6"/>
    <n v="26"/>
    <n v="16"/>
    <n v="2319"/>
  </r>
  <r>
    <x v="26"/>
    <x v="6"/>
    <n v="26"/>
    <n v="3"/>
    <n v="1435"/>
  </r>
  <r>
    <x v="27"/>
    <x v="6"/>
    <n v="26"/>
    <n v="10"/>
    <n v="1738"/>
  </r>
  <r>
    <x v="28"/>
    <x v="6"/>
    <n v="26"/>
    <n v="17"/>
    <n v="9776"/>
  </r>
  <r>
    <x v="29"/>
    <x v="6"/>
    <n v="26"/>
    <n v="17"/>
    <n v="2834"/>
  </r>
  <r>
    <x v="30"/>
    <x v="6"/>
    <n v="26"/>
    <n v="14"/>
    <n v="2987"/>
  </r>
  <r>
    <x v="31"/>
    <x v="6"/>
    <n v="26"/>
    <n v="17"/>
    <n v="6753"/>
  </r>
  <r>
    <x v="32"/>
    <x v="6"/>
    <n v="26"/>
    <n v="31"/>
    <n v="2187"/>
  </r>
  <r>
    <x v="33"/>
    <x v="6"/>
    <n v="26"/>
    <n v="23"/>
    <n v="5051"/>
  </r>
  <r>
    <x v="34"/>
    <x v="6"/>
    <n v="26"/>
    <n v="5"/>
    <n v="422"/>
  </r>
  <r>
    <x v="35"/>
    <x v="6"/>
    <n v="26"/>
    <n v="43"/>
    <n v="9457"/>
  </r>
  <r>
    <x v="36"/>
    <x v="6"/>
    <n v="26"/>
    <n v="15"/>
    <n v="2946"/>
  </r>
  <r>
    <x v="37"/>
    <x v="6"/>
    <n v="26"/>
    <n v="6"/>
    <n v="1318"/>
  </r>
  <r>
    <x v="38"/>
    <x v="6"/>
    <n v="26"/>
    <n v="32"/>
    <n v="8979"/>
  </r>
  <r>
    <x v="39"/>
    <x v="6"/>
    <n v="26"/>
    <n v="16"/>
    <n v="3460"/>
  </r>
  <r>
    <x v="40"/>
    <x v="6"/>
    <n v="26"/>
    <n v="9"/>
    <n v="2759"/>
  </r>
  <r>
    <x v="41"/>
    <x v="6"/>
    <n v="26"/>
    <n v="24"/>
    <n v="4276"/>
  </r>
  <r>
    <x v="42"/>
    <x v="6"/>
    <n v="26"/>
    <n v="51"/>
    <n v="6407"/>
  </r>
  <r>
    <x v="43"/>
    <x v="6"/>
    <n v="26"/>
    <n v="65"/>
    <n v="16091"/>
  </r>
  <r>
    <x v="44"/>
    <x v="6"/>
    <n v="26"/>
    <n v="38"/>
    <n v="21654"/>
  </r>
  <r>
    <x v="45"/>
    <x v="6"/>
    <n v="26"/>
    <n v="6"/>
    <n v="1320"/>
  </r>
  <r>
    <x v="46"/>
    <x v="6"/>
    <n v="26"/>
    <n v="119"/>
    <n v="74740"/>
  </r>
  <r>
    <x v="47"/>
    <x v="6"/>
    <n v="26"/>
    <n v="24"/>
    <n v="2808"/>
  </r>
  <r>
    <x v="48"/>
    <x v="6"/>
    <n v="26"/>
    <n v="34"/>
    <n v="12785"/>
  </r>
  <r>
    <x v="49"/>
    <x v="6"/>
    <n v="26"/>
    <n v="17"/>
    <n v="2187"/>
  </r>
  <r>
    <x v="50"/>
    <x v="6"/>
    <n v="26"/>
    <n v="14"/>
    <n v="2834"/>
  </r>
  <r>
    <x v="53"/>
    <x v="6"/>
    <n v="26"/>
    <n v="7"/>
    <n v="4262"/>
  </r>
  <r>
    <x v="52"/>
    <x v="6"/>
    <n v="26"/>
    <n v="1"/>
    <n v="340"/>
  </r>
  <r>
    <x v="51"/>
    <x v="6"/>
    <n v="26"/>
    <n v="83"/>
    <n v="98091"/>
  </r>
  <r>
    <x v="0"/>
    <x v="6"/>
    <n v="27"/>
    <n v="19"/>
    <n v="4145"/>
  </r>
  <r>
    <x v="1"/>
    <x v="6"/>
    <n v="27"/>
    <n v="5"/>
    <n v="1344"/>
  </r>
  <r>
    <x v="2"/>
    <x v="6"/>
    <n v="27"/>
    <n v="42"/>
    <n v="14840"/>
  </r>
  <r>
    <x v="3"/>
    <x v="6"/>
    <n v="27"/>
    <n v="5"/>
    <n v="908"/>
  </r>
  <r>
    <x v="4"/>
    <x v="6"/>
    <n v="27"/>
    <n v="97"/>
    <n v="26089"/>
  </r>
  <r>
    <x v="5"/>
    <x v="6"/>
    <n v="27"/>
    <n v="7"/>
    <n v="2480"/>
  </r>
  <r>
    <x v="6"/>
    <x v="6"/>
    <n v="27"/>
    <n v="12"/>
    <n v="893"/>
  </r>
  <r>
    <x v="7"/>
    <x v="6"/>
    <n v="27"/>
    <n v="10"/>
    <n v="1845"/>
  </r>
  <r>
    <x v="8"/>
    <x v="6"/>
    <n v="27"/>
    <n v="2"/>
    <n v="1363"/>
  </r>
  <r>
    <x v="9"/>
    <x v="6"/>
    <n v="27"/>
    <n v="0"/>
    <n v="0"/>
  </r>
  <r>
    <x v="10"/>
    <x v="6"/>
    <n v="27"/>
    <n v="29"/>
    <n v="30007"/>
  </r>
  <r>
    <x v="11"/>
    <x v="6"/>
    <n v="27"/>
    <n v="13"/>
    <n v="752"/>
  </r>
  <r>
    <x v="12"/>
    <x v="6"/>
    <n v="27"/>
    <n v="2"/>
    <n v="671"/>
  </r>
  <r>
    <x v="13"/>
    <x v="6"/>
    <n v="27"/>
    <n v="53"/>
    <n v="33162"/>
  </r>
  <r>
    <x v="14"/>
    <x v="6"/>
    <n v="27"/>
    <n v="18"/>
    <n v="2264"/>
  </r>
  <r>
    <x v="15"/>
    <x v="6"/>
    <n v="27"/>
    <n v="3"/>
    <n v="304"/>
  </r>
  <r>
    <x v="16"/>
    <x v="6"/>
    <n v="27"/>
    <n v="13"/>
    <n v="3019"/>
  </r>
  <r>
    <x v="17"/>
    <x v="6"/>
    <n v="27"/>
    <n v="15"/>
    <n v="17366"/>
  </r>
  <r>
    <x v="18"/>
    <x v="6"/>
    <n v="27"/>
    <n v="70"/>
    <n v="45918"/>
  </r>
  <r>
    <x v="19"/>
    <x v="6"/>
    <n v="27"/>
    <n v="23"/>
    <n v="3841"/>
  </r>
  <r>
    <x v="20"/>
    <x v="6"/>
    <n v="27"/>
    <n v="17"/>
    <n v="4715"/>
  </r>
  <r>
    <x v="21"/>
    <x v="6"/>
    <n v="27"/>
    <n v="23"/>
    <n v="12278"/>
  </r>
  <r>
    <x v="22"/>
    <x v="6"/>
    <n v="27"/>
    <n v="63"/>
    <n v="14907"/>
  </r>
  <r>
    <x v="23"/>
    <x v="6"/>
    <n v="27"/>
    <n v="14"/>
    <n v="2254"/>
  </r>
  <r>
    <x v="24"/>
    <x v="6"/>
    <n v="27"/>
    <n v="47"/>
    <n v="17921"/>
  </r>
  <r>
    <x v="25"/>
    <x v="6"/>
    <n v="27"/>
    <n v="16"/>
    <n v="2216"/>
  </r>
  <r>
    <x v="26"/>
    <x v="6"/>
    <n v="27"/>
    <n v="3"/>
    <n v="1091"/>
  </r>
  <r>
    <x v="27"/>
    <x v="6"/>
    <n v="27"/>
    <n v="10"/>
    <n v="1401"/>
  </r>
  <r>
    <x v="28"/>
    <x v="6"/>
    <n v="27"/>
    <n v="19"/>
    <n v="9905"/>
  </r>
  <r>
    <x v="29"/>
    <x v="6"/>
    <n v="27"/>
    <n v="17"/>
    <n v="2166"/>
  </r>
  <r>
    <x v="30"/>
    <x v="6"/>
    <n v="27"/>
    <n v="12"/>
    <n v="2582"/>
  </r>
  <r>
    <x v="31"/>
    <x v="6"/>
    <n v="27"/>
    <n v="20"/>
    <n v="7169"/>
  </r>
  <r>
    <x v="32"/>
    <x v="6"/>
    <n v="27"/>
    <n v="31"/>
    <n v="1800"/>
  </r>
  <r>
    <x v="33"/>
    <x v="6"/>
    <n v="27"/>
    <n v="21"/>
    <n v="4012"/>
  </r>
  <r>
    <x v="34"/>
    <x v="6"/>
    <n v="27"/>
    <n v="5"/>
    <n v="872"/>
  </r>
  <r>
    <x v="35"/>
    <x v="6"/>
    <n v="27"/>
    <n v="44"/>
    <n v="8045"/>
  </r>
  <r>
    <x v="36"/>
    <x v="6"/>
    <n v="27"/>
    <n v="14"/>
    <n v="2770"/>
  </r>
  <r>
    <x v="37"/>
    <x v="6"/>
    <n v="27"/>
    <n v="6"/>
    <n v="1054"/>
  </r>
  <r>
    <x v="38"/>
    <x v="6"/>
    <n v="27"/>
    <n v="31"/>
    <n v="7824"/>
  </r>
  <r>
    <x v="39"/>
    <x v="6"/>
    <n v="27"/>
    <n v="15"/>
    <n v="2341"/>
  </r>
  <r>
    <x v="40"/>
    <x v="6"/>
    <n v="27"/>
    <n v="9"/>
    <n v="2608"/>
  </r>
  <r>
    <x v="41"/>
    <x v="6"/>
    <n v="27"/>
    <n v="20"/>
    <n v="3067"/>
  </r>
  <r>
    <x v="42"/>
    <x v="6"/>
    <n v="27"/>
    <n v="50"/>
    <n v="5486"/>
  </r>
  <r>
    <x v="43"/>
    <x v="6"/>
    <n v="27"/>
    <n v="68"/>
    <n v="14880"/>
  </r>
  <r>
    <x v="44"/>
    <x v="6"/>
    <n v="27"/>
    <n v="41"/>
    <n v="21961"/>
  </r>
  <r>
    <x v="45"/>
    <x v="6"/>
    <n v="27"/>
    <n v="7"/>
    <n v="1278"/>
  </r>
  <r>
    <x v="46"/>
    <x v="6"/>
    <n v="27"/>
    <n v="120"/>
    <n v="78023"/>
  </r>
  <r>
    <x v="47"/>
    <x v="6"/>
    <n v="27"/>
    <n v="25"/>
    <n v="2426"/>
  </r>
  <r>
    <x v="48"/>
    <x v="6"/>
    <n v="27"/>
    <n v="35"/>
    <n v="12816"/>
  </r>
  <r>
    <x v="49"/>
    <x v="6"/>
    <n v="27"/>
    <n v="17"/>
    <n v="1711"/>
  </r>
  <r>
    <x v="50"/>
    <x v="6"/>
    <n v="27"/>
    <n v="14"/>
    <n v="2364"/>
  </r>
  <r>
    <x v="53"/>
    <x v="6"/>
    <n v="27"/>
    <n v="8"/>
    <n v="4595"/>
  </r>
  <r>
    <x v="52"/>
    <x v="6"/>
    <n v="27"/>
    <n v="1"/>
    <n v="342"/>
  </r>
  <r>
    <x v="51"/>
    <x v="6"/>
    <n v="27"/>
    <n v="77"/>
    <n v="93893"/>
  </r>
  <r>
    <x v="0"/>
    <x v="6"/>
    <n v="28"/>
    <n v="18"/>
    <n v="4649"/>
  </r>
  <r>
    <x v="1"/>
    <x v="6"/>
    <n v="28"/>
    <n v="4"/>
    <n v="1152"/>
  </r>
  <r>
    <x v="2"/>
    <x v="6"/>
    <n v="28"/>
    <n v="44"/>
    <n v="18462"/>
  </r>
  <r>
    <x v="3"/>
    <x v="6"/>
    <n v="28"/>
    <n v="5"/>
    <n v="1004"/>
  </r>
  <r>
    <x v="4"/>
    <x v="6"/>
    <n v="28"/>
    <n v="98"/>
    <n v="30983"/>
  </r>
  <r>
    <x v="5"/>
    <x v="6"/>
    <n v="28"/>
    <n v="7"/>
    <n v="3365"/>
  </r>
  <r>
    <x v="6"/>
    <x v="6"/>
    <n v="28"/>
    <n v="13"/>
    <n v="972"/>
  </r>
  <r>
    <x v="7"/>
    <x v="6"/>
    <n v="28"/>
    <n v="12"/>
    <n v="2777"/>
  </r>
  <r>
    <x v="8"/>
    <x v="6"/>
    <n v="28"/>
    <n v="2"/>
    <n v="1779"/>
  </r>
  <r>
    <x v="9"/>
    <x v="6"/>
    <n v="28"/>
    <n v="0"/>
    <n v="0"/>
  </r>
  <r>
    <x v="10"/>
    <x v="6"/>
    <n v="28"/>
    <n v="25"/>
    <n v="31232"/>
  </r>
  <r>
    <x v="11"/>
    <x v="6"/>
    <n v="28"/>
    <n v="13"/>
    <n v="994"/>
  </r>
  <r>
    <x v="12"/>
    <x v="6"/>
    <n v="28"/>
    <n v="2"/>
    <n v="772"/>
  </r>
  <r>
    <x v="13"/>
    <x v="6"/>
    <n v="28"/>
    <n v="55"/>
    <n v="38049"/>
  </r>
  <r>
    <x v="14"/>
    <x v="6"/>
    <n v="28"/>
    <n v="18"/>
    <n v="3148"/>
  </r>
  <r>
    <x v="15"/>
    <x v="6"/>
    <n v="28"/>
    <n v="3"/>
    <n v="378"/>
  </r>
  <r>
    <x v="16"/>
    <x v="6"/>
    <n v="28"/>
    <n v="13"/>
    <n v="3410"/>
  </r>
  <r>
    <x v="17"/>
    <x v="6"/>
    <n v="28"/>
    <n v="15"/>
    <n v="20370"/>
  </r>
  <r>
    <x v="18"/>
    <x v="6"/>
    <n v="28"/>
    <n v="72"/>
    <n v="45299"/>
  </r>
  <r>
    <x v="19"/>
    <x v="6"/>
    <n v="28"/>
    <n v="24"/>
    <n v="4583"/>
  </r>
  <r>
    <x v="20"/>
    <x v="6"/>
    <n v="28"/>
    <n v="17"/>
    <n v="5337"/>
  </r>
  <r>
    <x v="21"/>
    <x v="6"/>
    <n v="28"/>
    <n v="22"/>
    <n v="15234"/>
  </r>
  <r>
    <x v="22"/>
    <x v="6"/>
    <n v="28"/>
    <n v="63"/>
    <n v="17940"/>
  </r>
  <r>
    <x v="23"/>
    <x v="6"/>
    <n v="28"/>
    <n v="13"/>
    <n v="2155"/>
  </r>
  <r>
    <x v="24"/>
    <x v="6"/>
    <n v="28"/>
    <n v="49"/>
    <n v="18008"/>
  </r>
  <r>
    <x v="25"/>
    <x v="6"/>
    <n v="28"/>
    <n v="16"/>
    <n v="2255"/>
  </r>
  <r>
    <x v="26"/>
    <x v="6"/>
    <n v="28"/>
    <n v="3"/>
    <n v="1360"/>
  </r>
  <r>
    <x v="27"/>
    <x v="6"/>
    <n v="28"/>
    <n v="11"/>
    <n v="1894"/>
  </r>
  <r>
    <x v="28"/>
    <x v="6"/>
    <n v="28"/>
    <n v="19"/>
    <n v="10380"/>
  </r>
  <r>
    <x v="29"/>
    <x v="6"/>
    <n v="28"/>
    <n v="17"/>
    <n v="2843"/>
  </r>
  <r>
    <x v="30"/>
    <x v="6"/>
    <n v="28"/>
    <n v="13"/>
    <n v="3545"/>
  </r>
  <r>
    <x v="31"/>
    <x v="6"/>
    <n v="28"/>
    <n v="20"/>
    <n v="7453"/>
  </r>
  <r>
    <x v="32"/>
    <x v="6"/>
    <n v="28"/>
    <n v="30"/>
    <n v="2384"/>
  </r>
  <r>
    <x v="33"/>
    <x v="6"/>
    <n v="28"/>
    <n v="20"/>
    <n v="5071"/>
  </r>
  <r>
    <x v="34"/>
    <x v="6"/>
    <n v="28"/>
    <n v="5"/>
    <n v="944"/>
  </r>
  <r>
    <x v="35"/>
    <x v="6"/>
    <n v="28"/>
    <n v="42"/>
    <n v="9579"/>
  </r>
  <r>
    <x v="36"/>
    <x v="6"/>
    <n v="28"/>
    <n v="14"/>
    <n v="3362"/>
  </r>
  <r>
    <x v="37"/>
    <x v="6"/>
    <n v="28"/>
    <n v="6"/>
    <n v="1234"/>
  </r>
  <r>
    <x v="38"/>
    <x v="6"/>
    <n v="28"/>
    <n v="31"/>
    <n v="9555"/>
  </r>
  <r>
    <x v="39"/>
    <x v="6"/>
    <n v="28"/>
    <n v="16"/>
    <n v="3346"/>
  </r>
  <r>
    <x v="40"/>
    <x v="6"/>
    <n v="28"/>
    <n v="8"/>
    <n v="2603"/>
  </r>
  <r>
    <x v="41"/>
    <x v="6"/>
    <n v="28"/>
    <n v="24"/>
    <n v="5486"/>
  </r>
  <r>
    <x v="42"/>
    <x v="6"/>
    <n v="28"/>
    <n v="53"/>
    <n v="7463"/>
  </r>
  <r>
    <x v="43"/>
    <x v="6"/>
    <n v="28"/>
    <n v="68"/>
    <n v="12155"/>
  </r>
  <r>
    <x v="44"/>
    <x v="6"/>
    <n v="28"/>
    <n v="41"/>
    <n v="24321"/>
  </r>
  <r>
    <x v="45"/>
    <x v="6"/>
    <n v="28"/>
    <n v="7"/>
    <n v="1343"/>
  </r>
  <r>
    <x v="46"/>
    <x v="6"/>
    <n v="28"/>
    <n v="117"/>
    <n v="78981"/>
  </r>
  <r>
    <x v="47"/>
    <x v="6"/>
    <n v="28"/>
    <n v="24"/>
    <n v="2924"/>
  </r>
  <r>
    <x v="48"/>
    <x v="6"/>
    <n v="28"/>
    <n v="34"/>
    <n v="13376"/>
  </r>
  <r>
    <x v="49"/>
    <x v="6"/>
    <n v="28"/>
    <n v="19"/>
    <n v="2353"/>
  </r>
  <r>
    <x v="50"/>
    <x v="6"/>
    <n v="28"/>
    <n v="14"/>
    <n v="2838"/>
  </r>
  <r>
    <x v="53"/>
    <x v="6"/>
    <n v="28"/>
    <n v="8"/>
    <n v="4939"/>
  </r>
  <r>
    <x v="52"/>
    <x v="6"/>
    <n v="28"/>
    <n v="1"/>
    <n v="339"/>
  </r>
  <r>
    <x v="51"/>
    <x v="6"/>
    <n v="28"/>
    <n v="84"/>
    <n v="100183"/>
  </r>
  <r>
    <x v="0"/>
    <x v="6"/>
    <n v="29"/>
    <n v="17"/>
    <n v="4868"/>
  </r>
  <r>
    <x v="1"/>
    <x v="6"/>
    <n v="29"/>
    <n v="4"/>
    <n v="1189"/>
  </r>
  <r>
    <x v="2"/>
    <x v="6"/>
    <n v="29"/>
    <n v="44"/>
    <n v="18939"/>
  </r>
  <r>
    <x v="3"/>
    <x v="6"/>
    <n v="29"/>
    <n v="5"/>
    <n v="899"/>
  </r>
  <r>
    <x v="4"/>
    <x v="6"/>
    <n v="29"/>
    <n v="96"/>
    <n v="29752"/>
  </r>
  <r>
    <x v="5"/>
    <x v="6"/>
    <n v="29"/>
    <n v="6"/>
    <n v="3179"/>
  </r>
  <r>
    <x v="6"/>
    <x v="6"/>
    <n v="29"/>
    <n v="13"/>
    <n v="921"/>
  </r>
  <r>
    <x v="7"/>
    <x v="6"/>
    <n v="29"/>
    <n v="12"/>
    <n v="2914"/>
  </r>
  <r>
    <x v="8"/>
    <x v="6"/>
    <n v="29"/>
    <n v="2"/>
    <n v="1639"/>
  </r>
  <r>
    <x v="9"/>
    <x v="6"/>
    <n v="29"/>
    <n v="0"/>
    <n v="0"/>
  </r>
  <r>
    <x v="10"/>
    <x v="6"/>
    <n v="29"/>
    <n v="25"/>
    <n v="30756"/>
  </r>
  <r>
    <x v="11"/>
    <x v="6"/>
    <n v="29"/>
    <n v="13"/>
    <n v="1096"/>
  </r>
  <r>
    <x v="12"/>
    <x v="6"/>
    <n v="29"/>
    <n v="2"/>
    <n v="589"/>
  </r>
  <r>
    <x v="13"/>
    <x v="6"/>
    <n v="29"/>
    <n v="56"/>
    <n v="37289"/>
  </r>
  <r>
    <x v="14"/>
    <x v="6"/>
    <n v="29"/>
    <n v="16"/>
    <n v="2941"/>
  </r>
  <r>
    <x v="15"/>
    <x v="6"/>
    <n v="29"/>
    <n v="3"/>
    <n v="367"/>
  </r>
  <r>
    <x v="16"/>
    <x v="6"/>
    <n v="29"/>
    <n v="12"/>
    <n v="3302"/>
  </r>
  <r>
    <x v="17"/>
    <x v="6"/>
    <n v="29"/>
    <n v="15"/>
    <n v="19945"/>
  </r>
  <r>
    <x v="18"/>
    <x v="6"/>
    <n v="29"/>
    <n v="72"/>
    <n v="46924"/>
  </r>
  <r>
    <x v="19"/>
    <x v="6"/>
    <n v="29"/>
    <n v="24"/>
    <n v="4522"/>
  </r>
  <r>
    <x v="20"/>
    <x v="6"/>
    <n v="29"/>
    <n v="17"/>
    <n v="5206"/>
  </r>
  <r>
    <x v="21"/>
    <x v="6"/>
    <n v="29"/>
    <n v="24"/>
    <n v="14963"/>
  </r>
  <r>
    <x v="22"/>
    <x v="6"/>
    <n v="29"/>
    <n v="59"/>
    <n v="16443"/>
  </r>
  <r>
    <x v="23"/>
    <x v="6"/>
    <n v="29"/>
    <n v="13"/>
    <n v="2018"/>
  </r>
  <r>
    <x v="24"/>
    <x v="6"/>
    <n v="29"/>
    <n v="47"/>
    <n v="18057"/>
  </r>
  <r>
    <x v="25"/>
    <x v="6"/>
    <n v="29"/>
    <n v="16"/>
    <n v="2450"/>
  </r>
  <r>
    <x v="26"/>
    <x v="6"/>
    <n v="29"/>
    <n v="3"/>
    <n v="1446"/>
  </r>
  <r>
    <x v="27"/>
    <x v="6"/>
    <n v="29"/>
    <n v="10"/>
    <n v="2041"/>
  </r>
  <r>
    <x v="28"/>
    <x v="6"/>
    <n v="29"/>
    <n v="19"/>
    <n v="10625"/>
  </r>
  <r>
    <x v="29"/>
    <x v="6"/>
    <n v="29"/>
    <n v="17"/>
    <n v="2998"/>
  </r>
  <r>
    <x v="30"/>
    <x v="6"/>
    <n v="29"/>
    <n v="13"/>
    <n v="3810"/>
  </r>
  <r>
    <x v="31"/>
    <x v="6"/>
    <n v="29"/>
    <n v="18"/>
    <n v="6403"/>
  </r>
  <r>
    <x v="32"/>
    <x v="6"/>
    <n v="29"/>
    <n v="29"/>
    <n v="1968"/>
  </r>
  <r>
    <x v="33"/>
    <x v="6"/>
    <n v="29"/>
    <n v="20"/>
    <n v="5220"/>
  </r>
  <r>
    <x v="34"/>
    <x v="6"/>
    <n v="29"/>
    <n v="4"/>
    <n v="808"/>
  </r>
  <r>
    <x v="35"/>
    <x v="6"/>
    <n v="29"/>
    <n v="43"/>
    <n v="8909"/>
  </r>
  <r>
    <x v="36"/>
    <x v="6"/>
    <n v="29"/>
    <n v="13"/>
    <n v="3310"/>
  </r>
  <r>
    <x v="37"/>
    <x v="6"/>
    <n v="29"/>
    <n v="5"/>
    <n v="1243"/>
  </r>
  <r>
    <x v="38"/>
    <x v="6"/>
    <n v="29"/>
    <n v="31"/>
    <n v="9551"/>
  </r>
  <r>
    <x v="39"/>
    <x v="6"/>
    <n v="29"/>
    <n v="16"/>
    <n v="3779"/>
  </r>
  <r>
    <x v="40"/>
    <x v="6"/>
    <n v="29"/>
    <n v="8"/>
    <n v="2560"/>
  </r>
  <r>
    <x v="41"/>
    <x v="6"/>
    <n v="29"/>
    <n v="22"/>
    <n v="4171"/>
  </r>
  <r>
    <x v="42"/>
    <x v="6"/>
    <n v="29"/>
    <n v="49"/>
    <n v="6482"/>
  </r>
  <r>
    <x v="43"/>
    <x v="6"/>
    <n v="29"/>
    <n v="67"/>
    <n v="16810"/>
  </r>
  <r>
    <x v="44"/>
    <x v="6"/>
    <n v="29"/>
    <n v="40"/>
    <n v="21563"/>
  </r>
  <r>
    <x v="45"/>
    <x v="6"/>
    <n v="29"/>
    <n v="6"/>
    <n v="1316"/>
  </r>
  <r>
    <x v="46"/>
    <x v="6"/>
    <n v="29"/>
    <n v="114"/>
    <n v="75526"/>
  </r>
  <r>
    <x v="47"/>
    <x v="6"/>
    <n v="29"/>
    <n v="24"/>
    <n v="2822"/>
  </r>
  <r>
    <x v="48"/>
    <x v="6"/>
    <n v="29"/>
    <n v="36"/>
    <n v="14039"/>
  </r>
  <r>
    <x v="49"/>
    <x v="6"/>
    <n v="29"/>
    <n v="18"/>
    <n v="2346"/>
  </r>
  <r>
    <x v="50"/>
    <x v="6"/>
    <n v="29"/>
    <n v="14"/>
    <n v="2779"/>
  </r>
  <r>
    <x v="53"/>
    <x v="6"/>
    <n v="29"/>
    <n v="7"/>
    <n v="4206"/>
  </r>
  <r>
    <x v="52"/>
    <x v="6"/>
    <n v="29"/>
    <n v="1"/>
    <n v="309"/>
  </r>
  <r>
    <x v="51"/>
    <x v="6"/>
    <n v="29"/>
    <n v="81"/>
    <n v="99662"/>
  </r>
  <r>
    <x v="0"/>
    <x v="6"/>
    <n v="30"/>
    <n v="20"/>
    <n v="5613"/>
  </r>
  <r>
    <x v="1"/>
    <x v="6"/>
    <n v="30"/>
    <n v="4"/>
    <n v="1170"/>
  </r>
  <r>
    <x v="2"/>
    <x v="6"/>
    <n v="30"/>
    <n v="44"/>
    <n v="18277"/>
  </r>
  <r>
    <x v="3"/>
    <x v="6"/>
    <n v="30"/>
    <n v="5"/>
    <n v="936"/>
  </r>
  <r>
    <x v="4"/>
    <x v="6"/>
    <n v="30"/>
    <n v="96"/>
    <n v="30595"/>
  </r>
  <r>
    <x v="5"/>
    <x v="6"/>
    <n v="30"/>
    <n v="5"/>
    <n v="3660"/>
  </r>
  <r>
    <x v="6"/>
    <x v="6"/>
    <n v="30"/>
    <n v="10"/>
    <n v="823"/>
  </r>
  <r>
    <x v="7"/>
    <x v="6"/>
    <n v="30"/>
    <n v="12"/>
    <n v="2699"/>
  </r>
  <r>
    <x v="8"/>
    <x v="6"/>
    <n v="30"/>
    <n v="2"/>
    <n v="1744"/>
  </r>
  <r>
    <x v="9"/>
    <x v="6"/>
    <n v="30"/>
    <n v="0"/>
    <n v="0"/>
  </r>
  <r>
    <x v="10"/>
    <x v="6"/>
    <n v="30"/>
    <n v="28"/>
    <n v="33297"/>
  </r>
  <r>
    <x v="11"/>
    <x v="6"/>
    <n v="30"/>
    <n v="13"/>
    <n v="1118"/>
  </r>
  <r>
    <x v="12"/>
    <x v="6"/>
    <n v="30"/>
    <n v="2"/>
    <n v="513"/>
  </r>
  <r>
    <x v="13"/>
    <x v="6"/>
    <n v="30"/>
    <n v="55"/>
    <n v="37455"/>
  </r>
  <r>
    <x v="14"/>
    <x v="6"/>
    <n v="30"/>
    <n v="17"/>
    <n v="3063"/>
  </r>
  <r>
    <x v="15"/>
    <x v="6"/>
    <n v="30"/>
    <n v="3"/>
    <n v="369"/>
  </r>
  <r>
    <x v="16"/>
    <x v="6"/>
    <n v="30"/>
    <n v="12"/>
    <n v="3495"/>
  </r>
  <r>
    <x v="17"/>
    <x v="6"/>
    <n v="30"/>
    <n v="15"/>
    <n v="20310"/>
  </r>
  <r>
    <x v="18"/>
    <x v="6"/>
    <n v="30"/>
    <n v="71"/>
    <n v="40578"/>
  </r>
  <r>
    <x v="19"/>
    <x v="6"/>
    <n v="30"/>
    <n v="24"/>
    <n v="4519"/>
  </r>
  <r>
    <x v="20"/>
    <x v="6"/>
    <n v="30"/>
    <n v="19"/>
    <n v="5831"/>
  </r>
  <r>
    <x v="21"/>
    <x v="6"/>
    <n v="30"/>
    <n v="23"/>
    <n v="17115"/>
  </r>
  <r>
    <x v="22"/>
    <x v="6"/>
    <n v="30"/>
    <n v="58"/>
    <n v="16272"/>
  </r>
  <r>
    <x v="23"/>
    <x v="6"/>
    <n v="30"/>
    <n v="11"/>
    <n v="1478"/>
  </r>
  <r>
    <x v="24"/>
    <x v="6"/>
    <n v="30"/>
    <n v="45"/>
    <n v="16934"/>
  </r>
  <r>
    <x v="25"/>
    <x v="6"/>
    <n v="30"/>
    <n v="16"/>
    <n v="2312"/>
  </r>
  <r>
    <x v="26"/>
    <x v="6"/>
    <n v="30"/>
    <n v="3"/>
    <n v="1448"/>
  </r>
  <r>
    <x v="27"/>
    <x v="6"/>
    <n v="30"/>
    <n v="11"/>
    <n v="1970"/>
  </r>
  <r>
    <x v="28"/>
    <x v="6"/>
    <n v="30"/>
    <n v="22"/>
    <n v="11951"/>
  </r>
  <r>
    <x v="29"/>
    <x v="6"/>
    <n v="30"/>
    <n v="16"/>
    <n v="1943"/>
  </r>
  <r>
    <x v="30"/>
    <x v="6"/>
    <n v="30"/>
    <n v="12"/>
    <n v="4075"/>
  </r>
  <r>
    <x v="31"/>
    <x v="6"/>
    <n v="30"/>
    <n v="18"/>
    <n v="6091"/>
  </r>
  <r>
    <x v="32"/>
    <x v="6"/>
    <n v="30"/>
    <n v="30"/>
    <n v="2143"/>
  </r>
  <r>
    <x v="33"/>
    <x v="6"/>
    <n v="30"/>
    <n v="21"/>
    <n v="5172"/>
  </r>
  <r>
    <x v="34"/>
    <x v="6"/>
    <n v="30"/>
    <n v="4"/>
    <n v="862"/>
  </r>
  <r>
    <x v="35"/>
    <x v="6"/>
    <n v="30"/>
    <n v="44"/>
    <n v="9499"/>
  </r>
  <r>
    <x v="36"/>
    <x v="6"/>
    <n v="30"/>
    <n v="16"/>
    <n v="3479"/>
  </r>
  <r>
    <x v="37"/>
    <x v="6"/>
    <n v="30"/>
    <n v="4"/>
    <n v="922"/>
  </r>
  <r>
    <x v="38"/>
    <x v="6"/>
    <n v="30"/>
    <n v="30"/>
    <n v="9051"/>
  </r>
  <r>
    <x v="39"/>
    <x v="6"/>
    <n v="30"/>
    <n v="16"/>
    <n v="3239"/>
  </r>
  <r>
    <x v="40"/>
    <x v="6"/>
    <n v="30"/>
    <n v="8"/>
    <n v="2605"/>
  </r>
  <r>
    <x v="41"/>
    <x v="6"/>
    <n v="30"/>
    <n v="23"/>
    <n v="4722"/>
  </r>
  <r>
    <x v="42"/>
    <x v="6"/>
    <n v="30"/>
    <n v="52"/>
    <n v="7741"/>
  </r>
  <r>
    <x v="43"/>
    <x v="6"/>
    <n v="30"/>
    <n v="67"/>
    <n v="16612"/>
  </r>
  <r>
    <x v="44"/>
    <x v="6"/>
    <n v="30"/>
    <n v="40"/>
    <n v="21242"/>
  </r>
  <r>
    <x v="45"/>
    <x v="6"/>
    <n v="30"/>
    <n v="5"/>
    <n v="902"/>
  </r>
  <r>
    <x v="46"/>
    <x v="6"/>
    <n v="30"/>
    <n v="113"/>
    <n v="71572"/>
  </r>
  <r>
    <x v="47"/>
    <x v="6"/>
    <n v="30"/>
    <n v="24"/>
    <n v="2719"/>
  </r>
  <r>
    <x v="48"/>
    <x v="6"/>
    <n v="30"/>
    <n v="35"/>
    <n v="14128"/>
  </r>
  <r>
    <x v="49"/>
    <x v="6"/>
    <n v="30"/>
    <n v="12"/>
    <n v="663"/>
  </r>
  <r>
    <x v="50"/>
    <x v="6"/>
    <n v="30"/>
    <n v="14"/>
    <n v="2857"/>
  </r>
  <r>
    <x v="53"/>
    <x v="6"/>
    <n v="30"/>
    <n v="7"/>
    <n v="3864"/>
  </r>
  <r>
    <x v="52"/>
    <x v="6"/>
    <n v="30"/>
    <n v="1"/>
    <n v="329"/>
  </r>
  <r>
    <x v="51"/>
    <x v="6"/>
    <n v="30"/>
    <n v="89"/>
    <n v="98806"/>
  </r>
  <r>
    <x v="0"/>
    <x v="6"/>
    <n v="31"/>
    <n v="18"/>
    <n v="5242"/>
  </r>
  <r>
    <x v="1"/>
    <x v="6"/>
    <n v="31"/>
    <n v="4"/>
    <n v="1193"/>
  </r>
  <r>
    <x v="2"/>
    <x v="6"/>
    <n v="31"/>
    <n v="45"/>
    <n v="19494"/>
  </r>
  <r>
    <x v="3"/>
    <x v="6"/>
    <n v="31"/>
    <n v="4"/>
    <n v="627"/>
  </r>
  <r>
    <x v="4"/>
    <x v="6"/>
    <n v="31"/>
    <n v="82"/>
    <n v="28898"/>
  </r>
  <r>
    <x v="5"/>
    <x v="6"/>
    <n v="31"/>
    <n v="6"/>
    <n v="2867"/>
  </r>
  <r>
    <x v="6"/>
    <x v="6"/>
    <n v="31"/>
    <n v="11"/>
    <n v="726"/>
  </r>
  <r>
    <x v="7"/>
    <x v="6"/>
    <n v="31"/>
    <n v="12"/>
    <n v="2707"/>
  </r>
  <r>
    <x v="8"/>
    <x v="6"/>
    <n v="31"/>
    <n v="2"/>
    <n v="1678"/>
  </r>
  <r>
    <x v="9"/>
    <x v="6"/>
    <n v="31"/>
    <n v="0"/>
    <n v="0"/>
  </r>
  <r>
    <x v="10"/>
    <x v="6"/>
    <n v="31"/>
    <n v="27"/>
    <n v="30788"/>
  </r>
  <r>
    <x v="11"/>
    <x v="6"/>
    <n v="31"/>
    <n v="13"/>
    <n v="1248"/>
  </r>
  <r>
    <x v="12"/>
    <x v="6"/>
    <n v="31"/>
    <n v="2"/>
    <n v="569"/>
  </r>
  <r>
    <x v="13"/>
    <x v="6"/>
    <n v="31"/>
    <n v="55"/>
    <n v="36812"/>
  </r>
  <r>
    <x v="14"/>
    <x v="6"/>
    <n v="31"/>
    <n v="19"/>
    <n v="2945"/>
  </r>
  <r>
    <x v="15"/>
    <x v="6"/>
    <n v="31"/>
    <n v="4"/>
    <n v="509"/>
  </r>
  <r>
    <x v="16"/>
    <x v="6"/>
    <n v="31"/>
    <n v="11"/>
    <n v="3157"/>
  </r>
  <r>
    <x v="17"/>
    <x v="6"/>
    <n v="31"/>
    <n v="17"/>
    <n v="19775"/>
  </r>
  <r>
    <x v="18"/>
    <x v="6"/>
    <n v="31"/>
    <n v="72"/>
    <n v="38669"/>
  </r>
  <r>
    <x v="19"/>
    <x v="6"/>
    <n v="31"/>
    <n v="23"/>
    <n v="4294"/>
  </r>
  <r>
    <x v="20"/>
    <x v="6"/>
    <n v="31"/>
    <n v="18"/>
    <n v="5464"/>
  </r>
  <r>
    <x v="21"/>
    <x v="6"/>
    <n v="31"/>
    <n v="22"/>
    <n v="16698"/>
  </r>
  <r>
    <x v="22"/>
    <x v="6"/>
    <n v="31"/>
    <n v="57"/>
    <n v="17133"/>
  </r>
  <r>
    <x v="23"/>
    <x v="6"/>
    <n v="31"/>
    <n v="13"/>
    <n v="2373"/>
  </r>
  <r>
    <x v="24"/>
    <x v="6"/>
    <n v="31"/>
    <n v="45"/>
    <n v="16788"/>
  </r>
  <r>
    <x v="25"/>
    <x v="6"/>
    <n v="31"/>
    <n v="15"/>
    <n v="2208"/>
  </r>
  <r>
    <x v="26"/>
    <x v="6"/>
    <n v="31"/>
    <n v="3"/>
    <n v="1258"/>
  </r>
  <r>
    <x v="27"/>
    <x v="6"/>
    <n v="31"/>
    <n v="11"/>
    <n v="2101"/>
  </r>
  <r>
    <x v="28"/>
    <x v="6"/>
    <n v="31"/>
    <n v="20"/>
    <n v="9923"/>
  </r>
  <r>
    <x v="29"/>
    <x v="6"/>
    <n v="31"/>
    <n v="16"/>
    <n v="1978"/>
  </r>
  <r>
    <x v="30"/>
    <x v="6"/>
    <n v="31"/>
    <n v="12"/>
    <n v="4387"/>
  </r>
  <r>
    <x v="31"/>
    <x v="6"/>
    <n v="31"/>
    <n v="18"/>
    <n v="6666"/>
  </r>
  <r>
    <x v="32"/>
    <x v="6"/>
    <n v="31"/>
    <n v="26"/>
    <n v="1806"/>
  </r>
  <r>
    <x v="33"/>
    <x v="6"/>
    <n v="31"/>
    <n v="20"/>
    <n v="4590"/>
  </r>
  <r>
    <x v="34"/>
    <x v="6"/>
    <n v="31"/>
    <n v="3"/>
    <n v="775"/>
  </r>
  <r>
    <x v="35"/>
    <x v="6"/>
    <n v="31"/>
    <n v="44"/>
    <n v="9065"/>
  </r>
  <r>
    <x v="36"/>
    <x v="6"/>
    <n v="31"/>
    <n v="15"/>
    <n v="3759"/>
  </r>
  <r>
    <x v="37"/>
    <x v="6"/>
    <n v="31"/>
    <n v="5"/>
    <n v="1445"/>
  </r>
  <r>
    <x v="38"/>
    <x v="6"/>
    <n v="31"/>
    <n v="29"/>
    <n v="8495"/>
  </r>
  <r>
    <x v="39"/>
    <x v="6"/>
    <n v="31"/>
    <n v="14"/>
    <n v="2669"/>
  </r>
  <r>
    <x v="40"/>
    <x v="6"/>
    <n v="31"/>
    <n v="8"/>
    <n v="2418"/>
  </r>
  <r>
    <x v="41"/>
    <x v="6"/>
    <n v="31"/>
    <n v="25"/>
    <n v="4882"/>
  </r>
  <r>
    <x v="42"/>
    <x v="6"/>
    <n v="31"/>
    <n v="47"/>
    <n v="6848"/>
  </r>
  <r>
    <x v="43"/>
    <x v="6"/>
    <n v="31"/>
    <n v="67"/>
    <n v="16954"/>
  </r>
  <r>
    <x v="44"/>
    <x v="6"/>
    <n v="31"/>
    <n v="40"/>
    <n v="21797"/>
  </r>
  <r>
    <x v="45"/>
    <x v="6"/>
    <n v="31"/>
    <n v="3"/>
    <n v="758"/>
  </r>
  <r>
    <x v="46"/>
    <x v="6"/>
    <n v="31"/>
    <n v="109"/>
    <n v="69173"/>
  </r>
  <r>
    <x v="47"/>
    <x v="6"/>
    <n v="31"/>
    <n v="24"/>
    <n v="2525"/>
  </r>
  <r>
    <x v="48"/>
    <x v="6"/>
    <n v="31"/>
    <n v="34"/>
    <n v="14072"/>
  </r>
  <r>
    <x v="49"/>
    <x v="6"/>
    <n v="31"/>
    <n v="19"/>
    <n v="2464"/>
  </r>
  <r>
    <x v="50"/>
    <x v="6"/>
    <n v="31"/>
    <n v="14"/>
    <n v="2977"/>
  </r>
  <r>
    <x v="53"/>
    <x v="6"/>
    <n v="31"/>
    <n v="7"/>
    <n v="3967"/>
  </r>
  <r>
    <x v="52"/>
    <x v="6"/>
    <n v="31"/>
    <n v="1"/>
    <n v="294"/>
  </r>
  <r>
    <x v="51"/>
    <x v="6"/>
    <n v="31"/>
    <n v="83"/>
    <n v="98105"/>
  </r>
  <r>
    <x v="0"/>
    <x v="6"/>
    <n v="32"/>
    <n v="20"/>
    <n v="5212"/>
  </r>
  <r>
    <x v="1"/>
    <x v="6"/>
    <n v="32"/>
    <n v="4"/>
    <n v="1213"/>
  </r>
  <r>
    <x v="2"/>
    <x v="6"/>
    <n v="32"/>
    <n v="25"/>
    <n v="16482"/>
  </r>
  <r>
    <x v="3"/>
    <x v="6"/>
    <n v="32"/>
    <n v="4"/>
    <n v="686"/>
  </r>
  <r>
    <x v="4"/>
    <x v="6"/>
    <n v="32"/>
    <n v="83"/>
    <n v="29796"/>
  </r>
  <r>
    <x v="5"/>
    <x v="6"/>
    <n v="32"/>
    <n v="5"/>
    <n v="3312"/>
  </r>
  <r>
    <x v="6"/>
    <x v="6"/>
    <n v="32"/>
    <n v="10"/>
    <n v="881"/>
  </r>
  <r>
    <x v="7"/>
    <x v="6"/>
    <n v="32"/>
    <n v="12"/>
    <n v="2674"/>
  </r>
  <r>
    <x v="8"/>
    <x v="6"/>
    <n v="32"/>
    <n v="2"/>
    <n v="1844"/>
  </r>
  <r>
    <x v="9"/>
    <x v="6"/>
    <n v="32"/>
    <n v="0"/>
    <n v="0"/>
  </r>
  <r>
    <x v="10"/>
    <x v="6"/>
    <n v="32"/>
    <n v="28"/>
    <n v="31897"/>
  </r>
  <r>
    <x v="11"/>
    <x v="6"/>
    <n v="32"/>
    <n v="13"/>
    <n v="1772"/>
  </r>
  <r>
    <x v="12"/>
    <x v="6"/>
    <n v="32"/>
    <n v="2"/>
    <n v="465"/>
  </r>
  <r>
    <x v="13"/>
    <x v="6"/>
    <n v="32"/>
    <n v="59"/>
    <n v="38387"/>
  </r>
  <r>
    <x v="14"/>
    <x v="6"/>
    <n v="32"/>
    <n v="19"/>
    <n v="3041"/>
  </r>
  <r>
    <x v="15"/>
    <x v="6"/>
    <n v="32"/>
    <n v="3"/>
    <n v="355"/>
  </r>
  <r>
    <x v="16"/>
    <x v="6"/>
    <n v="32"/>
    <n v="11"/>
    <n v="3471"/>
  </r>
  <r>
    <x v="17"/>
    <x v="6"/>
    <n v="32"/>
    <n v="14"/>
    <n v="20155"/>
  </r>
  <r>
    <x v="18"/>
    <x v="6"/>
    <n v="32"/>
    <n v="60"/>
    <n v="35850"/>
  </r>
  <r>
    <x v="19"/>
    <x v="6"/>
    <n v="32"/>
    <n v="24"/>
    <n v="4452"/>
  </r>
  <r>
    <x v="20"/>
    <x v="6"/>
    <n v="32"/>
    <n v="18"/>
    <n v="5728"/>
  </r>
  <r>
    <x v="21"/>
    <x v="6"/>
    <n v="32"/>
    <n v="22"/>
    <n v="16483"/>
  </r>
  <r>
    <x v="22"/>
    <x v="6"/>
    <n v="32"/>
    <n v="58"/>
    <n v="16621"/>
  </r>
  <r>
    <x v="23"/>
    <x v="6"/>
    <n v="32"/>
    <n v="9"/>
    <n v="1900"/>
  </r>
  <r>
    <x v="24"/>
    <x v="6"/>
    <n v="32"/>
    <n v="47"/>
    <n v="17140"/>
  </r>
  <r>
    <x v="25"/>
    <x v="6"/>
    <n v="32"/>
    <n v="16"/>
    <n v="2482"/>
  </r>
  <r>
    <x v="26"/>
    <x v="6"/>
    <n v="32"/>
    <n v="3"/>
    <n v="1419"/>
  </r>
  <r>
    <x v="27"/>
    <x v="6"/>
    <n v="32"/>
    <n v="9"/>
    <n v="1792"/>
  </r>
  <r>
    <x v="28"/>
    <x v="6"/>
    <n v="32"/>
    <n v="20"/>
    <n v="9993"/>
  </r>
  <r>
    <x v="29"/>
    <x v="6"/>
    <n v="32"/>
    <n v="15"/>
    <n v="1916"/>
  </r>
  <r>
    <x v="30"/>
    <x v="6"/>
    <n v="32"/>
    <n v="11"/>
    <n v="4558"/>
  </r>
  <r>
    <x v="31"/>
    <x v="6"/>
    <n v="32"/>
    <n v="15"/>
    <n v="5444"/>
  </r>
  <r>
    <x v="32"/>
    <x v="6"/>
    <n v="32"/>
    <n v="26"/>
    <n v="1638"/>
  </r>
  <r>
    <x v="33"/>
    <x v="6"/>
    <n v="32"/>
    <n v="20"/>
    <n v="4665"/>
  </r>
  <r>
    <x v="34"/>
    <x v="6"/>
    <n v="32"/>
    <n v="3"/>
    <n v="782"/>
  </r>
  <r>
    <x v="35"/>
    <x v="6"/>
    <n v="32"/>
    <n v="49"/>
    <n v="10494"/>
  </r>
  <r>
    <x v="36"/>
    <x v="6"/>
    <n v="32"/>
    <n v="14"/>
    <n v="3092"/>
  </r>
  <r>
    <x v="37"/>
    <x v="6"/>
    <n v="32"/>
    <n v="5"/>
    <n v="1398"/>
  </r>
  <r>
    <x v="38"/>
    <x v="6"/>
    <n v="32"/>
    <n v="28"/>
    <n v="9241"/>
  </r>
  <r>
    <x v="39"/>
    <x v="6"/>
    <n v="32"/>
    <n v="16"/>
    <n v="2923"/>
  </r>
  <r>
    <x v="40"/>
    <x v="6"/>
    <n v="32"/>
    <n v="7"/>
    <n v="2506"/>
  </r>
  <r>
    <x v="41"/>
    <x v="6"/>
    <n v="32"/>
    <n v="25"/>
    <n v="4803"/>
  </r>
  <r>
    <x v="42"/>
    <x v="6"/>
    <n v="32"/>
    <n v="51"/>
    <n v="7538"/>
  </r>
  <r>
    <x v="43"/>
    <x v="6"/>
    <n v="32"/>
    <n v="62"/>
    <n v="16069"/>
  </r>
  <r>
    <x v="44"/>
    <x v="6"/>
    <n v="32"/>
    <n v="41"/>
    <n v="22588"/>
  </r>
  <r>
    <x v="45"/>
    <x v="6"/>
    <n v="32"/>
    <n v="4"/>
    <n v="766"/>
  </r>
  <r>
    <x v="46"/>
    <x v="6"/>
    <n v="32"/>
    <n v="108"/>
    <n v="69821"/>
  </r>
  <r>
    <x v="47"/>
    <x v="6"/>
    <n v="32"/>
    <n v="24"/>
    <n v="2707"/>
  </r>
  <r>
    <x v="48"/>
    <x v="6"/>
    <n v="32"/>
    <n v="34"/>
    <n v="14726"/>
  </r>
  <r>
    <x v="49"/>
    <x v="6"/>
    <n v="32"/>
    <n v="18"/>
    <n v="1962"/>
  </r>
  <r>
    <x v="50"/>
    <x v="6"/>
    <n v="32"/>
    <n v="14"/>
    <n v="3189"/>
  </r>
  <r>
    <x v="53"/>
    <x v="6"/>
    <n v="32"/>
    <n v="8"/>
    <n v="4413"/>
  </r>
  <r>
    <x v="52"/>
    <x v="6"/>
    <n v="32"/>
    <n v="1"/>
    <n v="357"/>
  </r>
  <r>
    <x v="51"/>
    <x v="6"/>
    <n v="32"/>
    <n v="82"/>
    <n v="98934"/>
  </r>
  <r>
    <x v="0"/>
    <x v="6"/>
    <n v="33"/>
    <n v="20"/>
    <n v="6163"/>
  </r>
  <r>
    <x v="1"/>
    <x v="6"/>
    <n v="33"/>
    <n v="5"/>
    <n v="1556"/>
  </r>
  <r>
    <x v="2"/>
    <x v="6"/>
    <n v="33"/>
    <n v="24"/>
    <n v="17204"/>
  </r>
  <r>
    <x v="3"/>
    <x v="6"/>
    <n v="33"/>
    <n v="4"/>
    <n v="1094"/>
  </r>
  <r>
    <x v="4"/>
    <x v="6"/>
    <n v="33"/>
    <n v="83"/>
    <n v="30695"/>
  </r>
  <r>
    <x v="5"/>
    <x v="6"/>
    <n v="33"/>
    <n v="6"/>
    <n v="3692"/>
  </r>
  <r>
    <x v="6"/>
    <x v="6"/>
    <n v="33"/>
    <n v="10"/>
    <n v="1098"/>
  </r>
  <r>
    <x v="7"/>
    <x v="6"/>
    <n v="33"/>
    <n v="11"/>
    <n v="2458"/>
  </r>
  <r>
    <x v="8"/>
    <x v="6"/>
    <n v="33"/>
    <n v="2"/>
    <n v="1693"/>
  </r>
  <r>
    <x v="9"/>
    <x v="6"/>
    <n v="33"/>
    <n v="0"/>
    <n v="0"/>
  </r>
  <r>
    <x v="10"/>
    <x v="6"/>
    <n v="33"/>
    <n v="29"/>
    <n v="34287"/>
  </r>
  <r>
    <x v="11"/>
    <x v="6"/>
    <n v="33"/>
    <n v="13"/>
    <n v="1635"/>
  </r>
  <r>
    <x v="12"/>
    <x v="6"/>
    <n v="33"/>
    <n v="2"/>
    <n v="522"/>
  </r>
  <r>
    <x v="13"/>
    <x v="6"/>
    <n v="33"/>
    <n v="59"/>
    <n v="39081"/>
  </r>
  <r>
    <x v="14"/>
    <x v="6"/>
    <n v="33"/>
    <n v="19"/>
    <n v="3817"/>
  </r>
  <r>
    <x v="15"/>
    <x v="6"/>
    <n v="33"/>
    <n v="3"/>
    <n v="435"/>
  </r>
  <r>
    <x v="16"/>
    <x v="6"/>
    <n v="33"/>
    <n v="8"/>
    <n v="3129"/>
  </r>
  <r>
    <x v="17"/>
    <x v="6"/>
    <n v="33"/>
    <n v="14"/>
    <n v="20927"/>
  </r>
  <r>
    <x v="18"/>
    <x v="6"/>
    <n v="33"/>
    <n v="72"/>
    <n v="45510"/>
  </r>
  <r>
    <x v="19"/>
    <x v="6"/>
    <n v="33"/>
    <n v="24"/>
    <n v="4667"/>
  </r>
  <r>
    <x v="20"/>
    <x v="6"/>
    <n v="33"/>
    <n v="16"/>
    <n v="5310"/>
  </r>
  <r>
    <x v="21"/>
    <x v="6"/>
    <n v="33"/>
    <n v="25"/>
    <n v="21474"/>
  </r>
  <r>
    <x v="22"/>
    <x v="6"/>
    <n v="33"/>
    <n v="56"/>
    <n v="16637"/>
  </r>
  <r>
    <x v="23"/>
    <x v="6"/>
    <n v="33"/>
    <n v="9"/>
    <n v="1877"/>
  </r>
  <r>
    <x v="24"/>
    <x v="6"/>
    <n v="33"/>
    <n v="41"/>
    <n v="17741"/>
  </r>
  <r>
    <x v="25"/>
    <x v="6"/>
    <n v="33"/>
    <n v="16"/>
    <n v="2930"/>
  </r>
  <r>
    <x v="26"/>
    <x v="6"/>
    <n v="33"/>
    <n v="3"/>
    <n v="1246"/>
  </r>
  <r>
    <x v="27"/>
    <x v="6"/>
    <n v="33"/>
    <n v="10"/>
    <n v="1697"/>
  </r>
  <r>
    <x v="28"/>
    <x v="6"/>
    <n v="33"/>
    <n v="21"/>
    <n v="10817"/>
  </r>
  <r>
    <x v="29"/>
    <x v="6"/>
    <n v="33"/>
    <n v="16"/>
    <n v="1893"/>
  </r>
  <r>
    <x v="30"/>
    <x v="6"/>
    <n v="33"/>
    <n v="11"/>
    <n v="4848"/>
  </r>
  <r>
    <x v="31"/>
    <x v="6"/>
    <n v="33"/>
    <n v="18"/>
    <n v="6678"/>
  </r>
  <r>
    <x v="32"/>
    <x v="6"/>
    <n v="33"/>
    <n v="23"/>
    <n v="1648"/>
  </r>
  <r>
    <x v="33"/>
    <x v="6"/>
    <n v="33"/>
    <n v="18"/>
    <n v="4536"/>
  </r>
  <r>
    <x v="34"/>
    <x v="6"/>
    <n v="33"/>
    <n v="2"/>
    <n v="669"/>
  </r>
  <r>
    <x v="35"/>
    <x v="6"/>
    <n v="33"/>
    <n v="47"/>
    <n v="10945"/>
  </r>
  <r>
    <x v="36"/>
    <x v="6"/>
    <n v="33"/>
    <n v="14"/>
    <n v="3587"/>
  </r>
  <r>
    <x v="37"/>
    <x v="6"/>
    <n v="33"/>
    <n v="5"/>
    <n v="1428"/>
  </r>
  <r>
    <x v="38"/>
    <x v="6"/>
    <n v="33"/>
    <n v="50"/>
    <n v="10796"/>
  </r>
  <r>
    <x v="39"/>
    <x v="6"/>
    <n v="33"/>
    <n v="16"/>
    <n v="3647"/>
  </r>
  <r>
    <x v="40"/>
    <x v="6"/>
    <n v="33"/>
    <n v="8"/>
    <n v="2952"/>
  </r>
  <r>
    <x v="41"/>
    <x v="6"/>
    <n v="33"/>
    <n v="25"/>
    <n v="5236"/>
  </r>
  <r>
    <x v="42"/>
    <x v="6"/>
    <n v="33"/>
    <n v="52"/>
    <n v="9139"/>
  </r>
  <r>
    <x v="43"/>
    <x v="6"/>
    <n v="33"/>
    <n v="65"/>
    <n v="17079"/>
  </r>
  <r>
    <x v="44"/>
    <x v="6"/>
    <n v="33"/>
    <n v="39"/>
    <n v="20023"/>
  </r>
  <r>
    <x v="45"/>
    <x v="6"/>
    <n v="33"/>
    <n v="4"/>
    <n v="752"/>
  </r>
  <r>
    <x v="46"/>
    <x v="6"/>
    <n v="33"/>
    <n v="108"/>
    <n v="71605"/>
  </r>
  <r>
    <x v="47"/>
    <x v="6"/>
    <n v="33"/>
    <n v="25"/>
    <n v="3223"/>
  </r>
  <r>
    <x v="48"/>
    <x v="6"/>
    <n v="33"/>
    <n v="33"/>
    <n v="14321"/>
  </r>
  <r>
    <x v="49"/>
    <x v="6"/>
    <n v="33"/>
    <n v="17"/>
    <n v="2344"/>
  </r>
  <r>
    <x v="50"/>
    <x v="6"/>
    <n v="33"/>
    <n v="13"/>
    <n v="2756"/>
  </r>
  <r>
    <x v="53"/>
    <x v="6"/>
    <n v="33"/>
    <n v="7"/>
    <n v="4466"/>
  </r>
  <r>
    <x v="52"/>
    <x v="6"/>
    <n v="33"/>
    <n v="1"/>
    <n v="334"/>
  </r>
  <r>
    <x v="51"/>
    <x v="6"/>
    <n v="33"/>
    <n v="77"/>
    <n v="97079"/>
  </r>
  <r>
    <x v="0"/>
    <x v="6"/>
    <n v="34"/>
    <n v="20"/>
    <n v="6656"/>
  </r>
  <r>
    <x v="1"/>
    <x v="6"/>
    <n v="34"/>
    <n v="4"/>
    <n v="1250"/>
  </r>
  <r>
    <x v="2"/>
    <x v="6"/>
    <n v="34"/>
    <n v="22"/>
    <n v="16122"/>
  </r>
  <r>
    <x v="3"/>
    <x v="6"/>
    <n v="34"/>
    <n v="4"/>
    <n v="1304"/>
  </r>
  <r>
    <x v="4"/>
    <x v="6"/>
    <n v="34"/>
    <n v="81"/>
    <n v="32662"/>
  </r>
  <r>
    <x v="5"/>
    <x v="6"/>
    <n v="34"/>
    <n v="7"/>
    <n v="2590"/>
  </r>
  <r>
    <x v="6"/>
    <x v="6"/>
    <n v="34"/>
    <n v="12"/>
    <n v="1273"/>
  </r>
  <r>
    <x v="7"/>
    <x v="6"/>
    <n v="34"/>
    <n v="12"/>
    <n v="3021"/>
  </r>
  <r>
    <x v="8"/>
    <x v="6"/>
    <n v="34"/>
    <n v="2"/>
    <n v="2405"/>
  </r>
  <r>
    <x v="9"/>
    <x v="6"/>
    <n v="34"/>
    <n v="0"/>
    <n v="0"/>
  </r>
  <r>
    <x v="10"/>
    <x v="6"/>
    <n v="34"/>
    <n v="28"/>
    <n v="34775"/>
  </r>
  <r>
    <x v="11"/>
    <x v="6"/>
    <n v="34"/>
    <n v="13"/>
    <n v="1418"/>
  </r>
  <r>
    <x v="12"/>
    <x v="6"/>
    <n v="34"/>
    <n v="2"/>
    <n v="489"/>
  </r>
  <r>
    <x v="13"/>
    <x v="6"/>
    <n v="34"/>
    <n v="56"/>
    <n v="38635"/>
  </r>
  <r>
    <x v="14"/>
    <x v="6"/>
    <n v="34"/>
    <n v="17"/>
    <n v="4237"/>
  </r>
  <r>
    <x v="15"/>
    <x v="6"/>
    <n v="34"/>
    <n v="3"/>
    <n v="979"/>
  </r>
  <r>
    <x v="16"/>
    <x v="6"/>
    <n v="34"/>
    <n v="11"/>
    <n v="3901"/>
  </r>
  <r>
    <x v="17"/>
    <x v="6"/>
    <n v="34"/>
    <n v="10"/>
    <n v="7181"/>
  </r>
  <r>
    <x v="18"/>
    <x v="6"/>
    <n v="34"/>
    <n v="72"/>
    <n v="44881"/>
  </r>
  <r>
    <x v="19"/>
    <x v="6"/>
    <n v="34"/>
    <n v="24"/>
    <n v="4554"/>
  </r>
  <r>
    <x v="20"/>
    <x v="6"/>
    <n v="34"/>
    <n v="17"/>
    <n v="5433"/>
  </r>
  <r>
    <x v="21"/>
    <x v="6"/>
    <n v="34"/>
    <n v="25"/>
    <n v="21158"/>
  </r>
  <r>
    <x v="22"/>
    <x v="6"/>
    <n v="34"/>
    <n v="52"/>
    <n v="16094"/>
  </r>
  <r>
    <x v="23"/>
    <x v="6"/>
    <n v="34"/>
    <n v="7"/>
    <n v="1590"/>
  </r>
  <r>
    <x v="24"/>
    <x v="6"/>
    <n v="34"/>
    <n v="43"/>
    <n v="17934"/>
  </r>
  <r>
    <x v="25"/>
    <x v="6"/>
    <n v="34"/>
    <n v="17"/>
    <n v="3675"/>
  </r>
  <r>
    <x v="26"/>
    <x v="6"/>
    <n v="34"/>
    <n v="3"/>
    <n v="1521"/>
  </r>
  <r>
    <x v="27"/>
    <x v="6"/>
    <n v="34"/>
    <n v="9"/>
    <n v="1893"/>
  </r>
  <r>
    <x v="28"/>
    <x v="6"/>
    <n v="34"/>
    <n v="21"/>
    <n v="11564"/>
  </r>
  <r>
    <x v="29"/>
    <x v="6"/>
    <n v="34"/>
    <n v="16"/>
    <n v="2005"/>
  </r>
  <r>
    <x v="30"/>
    <x v="6"/>
    <n v="34"/>
    <n v="9"/>
    <n v="3389"/>
  </r>
  <r>
    <x v="31"/>
    <x v="6"/>
    <n v="34"/>
    <n v="15"/>
    <n v="6370"/>
  </r>
  <r>
    <x v="32"/>
    <x v="6"/>
    <n v="34"/>
    <n v="21"/>
    <n v="3174"/>
  </r>
  <r>
    <x v="33"/>
    <x v="6"/>
    <n v="34"/>
    <n v="17"/>
    <n v="4856"/>
  </r>
  <r>
    <x v="34"/>
    <x v="6"/>
    <n v="34"/>
    <n v="3"/>
    <n v="796"/>
  </r>
  <r>
    <x v="35"/>
    <x v="6"/>
    <n v="34"/>
    <n v="49"/>
    <n v="13692"/>
  </r>
  <r>
    <x v="36"/>
    <x v="6"/>
    <n v="34"/>
    <n v="14"/>
    <n v="3697"/>
  </r>
  <r>
    <x v="37"/>
    <x v="6"/>
    <n v="34"/>
    <n v="5"/>
    <n v="1374"/>
  </r>
  <r>
    <x v="38"/>
    <x v="6"/>
    <n v="34"/>
    <n v="50"/>
    <n v="12677"/>
  </r>
  <r>
    <x v="39"/>
    <x v="6"/>
    <n v="34"/>
    <n v="15"/>
    <n v="3011"/>
  </r>
  <r>
    <x v="40"/>
    <x v="6"/>
    <n v="34"/>
    <n v="8"/>
    <n v="3419"/>
  </r>
  <r>
    <x v="41"/>
    <x v="6"/>
    <n v="34"/>
    <n v="25"/>
    <n v="4949"/>
  </r>
  <r>
    <x v="42"/>
    <x v="6"/>
    <n v="34"/>
    <n v="53"/>
    <n v="10540"/>
  </r>
  <r>
    <x v="43"/>
    <x v="6"/>
    <n v="34"/>
    <n v="66"/>
    <n v="19028"/>
  </r>
  <r>
    <x v="44"/>
    <x v="6"/>
    <n v="34"/>
    <n v="40"/>
    <n v="21825"/>
  </r>
  <r>
    <x v="45"/>
    <x v="6"/>
    <n v="34"/>
    <n v="4"/>
    <n v="795"/>
  </r>
  <r>
    <x v="46"/>
    <x v="6"/>
    <n v="34"/>
    <n v="116"/>
    <n v="75721"/>
  </r>
  <r>
    <x v="47"/>
    <x v="6"/>
    <n v="34"/>
    <n v="35"/>
    <n v="3579"/>
  </r>
  <r>
    <x v="48"/>
    <x v="6"/>
    <n v="34"/>
    <n v="34"/>
    <n v="15080"/>
  </r>
  <r>
    <x v="49"/>
    <x v="6"/>
    <n v="34"/>
    <n v="19"/>
    <n v="2453"/>
  </r>
  <r>
    <x v="50"/>
    <x v="6"/>
    <n v="34"/>
    <n v="13"/>
    <n v="2888"/>
  </r>
  <r>
    <x v="53"/>
    <x v="6"/>
    <n v="34"/>
    <n v="8"/>
    <n v="4859"/>
  </r>
  <r>
    <x v="52"/>
    <x v="6"/>
    <n v="34"/>
    <n v="1"/>
    <n v="317"/>
  </r>
  <r>
    <x v="51"/>
    <x v="6"/>
    <n v="34"/>
    <n v="79"/>
    <n v="97460"/>
  </r>
  <r>
    <x v="0"/>
    <x v="6"/>
    <n v="35"/>
    <n v="20"/>
    <n v="6374"/>
  </r>
  <r>
    <x v="1"/>
    <x v="6"/>
    <n v="35"/>
    <n v="4"/>
    <n v="642"/>
  </r>
  <r>
    <x v="2"/>
    <x v="6"/>
    <n v="35"/>
    <n v="20"/>
    <n v="10587"/>
  </r>
  <r>
    <x v="3"/>
    <x v="6"/>
    <n v="35"/>
    <n v="4"/>
    <n v="1333"/>
  </r>
  <r>
    <x v="4"/>
    <x v="6"/>
    <n v="35"/>
    <n v="82"/>
    <n v="34124"/>
  </r>
  <r>
    <x v="5"/>
    <x v="6"/>
    <n v="35"/>
    <n v="7"/>
    <n v="4347"/>
  </r>
  <r>
    <x v="6"/>
    <x v="6"/>
    <n v="35"/>
    <n v="12"/>
    <n v="2185"/>
  </r>
  <r>
    <x v="7"/>
    <x v="6"/>
    <n v="35"/>
    <n v="12"/>
    <n v="2749"/>
  </r>
  <r>
    <x v="8"/>
    <x v="6"/>
    <n v="35"/>
    <n v="2"/>
    <n v="2390"/>
  </r>
  <r>
    <x v="9"/>
    <x v="6"/>
    <n v="35"/>
    <n v="0"/>
    <n v="0"/>
  </r>
  <r>
    <x v="10"/>
    <x v="6"/>
    <n v="35"/>
    <n v="28"/>
    <n v="32082"/>
  </r>
  <r>
    <x v="11"/>
    <x v="6"/>
    <n v="35"/>
    <n v="14"/>
    <n v="1208"/>
  </r>
  <r>
    <x v="12"/>
    <x v="6"/>
    <n v="35"/>
    <n v="2"/>
    <n v="612"/>
  </r>
  <r>
    <x v="13"/>
    <x v="6"/>
    <n v="35"/>
    <n v="55"/>
    <n v="39968"/>
  </r>
  <r>
    <x v="14"/>
    <x v="6"/>
    <n v="35"/>
    <n v="15"/>
    <n v="4026"/>
  </r>
  <r>
    <x v="15"/>
    <x v="6"/>
    <n v="35"/>
    <n v="3"/>
    <n v="1092"/>
  </r>
  <r>
    <x v="16"/>
    <x v="6"/>
    <n v="35"/>
    <n v="11"/>
    <n v="4056"/>
  </r>
  <r>
    <x v="17"/>
    <x v="6"/>
    <n v="35"/>
    <n v="10"/>
    <n v="7213"/>
  </r>
  <r>
    <x v="18"/>
    <x v="6"/>
    <n v="35"/>
    <n v="73"/>
    <n v="48062"/>
  </r>
  <r>
    <x v="19"/>
    <x v="6"/>
    <n v="35"/>
    <n v="25"/>
    <n v="4943"/>
  </r>
  <r>
    <x v="20"/>
    <x v="6"/>
    <n v="35"/>
    <n v="16"/>
    <n v="5506"/>
  </r>
  <r>
    <x v="21"/>
    <x v="6"/>
    <n v="35"/>
    <n v="26"/>
    <n v="22187"/>
  </r>
  <r>
    <x v="22"/>
    <x v="6"/>
    <n v="35"/>
    <n v="54"/>
    <n v="13620"/>
  </r>
  <r>
    <x v="23"/>
    <x v="6"/>
    <n v="35"/>
    <n v="6"/>
    <n v="1577"/>
  </r>
  <r>
    <x v="24"/>
    <x v="6"/>
    <n v="35"/>
    <n v="39"/>
    <n v="14884"/>
  </r>
  <r>
    <x v="25"/>
    <x v="6"/>
    <n v="35"/>
    <n v="17"/>
    <n v="3523"/>
  </r>
  <r>
    <x v="26"/>
    <x v="6"/>
    <n v="35"/>
    <n v="2"/>
    <n v="617"/>
  </r>
  <r>
    <x v="27"/>
    <x v="6"/>
    <n v="35"/>
    <n v="11"/>
    <n v="2028"/>
  </r>
  <r>
    <x v="28"/>
    <x v="6"/>
    <n v="35"/>
    <n v="22"/>
    <n v="11842"/>
  </r>
  <r>
    <x v="29"/>
    <x v="6"/>
    <n v="35"/>
    <n v="16"/>
    <n v="2050"/>
  </r>
  <r>
    <x v="30"/>
    <x v="6"/>
    <n v="35"/>
    <n v="9"/>
    <n v="2037"/>
  </r>
  <r>
    <x v="31"/>
    <x v="6"/>
    <n v="35"/>
    <n v="14"/>
    <n v="6721"/>
  </r>
  <r>
    <x v="32"/>
    <x v="6"/>
    <n v="35"/>
    <n v="24"/>
    <n v="4301"/>
  </r>
  <r>
    <x v="33"/>
    <x v="6"/>
    <n v="35"/>
    <n v="17"/>
    <n v="5100"/>
  </r>
  <r>
    <x v="34"/>
    <x v="6"/>
    <n v="35"/>
    <n v="3"/>
    <n v="754"/>
  </r>
  <r>
    <x v="35"/>
    <x v="6"/>
    <n v="35"/>
    <n v="45"/>
    <n v="11387"/>
  </r>
  <r>
    <x v="36"/>
    <x v="6"/>
    <n v="35"/>
    <n v="15"/>
    <n v="3952"/>
  </r>
  <r>
    <x v="37"/>
    <x v="6"/>
    <n v="35"/>
    <n v="4"/>
    <n v="1260"/>
  </r>
  <r>
    <x v="38"/>
    <x v="6"/>
    <n v="35"/>
    <n v="51"/>
    <n v="14036"/>
  </r>
  <r>
    <x v="39"/>
    <x v="6"/>
    <n v="35"/>
    <n v="16"/>
    <n v="3812"/>
  </r>
  <r>
    <x v="40"/>
    <x v="6"/>
    <n v="35"/>
    <n v="8"/>
    <n v="3387"/>
  </r>
  <r>
    <x v="41"/>
    <x v="6"/>
    <n v="35"/>
    <n v="25"/>
    <n v="4959"/>
  </r>
  <r>
    <x v="42"/>
    <x v="6"/>
    <n v="35"/>
    <n v="46"/>
    <n v="9346"/>
  </r>
  <r>
    <x v="43"/>
    <x v="6"/>
    <n v="35"/>
    <n v="64"/>
    <n v="14601"/>
  </r>
  <r>
    <x v="44"/>
    <x v="6"/>
    <n v="35"/>
    <n v="40"/>
    <n v="22576"/>
  </r>
  <r>
    <x v="45"/>
    <x v="6"/>
    <n v="35"/>
    <n v="4"/>
    <n v="759"/>
  </r>
  <r>
    <x v="46"/>
    <x v="6"/>
    <n v="35"/>
    <n v="125"/>
    <n v="79920"/>
  </r>
  <r>
    <x v="47"/>
    <x v="6"/>
    <n v="35"/>
    <n v="35"/>
    <n v="2785"/>
  </r>
  <r>
    <x v="48"/>
    <x v="6"/>
    <n v="35"/>
    <n v="31"/>
    <n v="13498"/>
  </r>
  <r>
    <x v="49"/>
    <x v="6"/>
    <n v="35"/>
    <n v="18"/>
    <n v="2813"/>
  </r>
  <r>
    <x v="50"/>
    <x v="6"/>
    <n v="35"/>
    <n v="13"/>
    <n v="2940"/>
  </r>
  <r>
    <x v="53"/>
    <x v="6"/>
    <n v="35"/>
    <n v="8"/>
    <n v="4748"/>
  </r>
  <r>
    <x v="52"/>
    <x v="6"/>
    <n v="35"/>
    <n v="1"/>
    <n v="338"/>
  </r>
  <r>
    <x v="51"/>
    <x v="6"/>
    <n v="35"/>
    <n v="82"/>
    <n v="98833"/>
  </r>
  <r>
    <x v="0"/>
    <x v="6"/>
    <n v="36"/>
    <n v="19"/>
    <n v="5215"/>
  </r>
  <r>
    <x v="1"/>
    <x v="6"/>
    <n v="36"/>
    <n v="5"/>
    <n v="1541"/>
  </r>
  <r>
    <x v="2"/>
    <x v="6"/>
    <n v="36"/>
    <n v="17"/>
    <n v="12452"/>
  </r>
  <r>
    <x v="3"/>
    <x v="6"/>
    <n v="36"/>
    <n v="4"/>
    <n v="1239"/>
  </r>
  <r>
    <x v="4"/>
    <x v="6"/>
    <n v="36"/>
    <n v="81"/>
    <n v="29206"/>
  </r>
  <r>
    <x v="5"/>
    <x v="6"/>
    <n v="36"/>
    <n v="7"/>
    <n v="3024"/>
  </r>
  <r>
    <x v="6"/>
    <x v="6"/>
    <n v="36"/>
    <n v="12"/>
    <n v="2286"/>
  </r>
  <r>
    <x v="7"/>
    <x v="6"/>
    <n v="36"/>
    <n v="11"/>
    <n v="2044"/>
  </r>
  <r>
    <x v="8"/>
    <x v="6"/>
    <n v="36"/>
    <n v="2"/>
    <n v="1523"/>
  </r>
  <r>
    <x v="9"/>
    <x v="6"/>
    <n v="36"/>
    <n v="0"/>
    <n v="0"/>
  </r>
  <r>
    <x v="10"/>
    <x v="6"/>
    <n v="36"/>
    <n v="29"/>
    <n v="34277"/>
  </r>
  <r>
    <x v="11"/>
    <x v="6"/>
    <n v="36"/>
    <n v="14"/>
    <n v="1290"/>
  </r>
  <r>
    <x v="12"/>
    <x v="6"/>
    <n v="36"/>
    <n v="2"/>
    <n v="475"/>
  </r>
  <r>
    <x v="13"/>
    <x v="6"/>
    <n v="36"/>
    <n v="58"/>
    <n v="38388"/>
  </r>
  <r>
    <x v="14"/>
    <x v="6"/>
    <n v="36"/>
    <n v="17"/>
    <n v="3949"/>
  </r>
  <r>
    <x v="15"/>
    <x v="6"/>
    <n v="36"/>
    <n v="3"/>
    <n v="997"/>
  </r>
  <r>
    <x v="16"/>
    <x v="6"/>
    <n v="36"/>
    <n v="11"/>
    <n v="3669"/>
  </r>
  <r>
    <x v="17"/>
    <x v="6"/>
    <n v="36"/>
    <n v="9"/>
    <n v="7141"/>
  </r>
  <r>
    <x v="18"/>
    <x v="6"/>
    <n v="36"/>
    <n v="72"/>
    <n v="50250"/>
  </r>
  <r>
    <x v="19"/>
    <x v="6"/>
    <n v="36"/>
    <n v="25"/>
    <n v="4164"/>
  </r>
  <r>
    <x v="20"/>
    <x v="6"/>
    <n v="36"/>
    <n v="17"/>
    <n v="4948"/>
  </r>
  <r>
    <x v="21"/>
    <x v="6"/>
    <n v="36"/>
    <n v="25"/>
    <n v="19262"/>
  </r>
  <r>
    <x v="22"/>
    <x v="6"/>
    <n v="36"/>
    <n v="53"/>
    <n v="15291"/>
  </r>
  <r>
    <x v="23"/>
    <x v="6"/>
    <n v="36"/>
    <n v="8"/>
    <n v="2342"/>
  </r>
  <r>
    <x v="24"/>
    <x v="6"/>
    <n v="36"/>
    <n v="46"/>
    <n v="18403"/>
  </r>
  <r>
    <x v="25"/>
    <x v="6"/>
    <n v="36"/>
    <n v="17"/>
    <n v="3518"/>
  </r>
  <r>
    <x v="26"/>
    <x v="6"/>
    <n v="36"/>
    <n v="3"/>
    <n v="1472"/>
  </r>
  <r>
    <x v="27"/>
    <x v="6"/>
    <n v="36"/>
    <n v="11"/>
    <n v="1847"/>
  </r>
  <r>
    <x v="28"/>
    <x v="6"/>
    <n v="36"/>
    <n v="21"/>
    <n v="10643"/>
  </r>
  <r>
    <x v="29"/>
    <x v="6"/>
    <n v="36"/>
    <n v="16"/>
    <n v="1700"/>
  </r>
  <r>
    <x v="30"/>
    <x v="6"/>
    <n v="36"/>
    <n v="10"/>
    <n v="3444"/>
  </r>
  <r>
    <x v="31"/>
    <x v="6"/>
    <n v="36"/>
    <n v="11"/>
    <n v="4570"/>
  </r>
  <r>
    <x v="32"/>
    <x v="6"/>
    <n v="36"/>
    <n v="24"/>
    <n v="3858"/>
  </r>
  <r>
    <x v="33"/>
    <x v="6"/>
    <n v="36"/>
    <n v="18"/>
    <n v="4972"/>
  </r>
  <r>
    <x v="34"/>
    <x v="6"/>
    <n v="36"/>
    <n v="2"/>
    <n v="530"/>
  </r>
  <r>
    <x v="35"/>
    <x v="6"/>
    <n v="36"/>
    <n v="45"/>
    <n v="9005"/>
  </r>
  <r>
    <x v="36"/>
    <x v="6"/>
    <n v="36"/>
    <n v="14"/>
    <n v="3341"/>
  </r>
  <r>
    <x v="37"/>
    <x v="6"/>
    <n v="36"/>
    <n v="5"/>
    <n v="951"/>
  </r>
  <r>
    <x v="38"/>
    <x v="6"/>
    <n v="36"/>
    <n v="51"/>
    <n v="13392"/>
  </r>
  <r>
    <x v="39"/>
    <x v="6"/>
    <n v="36"/>
    <n v="15"/>
    <n v="3464"/>
  </r>
  <r>
    <x v="40"/>
    <x v="6"/>
    <n v="36"/>
    <n v="9"/>
    <n v="3340"/>
  </r>
  <r>
    <x v="41"/>
    <x v="6"/>
    <n v="36"/>
    <n v="24"/>
    <n v="4143"/>
  </r>
  <r>
    <x v="42"/>
    <x v="6"/>
    <n v="36"/>
    <n v="44"/>
    <n v="7056"/>
  </r>
  <r>
    <x v="43"/>
    <x v="6"/>
    <n v="36"/>
    <n v="63"/>
    <n v="17755"/>
  </r>
  <r>
    <x v="44"/>
    <x v="6"/>
    <n v="36"/>
    <n v="40"/>
    <n v="21124"/>
  </r>
  <r>
    <x v="45"/>
    <x v="6"/>
    <n v="36"/>
    <n v="3"/>
    <n v="767"/>
  </r>
  <r>
    <x v="46"/>
    <x v="6"/>
    <n v="36"/>
    <n v="125"/>
    <n v="81121"/>
  </r>
  <r>
    <x v="47"/>
    <x v="6"/>
    <n v="36"/>
    <n v="30"/>
    <n v="1830"/>
  </r>
  <r>
    <x v="48"/>
    <x v="6"/>
    <n v="36"/>
    <n v="34"/>
    <n v="14109"/>
  </r>
  <r>
    <x v="49"/>
    <x v="6"/>
    <n v="36"/>
    <n v="18"/>
    <n v="2679"/>
  </r>
  <r>
    <x v="50"/>
    <x v="6"/>
    <n v="36"/>
    <n v="12"/>
    <n v="2326"/>
  </r>
  <r>
    <x v="53"/>
    <x v="6"/>
    <n v="36"/>
    <n v="8"/>
    <n v="4855"/>
  </r>
  <r>
    <x v="52"/>
    <x v="6"/>
    <n v="36"/>
    <n v="1"/>
    <n v="300"/>
  </r>
  <r>
    <x v="51"/>
    <x v="6"/>
    <n v="36"/>
    <n v="79"/>
    <n v="97275"/>
  </r>
  <r>
    <x v="0"/>
    <x v="6"/>
    <n v="37"/>
    <n v="19"/>
    <n v="5940"/>
  </r>
  <r>
    <x v="1"/>
    <x v="6"/>
    <n v="37"/>
    <n v="5"/>
    <n v="1525"/>
  </r>
  <r>
    <x v="2"/>
    <x v="6"/>
    <n v="37"/>
    <n v="17"/>
    <n v="15246"/>
  </r>
  <r>
    <x v="3"/>
    <x v="6"/>
    <n v="37"/>
    <n v="4"/>
    <n v="1442"/>
  </r>
  <r>
    <x v="4"/>
    <x v="6"/>
    <n v="37"/>
    <n v="86"/>
    <n v="35176"/>
  </r>
  <r>
    <x v="5"/>
    <x v="6"/>
    <n v="37"/>
    <n v="6"/>
    <n v="3603"/>
  </r>
  <r>
    <x v="6"/>
    <x v="6"/>
    <n v="37"/>
    <n v="10"/>
    <n v="2361"/>
  </r>
  <r>
    <x v="7"/>
    <x v="6"/>
    <n v="37"/>
    <n v="11"/>
    <n v="2786"/>
  </r>
  <r>
    <x v="8"/>
    <x v="6"/>
    <n v="37"/>
    <n v="2"/>
    <n v="2697"/>
  </r>
  <r>
    <x v="9"/>
    <x v="6"/>
    <n v="37"/>
    <n v="0"/>
    <n v="0"/>
  </r>
  <r>
    <x v="10"/>
    <x v="6"/>
    <n v="37"/>
    <n v="30"/>
    <n v="40190"/>
  </r>
  <r>
    <x v="11"/>
    <x v="6"/>
    <n v="37"/>
    <n v="14"/>
    <n v="1583"/>
  </r>
  <r>
    <x v="12"/>
    <x v="6"/>
    <n v="37"/>
    <n v="2"/>
    <n v="836"/>
  </r>
  <r>
    <x v="13"/>
    <x v="6"/>
    <n v="37"/>
    <n v="60"/>
    <n v="39913"/>
  </r>
  <r>
    <x v="14"/>
    <x v="6"/>
    <n v="37"/>
    <n v="16"/>
    <n v="4327"/>
  </r>
  <r>
    <x v="15"/>
    <x v="6"/>
    <n v="37"/>
    <n v="3"/>
    <n v="1196"/>
  </r>
  <r>
    <x v="16"/>
    <x v="6"/>
    <n v="37"/>
    <n v="11"/>
    <n v="4069"/>
  </r>
  <r>
    <x v="17"/>
    <x v="6"/>
    <n v="37"/>
    <n v="9"/>
    <n v="7468"/>
  </r>
  <r>
    <x v="18"/>
    <x v="6"/>
    <n v="37"/>
    <n v="73"/>
    <n v="50116"/>
  </r>
  <r>
    <x v="19"/>
    <x v="6"/>
    <n v="37"/>
    <n v="25"/>
    <n v="4857"/>
  </r>
  <r>
    <x v="20"/>
    <x v="6"/>
    <n v="37"/>
    <n v="18"/>
    <n v="5788"/>
  </r>
  <r>
    <x v="21"/>
    <x v="6"/>
    <n v="37"/>
    <n v="26"/>
    <n v="24916"/>
  </r>
  <r>
    <x v="22"/>
    <x v="6"/>
    <n v="37"/>
    <n v="54"/>
    <n v="17911"/>
  </r>
  <r>
    <x v="23"/>
    <x v="6"/>
    <n v="37"/>
    <n v="8"/>
    <n v="2677"/>
  </r>
  <r>
    <x v="24"/>
    <x v="6"/>
    <n v="37"/>
    <n v="45"/>
    <n v="15686"/>
  </r>
  <r>
    <x v="25"/>
    <x v="6"/>
    <n v="37"/>
    <n v="17"/>
    <n v="3948"/>
  </r>
  <r>
    <x v="26"/>
    <x v="6"/>
    <n v="37"/>
    <n v="3"/>
    <n v="1692"/>
  </r>
  <r>
    <x v="27"/>
    <x v="6"/>
    <n v="37"/>
    <n v="11"/>
    <n v="2098"/>
  </r>
  <r>
    <x v="28"/>
    <x v="6"/>
    <n v="37"/>
    <n v="21"/>
    <n v="11281"/>
  </r>
  <r>
    <x v="29"/>
    <x v="6"/>
    <n v="37"/>
    <n v="16"/>
    <n v="1921"/>
  </r>
  <r>
    <x v="30"/>
    <x v="6"/>
    <n v="37"/>
    <n v="11"/>
    <n v="4416"/>
  </r>
  <r>
    <x v="31"/>
    <x v="6"/>
    <n v="37"/>
    <n v="14"/>
    <n v="5710"/>
  </r>
  <r>
    <x v="32"/>
    <x v="6"/>
    <n v="37"/>
    <n v="24"/>
    <n v="4905"/>
  </r>
  <r>
    <x v="33"/>
    <x v="6"/>
    <n v="37"/>
    <n v="17"/>
    <n v="5501"/>
  </r>
  <r>
    <x v="34"/>
    <x v="6"/>
    <n v="37"/>
    <n v="1"/>
    <n v="492"/>
  </r>
  <r>
    <x v="35"/>
    <x v="6"/>
    <n v="37"/>
    <n v="43"/>
    <n v="10492"/>
  </r>
  <r>
    <x v="36"/>
    <x v="6"/>
    <n v="37"/>
    <n v="15"/>
    <n v="3400"/>
  </r>
  <r>
    <x v="37"/>
    <x v="6"/>
    <n v="37"/>
    <n v="6"/>
    <n v="1446"/>
  </r>
  <r>
    <x v="38"/>
    <x v="6"/>
    <n v="37"/>
    <n v="50"/>
    <n v="14662"/>
  </r>
  <r>
    <x v="39"/>
    <x v="6"/>
    <n v="37"/>
    <n v="15"/>
    <n v="5256"/>
  </r>
  <r>
    <x v="40"/>
    <x v="6"/>
    <n v="37"/>
    <n v="9"/>
    <n v="3289"/>
  </r>
  <r>
    <x v="41"/>
    <x v="6"/>
    <n v="37"/>
    <n v="19"/>
    <n v="3587"/>
  </r>
  <r>
    <x v="42"/>
    <x v="6"/>
    <n v="37"/>
    <n v="52"/>
    <n v="10268"/>
  </r>
  <r>
    <x v="43"/>
    <x v="6"/>
    <n v="37"/>
    <n v="61"/>
    <n v="19542"/>
  </r>
  <r>
    <x v="44"/>
    <x v="6"/>
    <n v="37"/>
    <n v="40"/>
    <n v="23032"/>
  </r>
  <r>
    <x v="45"/>
    <x v="6"/>
    <n v="37"/>
    <n v="3"/>
    <n v="765"/>
  </r>
  <r>
    <x v="46"/>
    <x v="6"/>
    <n v="37"/>
    <n v="134"/>
    <n v="89597"/>
  </r>
  <r>
    <x v="47"/>
    <x v="6"/>
    <n v="37"/>
    <n v="29"/>
    <n v="2026"/>
  </r>
  <r>
    <x v="48"/>
    <x v="6"/>
    <n v="37"/>
    <n v="31"/>
    <n v="14784"/>
  </r>
  <r>
    <x v="49"/>
    <x v="6"/>
    <n v="37"/>
    <n v="19"/>
    <n v="3456"/>
  </r>
  <r>
    <x v="50"/>
    <x v="6"/>
    <n v="37"/>
    <n v="14"/>
    <n v="3203"/>
  </r>
  <r>
    <x v="53"/>
    <x v="6"/>
    <n v="37"/>
    <n v="8"/>
    <n v="5089"/>
  </r>
  <r>
    <x v="52"/>
    <x v="6"/>
    <n v="37"/>
    <n v="1"/>
    <n v="323"/>
  </r>
  <r>
    <x v="51"/>
    <x v="6"/>
    <n v="37"/>
    <n v="78"/>
    <n v="102312"/>
  </r>
  <r>
    <x v="0"/>
    <x v="6"/>
    <n v="38"/>
    <n v="19"/>
    <n v="6384"/>
  </r>
  <r>
    <x v="1"/>
    <x v="6"/>
    <n v="38"/>
    <n v="4"/>
    <n v="1122"/>
  </r>
  <r>
    <x v="2"/>
    <x v="6"/>
    <n v="38"/>
    <n v="16"/>
    <n v="14986"/>
  </r>
  <r>
    <x v="3"/>
    <x v="6"/>
    <n v="38"/>
    <n v="4"/>
    <n v="1466"/>
  </r>
  <r>
    <x v="4"/>
    <x v="6"/>
    <n v="38"/>
    <n v="88"/>
    <n v="34978"/>
  </r>
  <r>
    <x v="5"/>
    <x v="6"/>
    <n v="38"/>
    <n v="6"/>
    <n v="3133"/>
  </r>
  <r>
    <x v="6"/>
    <x v="6"/>
    <n v="38"/>
    <n v="11"/>
    <n v="2530"/>
  </r>
  <r>
    <x v="7"/>
    <x v="6"/>
    <n v="38"/>
    <n v="11"/>
    <n v="2917"/>
  </r>
  <r>
    <x v="8"/>
    <x v="6"/>
    <n v="38"/>
    <n v="2"/>
    <n v="2569"/>
  </r>
  <r>
    <x v="9"/>
    <x v="6"/>
    <n v="38"/>
    <n v="0"/>
    <n v="0"/>
  </r>
  <r>
    <x v="10"/>
    <x v="6"/>
    <n v="38"/>
    <n v="30"/>
    <n v="40658"/>
  </r>
  <r>
    <x v="11"/>
    <x v="6"/>
    <n v="38"/>
    <n v="13"/>
    <n v="1448"/>
  </r>
  <r>
    <x v="12"/>
    <x v="6"/>
    <n v="38"/>
    <n v="3"/>
    <n v="1811"/>
  </r>
  <r>
    <x v="13"/>
    <x v="6"/>
    <n v="38"/>
    <n v="61"/>
    <n v="42245"/>
  </r>
  <r>
    <x v="14"/>
    <x v="6"/>
    <n v="38"/>
    <n v="17"/>
    <n v="4784"/>
  </r>
  <r>
    <x v="15"/>
    <x v="6"/>
    <n v="38"/>
    <n v="3"/>
    <n v="1165"/>
  </r>
  <r>
    <x v="16"/>
    <x v="6"/>
    <n v="38"/>
    <n v="11"/>
    <n v="4360"/>
  </r>
  <r>
    <x v="17"/>
    <x v="6"/>
    <n v="38"/>
    <n v="10"/>
    <n v="7292"/>
  </r>
  <r>
    <x v="18"/>
    <x v="6"/>
    <n v="38"/>
    <n v="72"/>
    <n v="49720"/>
  </r>
  <r>
    <x v="19"/>
    <x v="6"/>
    <n v="38"/>
    <n v="24"/>
    <n v="4664"/>
  </r>
  <r>
    <x v="20"/>
    <x v="6"/>
    <n v="38"/>
    <n v="19"/>
    <n v="6093"/>
  </r>
  <r>
    <x v="21"/>
    <x v="6"/>
    <n v="38"/>
    <n v="27"/>
    <n v="25709"/>
  </r>
  <r>
    <x v="22"/>
    <x v="6"/>
    <n v="38"/>
    <n v="60"/>
    <n v="19017"/>
  </r>
  <r>
    <x v="23"/>
    <x v="6"/>
    <n v="38"/>
    <n v="8"/>
    <n v="2779"/>
  </r>
  <r>
    <x v="24"/>
    <x v="6"/>
    <n v="38"/>
    <n v="44"/>
    <n v="18937"/>
  </r>
  <r>
    <x v="25"/>
    <x v="6"/>
    <n v="38"/>
    <n v="16"/>
    <n v="3807"/>
  </r>
  <r>
    <x v="26"/>
    <x v="6"/>
    <n v="38"/>
    <n v="3"/>
    <n v="1792"/>
  </r>
  <r>
    <x v="27"/>
    <x v="6"/>
    <n v="38"/>
    <n v="9"/>
    <n v="1837"/>
  </r>
  <r>
    <x v="28"/>
    <x v="6"/>
    <n v="38"/>
    <n v="20"/>
    <n v="11190"/>
  </r>
  <r>
    <x v="29"/>
    <x v="6"/>
    <n v="38"/>
    <n v="15"/>
    <n v="2196"/>
  </r>
  <r>
    <x v="30"/>
    <x v="6"/>
    <n v="38"/>
    <n v="11"/>
    <n v="4224"/>
  </r>
  <r>
    <x v="31"/>
    <x v="6"/>
    <n v="38"/>
    <n v="16"/>
    <n v="7162"/>
  </r>
  <r>
    <x v="32"/>
    <x v="6"/>
    <n v="38"/>
    <n v="24"/>
    <n v="4843"/>
  </r>
  <r>
    <x v="33"/>
    <x v="6"/>
    <n v="38"/>
    <n v="17"/>
    <n v="5427"/>
  </r>
  <r>
    <x v="34"/>
    <x v="6"/>
    <n v="38"/>
    <n v="2"/>
    <n v="603"/>
  </r>
  <r>
    <x v="35"/>
    <x v="6"/>
    <n v="38"/>
    <n v="43"/>
    <n v="11137"/>
  </r>
  <r>
    <x v="36"/>
    <x v="6"/>
    <n v="38"/>
    <n v="14"/>
    <n v="2231"/>
  </r>
  <r>
    <x v="37"/>
    <x v="6"/>
    <n v="38"/>
    <n v="5"/>
    <n v="2578"/>
  </r>
  <r>
    <x v="38"/>
    <x v="6"/>
    <n v="38"/>
    <n v="50"/>
    <n v="13874"/>
  </r>
  <r>
    <x v="39"/>
    <x v="6"/>
    <n v="38"/>
    <n v="16"/>
    <n v="5501"/>
  </r>
  <r>
    <x v="40"/>
    <x v="6"/>
    <n v="38"/>
    <n v="6"/>
    <n v="3402"/>
  </r>
  <r>
    <x v="41"/>
    <x v="6"/>
    <n v="38"/>
    <n v="25"/>
    <n v="5388"/>
  </r>
  <r>
    <x v="42"/>
    <x v="6"/>
    <n v="38"/>
    <n v="51"/>
    <n v="9796"/>
  </r>
  <r>
    <x v="43"/>
    <x v="6"/>
    <n v="38"/>
    <n v="60"/>
    <n v="14263"/>
  </r>
  <r>
    <x v="44"/>
    <x v="6"/>
    <n v="38"/>
    <n v="40"/>
    <n v="22419"/>
  </r>
  <r>
    <x v="45"/>
    <x v="6"/>
    <n v="38"/>
    <n v="3"/>
    <n v="732"/>
  </r>
  <r>
    <x v="46"/>
    <x v="6"/>
    <n v="38"/>
    <n v="133"/>
    <n v="88770"/>
  </r>
  <r>
    <x v="47"/>
    <x v="6"/>
    <n v="38"/>
    <n v="22"/>
    <n v="3898"/>
  </r>
  <r>
    <x v="48"/>
    <x v="6"/>
    <n v="38"/>
    <n v="33"/>
    <n v="15257"/>
  </r>
  <r>
    <x v="49"/>
    <x v="6"/>
    <n v="38"/>
    <n v="20"/>
    <n v="3643"/>
  </r>
  <r>
    <x v="50"/>
    <x v="6"/>
    <n v="38"/>
    <n v="13"/>
    <n v="2944"/>
  </r>
  <r>
    <x v="53"/>
    <x v="6"/>
    <n v="38"/>
    <n v="8"/>
    <n v="5477"/>
  </r>
  <r>
    <x v="52"/>
    <x v="6"/>
    <n v="38"/>
    <n v="1"/>
    <n v="326"/>
  </r>
  <r>
    <x v="51"/>
    <x v="6"/>
    <n v="38"/>
    <n v="78"/>
    <n v="104524"/>
  </r>
  <r>
    <x v="0"/>
    <x v="6"/>
    <n v="39"/>
    <n v="19"/>
    <n v="6615"/>
  </r>
  <r>
    <x v="1"/>
    <x v="6"/>
    <n v="39"/>
    <n v="4"/>
    <n v="1122"/>
  </r>
  <r>
    <x v="2"/>
    <x v="6"/>
    <n v="39"/>
    <n v="18"/>
    <n v="15296"/>
  </r>
  <r>
    <x v="3"/>
    <x v="6"/>
    <n v="39"/>
    <n v="3"/>
    <n v="919"/>
  </r>
  <r>
    <x v="4"/>
    <x v="6"/>
    <n v="39"/>
    <n v="95"/>
    <n v="38382"/>
  </r>
  <r>
    <x v="5"/>
    <x v="6"/>
    <n v="39"/>
    <n v="6"/>
    <n v="5044"/>
  </r>
  <r>
    <x v="6"/>
    <x v="6"/>
    <n v="39"/>
    <n v="12"/>
    <n v="3130"/>
  </r>
  <r>
    <x v="7"/>
    <x v="6"/>
    <n v="39"/>
    <n v="11"/>
    <n v="2640"/>
  </r>
  <r>
    <x v="8"/>
    <x v="6"/>
    <n v="39"/>
    <n v="2"/>
    <n v="2504"/>
  </r>
  <r>
    <x v="9"/>
    <x v="6"/>
    <n v="39"/>
    <n v="0"/>
    <n v="0"/>
  </r>
  <r>
    <x v="10"/>
    <x v="6"/>
    <n v="39"/>
    <n v="30"/>
    <n v="38030"/>
  </r>
  <r>
    <x v="11"/>
    <x v="6"/>
    <n v="39"/>
    <n v="14"/>
    <n v="1346"/>
  </r>
  <r>
    <x v="12"/>
    <x v="6"/>
    <n v="39"/>
    <n v="4"/>
    <n v="2005"/>
  </r>
  <r>
    <x v="13"/>
    <x v="6"/>
    <n v="39"/>
    <n v="60"/>
    <n v="40089"/>
  </r>
  <r>
    <x v="14"/>
    <x v="6"/>
    <n v="39"/>
    <n v="16"/>
    <n v="4654"/>
  </r>
  <r>
    <x v="15"/>
    <x v="6"/>
    <n v="39"/>
    <n v="4"/>
    <n v="1226"/>
  </r>
  <r>
    <x v="16"/>
    <x v="6"/>
    <n v="39"/>
    <n v="11"/>
    <n v="3777"/>
  </r>
  <r>
    <x v="17"/>
    <x v="6"/>
    <n v="39"/>
    <n v="8"/>
    <n v="3086"/>
  </r>
  <r>
    <x v="18"/>
    <x v="6"/>
    <n v="39"/>
    <n v="72"/>
    <n v="47108"/>
  </r>
  <r>
    <x v="19"/>
    <x v="6"/>
    <n v="39"/>
    <n v="25"/>
    <n v="4694"/>
  </r>
  <r>
    <x v="20"/>
    <x v="6"/>
    <n v="39"/>
    <n v="18"/>
    <n v="5663"/>
  </r>
  <r>
    <x v="21"/>
    <x v="6"/>
    <n v="39"/>
    <n v="28"/>
    <n v="26654"/>
  </r>
  <r>
    <x v="22"/>
    <x v="6"/>
    <n v="39"/>
    <n v="63"/>
    <n v="19307"/>
  </r>
  <r>
    <x v="23"/>
    <x v="6"/>
    <n v="39"/>
    <n v="10"/>
    <n v="3237"/>
  </r>
  <r>
    <x v="24"/>
    <x v="6"/>
    <n v="39"/>
    <n v="46"/>
    <n v="18240"/>
  </r>
  <r>
    <x v="25"/>
    <x v="6"/>
    <n v="39"/>
    <n v="17"/>
    <n v="3928"/>
  </r>
  <r>
    <x v="26"/>
    <x v="6"/>
    <n v="39"/>
    <n v="3"/>
    <n v="1807"/>
  </r>
  <r>
    <x v="27"/>
    <x v="6"/>
    <n v="39"/>
    <n v="8"/>
    <n v="1815"/>
  </r>
  <r>
    <x v="28"/>
    <x v="6"/>
    <n v="39"/>
    <n v="20"/>
    <n v="11605"/>
  </r>
  <r>
    <x v="29"/>
    <x v="6"/>
    <n v="39"/>
    <n v="17"/>
    <n v="2445"/>
  </r>
  <r>
    <x v="30"/>
    <x v="6"/>
    <n v="39"/>
    <n v="9"/>
    <n v="4194"/>
  </r>
  <r>
    <x v="31"/>
    <x v="6"/>
    <n v="39"/>
    <n v="18"/>
    <n v="7563"/>
  </r>
  <r>
    <x v="32"/>
    <x v="6"/>
    <n v="39"/>
    <n v="25"/>
    <n v="4866"/>
  </r>
  <r>
    <x v="33"/>
    <x v="6"/>
    <n v="39"/>
    <n v="16"/>
    <n v="4821"/>
  </r>
  <r>
    <x v="34"/>
    <x v="6"/>
    <n v="39"/>
    <n v="2"/>
    <n v="587"/>
  </r>
  <r>
    <x v="35"/>
    <x v="6"/>
    <n v="39"/>
    <n v="43"/>
    <n v="10519"/>
  </r>
  <r>
    <x v="36"/>
    <x v="6"/>
    <n v="39"/>
    <n v="15"/>
    <n v="3246"/>
  </r>
  <r>
    <x v="37"/>
    <x v="6"/>
    <n v="39"/>
    <n v="5"/>
    <n v="2268"/>
  </r>
  <r>
    <x v="38"/>
    <x v="6"/>
    <n v="39"/>
    <n v="47"/>
    <n v="13859"/>
  </r>
  <r>
    <x v="39"/>
    <x v="6"/>
    <n v="39"/>
    <n v="16"/>
    <n v="5427"/>
  </r>
  <r>
    <x v="40"/>
    <x v="6"/>
    <n v="39"/>
    <n v="8"/>
    <n v="3485"/>
  </r>
  <r>
    <x v="41"/>
    <x v="6"/>
    <n v="39"/>
    <n v="25"/>
    <n v="5551"/>
  </r>
  <r>
    <x v="42"/>
    <x v="6"/>
    <n v="39"/>
    <n v="45"/>
    <n v="9128"/>
  </r>
  <r>
    <x v="43"/>
    <x v="6"/>
    <n v="39"/>
    <n v="60"/>
    <n v="14541"/>
  </r>
  <r>
    <x v="44"/>
    <x v="6"/>
    <n v="39"/>
    <n v="39"/>
    <n v="11119"/>
  </r>
  <r>
    <x v="45"/>
    <x v="6"/>
    <n v="39"/>
    <n v="4"/>
    <n v="716"/>
  </r>
  <r>
    <x v="46"/>
    <x v="6"/>
    <n v="39"/>
    <n v="136"/>
    <n v="88114"/>
  </r>
  <r>
    <x v="47"/>
    <x v="6"/>
    <n v="39"/>
    <n v="30"/>
    <n v="2672"/>
  </r>
  <r>
    <x v="48"/>
    <x v="6"/>
    <n v="39"/>
    <n v="32"/>
    <n v="13868"/>
  </r>
  <r>
    <x v="49"/>
    <x v="6"/>
    <n v="39"/>
    <n v="19"/>
    <n v="3569"/>
  </r>
  <r>
    <x v="50"/>
    <x v="6"/>
    <n v="39"/>
    <n v="13"/>
    <n v="3227"/>
  </r>
  <r>
    <x v="53"/>
    <x v="6"/>
    <n v="39"/>
    <n v="8"/>
    <n v="5159"/>
  </r>
  <r>
    <x v="52"/>
    <x v="6"/>
    <n v="39"/>
    <n v="1"/>
    <n v="345"/>
  </r>
  <r>
    <x v="51"/>
    <x v="6"/>
    <n v="39"/>
    <n v="81"/>
    <n v="98263"/>
  </r>
  <r>
    <x v="0"/>
    <x v="6"/>
    <n v="40"/>
    <n v="23"/>
    <n v="7599"/>
  </r>
  <r>
    <x v="1"/>
    <x v="6"/>
    <n v="40"/>
    <n v="6"/>
    <n v="1489"/>
  </r>
  <r>
    <x v="2"/>
    <x v="6"/>
    <n v="40"/>
    <n v="49"/>
    <n v="25032"/>
  </r>
  <r>
    <x v="3"/>
    <x v="6"/>
    <n v="40"/>
    <n v="13"/>
    <n v="4360"/>
  </r>
  <r>
    <x v="4"/>
    <x v="6"/>
    <n v="40"/>
    <n v="129"/>
    <n v="53317"/>
  </r>
  <r>
    <x v="5"/>
    <x v="6"/>
    <n v="40"/>
    <n v="5"/>
    <n v="2836"/>
  </r>
  <r>
    <x v="6"/>
    <x v="6"/>
    <n v="40"/>
    <n v="19"/>
    <n v="5180"/>
  </r>
  <r>
    <x v="7"/>
    <x v="6"/>
    <n v="40"/>
    <n v="12"/>
    <n v="2861"/>
  </r>
  <r>
    <x v="8"/>
    <x v="6"/>
    <n v="40"/>
    <n v="2"/>
    <n v="2896"/>
  </r>
  <r>
    <x v="9"/>
    <x v="6"/>
    <n v="40"/>
    <n v="0"/>
    <n v="0"/>
  </r>
  <r>
    <x v="10"/>
    <x v="6"/>
    <n v="40"/>
    <n v="53"/>
    <n v="55581"/>
  </r>
  <r>
    <x v="11"/>
    <x v="6"/>
    <n v="40"/>
    <n v="15"/>
    <n v="1398"/>
  </r>
  <r>
    <x v="12"/>
    <x v="6"/>
    <n v="40"/>
    <n v="8"/>
    <n v="2677"/>
  </r>
  <r>
    <x v="13"/>
    <x v="6"/>
    <n v="40"/>
    <n v="79"/>
    <n v="49406"/>
  </r>
  <r>
    <x v="14"/>
    <x v="6"/>
    <n v="40"/>
    <n v="28"/>
    <n v="7004"/>
  </r>
  <r>
    <x v="15"/>
    <x v="6"/>
    <n v="40"/>
    <n v="8"/>
    <n v="3098"/>
  </r>
  <r>
    <x v="16"/>
    <x v="6"/>
    <n v="40"/>
    <n v="31"/>
    <n v="7254"/>
  </r>
  <r>
    <x v="17"/>
    <x v="6"/>
    <n v="40"/>
    <n v="29"/>
    <n v="23951"/>
  </r>
  <r>
    <x v="18"/>
    <x v="6"/>
    <n v="40"/>
    <n v="73"/>
    <n v="50517"/>
  </r>
  <r>
    <x v="19"/>
    <x v="6"/>
    <n v="40"/>
    <n v="28"/>
    <n v="5519"/>
  </r>
  <r>
    <x v="20"/>
    <x v="6"/>
    <n v="40"/>
    <n v="41"/>
    <n v="9347"/>
  </r>
  <r>
    <x v="21"/>
    <x v="6"/>
    <n v="40"/>
    <n v="45"/>
    <n v="28607"/>
  </r>
  <r>
    <x v="22"/>
    <x v="6"/>
    <n v="40"/>
    <n v="72"/>
    <n v="23993"/>
  </r>
  <r>
    <x v="23"/>
    <x v="6"/>
    <n v="40"/>
    <n v="21"/>
    <n v="4580"/>
  </r>
  <r>
    <x v="24"/>
    <x v="6"/>
    <n v="40"/>
    <n v="48"/>
    <n v="19282"/>
  </r>
  <r>
    <x v="25"/>
    <x v="6"/>
    <n v="40"/>
    <n v="19"/>
    <n v="8025"/>
  </r>
  <r>
    <x v="26"/>
    <x v="6"/>
    <n v="40"/>
    <n v="7"/>
    <n v="3190"/>
  </r>
  <r>
    <x v="27"/>
    <x v="6"/>
    <n v="40"/>
    <n v="14"/>
    <n v="3282"/>
  </r>
  <r>
    <x v="28"/>
    <x v="6"/>
    <n v="40"/>
    <n v="36"/>
    <n v="17484"/>
  </r>
  <r>
    <x v="29"/>
    <x v="6"/>
    <n v="40"/>
    <n v="20"/>
    <n v="4012"/>
  </r>
  <r>
    <x v="30"/>
    <x v="6"/>
    <n v="40"/>
    <n v="20"/>
    <n v="15759"/>
  </r>
  <r>
    <x v="31"/>
    <x v="6"/>
    <n v="40"/>
    <n v="28"/>
    <n v="11380"/>
  </r>
  <r>
    <x v="32"/>
    <x v="6"/>
    <n v="40"/>
    <n v="66"/>
    <n v="15842"/>
  </r>
  <r>
    <x v="33"/>
    <x v="6"/>
    <n v="40"/>
    <n v="38"/>
    <n v="14693"/>
  </r>
  <r>
    <x v="34"/>
    <x v="6"/>
    <n v="40"/>
    <n v="5"/>
    <n v="954"/>
  </r>
  <r>
    <x v="35"/>
    <x v="6"/>
    <n v="40"/>
    <n v="72"/>
    <n v="20989"/>
  </r>
  <r>
    <x v="36"/>
    <x v="6"/>
    <n v="40"/>
    <n v="18"/>
    <n v="3656"/>
  </r>
  <r>
    <x v="37"/>
    <x v="6"/>
    <n v="40"/>
    <n v="14"/>
    <n v="5556"/>
  </r>
  <r>
    <x v="38"/>
    <x v="6"/>
    <n v="40"/>
    <n v="57"/>
    <n v="15135"/>
  </r>
  <r>
    <x v="39"/>
    <x v="6"/>
    <n v="40"/>
    <n v="16"/>
    <n v="5238"/>
  </r>
  <r>
    <x v="40"/>
    <x v="6"/>
    <n v="40"/>
    <n v="13"/>
    <n v="3832"/>
  </r>
  <r>
    <x v="41"/>
    <x v="6"/>
    <n v="40"/>
    <n v="33"/>
    <n v="8367"/>
  </r>
  <r>
    <x v="42"/>
    <x v="6"/>
    <n v="40"/>
    <n v="49"/>
    <n v="9238"/>
  </r>
  <r>
    <x v="43"/>
    <x v="6"/>
    <n v="40"/>
    <n v="120"/>
    <n v="31338"/>
  </r>
  <r>
    <x v="44"/>
    <x v="6"/>
    <n v="40"/>
    <n v="38"/>
    <n v="20815"/>
  </r>
  <r>
    <x v="45"/>
    <x v="6"/>
    <n v="40"/>
    <n v="8"/>
    <n v="1930"/>
  </r>
  <r>
    <x v="46"/>
    <x v="6"/>
    <n v="40"/>
    <n v="136"/>
    <n v="88061"/>
  </r>
  <r>
    <x v="47"/>
    <x v="6"/>
    <n v="40"/>
    <n v="46"/>
    <n v="5136"/>
  </r>
  <r>
    <x v="48"/>
    <x v="6"/>
    <n v="40"/>
    <n v="47"/>
    <n v="15328"/>
  </r>
  <r>
    <x v="49"/>
    <x v="6"/>
    <n v="40"/>
    <n v="24"/>
    <n v="4035"/>
  </r>
  <r>
    <x v="50"/>
    <x v="6"/>
    <n v="40"/>
    <n v="24"/>
    <n v="4595"/>
  </r>
  <r>
    <x v="53"/>
    <x v="6"/>
    <n v="40"/>
    <n v="9"/>
    <n v="5124"/>
  </r>
  <r>
    <x v="52"/>
    <x v="6"/>
    <n v="40"/>
    <n v="1"/>
    <n v="347"/>
  </r>
  <r>
    <x v="51"/>
    <x v="6"/>
    <n v="40"/>
    <n v="78"/>
    <n v="98886"/>
  </r>
  <r>
    <x v="0"/>
    <x v="6"/>
    <n v="41"/>
    <n v="24"/>
    <n v="7377"/>
  </r>
  <r>
    <x v="1"/>
    <x v="6"/>
    <n v="41"/>
    <n v="5"/>
    <n v="1556"/>
  </r>
  <r>
    <x v="2"/>
    <x v="6"/>
    <n v="41"/>
    <n v="50"/>
    <n v="30038"/>
  </r>
  <r>
    <x v="3"/>
    <x v="6"/>
    <n v="41"/>
    <n v="13"/>
    <n v="4167"/>
  </r>
  <r>
    <x v="4"/>
    <x v="6"/>
    <n v="41"/>
    <n v="134"/>
    <n v="54562"/>
  </r>
  <r>
    <x v="5"/>
    <x v="6"/>
    <n v="41"/>
    <n v="5"/>
    <n v="3653"/>
  </r>
  <r>
    <x v="6"/>
    <x v="6"/>
    <n v="41"/>
    <n v="18"/>
    <n v="4486"/>
  </r>
  <r>
    <x v="7"/>
    <x v="6"/>
    <n v="41"/>
    <n v="12"/>
    <n v="2910"/>
  </r>
  <r>
    <x v="8"/>
    <x v="6"/>
    <n v="41"/>
    <n v="2"/>
    <n v="2826"/>
  </r>
  <r>
    <x v="9"/>
    <x v="6"/>
    <n v="41"/>
    <n v="0"/>
    <n v="0"/>
  </r>
  <r>
    <x v="10"/>
    <x v="6"/>
    <n v="41"/>
    <n v="55"/>
    <n v="53234"/>
  </r>
  <r>
    <x v="11"/>
    <x v="6"/>
    <n v="41"/>
    <n v="16"/>
    <n v="1465"/>
  </r>
  <r>
    <x v="12"/>
    <x v="6"/>
    <n v="41"/>
    <n v="7"/>
    <n v="2766"/>
  </r>
  <r>
    <x v="13"/>
    <x v="6"/>
    <n v="41"/>
    <n v="77"/>
    <n v="46943"/>
  </r>
  <r>
    <x v="14"/>
    <x v="6"/>
    <n v="41"/>
    <n v="27"/>
    <n v="6556"/>
  </r>
  <r>
    <x v="15"/>
    <x v="6"/>
    <n v="41"/>
    <n v="10"/>
    <n v="3626"/>
  </r>
  <r>
    <x v="16"/>
    <x v="6"/>
    <n v="41"/>
    <n v="32"/>
    <n v="6941"/>
  </r>
  <r>
    <x v="17"/>
    <x v="6"/>
    <n v="41"/>
    <n v="29"/>
    <n v="24064"/>
  </r>
  <r>
    <x v="18"/>
    <x v="6"/>
    <n v="41"/>
    <n v="75"/>
    <n v="45688"/>
  </r>
  <r>
    <x v="19"/>
    <x v="6"/>
    <n v="41"/>
    <n v="29"/>
    <n v="5397"/>
  </r>
  <r>
    <x v="20"/>
    <x v="6"/>
    <n v="41"/>
    <n v="42"/>
    <n v="9694"/>
  </r>
  <r>
    <x v="21"/>
    <x v="6"/>
    <n v="41"/>
    <n v="47"/>
    <n v="27872"/>
  </r>
  <r>
    <x v="22"/>
    <x v="6"/>
    <n v="41"/>
    <n v="75"/>
    <n v="25338"/>
  </r>
  <r>
    <x v="23"/>
    <x v="6"/>
    <n v="41"/>
    <n v="21"/>
    <n v="5548"/>
  </r>
  <r>
    <x v="24"/>
    <x v="6"/>
    <n v="41"/>
    <n v="50"/>
    <n v="19260"/>
  </r>
  <r>
    <x v="25"/>
    <x v="6"/>
    <n v="41"/>
    <n v="20"/>
    <n v="8228"/>
  </r>
  <r>
    <x v="26"/>
    <x v="6"/>
    <n v="41"/>
    <n v="8"/>
    <n v="3132"/>
  </r>
  <r>
    <x v="27"/>
    <x v="6"/>
    <n v="41"/>
    <n v="13"/>
    <n v="2756"/>
  </r>
  <r>
    <x v="28"/>
    <x v="6"/>
    <n v="41"/>
    <n v="38"/>
    <n v="17975"/>
  </r>
  <r>
    <x v="29"/>
    <x v="6"/>
    <n v="41"/>
    <n v="18"/>
    <n v="3555"/>
  </r>
  <r>
    <x v="30"/>
    <x v="6"/>
    <n v="41"/>
    <n v="21"/>
    <n v="15274"/>
  </r>
  <r>
    <x v="31"/>
    <x v="6"/>
    <n v="41"/>
    <n v="26"/>
    <n v="10672"/>
  </r>
  <r>
    <x v="32"/>
    <x v="6"/>
    <n v="41"/>
    <n v="64"/>
    <n v="14907"/>
  </r>
  <r>
    <x v="33"/>
    <x v="6"/>
    <n v="41"/>
    <n v="41"/>
    <n v="13992"/>
  </r>
  <r>
    <x v="34"/>
    <x v="6"/>
    <n v="41"/>
    <n v="7"/>
    <n v="1254"/>
  </r>
  <r>
    <x v="35"/>
    <x v="6"/>
    <n v="41"/>
    <n v="74"/>
    <n v="20810"/>
  </r>
  <r>
    <x v="36"/>
    <x v="6"/>
    <n v="41"/>
    <n v="19"/>
    <n v="4510"/>
  </r>
  <r>
    <x v="37"/>
    <x v="6"/>
    <n v="41"/>
    <n v="20"/>
    <n v="5980"/>
  </r>
  <r>
    <x v="38"/>
    <x v="6"/>
    <n v="41"/>
    <n v="58"/>
    <n v="16264"/>
  </r>
  <r>
    <x v="39"/>
    <x v="6"/>
    <n v="41"/>
    <n v="15"/>
    <n v="4239"/>
  </r>
  <r>
    <x v="40"/>
    <x v="6"/>
    <n v="41"/>
    <n v="14"/>
    <n v="3861"/>
  </r>
  <r>
    <x v="41"/>
    <x v="6"/>
    <n v="41"/>
    <n v="33"/>
    <n v="8651"/>
  </r>
  <r>
    <x v="42"/>
    <x v="6"/>
    <n v="41"/>
    <n v="51"/>
    <n v="8592"/>
  </r>
  <r>
    <x v="43"/>
    <x v="6"/>
    <n v="41"/>
    <n v="117"/>
    <n v="29247"/>
  </r>
  <r>
    <x v="44"/>
    <x v="6"/>
    <n v="41"/>
    <n v="39"/>
    <n v="22268"/>
  </r>
  <r>
    <x v="45"/>
    <x v="6"/>
    <n v="41"/>
    <n v="9"/>
    <n v="2239"/>
  </r>
  <r>
    <x v="46"/>
    <x v="6"/>
    <n v="41"/>
    <n v="136"/>
    <n v="85740"/>
  </r>
  <r>
    <x v="47"/>
    <x v="6"/>
    <n v="41"/>
    <n v="41"/>
    <n v="3111"/>
  </r>
  <r>
    <x v="48"/>
    <x v="6"/>
    <n v="41"/>
    <n v="50"/>
    <n v="17951"/>
  </r>
  <r>
    <x v="49"/>
    <x v="6"/>
    <n v="41"/>
    <n v="21"/>
    <n v="3791"/>
  </r>
  <r>
    <x v="50"/>
    <x v="6"/>
    <n v="41"/>
    <n v="26"/>
    <n v="4647"/>
  </r>
  <r>
    <x v="53"/>
    <x v="6"/>
    <n v="41"/>
    <n v="9"/>
    <n v="5129"/>
  </r>
  <r>
    <x v="52"/>
    <x v="6"/>
    <n v="41"/>
    <n v="2"/>
    <n v="314"/>
  </r>
  <r>
    <x v="51"/>
    <x v="6"/>
    <n v="41"/>
    <n v="75"/>
    <n v="98878"/>
  </r>
  <r>
    <x v="0"/>
    <x v="6"/>
    <n v="42"/>
    <n v="24"/>
    <n v="7664"/>
  </r>
  <r>
    <x v="1"/>
    <x v="6"/>
    <n v="42"/>
    <n v="6"/>
    <n v="1395"/>
  </r>
  <r>
    <x v="2"/>
    <x v="6"/>
    <n v="42"/>
    <n v="54"/>
    <n v="33544"/>
  </r>
  <r>
    <x v="3"/>
    <x v="6"/>
    <n v="42"/>
    <n v="13"/>
    <n v="4510"/>
  </r>
  <r>
    <x v="4"/>
    <x v="6"/>
    <n v="42"/>
    <n v="131"/>
    <n v="53551"/>
  </r>
  <r>
    <x v="5"/>
    <x v="6"/>
    <n v="42"/>
    <n v="5"/>
    <n v="3961"/>
  </r>
  <r>
    <x v="6"/>
    <x v="6"/>
    <n v="42"/>
    <n v="13"/>
    <n v="4072"/>
  </r>
  <r>
    <x v="7"/>
    <x v="6"/>
    <n v="42"/>
    <n v="13"/>
    <n v="2912"/>
  </r>
  <r>
    <x v="8"/>
    <x v="6"/>
    <n v="42"/>
    <n v="2"/>
    <n v="2875"/>
  </r>
  <r>
    <x v="9"/>
    <x v="6"/>
    <n v="42"/>
    <n v="0"/>
    <n v="0"/>
  </r>
  <r>
    <x v="10"/>
    <x v="6"/>
    <n v="42"/>
    <n v="55"/>
    <n v="56815"/>
  </r>
  <r>
    <x v="11"/>
    <x v="6"/>
    <n v="42"/>
    <n v="16"/>
    <n v="1444"/>
  </r>
  <r>
    <x v="12"/>
    <x v="6"/>
    <n v="42"/>
    <n v="7"/>
    <n v="1786"/>
  </r>
  <r>
    <x v="13"/>
    <x v="6"/>
    <n v="42"/>
    <n v="77"/>
    <n v="49952"/>
  </r>
  <r>
    <x v="14"/>
    <x v="6"/>
    <n v="42"/>
    <n v="28"/>
    <n v="6278"/>
  </r>
  <r>
    <x v="15"/>
    <x v="6"/>
    <n v="42"/>
    <n v="10"/>
    <n v="3417"/>
  </r>
  <r>
    <x v="16"/>
    <x v="6"/>
    <n v="42"/>
    <n v="33"/>
    <n v="7538"/>
  </r>
  <r>
    <x v="17"/>
    <x v="6"/>
    <n v="42"/>
    <n v="32"/>
    <n v="26455"/>
  </r>
  <r>
    <x v="18"/>
    <x v="6"/>
    <n v="42"/>
    <n v="78"/>
    <n v="46266"/>
  </r>
  <r>
    <x v="19"/>
    <x v="6"/>
    <n v="42"/>
    <n v="28"/>
    <n v="5429"/>
  </r>
  <r>
    <x v="20"/>
    <x v="6"/>
    <n v="42"/>
    <n v="42"/>
    <n v="9895"/>
  </r>
  <r>
    <x v="21"/>
    <x v="6"/>
    <n v="42"/>
    <n v="46"/>
    <n v="29217"/>
  </r>
  <r>
    <x v="22"/>
    <x v="6"/>
    <n v="42"/>
    <n v="72"/>
    <n v="24790"/>
  </r>
  <r>
    <x v="23"/>
    <x v="6"/>
    <n v="42"/>
    <n v="21"/>
    <n v="5230"/>
  </r>
  <r>
    <x v="24"/>
    <x v="6"/>
    <n v="42"/>
    <n v="49"/>
    <n v="18537"/>
  </r>
  <r>
    <x v="25"/>
    <x v="6"/>
    <n v="42"/>
    <n v="19"/>
    <n v="8091"/>
  </r>
  <r>
    <x v="26"/>
    <x v="6"/>
    <n v="42"/>
    <n v="9"/>
    <n v="3406"/>
  </r>
  <r>
    <x v="27"/>
    <x v="6"/>
    <n v="42"/>
    <n v="15"/>
    <n v="3225"/>
  </r>
  <r>
    <x v="28"/>
    <x v="6"/>
    <n v="42"/>
    <n v="38"/>
    <n v="17757"/>
  </r>
  <r>
    <x v="29"/>
    <x v="6"/>
    <n v="42"/>
    <n v="19"/>
    <n v="4098"/>
  </r>
  <r>
    <x v="30"/>
    <x v="6"/>
    <n v="42"/>
    <n v="21"/>
    <n v="15087"/>
  </r>
  <r>
    <x v="31"/>
    <x v="6"/>
    <n v="42"/>
    <n v="27"/>
    <n v="11306"/>
  </r>
  <r>
    <x v="32"/>
    <x v="6"/>
    <n v="42"/>
    <n v="65"/>
    <n v="15885"/>
  </r>
  <r>
    <x v="33"/>
    <x v="6"/>
    <n v="42"/>
    <n v="45"/>
    <n v="16190"/>
  </r>
  <r>
    <x v="34"/>
    <x v="6"/>
    <n v="42"/>
    <n v="9"/>
    <n v="1377"/>
  </r>
  <r>
    <x v="35"/>
    <x v="6"/>
    <n v="42"/>
    <n v="72"/>
    <n v="21192"/>
  </r>
  <r>
    <x v="36"/>
    <x v="6"/>
    <n v="42"/>
    <n v="17"/>
    <n v="3934"/>
  </r>
  <r>
    <x v="37"/>
    <x v="6"/>
    <n v="42"/>
    <n v="19"/>
    <n v="5798"/>
  </r>
  <r>
    <x v="38"/>
    <x v="6"/>
    <n v="42"/>
    <n v="59"/>
    <n v="16106"/>
  </r>
  <r>
    <x v="39"/>
    <x v="6"/>
    <n v="42"/>
    <n v="17"/>
    <n v="5682"/>
  </r>
  <r>
    <x v="40"/>
    <x v="6"/>
    <n v="42"/>
    <n v="15"/>
    <n v="5497"/>
  </r>
  <r>
    <x v="41"/>
    <x v="6"/>
    <n v="42"/>
    <n v="33"/>
    <n v="8836"/>
  </r>
  <r>
    <x v="42"/>
    <x v="6"/>
    <n v="42"/>
    <n v="51"/>
    <n v="9759"/>
  </r>
  <r>
    <x v="43"/>
    <x v="6"/>
    <n v="42"/>
    <n v="114"/>
    <n v="29274"/>
  </r>
  <r>
    <x v="44"/>
    <x v="6"/>
    <n v="42"/>
    <n v="37"/>
    <n v="18419"/>
  </r>
  <r>
    <x v="45"/>
    <x v="6"/>
    <n v="42"/>
    <n v="9"/>
    <n v="2358"/>
  </r>
  <r>
    <x v="46"/>
    <x v="6"/>
    <n v="42"/>
    <n v="137"/>
    <n v="93386"/>
  </r>
  <r>
    <x v="47"/>
    <x v="6"/>
    <n v="42"/>
    <n v="46"/>
    <n v="5220"/>
  </r>
  <r>
    <x v="48"/>
    <x v="6"/>
    <n v="42"/>
    <n v="49"/>
    <n v="33670"/>
  </r>
  <r>
    <x v="49"/>
    <x v="6"/>
    <n v="42"/>
    <n v="22"/>
    <n v="3978"/>
  </r>
  <r>
    <x v="50"/>
    <x v="6"/>
    <n v="42"/>
    <n v="23"/>
    <n v="4683"/>
  </r>
  <r>
    <x v="53"/>
    <x v="6"/>
    <n v="42"/>
    <n v="9"/>
    <n v="5157"/>
  </r>
  <r>
    <x v="52"/>
    <x v="6"/>
    <n v="42"/>
    <n v="2"/>
    <n v="363"/>
  </r>
  <r>
    <x v="51"/>
    <x v="6"/>
    <n v="42"/>
    <n v="78"/>
    <n v="102851"/>
  </r>
  <r>
    <x v="0"/>
    <x v="6"/>
    <n v="43"/>
    <n v="24"/>
    <n v="7698"/>
  </r>
  <r>
    <x v="1"/>
    <x v="6"/>
    <n v="43"/>
    <n v="6"/>
    <n v="1470"/>
  </r>
  <r>
    <x v="2"/>
    <x v="6"/>
    <n v="43"/>
    <n v="47"/>
    <n v="25845"/>
  </r>
  <r>
    <x v="3"/>
    <x v="6"/>
    <n v="43"/>
    <n v="12"/>
    <n v="4766"/>
  </r>
  <r>
    <x v="4"/>
    <x v="6"/>
    <n v="43"/>
    <n v="130"/>
    <n v="54665"/>
  </r>
  <r>
    <x v="5"/>
    <x v="6"/>
    <n v="43"/>
    <n v="6"/>
    <n v="3972"/>
  </r>
  <r>
    <x v="6"/>
    <x v="6"/>
    <n v="43"/>
    <n v="15"/>
    <n v="4277"/>
  </r>
  <r>
    <x v="7"/>
    <x v="6"/>
    <n v="43"/>
    <n v="13"/>
    <n v="2841"/>
  </r>
  <r>
    <x v="8"/>
    <x v="6"/>
    <n v="43"/>
    <n v="2"/>
    <n v="2891"/>
  </r>
  <r>
    <x v="9"/>
    <x v="6"/>
    <n v="43"/>
    <n v="0"/>
    <n v="0"/>
  </r>
  <r>
    <x v="10"/>
    <x v="6"/>
    <n v="43"/>
    <n v="55"/>
    <n v="55019"/>
  </r>
  <r>
    <x v="11"/>
    <x v="6"/>
    <n v="43"/>
    <n v="16"/>
    <n v="1291"/>
  </r>
  <r>
    <x v="12"/>
    <x v="6"/>
    <n v="43"/>
    <n v="8"/>
    <n v="1895"/>
  </r>
  <r>
    <x v="13"/>
    <x v="6"/>
    <n v="43"/>
    <n v="80"/>
    <n v="48249"/>
  </r>
  <r>
    <x v="14"/>
    <x v="6"/>
    <n v="43"/>
    <n v="27"/>
    <n v="6796"/>
  </r>
  <r>
    <x v="15"/>
    <x v="6"/>
    <n v="43"/>
    <n v="11"/>
    <n v="4156"/>
  </r>
  <r>
    <x v="16"/>
    <x v="6"/>
    <n v="43"/>
    <n v="34"/>
    <n v="7533"/>
  </r>
  <r>
    <x v="17"/>
    <x v="6"/>
    <n v="43"/>
    <n v="34"/>
    <n v="25504"/>
  </r>
  <r>
    <x v="18"/>
    <x v="6"/>
    <n v="43"/>
    <n v="80"/>
    <n v="49052"/>
  </r>
  <r>
    <x v="19"/>
    <x v="6"/>
    <n v="43"/>
    <n v="28"/>
    <n v="5227"/>
  </r>
  <r>
    <x v="20"/>
    <x v="6"/>
    <n v="43"/>
    <n v="42"/>
    <n v="9761"/>
  </r>
  <r>
    <x v="21"/>
    <x v="6"/>
    <n v="43"/>
    <n v="46"/>
    <n v="29999"/>
  </r>
  <r>
    <x v="22"/>
    <x v="6"/>
    <n v="43"/>
    <n v="73"/>
    <n v="24693"/>
  </r>
  <r>
    <x v="23"/>
    <x v="6"/>
    <n v="43"/>
    <n v="20"/>
    <n v="4736"/>
  </r>
  <r>
    <x v="24"/>
    <x v="6"/>
    <n v="43"/>
    <n v="49"/>
    <n v="19629"/>
  </r>
  <r>
    <x v="25"/>
    <x v="6"/>
    <n v="43"/>
    <n v="20"/>
    <n v="8556"/>
  </r>
  <r>
    <x v="26"/>
    <x v="6"/>
    <n v="43"/>
    <n v="9"/>
    <n v="3521"/>
  </r>
  <r>
    <x v="27"/>
    <x v="6"/>
    <n v="43"/>
    <n v="14"/>
    <n v="3173"/>
  </r>
  <r>
    <x v="28"/>
    <x v="6"/>
    <n v="43"/>
    <n v="38"/>
    <n v="17534"/>
  </r>
  <r>
    <x v="29"/>
    <x v="6"/>
    <n v="43"/>
    <n v="20"/>
    <n v="4213"/>
  </r>
  <r>
    <x v="30"/>
    <x v="6"/>
    <n v="43"/>
    <n v="22"/>
    <n v="15375"/>
  </r>
  <r>
    <x v="31"/>
    <x v="6"/>
    <n v="43"/>
    <n v="27"/>
    <n v="11093"/>
  </r>
  <r>
    <x v="32"/>
    <x v="6"/>
    <n v="43"/>
    <n v="67"/>
    <n v="16243"/>
  </r>
  <r>
    <x v="33"/>
    <x v="6"/>
    <n v="43"/>
    <n v="44"/>
    <n v="17269"/>
  </r>
  <r>
    <x v="34"/>
    <x v="6"/>
    <n v="43"/>
    <n v="8"/>
    <n v="1138"/>
  </r>
  <r>
    <x v="35"/>
    <x v="6"/>
    <n v="43"/>
    <n v="74"/>
    <n v="20973"/>
  </r>
  <r>
    <x v="36"/>
    <x v="6"/>
    <n v="43"/>
    <n v="22"/>
    <n v="5086"/>
  </r>
  <r>
    <x v="37"/>
    <x v="6"/>
    <n v="43"/>
    <n v="21"/>
    <n v="6016"/>
  </r>
  <r>
    <x v="38"/>
    <x v="6"/>
    <n v="43"/>
    <n v="58"/>
    <n v="15308"/>
  </r>
  <r>
    <x v="39"/>
    <x v="6"/>
    <n v="43"/>
    <n v="17"/>
    <n v="5386"/>
  </r>
  <r>
    <x v="40"/>
    <x v="6"/>
    <n v="43"/>
    <n v="15"/>
    <n v="5347"/>
  </r>
  <r>
    <x v="41"/>
    <x v="6"/>
    <n v="43"/>
    <n v="33"/>
    <n v="8804"/>
  </r>
  <r>
    <x v="42"/>
    <x v="6"/>
    <n v="43"/>
    <n v="52"/>
    <n v="10636"/>
  </r>
  <r>
    <x v="43"/>
    <x v="6"/>
    <n v="43"/>
    <n v="114"/>
    <n v="28558"/>
  </r>
  <r>
    <x v="44"/>
    <x v="6"/>
    <n v="43"/>
    <n v="40"/>
    <n v="24091"/>
  </r>
  <r>
    <x v="45"/>
    <x v="6"/>
    <n v="43"/>
    <n v="9"/>
    <n v="2381"/>
  </r>
  <r>
    <x v="46"/>
    <x v="6"/>
    <n v="43"/>
    <n v="137"/>
    <n v="90236"/>
  </r>
  <r>
    <x v="47"/>
    <x v="6"/>
    <n v="43"/>
    <n v="47"/>
    <n v="5321"/>
  </r>
  <r>
    <x v="48"/>
    <x v="6"/>
    <n v="43"/>
    <n v="47"/>
    <n v="30279"/>
  </r>
  <r>
    <x v="49"/>
    <x v="6"/>
    <n v="43"/>
    <n v="23"/>
    <n v="3994"/>
  </r>
  <r>
    <x v="50"/>
    <x v="6"/>
    <n v="43"/>
    <n v="26"/>
    <n v="4830"/>
  </r>
  <r>
    <x v="53"/>
    <x v="6"/>
    <n v="43"/>
    <n v="8"/>
    <n v="4927"/>
  </r>
  <r>
    <x v="52"/>
    <x v="6"/>
    <n v="43"/>
    <n v="2"/>
    <n v="352"/>
  </r>
  <r>
    <x v="51"/>
    <x v="6"/>
    <n v="43"/>
    <n v="82"/>
    <n v="97838"/>
  </r>
  <r>
    <x v="0"/>
    <x v="6"/>
    <n v="44"/>
    <n v="25"/>
    <n v="7885"/>
  </r>
  <r>
    <x v="1"/>
    <x v="6"/>
    <n v="44"/>
    <n v="6"/>
    <n v="1499"/>
  </r>
  <r>
    <x v="2"/>
    <x v="6"/>
    <n v="44"/>
    <n v="47"/>
    <n v="19978"/>
  </r>
  <r>
    <x v="3"/>
    <x v="6"/>
    <n v="44"/>
    <n v="12"/>
    <n v="4677"/>
  </r>
  <r>
    <x v="4"/>
    <x v="6"/>
    <n v="44"/>
    <n v="132"/>
    <n v="53864"/>
  </r>
  <r>
    <x v="5"/>
    <x v="6"/>
    <n v="44"/>
    <n v="6"/>
    <n v="3863"/>
  </r>
  <r>
    <x v="6"/>
    <x v="6"/>
    <n v="44"/>
    <n v="15"/>
    <n v="4188"/>
  </r>
  <r>
    <x v="7"/>
    <x v="6"/>
    <n v="44"/>
    <n v="13"/>
    <n v="2730"/>
  </r>
  <r>
    <x v="8"/>
    <x v="6"/>
    <n v="44"/>
    <n v="2"/>
    <n v="2769"/>
  </r>
  <r>
    <x v="9"/>
    <x v="6"/>
    <n v="44"/>
    <n v="0"/>
    <n v="0"/>
  </r>
  <r>
    <x v="10"/>
    <x v="6"/>
    <n v="44"/>
    <n v="55"/>
    <n v="56334"/>
  </r>
  <r>
    <x v="11"/>
    <x v="6"/>
    <n v="44"/>
    <n v="15"/>
    <n v="1303"/>
  </r>
  <r>
    <x v="12"/>
    <x v="6"/>
    <n v="44"/>
    <n v="7"/>
    <n v="1954"/>
  </r>
  <r>
    <x v="13"/>
    <x v="6"/>
    <n v="44"/>
    <n v="75"/>
    <n v="48388"/>
  </r>
  <r>
    <x v="14"/>
    <x v="6"/>
    <n v="44"/>
    <n v="27"/>
    <n v="6622"/>
  </r>
  <r>
    <x v="15"/>
    <x v="6"/>
    <n v="44"/>
    <n v="10"/>
    <n v="3394"/>
  </r>
  <r>
    <x v="16"/>
    <x v="6"/>
    <n v="44"/>
    <n v="32"/>
    <n v="7126"/>
  </r>
  <r>
    <x v="17"/>
    <x v="6"/>
    <n v="44"/>
    <n v="33"/>
    <n v="24875"/>
  </r>
  <r>
    <x v="18"/>
    <x v="6"/>
    <n v="44"/>
    <n v="75"/>
    <n v="47932"/>
  </r>
  <r>
    <x v="19"/>
    <x v="6"/>
    <n v="44"/>
    <n v="28"/>
    <n v="5381"/>
  </r>
  <r>
    <x v="20"/>
    <x v="6"/>
    <n v="44"/>
    <n v="42"/>
    <n v="9248"/>
  </r>
  <r>
    <x v="21"/>
    <x v="6"/>
    <n v="44"/>
    <n v="46"/>
    <n v="29980"/>
  </r>
  <r>
    <x v="22"/>
    <x v="6"/>
    <n v="44"/>
    <n v="73"/>
    <n v="24881"/>
  </r>
  <r>
    <x v="23"/>
    <x v="6"/>
    <n v="44"/>
    <n v="22"/>
    <n v="7836"/>
  </r>
  <r>
    <x v="24"/>
    <x v="6"/>
    <n v="44"/>
    <n v="50"/>
    <n v="18992"/>
  </r>
  <r>
    <x v="25"/>
    <x v="6"/>
    <n v="44"/>
    <n v="20"/>
    <n v="8638"/>
  </r>
  <r>
    <x v="26"/>
    <x v="6"/>
    <n v="44"/>
    <n v="9"/>
    <n v="3544"/>
  </r>
  <r>
    <x v="27"/>
    <x v="6"/>
    <n v="44"/>
    <n v="15"/>
    <n v="3363"/>
  </r>
  <r>
    <x v="28"/>
    <x v="6"/>
    <n v="44"/>
    <n v="37"/>
    <n v="18227"/>
  </r>
  <r>
    <x v="29"/>
    <x v="6"/>
    <n v="44"/>
    <n v="19"/>
    <n v="3767"/>
  </r>
  <r>
    <x v="30"/>
    <x v="6"/>
    <n v="44"/>
    <n v="22"/>
    <n v="15437"/>
  </r>
  <r>
    <x v="31"/>
    <x v="6"/>
    <n v="44"/>
    <n v="27"/>
    <n v="10358"/>
  </r>
  <r>
    <x v="32"/>
    <x v="6"/>
    <n v="44"/>
    <n v="71"/>
    <n v="16122"/>
  </r>
  <r>
    <x v="33"/>
    <x v="6"/>
    <n v="44"/>
    <n v="47"/>
    <n v="18014"/>
  </r>
  <r>
    <x v="34"/>
    <x v="6"/>
    <n v="44"/>
    <n v="7"/>
    <n v="1069"/>
  </r>
  <r>
    <x v="35"/>
    <x v="6"/>
    <n v="44"/>
    <n v="72"/>
    <n v="21380"/>
  </r>
  <r>
    <x v="36"/>
    <x v="6"/>
    <n v="44"/>
    <n v="24"/>
    <n v="5514"/>
  </r>
  <r>
    <x v="37"/>
    <x v="6"/>
    <n v="44"/>
    <n v="22"/>
    <n v="6332"/>
  </r>
  <r>
    <x v="38"/>
    <x v="6"/>
    <n v="44"/>
    <n v="58"/>
    <n v="15884"/>
  </r>
  <r>
    <x v="39"/>
    <x v="6"/>
    <n v="44"/>
    <n v="17"/>
    <n v="5442"/>
  </r>
  <r>
    <x v="40"/>
    <x v="6"/>
    <n v="44"/>
    <n v="14"/>
    <n v="5202"/>
  </r>
  <r>
    <x v="41"/>
    <x v="6"/>
    <n v="44"/>
    <n v="33"/>
    <n v="7842"/>
  </r>
  <r>
    <x v="42"/>
    <x v="6"/>
    <n v="44"/>
    <n v="50"/>
    <n v="10189"/>
  </r>
  <r>
    <x v="43"/>
    <x v="6"/>
    <n v="44"/>
    <n v="112"/>
    <n v="28878"/>
  </r>
  <r>
    <x v="44"/>
    <x v="6"/>
    <n v="44"/>
    <n v="41"/>
    <n v="23339"/>
  </r>
  <r>
    <x v="45"/>
    <x v="6"/>
    <n v="44"/>
    <n v="9"/>
    <n v="2192"/>
  </r>
  <r>
    <x v="46"/>
    <x v="6"/>
    <n v="44"/>
    <n v="139"/>
    <n v="91575"/>
  </r>
  <r>
    <x v="47"/>
    <x v="6"/>
    <n v="44"/>
    <n v="48"/>
    <n v="5080"/>
  </r>
  <r>
    <x v="48"/>
    <x v="6"/>
    <n v="44"/>
    <n v="48"/>
    <n v="25132"/>
  </r>
  <r>
    <x v="49"/>
    <x v="6"/>
    <n v="44"/>
    <n v="23"/>
    <n v="4178"/>
  </r>
  <r>
    <x v="50"/>
    <x v="6"/>
    <n v="44"/>
    <n v="26"/>
    <n v="4665"/>
  </r>
  <r>
    <x v="53"/>
    <x v="6"/>
    <n v="44"/>
    <n v="7"/>
    <n v="3688"/>
  </r>
  <r>
    <x v="52"/>
    <x v="6"/>
    <n v="44"/>
    <n v="1"/>
    <n v="349"/>
  </r>
  <r>
    <x v="51"/>
    <x v="6"/>
    <n v="44"/>
    <n v="79"/>
    <n v="101041"/>
  </r>
  <r>
    <x v="0"/>
    <x v="6"/>
    <n v="45"/>
    <n v="25"/>
    <n v="7924"/>
  </r>
  <r>
    <x v="1"/>
    <x v="6"/>
    <n v="45"/>
    <n v="6"/>
    <n v="1620"/>
  </r>
  <r>
    <x v="2"/>
    <x v="6"/>
    <n v="45"/>
    <n v="46"/>
    <n v="23723"/>
  </r>
  <r>
    <x v="3"/>
    <x v="6"/>
    <n v="45"/>
    <n v="12"/>
    <n v="4668"/>
  </r>
  <r>
    <x v="4"/>
    <x v="6"/>
    <n v="45"/>
    <n v="136"/>
    <n v="53923"/>
  </r>
  <r>
    <x v="5"/>
    <x v="6"/>
    <n v="45"/>
    <n v="7"/>
    <n v="3934"/>
  </r>
  <r>
    <x v="6"/>
    <x v="6"/>
    <n v="45"/>
    <n v="17"/>
    <n v="4534"/>
  </r>
  <r>
    <x v="7"/>
    <x v="6"/>
    <n v="45"/>
    <n v="13"/>
    <n v="2783"/>
  </r>
  <r>
    <x v="8"/>
    <x v="6"/>
    <n v="45"/>
    <n v="2"/>
    <n v="2745"/>
  </r>
  <r>
    <x v="9"/>
    <x v="6"/>
    <n v="45"/>
    <n v="0"/>
    <n v="0"/>
  </r>
  <r>
    <x v="10"/>
    <x v="6"/>
    <n v="45"/>
    <n v="56"/>
    <n v="55332"/>
  </r>
  <r>
    <x v="11"/>
    <x v="6"/>
    <n v="45"/>
    <n v="15"/>
    <n v="1096"/>
  </r>
  <r>
    <x v="12"/>
    <x v="6"/>
    <n v="45"/>
    <n v="8"/>
    <n v="1961"/>
  </r>
  <r>
    <x v="13"/>
    <x v="6"/>
    <n v="45"/>
    <n v="80"/>
    <n v="46592"/>
  </r>
  <r>
    <x v="14"/>
    <x v="6"/>
    <n v="45"/>
    <n v="26"/>
    <n v="6476"/>
  </r>
  <r>
    <x v="15"/>
    <x v="6"/>
    <n v="45"/>
    <n v="11"/>
    <n v="4197"/>
  </r>
  <r>
    <x v="16"/>
    <x v="6"/>
    <n v="45"/>
    <n v="32"/>
    <n v="7261"/>
  </r>
  <r>
    <x v="17"/>
    <x v="6"/>
    <n v="45"/>
    <n v="33"/>
    <n v="25019"/>
  </r>
  <r>
    <x v="18"/>
    <x v="6"/>
    <n v="45"/>
    <n v="74"/>
    <n v="41410"/>
  </r>
  <r>
    <x v="19"/>
    <x v="6"/>
    <n v="45"/>
    <n v="29"/>
    <n v="5539"/>
  </r>
  <r>
    <x v="20"/>
    <x v="6"/>
    <n v="45"/>
    <n v="42"/>
    <n v="9419"/>
  </r>
  <r>
    <x v="21"/>
    <x v="6"/>
    <n v="45"/>
    <n v="45"/>
    <n v="30910"/>
  </r>
  <r>
    <x v="22"/>
    <x v="6"/>
    <n v="45"/>
    <n v="70"/>
    <n v="23858"/>
  </r>
  <r>
    <x v="23"/>
    <x v="6"/>
    <n v="45"/>
    <n v="22"/>
    <n v="7420"/>
  </r>
  <r>
    <x v="24"/>
    <x v="6"/>
    <n v="45"/>
    <n v="49"/>
    <n v="19242"/>
  </r>
  <r>
    <x v="25"/>
    <x v="6"/>
    <n v="45"/>
    <n v="20"/>
    <n v="7918"/>
  </r>
  <r>
    <x v="26"/>
    <x v="6"/>
    <n v="45"/>
    <n v="9"/>
    <n v="2787"/>
  </r>
  <r>
    <x v="27"/>
    <x v="6"/>
    <n v="45"/>
    <n v="14"/>
    <n v="3419"/>
  </r>
  <r>
    <x v="28"/>
    <x v="6"/>
    <n v="45"/>
    <n v="35"/>
    <n v="17530"/>
  </r>
  <r>
    <x v="29"/>
    <x v="6"/>
    <n v="45"/>
    <n v="21"/>
    <n v="4119"/>
  </r>
  <r>
    <x v="30"/>
    <x v="6"/>
    <n v="45"/>
    <n v="20"/>
    <n v="13686"/>
  </r>
  <r>
    <x v="31"/>
    <x v="6"/>
    <n v="45"/>
    <n v="28"/>
    <n v="11178"/>
  </r>
  <r>
    <x v="32"/>
    <x v="6"/>
    <n v="45"/>
    <n v="69"/>
    <n v="15806"/>
  </r>
  <r>
    <x v="33"/>
    <x v="6"/>
    <n v="45"/>
    <n v="47"/>
    <n v="17343"/>
  </r>
  <r>
    <x v="34"/>
    <x v="6"/>
    <n v="45"/>
    <n v="7"/>
    <n v="1261"/>
  </r>
  <r>
    <x v="35"/>
    <x v="6"/>
    <n v="45"/>
    <n v="69"/>
    <n v="18260"/>
  </r>
  <r>
    <x v="36"/>
    <x v="6"/>
    <n v="45"/>
    <n v="20"/>
    <n v="4825"/>
  </r>
  <r>
    <x v="37"/>
    <x v="6"/>
    <n v="45"/>
    <n v="22"/>
    <n v="5968"/>
  </r>
  <r>
    <x v="38"/>
    <x v="6"/>
    <n v="45"/>
    <n v="58"/>
    <n v="15842"/>
  </r>
  <r>
    <x v="39"/>
    <x v="6"/>
    <n v="45"/>
    <n v="17"/>
    <n v="5087"/>
  </r>
  <r>
    <x v="40"/>
    <x v="6"/>
    <n v="45"/>
    <n v="13"/>
    <n v="4961"/>
  </r>
  <r>
    <x v="41"/>
    <x v="6"/>
    <n v="45"/>
    <n v="34"/>
    <n v="8808"/>
  </r>
  <r>
    <x v="42"/>
    <x v="6"/>
    <n v="45"/>
    <n v="52"/>
    <n v="9227"/>
  </r>
  <r>
    <x v="43"/>
    <x v="6"/>
    <n v="45"/>
    <n v="116"/>
    <n v="29111"/>
  </r>
  <r>
    <x v="44"/>
    <x v="6"/>
    <n v="45"/>
    <n v="41"/>
    <n v="24098"/>
  </r>
  <r>
    <x v="45"/>
    <x v="6"/>
    <n v="45"/>
    <n v="9"/>
    <n v="2389"/>
  </r>
  <r>
    <x v="46"/>
    <x v="6"/>
    <n v="45"/>
    <n v="137"/>
    <n v="88783"/>
  </r>
  <r>
    <x v="47"/>
    <x v="6"/>
    <n v="45"/>
    <n v="38"/>
    <n v="4651"/>
  </r>
  <r>
    <x v="48"/>
    <x v="6"/>
    <n v="45"/>
    <n v="50"/>
    <n v="25551"/>
  </r>
  <r>
    <x v="49"/>
    <x v="6"/>
    <n v="45"/>
    <n v="22"/>
    <n v="3858"/>
  </r>
  <r>
    <x v="50"/>
    <x v="6"/>
    <n v="45"/>
    <n v="24"/>
    <n v="4282"/>
  </r>
  <r>
    <x v="53"/>
    <x v="6"/>
    <n v="45"/>
    <n v="8"/>
    <n v="4971"/>
  </r>
  <r>
    <x v="52"/>
    <x v="6"/>
    <n v="45"/>
    <n v="1"/>
    <n v="378"/>
  </r>
  <r>
    <x v="51"/>
    <x v="6"/>
    <n v="45"/>
    <n v="78"/>
    <n v="98996"/>
  </r>
  <r>
    <x v="0"/>
    <x v="6"/>
    <n v="46"/>
    <n v="21"/>
    <n v="7879"/>
  </r>
  <r>
    <x v="1"/>
    <x v="6"/>
    <n v="46"/>
    <n v="6"/>
    <n v="1605"/>
  </r>
  <r>
    <x v="2"/>
    <x v="6"/>
    <n v="46"/>
    <n v="55"/>
    <n v="28005"/>
  </r>
  <r>
    <x v="3"/>
    <x v="6"/>
    <n v="46"/>
    <n v="12"/>
    <n v="4594"/>
  </r>
  <r>
    <x v="4"/>
    <x v="6"/>
    <n v="46"/>
    <n v="133"/>
    <n v="55887"/>
  </r>
  <r>
    <x v="5"/>
    <x v="6"/>
    <n v="46"/>
    <n v="7"/>
    <n v="3921"/>
  </r>
  <r>
    <x v="6"/>
    <x v="6"/>
    <n v="46"/>
    <n v="18"/>
    <n v="4256"/>
  </r>
  <r>
    <x v="7"/>
    <x v="6"/>
    <n v="46"/>
    <n v="13"/>
    <n v="2895"/>
  </r>
  <r>
    <x v="8"/>
    <x v="6"/>
    <n v="46"/>
    <n v="2"/>
    <n v="2451"/>
  </r>
  <r>
    <x v="9"/>
    <x v="6"/>
    <n v="46"/>
    <n v="0"/>
    <n v="0"/>
  </r>
  <r>
    <x v="10"/>
    <x v="6"/>
    <n v="46"/>
    <n v="56"/>
    <n v="56126"/>
  </r>
  <r>
    <x v="11"/>
    <x v="6"/>
    <n v="46"/>
    <n v="16"/>
    <n v="1420"/>
  </r>
  <r>
    <x v="12"/>
    <x v="6"/>
    <n v="46"/>
    <n v="8"/>
    <n v="1924"/>
  </r>
  <r>
    <x v="13"/>
    <x v="6"/>
    <n v="46"/>
    <n v="78"/>
    <n v="48074"/>
  </r>
  <r>
    <x v="14"/>
    <x v="6"/>
    <n v="46"/>
    <n v="26"/>
    <n v="6423"/>
  </r>
  <r>
    <x v="15"/>
    <x v="6"/>
    <n v="46"/>
    <n v="10"/>
    <n v="3477"/>
  </r>
  <r>
    <x v="16"/>
    <x v="6"/>
    <n v="46"/>
    <n v="29"/>
    <n v="6799"/>
  </r>
  <r>
    <x v="17"/>
    <x v="6"/>
    <n v="46"/>
    <n v="31"/>
    <n v="22028"/>
  </r>
  <r>
    <x v="18"/>
    <x v="6"/>
    <n v="46"/>
    <n v="79"/>
    <n v="46596"/>
  </r>
  <r>
    <x v="19"/>
    <x v="6"/>
    <n v="46"/>
    <n v="29"/>
    <n v="5650"/>
  </r>
  <r>
    <x v="20"/>
    <x v="6"/>
    <n v="46"/>
    <n v="41"/>
    <n v="10122"/>
  </r>
  <r>
    <x v="21"/>
    <x v="6"/>
    <n v="46"/>
    <n v="44"/>
    <n v="31597"/>
  </r>
  <r>
    <x v="22"/>
    <x v="6"/>
    <n v="46"/>
    <n v="74"/>
    <n v="24237"/>
  </r>
  <r>
    <x v="23"/>
    <x v="6"/>
    <n v="46"/>
    <n v="20"/>
    <n v="6389"/>
  </r>
  <r>
    <x v="24"/>
    <x v="6"/>
    <n v="46"/>
    <n v="49"/>
    <n v="16066"/>
  </r>
  <r>
    <x v="25"/>
    <x v="6"/>
    <n v="46"/>
    <n v="21"/>
    <n v="8538"/>
  </r>
  <r>
    <x v="26"/>
    <x v="6"/>
    <n v="46"/>
    <n v="8"/>
    <n v="3428"/>
  </r>
  <r>
    <x v="27"/>
    <x v="6"/>
    <n v="46"/>
    <n v="15"/>
    <n v="3173"/>
  </r>
  <r>
    <x v="28"/>
    <x v="6"/>
    <n v="46"/>
    <n v="36"/>
    <n v="18132"/>
  </r>
  <r>
    <x v="29"/>
    <x v="6"/>
    <n v="46"/>
    <n v="20"/>
    <n v="4239"/>
  </r>
  <r>
    <x v="30"/>
    <x v="6"/>
    <n v="46"/>
    <n v="24"/>
    <n v="15909"/>
  </r>
  <r>
    <x v="31"/>
    <x v="6"/>
    <n v="46"/>
    <n v="27"/>
    <n v="11715"/>
  </r>
  <r>
    <x v="32"/>
    <x v="6"/>
    <n v="46"/>
    <n v="70"/>
    <n v="16235"/>
  </r>
  <r>
    <x v="33"/>
    <x v="6"/>
    <n v="46"/>
    <n v="45"/>
    <n v="16777"/>
  </r>
  <r>
    <x v="34"/>
    <x v="6"/>
    <n v="46"/>
    <n v="9"/>
    <n v="1608"/>
  </r>
  <r>
    <x v="35"/>
    <x v="6"/>
    <n v="46"/>
    <n v="70"/>
    <n v="20556"/>
  </r>
  <r>
    <x v="36"/>
    <x v="6"/>
    <n v="46"/>
    <n v="19"/>
    <n v="4657"/>
  </r>
  <r>
    <x v="37"/>
    <x v="6"/>
    <n v="46"/>
    <n v="20"/>
    <n v="5689"/>
  </r>
  <r>
    <x v="38"/>
    <x v="6"/>
    <n v="46"/>
    <n v="56"/>
    <n v="14907"/>
  </r>
  <r>
    <x v="39"/>
    <x v="6"/>
    <n v="46"/>
    <n v="17"/>
    <n v="5723"/>
  </r>
  <r>
    <x v="40"/>
    <x v="6"/>
    <n v="46"/>
    <n v="14"/>
    <n v="6459"/>
  </r>
  <r>
    <x v="41"/>
    <x v="6"/>
    <n v="46"/>
    <n v="34"/>
    <n v="8508"/>
  </r>
  <r>
    <x v="42"/>
    <x v="6"/>
    <n v="46"/>
    <n v="52"/>
    <n v="10464"/>
  </r>
  <r>
    <x v="43"/>
    <x v="6"/>
    <n v="46"/>
    <n v="116"/>
    <n v="29924"/>
  </r>
  <r>
    <x v="44"/>
    <x v="6"/>
    <n v="46"/>
    <n v="40"/>
    <n v="23798"/>
  </r>
  <r>
    <x v="45"/>
    <x v="6"/>
    <n v="46"/>
    <n v="10"/>
    <n v="2918"/>
  </r>
  <r>
    <x v="46"/>
    <x v="6"/>
    <n v="46"/>
    <n v="142"/>
    <n v="92413"/>
  </r>
  <r>
    <x v="47"/>
    <x v="6"/>
    <n v="46"/>
    <n v="47"/>
    <n v="4831"/>
  </r>
  <r>
    <x v="48"/>
    <x v="6"/>
    <n v="46"/>
    <n v="46"/>
    <n v="15232"/>
  </r>
  <r>
    <x v="49"/>
    <x v="6"/>
    <n v="46"/>
    <n v="23"/>
    <n v="3890"/>
  </r>
  <r>
    <x v="50"/>
    <x v="6"/>
    <n v="46"/>
    <n v="23"/>
    <n v="4226"/>
  </r>
  <r>
    <x v="53"/>
    <x v="6"/>
    <n v="46"/>
    <n v="9"/>
    <n v="5175"/>
  </r>
  <r>
    <x v="52"/>
    <x v="6"/>
    <n v="46"/>
    <n v="1"/>
    <n v="423"/>
  </r>
  <r>
    <x v="51"/>
    <x v="6"/>
    <n v="46"/>
    <n v="76"/>
    <n v="102404"/>
  </r>
  <r>
    <x v="0"/>
    <x v="6"/>
    <n v="47"/>
    <n v="23"/>
    <n v="5113"/>
  </r>
  <r>
    <x v="1"/>
    <x v="6"/>
    <n v="47"/>
    <n v="6"/>
    <n v="1299"/>
  </r>
  <r>
    <x v="2"/>
    <x v="6"/>
    <n v="47"/>
    <n v="46"/>
    <n v="16533"/>
  </r>
  <r>
    <x v="3"/>
    <x v="6"/>
    <n v="47"/>
    <n v="12"/>
    <n v="2755"/>
  </r>
  <r>
    <x v="4"/>
    <x v="6"/>
    <n v="47"/>
    <n v="133"/>
    <n v="40334"/>
  </r>
  <r>
    <x v="5"/>
    <x v="6"/>
    <n v="47"/>
    <n v="4"/>
    <n v="2444"/>
  </r>
  <r>
    <x v="6"/>
    <x v="6"/>
    <n v="47"/>
    <n v="19"/>
    <n v="2302"/>
  </r>
  <r>
    <x v="7"/>
    <x v="6"/>
    <n v="47"/>
    <n v="13"/>
    <n v="2016"/>
  </r>
  <r>
    <x v="8"/>
    <x v="6"/>
    <n v="47"/>
    <n v="2"/>
    <n v="1405"/>
  </r>
  <r>
    <x v="9"/>
    <x v="6"/>
    <n v="47"/>
    <n v="0"/>
    <n v="0"/>
  </r>
  <r>
    <x v="10"/>
    <x v="6"/>
    <n v="47"/>
    <n v="56"/>
    <n v="49314"/>
  </r>
  <r>
    <x v="11"/>
    <x v="6"/>
    <n v="47"/>
    <n v="16"/>
    <n v="1083"/>
  </r>
  <r>
    <x v="12"/>
    <x v="6"/>
    <n v="47"/>
    <n v="7"/>
    <n v="1322"/>
  </r>
  <r>
    <x v="13"/>
    <x v="6"/>
    <n v="47"/>
    <n v="77"/>
    <n v="38743"/>
  </r>
  <r>
    <x v="14"/>
    <x v="6"/>
    <n v="47"/>
    <n v="26"/>
    <n v="3958"/>
  </r>
  <r>
    <x v="15"/>
    <x v="6"/>
    <n v="47"/>
    <n v="11"/>
    <n v="1556"/>
  </r>
  <r>
    <x v="16"/>
    <x v="6"/>
    <n v="47"/>
    <n v="31"/>
    <n v="5016"/>
  </r>
  <r>
    <x v="17"/>
    <x v="6"/>
    <n v="47"/>
    <n v="31"/>
    <n v="20557"/>
  </r>
  <r>
    <x v="18"/>
    <x v="6"/>
    <n v="47"/>
    <n v="90"/>
    <n v="46634"/>
  </r>
  <r>
    <x v="19"/>
    <x v="6"/>
    <n v="47"/>
    <n v="29"/>
    <n v="3740"/>
  </r>
  <r>
    <x v="20"/>
    <x v="6"/>
    <n v="47"/>
    <n v="42"/>
    <n v="6603"/>
  </r>
  <r>
    <x v="21"/>
    <x v="6"/>
    <n v="47"/>
    <n v="48"/>
    <n v="21836"/>
  </r>
  <r>
    <x v="22"/>
    <x v="6"/>
    <n v="47"/>
    <n v="72"/>
    <n v="17482"/>
  </r>
  <r>
    <x v="23"/>
    <x v="6"/>
    <n v="47"/>
    <n v="22"/>
    <n v="5464"/>
  </r>
  <r>
    <x v="24"/>
    <x v="6"/>
    <n v="47"/>
    <n v="51"/>
    <n v="16784"/>
  </r>
  <r>
    <x v="25"/>
    <x v="6"/>
    <n v="47"/>
    <n v="20"/>
    <n v="5370"/>
  </r>
  <r>
    <x v="26"/>
    <x v="6"/>
    <n v="47"/>
    <n v="9"/>
    <n v="2619"/>
  </r>
  <r>
    <x v="27"/>
    <x v="6"/>
    <n v="47"/>
    <n v="14"/>
    <n v="2097"/>
  </r>
  <r>
    <x v="28"/>
    <x v="6"/>
    <n v="47"/>
    <n v="37"/>
    <n v="16725"/>
  </r>
  <r>
    <x v="29"/>
    <x v="6"/>
    <n v="47"/>
    <n v="21"/>
    <n v="2805"/>
  </r>
  <r>
    <x v="30"/>
    <x v="6"/>
    <n v="47"/>
    <n v="23"/>
    <n v="14189"/>
  </r>
  <r>
    <x v="31"/>
    <x v="6"/>
    <n v="47"/>
    <n v="27"/>
    <n v="9329"/>
  </r>
  <r>
    <x v="32"/>
    <x v="6"/>
    <n v="47"/>
    <n v="72"/>
    <n v="11098"/>
  </r>
  <r>
    <x v="33"/>
    <x v="6"/>
    <n v="47"/>
    <n v="47"/>
    <n v="11138"/>
  </r>
  <r>
    <x v="34"/>
    <x v="6"/>
    <n v="47"/>
    <n v="7"/>
    <n v="1052"/>
  </r>
  <r>
    <x v="35"/>
    <x v="6"/>
    <n v="47"/>
    <n v="66"/>
    <n v="13044"/>
  </r>
  <r>
    <x v="36"/>
    <x v="6"/>
    <n v="47"/>
    <n v="22"/>
    <n v="3615"/>
  </r>
  <r>
    <x v="37"/>
    <x v="6"/>
    <n v="47"/>
    <n v="20"/>
    <n v="4387"/>
  </r>
  <r>
    <x v="38"/>
    <x v="6"/>
    <n v="47"/>
    <n v="56"/>
    <n v="9992"/>
  </r>
  <r>
    <x v="39"/>
    <x v="6"/>
    <n v="47"/>
    <n v="17"/>
    <n v="3342"/>
  </r>
  <r>
    <x v="40"/>
    <x v="6"/>
    <n v="47"/>
    <n v="14"/>
    <n v="4595"/>
  </r>
  <r>
    <x v="41"/>
    <x v="6"/>
    <n v="47"/>
    <n v="34"/>
    <n v="7275"/>
  </r>
  <r>
    <x v="42"/>
    <x v="6"/>
    <n v="47"/>
    <n v="54"/>
    <n v="7397"/>
  </r>
  <r>
    <x v="43"/>
    <x v="6"/>
    <n v="47"/>
    <n v="114"/>
    <n v="21211"/>
  </r>
  <r>
    <x v="44"/>
    <x v="6"/>
    <n v="47"/>
    <n v="41"/>
    <n v="21278"/>
  </r>
  <r>
    <x v="45"/>
    <x v="6"/>
    <n v="47"/>
    <n v="10"/>
    <n v="1997"/>
  </r>
  <r>
    <x v="46"/>
    <x v="6"/>
    <n v="47"/>
    <n v="140"/>
    <n v="86851"/>
  </r>
  <r>
    <x v="47"/>
    <x v="6"/>
    <n v="47"/>
    <n v="47"/>
    <n v="2954"/>
  </r>
  <r>
    <x v="48"/>
    <x v="6"/>
    <n v="47"/>
    <n v="47"/>
    <n v="10547"/>
  </r>
  <r>
    <x v="49"/>
    <x v="6"/>
    <n v="47"/>
    <n v="21"/>
    <n v="2368"/>
  </r>
  <r>
    <x v="50"/>
    <x v="6"/>
    <n v="47"/>
    <n v="23"/>
    <n v="3211"/>
  </r>
  <r>
    <x v="53"/>
    <x v="6"/>
    <n v="47"/>
    <n v="8"/>
    <n v="4041"/>
  </r>
  <r>
    <x v="52"/>
    <x v="6"/>
    <n v="47"/>
    <n v="1"/>
    <n v="393"/>
  </r>
  <r>
    <x v="51"/>
    <x v="6"/>
    <n v="47"/>
    <n v="80"/>
    <n v="88256"/>
  </r>
  <r>
    <x v="0"/>
    <x v="6"/>
    <n v="48"/>
    <n v="25"/>
    <n v="7753"/>
  </r>
  <r>
    <x v="1"/>
    <x v="6"/>
    <n v="48"/>
    <n v="6"/>
    <n v="1533"/>
  </r>
  <r>
    <x v="2"/>
    <x v="6"/>
    <n v="48"/>
    <n v="45"/>
    <n v="24662"/>
  </r>
  <r>
    <x v="3"/>
    <x v="6"/>
    <n v="48"/>
    <n v="13"/>
    <n v="4444"/>
  </r>
  <r>
    <x v="4"/>
    <x v="6"/>
    <n v="48"/>
    <n v="132"/>
    <n v="54340"/>
  </r>
  <r>
    <x v="5"/>
    <x v="6"/>
    <n v="48"/>
    <n v="7"/>
    <n v="4035"/>
  </r>
  <r>
    <x v="6"/>
    <x v="6"/>
    <n v="48"/>
    <n v="17"/>
    <n v="4301"/>
  </r>
  <r>
    <x v="7"/>
    <x v="6"/>
    <n v="48"/>
    <n v="13"/>
    <n v="2857"/>
  </r>
  <r>
    <x v="8"/>
    <x v="6"/>
    <n v="48"/>
    <n v="2"/>
    <n v="2897"/>
  </r>
  <r>
    <x v="9"/>
    <x v="6"/>
    <n v="48"/>
    <n v="0"/>
    <n v="0"/>
  </r>
  <r>
    <x v="10"/>
    <x v="6"/>
    <n v="48"/>
    <n v="56"/>
    <n v="57314"/>
  </r>
  <r>
    <x v="11"/>
    <x v="6"/>
    <n v="48"/>
    <n v="16"/>
    <n v="1487"/>
  </r>
  <r>
    <x v="12"/>
    <x v="6"/>
    <n v="48"/>
    <n v="5"/>
    <n v="1895"/>
  </r>
  <r>
    <x v="13"/>
    <x v="6"/>
    <n v="48"/>
    <n v="80"/>
    <n v="48951"/>
  </r>
  <r>
    <x v="14"/>
    <x v="6"/>
    <n v="48"/>
    <n v="27"/>
    <n v="6394"/>
  </r>
  <r>
    <x v="15"/>
    <x v="6"/>
    <n v="48"/>
    <n v="11"/>
    <n v="4446"/>
  </r>
  <r>
    <x v="16"/>
    <x v="6"/>
    <n v="48"/>
    <n v="32"/>
    <n v="7789"/>
  </r>
  <r>
    <x v="17"/>
    <x v="6"/>
    <n v="48"/>
    <n v="29"/>
    <n v="25521"/>
  </r>
  <r>
    <x v="18"/>
    <x v="6"/>
    <n v="48"/>
    <n v="93"/>
    <n v="45866"/>
  </r>
  <r>
    <x v="19"/>
    <x v="6"/>
    <n v="48"/>
    <n v="29"/>
    <n v="5395"/>
  </r>
  <r>
    <x v="20"/>
    <x v="6"/>
    <n v="48"/>
    <n v="42"/>
    <n v="10120"/>
  </r>
  <r>
    <x v="21"/>
    <x v="6"/>
    <n v="48"/>
    <n v="44"/>
    <n v="31811"/>
  </r>
  <r>
    <x v="22"/>
    <x v="6"/>
    <n v="48"/>
    <n v="72"/>
    <n v="24645"/>
  </r>
  <r>
    <x v="23"/>
    <x v="6"/>
    <n v="48"/>
    <n v="22"/>
    <n v="7733"/>
  </r>
  <r>
    <x v="24"/>
    <x v="6"/>
    <n v="48"/>
    <n v="45"/>
    <n v="17573"/>
  </r>
  <r>
    <x v="25"/>
    <x v="6"/>
    <n v="48"/>
    <n v="20"/>
    <n v="7540"/>
  </r>
  <r>
    <x v="26"/>
    <x v="6"/>
    <n v="48"/>
    <n v="9"/>
    <n v="3714"/>
  </r>
  <r>
    <x v="27"/>
    <x v="6"/>
    <n v="48"/>
    <n v="15"/>
    <n v="3642"/>
  </r>
  <r>
    <x v="28"/>
    <x v="6"/>
    <n v="48"/>
    <n v="36"/>
    <n v="18608"/>
  </r>
  <r>
    <x v="29"/>
    <x v="6"/>
    <n v="48"/>
    <n v="21"/>
    <n v="4347"/>
  </r>
  <r>
    <x v="30"/>
    <x v="6"/>
    <n v="48"/>
    <n v="24"/>
    <n v="16947"/>
  </r>
  <r>
    <x v="31"/>
    <x v="6"/>
    <n v="48"/>
    <n v="27"/>
    <n v="11427"/>
  </r>
  <r>
    <x v="32"/>
    <x v="6"/>
    <n v="48"/>
    <n v="71"/>
    <n v="16048"/>
  </r>
  <r>
    <x v="33"/>
    <x v="6"/>
    <n v="48"/>
    <n v="48"/>
    <n v="17358"/>
  </r>
  <r>
    <x v="34"/>
    <x v="6"/>
    <n v="48"/>
    <n v="5"/>
    <n v="611"/>
  </r>
  <r>
    <x v="35"/>
    <x v="6"/>
    <n v="48"/>
    <n v="70"/>
    <n v="20279"/>
  </r>
  <r>
    <x v="36"/>
    <x v="6"/>
    <n v="48"/>
    <n v="22"/>
    <n v="5324"/>
  </r>
  <r>
    <x v="37"/>
    <x v="6"/>
    <n v="48"/>
    <n v="20"/>
    <n v="5905"/>
  </r>
  <r>
    <x v="38"/>
    <x v="6"/>
    <n v="48"/>
    <n v="58"/>
    <n v="15359"/>
  </r>
  <r>
    <x v="39"/>
    <x v="6"/>
    <n v="48"/>
    <n v="17"/>
    <n v="5331"/>
  </r>
  <r>
    <x v="40"/>
    <x v="6"/>
    <n v="48"/>
    <n v="16"/>
    <n v="6770"/>
  </r>
  <r>
    <x v="41"/>
    <x v="6"/>
    <n v="48"/>
    <n v="34"/>
    <n v="8894"/>
  </r>
  <r>
    <x v="42"/>
    <x v="6"/>
    <n v="48"/>
    <n v="55"/>
    <n v="10449"/>
  </r>
  <r>
    <x v="43"/>
    <x v="6"/>
    <n v="48"/>
    <n v="112"/>
    <n v="27895"/>
  </r>
  <r>
    <x v="44"/>
    <x v="6"/>
    <n v="48"/>
    <n v="40"/>
    <n v="24606"/>
  </r>
  <r>
    <x v="45"/>
    <x v="6"/>
    <n v="48"/>
    <n v="10"/>
    <n v="2918"/>
  </r>
  <r>
    <x v="46"/>
    <x v="6"/>
    <n v="48"/>
    <n v="137"/>
    <n v="92605"/>
  </r>
  <r>
    <x v="47"/>
    <x v="6"/>
    <n v="48"/>
    <n v="47"/>
    <n v="5004"/>
  </r>
  <r>
    <x v="48"/>
    <x v="6"/>
    <n v="48"/>
    <n v="44"/>
    <n v="14901"/>
  </r>
  <r>
    <x v="49"/>
    <x v="6"/>
    <n v="48"/>
    <n v="23"/>
    <n v="4108"/>
  </r>
  <r>
    <x v="50"/>
    <x v="6"/>
    <n v="48"/>
    <n v="24"/>
    <n v="4600"/>
  </r>
  <r>
    <x v="53"/>
    <x v="6"/>
    <n v="48"/>
    <n v="8"/>
    <n v="4325"/>
  </r>
  <r>
    <x v="52"/>
    <x v="6"/>
    <n v="48"/>
    <n v="2"/>
    <n v="796"/>
  </r>
  <r>
    <x v="51"/>
    <x v="6"/>
    <n v="48"/>
    <n v="70"/>
    <n v="102484"/>
  </r>
  <r>
    <x v="0"/>
    <x v="6"/>
    <n v="49"/>
    <n v="25"/>
    <n v="7990"/>
  </r>
  <r>
    <x v="1"/>
    <x v="6"/>
    <n v="49"/>
    <n v="6"/>
    <n v="1421"/>
  </r>
  <r>
    <x v="2"/>
    <x v="6"/>
    <n v="49"/>
    <n v="47"/>
    <n v="23597"/>
  </r>
  <r>
    <x v="3"/>
    <x v="6"/>
    <n v="49"/>
    <n v="11"/>
    <n v="4105"/>
  </r>
  <r>
    <x v="4"/>
    <x v="6"/>
    <n v="49"/>
    <n v="133"/>
    <n v="53691"/>
  </r>
  <r>
    <x v="5"/>
    <x v="6"/>
    <n v="49"/>
    <n v="7"/>
    <n v="3892"/>
  </r>
  <r>
    <x v="6"/>
    <x v="6"/>
    <n v="49"/>
    <n v="16"/>
    <n v="4045"/>
  </r>
  <r>
    <x v="7"/>
    <x v="6"/>
    <n v="49"/>
    <n v="13"/>
    <n v="2822"/>
  </r>
  <r>
    <x v="8"/>
    <x v="6"/>
    <n v="49"/>
    <n v="2"/>
    <n v="2968"/>
  </r>
  <r>
    <x v="9"/>
    <x v="6"/>
    <n v="49"/>
    <n v="0"/>
    <n v="0"/>
  </r>
  <r>
    <x v="10"/>
    <x v="6"/>
    <n v="49"/>
    <n v="53"/>
    <n v="52554"/>
  </r>
  <r>
    <x v="11"/>
    <x v="6"/>
    <n v="49"/>
    <n v="16"/>
    <n v="1468"/>
  </r>
  <r>
    <x v="12"/>
    <x v="6"/>
    <n v="49"/>
    <n v="8"/>
    <n v="2025"/>
  </r>
  <r>
    <x v="13"/>
    <x v="6"/>
    <n v="49"/>
    <n v="81"/>
    <n v="47265"/>
  </r>
  <r>
    <x v="14"/>
    <x v="6"/>
    <n v="49"/>
    <n v="27"/>
    <n v="5855"/>
  </r>
  <r>
    <x v="15"/>
    <x v="6"/>
    <n v="49"/>
    <n v="10"/>
    <n v="3370"/>
  </r>
  <r>
    <x v="16"/>
    <x v="6"/>
    <n v="49"/>
    <n v="30"/>
    <n v="6645"/>
  </r>
  <r>
    <x v="17"/>
    <x v="6"/>
    <n v="49"/>
    <n v="31"/>
    <n v="23807"/>
  </r>
  <r>
    <x v="18"/>
    <x v="6"/>
    <n v="49"/>
    <n v="100"/>
    <n v="48060"/>
  </r>
  <r>
    <x v="19"/>
    <x v="6"/>
    <n v="49"/>
    <n v="28"/>
    <n v="5432"/>
  </r>
  <r>
    <x v="20"/>
    <x v="6"/>
    <n v="49"/>
    <n v="41"/>
    <n v="9271"/>
  </r>
  <r>
    <x v="21"/>
    <x v="6"/>
    <n v="49"/>
    <n v="44"/>
    <n v="30650"/>
  </r>
  <r>
    <x v="22"/>
    <x v="6"/>
    <n v="49"/>
    <n v="71"/>
    <n v="20837"/>
  </r>
  <r>
    <x v="23"/>
    <x v="6"/>
    <n v="49"/>
    <n v="22"/>
    <n v="7075"/>
  </r>
  <r>
    <x v="24"/>
    <x v="6"/>
    <n v="49"/>
    <n v="46"/>
    <n v="15806"/>
  </r>
  <r>
    <x v="25"/>
    <x v="6"/>
    <n v="49"/>
    <n v="19"/>
    <n v="6773"/>
  </r>
  <r>
    <x v="26"/>
    <x v="6"/>
    <n v="49"/>
    <n v="8"/>
    <n v="3080"/>
  </r>
  <r>
    <x v="27"/>
    <x v="6"/>
    <n v="49"/>
    <n v="13"/>
    <n v="3214"/>
  </r>
  <r>
    <x v="28"/>
    <x v="6"/>
    <n v="49"/>
    <n v="34"/>
    <n v="16781"/>
  </r>
  <r>
    <x v="29"/>
    <x v="6"/>
    <n v="49"/>
    <n v="20"/>
    <n v="3894"/>
  </r>
  <r>
    <x v="30"/>
    <x v="6"/>
    <n v="49"/>
    <n v="24"/>
    <n v="16404"/>
  </r>
  <r>
    <x v="31"/>
    <x v="6"/>
    <n v="49"/>
    <n v="27"/>
    <n v="11145"/>
  </r>
  <r>
    <x v="32"/>
    <x v="6"/>
    <n v="49"/>
    <n v="70"/>
    <n v="15314"/>
  </r>
  <r>
    <x v="33"/>
    <x v="6"/>
    <n v="49"/>
    <n v="50"/>
    <n v="16435"/>
  </r>
  <r>
    <x v="34"/>
    <x v="6"/>
    <n v="49"/>
    <n v="6"/>
    <n v="552"/>
  </r>
  <r>
    <x v="35"/>
    <x v="6"/>
    <n v="49"/>
    <n v="70"/>
    <n v="19608"/>
  </r>
  <r>
    <x v="36"/>
    <x v="6"/>
    <n v="49"/>
    <n v="23"/>
    <n v="5104"/>
  </r>
  <r>
    <x v="37"/>
    <x v="6"/>
    <n v="49"/>
    <n v="18"/>
    <n v="4849"/>
  </r>
  <r>
    <x v="38"/>
    <x v="6"/>
    <n v="49"/>
    <n v="59"/>
    <n v="14215"/>
  </r>
  <r>
    <x v="39"/>
    <x v="6"/>
    <n v="49"/>
    <n v="17"/>
    <n v="5473"/>
  </r>
  <r>
    <x v="40"/>
    <x v="6"/>
    <n v="49"/>
    <n v="14"/>
    <n v="5880"/>
  </r>
  <r>
    <x v="41"/>
    <x v="6"/>
    <n v="49"/>
    <n v="34"/>
    <n v="8557"/>
  </r>
  <r>
    <x v="42"/>
    <x v="6"/>
    <n v="49"/>
    <n v="56"/>
    <n v="10078"/>
  </r>
  <r>
    <x v="43"/>
    <x v="6"/>
    <n v="49"/>
    <n v="113"/>
    <n v="26591"/>
  </r>
  <r>
    <x v="44"/>
    <x v="6"/>
    <n v="49"/>
    <n v="41"/>
    <n v="24352"/>
  </r>
  <r>
    <x v="45"/>
    <x v="6"/>
    <n v="49"/>
    <n v="10"/>
    <n v="2986"/>
  </r>
  <r>
    <x v="46"/>
    <x v="6"/>
    <n v="49"/>
    <n v="142"/>
    <n v="90373"/>
  </r>
  <r>
    <x v="47"/>
    <x v="6"/>
    <n v="49"/>
    <n v="38"/>
    <n v="4352"/>
  </r>
  <r>
    <x v="48"/>
    <x v="6"/>
    <n v="49"/>
    <n v="46"/>
    <n v="14455"/>
  </r>
  <r>
    <x v="49"/>
    <x v="6"/>
    <n v="49"/>
    <n v="24"/>
    <n v="4090"/>
  </r>
  <r>
    <x v="50"/>
    <x v="6"/>
    <n v="49"/>
    <n v="24"/>
    <n v="4196"/>
  </r>
  <r>
    <x v="53"/>
    <x v="6"/>
    <n v="49"/>
    <n v="8"/>
    <n v="4513"/>
  </r>
  <r>
    <x v="52"/>
    <x v="6"/>
    <n v="49"/>
    <n v="2"/>
    <n v="751"/>
  </r>
  <r>
    <x v="51"/>
    <x v="6"/>
    <n v="49"/>
    <n v="83"/>
    <n v="104228"/>
  </r>
  <r>
    <x v="0"/>
    <x v="6"/>
    <n v="50"/>
    <n v="26"/>
    <n v="8063"/>
  </r>
  <r>
    <x v="1"/>
    <x v="6"/>
    <n v="50"/>
    <n v="6"/>
    <n v="1462"/>
  </r>
  <r>
    <x v="2"/>
    <x v="6"/>
    <n v="50"/>
    <n v="54"/>
    <n v="27097"/>
  </r>
  <r>
    <x v="3"/>
    <x v="6"/>
    <n v="50"/>
    <n v="12"/>
    <n v="3725"/>
  </r>
  <r>
    <x v="4"/>
    <x v="6"/>
    <n v="50"/>
    <n v="124"/>
    <n v="50100"/>
  </r>
  <r>
    <x v="5"/>
    <x v="6"/>
    <n v="50"/>
    <n v="7"/>
    <n v="3724"/>
  </r>
  <r>
    <x v="6"/>
    <x v="6"/>
    <n v="50"/>
    <n v="21"/>
    <n v="4036"/>
  </r>
  <r>
    <x v="7"/>
    <x v="6"/>
    <n v="50"/>
    <n v="13"/>
    <n v="2743"/>
  </r>
  <r>
    <x v="8"/>
    <x v="6"/>
    <n v="50"/>
    <n v="2"/>
    <n v="2782"/>
  </r>
  <r>
    <x v="9"/>
    <x v="6"/>
    <n v="50"/>
    <n v="0"/>
    <n v="0"/>
  </r>
  <r>
    <x v="10"/>
    <x v="6"/>
    <n v="50"/>
    <n v="55"/>
    <n v="48929"/>
  </r>
  <r>
    <x v="11"/>
    <x v="6"/>
    <n v="50"/>
    <n v="16"/>
    <n v="1370"/>
  </r>
  <r>
    <x v="12"/>
    <x v="6"/>
    <n v="50"/>
    <n v="7"/>
    <n v="1372"/>
  </r>
  <r>
    <x v="13"/>
    <x v="6"/>
    <n v="50"/>
    <n v="78"/>
    <n v="44978"/>
  </r>
  <r>
    <x v="14"/>
    <x v="6"/>
    <n v="50"/>
    <n v="27"/>
    <n v="5201"/>
  </r>
  <r>
    <x v="15"/>
    <x v="6"/>
    <n v="50"/>
    <n v="11"/>
    <n v="3572"/>
  </r>
  <r>
    <x v="16"/>
    <x v="6"/>
    <n v="50"/>
    <n v="30"/>
    <n v="6571"/>
  </r>
  <r>
    <x v="17"/>
    <x v="6"/>
    <n v="50"/>
    <n v="30"/>
    <n v="20168"/>
  </r>
  <r>
    <x v="18"/>
    <x v="6"/>
    <n v="50"/>
    <n v="97"/>
    <n v="48402"/>
  </r>
  <r>
    <x v="19"/>
    <x v="6"/>
    <n v="50"/>
    <n v="28"/>
    <n v="4704"/>
  </r>
  <r>
    <x v="20"/>
    <x v="6"/>
    <n v="50"/>
    <n v="41"/>
    <n v="8887"/>
  </r>
  <r>
    <x v="21"/>
    <x v="6"/>
    <n v="50"/>
    <n v="45"/>
    <n v="30692"/>
  </r>
  <r>
    <x v="22"/>
    <x v="6"/>
    <n v="50"/>
    <n v="75"/>
    <n v="21091"/>
  </r>
  <r>
    <x v="23"/>
    <x v="6"/>
    <n v="50"/>
    <n v="21"/>
    <n v="6428"/>
  </r>
  <r>
    <x v="24"/>
    <x v="6"/>
    <n v="50"/>
    <n v="44"/>
    <n v="15500"/>
  </r>
  <r>
    <x v="25"/>
    <x v="6"/>
    <n v="50"/>
    <n v="20"/>
    <n v="7351"/>
  </r>
  <r>
    <x v="26"/>
    <x v="6"/>
    <n v="50"/>
    <n v="8"/>
    <n v="3057"/>
  </r>
  <r>
    <x v="27"/>
    <x v="6"/>
    <n v="50"/>
    <n v="12"/>
    <n v="3211"/>
  </r>
  <r>
    <x v="28"/>
    <x v="6"/>
    <n v="50"/>
    <n v="35"/>
    <n v="18299"/>
  </r>
  <r>
    <x v="29"/>
    <x v="6"/>
    <n v="50"/>
    <n v="20"/>
    <n v="3882"/>
  </r>
  <r>
    <x v="30"/>
    <x v="6"/>
    <n v="50"/>
    <n v="25"/>
    <n v="15659"/>
  </r>
  <r>
    <x v="31"/>
    <x v="6"/>
    <n v="50"/>
    <n v="25"/>
    <n v="10200"/>
  </r>
  <r>
    <x v="32"/>
    <x v="6"/>
    <n v="50"/>
    <n v="69"/>
    <n v="14091"/>
  </r>
  <r>
    <x v="33"/>
    <x v="6"/>
    <n v="50"/>
    <n v="47"/>
    <n v="13609"/>
  </r>
  <r>
    <x v="34"/>
    <x v="6"/>
    <n v="50"/>
    <n v="5"/>
    <n v="534"/>
  </r>
  <r>
    <x v="35"/>
    <x v="6"/>
    <n v="50"/>
    <n v="68"/>
    <n v="18161"/>
  </r>
  <r>
    <x v="36"/>
    <x v="6"/>
    <n v="50"/>
    <n v="21"/>
    <n v="4653"/>
  </r>
  <r>
    <x v="37"/>
    <x v="6"/>
    <n v="50"/>
    <n v="19"/>
    <n v="4638"/>
  </r>
  <r>
    <x v="38"/>
    <x v="6"/>
    <n v="50"/>
    <n v="58"/>
    <n v="12723"/>
  </r>
  <r>
    <x v="39"/>
    <x v="6"/>
    <n v="50"/>
    <n v="17"/>
    <n v="5322"/>
  </r>
  <r>
    <x v="40"/>
    <x v="6"/>
    <n v="50"/>
    <n v="14"/>
    <n v="5382"/>
  </r>
  <r>
    <x v="41"/>
    <x v="6"/>
    <n v="50"/>
    <n v="34"/>
    <n v="8060"/>
  </r>
  <r>
    <x v="42"/>
    <x v="6"/>
    <n v="50"/>
    <n v="53"/>
    <n v="7964"/>
  </r>
  <r>
    <x v="43"/>
    <x v="6"/>
    <n v="50"/>
    <n v="111"/>
    <n v="25991"/>
  </r>
  <r>
    <x v="44"/>
    <x v="6"/>
    <n v="50"/>
    <n v="40"/>
    <n v="18071"/>
  </r>
  <r>
    <x v="45"/>
    <x v="6"/>
    <n v="50"/>
    <n v="10"/>
    <n v="2665"/>
  </r>
  <r>
    <x v="46"/>
    <x v="6"/>
    <n v="50"/>
    <n v="139"/>
    <n v="89545"/>
  </r>
  <r>
    <x v="47"/>
    <x v="6"/>
    <n v="50"/>
    <n v="46"/>
    <n v="4295"/>
  </r>
  <r>
    <x v="48"/>
    <x v="6"/>
    <n v="50"/>
    <n v="43"/>
    <n v="13257"/>
  </r>
  <r>
    <x v="49"/>
    <x v="6"/>
    <n v="50"/>
    <n v="24"/>
    <n v="3633"/>
  </r>
  <r>
    <x v="50"/>
    <x v="6"/>
    <n v="50"/>
    <n v="24"/>
    <n v="4238"/>
  </r>
  <r>
    <x v="53"/>
    <x v="6"/>
    <n v="50"/>
    <n v="8"/>
    <n v="4456"/>
  </r>
  <r>
    <x v="52"/>
    <x v="6"/>
    <n v="50"/>
    <n v="2"/>
    <n v="698"/>
  </r>
  <r>
    <x v="51"/>
    <x v="6"/>
    <n v="50"/>
    <n v="81"/>
    <n v="100984"/>
  </r>
  <r>
    <x v="0"/>
    <x v="6"/>
    <n v="51"/>
    <n v="25"/>
    <n v="6989"/>
  </r>
  <r>
    <x v="1"/>
    <x v="6"/>
    <n v="51"/>
    <n v="6"/>
    <n v="1488"/>
  </r>
  <r>
    <x v="2"/>
    <x v="6"/>
    <n v="51"/>
    <n v="54"/>
    <n v="23728"/>
  </r>
  <r>
    <x v="3"/>
    <x v="6"/>
    <n v="51"/>
    <n v="12"/>
    <n v="2979"/>
  </r>
  <r>
    <x v="4"/>
    <x v="6"/>
    <n v="51"/>
    <n v="122"/>
    <n v="42838"/>
  </r>
  <r>
    <x v="5"/>
    <x v="6"/>
    <n v="51"/>
    <n v="6"/>
    <n v="3790"/>
  </r>
  <r>
    <x v="6"/>
    <x v="6"/>
    <n v="51"/>
    <n v="17"/>
    <n v="1829"/>
  </r>
  <r>
    <x v="7"/>
    <x v="6"/>
    <n v="51"/>
    <n v="13"/>
    <n v="2545"/>
  </r>
  <r>
    <x v="8"/>
    <x v="6"/>
    <n v="51"/>
    <n v="2"/>
    <n v="1889"/>
  </r>
  <r>
    <x v="9"/>
    <x v="6"/>
    <n v="51"/>
    <n v="0"/>
    <n v="0"/>
  </r>
  <r>
    <x v="10"/>
    <x v="6"/>
    <n v="51"/>
    <n v="55"/>
    <n v="45961"/>
  </r>
  <r>
    <x v="11"/>
    <x v="6"/>
    <n v="51"/>
    <n v="15"/>
    <n v="976"/>
  </r>
  <r>
    <x v="12"/>
    <x v="6"/>
    <n v="51"/>
    <n v="7"/>
    <n v="1402"/>
  </r>
  <r>
    <x v="13"/>
    <x v="6"/>
    <n v="51"/>
    <n v="81"/>
    <n v="42500"/>
  </r>
  <r>
    <x v="14"/>
    <x v="6"/>
    <n v="51"/>
    <n v="25"/>
    <n v="3371"/>
  </r>
  <r>
    <x v="15"/>
    <x v="6"/>
    <n v="51"/>
    <n v="12"/>
    <n v="2197"/>
  </r>
  <r>
    <x v="16"/>
    <x v="6"/>
    <n v="51"/>
    <n v="29"/>
    <n v="5676"/>
  </r>
  <r>
    <x v="17"/>
    <x v="6"/>
    <n v="51"/>
    <n v="29"/>
    <n v="10956"/>
  </r>
  <r>
    <x v="18"/>
    <x v="6"/>
    <n v="51"/>
    <n v="102"/>
    <n v="48993"/>
  </r>
  <r>
    <x v="19"/>
    <x v="6"/>
    <n v="51"/>
    <n v="28"/>
    <n v="4479"/>
  </r>
  <r>
    <x v="20"/>
    <x v="6"/>
    <n v="51"/>
    <n v="41"/>
    <n v="8098"/>
  </r>
  <r>
    <x v="21"/>
    <x v="6"/>
    <n v="51"/>
    <n v="45"/>
    <n v="28860"/>
  </r>
  <r>
    <x v="22"/>
    <x v="6"/>
    <n v="51"/>
    <n v="73"/>
    <n v="16366"/>
  </r>
  <r>
    <x v="23"/>
    <x v="6"/>
    <n v="51"/>
    <n v="20"/>
    <n v="5512"/>
  </r>
  <r>
    <x v="24"/>
    <x v="6"/>
    <n v="51"/>
    <n v="45"/>
    <n v="15067"/>
  </r>
  <r>
    <x v="25"/>
    <x v="6"/>
    <n v="51"/>
    <n v="19"/>
    <n v="5546"/>
  </r>
  <r>
    <x v="26"/>
    <x v="6"/>
    <n v="51"/>
    <n v="9"/>
    <n v="2831"/>
  </r>
  <r>
    <x v="27"/>
    <x v="6"/>
    <n v="51"/>
    <n v="13"/>
    <n v="2864"/>
  </r>
  <r>
    <x v="28"/>
    <x v="6"/>
    <n v="51"/>
    <n v="35"/>
    <n v="16562"/>
  </r>
  <r>
    <x v="29"/>
    <x v="6"/>
    <n v="51"/>
    <n v="21"/>
    <n v="3551"/>
  </r>
  <r>
    <x v="30"/>
    <x v="6"/>
    <n v="51"/>
    <n v="24"/>
    <n v="15326"/>
  </r>
  <r>
    <x v="31"/>
    <x v="6"/>
    <n v="51"/>
    <n v="25"/>
    <n v="9616"/>
  </r>
  <r>
    <x v="32"/>
    <x v="6"/>
    <n v="51"/>
    <n v="68"/>
    <n v="12387"/>
  </r>
  <r>
    <x v="33"/>
    <x v="6"/>
    <n v="51"/>
    <n v="44"/>
    <n v="9028"/>
  </r>
  <r>
    <x v="34"/>
    <x v="6"/>
    <n v="51"/>
    <n v="4"/>
    <n v="478"/>
  </r>
  <r>
    <x v="35"/>
    <x v="6"/>
    <n v="51"/>
    <n v="70"/>
    <n v="15583"/>
  </r>
  <r>
    <x v="36"/>
    <x v="6"/>
    <n v="51"/>
    <n v="20"/>
    <n v="4074"/>
  </r>
  <r>
    <x v="37"/>
    <x v="6"/>
    <n v="51"/>
    <n v="12"/>
    <n v="2885"/>
  </r>
  <r>
    <x v="38"/>
    <x v="6"/>
    <n v="51"/>
    <n v="57"/>
    <n v="11079"/>
  </r>
  <r>
    <x v="39"/>
    <x v="6"/>
    <n v="51"/>
    <n v="16"/>
    <n v="3776"/>
  </r>
  <r>
    <x v="40"/>
    <x v="6"/>
    <n v="51"/>
    <n v="15"/>
    <n v="5612"/>
  </r>
  <r>
    <x v="41"/>
    <x v="6"/>
    <n v="51"/>
    <n v="34"/>
    <n v="8314"/>
  </r>
  <r>
    <x v="42"/>
    <x v="6"/>
    <n v="51"/>
    <n v="51"/>
    <n v="7170"/>
  </r>
  <r>
    <x v="43"/>
    <x v="6"/>
    <n v="51"/>
    <n v="108"/>
    <n v="23177"/>
  </r>
  <r>
    <x v="44"/>
    <x v="6"/>
    <n v="51"/>
    <n v="32"/>
    <n v="12364"/>
  </r>
  <r>
    <x v="45"/>
    <x v="6"/>
    <n v="51"/>
    <n v="9"/>
    <n v="2295"/>
  </r>
  <r>
    <x v="46"/>
    <x v="6"/>
    <n v="51"/>
    <n v="141"/>
    <n v="88040"/>
  </r>
  <r>
    <x v="47"/>
    <x v="6"/>
    <n v="51"/>
    <n v="46"/>
    <n v="2972"/>
  </r>
  <r>
    <x v="48"/>
    <x v="6"/>
    <n v="51"/>
    <n v="45"/>
    <n v="16442"/>
  </r>
  <r>
    <x v="49"/>
    <x v="6"/>
    <n v="51"/>
    <n v="23"/>
    <n v="2866"/>
  </r>
  <r>
    <x v="50"/>
    <x v="6"/>
    <n v="51"/>
    <n v="22"/>
    <n v="3897"/>
  </r>
  <r>
    <x v="53"/>
    <x v="6"/>
    <n v="51"/>
    <n v="9"/>
    <n v="5223"/>
  </r>
  <r>
    <x v="52"/>
    <x v="6"/>
    <n v="51"/>
    <n v="2"/>
    <n v="671"/>
  </r>
  <r>
    <x v="51"/>
    <x v="6"/>
    <n v="51"/>
    <n v="86"/>
    <n v="105120"/>
  </r>
  <r>
    <x v="0"/>
    <x v="6"/>
    <n v="52"/>
    <n v="25"/>
    <n v="6302"/>
  </r>
  <r>
    <x v="1"/>
    <x v="6"/>
    <n v="52"/>
    <n v="5"/>
    <n v="1061"/>
  </r>
  <r>
    <x v="2"/>
    <x v="6"/>
    <n v="52"/>
    <n v="53"/>
    <n v="18873"/>
  </r>
  <r>
    <x v="3"/>
    <x v="6"/>
    <n v="52"/>
    <n v="12"/>
    <n v="2862"/>
  </r>
  <r>
    <x v="4"/>
    <x v="6"/>
    <n v="52"/>
    <n v="128"/>
    <n v="40243"/>
  </r>
  <r>
    <x v="5"/>
    <x v="6"/>
    <n v="52"/>
    <n v="4"/>
    <n v="382"/>
  </r>
  <r>
    <x v="6"/>
    <x v="6"/>
    <n v="52"/>
    <n v="18"/>
    <n v="1883"/>
  </r>
  <r>
    <x v="7"/>
    <x v="6"/>
    <n v="52"/>
    <n v="13"/>
    <n v="1870"/>
  </r>
  <r>
    <x v="8"/>
    <x v="6"/>
    <n v="52"/>
    <n v="2"/>
    <n v="1277"/>
  </r>
  <r>
    <x v="9"/>
    <x v="6"/>
    <n v="52"/>
    <n v="0"/>
    <n v="0"/>
  </r>
  <r>
    <x v="10"/>
    <x v="6"/>
    <n v="52"/>
    <n v="54"/>
    <n v="46418"/>
  </r>
  <r>
    <x v="11"/>
    <x v="6"/>
    <n v="52"/>
    <n v="15"/>
    <n v="728"/>
  </r>
  <r>
    <x v="12"/>
    <x v="6"/>
    <n v="52"/>
    <n v="7"/>
    <n v="1149"/>
  </r>
  <r>
    <x v="13"/>
    <x v="6"/>
    <n v="52"/>
    <n v="77"/>
    <n v="40207"/>
  </r>
  <r>
    <x v="14"/>
    <x v="6"/>
    <n v="52"/>
    <n v="24"/>
    <n v="2439"/>
  </r>
  <r>
    <x v="15"/>
    <x v="6"/>
    <n v="52"/>
    <n v="12"/>
    <n v="1604"/>
  </r>
  <r>
    <x v="16"/>
    <x v="6"/>
    <n v="52"/>
    <n v="28"/>
    <n v="5271"/>
  </r>
  <r>
    <x v="17"/>
    <x v="6"/>
    <n v="52"/>
    <n v="30"/>
    <n v="11110"/>
  </r>
  <r>
    <x v="18"/>
    <x v="6"/>
    <n v="52"/>
    <n v="95"/>
    <n v="52488"/>
  </r>
  <r>
    <x v="19"/>
    <x v="6"/>
    <n v="52"/>
    <n v="28"/>
    <n v="2968"/>
  </r>
  <r>
    <x v="20"/>
    <x v="6"/>
    <n v="52"/>
    <n v="41"/>
    <n v="6134"/>
  </r>
  <r>
    <x v="21"/>
    <x v="6"/>
    <n v="52"/>
    <n v="44"/>
    <n v="20318"/>
  </r>
  <r>
    <x v="22"/>
    <x v="6"/>
    <n v="52"/>
    <n v="72"/>
    <n v="15558"/>
  </r>
  <r>
    <x v="23"/>
    <x v="6"/>
    <n v="52"/>
    <n v="21"/>
    <n v="4489"/>
  </r>
  <r>
    <x v="24"/>
    <x v="6"/>
    <n v="52"/>
    <n v="45"/>
    <n v="17898"/>
  </r>
  <r>
    <x v="25"/>
    <x v="6"/>
    <n v="52"/>
    <n v="20"/>
    <n v="5507"/>
  </r>
  <r>
    <x v="26"/>
    <x v="6"/>
    <n v="52"/>
    <n v="7"/>
    <n v="1743"/>
  </r>
  <r>
    <x v="27"/>
    <x v="6"/>
    <n v="52"/>
    <n v="13"/>
    <n v="2395"/>
  </r>
  <r>
    <x v="28"/>
    <x v="6"/>
    <n v="52"/>
    <n v="36"/>
    <n v="18359"/>
  </r>
  <r>
    <x v="29"/>
    <x v="6"/>
    <n v="52"/>
    <n v="20"/>
    <n v="2273"/>
  </r>
  <r>
    <x v="30"/>
    <x v="6"/>
    <n v="52"/>
    <n v="22"/>
    <n v="15481"/>
  </r>
  <r>
    <x v="31"/>
    <x v="6"/>
    <n v="52"/>
    <n v="26"/>
    <n v="9017"/>
  </r>
  <r>
    <x v="32"/>
    <x v="6"/>
    <n v="52"/>
    <n v="64"/>
    <n v="9894"/>
  </r>
  <r>
    <x v="33"/>
    <x v="6"/>
    <n v="52"/>
    <n v="44"/>
    <n v="5687"/>
  </r>
  <r>
    <x v="34"/>
    <x v="6"/>
    <n v="52"/>
    <n v="5"/>
    <n v="836"/>
  </r>
  <r>
    <x v="35"/>
    <x v="6"/>
    <n v="52"/>
    <n v="62"/>
    <n v="14454"/>
  </r>
  <r>
    <x v="36"/>
    <x v="6"/>
    <n v="52"/>
    <n v="21"/>
    <n v="4000"/>
  </r>
  <r>
    <x v="37"/>
    <x v="6"/>
    <n v="52"/>
    <n v="17"/>
    <n v="3785"/>
  </r>
  <r>
    <x v="38"/>
    <x v="6"/>
    <n v="52"/>
    <n v="56"/>
    <n v="9513"/>
  </r>
  <r>
    <x v="39"/>
    <x v="6"/>
    <n v="52"/>
    <n v="17"/>
    <n v="2682"/>
  </r>
  <r>
    <x v="40"/>
    <x v="6"/>
    <n v="52"/>
    <n v="14"/>
    <n v="4882"/>
  </r>
  <r>
    <x v="41"/>
    <x v="6"/>
    <n v="52"/>
    <n v="34"/>
    <n v="7368"/>
  </r>
  <r>
    <x v="42"/>
    <x v="6"/>
    <n v="52"/>
    <n v="53"/>
    <n v="4914"/>
  </r>
  <r>
    <x v="43"/>
    <x v="6"/>
    <n v="52"/>
    <n v="109"/>
    <n v="22198"/>
  </r>
  <r>
    <x v="44"/>
    <x v="6"/>
    <n v="52"/>
    <n v="31"/>
    <n v="11524"/>
  </r>
  <r>
    <x v="45"/>
    <x v="6"/>
    <n v="52"/>
    <n v="9"/>
    <n v="1969"/>
  </r>
  <r>
    <x v="46"/>
    <x v="6"/>
    <n v="52"/>
    <n v="134"/>
    <n v="93401"/>
  </r>
  <r>
    <x v="47"/>
    <x v="6"/>
    <n v="52"/>
    <n v="46"/>
    <n v="2819"/>
  </r>
  <r>
    <x v="48"/>
    <x v="6"/>
    <n v="52"/>
    <n v="45"/>
    <n v="19504"/>
  </r>
  <r>
    <x v="49"/>
    <x v="6"/>
    <n v="52"/>
    <n v="21"/>
    <n v="1661"/>
  </r>
  <r>
    <x v="50"/>
    <x v="6"/>
    <n v="52"/>
    <n v="22"/>
    <n v="3342"/>
  </r>
  <r>
    <x v="53"/>
    <x v="6"/>
    <n v="52"/>
    <n v="7"/>
    <n v="3508"/>
  </r>
  <r>
    <x v="52"/>
    <x v="6"/>
    <n v="52"/>
    <n v="2"/>
    <n v="711"/>
  </r>
  <r>
    <x v="51"/>
    <x v="6"/>
    <n v="52"/>
    <n v="65"/>
    <n v="102232"/>
  </r>
  <r>
    <x v="0"/>
    <x v="7"/>
    <n v="1"/>
    <n v="24"/>
    <n v="6268"/>
  </r>
  <r>
    <x v="1"/>
    <x v="7"/>
    <n v="1"/>
    <n v="6"/>
    <n v="1526"/>
  </r>
  <r>
    <x v="2"/>
    <x v="7"/>
    <n v="1"/>
    <n v="55"/>
    <n v="22690"/>
  </r>
  <r>
    <x v="3"/>
    <x v="7"/>
    <n v="1"/>
    <n v="12"/>
    <n v="2913"/>
  </r>
  <r>
    <x v="4"/>
    <x v="7"/>
    <n v="1"/>
    <n v="133"/>
    <n v="47724"/>
  </r>
  <r>
    <x v="5"/>
    <x v="7"/>
    <n v="1"/>
    <n v="6"/>
    <n v="3434"/>
  </r>
  <r>
    <x v="6"/>
    <x v="7"/>
    <n v="1"/>
    <n v="17"/>
    <n v="1684"/>
  </r>
  <r>
    <x v="7"/>
    <x v="7"/>
    <n v="1"/>
    <n v="13"/>
    <n v="2162"/>
  </r>
  <r>
    <x v="8"/>
    <x v="7"/>
    <n v="1"/>
    <n v="2"/>
    <n v="1809"/>
  </r>
  <r>
    <x v="9"/>
    <x v="7"/>
    <n v="1"/>
    <n v="0"/>
    <n v="0"/>
  </r>
  <r>
    <x v="10"/>
    <x v="7"/>
    <n v="1"/>
    <n v="57"/>
    <n v="53710"/>
  </r>
  <r>
    <x v="11"/>
    <x v="7"/>
    <n v="1"/>
    <n v="14"/>
    <n v="1101"/>
  </r>
  <r>
    <x v="12"/>
    <x v="7"/>
    <n v="1"/>
    <n v="8"/>
    <n v="1482"/>
  </r>
  <r>
    <x v="13"/>
    <x v="7"/>
    <n v="1"/>
    <n v="80"/>
    <n v="44772"/>
  </r>
  <r>
    <x v="14"/>
    <x v="7"/>
    <n v="1"/>
    <n v="26"/>
    <n v="3512"/>
  </r>
  <r>
    <x v="15"/>
    <x v="7"/>
    <n v="1"/>
    <n v="12"/>
    <n v="2532"/>
  </r>
  <r>
    <x v="16"/>
    <x v="7"/>
    <n v="1"/>
    <n v="28"/>
    <n v="5673"/>
  </r>
  <r>
    <x v="17"/>
    <x v="7"/>
    <n v="1"/>
    <n v="30"/>
    <n v="10381"/>
  </r>
  <r>
    <x v="18"/>
    <x v="7"/>
    <n v="1"/>
    <n v="101"/>
    <n v="52476"/>
  </r>
  <r>
    <x v="19"/>
    <x v="7"/>
    <n v="1"/>
    <n v="28"/>
    <n v="4928"/>
  </r>
  <r>
    <x v="20"/>
    <x v="7"/>
    <n v="1"/>
    <n v="41"/>
    <n v="8219"/>
  </r>
  <r>
    <x v="21"/>
    <x v="7"/>
    <n v="1"/>
    <n v="45"/>
    <n v="26478"/>
  </r>
  <r>
    <x v="22"/>
    <x v="7"/>
    <n v="1"/>
    <n v="77"/>
    <n v="20844"/>
  </r>
  <r>
    <x v="23"/>
    <x v="7"/>
    <n v="1"/>
    <n v="21"/>
    <n v="4737"/>
  </r>
  <r>
    <x v="24"/>
    <x v="7"/>
    <n v="1"/>
    <n v="49"/>
    <n v="17872"/>
  </r>
  <r>
    <x v="25"/>
    <x v="7"/>
    <n v="1"/>
    <n v="20"/>
    <n v="5683"/>
  </r>
  <r>
    <x v="26"/>
    <x v="7"/>
    <n v="1"/>
    <n v="9"/>
    <n v="2554"/>
  </r>
  <r>
    <x v="27"/>
    <x v="7"/>
    <n v="1"/>
    <n v="14"/>
    <n v="2772"/>
  </r>
  <r>
    <x v="28"/>
    <x v="7"/>
    <n v="1"/>
    <n v="35"/>
    <n v="17559"/>
  </r>
  <r>
    <x v="29"/>
    <x v="7"/>
    <n v="1"/>
    <n v="21"/>
    <n v="3168"/>
  </r>
  <r>
    <x v="30"/>
    <x v="7"/>
    <n v="1"/>
    <n v="25"/>
    <n v="16113"/>
  </r>
  <r>
    <x v="31"/>
    <x v="7"/>
    <n v="1"/>
    <n v="26"/>
    <n v="10185"/>
  </r>
  <r>
    <x v="32"/>
    <x v="7"/>
    <n v="1"/>
    <n v="65"/>
    <n v="11290"/>
  </r>
  <r>
    <x v="33"/>
    <x v="7"/>
    <n v="1"/>
    <n v="50"/>
    <n v="11433"/>
  </r>
  <r>
    <x v="34"/>
    <x v="7"/>
    <n v="1"/>
    <n v="6"/>
    <n v="672"/>
  </r>
  <r>
    <x v="35"/>
    <x v="7"/>
    <n v="1"/>
    <n v="72"/>
    <n v="15684"/>
  </r>
  <r>
    <x v="36"/>
    <x v="7"/>
    <n v="1"/>
    <n v="21"/>
    <n v="4555"/>
  </r>
  <r>
    <x v="37"/>
    <x v="7"/>
    <n v="1"/>
    <n v="18"/>
    <n v="3671"/>
  </r>
  <r>
    <x v="38"/>
    <x v="7"/>
    <n v="1"/>
    <n v="61"/>
    <n v="12028"/>
  </r>
  <r>
    <x v="39"/>
    <x v="7"/>
    <n v="1"/>
    <n v="17"/>
    <n v="3167"/>
  </r>
  <r>
    <x v="40"/>
    <x v="7"/>
    <n v="1"/>
    <n v="14"/>
    <n v="4705"/>
  </r>
  <r>
    <x v="41"/>
    <x v="7"/>
    <n v="1"/>
    <n v="34"/>
    <n v="8066"/>
  </r>
  <r>
    <x v="42"/>
    <x v="7"/>
    <n v="1"/>
    <n v="55"/>
    <n v="7719"/>
  </r>
  <r>
    <x v="43"/>
    <x v="7"/>
    <n v="1"/>
    <n v="113"/>
    <n v="25675"/>
  </r>
  <r>
    <x v="44"/>
    <x v="7"/>
    <n v="1"/>
    <n v="35"/>
    <n v="12132"/>
  </r>
  <r>
    <x v="45"/>
    <x v="7"/>
    <n v="1"/>
    <n v="9"/>
    <n v="2252"/>
  </r>
  <r>
    <x v="46"/>
    <x v="7"/>
    <n v="1"/>
    <n v="146"/>
    <n v="98587"/>
  </r>
  <r>
    <x v="47"/>
    <x v="7"/>
    <n v="1"/>
    <n v="46"/>
    <n v="3823"/>
  </r>
  <r>
    <x v="48"/>
    <x v="7"/>
    <n v="1"/>
    <n v="44"/>
    <n v="20512"/>
  </r>
  <r>
    <x v="49"/>
    <x v="7"/>
    <n v="1"/>
    <n v="22"/>
    <n v="2683"/>
  </r>
  <r>
    <x v="50"/>
    <x v="7"/>
    <n v="1"/>
    <n v="23"/>
    <n v="3776"/>
  </r>
  <r>
    <x v="53"/>
    <x v="7"/>
    <n v="1"/>
    <n v="8"/>
    <n v="4989"/>
  </r>
  <r>
    <x v="52"/>
    <x v="7"/>
    <n v="1"/>
    <n v="2"/>
    <n v="692"/>
  </r>
  <r>
    <x v="51"/>
    <x v="7"/>
    <n v="1"/>
    <n v="73"/>
    <n v="105185"/>
  </r>
  <r>
    <x v="0"/>
    <x v="7"/>
    <n v="2"/>
    <n v="24"/>
    <n v="8017"/>
  </r>
  <r>
    <x v="1"/>
    <x v="7"/>
    <n v="2"/>
    <n v="6"/>
    <n v="1526"/>
  </r>
  <r>
    <x v="2"/>
    <x v="7"/>
    <n v="2"/>
    <n v="54"/>
    <n v="28242"/>
  </r>
  <r>
    <x v="3"/>
    <x v="7"/>
    <n v="2"/>
    <n v="12"/>
    <n v="3968"/>
  </r>
  <r>
    <x v="4"/>
    <x v="7"/>
    <n v="2"/>
    <n v="129"/>
    <n v="49675"/>
  </r>
  <r>
    <x v="5"/>
    <x v="7"/>
    <n v="2"/>
    <n v="5"/>
    <n v="3344"/>
  </r>
  <r>
    <x v="6"/>
    <x v="7"/>
    <n v="2"/>
    <n v="17"/>
    <n v="2111"/>
  </r>
  <r>
    <x v="7"/>
    <x v="7"/>
    <n v="2"/>
    <n v="13"/>
    <n v="2842"/>
  </r>
  <r>
    <x v="8"/>
    <x v="7"/>
    <n v="2"/>
    <n v="2"/>
    <n v="2477"/>
  </r>
  <r>
    <x v="9"/>
    <x v="7"/>
    <n v="2"/>
    <n v="0"/>
    <n v="0"/>
  </r>
  <r>
    <x v="10"/>
    <x v="7"/>
    <n v="2"/>
    <n v="58"/>
    <n v="56700"/>
  </r>
  <r>
    <x v="11"/>
    <x v="7"/>
    <n v="2"/>
    <n v="15"/>
    <n v="1462"/>
  </r>
  <r>
    <x v="12"/>
    <x v="7"/>
    <n v="2"/>
    <n v="7"/>
    <n v="1831"/>
  </r>
  <r>
    <x v="13"/>
    <x v="7"/>
    <n v="2"/>
    <n v="79"/>
    <n v="46715"/>
  </r>
  <r>
    <x v="14"/>
    <x v="7"/>
    <n v="2"/>
    <n v="26"/>
    <n v="5076"/>
  </r>
  <r>
    <x v="15"/>
    <x v="7"/>
    <n v="2"/>
    <n v="11"/>
    <n v="2781"/>
  </r>
  <r>
    <x v="16"/>
    <x v="7"/>
    <n v="2"/>
    <n v="28"/>
    <n v="6353"/>
  </r>
  <r>
    <x v="17"/>
    <x v="7"/>
    <n v="2"/>
    <n v="32"/>
    <n v="10925"/>
  </r>
  <r>
    <x v="18"/>
    <x v="7"/>
    <n v="2"/>
    <n v="102"/>
    <n v="53321"/>
  </r>
  <r>
    <x v="19"/>
    <x v="7"/>
    <n v="2"/>
    <n v="28"/>
    <n v="4640"/>
  </r>
  <r>
    <x v="20"/>
    <x v="7"/>
    <n v="2"/>
    <n v="41"/>
    <n v="8396"/>
  </r>
  <r>
    <x v="21"/>
    <x v="7"/>
    <n v="2"/>
    <n v="45"/>
    <n v="30624"/>
  </r>
  <r>
    <x v="22"/>
    <x v="7"/>
    <n v="2"/>
    <n v="77"/>
    <n v="23085"/>
  </r>
  <r>
    <x v="23"/>
    <x v="7"/>
    <n v="2"/>
    <n v="21"/>
    <n v="6044"/>
  </r>
  <r>
    <x v="24"/>
    <x v="7"/>
    <n v="2"/>
    <n v="48"/>
    <n v="18167"/>
  </r>
  <r>
    <x v="25"/>
    <x v="7"/>
    <n v="2"/>
    <n v="20"/>
    <n v="6345"/>
  </r>
  <r>
    <x v="26"/>
    <x v="7"/>
    <n v="2"/>
    <n v="9"/>
    <n v="3307"/>
  </r>
  <r>
    <x v="27"/>
    <x v="7"/>
    <n v="2"/>
    <n v="14"/>
    <n v="2992"/>
  </r>
  <r>
    <x v="28"/>
    <x v="7"/>
    <n v="2"/>
    <n v="35"/>
    <n v="17572"/>
  </r>
  <r>
    <x v="29"/>
    <x v="7"/>
    <n v="2"/>
    <n v="21"/>
    <n v="3546"/>
  </r>
  <r>
    <x v="30"/>
    <x v="7"/>
    <n v="2"/>
    <n v="25"/>
    <n v="16186"/>
  </r>
  <r>
    <x v="31"/>
    <x v="7"/>
    <n v="2"/>
    <n v="26"/>
    <n v="11552"/>
  </r>
  <r>
    <x v="32"/>
    <x v="7"/>
    <n v="2"/>
    <n v="67"/>
    <n v="12392"/>
  </r>
  <r>
    <x v="33"/>
    <x v="7"/>
    <n v="2"/>
    <n v="48"/>
    <n v="13276"/>
  </r>
  <r>
    <x v="34"/>
    <x v="7"/>
    <n v="2"/>
    <n v="8"/>
    <n v="1518"/>
  </r>
  <r>
    <x v="35"/>
    <x v="7"/>
    <n v="2"/>
    <n v="71"/>
    <n v="21267"/>
  </r>
  <r>
    <x v="36"/>
    <x v="7"/>
    <n v="2"/>
    <n v="19"/>
    <n v="4951"/>
  </r>
  <r>
    <x v="37"/>
    <x v="7"/>
    <n v="2"/>
    <n v="17"/>
    <n v="5064"/>
  </r>
  <r>
    <x v="38"/>
    <x v="7"/>
    <n v="2"/>
    <n v="58"/>
    <n v="13371"/>
  </r>
  <r>
    <x v="39"/>
    <x v="7"/>
    <n v="2"/>
    <n v="16"/>
    <n v="3442"/>
  </r>
  <r>
    <x v="40"/>
    <x v="7"/>
    <n v="2"/>
    <n v="16"/>
    <n v="6832"/>
  </r>
  <r>
    <x v="41"/>
    <x v="7"/>
    <n v="2"/>
    <n v="34"/>
    <n v="9029"/>
  </r>
  <r>
    <x v="42"/>
    <x v="7"/>
    <n v="2"/>
    <n v="56"/>
    <n v="10434"/>
  </r>
  <r>
    <x v="43"/>
    <x v="7"/>
    <n v="2"/>
    <n v="112"/>
    <n v="28641"/>
  </r>
  <r>
    <x v="44"/>
    <x v="7"/>
    <n v="2"/>
    <n v="36"/>
    <n v="13165"/>
  </r>
  <r>
    <x v="45"/>
    <x v="7"/>
    <n v="2"/>
    <n v="9"/>
    <n v="2383"/>
  </r>
  <r>
    <x v="46"/>
    <x v="7"/>
    <n v="2"/>
    <n v="129"/>
    <n v="79530"/>
  </r>
  <r>
    <x v="47"/>
    <x v="7"/>
    <n v="2"/>
    <n v="45"/>
    <n v="4983"/>
  </r>
  <r>
    <x v="48"/>
    <x v="7"/>
    <n v="2"/>
    <n v="44"/>
    <n v="22003"/>
  </r>
  <r>
    <x v="49"/>
    <x v="7"/>
    <n v="2"/>
    <n v="23"/>
    <n v="5086"/>
  </r>
  <r>
    <x v="50"/>
    <x v="7"/>
    <n v="2"/>
    <n v="23"/>
    <n v="4388"/>
  </r>
  <r>
    <x v="53"/>
    <x v="7"/>
    <n v="2"/>
    <n v="6"/>
    <n v="4022"/>
  </r>
  <r>
    <x v="52"/>
    <x v="7"/>
    <n v="2"/>
    <n v="2"/>
    <n v="706"/>
  </r>
  <r>
    <x v="51"/>
    <x v="7"/>
    <n v="2"/>
    <n v="72"/>
    <n v="103571"/>
  </r>
  <r>
    <x v="0"/>
    <x v="7"/>
    <n v="3"/>
    <n v="24"/>
    <n v="7698"/>
  </r>
  <r>
    <x v="1"/>
    <x v="7"/>
    <n v="3"/>
    <n v="6"/>
    <n v="1475"/>
  </r>
  <r>
    <x v="2"/>
    <x v="7"/>
    <n v="3"/>
    <n v="54"/>
    <n v="23274"/>
  </r>
  <r>
    <x v="3"/>
    <x v="7"/>
    <n v="3"/>
    <n v="13"/>
    <n v="4080"/>
  </r>
  <r>
    <x v="4"/>
    <x v="7"/>
    <n v="3"/>
    <n v="129"/>
    <n v="51872"/>
  </r>
  <r>
    <x v="5"/>
    <x v="7"/>
    <n v="3"/>
    <n v="5"/>
    <n v="3540"/>
  </r>
  <r>
    <x v="6"/>
    <x v="7"/>
    <n v="3"/>
    <n v="19"/>
    <n v="3368"/>
  </r>
  <r>
    <x v="7"/>
    <x v="7"/>
    <n v="3"/>
    <n v="13"/>
    <n v="2213"/>
  </r>
  <r>
    <x v="8"/>
    <x v="7"/>
    <n v="3"/>
    <n v="2"/>
    <n v="1742"/>
  </r>
  <r>
    <x v="9"/>
    <x v="7"/>
    <n v="3"/>
    <n v="0"/>
    <n v="0"/>
  </r>
  <r>
    <x v="10"/>
    <x v="7"/>
    <n v="3"/>
    <n v="56"/>
    <n v="56774"/>
  </r>
  <r>
    <x v="11"/>
    <x v="7"/>
    <n v="3"/>
    <n v="16"/>
    <n v="1455"/>
  </r>
  <r>
    <x v="12"/>
    <x v="7"/>
    <n v="3"/>
    <n v="8"/>
    <n v="1851"/>
  </r>
  <r>
    <x v="13"/>
    <x v="7"/>
    <n v="3"/>
    <n v="78"/>
    <n v="47859"/>
  </r>
  <r>
    <x v="14"/>
    <x v="7"/>
    <n v="3"/>
    <n v="25"/>
    <n v="5105"/>
  </r>
  <r>
    <x v="15"/>
    <x v="7"/>
    <n v="3"/>
    <n v="11"/>
    <n v="3186"/>
  </r>
  <r>
    <x v="16"/>
    <x v="7"/>
    <n v="3"/>
    <n v="28"/>
    <n v="6760"/>
  </r>
  <r>
    <x v="17"/>
    <x v="7"/>
    <n v="3"/>
    <n v="31"/>
    <n v="10383"/>
  </r>
  <r>
    <x v="18"/>
    <x v="7"/>
    <n v="3"/>
    <n v="99"/>
    <n v="54071"/>
  </r>
  <r>
    <x v="19"/>
    <x v="7"/>
    <n v="3"/>
    <n v="28"/>
    <n v="5064"/>
  </r>
  <r>
    <x v="20"/>
    <x v="7"/>
    <n v="3"/>
    <n v="40"/>
    <n v="8342"/>
  </r>
  <r>
    <x v="21"/>
    <x v="7"/>
    <n v="3"/>
    <n v="47"/>
    <n v="27962"/>
  </r>
  <r>
    <x v="22"/>
    <x v="7"/>
    <n v="3"/>
    <n v="76"/>
    <n v="22609"/>
  </r>
  <r>
    <x v="23"/>
    <x v="7"/>
    <n v="3"/>
    <n v="21"/>
    <n v="6616"/>
  </r>
  <r>
    <x v="24"/>
    <x v="7"/>
    <n v="3"/>
    <n v="48"/>
    <n v="18275"/>
  </r>
  <r>
    <x v="25"/>
    <x v="7"/>
    <n v="3"/>
    <n v="19"/>
    <n v="7559"/>
  </r>
  <r>
    <x v="26"/>
    <x v="7"/>
    <n v="3"/>
    <n v="9"/>
    <n v="2903"/>
  </r>
  <r>
    <x v="27"/>
    <x v="7"/>
    <n v="3"/>
    <n v="13"/>
    <n v="2893"/>
  </r>
  <r>
    <x v="28"/>
    <x v="7"/>
    <n v="3"/>
    <n v="35"/>
    <n v="17434"/>
  </r>
  <r>
    <x v="29"/>
    <x v="7"/>
    <n v="3"/>
    <n v="21"/>
    <n v="3675"/>
  </r>
  <r>
    <x v="30"/>
    <x v="7"/>
    <n v="3"/>
    <n v="29"/>
    <n v="16822"/>
  </r>
  <r>
    <x v="31"/>
    <x v="7"/>
    <n v="3"/>
    <n v="27"/>
    <n v="11144"/>
  </r>
  <r>
    <x v="32"/>
    <x v="7"/>
    <n v="3"/>
    <n v="68"/>
    <n v="13449"/>
  </r>
  <r>
    <x v="33"/>
    <x v="7"/>
    <n v="3"/>
    <n v="49"/>
    <n v="14909"/>
  </r>
  <r>
    <x v="34"/>
    <x v="7"/>
    <n v="3"/>
    <n v="10"/>
    <n v="1859"/>
  </r>
  <r>
    <x v="35"/>
    <x v="7"/>
    <n v="3"/>
    <n v="71"/>
    <n v="20610"/>
  </r>
  <r>
    <x v="36"/>
    <x v="7"/>
    <n v="3"/>
    <n v="19"/>
    <n v="5275"/>
  </r>
  <r>
    <x v="37"/>
    <x v="7"/>
    <n v="3"/>
    <n v="19"/>
    <n v="5426"/>
  </r>
  <r>
    <x v="38"/>
    <x v="7"/>
    <n v="3"/>
    <n v="60"/>
    <n v="13792"/>
  </r>
  <r>
    <x v="39"/>
    <x v="7"/>
    <n v="3"/>
    <n v="16"/>
    <n v="3339"/>
  </r>
  <r>
    <x v="40"/>
    <x v="7"/>
    <n v="3"/>
    <n v="16"/>
    <n v="6315"/>
  </r>
  <r>
    <x v="41"/>
    <x v="7"/>
    <n v="3"/>
    <n v="34"/>
    <n v="9514"/>
  </r>
  <r>
    <x v="42"/>
    <x v="7"/>
    <n v="3"/>
    <n v="57"/>
    <n v="10181"/>
  </r>
  <r>
    <x v="43"/>
    <x v="7"/>
    <n v="3"/>
    <n v="112"/>
    <n v="28538"/>
  </r>
  <r>
    <x v="44"/>
    <x v="7"/>
    <n v="3"/>
    <n v="30"/>
    <n v="10091"/>
  </r>
  <r>
    <x v="45"/>
    <x v="7"/>
    <n v="3"/>
    <n v="9"/>
    <n v="2316"/>
  </r>
  <r>
    <x v="46"/>
    <x v="7"/>
    <n v="3"/>
    <n v="145"/>
    <n v="95322"/>
  </r>
  <r>
    <x v="47"/>
    <x v="7"/>
    <n v="3"/>
    <n v="45"/>
    <n v="4439"/>
  </r>
  <r>
    <x v="48"/>
    <x v="7"/>
    <n v="3"/>
    <n v="44"/>
    <n v="23383"/>
  </r>
  <r>
    <x v="49"/>
    <x v="7"/>
    <n v="3"/>
    <n v="25"/>
    <n v="5715"/>
  </r>
  <r>
    <x v="50"/>
    <x v="7"/>
    <n v="3"/>
    <n v="22"/>
    <n v="4226"/>
  </r>
  <r>
    <x v="53"/>
    <x v="7"/>
    <n v="3"/>
    <n v="8"/>
    <n v="4219"/>
  </r>
  <r>
    <x v="52"/>
    <x v="7"/>
    <n v="3"/>
    <n v="2"/>
    <n v="667"/>
  </r>
  <r>
    <x v="51"/>
    <x v="7"/>
    <n v="3"/>
    <n v="78"/>
    <n v="106710"/>
  </r>
  <r>
    <x v="0"/>
    <x v="7"/>
    <n v="4"/>
    <n v="25"/>
    <n v="8527"/>
  </r>
  <r>
    <x v="1"/>
    <x v="7"/>
    <n v="4"/>
    <n v="6"/>
    <n v="1617"/>
  </r>
  <r>
    <x v="2"/>
    <x v="7"/>
    <n v="4"/>
    <n v="54"/>
    <n v="25916"/>
  </r>
  <r>
    <x v="3"/>
    <x v="7"/>
    <n v="4"/>
    <n v="13"/>
    <n v="4409"/>
  </r>
  <r>
    <x v="4"/>
    <x v="7"/>
    <n v="4"/>
    <n v="129"/>
    <n v="54562"/>
  </r>
  <r>
    <x v="5"/>
    <x v="7"/>
    <n v="4"/>
    <n v="5"/>
    <n v="3734"/>
  </r>
  <r>
    <x v="6"/>
    <x v="7"/>
    <n v="4"/>
    <n v="14"/>
    <n v="3594"/>
  </r>
  <r>
    <x v="7"/>
    <x v="7"/>
    <n v="4"/>
    <n v="13"/>
    <n v="2803"/>
  </r>
  <r>
    <x v="8"/>
    <x v="7"/>
    <n v="4"/>
    <n v="2"/>
    <n v="2639"/>
  </r>
  <r>
    <x v="9"/>
    <x v="7"/>
    <n v="4"/>
    <n v="0"/>
    <n v="0"/>
  </r>
  <r>
    <x v="10"/>
    <x v="7"/>
    <n v="4"/>
    <n v="58"/>
    <n v="56716"/>
  </r>
  <r>
    <x v="11"/>
    <x v="7"/>
    <n v="4"/>
    <n v="15"/>
    <n v="1502"/>
  </r>
  <r>
    <x v="12"/>
    <x v="7"/>
    <n v="4"/>
    <n v="7"/>
    <n v="1987"/>
  </r>
  <r>
    <x v="13"/>
    <x v="7"/>
    <n v="4"/>
    <n v="82"/>
    <n v="50900"/>
  </r>
  <r>
    <x v="14"/>
    <x v="7"/>
    <n v="4"/>
    <n v="25"/>
    <n v="6038"/>
  </r>
  <r>
    <x v="15"/>
    <x v="7"/>
    <n v="4"/>
    <n v="12"/>
    <n v="4006"/>
  </r>
  <r>
    <x v="16"/>
    <x v="7"/>
    <n v="4"/>
    <n v="28"/>
    <n v="7406"/>
  </r>
  <r>
    <x v="17"/>
    <x v="7"/>
    <n v="4"/>
    <n v="29"/>
    <n v="11099"/>
  </r>
  <r>
    <x v="18"/>
    <x v="7"/>
    <n v="4"/>
    <n v="96"/>
    <n v="52335"/>
  </r>
  <r>
    <x v="19"/>
    <x v="7"/>
    <n v="4"/>
    <n v="28"/>
    <n v="4919"/>
  </r>
  <r>
    <x v="20"/>
    <x v="7"/>
    <n v="4"/>
    <n v="42"/>
    <n v="9110"/>
  </r>
  <r>
    <x v="21"/>
    <x v="7"/>
    <n v="4"/>
    <n v="46"/>
    <n v="32422"/>
  </r>
  <r>
    <x v="22"/>
    <x v="7"/>
    <n v="4"/>
    <n v="76"/>
    <n v="24208"/>
  </r>
  <r>
    <x v="23"/>
    <x v="7"/>
    <n v="4"/>
    <n v="21"/>
    <n v="6967"/>
  </r>
  <r>
    <x v="24"/>
    <x v="7"/>
    <n v="4"/>
    <n v="49"/>
    <n v="18563"/>
  </r>
  <r>
    <x v="25"/>
    <x v="7"/>
    <n v="4"/>
    <n v="18"/>
    <n v="7225"/>
  </r>
  <r>
    <x v="26"/>
    <x v="7"/>
    <n v="4"/>
    <n v="8"/>
    <n v="3517"/>
  </r>
  <r>
    <x v="27"/>
    <x v="7"/>
    <n v="4"/>
    <n v="13"/>
    <n v="3068"/>
  </r>
  <r>
    <x v="28"/>
    <x v="7"/>
    <n v="4"/>
    <n v="36"/>
    <n v="19948"/>
  </r>
  <r>
    <x v="29"/>
    <x v="7"/>
    <n v="4"/>
    <n v="21"/>
    <n v="4036"/>
  </r>
  <r>
    <x v="30"/>
    <x v="7"/>
    <n v="4"/>
    <n v="30"/>
    <n v="17588"/>
  </r>
  <r>
    <x v="31"/>
    <x v="7"/>
    <n v="4"/>
    <n v="28"/>
    <n v="12588"/>
  </r>
  <r>
    <x v="32"/>
    <x v="7"/>
    <n v="4"/>
    <n v="69"/>
    <n v="15570"/>
  </r>
  <r>
    <x v="33"/>
    <x v="7"/>
    <n v="4"/>
    <n v="49"/>
    <n v="15161"/>
  </r>
  <r>
    <x v="34"/>
    <x v="7"/>
    <n v="4"/>
    <n v="8"/>
    <n v="1749"/>
  </r>
  <r>
    <x v="35"/>
    <x v="7"/>
    <n v="4"/>
    <n v="66"/>
    <n v="21554"/>
  </r>
  <r>
    <x v="36"/>
    <x v="7"/>
    <n v="4"/>
    <n v="20"/>
    <n v="5295"/>
  </r>
  <r>
    <x v="37"/>
    <x v="7"/>
    <n v="4"/>
    <n v="18"/>
    <n v="5639"/>
  </r>
  <r>
    <x v="38"/>
    <x v="7"/>
    <n v="4"/>
    <n v="57"/>
    <n v="13703"/>
  </r>
  <r>
    <x v="39"/>
    <x v="7"/>
    <n v="4"/>
    <n v="16"/>
    <n v="4553"/>
  </r>
  <r>
    <x v="40"/>
    <x v="7"/>
    <n v="4"/>
    <n v="15"/>
    <n v="7485"/>
  </r>
  <r>
    <x v="41"/>
    <x v="7"/>
    <n v="4"/>
    <n v="33"/>
    <n v="9158"/>
  </r>
  <r>
    <x v="42"/>
    <x v="7"/>
    <n v="4"/>
    <n v="55"/>
    <n v="10289"/>
  </r>
  <r>
    <x v="43"/>
    <x v="7"/>
    <n v="4"/>
    <n v="109"/>
    <n v="30099"/>
  </r>
  <r>
    <x v="44"/>
    <x v="7"/>
    <n v="4"/>
    <n v="32"/>
    <n v="15878"/>
  </r>
  <r>
    <x v="45"/>
    <x v="7"/>
    <n v="4"/>
    <n v="8"/>
    <n v="2009"/>
  </r>
  <r>
    <x v="46"/>
    <x v="7"/>
    <n v="4"/>
    <n v="145"/>
    <n v="96085"/>
  </r>
  <r>
    <x v="47"/>
    <x v="7"/>
    <n v="4"/>
    <n v="45"/>
    <n v="4800"/>
  </r>
  <r>
    <x v="48"/>
    <x v="7"/>
    <n v="4"/>
    <n v="43"/>
    <n v="22003"/>
  </r>
  <r>
    <x v="49"/>
    <x v="7"/>
    <n v="4"/>
    <n v="26"/>
    <n v="6691"/>
  </r>
  <r>
    <x v="50"/>
    <x v="7"/>
    <n v="4"/>
    <n v="22"/>
    <n v="4473"/>
  </r>
  <r>
    <x v="53"/>
    <x v="7"/>
    <n v="4"/>
    <n v="9"/>
    <n v="4719"/>
  </r>
  <r>
    <x v="52"/>
    <x v="7"/>
    <n v="4"/>
    <n v="3"/>
    <n v="1054"/>
  </r>
  <r>
    <x v="51"/>
    <x v="7"/>
    <n v="4"/>
    <n v="86"/>
    <n v="105805"/>
  </r>
  <r>
    <x v="0"/>
    <x v="7"/>
    <n v="5"/>
    <n v="24"/>
    <n v="8307"/>
  </r>
  <r>
    <x v="1"/>
    <x v="7"/>
    <n v="5"/>
    <n v="6"/>
    <n v="1571"/>
  </r>
  <r>
    <x v="2"/>
    <x v="7"/>
    <n v="5"/>
    <n v="54"/>
    <n v="26430"/>
  </r>
  <r>
    <x v="3"/>
    <x v="7"/>
    <n v="5"/>
    <n v="12"/>
    <n v="4590"/>
  </r>
  <r>
    <x v="4"/>
    <x v="7"/>
    <n v="5"/>
    <n v="121"/>
    <n v="52224"/>
  </r>
  <r>
    <x v="5"/>
    <x v="7"/>
    <n v="5"/>
    <n v="5"/>
    <n v="3656"/>
  </r>
  <r>
    <x v="6"/>
    <x v="7"/>
    <n v="5"/>
    <n v="14"/>
    <n v="3924"/>
  </r>
  <r>
    <x v="7"/>
    <x v="7"/>
    <n v="5"/>
    <n v="13"/>
    <n v="2890"/>
  </r>
  <r>
    <x v="8"/>
    <x v="7"/>
    <n v="5"/>
    <n v="2"/>
    <n v="2760"/>
  </r>
  <r>
    <x v="9"/>
    <x v="7"/>
    <n v="5"/>
    <n v="0"/>
    <n v="0"/>
  </r>
  <r>
    <x v="10"/>
    <x v="7"/>
    <n v="5"/>
    <n v="58"/>
    <n v="56378"/>
  </r>
  <r>
    <x v="11"/>
    <x v="7"/>
    <n v="5"/>
    <n v="16"/>
    <n v="1403"/>
  </r>
  <r>
    <x v="12"/>
    <x v="7"/>
    <n v="5"/>
    <n v="7"/>
    <n v="2006"/>
  </r>
  <r>
    <x v="13"/>
    <x v="7"/>
    <n v="5"/>
    <n v="81"/>
    <n v="50544"/>
  </r>
  <r>
    <x v="14"/>
    <x v="7"/>
    <n v="5"/>
    <n v="26"/>
    <n v="6123"/>
  </r>
  <r>
    <x v="15"/>
    <x v="7"/>
    <n v="5"/>
    <n v="11"/>
    <n v="3866"/>
  </r>
  <r>
    <x v="16"/>
    <x v="7"/>
    <n v="5"/>
    <n v="28"/>
    <n v="7449"/>
  </r>
  <r>
    <x v="17"/>
    <x v="7"/>
    <n v="5"/>
    <n v="27"/>
    <n v="10268"/>
  </r>
  <r>
    <x v="18"/>
    <x v="7"/>
    <n v="5"/>
    <n v="97"/>
    <n v="52627"/>
  </r>
  <r>
    <x v="19"/>
    <x v="7"/>
    <n v="5"/>
    <n v="27"/>
    <n v="5368"/>
  </r>
  <r>
    <x v="20"/>
    <x v="7"/>
    <n v="5"/>
    <n v="42"/>
    <n v="9460"/>
  </r>
  <r>
    <x v="21"/>
    <x v="7"/>
    <n v="5"/>
    <n v="47"/>
    <n v="32953"/>
  </r>
  <r>
    <x v="22"/>
    <x v="7"/>
    <n v="5"/>
    <n v="77"/>
    <n v="24553"/>
  </r>
  <r>
    <x v="23"/>
    <x v="7"/>
    <n v="5"/>
    <n v="21"/>
    <n v="7168"/>
  </r>
  <r>
    <x v="24"/>
    <x v="7"/>
    <n v="5"/>
    <n v="51"/>
    <n v="20216"/>
  </r>
  <r>
    <x v="25"/>
    <x v="7"/>
    <n v="5"/>
    <n v="18"/>
    <n v="7325"/>
  </r>
  <r>
    <x v="26"/>
    <x v="7"/>
    <n v="5"/>
    <n v="9"/>
    <n v="3568"/>
  </r>
  <r>
    <x v="27"/>
    <x v="7"/>
    <n v="5"/>
    <n v="13"/>
    <n v="3310"/>
  </r>
  <r>
    <x v="28"/>
    <x v="7"/>
    <n v="5"/>
    <n v="35"/>
    <n v="18808"/>
  </r>
  <r>
    <x v="29"/>
    <x v="7"/>
    <n v="5"/>
    <n v="20"/>
    <n v="3953"/>
  </r>
  <r>
    <x v="30"/>
    <x v="7"/>
    <n v="5"/>
    <n v="31"/>
    <n v="17453"/>
  </r>
  <r>
    <x v="31"/>
    <x v="7"/>
    <n v="5"/>
    <n v="27"/>
    <n v="12264"/>
  </r>
  <r>
    <x v="32"/>
    <x v="7"/>
    <n v="5"/>
    <n v="69"/>
    <n v="16484"/>
  </r>
  <r>
    <x v="33"/>
    <x v="7"/>
    <n v="5"/>
    <n v="48"/>
    <n v="14934"/>
  </r>
  <r>
    <x v="34"/>
    <x v="7"/>
    <n v="5"/>
    <n v="9"/>
    <n v="2223"/>
  </r>
  <r>
    <x v="35"/>
    <x v="7"/>
    <n v="5"/>
    <n v="65"/>
    <n v="19517"/>
  </r>
  <r>
    <x v="36"/>
    <x v="7"/>
    <n v="5"/>
    <n v="17"/>
    <n v="5031"/>
  </r>
  <r>
    <x v="37"/>
    <x v="7"/>
    <n v="5"/>
    <n v="21"/>
    <n v="5970"/>
  </r>
  <r>
    <x v="38"/>
    <x v="7"/>
    <n v="5"/>
    <n v="58"/>
    <n v="15641"/>
  </r>
  <r>
    <x v="39"/>
    <x v="7"/>
    <n v="5"/>
    <n v="16"/>
    <n v="4628"/>
  </r>
  <r>
    <x v="40"/>
    <x v="7"/>
    <n v="5"/>
    <n v="13"/>
    <n v="5982"/>
  </r>
  <r>
    <x v="41"/>
    <x v="7"/>
    <n v="5"/>
    <n v="34"/>
    <n v="10084"/>
  </r>
  <r>
    <x v="42"/>
    <x v="7"/>
    <n v="5"/>
    <n v="57"/>
    <n v="11023"/>
  </r>
  <r>
    <x v="43"/>
    <x v="7"/>
    <n v="5"/>
    <n v="112"/>
    <n v="32705"/>
  </r>
  <r>
    <x v="44"/>
    <x v="7"/>
    <n v="5"/>
    <n v="32"/>
    <n v="18482"/>
  </r>
  <r>
    <x v="45"/>
    <x v="7"/>
    <n v="5"/>
    <n v="10"/>
    <n v="2978"/>
  </r>
  <r>
    <x v="46"/>
    <x v="7"/>
    <n v="5"/>
    <n v="148"/>
    <n v="96384"/>
  </r>
  <r>
    <x v="47"/>
    <x v="7"/>
    <n v="5"/>
    <n v="47"/>
    <n v="4936"/>
  </r>
  <r>
    <x v="48"/>
    <x v="7"/>
    <n v="5"/>
    <n v="44"/>
    <n v="19860"/>
  </r>
  <r>
    <x v="49"/>
    <x v="7"/>
    <n v="5"/>
    <n v="24"/>
    <n v="6745"/>
  </r>
  <r>
    <x v="50"/>
    <x v="7"/>
    <n v="5"/>
    <n v="23"/>
    <n v="4711"/>
  </r>
  <r>
    <x v="53"/>
    <x v="7"/>
    <n v="5"/>
    <n v="9"/>
    <n v="4953"/>
  </r>
  <r>
    <x v="52"/>
    <x v="7"/>
    <n v="5"/>
    <n v="2"/>
    <n v="766"/>
  </r>
  <r>
    <x v="51"/>
    <x v="7"/>
    <n v="5"/>
    <n v="88"/>
    <n v="103608"/>
  </r>
  <r>
    <x v="0"/>
    <x v="7"/>
    <n v="6"/>
    <n v="24"/>
    <n v="9081"/>
  </r>
  <r>
    <x v="1"/>
    <x v="7"/>
    <n v="6"/>
    <n v="6"/>
    <n v="1615"/>
  </r>
  <r>
    <x v="2"/>
    <x v="7"/>
    <n v="6"/>
    <n v="54"/>
    <n v="27063"/>
  </r>
  <r>
    <x v="3"/>
    <x v="7"/>
    <n v="6"/>
    <n v="13"/>
    <n v="4917"/>
  </r>
  <r>
    <x v="4"/>
    <x v="7"/>
    <n v="6"/>
    <n v="118"/>
    <n v="51778"/>
  </r>
  <r>
    <x v="5"/>
    <x v="7"/>
    <n v="6"/>
    <n v="5"/>
    <n v="3591"/>
  </r>
  <r>
    <x v="6"/>
    <x v="7"/>
    <n v="6"/>
    <n v="17"/>
    <n v="4251"/>
  </r>
  <r>
    <x v="7"/>
    <x v="7"/>
    <n v="6"/>
    <n v="13"/>
    <n v="2506"/>
  </r>
  <r>
    <x v="8"/>
    <x v="7"/>
    <n v="6"/>
    <n v="2"/>
    <n v="2630"/>
  </r>
  <r>
    <x v="9"/>
    <x v="7"/>
    <n v="6"/>
    <n v="0"/>
    <n v="0"/>
  </r>
  <r>
    <x v="10"/>
    <x v="7"/>
    <n v="6"/>
    <n v="58"/>
    <n v="59758"/>
  </r>
  <r>
    <x v="11"/>
    <x v="7"/>
    <n v="6"/>
    <n v="15"/>
    <n v="1464"/>
  </r>
  <r>
    <x v="12"/>
    <x v="7"/>
    <n v="6"/>
    <n v="8"/>
    <n v="1922"/>
  </r>
  <r>
    <x v="13"/>
    <x v="7"/>
    <n v="6"/>
    <n v="81"/>
    <n v="52630"/>
  </r>
  <r>
    <x v="14"/>
    <x v="7"/>
    <n v="6"/>
    <n v="25"/>
    <n v="6485"/>
  </r>
  <r>
    <x v="15"/>
    <x v="7"/>
    <n v="6"/>
    <n v="11"/>
    <n v="3898"/>
  </r>
  <r>
    <x v="16"/>
    <x v="7"/>
    <n v="6"/>
    <n v="28"/>
    <n v="7684"/>
  </r>
  <r>
    <x v="17"/>
    <x v="7"/>
    <n v="6"/>
    <n v="25"/>
    <n v="10579"/>
  </r>
  <r>
    <x v="18"/>
    <x v="7"/>
    <n v="6"/>
    <n v="97"/>
    <n v="53948"/>
  </r>
  <r>
    <x v="19"/>
    <x v="7"/>
    <n v="6"/>
    <n v="28"/>
    <n v="4655"/>
  </r>
  <r>
    <x v="20"/>
    <x v="7"/>
    <n v="6"/>
    <n v="42"/>
    <n v="9206"/>
  </r>
  <r>
    <x v="21"/>
    <x v="7"/>
    <n v="6"/>
    <n v="45"/>
    <n v="27465"/>
  </r>
  <r>
    <x v="22"/>
    <x v="7"/>
    <n v="6"/>
    <n v="78"/>
    <n v="26958"/>
  </r>
  <r>
    <x v="23"/>
    <x v="7"/>
    <n v="6"/>
    <n v="20"/>
    <n v="6318"/>
  </r>
  <r>
    <x v="24"/>
    <x v="7"/>
    <n v="6"/>
    <n v="51"/>
    <n v="21255"/>
  </r>
  <r>
    <x v="25"/>
    <x v="7"/>
    <n v="6"/>
    <n v="18"/>
    <n v="8242"/>
  </r>
  <r>
    <x v="26"/>
    <x v="7"/>
    <n v="6"/>
    <n v="9"/>
    <n v="3505"/>
  </r>
  <r>
    <x v="27"/>
    <x v="7"/>
    <n v="6"/>
    <n v="14"/>
    <n v="3164"/>
  </r>
  <r>
    <x v="28"/>
    <x v="7"/>
    <n v="6"/>
    <n v="35"/>
    <n v="19084"/>
  </r>
  <r>
    <x v="29"/>
    <x v="7"/>
    <n v="6"/>
    <n v="19"/>
    <n v="3253"/>
  </r>
  <r>
    <x v="30"/>
    <x v="7"/>
    <n v="6"/>
    <n v="31"/>
    <n v="16965"/>
  </r>
  <r>
    <x v="31"/>
    <x v="7"/>
    <n v="6"/>
    <n v="28"/>
    <n v="12980"/>
  </r>
  <r>
    <x v="32"/>
    <x v="7"/>
    <n v="6"/>
    <n v="68"/>
    <n v="14937"/>
  </r>
  <r>
    <x v="33"/>
    <x v="7"/>
    <n v="6"/>
    <n v="47"/>
    <n v="15543"/>
  </r>
  <r>
    <x v="34"/>
    <x v="7"/>
    <n v="6"/>
    <n v="12"/>
    <n v="2367"/>
  </r>
  <r>
    <x v="35"/>
    <x v="7"/>
    <n v="6"/>
    <n v="73"/>
    <n v="21820"/>
  </r>
  <r>
    <x v="36"/>
    <x v="7"/>
    <n v="6"/>
    <n v="22"/>
    <n v="6305"/>
  </r>
  <r>
    <x v="37"/>
    <x v="7"/>
    <n v="6"/>
    <n v="18"/>
    <n v="5432"/>
  </r>
  <r>
    <x v="38"/>
    <x v="7"/>
    <n v="6"/>
    <n v="54"/>
    <n v="12702"/>
  </r>
  <r>
    <x v="39"/>
    <x v="7"/>
    <n v="6"/>
    <n v="16"/>
    <n v="4203"/>
  </r>
  <r>
    <x v="40"/>
    <x v="7"/>
    <n v="6"/>
    <n v="16"/>
    <n v="7345"/>
  </r>
  <r>
    <x v="41"/>
    <x v="7"/>
    <n v="6"/>
    <n v="34"/>
    <n v="10685"/>
  </r>
  <r>
    <x v="42"/>
    <x v="7"/>
    <n v="6"/>
    <n v="57"/>
    <n v="12073"/>
  </r>
  <r>
    <x v="43"/>
    <x v="7"/>
    <n v="6"/>
    <n v="113"/>
    <n v="34116"/>
  </r>
  <r>
    <x v="44"/>
    <x v="7"/>
    <n v="6"/>
    <n v="33"/>
    <n v="18386"/>
  </r>
  <r>
    <x v="45"/>
    <x v="7"/>
    <n v="6"/>
    <n v="10"/>
    <n v="2886"/>
  </r>
  <r>
    <x v="46"/>
    <x v="7"/>
    <n v="6"/>
    <n v="147"/>
    <n v="103323"/>
  </r>
  <r>
    <x v="47"/>
    <x v="7"/>
    <n v="6"/>
    <n v="47"/>
    <n v="3747"/>
  </r>
  <r>
    <x v="48"/>
    <x v="7"/>
    <n v="6"/>
    <n v="45"/>
    <n v="21890"/>
  </r>
  <r>
    <x v="49"/>
    <x v="7"/>
    <n v="6"/>
    <n v="25"/>
    <n v="6890"/>
  </r>
  <r>
    <x v="50"/>
    <x v="7"/>
    <n v="6"/>
    <n v="21"/>
    <n v="4511"/>
  </r>
  <r>
    <x v="53"/>
    <x v="7"/>
    <n v="6"/>
    <n v="9"/>
    <n v="4901"/>
  </r>
  <r>
    <x v="52"/>
    <x v="7"/>
    <n v="6"/>
    <n v="2"/>
    <n v="728"/>
  </r>
  <r>
    <x v="51"/>
    <x v="7"/>
    <n v="6"/>
    <n v="84"/>
    <n v="100244"/>
  </r>
  <r>
    <x v="0"/>
    <x v="7"/>
    <n v="7"/>
    <n v="25"/>
    <n v="9138"/>
  </r>
  <r>
    <x v="1"/>
    <x v="7"/>
    <n v="7"/>
    <n v="6"/>
    <n v="1656"/>
  </r>
  <r>
    <x v="2"/>
    <x v="7"/>
    <n v="7"/>
    <n v="48"/>
    <n v="23886"/>
  </r>
  <r>
    <x v="3"/>
    <x v="7"/>
    <n v="7"/>
    <n v="14"/>
    <n v="5317"/>
  </r>
  <r>
    <x v="4"/>
    <x v="7"/>
    <n v="7"/>
    <n v="113"/>
    <n v="49338"/>
  </r>
  <r>
    <x v="5"/>
    <x v="7"/>
    <n v="7"/>
    <n v="5"/>
    <n v="226"/>
  </r>
  <r>
    <x v="6"/>
    <x v="7"/>
    <n v="7"/>
    <n v="16"/>
    <n v="4409"/>
  </r>
  <r>
    <x v="7"/>
    <x v="7"/>
    <n v="7"/>
    <n v="13"/>
    <n v="3105"/>
  </r>
  <r>
    <x v="8"/>
    <x v="7"/>
    <n v="7"/>
    <n v="2"/>
    <n v="2316"/>
  </r>
  <r>
    <x v="9"/>
    <x v="7"/>
    <n v="7"/>
    <n v="0"/>
    <n v="0"/>
  </r>
  <r>
    <x v="10"/>
    <x v="7"/>
    <n v="7"/>
    <n v="53"/>
    <n v="52694"/>
  </r>
  <r>
    <x v="11"/>
    <x v="7"/>
    <n v="7"/>
    <n v="15"/>
    <n v="1504"/>
  </r>
  <r>
    <x v="12"/>
    <x v="7"/>
    <n v="7"/>
    <n v="8"/>
    <n v="2004"/>
  </r>
  <r>
    <x v="13"/>
    <x v="7"/>
    <n v="7"/>
    <n v="81"/>
    <n v="51061"/>
  </r>
  <r>
    <x v="14"/>
    <x v="7"/>
    <n v="7"/>
    <n v="24"/>
    <n v="6054"/>
  </r>
  <r>
    <x v="15"/>
    <x v="7"/>
    <n v="7"/>
    <n v="11"/>
    <n v="3861"/>
  </r>
  <r>
    <x v="16"/>
    <x v="7"/>
    <n v="7"/>
    <n v="27"/>
    <n v="6779"/>
  </r>
  <r>
    <x v="17"/>
    <x v="7"/>
    <n v="7"/>
    <n v="28"/>
    <n v="11726"/>
  </r>
  <r>
    <x v="18"/>
    <x v="7"/>
    <n v="7"/>
    <n v="98"/>
    <n v="54472"/>
  </r>
  <r>
    <x v="19"/>
    <x v="7"/>
    <n v="7"/>
    <n v="28"/>
    <n v="4301"/>
  </r>
  <r>
    <x v="20"/>
    <x v="7"/>
    <n v="7"/>
    <n v="43"/>
    <n v="9553"/>
  </r>
  <r>
    <x v="21"/>
    <x v="7"/>
    <n v="7"/>
    <n v="44"/>
    <n v="29175"/>
  </r>
  <r>
    <x v="22"/>
    <x v="7"/>
    <n v="7"/>
    <n v="74"/>
    <n v="24224"/>
  </r>
  <r>
    <x v="23"/>
    <x v="7"/>
    <n v="7"/>
    <n v="20"/>
    <n v="7321"/>
  </r>
  <r>
    <x v="24"/>
    <x v="7"/>
    <n v="7"/>
    <n v="47"/>
    <n v="19805"/>
  </r>
  <r>
    <x v="25"/>
    <x v="7"/>
    <n v="7"/>
    <n v="18"/>
    <n v="8196"/>
  </r>
  <r>
    <x v="26"/>
    <x v="7"/>
    <n v="7"/>
    <n v="8"/>
    <n v="3411"/>
  </r>
  <r>
    <x v="27"/>
    <x v="7"/>
    <n v="7"/>
    <n v="13"/>
    <n v="3005"/>
  </r>
  <r>
    <x v="28"/>
    <x v="7"/>
    <n v="7"/>
    <n v="36"/>
    <n v="18740"/>
  </r>
  <r>
    <x v="29"/>
    <x v="7"/>
    <n v="7"/>
    <n v="20"/>
    <n v="3560"/>
  </r>
  <r>
    <x v="30"/>
    <x v="7"/>
    <n v="7"/>
    <n v="30"/>
    <n v="16874"/>
  </r>
  <r>
    <x v="31"/>
    <x v="7"/>
    <n v="7"/>
    <n v="28"/>
    <n v="12730"/>
  </r>
  <r>
    <x v="32"/>
    <x v="7"/>
    <n v="7"/>
    <n v="66"/>
    <n v="13929"/>
  </r>
  <r>
    <x v="33"/>
    <x v="7"/>
    <n v="7"/>
    <n v="46"/>
    <n v="15664"/>
  </r>
  <r>
    <x v="34"/>
    <x v="7"/>
    <n v="7"/>
    <n v="10"/>
    <n v="1942"/>
  </r>
  <r>
    <x v="35"/>
    <x v="7"/>
    <n v="7"/>
    <n v="72"/>
    <n v="22433"/>
  </r>
  <r>
    <x v="36"/>
    <x v="7"/>
    <n v="7"/>
    <n v="19"/>
    <n v="5794"/>
  </r>
  <r>
    <x v="37"/>
    <x v="7"/>
    <n v="7"/>
    <n v="19"/>
    <n v="5863"/>
  </r>
  <r>
    <x v="38"/>
    <x v="7"/>
    <n v="7"/>
    <n v="56"/>
    <n v="14905"/>
  </r>
  <r>
    <x v="39"/>
    <x v="7"/>
    <n v="7"/>
    <n v="16"/>
    <n v="5062"/>
  </r>
  <r>
    <x v="40"/>
    <x v="7"/>
    <n v="7"/>
    <n v="14"/>
    <n v="7575"/>
  </r>
  <r>
    <x v="41"/>
    <x v="7"/>
    <n v="7"/>
    <n v="34"/>
    <n v="10425"/>
  </r>
  <r>
    <x v="42"/>
    <x v="7"/>
    <n v="7"/>
    <n v="59"/>
    <n v="12361"/>
  </r>
  <r>
    <x v="43"/>
    <x v="7"/>
    <n v="7"/>
    <n v="90"/>
    <n v="28018"/>
  </r>
  <r>
    <x v="44"/>
    <x v="7"/>
    <n v="7"/>
    <n v="32"/>
    <n v="18596"/>
  </r>
  <r>
    <x v="45"/>
    <x v="7"/>
    <n v="7"/>
    <n v="10"/>
    <n v="2881"/>
  </r>
  <r>
    <x v="46"/>
    <x v="7"/>
    <n v="7"/>
    <n v="148"/>
    <n v="102761"/>
  </r>
  <r>
    <x v="47"/>
    <x v="7"/>
    <n v="7"/>
    <n v="47"/>
    <n v="4589"/>
  </r>
  <r>
    <x v="48"/>
    <x v="7"/>
    <n v="7"/>
    <n v="47"/>
    <n v="23242"/>
  </r>
  <r>
    <x v="49"/>
    <x v="7"/>
    <n v="7"/>
    <n v="24"/>
    <n v="7256"/>
  </r>
  <r>
    <x v="50"/>
    <x v="7"/>
    <n v="7"/>
    <n v="23"/>
    <n v="4585"/>
  </r>
  <r>
    <x v="53"/>
    <x v="7"/>
    <n v="7"/>
    <n v="9"/>
    <n v="4656"/>
  </r>
  <r>
    <x v="52"/>
    <x v="7"/>
    <n v="7"/>
    <n v="2"/>
    <n v="732"/>
  </r>
  <r>
    <x v="51"/>
    <x v="7"/>
    <n v="7"/>
    <n v="76"/>
    <n v="100784"/>
  </r>
  <r>
    <x v="0"/>
    <x v="7"/>
    <n v="8"/>
    <n v="25"/>
    <n v="8759"/>
  </r>
  <r>
    <x v="1"/>
    <x v="7"/>
    <n v="8"/>
    <n v="6"/>
    <n v="1568"/>
  </r>
  <r>
    <x v="2"/>
    <x v="7"/>
    <n v="8"/>
    <n v="52"/>
    <n v="22274"/>
  </r>
  <r>
    <x v="3"/>
    <x v="7"/>
    <n v="8"/>
    <n v="13"/>
    <n v="4940"/>
  </r>
  <r>
    <x v="4"/>
    <x v="7"/>
    <n v="8"/>
    <n v="107"/>
    <n v="45216"/>
  </r>
  <r>
    <x v="5"/>
    <x v="7"/>
    <n v="8"/>
    <n v="5"/>
    <n v="3726"/>
  </r>
  <r>
    <x v="6"/>
    <x v="7"/>
    <n v="8"/>
    <n v="13"/>
    <n v="3831"/>
  </r>
  <r>
    <x v="7"/>
    <x v="7"/>
    <n v="8"/>
    <n v="13"/>
    <n v="2884"/>
  </r>
  <r>
    <x v="8"/>
    <x v="7"/>
    <n v="8"/>
    <n v="2"/>
    <n v="2114"/>
  </r>
  <r>
    <x v="9"/>
    <x v="7"/>
    <n v="8"/>
    <n v="0"/>
    <n v="0"/>
  </r>
  <r>
    <x v="10"/>
    <x v="7"/>
    <n v="8"/>
    <n v="58"/>
    <n v="57739"/>
  </r>
  <r>
    <x v="11"/>
    <x v="7"/>
    <n v="8"/>
    <n v="16"/>
    <n v="1330"/>
  </r>
  <r>
    <x v="12"/>
    <x v="7"/>
    <n v="8"/>
    <n v="7"/>
    <n v="1883"/>
  </r>
  <r>
    <x v="13"/>
    <x v="7"/>
    <n v="8"/>
    <n v="79"/>
    <n v="50022"/>
  </r>
  <r>
    <x v="14"/>
    <x v="7"/>
    <n v="8"/>
    <n v="24"/>
    <n v="6019"/>
  </r>
  <r>
    <x v="15"/>
    <x v="7"/>
    <n v="8"/>
    <n v="11"/>
    <n v="3735"/>
  </r>
  <r>
    <x v="16"/>
    <x v="7"/>
    <n v="8"/>
    <n v="27"/>
    <n v="7123"/>
  </r>
  <r>
    <x v="17"/>
    <x v="7"/>
    <n v="8"/>
    <n v="26"/>
    <n v="10439"/>
  </r>
  <r>
    <x v="18"/>
    <x v="7"/>
    <n v="8"/>
    <n v="101"/>
    <n v="54634"/>
  </r>
  <r>
    <x v="19"/>
    <x v="7"/>
    <n v="8"/>
    <n v="28"/>
    <n v="4547"/>
  </r>
  <r>
    <x v="20"/>
    <x v="7"/>
    <n v="8"/>
    <n v="43"/>
    <n v="9946"/>
  </r>
  <r>
    <x v="21"/>
    <x v="7"/>
    <n v="8"/>
    <n v="46"/>
    <n v="26393"/>
  </r>
  <r>
    <x v="22"/>
    <x v="7"/>
    <n v="8"/>
    <n v="75"/>
    <n v="24925"/>
  </r>
  <r>
    <x v="23"/>
    <x v="7"/>
    <n v="8"/>
    <n v="19"/>
    <n v="6607"/>
  </r>
  <r>
    <x v="24"/>
    <x v="7"/>
    <n v="8"/>
    <n v="49"/>
    <n v="19804"/>
  </r>
  <r>
    <x v="25"/>
    <x v="7"/>
    <n v="8"/>
    <n v="19"/>
    <n v="8030"/>
  </r>
  <r>
    <x v="26"/>
    <x v="7"/>
    <n v="8"/>
    <n v="9"/>
    <n v="3275"/>
  </r>
  <r>
    <x v="27"/>
    <x v="7"/>
    <n v="8"/>
    <n v="14"/>
    <n v="2892"/>
  </r>
  <r>
    <x v="28"/>
    <x v="7"/>
    <n v="8"/>
    <n v="36"/>
    <n v="18892"/>
  </r>
  <r>
    <x v="29"/>
    <x v="7"/>
    <n v="8"/>
    <n v="20"/>
    <n v="3788"/>
  </r>
  <r>
    <x v="30"/>
    <x v="7"/>
    <n v="8"/>
    <n v="29"/>
    <n v="16623"/>
  </r>
  <r>
    <x v="31"/>
    <x v="7"/>
    <n v="8"/>
    <n v="27"/>
    <n v="12152"/>
  </r>
  <r>
    <x v="32"/>
    <x v="7"/>
    <n v="8"/>
    <n v="67"/>
    <n v="12808"/>
  </r>
  <r>
    <x v="33"/>
    <x v="7"/>
    <n v="8"/>
    <n v="47"/>
    <n v="15232"/>
  </r>
  <r>
    <x v="34"/>
    <x v="7"/>
    <n v="8"/>
    <n v="8"/>
    <n v="1913"/>
  </r>
  <r>
    <x v="35"/>
    <x v="7"/>
    <n v="8"/>
    <n v="71"/>
    <n v="22248"/>
  </r>
  <r>
    <x v="36"/>
    <x v="7"/>
    <n v="8"/>
    <n v="22"/>
    <n v="5685"/>
  </r>
  <r>
    <x v="37"/>
    <x v="7"/>
    <n v="8"/>
    <n v="18"/>
    <n v="5805"/>
  </r>
  <r>
    <x v="38"/>
    <x v="7"/>
    <n v="8"/>
    <n v="56"/>
    <n v="13941"/>
  </r>
  <r>
    <x v="39"/>
    <x v="7"/>
    <n v="8"/>
    <n v="16"/>
    <n v="4479"/>
  </r>
  <r>
    <x v="40"/>
    <x v="7"/>
    <n v="8"/>
    <n v="15"/>
    <n v="7562"/>
  </r>
  <r>
    <x v="41"/>
    <x v="7"/>
    <n v="8"/>
    <n v="34"/>
    <n v="9833"/>
  </r>
  <r>
    <x v="42"/>
    <x v="7"/>
    <n v="8"/>
    <n v="53"/>
    <n v="9877"/>
  </r>
  <r>
    <x v="43"/>
    <x v="7"/>
    <n v="8"/>
    <n v="106"/>
    <n v="29281"/>
  </r>
  <r>
    <x v="44"/>
    <x v="7"/>
    <n v="8"/>
    <n v="33"/>
    <n v="16108"/>
  </r>
  <r>
    <x v="45"/>
    <x v="7"/>
    <n v="8"/>
    <n v="10"/>
    <n v="2853"/>
  </r>
  <r>
    <x v="46"/>
    <x v="7"/>
    <n v="8"/>
    <n v="150"/>
    <n v="112599"/>
  </r>
  <r>
    <x v="47"/>
    <x v="7"/>
    <n v="8"/>
    <n v="47"/>
    <n v="4408"/>
  </r>
  <r>
    <x v="48"/>
    <x v="7"/>
    <n v="8"/>
    <n v="46"/>
    <n v="24018"/>
  </r>
  <r>
    <x v="49"/>
    <x v="7"/>
    <n v="8"/>
    <n v="23"/>
    <n v="6731"/>
  </r>
  <r>
    <x v="50"/>
    <x v="7"/>
    <n v="8"/>
    <n v="22"/>
    <n v="4090"/>
  </r>
  <r>
    <x v="53"/>
    <x v="7"/>
    <n v="8"/>
    <n v="9"/>
    <n v="4771"/>
  </r>
  <r>
    <x v="52"/>
    <x v="7"/>
    <n v="8"/>
    <n v="2"/>
    <n v="709"/>
  </r>
  <r>
    <x v="51"/>
    <x v="7"/>
    <n v="8"/>
    <n v="75"/>
    <n v="98964"/>
  </r>
  <r>
    <x v="0"/>
    <x v="7"/>
    <n v="9"/>
    <n v="24"/>
    <n v="7785"/>
  </r>
  <r>
    <x v="1"/>
    <x v="7"/>
    <n v="9"/>
    <n v="6"/>
    <n v="1589"/>
  </r>
  <r>
    <x v="2"/>
    <x v="7"/>
    <n v="9"/>
    <n v="52"/>
    <n v="24273"/>
  </r>
  <r>
    <x v="3"/>
    <x v="7"/>
    <n v="9"/>
    <n v="12"/>
    <n v="4287"/>
  </r>
  <r>
    <x v="4"/>
    <x v="7"/>
    <n v="9"/>
    <n v="112"/>
    <n v="50421"/>
  </r>
  <r>
    <x v="5"/>
    <x v="7"/>
    <n v="9"/>
    <n v="5"/>
    <n v="3455"/>
  </r>
  <r>
    <x v="6"/>
    <x v="7"/>
    <n v="9"/>
    <n v="15"/>
    <n v="4361"/>
  </r>
  <r>
    <x v="7"/>
    <x v="7"/>
    <n v="9"/>
    <n v="13"/>
    <n v="3018"/>
  </r>
  <r>
    <x v="8"/>
    <x v="7"/>
    <n v="9"/>
    <n v="2"/>
    <n v="2787"/>
  </r>
  <r>
    <x v="9"/>
    <x v="7"/>
    <n v="9"/>
    <n v="0"/>
    <n v="0"/>
  </r>
  <r>
    <x v="10"/>
    <x v="7"/>
    <n v="9"/>
    <n v="55"/>
    <n v="54203"/>
  </r>
  <r>
    <x v="11"/>
    <x v="7"/>
    <n v="9"/>
    <n v="15"/>
    <n v="1484"/>
  </r>
  <r>
    <x v="12"/>
    <x v="7"/>
    <n v="9"/>
    <n v="8"/>
    <n v="2069"/>
  </r>
  <r>
    <x v="13"/>
    <x v="7"/>
    <n v="9"/>
    <n v="79"/>
    <n v="49468"/>
  </r>
  <r>
    <x v="14"/>
    <x v="7"/>
    <n v="9"/>
    <n v="26"/>
    <n v="6087"/>
  </r>
  <r>
    <x v="15"/>
    <x v="7"/>
    <n v="9"/>
    <n v="12"/>
    <n v="3730"/>
  </r>
  <r>
    <x v="16"/>
    <x v="7"/>
    <n v="9"/>
    <n v="28"/>
    <n v="7139"/>
  </r>
  <r>
    <x v="17"/>
    <x v="7"/>
    <n v="9"/>
    <n v="26"/>
    <n v="10324"/>
  </r>
  <r>
    <x v="18"/>
    <x v="7"/>
    <n v="9"/>
    <n v="97"/>
    <n v="52240"/>
  </r>
  <r>
    <x v="19"/>
    <x v="7"/>
    <n v="9"/>
    <n v="28"/>
    <n v="5497"/>
  </r>
  <r>
    <x v="20"/>
    <x v="7"/>
    <n v="9"/>
    <n v="43"/>
    <n v="9900"/>
  </r>
  <r>
    <x v="21"/>
    <x v="7"/>
    <n v="9"/>
    <n v="45"/>
    <n v="31591"/>
  </r>
  <r>
    <x v="22"/>
    <x v="7"/>
    <n v="9"/>
    <n v="75"/>
    <n v="24211"/>
  </r>
  <r>
    <x v="23"/>
    <x v="7"/>
    <n v="9"/>
    <n v="21"/>
    <n v="7198"/>
  </r>
  <r>
    <x v="24"/>
    <x v="7"/>
    <n v="9"/>
    <n v="50"/>
    <n v="19974"/>
  </r>
  <r>
    <x v="25"/>
    <x v="7"/>
    <n v="9"/>
    <n v="19"/>
    <n v="7868"/>
  </r>
  <r>
    <x v="26"/>
    <x v="7"/>
    <n v="9"/>
    <n v="8"/>
    <n v="3275"/>
  </r>
  <r>
    <x v="27"/>
    <x v="7"/>
    <n v="9"/>
    <n v="13"/>
    <n v="3379"/>
  </r>
  <r>
    <x v="28"/>
    <x v="7"/>
    <n v="9"/>
    <n v="36"/>
    <n v="19032"/>
  </r>
  <r>
    <x v="29"/>
    <x v="7"/>
    <n v="9"/>
    <n v="20"/>
    <n v="3463"/>
  </r>
  <r>
    <x v="30"/>
    <x v="7"/>
    <n v="9"/>
    <n v="31"/>
    <n v="15601"/>
  </r>
  <r>
    <x v="31"/>
    <x v="7"/>
    <n v="9"/>
    <n v="26"/>
    <n v="11422"/>
  </r>
  <r>
    <x v="32"/>
    <x v="7"/>
    <n v="9"/>
    <n v="67"/>
    <n v="13694"/>
  </r>
  <r>
    <x v="33"/>
    <x v="7"/>
    <n v="9"/>
    <n v="49"/>
    <n v="16653"/>
  </r>
  <r>
    <x v="34"/>
    <x v="7"/>
    <n v="9"/>
    <n v="9"/>
    <n v="2126"/>
  </r>
  <r>
    <x v="35"/>
    <x v="7"/>
    <n v="9"/>
    <n v="70"/>
    <n v="20044"/>
  </r>
  <r>
    <x v="36"/>
    <x v="7"/>
    <n v="9"/>
    <n v="18"/>
    <n v="5044"/>
  </r>
  <r>
    <x v="37"/>
    <x v="7"/>
    <n v="9"/>
    <n v="16"/>
    <n v="5320"/>
  </r>
  <r>
    <x v="38"/>
    <x v="7"/>
    <n v="9"/>
    <n v="58"/>
    <n v="14544"/>
  </r>
  <r>
    <x v="39"/>
    <x v="7"/>
    <n v="9"/>
    <n v="16"/>
    <n v="4861"/>
  </r>
  <r>
    <x v="40"/>
    <x v="7"/>
    <n v="9"/>
    <n v="15"/>
    <n v="7389"/>
  </r>
  <r>
    <x v="41"/>
    <x v="7"/>
    <n v="9"/>
    <n v="34"/>
    <n v="9413"/>
  </r>
  <r>
    <x v="42"/>
    <x v="7"/>
    <n v="9"/>
    <n v="54"/>
    <n v="11313"/>
  </r>
  <r>
    <x v="43"/>
    <x v="7"/>
    <n v="9"/>
    <n v="107"/>
    <n v="30054"/>
  </r>
  <r>
    <x v="44"/>
    <x v="7"/>
    <n v="9"/>
    <n v="32"/>
    <n v="15802"/>
  </r>
  <r>
    <x v="45"/>
    <x v="7"/>
    <n v="9"/>
    <n v="10"/>
    <n v="2827"/>
  </r>
  <r>
    <x v="46"/>
    <x v="7"/>
    <n v="9"/>
    <n v="149"/>
    <n v="101454"/>
  </r>
  <r>
    <x v="47"/>
    <x v="7"/>
    <n v="9"/>
    <n v="46"/>
    <n v="4674"/>
  </r>
  <r>
    <x v="48"/>
    <x v="7"/>
    <n v="9"/>
    <n v="46"/>
    <n v="24171"/>
  </r>
  <r>
    <x v="49"/>
    <x v="7"/>
    <n v="9"/>
    <n v="25"/>
    <n v="6864"/>
  </r>
  <r>
    <x v="50"/>
    <x v="7"/>
    <n v="9"/>
    <n v="22"/>
    <n v="4629"/>
  </r>
  <r>
    <x v="53"/>
    <x v="7"/>
    <n v="9"/>
    <n v="9"/>
    <n v="4705"/>
  </r>
  <r>
    <x v="52"/>
    <x v="7"/>
    <n v="9"/>
    <n v="2"/>
    <n v="676"/>
  </r>
  <r>
    <x v="51"/>
    <x v="7"/>
    <n v="9"/>
    <n v="83"/>
    <n v="99131"/>
  </r>
  <r>
    <x v="0"/>
    <x v="7"/>
    <n v="10"/>
    <n v="25"/>
    <n v="8599"/>
  </r>
  <r>
    <x v="1"/>
    <x v="7"/>
    <n v="10"/>
    <n v="6"/>
    <n v="1666"/>
  </r>
  <r>
    <x v="2"/>
    <x v="7"/>
    <n v="10"/>
    <n v="53"/>
    <n v="24242"/>
  </r>
  <r>
    <x v="3"/>
    <x v="7"/>
    <n v="10"/>
    <n v="13"/>
    <n v="4506"/>
  </r>
  <r>
    <x v="4"/>
    <x v="7"/>
    <n v="10"/>
    <n v="111"/>
    <n v="50256"/>
  </r>
  <r>
    <x v="5"/>
    <x v="7"/>
    <n v="10"/>
    <n v="5"/>
    <n v="3546"/>
  </r>
  <r>
    <x v="6"/>
    <x v="7"/>
    <n v="10"/>
    <n v="18"/>
    <n v="4309"/>
  </r>
  <r>
    <x v="7"/>
    <x v="7"/>
    <n v="10"/>
    <n v="13"/>
    <n v="3037"/>
  </r>
  <r>
    <x v="8"/>
    <x v="7"/>
    <n v="10"/>
    <n v="2"/>
    <n v="2751"/>
  </r>
  <r>
    <x v="9"/>
    <x v="7"/>
    <n v="10"/>
    <n v="0"/>
    <n v="0"/>
  </r>
  <r>
    <x v="10"/>
    <x v="7"/>
    <n v="10"/>
    <n v="57"/>
    <n v="55537"/>
  </r>
  <r>
    <x v="11"/>
    <x v="7"/>
    <n v="10"/>
    <n v="15"/>
    <n v="1469"/>
  </r>
  <r>
    <x v="12"/>
    <x v="7"/>
    <n v="10"/>
    <n v="8"/>
    <n v="1967"/>
  </r>
  <r>
    <x v="13"/>
    <x v="7"/>
    <n v="10"/>
    <n v="81"/>
    <n v="48592"/>
  </r>
  <r>
    <x v="14"/>
    <x v="7"/>
    <n v="10"/>
    <n v="26"/>
    <n v="5135"/>
  </r>
  <r>
    <x v="15"/>
    <x v="7"/>
    <n v="10"/>
    <n v="11"/>
    <n v="2898"/>
  </r>
  <r>
    <x v="16"/>
    <x v="7"/>
    <n v="10"/>
    <n v="28"/>
    <n v="6951"/>
  </r>
  <r>
    <x v="17"/>
    <x v="7"/>
    <n v="10"/>
    <n v="25"/>
    <n v="10372"/>
  </r>
  <r>
    <x v="18"/>
    <x v="7"/>
    <n v="10"/>
    <n v="101"/>
    <n v="54447"/>
  </r>
  <r>
    <x v="19"/>
    <x v="7"/>
    <n v="10"/>
    <n v="28"/>
    <n v="5367"/>
  </r>
  <r>
    <x v="20"/>
    <x v="7"/>
    <n v="10"/>
    <n v="43"/>
    <n v="9743"/>
  </r>
  <r>
    <x v="21"/>
    <x v="7"/>
    <n v="10"/>
    <n v="46"/>
    <n v="27396"/>
  </r>
  <r>
    <x v="22"/>
    <x v="7"/>
    <n v="10"/>
    <n v="74"/>
    <n v="24880"/>
  </r>
  <r>
    <x v="23"/>
    <x v="7"/>
    <n v="10"/>
    <n v="19"/>
    <n v="5750"/>
  </r>
  <r>
    <x v="24"/>
    <x v="7"/>
    <n v="10"/>
    <n v="45"/>
    <n v="18638"/>
  </r>
  <r>
    <x v="25"/>
    <x v="7"/>
    <n v="10"/>
    <n v="16"/>
    <n v="7367"/>
  </r>
  <r>
    <x v="26"/>
    <x v="7"/>
    <n v="10"/>
    <n v="9"/>
    <n v="3423"/>
  </r>
  <r>
    <x v="27"/>
    <x v="7"/>
    <n v="10"/>
    <n v="13"/>
    <n v="2907"/>
  </r>
  <r>
    <x v="28"/>
    <x v="7"/>
    <n v="10"/>
    <n v="35"/>
    <n v="18624"/>
  </r>
  <r>
    <x v="29"/>
    <x v="7"/>
    <n v="10"/>
    <n v="18"/>
    <n v="3648"/>
  </r>
  <r>
    <x v="30"/>
    <x v="7"/>
    <n v="10"/>
    <n v="30"/>
    <n v="14944"/>
  </r>
  <r>
    <x v="31"/>
    <x v="7"/>
    <n v="10"/>
    <n v="27"/>
    <n v="12054"/>
  </r>
  <r>
    <x v="32"/>
    <x v="7"/>
    <n v="10"/>
    <n v="66"/>
    <n v="13073"/>
  </r>
  <r>
    <x v="33"/>
    <x v="7"/>
    <n v="10"/>
    <n v="46"/>
    <n v="12784"/>
  </r>
  <r>
    <x v="34"/>
    <x v="7"/>
    <n v="10"/>
    <n v="7"/>
    <n v="1558"/>
  </r>
  <r>
    <x v="35"/>
    <x v="7"/>
    <n v="10"/>
    <n v="71"/>
    <n v="20986"/>
  </r>
  <r>
    <x v="36"/>
    <x v="7"/>
    <n v="10"/>
    <n v="18"/>
    <n v="4625"/>
  </r>
  <r>
    <x v="37"/>
    <x v="7"/>
    <n v="10"/>
    <n v="16"/>
    <n v="6097"/>
  </r>
  <r>
    <x v="38"/>
    <x v="7"/>
    <n v="10"/>
    <n v="57"/>
    <n v="11501"/>
  </r>
  <r>
    <x v="39"/>
    <x v="7"/>
    <n v="10"/>
    <n v="16"/>
    <n v="4356"/>
  </r>
  <r>
    <x v="40"/>
    <x v="7"/>
    <n v="10"/>
    <n v="14"/>
    <n v="6415"/>
  </r>
  <r>
    <x v="41"/>
    <x v="7"/>
    <n v="10"/>
    <n v="33"/>
    <n v="9094"/>
  </r>
  <r>
    <x v="42"/>
    <x v="7"/>
    <n v="10"/>
    <n v="54"/>
    <n v="7909"/>
  </r>
  <r>
    <x v="43"/>
    <x v="7"/>
    <n v="10"/>
    <n v="105"/>
    <n v="28985"/>
  </r>
  <r>
    <x v="44"/>
    <x v="7"/>
    <n v="10"/>
    <n v="31"/>
    <n v="16044"/>
  </r>
  <r>
    <x v="45"/>
    <x v="7"/>
    <n v="10"/>
    <n v="10"/>
    <n v="2757"/>
  </r>
  <r>
    <x v="46"/>
    <x v="7"/>
    <n v="10"/>
    <n v="150"/>
    <n v="102075"/>
  </r>
  <r>
    <x v="47"/>
    <x v="7"/>
    <n v="10"/>
    <n v="47"/>
    <n v="4734"/>
  </r>
  <r>
    <x v="48"/>
    <x v="7"/>
    <n v="10"/>
    <n v="45"/>
    <n v="25442"/>
  </r>
  <r>
    <x v="49"/>
    <x v="7"/>
    <n v="10"/>
    <n v="24"/>
    <n v="6539"/>
  </r>
  <r>
    <x v="50"/>
    <x v="7"/>
    <n v="10"/>
    <n v="23"/>
    <n v="4741"/>
  </r>
  <r>
    <x v="53"/>
    <x v="7"/>
    <n v="10"/>
    <n v="8"/>
    <n v="4227"/>
  </r>
  <r>
    <x v="52"/>
    <x v="7"/>
    <n v="10"/>
    <n v="2"/>
    <n v="704"/>
  </r>
  <r>
    <x v="51"/>
    <x v="7"/>
    <n v="10"/>
    <n v="71"/>
    <n v="95889"/>
  </r>
  <r>
    <x v="0"/>
    <x v="7"/>
    <n v="11"/>
    <n v="24"/>
    <n v="7996"/>
  </r>
  <r>
    <x v="1"/>
    <x v="7"/>
    <n v="11"/>
    <n v="6"/>
    <n v="1695"/>
  </r>
  <r>
    <x v="2"/>
    <x v="7"/>
    <n v="11"/>
    <n v="51"/>
    <n v="23079"/>
  </r>
  <r>
    <x v="3"/>
    <x v="7"/>
    <n v="11"/>
    <n v="12"/>
    <n v="4305"/>
  </r>
  <r>
    <x v="4"/>
    <x v="7"/>
    <n v="11"/>
    <n v="112"/>
    <n v="49444"/>
  </r>
  <r>
    <x v="5"/>
    <x v="7"/>
    <n v="11"/>
    <n v="5"/>
    <n v="3723"/>
  </r>
  <r>
    <x v="6"/>
    <x v="7"/>
    <n v="11"/>
    <n v="13"/>
    <n v="1221"/>
  </r>
  <r>
    <x v="7"/>
    <x v="7"/>
    <n v="11"/>
    <n v="13"/>
    <n v="2470"/>
  </r>
  <r>
    <x v="8"/>
    <x v="7"/>
    <n v="11"/>
    <n v="2"/>
    <n v="2044"/>
  </r>
  <r>
    <x v="9"/>
    <x v="7"/>
    <n v="11"/>
    <n v="0"/>
    <n v="0"/>
  </r>
  <r>
    <x v="10"/>
    <x v="7"/>
    <n v="11"/>
    <n v="56"/>
    <n v="56811"/>
  </r>
  <r>
    <x v="11"/>
    <x v="7"/>
    <n v="11"/>
    <n v="15"/>
    <n v="1413"/>
  </r>
  <r>
    <x v="12"/>
    <x v="7"/>
    <n v="11"/>
    <n v="8"/>
    <n v="2032"/>
  </r>
  <r>
    <x v="13"/>
    <x v="7"/>
    <n v="11"/>
    <n v="79"/>
    <n v="45468"/>
  </r>
  <r>
    <x v="14"/>
    <x v="7"/>
    <n v="11"/>
    <n v="26"/>
    <n v="4693"/>
  </r>
  <r>
    <x v="15"/>
    <x v="7"/>
    <n v="11"/>
    <n v="11"/>
    <n v="2124"/>
  </r>
  <r>
    <x v="16"/>
    <x v="7"/>
    <n v="11"/>
    <n v="28"/>
    <n v="6712"/>
  </r>
  <r>
    <x v="17"/>
    <x v="7"/>
    <n v="11"/>
    <n v="24"/>
    <n v="10002"/>
  </r>
  <r>
    <x v="18"/>
    <x v="7"/>
    <n v="11"/>
    <n v="102"/>
    <n v="53652"/>
  </r>
  <r>
    <x v="19"/>
    <x v="7"/>
    <n v="11"/>
    <n v="28"/>
    <n v="4607"/>
  </r>
  <r>
    <x v="20"/>
    <x v="7"/>
    <n v="11"/>
    <n v="42"/>
    <n v="7959"/>
  </r>
  <r>
    <x v="21"/>
    <x v="7"/>
    <n v="11"/>
    <n v="43"/>
    <n v="24391"/>
  </r>
  <r>
    <x v="22"/>
    <x v="7"/>
    <n v="11"/>
    <n v="71"/>
    <n v="23075"/>
  </r>
  <r>
    <x v="23"/>
    <x v="7"/>
    <n v="11"/>
    <n v="20"/>
    <n v="5881"/>
  </r>
  <r>
    <x v="24"/>
    <x v="7"/>
    <n v="11"/>
    <n v="48"/>
    <n v="17630"/>
  </r>
  <r>
    <x v="25"/>
    <x v="7"/>
    <n v="11"/>
    <n v="18"/>
    <n v="6688"/>
  </r>
  <r>
    <x v="26"/>
    <x v="7"/>
    <n v="11"/>
    <n v="9"/>
    <n v="3570"/>
  </r>
  <r>
    <x v="27"/>
    <x v="7"/>
    <n v="11"/>
    <n v="13"/>
    <n v="2866"/>
  </r>
  <r>
    <x v="28"/>
    <x v="7"/>
    <n v="11"/>
    <n v="35"/>
    <n v="19383"/>
  </r>
  <r>
    <x v="29"/>
    <x v="7"/>
    <n v="11"/>
    <n v="18"/>
    <n v="2650"/>
  </r>
  <r>
    <x v="30"/>
    <x v="7"/>
    <n v="11"/>
    <n v="29"/>
    <n v="13348"/>
  </r>
  <r>
    <x v="31"/>
    <x v="7"/>
    <n v="11"/>
    <n v="26"/>
    <n v="11255"/>
  </r>
  <r>
    <x v="32"/>
    <x v="7"/>
    <n v="11"/>
    <n v="64"/>
    <n v="9790"/>
  </r>
  <r>
    <x v="33"/>
    <x v="7"/>
    <n v="11"/>
    <n v="48"/>
    <n v="12983"/>
  </r>
  <r>
    <x v="34"/>
    <x v="7"/>
    <n v="11"/>
    <n v="8"/>
    <n v="1279"/>
  </r>
  <r>
    <x v="35"/>
    <x v="7"/>
    <n v="11"/>
    <n v="69"/>
    <n v="19908"/>
  </r>
  <r>
    <x v="36"/>
    <x v="7"/>
    <n v="11"/>
    <n v="20"/>
    <n v="4330"/>
  </r>
  <r>
    <x v="37"/>
    <x v="7"/>
    <n v="11"/>
    <n v="15"/>
    <n v="5595"/>
  </r>
  <r>
    <x v="38"/>
    <x v="7"/>
    <n v="11"/>
    <n v="56"/>
    <n v="10354"/>
  </r>
  <r>
    <x v="39"/>
    <x v="7"/>
    <n v="11"/>
    <n v="16"/>
    <n v="3244"/>
  </r>
  <r>
    <x v="40"/>
    <x v="7"/>
    <n v="11"/>
    <n v="14"/>
    <n v="6039"/>
  </r>
  <r>
    <x v="41"/>
    <x v="7"/>
    <n v="11"/>
    <n v="34"/>
    <n v="9075"/>
  </r>
  <r>
    <x v="42"/>
    <x v="7"/>
    <n v="11"/>
    <n v="53"/>
    <n v="8607"/>
  </r>
  <r>
    <x v="43"/>
    <x v="7"/>
    <n v="11"/>
    <n v="104"/>
    <n v="23973"/>
  </r>
  <r>
    <x v="44"/>
    <x v="7"/>
    <n v="11"/>
    <n v="28"/>
    <n v="15526"/>
  </r>
  <r>
    <x v="45"/>
    <x v="7"/>
    <n v="11"/>
    <n v="10"/>
    <n v="2161"/>
  </r>
  <r>
    <x v="46"/>
    <x v="7"/>
    <n v="11"/>
    <n v="149"/>
    <n v="101286"/>
  </r>
  <r>
    <x v="47"/>
    <x v="7"/>
    <n v="11"/>
    <n v="46"/>
    <n v="3750"/>
  </r>
  <r>
    <x v="48"/>
    <x v="7"/>
    <n v="11"/>
    <n v="44"/>
    <n v="23117"/>
  </r>
  <r>
    <x v="49"/>
    <x v="7"/>
    <n v="11"/>
    <n v="25"/>
    <n v="6193"/>
  </r>
  <r>
    <x v="50"/>
    <x v="7"/>
    <n v="11"/>
    <n v="21"/>
    <n v="4230"/>
  </r>
  <r>
    <x v="53"/>
    <x v="7"/>
    <n v="11"/>
    <n v="9"/>
    <n v="4580"/>
  </r>
  <r>
    <x v="52"/>
    <x v="7"/>
    <n v="11"/>
    <n v="2"/>
    <n v="746"/>
  </r>
  <r>
    <x v="51"/>
    <x v="7"/>
    <n v="11"/>
    <n v="80"/>
    <n v="91015"/>
  </r>
  <r>
    <x v="0"/>
    <x v="7"/>
    <n v="12"/>
    <n v="25"/>
    <n v="8635"/>
  </r>
  <r>
    <x v="1"/>
    <x v="7"/>
    <n v="12"/>
    <n v="6"/>
    <n v="1786"/>
  </r>
  <r>
    <x v="2"/>
    <x v="7"/>
    <n v="12"/>
    <n v="52"/>
    <n v="25147"/>
  </r>
  <r>
    <x v="3"/>
    <x v="7"/>
    <n v="12"/>
    <n v="13"/>
    <n v="3104"/>
  </r>
  <r>
    <x v="4"/>
    <x v="7"/>
    <n v="12"/>
    <n v="104"/>
    <n v="47199"/>
  </r>
  <r>
    <x v="5"/>
    <x v="7"/>
    <n v="12"/>
    <n v="6"/>
    <n v="3258"/>
  </r>
  <r>
    <x v="6"/>
    <x v="7"/>
    <n v="12"/>
    <n v="18"/>
    <n v="4445"/>
  </r>
  <r>
    <x v="7"/>
    <x v="7"/>
    <n v="12"/>
    <n v="13"/>
    <n v="2974"/>
  </r>
  <r>
    <x v="8"/>
    <x v="7"/>
    <n v="12"/>
    <n v="2"/>
    <n v="3054"/>
  </r>
  <r>
    <x v="9"/>
    <x v="7"/>
    <n v="12"/>
    <n v="0"/>
    <n v="0"/>
  </r>
  <r>
    <x v="10"/>
    <x v="7"/>
    <n v="12"/>
    <n v="54"/>
    <n v="60328"/>
  </r>
  <r>
    <x v="11"/>
    <x v="7"/>
    <n v="12"/>
    <n v="13"/>
    <n v="1118"/>
  </r>
  <r>
    <x v="12"/>
    <x v="7"/>
    <n v="12"/>
    <n v="8"/>
    <n v="1713"/>
  </r>
  <r>
    <x v="13"/>
    <x v="7"/>
    <n v="12"/>
    <n v="79"/>
    <n v="46421"/>
  </r>
  <r>
    <x v="14"/>
    <x v="7"/>
    <n v="12"/>
    <n v="25"/>
    <n v="5974"/>
  </r>
  <r>
    <x v="15"/>
    <x v="7"/>
    <n v="12"/>
    <n v="12"/>
    <n v="3940"/>
  </r>
  <r>
    <x v="16"/>
    <x v="7"/>
    <n v="12"/>
    <n v="28"/>
    <n v="5544"/>
  </r>
  <r>
    <x v="17"/>
    <x v="7"/>
    <n v="12"/>
    <n v="24"/>
    <n v="10400"/>
  </r>
  <r>
    <x v="18"/>
    <x v="7"/>
    <n v="12"/>
    <n v="91"/>
    <n v="55006"/>
  </r>
  <r>
    <x v="19"/>
    <x v="7"/>
    <n v="12"/>
    <n v="27"/>
    <n v="4640"/>
  </r>
  <r>
    <x v="20"/>
    <x v="7"/>
    <n v="12"/>
    <n v="42"/>
    <n v="9288"/>
  </r>
  <r>
    <x v="21"/>
    <x v="7"/>
    <n v="12"/>
    <n v="44"/>
    <n v="30457"/>
  </r>
  <r>
    <x v="22"/>
    <x v="7"/>
    <n v="12"/>
    <n v="73"/>
    <n v="25083"/>
  </r>
  <r>
    <x v="23"/>
    <x v="7"/>
    <n v="12"/>
    <n v="20"/>
    <n v="6724"/>
  </r>
  <r>
    <x v="24"/>
    <x v="7"/>
    <n v="12"/>
    <n v="47"/>
    <n v="20023"/>
  </r>
  <r>
    <x v="25"/>
    <x v="7"/>
    <n v="12"/>
    <n v="16"/>
    <n v="6788"/>
  </r>
  <r>
    <x v="26"/>
    <x v="7"/>
    <n v="12"/>
    <n v="8"/>
    <n v="2476"/>
  </r>
  <r>
    <x v="27"/>
    <x v="7"/>
    <n v="12"/>
    <n v="13"/>
    <n v="3240"/>
  </r>
  <r>
    <x v="28"/>
    <x v="7"/>
    <n v="12"/>
    <n v="34"/>
    <n v="19436"/>
  </r>
  <r>
    <x v="29"/>
    <x v="7"/>
    <n v="12"/>
    <n v="18"/>
    <n v="3644"/>
  </r>
  <r>
    <x v="30"/>
    <x v="7"/>
    <n v="12"/>
    <n v="29"/>
    <n v="15717"/>
  </r>
  <r>
    <x v="31"/>
    <x v="7"/>
    <n v="12"/>
    <n v="26"/>
    <n v="10668"/>
  </r>
  <r>
    <x v="32"/>
    <x v="7"/>
    <n v="12"/>
    <n v="68"/>
    <n v="14124"/>
  </r>
  <r>
    <x v="33"/>
    <x v="7"/>
    <n v="12"/>
    <n v="48"/>
    <n v="15544"/>
  </r>
  <r>
    <x v="34"/>
    <x v="7"/>
    <n v="12"/>
    <n v="8"/>
    <n v="1874"/>
  </r>
  <r>
    <x v="35"/>
    <x v="7"/>
    <n v="12"/>
    <n v="64"/>
    <n v="20178"/>
  </r>
  <r>
    <x v="36"/>
    <x v="7"/>
    <n v="12"/>
    <n v="20"/>
    <n v="4794"/>
  </r>
  <r>
    <x v="37"/>
    <x v="7"/>
    <n v="12"/>
    <n v="15"/>
    <n v="4748"/>
  </r>
  <r>
    <x v="38"/>
    <x v="7"/>
    <n v="12"/>
    <n v="52"/>
    <n v="10986"/>
  </r>
  <r>
    <x v="39"/>
    <x v="7"/>
    <n v="12"/>
    <n v="16"/>
    <n v="4948"/>
  </r>
  <r>
    <x v="40"/>
    <x v="7"/>
    <n v="12"/>
    <n v="12"/>
    <n v="6343"/>
  </r>
  <r>
    <x v="41"/>
    <x v="7"/>
    <n v="12"/>
    <n v="33"/>
    <n v="9160"/>
  </r>
  <r>
    <x v="42"/>
    <x v="7"/>
    <n v="12"/>
    <n v="52"/>
    <n v="10429"/>
  </r>
  <r>
    <x v="43"/>
    <x v="7"/>
    <n v="12"/>
    <n v="104"/>
    <n v="28040"/>
  </r>
  <r>
    <x v="44"/>
    <x v="7"/>
    <n v="12"/>
    <n v="32"/>
    <n v="15996"/>
  </r>
  <r>
    <x v="45"/>
    <x v="7"/>
    <n v="12"/>
    <n v="10"/>
    <n v="2822"/>
  </r>
  <r>
    <x v="46"/>
    <x v="7"/>
    <n v="12"/>
    <n v="150"/>
    <n v="108006"/>
  </r>
  <r>
    <x v="47"/>
    <x v="7"/>
    <n v="12"/>
    <n v="45"/>
    <n v="4349"/>
  </r>
  <r>
    <x v="48"/>
    <x v="7"/>
    <n v="12"/>
    <n v="43"/>
    <n v="23141"/>
  </r>
  <r>
    <x v="49"/>
    <x v="7"/>
    <n v="12"/>
    <n v="25"/>
    <n v="5467"/>
  </r>
  <r>
    <x v="50"/>
    <x v="7"/>
    <n v="12"/>
    <n v="22"/>
    <n v="4433"/>
  </r>
  <r>
    <x v="53"/>
    <x v="7"/>
    <n v="12"/>
    <n v="9"/>
    <n v="4655"/>
  </r>
  <r>
    <x v="52"/>
    <x v="7"/>
    <n v="12"/>
    <n v="2"/>
    <n v="767"/>
  </r>
  <r>
    <x v="51"/>
    <x v="7"/>
    <n v="12"/>
    <n v="83"/>
    <n v="104155"/>
  </r>
  <r>
    <x v="0"/>
    <x v="7"/>
    <n v="13"/>
    <n v="22"/>
    <n v="7043"/>
  </r>
  <r>
    <x v="1"/>
    <x v="7"/>
    <n v="13"/>
    <n v="6"/>
    <n v="1790"/>
  </r>
  <r>
    <x v="2"/>
    <x v="7"/>
    <n v="13"/>
    <n v="50"/>
    <n v="22929"/>
  </r>
  <r>
    <x v="3"/>
    <x v="7"/>
    <n v="13"/>
    <n v="11"/>
    <n v="3955"/>
  </r>
  <r>
    <x v="4"/>
    <x v="7"/>
    <n v="13"/>
    <n v="102"/>
    <n v="42998"/>
  </r>
  <r>
    <x v="5"/>
    <x v="7"/>
    <n v="13"/>
    <n v="5"/>
    <n v="3812"/>
  </r>
  <r>
    <x v="6"/>
    <x v="7"/>
    <n v="13"/>
    <n v="16"/>
    <n v="4144"/>
  </r>
  <r>
    <x v="7"/>
    <x v="7"/>
    <n v="13"/>
    <n v="13"/>
    <n v="2979"/>
  </r>
  <r>
    <x v="8"/>
    <x v="7"/>
    <n v="13"/>
    <n v="2"/>
    <n v="2898"/>
  </r>
  <r>
    <x v="9"/>
    <x v="7"/>
    <n v="13"/>
    <n v="0"/>
    <n v="0"/>
  </r>
  <r>
    <x v="10"/>
    <x v="7"/>
    <n v="13"/>
    <n v="55"/>
    <n v="59664"/>
  </r>
  <r>
    <x v="11"/>
    <x v="7"/>
    <n v="13"/>
    <n v="14"/>
    <n v="934"/>
  </r>
  <r>
    <x v="12"/>
    <x v="7"/>
    <n v="13"/>
    <n v="7"/>
    <n v="1805"/>
  </r>
  <r>
    <x v="13"/>
    <x v="7"/>
    <n v="13"/>
    <n v="78"/>
    <n v="49288"/>
  </r>
  <r>
    <x v="14"/>
    <x v="7"/>
    <n v="13"/>
    <n v="24"/>
    <n v="5123"/>
  </r>
  <r>
    <x v="15"/>
    <x v="7"/>
    <n v="13"/>
    <n v="10"/>
    <n v="3936"/>
  </r>
  <r>
    <x v="16"/>
    <x v="7"/>
    <n v="13"/>
    <n v="28"/>
    <n v="6427"/>
  </r>
  <r>
    <x v="17"/>
    <x v="7"/>
    <n v="13"/>
    <n v="22"/>
    <n v="9360"/>
  </r>
  <r>
    <x v="18"/>
    <x v="7"/>
    <n v="13"/>
    <n v="95"/>
    <n v="52863"/>
  </r>
  <r>
    <x v="19"/>
    <x v="7"/>
    <n v="13"/>
    <n v="26"/>
    <n v="4440"/>
  </r>
  <r>
    <x v="20"/>
    <x v="7"/>
    <n v="13"/>
    <n v="43"/>
    <n v="9630"/>
  </r>
  <r>
    <x v="21"/>
    <x v="7"/>
    <n v="13"/>
    <n v="46"/>
    <n v="32984"/>
  </r>
  <r>
    <x v="22"/>
    <x v="7"/>
    <n v="13"/>
    <n v="74"/>
    <n v="23128"/>
  </r>
  <r>
    <x v="23"/>
    <x v="7"/>
    <n v="13"/>
    <n v="20"/>
    <n v="6547"/>
  </r>
  <r>
    <x v="24"/>
    <x v="7"/>
    <n v="13"/>
    <n v="49"/>
    <n v="19349"/>
  </r>
  <r>
    <x v="25"/>
    <x v="7"/>
    <n v="13"/>
    <n v="15"/>
    <n v="6099"/>
  </r>
  <r>
    <x v="26"/>
    <x v="7"/>
    <n v="13"/>
    <n v="9"/>
    <n v="3497"/>
  </r>
  <r>
    <x v="27"/>
    <x v="7"/>
    <n v="13"/>
    <n v="12"/>
    <n v="2926"/>
  </r>
  <r>
    <x v="28"/>
    <x v="7"/>
    <n v="13"/>
    <n v="33"/>
    <n v="18207"/>
  </r>
  <r>
    <x v="29"/>
    <x v="7"/>
    <n v="13"/>
    <n v="18"/>
    <n v="3700"/>
  </r>
  <r>
    <x v="30"/>
    <x v="7"/>
    <n v="13"/>
    <n v="29"/>
    <n v="15555"/>
  </r>
  <r>
    <x v="31"/>
    <x v="7"/>
    <n v="13"/>
    <n v="27"/>
    <n v="10921"/>
  </r>
  <r>
    <x v="32"/>
    <x v="7"/>
    <n v="13"/>
    <n v="66"/>
    <n v="12387"/>
  </r>
  <r>
    <x v="33"/>
    <x v="7"/>
    <n v="13"/>
    <n v="46"/>
    <n v="14820"/>
  </r>
  <r>
    <x v="34"/>
    <x v="7"/>
    <n v="13"/>
    <n v="7"/>
    <n v="1727"/>
  </r>
  <r>
    <x v="35"/>
    <x v="7"/>
    <n v="13"/>
    <n v="52"/>
    <n v="18750"/>
  </r>
  <r>
    <x v="36"/>
    <x v="7"/>
    <n v="13"/>
    <n v="17"/>
    <n v="4447"/>
  </r>
  <r>
    <x v="37"/>
    <x v="7"/>
    <n v="13"/>
    <n v="16"/>
    <n v="4584"/>
  </r>
  <r>
    <x v="38"/>
    <x v="7"/>
    <n v="13"/>
    <n v="52"/>
    <n v="11712"/>
  </r>
  <r>
    <x v="39"/>
    <x v="7"/>
    <n v="13"/>
    <n v="16"/>
    <n v="4234"/>
  </r>
  <r>
    <x v="40"/>
    <x v="7"/>
    <n v="13"/>
    <n v="11"/>
    <n v="5545"/>
  </r>
  <r>
    <x v="41"/>
    <x v="7"/>
    <n v="13"/>
    <n v="34"/>
    <n v="9174"/>
  </r>
  <r>
    <x v="42"/>
    <x v="7"/>
    <n v="13"/>
    <n v="54"/>
    <n v="11198"/>
  </r>
  <r>
    <x v="43"/>
    <x v="7"/>
    <n v="13"/>
    <n v="101"/>
    <n v="26577"/>
  </r>
  <r>
    <x v="44"/>
    <x v="7"/>
    <n v="13"/>
    <n v="30"/>
    <n v="15674"/>
  </r>
  <r>
    <x v="45"/>
    <x v="7"/>
    <n v="13"/>
    <n v="10"/>
    <n v="2812"/>
  </r>
  <r>
    <x v="46"/>
    <x v="7"/>
    <n v="13"/>
    <n v="147"/>
    <n v="104201"/>
  </r>
  <r>
    <x v="47"/>
    <x v="7"/>
    <n v="13"/>
    <n v="45"/>
    <n v="4475"/>
  </r>
  <r>
    <x v="48"/>
    <x v="7"/>
    <n v="13"/>
    <n v="40"/>
    <n v="20999"/>
  </r>
  <r>
    <x v="49"/>
    <x v="7"/>
    <n v="13"/>
    <n v="22"/>
    <n v="3577"/>
  </r>
  <r>
    <x v="50"/>
    <x v="7"/>
    <n v="13"/>
    <n v="22"/>
    <n v="3904"/>
  </r>
  <r>
    <x v="53"/>
    <x v="7"/>
    <n v="13"/>
    <n v="8"/>
    <n v="4277"/>
  </r>
  <r>
    <x v="52"/>
    <x v="7"/>
    <n v="13"/>
    <n v="2"/>
    <n v="733"/>
  </r>
  <r>
    <x v="51"/>
    <x v="7"/>
    <n v="13"/>
    <n v="84"/>
    <n v="103915"/>
  </r>
  <r>
    <x v="0"/>
    <x v="7"/>
    <n v="14"/>
    <n v="24"/>
    <n v="6764"/>
  </r>
  <r>
    <x v="1"/>
    <x v="7"/>
    <n v="14"/>
    <n v="5"/>
    <n v="1581"/>
  </r>
  <r>
    <x v="2"/>
    <x v="7"/>
    <n v="14"/>
    <n v="47"/>
    <n v="20483"/>
  </r>
  <r>
    <x v="3"/>
    <x v="7"/>
    <n v="14"/>
    <n v="9"/>
    <n v="3426"/>
  </r>
  <r>
    <x v="4"/>
    <x v="7"/>
    <n v="14"/>
    <n v="104"/>
    <n v="46499"/>
  </r>
  <r>
    <x v="5"/>
    <x v="7"/>
    <n v="14"/>
    <n v="5"/>
    <n v="3010"/>
  </r>
  <r>
    <x v="6"/>
    <x v="7"/>
    <n v="14"/>
    <n v="15"/>
    <n v="4149"/>
  </r>
  <r>
    <x v="7"/>
    <x v="7"/>
    <n v="14"/>
    <n v="13"/>
    <n v="2798"/>
  </r>
  <r>
    <x v="8"/>
    <x v="7"/>
    <n v="14"/>
    <n v="2"/>
    <n v="2956"/>
  </r>
  <r>
    <x v="9"/>
    <x v="7"/>
    <n v="14"/>
    <n v="0"/>
    <n v="0"/>
  </r>
  <r>
    <x v="10"/>
    <x v="7"/>
    <n v="14"/>
    <n v="54"/>
    <n v="51799"/>
  </r>
  <r>
    <x v="11"/>
    <x v="7"/>
    <n v="14"/>
    <n v="15"/>
    <n v="1335"/>
  </r>
  <r>
    <x v="12"/>
    <x v="7"/>
    <n v="14"/>
    <n v="8"/>
    <n v="1857"/>
  </r>
  <r>
    <x v="13"/>
    <x v="7"/>
    <n v="14"/>
    <n v="79"/>
    <n v="49712"/>
  </r>
  <r>
    <x v="14"/>
    <x v="7"/>
    <n v="14"/>
    <n v="25"/>
    <n v="5345"/>
  </r>
  <r>
    <x v="15"/>
    <x v="7"/>
    <n v="14"/>
    <n v="10"/>
    <n v="3810"/>
  </r>
  <r>
    <x v="16"/>
    <x v="7"/>
    <n v="14"/>
    <n v="28"/>
    <n v="6600"/>
  </r>
  <r>
    <x v="17"/>
    <x v="7"/>
    <n v="14"/>
    <n v="21"/>
    <n v="7986"/>
  </r>
  <r>
    <x v="18"/>
    <x v="7"/>
    <n v="14"/>
    <n v="103"/>
    <n v="51109"/>
  </r>
  <r>
    <x v="19"/>
    <x v="7"/>
    <n v="14"/>
    <n v="26"/>
    <n v="4644"/>
  </r>
  <r>
    <x v="20"/>
    <x v="7"/>
    <n v="14"/>
    <n v="42"/>
    <n v="9168"/>
  </r>
  <r>
    <x v="21"/>
    <x v="7"/>
    <n v="14"/>
    <n v="44"/>
    <n v="32904"/>
  </r>
  <r>
    <x v="22"/>
    <x v="7"/>
    <n v="14"/>
    <n v="73"/>
    <n v="22046"/>
  </r>
  <r>
    <x v="23"/>
    <x v="7"/>
    <n v="14"/>
    <n v="20"/>
    <n v="6448"/>
  </r>
  <r>
    <x v="24"/>
    <x v="7"/>
    <n v="14"/>
    <n v="45"/>
    <n v="14817"/>
  </r>
  <r>
    <x v="25"/>
    <x v="7"/>
    <n v="14"/>
    <n v="17"/>
    <n v="7471"/>
  </r>
  <r>
    <x v="26"/>
    <x v="7"/>
    <n v="14"/>
    <n v="9"/>
    <n v="3667"/>
  </r>
  <r>
    <x v="27"/>
    <x v="7"/>
    <n v="14"/>
    <n v="13"/>
    <n v="3043"/>
  </r>
  <r>
    <x v="28"/>
    <x v="7"/>
    <n v="14"/>
    <n v="34"/>
    <n v="18044"/>
  </r>
  <r>
    <x v="29"/>
    <x v="7"/>
    <n v="14"/>
    <n v="18"/>
    <n v="3828"/>
  </r>
  <r>
    <x v="30"/>
    <x v="7"/>
    <n v="14"/>
    <n v="31"/>
    <n v="16955"/>
  </r>
  <r>
    <x v="31"/>
    <x v="7"/>
    <n v="14"/>
    <n v="26"/>
    <n v="11059"/>
  </r>
  <r>
    <x v="32"/>
    <x v="7"/>
    <n v="14"/>
    <n v="62"/>
    <n v="12102"/>
  </r>
  <r>
    <x v="33"/>
    <x v="7"/>
    <n v="14"/>
    <n v="44"/>
    <n v="15351"/>
  </r>
  <r>
    <x v="34"/>
    <x v="7"/>
    <n v="14"/>
    <n v="7"/>
    <n v="1443"/>
  </r>
  <r>
    <x v="35"/>
    <x v="7"/>
    <n v="14"/>
    <n v="66"/>
    <n v="19933"/>
  </r>
  <r>
    <x v="36"/>
    <x v="7"/>
    <n v="14"/>
    <n v="19"/>
    <n v="4676"/>
  </r>
  <r>
    <x v="37"/>
    <x v="7"/>
    <n v="14"/>
    <n v="15"/>
    <n v="4705"/>
  </r>
  <r>
    <x v="38"/>
    <x v="7"/>
    <n v="14"/>
    <n v="53"/>
    <n v="13199"/>
  </r>
  <r>
    <x v="39"/>
    <x v="7"/>
    <n v="14"/>
    <n v="16"/>
    <n v="5230"/>
  </r>
  <r>
    <x v="40"/>
    <x v="7"/>
    <n v="14"/>
    <n v="12"/>
    <n v="5724"/>
  </r>
  <r>
    <x v="41"/>
    <x v="7"/>
    <n v="14"/>
    <n v="33"/>
    <n v="8761"/>
  </r>
  <r>
    <x v="42"/>
    <x v="7"/>
    <n v="14"/>
    <n v="53"/>
    <n v="10204"/>
  </r>
  <r>
    <x v="43"/>
    <x v="7"/>
    <n v="14"/>
    <n v="101"/>
    <n v="25875"/>
  </r>
  <r>
    <x v="44"/>
    <x v="7"/>
    <n v="14"/>
    <n v="29"/>
    <n v="14528"/>
  </r>
  <r>
    <x v="45"/>
    <x v="7"/>
    <n v="14"/>
    <n v="10"/>
    <n v="2975"/>
  </r>
  <r>
    <x v="46"/>
    <x v="7"/>
    <n v="14"/>
    <n v="148"/>
    <n v="98811"/>
  </r>
  <r>
    <x v="47"/>
    <x v="7"/>
    <n v="14"/>
    <n v="44"/>
    <n v="4150"/>
  </r>
  <r>
    <x v="48"/>
    <x v="7"/>
    <n v="14"/>
    <n v="43"/>
    <n v="21957"/>
  </r>
  <r>
    <x v="49"/>
    <x v="7"/>
    <n v="14"/>
    <n v="24"/>
    <n v="6327"/>
  </r>
  <r>
    <x v="50"/>
    <x v="7"/>
    <n v="14"/>
    <n v="21"/>
    <n v="3826"/>
  </r>
  <r>
    <x v="53"/>
    <x v="7"/>
    <n v="14"/>
    <n v="6"/>
    <n v="2724"/>
  </r>
  <r>
    <x v="52"/>
    <x v="7"/>
    <n v="14"/>
    <n v="2"/>
    <n v="772"/>
  </r>
  <r>
    <x v="51"/>
    <x v="7"/>
    <n v="14"/>
    <n v="81"/>
    <n v="105654"/>
  </r>
  <r>
    <x v="0"/>
    <x v="7"/>
    <n v="15"/>
    <n v="23"/>
    <n v="7245"/>
  </r>
  <r>
    <x v="1"/>
    <x v="7"/>
    <n v="15"/>
    <n v="5"/>
    <n v="1477"/>
  </r>
  <r>
    <x v="2"/>
    <x v="7"/>
    <n v="15"/>
    <n v="43"/>
    <n v="19156"/>
  </r>
  <r>
    <x v="3"/>
    <x v="7"/>
    <n v="15"/>
    <n v="9"/>
    <n v="3621"/>
  </r>
  <r>
    <x v="4"/>
    <x v="7"/>
    <n v="15"/>
    <n v="103"/>
    <n v="46745"/>
  </r>
  <r>
    <x v="5"/>
    <x v="7"/>
    <n v="15"/>
    <n v="6"/>
    <n v="3815"/>
  </r>
  <r>
    <x v="6"/>
    <x v="7"/>
    <n v="15"/>
    <n v="16"/>
    <n v="3943"/>
  </r>
  <r>
    <x v="7"/>
    <x v="7"/>
    <n v="15"/>
    <n v="13"/>
    <n v="2498"/>
  </r>
  <r>
    <x v="8"/>
    <x v="7"/>
    <n v="15"/>
    <n v="1"/>
    <n v="638"/>
  </r>
  <r>
    <x v="9"/>
    <x v="7"/>
    <n v="15"/>
    <n v="0"/>
    <n v="0"/>
  </r>
  <r>
    <x v="10"/>
    <x v="7"/>
    <n v="15"/>
    <n v="51"/>
    <n v="50014"/>
  </r>
  <r>
    <x v="11"/>
    <x v="7"/>
    <n v="15"/>
    <n v="15"/>
    <n v="1249"/>
  </r>
  <r>
    <x v="12"/>
    <x v="7"/>
    <n v="15"/>
    <n v="8"/>
    <n v="1477"/>
  </r>
  <r>
    <x v="13"/>
    <x v="7"/>
    <n v="15"/>
    <n v="75"/>
    <n v="47560"/>
  </r>
  <r>
    <x v="14"/>
    <x v="7"/>
    <n v="15"/>
    <n v="26"/>
    <n v="5954"/>
  </r>
  <r>
    <x v="15"/>
    <x v="7"/>
    <n v="15"/>
    <n v="8"/>
    <n v="2949"/>
  </r>
  <r>
    <x v="16"/>
    <x v="7"/>
    <n v="15"/>
    <n v="28"/>
    <n v="6662"/>
  </r>
  <r>
    <x v="17"/>
    <x v="7"/>
    <n v="15"/>
    <n v="21"/>
    <n v="8556"/>
  </r>
  <r>
    <x v="18"/>
    <x v="7"/>
    <n v="15"/>
    <n v="91"/>
    <n v="52742"/>
  </r>
  <r>
    <x v="19"/>
    <x v="7"/>
    <n v="15"/>
    <n v="27"/>
    <n v="4794"/>
  </r>
  <r>
    <x v="20"/>
    <x v="7"/>
    <n v="15"/>
    <n v="41"/>
    <n v="8415"/>
  </r>
  <r>
    <x v="21"/>
    <x v="7"/>
    <n v="15"/>
    <n v="43"/>
    <n v="30624"/>
  </r>
  <r>
    <x v="22"/>
    <x v="7"/>
    <n v="15"/>
    <n v="73"/>
    <n v="23873"/>
  </r>
  <r>
    <x v="23"/>
    <x v="7"/>
    <n v="15"/>
    <n v="18"/>
    <n v="6218"/>
  </r>
  <r>
    <x v="24"/>
    <x v="7"/>
    <n v="15"/>
    <n v="48"/>
    <n v="19017"/>
  </r>
  <r>
    <x v="25"/>
    <x v="7"/>
    <n v="15"/>
    <n v="16"/>
    <n v="7231"/>
  </r>
  <r>
    <x v="26"/>
    <x v="7"/>
    <n v="15"/>
    <n v="8"/>
    <n v="3478"/>
  </r>
  <r>
    <x v="27"/>
    <x v="7"/>
    <n v="15"/>
    <n v="12"/>
    <n v="2518"/>
  </r>
  <r>
    <x v="28"/>
    <x v="7"/>
    <n v="15"/>
    <n v="34"/>
    <n v="17103"/>
  </r>
  <r>
    <x v="29"/>
    <x v="7"/>
    <n v="15"/>
    <n v="17"/>
    <n v="3598"/>
  </r>
  <r>
    <x v="30"/>
    <x v="7"/>
    <n v="15"/>
    <n v="30"/>
    <n v="16647"/>
  </r>
  <r>
    <x v="31"/>
    <x v="7"/>
    <n v="15"/>
    <n v="24"/>
    <n v="9891"/>
  </r>
  <r>
    <x v="32"/>
    <x v="7"/>
    <n v="15"/>
    <n v="58"/>
    <n v="10549"/>
  </r>
  <r>
    <x v="33"/>
    <x v="7"/>
    <n v="15"/>
    <n v="44"/>
    <n v="12961"/>
  </r>
  <r>
    <x v="34"/>
    <x v="7"/>
    <n v="15"/>
    <n v="7"/>
    <n v="1518"/>
  </r>
  <r>
    <x v="35"/>
    <x v="7"/>
    <n v="15"/>
    <n v="68"/>
    <n v="19229"/>
  </r>
  <r>
    <x v="36"/>
    <x v="7"/>
    <n v="15"/>
    <n v="20"/>
    <n v="5095"/>
  </r>
  <r>
    <x v="37"/>
    <x v="7"/>
    <n v="15"/>
    <n v="16"/>
    <n v="5087"/>
  </r>
  <r>
    <x v="38"/>
    <x v="7"/>
    <n v="15"/>
    <n v="51"/>
    <n v="12048"/>
  </r>
  <r>
    <x v="39"/>
    <x v="7"/>
    <n v="15"/>
    <n v="16"/>
    <n v="4940"/>
  </r>
  <r>
    <x v="40"/>
    <x v="7"/>
    <n v="15"/>
    <n v="13"/>
    <n v="5441"/>
  </r>
  <r>
    <x v="41"/>
    <x v="7"/>
    <n v="15"/>
    <n v="32"/>
    <n v="8256"/>
  </r>
  <r>
    <x v="42"/>
    <x v="7"/>
    <n v="15"/>
    <n v="53"/>
    <n v="9065"/>
  </r>
  <r>
    <x v="43"/>
    <x v="7"/>
    <n v="15"/>
    <n v="99"/>
    <n v="24444"/>
  </r>
  <r>
    <x v="44"/>
    <x v="7"/>
    <n v="15"/>
    <n v="27"/>
    <n v="14077"/>
  </r>
  <r>
    <x v="45"/>
    <x v="7"/>
    <n v="15"/>
    <n v="10"/>
    <n v="2881"/>
  </r>
  <r>
    <x v="46"/>
    <x v="7"/>
    <n v="15"/>
    <n v="144"/>
    <n v="93019"/>
  </r>
  <r>
    <x v="47"/>
    <x v="7"/>
    <n v="15"/>
    <n v="44"/>
    <n v="4416"/>
  </r>
  <r>
    <x v="48"/>
    <x v="7"/>
    <n v="15"/>
    <n v="42"/>
    <n v="21082"/>
  </r>
  <r>
    <x v="49"/>
    <x v="7"/>
    <n v="15"/>
    <n v="24"/>
    <n v="5625"/>
  </r>
  <r>
    <x v="50"/>
    <x v="7"/>
    <n v="15"/>
    <n v="20"/>
    <n v="4077"/>
  </r>
  <r>
    <x v="53"/>
    <x v="7"/>
    <n v="15"/>
    <n v="7"/>
    <n v="3054"/>
  </r>
  <r>
    <x v="52"/>
    <x v="7"/>
    <n v="15"/>
    <n v="2"/>
    <n v="753"/>
  </r>
  <r>
    <x v="51"/>
    <x v="7"/>
    <n v="15"/>
    <n v="79"/>
    <n v="99749"/>
  </r>
  <r>
    <x v="0"/>
    <x v="7"/>
    <n v="16"/>
    <n v="23"/>
    <n v="7216"/>
  </r>
  <r>
    <x v="1"/>
    <x v="7"/>
    <n v="16"/>
    <n v="4"/>
    <n v="1118"/>
  </r>
  <r>
    <x v="2"/>
    <x v="7"/>
    <n v="16"/>
    <n v="50"/>
    <n v="22425"/>
  </r>
  <r>
    <x v="3"/>
    <x v="7"/>
    <n v="16"/>
    <n v="9"/>
    <n v="3397"/>
  </r>
  <r>
    <x v="4"/>
    <x v="7"/>
    <n v="16"/>
    <n v="103"/>
    <n v="47609"/>
  </r>
  <r>
    <x v="5"/>
    <x v="7"/>
    <n v="16"/>
    <n v="5"/>
    <n v="3797"/>
  </r>
  <r>
    <x v="6"/>
    <x v="7"/>
    <n v="16"/>
    <n v="14"/>
    <n v="4008"/>
  </r>
  <r>
    <x v="7"/>
    <x v="7"/>
    <n v="16"/>
    <n v="13"/>
    <n v="2697"/>
  </r>
  <r>
    <x v="8"/>
    <x v="7"/>
    <n v="16"/>
    <n v="2"/>
    <n v="2674"/>
  </r>
  <r>
    <x v="9"/>
    <x v="7"/>
    <n v="16"/>
    <n v="0"/>
    <n v="0"/>
  </r>
  <r>
    <x v="10"/>
    <x v="7"/>
    <n v="16"/>
    <n v="53"/>
    <n v="51857"/>
  </r>
  <r>
    <x v="11"/>
    <x v="7"/>
    <n v="16"/>
    <n v="15"/>
    <n v="1403"/>
  </r>
  <r>
    <x v="12"/>
    <x v="7"/>
    <n v="16"/>
    <n v="8"/>
    <n v="1768"/>
  </r>
  <r>
    <x v="13"/>
    <x v="7"/>
    <n v="16"/>
    <n v="74"/>
    <n v="48183"/>
  </r>
  <r>
    <x v="14"/>
    <x v="7"/>
    <n v="16"/>
    <n v="24"/>
    <n v="5837"/>
  </r>
  <r>
    <x v="15"/>
    <x v="7"/>
    <n v="16"/>
    <n v="10"/>
    <n v="2736"/>
  </r>
  <r>
    <x v="16"/>
    <x v="7"/>
    <n v="16"/>
    <n v="26"/>
    <n v="6414"/>
  </r>
  <r>
    <x v="17"/>
    <x v="7"/>
    <n v="16"/>
    <n v="18"/>
    <n v="8142"/>
  </r>
  <r>
    <x v="18"/>
    <x v="7"/>
    <n v="16"/>
    <n v="103"/>
    <n v="51077"/>
  </r>
  <r>
    <x v="19"/>
    <x v="7"/>
    <n v="16"/>
    <n v="26"/>
    <n v="3988"/>
  </r>
  <r>
    <x v="20"/>
    <x v="7"/>
    <n v="16"/>
    <n v="41"/>
    <n v="8733"/>
  </r>
  <r>
    <x v="21"/>
    <x v="7"/>
    <n v="16"/>
    <n v="44"/>
    <n v="23455"/>
  </r>
  <r>
    <x v="22"/>
    <x v="7"/>
    <n v="16"/>
    <n v="69"/>
    <n v="22547"/>
  </r>
  <r>
    <x v="23"/>
    <x v="7"/>
    <n v="16"/>
    <n v="19"/>
    <n v="6495"/>
  </r>
  <r>
    <x v="24"/>
    <x v="7"/>
    <n v="16"/>
    <n v="43"/>
    <n v="15928"/>
  </r>
  <r>
    <x v="25"/>
    <x v="7"/>
    <n v="16"/>
    <n v="17"/>
    <n v="7538"/>
  </r>
  <r>
    <x v="26"/>
    <x v="7"/>
    <n v="16"/>
    <n v="9"/>
    <n v="3575"/>
  </r>
  <r>
    <x v="27"/>
    <x v="7"/>
    <n v="16"/>
    <n v="12"/>
    <n v="2711"/>
  </r>
  <r>
    <x v="28"/>
    <x v="7"/>
    <n v="16"/>
    <n v="32"/>
    <n v="18021"/>
  </r>
  <r>
    <x v="29"/>
    <x v="7"/>
    <n v="16"/>
    <n v="18"/>
    <n v="3699"/>
  </r>
  <r>
    <x v="30"/>
    <x v="7"/>
    <n v="16"/>
    <n v="30"/>
    <n v="16288"/>
  </r>
  <r>
    <x v="31"/>
    <x v="7"/>
    <n v="16"/>
    <n v="23"/>
    <n v="9192"/>
  </r>
  <r>
    <x v="32"/>
    <x v="7"/>
    <n v="16"/>
    <n v="56"/>
    <n v="10660"/>
  </r>
  <r>
    <x v="33"/>
    <x v="7"/>
    <n v="16"/>
    <n v="43"/>
    <n v="13167"/>
  </r>
  <r>
    <x v="34"/>
    <x v="7"/>
    <n v="16"/>
    <n v="6"/>
    <n v="1268"/>
  </r>
  <r>
    <x v="35"/>
    <x v="7"/>
    <n v="16"/>
    <n v="66"/>
    <n v="19549"/>
  </r>
  <r>
    <x v="36"/>
    <x v="7"/>
    <n v="16"/>
    <n v="19"/>
    <n v="5032"/>
  </r>
  <r>
    <x v="37"/>
    <x v="7"/>
    <n v="16"/>
    <n v="16"/>
    <n v="5602"/>
  </r>
  <r>
    <x v="38"/>
    <x v="7"/>
    <n v="16"/>
    <n v="52"/>
    <n v="12723"/>
  </r>
  <r>
    <x v="39"/>
    <x v="7"/>
    <n v="16"/>
    <n v="16"/>
    <n v="4616"/>
  </r>
  <r>
    <x v="40"/>
    <x v="7"/>
    <n v="16"/>
    <n v="12"/>
    <n v="5511"/>
  </r>
  <r>
    <x v="41"/>
    <x v="7"/>
    <n v="16"/>
    <n v="33"/>
    <n v="8455"/>
  </r>
  <r>
    <x v="42"/>
    <x v="7"/>
    <n v="16"/>
    <n v="54"/>
    <n v="9552"/>
  </r>
  <r>
    <x v="43"/>
    <x v="7"/>
    <n v="16"/>
    <n v="83"/>
    <n v="19616"/>
  </r>
  <r>
    <x v="44"/>
    <x v="7"/>
    <n v="16"/>
    <n v="28"/>
    <n v="15717"/>
  </r>
  <r>
    <x v="45"/>
    <x v="7"/>
    <n v="16"/>
    <n v="9"/>
    <n v="2280"/>
  </r>
  <r>
    <x v="46"/>
    <x v="7"/>
    <n v="16"/>
    <n v="144"/>
    <n v="91233"/>
  </r>
  <r>
    <x v="47"/>
    <x v="7"/>
    <n v="16"/>
    <n v="44"/>
    <n v="4303"/>
  </r>
  <r>
    <x v="48"/>
    <x v="7"/>
    <n v="16"/>
    <n v="42"/>
    <n v="20643"/>
  </r>
  <r>
    <x v="49"/>
    <x v="7"/>
    <n v="16"/>
    <n v="24"/>
    <n v="3720"/>
  </r>
  <r>
    <x v="50"/>
    <x v="7"/>
    <n v="16"/>
    <n v="19"/>
    <n v="3904"/>
  </r>
  <r>
    <x v="53"/>
    <x v="7"/>
    <n v="16"/>
    <n v="7"/>
    <n v="2925"/>
  </r>
  <r>
    <x v="52"/>
    <x v="7"/>
    <n v="16"/>
    <n v="2"/>
    <n v="694"/>
  </r>
  <r>
    <x v="51"/>
    <x v="7"/>
    <n v="16"/>
    <n v="81"/>
    <n v="101903"/>
  </r>
  <r>
    <x v="0"/>
    <x v="7"/>
    <n v="17"/>
    <n v="21"/>
    <n v="7256"/>
  </r>
  <r>
    <x v="1"/>
    <x v="7"/>
    <n v="17"/>
    <n v="5"/>
    <n v="1488"/>
  </r>
  <r>
    <x v="2"/>
    <x v="7"/>
    <n v="17"/>
    <n v="42"/>
    <n v="14989"/>
  </r>
  <r>
    <x v="3"/>
    <x v="7"/>
    <n v="17"/>
    <n v="9"/>
    <n v="3435"/>
  </r>
  <r>
    <x v="4"/>
    <x v="7"/>
    <n v="17"/>
    <n v="103"/>
    <n v="47960"/>
  </r>
  <r>
    <x v="5"/>
    <x v="7"/>
    <n v="17"/>
    <n v="5"/>
    <n v="3860"/>
  </r>
  <r>
    <x v="6"/>
    <x v="7"/>
    <n v="17"/>
    <n v="15"/>
    <n v="4351"/>
  </r>
  <r>
    <x v="7"/>
    <x v="7"/>
    <n v="17"/>
    <n v="13"/>
    <n v="2732"/>
  </r>
  <r>
    <x v="8"/>
    <x v="7"/>
    <n v="17"/>
    <n v="1"/>
    <n v="557"/>
  </r>
  <r>
    <x v="9"/>
    <x v="7"/>
    <n v="17"/>
    <n v="0"/>
    <n v="0"/>
  </r>
  <r>
    <x v="10"/>
    <x v="7"/>
    <n v="17"/>
    <n v="51"/>
    <n v="53585"/>
  </r>
  <r>
    <x v="11"/>
    <x v="7"/>
    <n v="17"/>
    <n v="14"/>
    <n v="1204"/>
  </r>
  <r>
    <x v="12"/>
    <x v="7"/>
    <n v="17"/>
    <n v="7"/>
    <n v="1784"/>
  </r>
  <r>
    <x v="13"/>
    <x v="7"/>
    <n v="17"/>
    <n v="77"/>
    <n v="48483"/>
  </r>
  <r>
    <x v="14"/>
    <x v="7"/>
    <n v="17"/>
    <n v="25"/>
    <n v="6042"/>
  </r>
  <r>
    <x v="15"/>
    <x v="7"/>
    <n v="17"/>
    <n v="8"/>
    <n v="3032"/>
  </r>
  <r>
    <x v="16"/>
    <x v="7"/>
    <n v="17"/>
    <n v="26"/>
    <n v="6489"/>
  </r>
  <r>
    <x v="17"/>
    <x v="7"/>
    <n v="17"/>
    <n v="20"/>
    <n v="8546"/>
  </r>
  <r>
    <x v="18"/>
    <x v="7"/>
    <n v="17"/>
    <n v="102"/>
    <n v="53658"/>
  </r>
  <r>
    <x v="19"/>
    <x v="7"/>
    <n v="17"/>
    <n v="26"/>
    <n v="4144"/>
  </r>
  <r>
    <x v="20"/>
    <x v="7"/>
    <n v="17"/>
    <n v="41"/>
    <n v="8795"/>
  </r>
  <r>
    <x v="21"/>
    <x v="7"/>
    <n v="17"/>
    <n v="39"/>
    <n v="27676"/>
  </r>
  <r>
    <x v="22"/>
    <x v="7"/>
    <n v="17"/>
    <n v="73"/>
    <n v="24332"/>
  </r>
  <r>
    <x v="23"/>
    <x v="7"/>
    <n v="17"/>
    <n v="20"/>
    <n v="7217"/>
  </r>
  <r>
    <x v="24"/>
    <x v="7"/>
    <n v="17"/>
    <n v="47"/>
    <n v="18662"/>
  </r>
  <r>
    <x v="25"/>
    <x v="7"/>
    <n v="17"/>
    <n v="17"/>
    <n v="7541"/>
  </r>
  <r>
    <x v="26"/>
    <x v="7"/>
    <n v="17"/>
    <n v="7"/>
    <n v="2066"/>
  </r>
  <r>
    <x v="27"/>
    <x v="7"/>
    <n v="17"/>
    <n v="11"/>
    <n v="2293"/>
  </r>
  <r>
    <x v="28"/>
    <x v="7"/>
    <n v="17"/>
    <n v="35"/>
    <n v="20379"/>
  </r>
  <r>
    <x v="29"/>
    <x v="7"/>
    <n v="17"/>
    <n v="18"/>
    <n v="3515"/>
  </r>
  <r>
    <x v="30"/>
    <x v="7"/>
    <n v="17"/>
    <n v="31"/>
    <n v="16856"/>
  </r>
  <r>
    <x v="31"/>
    <x v="7"/>
    <n v="17"/>
    <n v="25"/>
    <n v="10995"/>
  </r>
  <r>
    <x v="32"/>
    <x v="7"/>
    <n v="17"/>
    <n v="57"/>
    <n v="10994"/>
  </r>
  <r>
    <x v="33"/>
    <x v="7"/>
    <n v="17"/>
    <n v="39"/>
    <n v="13199"/>
  </r>
  <r>
    <x v="34"/>
    <x v="7"/>
    <n v="17"/>
    <n v="8"/>
    <n v="1798"/>
  </r>
  <r>
    <x v="35"/>
    <x v="7"/>
    <n v="17"/>
    <n v="62"/>
    <n v="19039"/>
  </r>
  <r>
    <x v="36"/>
    <x v="7"/>
    <n v="17"/>
    <n v="21"/>
    <n v="5249"/>
  </r>
  <r>
    <x v="37"/>
    <x v="7"/>
    <n v="17"/>
    <n v="13"/>
    <n v="4648"/>
  </r>
  <r>
    <x v="38"/>
    <x v="7"/>
    <n v="17"/>
    <n v="53"/>
    <n v="13578"/>
  </r>
  <r>
    <x v="39"/>
    <x v="7"/>
    <n v="17"/>
    <n v="16"/>
    <n v="4373"/>
  </r>
  <r>
    <x v="40"/>
    <x v="7"/>
    <n v="17"/>
    <n v="13"/>
    <n v="5882"/>
  </r>
  <r>
    <x v="41"/>
    <x v="7"/>
    <n v="17"/>
    <n v="32"/>
    <n v="8293"/>
  </r>
  <r>
    <x v="42"/>
    <x v="7"/>
    <n v="17"/>
    <n v="56"/>
    <n v="10108"/>
  </r>
  <r>
    <x v="43"/>
    <x v="7"/>
    <n v="17"/>
    <n v="101"/>
    <n v="27263"/>
  </r>
  <r>
    <x v="44"/>
    <x v="7"/>
    <n v="17"/>
    <n v="27"/>
    <n v="14461"/>
  </r>
  <r>
    <x v="45"/>
    <x v="7"/>
    <n v="17"/>
    <n v="8"/>
    <n v="2331"/>
  </r>
  <r>
    <x v="46"/>
    <x v="7"/>
    <n v="17"/>
    <n v="140"/>
    <n v="90418"/>
  </r>
  <r>
    <x v="47"/>
    <x v="7"/>
    <n v="17"/>
    <n v="44"/>
    <n v="4566"/>
  </r>
  <r>
    <x v="48"/>
    <x v="7"/>
    <n v="17"/>
    <n v="38"/>
    <n v="20160"/>
  </r>
  <r>
    <x v="49"/>
    <x v="7"/>
    <n v="17"/>
    <n v="23"/>
    <n v="3723"/>
  </r>
  <r>
    <x v="50"/>
    <x v="7"/>
    <n v="17"/>
    <n v="20"/>
    <n v="3953"/>
  </r>
  <r>
    <x v="53"/>
    <x v="7"/>
    <n v="17"/>
    <n v="6"/>
    <n v="2077"/>
  </r>
  <r>
    <x v="52"/>
    <x v="7"/>
    <n v="17"/>
    <n v="2"/>
    <n v="689"/>
  </r>
  <r>
    <x v="51"/>
    <x v="7"/>
    <n v="17"/>
    <n v="82"/>
    <n v="102885"/>
  </r>
  <r>
    <x v="0"/>
    <x v="7"/>
    <n v="18"/>
    <n v="23"/>
    <n v="7131"/>
  </r>
  <r>
    <x v="1"/>
    <x v="7"/>
    <n v="18"/>
    <n v="5"/>
    <n v="1490"/>
  </r>
  <r>
    <x v="2"/>
    <x v="7"/>
    <n v="18"/>
    <n v="49"/>
    <n v="21527"/>
  </r>
  <r>
    <x v="3"/>
    <x v="7"/>
    <n v="18"/>
    <n v="9"/>
    <n v="3460"/>
  </r>
  <r>
    <x v="4"/>
    <x v="7"/>
    <n v="18"/>
    <n v="92"/>
    <n v="45091"/>
  </r>
  <r>
    <x v="5"/>
    <x v="7"/>
    <n v="18"/>
    <n v="6"/>
    <n v="2920"/>
  </r>
  <r>
    <x v="6"/>
    <x v="7"/>
    <n v="18"/>
    <n v="15"/>
    <n v="3844"/>
  </r>
  <r>
    <x v="7"/>
    <x v="7"/>
    <n v="18"/>
    <n v="13"/>
    <n v="2844"/>
  </r>
  <r>
    <x v="8"/>
    <x v="7"/>
    <n v="18"/>
    <n v="2"/>
    <n v="2818"/>
  </r>
  <r>
    <x v="9"/>
    <x v="7"/>
    <n v="18"/>
    <n v="0"/>
    <n v="0"/>
  </r>
  <r>
    <x v="10"/>
    <x v="7"/>
    <n v="18"/>
    <n v="53"/>
    <n v="53092"/>
  </r>
  <r>
    <x v="11"/>
    <x v="7"/>
    <n v="18"/>
    <n v="12"/>
    <n v="1051"/>
  </r>
  <r>
    <x v="12"/>
    <x v="7"/>
    <n v="18"/>
    <n v="5"/>
    <n v="1392"/>
  </r>
  <r>
    <x v="13"/>
    <x v="7"/>
    <n v="18"/>
    <n v="75"/>
    <n v="47323"/>
  </r>
  <r>
    <x v="14"/>
    <x v="7"/>
    <n v="18"/>
    <n v="25"/>
    <n v="5731"/>
  </r>
  <r>
    <x v="15"/>
    <x v="7"/>
    <n v="18"/>
    <n v="7"/>
    <n v="2746"/>
  </r>
  <r>
    <x v="16"/>
    <x v="7"/>
    <n v="18"/>
    <n v="24"/>
    <n v="5464"/>
  </r>
  <r>
    <x v="17"/>
    <x v="7"/>
    <n v="18"/>
    <n v="16"/>
    <n v="7481"/>
  </r>
  <r>
    <x v="18"/>
    <x v="7"/>
    <n v="18"/>
    <n v="101"/>
    <n v="47424"/>
  </r>
  <r>
    <x v="19"/>
    <x v="7"/>
    <n v="18"/>
    <n v="25"/>
    <n v="4313"/>
  </r>
  <r>
    <x v="20"/>
    <x v="7"/>
    <n v="18"/>
    <n v="40"/>
    <n v="8282"/>
  </r>
  <r>
    <x v="21"/>
    <x v="7"/>
    <n v="18"/>
    <n v="39"/>
    <n v="28102"/>
  </r>
  <r>
    <x v="22"/>
    <x v="7"/>
    <n v="18"/>
    <n v="72"/>
    <n v="22922"/>
  </r>
  <r>
    <x v="23"/>
    <x v="7"/>
    <n v="18"/>
    <n v="21"/>
    <n v="7266"/>
  </r>
  <r>
    <x v="24"/>
    <x v="7"/>
    <n v="18"/>
    <n v="49"/>
    <n v="17998"/>
  </r>
  <r>
    <x v="25"/>
    <x v="7"/>
    <n v="18"/>
    <n v="18"/>
    <n v="7052"/>
  </r>
  <r>
    <x v="26"/>
    <x v="7"/>
    <n v="18"/>
    <n v="9"/>
    <n v="3641"/>
  </r>
  <r>
    <x v="27"/>
    <x v="7"/>
    <n v="18"/>
    <n v="11"/>
    <n v="2251"/>
  </r>
  <r>
    <x v="28"/>
    <x v="7"/>
    <n v="18"/>
    <n v="33"/>
    <n v="18459"/>
  </r>
  <r>
    <x v="29"/>
    <x v="7"/>
    <n v="18"/>
    <n v="18"/>
    <n v="3555"/>
  </r>
  <r>
    <x v="30"/>
    <x v="7"/>
    <n v="18"/>
    <n v="30"/>
    <n v="16923"/>
  </r>
  <r>
    <x v="31"/>
    <x v="7"/>
    <n v="18"/>
    <n v="23"/>
    <n v="9916"/>
  </r>
  <r>
    <x v="32"/>
    <x v="7"/>
    <n v="18"/>
    <n v="56"/>
    <n v="11275"/>
  </r>
  <r>
    <x v="33"/>
    <x v="7"/>
    <n v="18"/>
    <n v="37"/>
    <n v="12541"/>
  </r>
  <r>
    <x v="34"/>
    <x v="7"/>
    <n v="18"/>
    <n v="8"/>
    <n v="1403"/>
  </r>
  <r>
    <x v="35"/>
    <x v="7"/>
    <n v="18"/>
    <n v="63"/>
    <n v="17677"/>
  </r>
  <r>
    <x v="36"/>
    <x v="7"/>
    <n v="18"/>
    <n v="21"/>
    <n v="5581"/>
  </r>
  <r>
    <x v="37"/>
    <x v="7"/>
    <n v="18"/>
    <n v="15"/>
    <n v="4988"/>
  </r>
  <r>
    <x v="38"/>
    <x v="7"/>
    <n v="18"/>
    <n v="52"/>
    <n v="13393"/>
  </r>
  <r>
    <x v="39"/>
    <x v="7"/>
    <n v="18"/>
    <n v="16"/>
    <n v="4409"/>
  </r>
  <r>
    <x v="40"/>
    <x v="7"/>
    <n v="18"/>
    <n v="11"/>
    <n v="5063"/>
  </r>
  <r>
    <x v="41"/>
    <x v="7"/>
    <n v="18"/>
    <n v="32"/>
    <n v="7957"/>
  </r>
  <r>
    <x v="42"/>
    <x v="7"/>
    <n v="18"/>
    <n v="51"/>
    <n v="8922"/>
  </r>
  <r>
    <x v="43"/>
    <x v="7"/>
    <n v="18"/>
    <n v="97"/>
    <n v="25358"/>
  </r>
  <r>
    <x v="44"/>
    <x v="7"/>
    <n v="18"/>
    <n v="26"/>
    <n v="11220"/>
  </r>
  <r>
    <x v="45"/>
    <x v="7"/>
    <n v="18"/>
    <n v="6"/>
    <n v="1401"/>
  </r>
  <r>
    <x v="46"/>
    <x v="7"/>
    <n v="18"/>
    <n v="125"/>
    <n v="84070"/>
  </r>
  <r>
    <x v="47"/>
    <x v="7"/>
    <n v="18"/>
    <n v="44"/>
    <n v="4399"/>
  </r>
  <r>
    <x v="48"/>
    <x v="7"/>
    <n v="18"/>
    <n v="37"/>
    <n v="19874"/>
  </r>
  <r>
    <x v="49"/>
    <x v="7"/>
    <n v="18"/>
    <n v="21"/>
    <n v="3766"/>
  </r>
  <r>
    <x v="50"/>
    <x v="7"/>
    <n v="18"/>
    <n v="19"/>
    <n v="3812"/>
  </r>
  <r>
    <x v="53"/>
    <x v="7"/>
    <n v="18"/>
    <n v="7"/>
    <n v="2759"/>
  </r>
  <r>
    <x v="52"/>
    <x v="7"/>
    <n v="18"/>
    <n v="2"/>
    <n v="692"/>
  </r>
  <r>
    <x v="51"/>
    <x v="7"/>
    <n v="18"/>
    <n v="80"/>
    <n v="104480"/>
  </r>
  <r>
    <x v="0"/>
    <x v="7"/>
    <n v="19"/>
    <n v="20"/>
    <n v="7039"/>
  </r>
  <r>
    <x v="1"/>
    <x v="7"/>
    <n v="19"/>
    <n v="5"/>
    <n v="1394"/>
  </r>
  <r>
    <x v="2"/>
    <x v="7"/>
    <n v="19"/>
    <n v="42"/>
    <n v="17790"/>
  </r>
  <r>
    <x v="3"/>
    <x v="7"/>
    <n v="19"/>
    <n v="9"/>
    <n v="2915"/>
  </r>
  <r>
    <x v="4"/>
    <x v="7"/>
    <n v="19"/>
    <n v="95"/>
    <n v="43886"/>
  </r>
  <r>
    <x v="5"/>
    <x v="7"/>
    <n v="19"/>
    <n v="6"/>
    <n v="3674"/>
  </r>
  <r>
    <x v="6"/>
    <x v="7"/>
    <n v="19"/>
    <n v="13"/>
    <n v="2282"/>
  </r>
  <r>
    <x v="7"/>
    <x v="7"/>
    <n v="19"/>
    <n v="12"/>
    <n v="2741"/>
  </r>
  <r>
    <x v="8"/>
    <x v="7"/>
    <n v="19"/>
    <n v="2"/>
    <n v="2074"/>
  </r>
  <r>
    <x v="9"/>
    <x v="7"/>
    <n v="19"/>
    <n v="0"/>
    <n v="0"/>
  </r>
  <r>
    <x v="10"/>
    <x v="7"/>
    <n v="19"/>
    <n v="52"/>
    <n v="51286"/>
  </r>
  <r>
    <x v="11"/>
    <x v="7"/>
    <n v="19"/>
    <n v="12"/>
    <n v="1096"/>
  </r>
  <r>
    <x v="12"/>
    <x v="7"/>
    <n v="19"/>
    <n v="5"/>
    <n v="1537"/>
  </r>
  <r>
    <x v="13"/>
    <x v="7"/>
    <n v="19"/>
    <n v="74"/>
    <n v="46952"/>
  </r>
  <r>
    <x v="14"/>
    <x v="7"/>
    <n v="19"/>
    <n v="22"/>
    <n v="4109"/>
  </r>
  <r>
    <x v="15"/>
    <x v="7"/>
    <n v="19"/>
    <n v="7"/>
    <n v="1790"/>
  </r>
  <r>
    <x v="16"/>
    <x v="7"/>
    <n v="19"/>
    <n v="23"/>
    <n v="5035"/>
  </r>
  <r>
    <x v="17"/>
    <x v="7"/>
    <n v="19"/>
    <n v="16"/>
    <n v="7541"/>
  </r>
  <r>
    <x v="18"/>
    <x v="7"/>
    <n v="19"/>
    <n v="90"/>
    <n v="51115"/>
  </r>
  <r>
    <x v="19"/>
    <x v="7"/>
    <n v="19"/>
    <n v="25"/>
    <n v="4178"/>
  </r>
  <r>
    <x v="20"/>
    <x v="7"/>
    <n v="19"/>
    <n v="40"/>
    <n v="8203"/>
  </r>
  <r>
    <x v="21"/>
    <x v="7"/>
    <n v="19"/>
    <n v="39"/>
    <n v="27849"/>
  </r>
  <r>
    <x v="22"/>
    <x v="7"/>
    <n v="19"/>
    <n v="70"/>
    <n v="23326"/>
  </r>
  <r>
    <x v="23"/>
    <x v="7"/>
    <n v="19"/>
    <n v="21"/>
    <n v="6883"/>
  </r>
  <r>
    <x v="24"/>
    <x v="7"/>
    <n v="19"/>
    <n v="48"/>
    <n v="17753"/>
  </r>
  <r>
    <x v="25"/>
    <x v="7"/>
    <n v="19"/>
    <n v="16"/>
    <n v="3925"/>
  </r>
  <r>
    <x v="26"/>
    <x v="7"/>
    <n v="19"/>
    <n v="8"/>
    <n v="3042"/>
  </r>
  <r>
    <x v="27"/>
    <x v="7"/>
    <n v="19"/>
    <n v="11"/>
    <n v="2293"/>
  </r>
  <r>
    <x v="28"/>
    <x v="7"/>
    <n v="19"/>
    <n v="32"/>
    <n v="17481"/>
  </r>
  <r>
    <x v="29"/>
    <x v="7"/>
    <n v="19"/>
    <n v="18"/>
    <n v="3515"/>
  </r>
  <r>
    <x v="30"/>
    <x v="7"/>
    <n v="19"/>
    <n v="30"/>
    <n v="15797"/>
  </r>
  <r>
    <x v="31"/>
    <x v="7"/>
    <n v="19"/>
    <n v="22"/>
    <n v="9511"/>
  </r>
  <r>
    <x v="32"/>
    <x v="7"/>
    <n v="19"/>
    <n v="55"/>
    <n v="11222"/>
  </r>
  <r>
    <x v="33"/>
    <x v="7"/>
    <n v="19"/>
    <n v="34"/>
    <n v="9796"/>
  </r>
  <r>
    <x v="34"/>
    <x v="7"/>
    <n v="19"/>
    <n v="7"/>
    <n v="1204"/>
  </r>
  <r>
    <x v="35"/>
    <x v="7"/>
    <n v="19"/>
    <n v="60"/>
    <n v="16774"/>
  </r>
  <r>
    <x v="36"/>
    <x v="7"/>
    <n v="19"/>
    <n v="21"/>
    <n v="5252"/>
  </r>
  <r>
    <x v="37"/>
    <x v="7"/>
    <n v="19"/>
    <n v="13"/>
    <n v="4240"/>
  </r>
  <r>
    <x v="38"/>
    <x v="7"/>
    <n v="19"/>
    <n v="52"/>
    <n v="11550"/>
  </r>
  <r>
    <x v="39"/>
    <x v="7"/>
    <n v="19"/>
    <n v="16"/>
    <n v="4269"/>
  </r>
  <r>
    <x v="40"/>
    <x v="7"/>
    <n v="19"/>
    <n v="13"/>
    <n v="5082"/>
  </r>
  <r>
    <x v="41"/>
    <x v="7"/>
    <n v="19"/>
    <n v="32"/>
    <n v="7466"/>
  </r>
  <r>
    <x v="42"/>
    <x v="7"/>
    <n v="19"/>
    <n v="51"/>
    <n v="8164"/>
  </r>
  <r>
    <x v="43"/>
    <x v="7"/>
    <n v="19"/>
    <n v="98"/>
    <n v="24339"/>
  </r>
  <r>
    <x v="44"/>
    <x v="7"/>
    <n v="19"/>
    <n v="27"/>
    <n v="15289"/>
  </r>
  <r>
    <x v="45"/>
    <x v="7"/>
    <n v="19"/>
    <n v="7"/>
    <n v="1703"/>
  </r>
  <r>
    <x v="46"/>
    <x v="7"/>
    <n v="19"/>
    <n v="135"/>
    <n v="88670"/>
  </r>
  <r>
    <x v="47"/>
    <x v="7"/>
    <n v="19"/>
    <n v="40"/>
    <n v="3709"/>
  </r>
  <r>
    <x v="48"/>
    <x v="7"/>
    <n v="19"/>
    <n v="38"/>
    <n v="19051"/>
  </r>
  <r>
    <x v="49"/>
    <x v="7"/>
    <n v="19"/>
    <n v="22"/>
    <n v="3223"/>
  </r>
  <r>
    <x v="50"/>
    <x v="7"/>
    <n v="19"/>
    <n v="20"/>
    <n v="4134"/>
  </r>
  <r>
    <x v="53"/>
    <x v="7"/>
    <n v="19"/>
    <n v="7"/>
    <n v="2800"/>
  </r>
  <r>
    <x v="52"/>
    <x v="7"/>
    <n v="19"/>
    <n v="3"/>
    <n v="868"/>
  </r>
  <r>
    <x v="51"/>
    <x v="7"/>
    <n v="19"/>
    <n v="82"/>
    <n v="104512"/>
  </r>
  <r>
    <x v="0"/>
    <x v="7"/>
    <n v="20"/>
    <n v="22"/>
    <n v="6703"/>
  </r>
  <r>
    <x v="1"/>
    <x v="7"/>
    <n v="20"/>
    <n v="5"/>
    <n v="1463"/>
  </r>
  <r>
    <x v="2"/>
    <x v="7"/>
    <n v="20"/>
    <n v="49"/>
    <n v="20563"/>
  </r>
  <r>
    <x v="3"/>
    <x v="7"/>
    <n v="20"/>
    <n v="9"/>
    <n v="2731"/>
  </r>
  <r>
    <x v="4"/>
    <x v="7"/>
    <n v="20"/>
    <n v="96"/>
    <n v="44928"/>
  </r>
  <r>
    <x v="5"/>
    <x v="7"/>
    <n v="20"/>
    <n v="6"/>
    <n v="3425"/>
  </r>
  <r>
    <x v="6"/>
    <x v="7"/>
    <n v="20"/>
    <n v="15"/>
    <n v="1964"/>
  </r>
  <r>
    <x v="7"/>
    <x v="7"/>
    <n v="20"/>
    <n v="12"/>
    <n v="2752"/>
  </r>
  <r>
    <x v="8"/>
    <x v="7"/>
    <n v="20"/>
    <n v="1"/>
    <n v="289"/>
  </r>
  <r>
    <x v="9"/>
    <x v="7"/>
    <n v="20"/>
    <n v="0"/>
    <n v="0"/>
  </r>
  <r>
    <x v="10"/>
    <x v="7"/>
    <n v="20"/>
    <n v="53"/>
    <n v="51081"/>
  </r>
  <r>
    <x v="11"/>
    <x v="7"/>
    <n v="20"/>
    <n v="14"/>
    <n v="1053"/>
  </r>
  <r>
    <x v="12"/>
    <x v="7"/>
    <n v="20"/>
    <n v="5"/>
    <n v="1520"/>
  </r>
  <r>
    <x v="13"/>
    <x v="7"/>
    <n v="20"/>
    <n v="75"/>
    <n v="45776"/>
  </r>
  <r>
    <x v="14"/>
    <x v="7"/>
    <n v="20"/>
    <n v="21"/>
    <n v="3446"/>
  </r>
  <r>
    <x v="15"/>
    <x v="7"/>
    <n v="20"/>
    <n v="7"/>
    <n v="1470"/>
  </r>
  <r>
    <x v="16"/>
    <x v="7"/>
    <n v="20"/>
    <n v="21"/>
    <n v="3891"/>
  </r>
  <r>
    <x v="17"/>
    <x v="7"/>
    <n v="20"/>
    <n v="14"/>
    <n v="6855"/>
  </r>
  <r>
    <x v="18"/>
    <x v="7"/>
    <n v="20"/>
    <n v="103"/>
    <n v="53051"/>
  </r>
  <r>
    <x v="19"/>
    <x v="7"/>
    <n v="20"/>
    <n v="23"/>
    <n v="3725"/>
  </r>
  <r>
    <x v="20"/>
    <x v="7"/>
    <n v="20"/>
    <n v="38"/>
    <n v="7162"/>
  </r>
  <r>
    <x v="21"/>
    <x v="7"/>
    <n v="20"/>
    <n v="39"/>
    <n v="26936"/>
  </r>
  <r>
    <x v="22"/>
    <x v="7"/>
    <n v="20"/>
    <n v="68"/>
    <n v="21248"/>
  </r>
  <r>
    <x v="23"/>
    <x v="7"/>
    <n v="20"/>
    <n v="21"/>
    <n v="6052"/>
  </r>
  <r>
    <x v="24"/>
    <x v="7"/>
    <n v="20"/>
    <n v="46"/>
    <n v="15398"/>
  </r>
  <r>
    <x v="25"/>
    <x v="7"/>
    <n v="20"/>
    <n v="15"/>
    <n v="3186"/>
  </r>
  <r>
    <x v="26"/>
    <x v="7"/>
    <n v="20"/>
    <n v="7"/>
    <n v="2702"/>
  </r>
  <r>
    <x v="27"/>
    <x v="7"/>
    <n v="20"/>
    <n v="10"/>
    <n v="1557"/>
  </r>
  <r>
    <x v="28"/>
    <x v="7"/>
    <n v="20"/>
    <n v="21"/>
    <n v="10823"/>
  </r>
  <r>
    <x v="29"/>
    <x v="7"/>
    <n v="20"/>
    <n v="17"/>
    <n v="3214"/>
  </r>
  <r>
    <x v="30"/>
    <x v="7"/>
    <n v="20"/>
    <n v="29"/>
    <n v="15810"/>
  </r>
  <r>
    <x v="31"/>
    <x v="7"/>
    <n v="20"/>
    <n v="21"/>
    <n v="7754"/>
  </r>
  <r>
    <x v="32"/>
    <x v="7"/>
    <n v="20"/>
    <n v="54"/>
    <n v="10473"/>
  </r>
  <r>
    <x v="33"/>
    <x v="7"/>
    <n v="20"/>
    <n v="35"/>
    <n v="9776"/>
  </r>
  <r>
    <x v="34"/>
    <x v="7"/>
    <n v="20"/>
    <n v="6"/>
    <n v="1084"/>
  </r>
  <r>
    <x v="35"/>
    <x v="7"/>
    <n v="20"/>
    <n v="50"/>
    <n v="14283"/>
  </r>
  <r>
    <x v="36"/>
    <x v="7"/>
    <n v="20"/>
    <n v="21"/>
    <n v="4393"/>
  </r>
  <r>
    <x v="37"/>
    <x v="7"/>
    <n v="20"/>
    <n v="14"/>
    <n v="4546"/>
  </r>
  <r>
    <x v="38"/>
    <x v="7"/>
    <n v="20"/>
    <n v="51"/>
    <n v="9906"/>
  </r>
  <r>
    <x v="39"/>
    <x v="7"/>
    <n v="20"/>
    <n v="16"/>
    <n v="3982"/>
  </r>
  <r>
    <x v="40"/>
    <x v="7"/>
    <n v="20"/>
    <n v="12"/>
    <n v="4319"/>
  </r>
  <r>
    <x v="41"/>
    <x v="7"/>
    <n v="20"/>
    <n v="32"/>
    <n v="6171"/>
  </r>
  <r>
    <x v="42"/>
    <x v="7"/>
    <n v="20"/>
    <n v="53"/>
    <n v="8111"/>
  </r>
  <r>
    <x v="43"/>
    <x v="7"/>
    <n v="20"/>
    <n v="98"/>
    <n v="23973"/>
  </r>
  <r>
    <x v="44"/>
    <x v="7"/>
    <n v="20"/>
    <n v="28"/>
    <n v="9547"/>
  </r>
  <r>
    <x v="45"/>
    <x v="7"/>
    <n v="20"/>
    <n v="7"/>
    <n v="1710"/>
  </r>
  <r>
    <x v="46"/>
    <x v="7"/>
    <n v="20"/>
    <n v="130"/>
    <n v="89166"/>
  </r>
  <r>
    <x v="47"/>
    <x v="7"/>
    <n v="20"/>
    <n v="44"/>
    <n v="3229"/>
  </r>
  <r>
    <x v="48"/>
    <x v="7"/>
    <n v="20"/>
    <n v="37"/>
    <n v="19076"/>
  </r>
  <r>
    <x v="49"/>
    <x v="7"/>
    <n v="20"/>
    <n v="20"/>
    <n v="2472"/>
  </r>
  <r>
    <x v="50"/>
    <x v="7"/>
    <n v="20"/>
    <n v="18"/>
    <n v="3778"/>
  </r>
  <r>
    <x v="53"/>
    <x v="7"/>
    <n v="20"/>
    <n v="7"/>
    <n v="2958"/>
  </r>
  <r>
    <x v="52"/>
    <x v="7"/>
    <n v="20"/>
    <n v="3"/>
    <n v="875"/>
  </r>
  <r>
    <x v="51"/>
    <x v="7"/>
    <n v="20"/>
    <n v="80"/>
    <n v="104618"/>
  </r>
  <r>
    <x v="0"/>
    <x v="7"/>
    <n v="21"/>
    <n v="20"/>
    <n v="5564"/>
  </r>
  <r>
    <x v="1"/>
    <x v="7"/>
    <n v="21"/>
    <n v="5"/>
    <n v="1466"/>
  </r>
  <r>
    <x v="2"/>
    <x v="7"/>
    <n v="21"/>
    <n v="48"/>
    <n v="20733"/>
  </r>
  <r>
    <x v="3"/>
    <x v="7"/>
    <n v="21"/>
    <n v="9"/>
    <n v="1663"/>
  </r>
  <r>
    <x v="4"/>
    <x v="7"/>
    <n v="21"/>
    <n v="85"/>
    <n v="39607"/>
  </r>
  <r>
    <x v="5"/>
    <x v="7"/>
    <n v="21"/>
    <n v="1"/>
    <n v="3099"/>
  </r>
  <r>
    <x v="6"/>
    <x v="7"/>
    <n v="21"/>
    <n v="7"/>
    <n v="929"/>
  </r>
  <r>
    <x v="7"/>
    <x v="7"/>
    <n v="21"/>
    <n v="12"/>
    <n v="2708"/>
  </r>
  <r>
    <x v="8"/>
    <x v="7"/>
    <n v="21"/>
    <n v="2"/>
    <n v="2641"/>
  </r>
  <r>
    <x v="9"/>
    <x v="7"/>
    <n v="21"/>
    <n v="0"/>
    <n v="0"/>
  </r>
  <r>
    <x v="10"/>
    <x v="7"/>
    <n v="21"/>
    <n v="52"/>
    <n v="46301"/>
  </r>
  <r>
    <x v="11"/>
    <x v="7"/>
    <n v="21"/>
    <n v="13"/>
    <n v="1062"/>
  </r>
  <r>
    <x v="12"/>
    <x v="7"/>
    <n v="21"/>
    <n v="3"/>
    <n v="833"/>
  </r>
  <r>
    <x v="13"/>
    <x v="7"/>
    <n v="21"/>
    <n v="64"/>
    <n v="39745"/>
  </r>
  <r>
    <x v="14"/>
    <x v="7"/>
    <n v="21"/>
    <n v="19"/>
    <n v="3113"/>
  </r>
  <r>
    <x v="15"/>
    <x v="7"/>
    <n v="21"/>
    <n v="6"/>
    <n v="1347"/>
  </r>
  <r>
    <x v="16"/>
    <x v="7"/>
    <n v="21"/>
    <n v="22"/>
    <n v="4473"/>
  </r>
  <r>
    <x v="17"/>
    <x v="7"/>
    <n v="21"/>
    <n v="12"/>
    <n v="6736"/>
  </r>
  <r>
    <x v="18"/>
    <x v="7"/>
    <n v="21"/>
    <n v="103"/>
    <n v="50616"/>
  </r>
  <r>
    <x v="19"/>
    <x v="7"/>
    <n v="21"/>
    <n v="22"/>
    <n v="3361"/>
  </r>
  <r>
    <x v="20"/>
    <x v="7"/>
    <n v="21"/>
    <n v="32"/>
    <n v="5814"/>
  </r>
  <r>
    <x v="21"/>
    <x v="7"/>
    <n v="21"/>
    <n v="32"/>
    <n v="26429"/>
  </r>
  <r>
    <x v="22"/>
    <x v="7"/>
    <n v="21"/>
    <n v="61"/>
    <n v="17259"/>
  </r>
  <r>
    <x v="23"/>
    <x v="7"/>
    <n v="21"/>
    <n v="20"/>
    <n v="5590"/>
  </r>
  <r>
    <x v="24"/>
    <x v="7"/>
    <n v="21"/>
    <n v="45"/>
    <n v="14018"/>
  </r>
  <r>
    <x v="25"/>
    <x v="7"/>
    <n v="21"/>
    <n v="14"/>
    <n v="2660"/>
  </r>
  <r>
    <x v="26"/>
    <x v="7"/>
    <n v="21"/>
    <n v="7"/>
    <n v="1444"/>
  </r>
  <r>
    <x v="27"/>
    <x v="7"/>
    <n v="21"/>
    <n v="9"/>
    <n v="1553"/>
  </r>
  <r>
    <x v="28"/>
    <x v="7"/>
    <n v="21"/>
    <n v="33"/>
    <n v="19157"/>
  </r>
  <r>
    <x v="29"/>
    <x v="7"/>
    <n v="21"/>
    <n v="17"/>
    <n v="2835"/>
  </r>
  <r>
    <x v="30"/>
    <x v="7"/>
    <n v="21"/>
    <n v="29"/>
    <n v="15534"/>
  </r>
  <r>
    <x v="31"/>
    <x v="7"/>
    <n v="21"/>
    <n v="17"/>
    <n v="5992"/>
  </r>
  <r>
    <x v="32"/>
    <x v="7"/>
    <n v="21"/>
    <n v="44"/>
    <n v="8706"/>
  </r>
  <r>
    <x v="33"/>
    <x v="7"/>
    <n v="21"/>
    <n v="25"/>
    <n v="6353"/>
  </r>
  <r>
    <x v="34"/>
    <x v="7"/>
    <n v="21"/>
    <n v="7"/>
    <n v="1086"/>
  </r>
  <r>
    <x v="35"/>
    <x v="7"/>
    <n v="21"/>
    <n v="39"/>
    <n v="10761"/>
  </r>
  <r>
    <x v="36"/>
    <x v="7"/>
    <n v="21"/>
    <n v="15"/>
    <n v="3405"/>
  </r>
  <r>
    <x v="37"/>
    <x v="7"/>
    <n v="21"/>
    <n v="11"/>
    <n v="4045"/>
  </r>
  <r>
    <x v="38"/>
    <x v="7"/>
    <n v="21"/>
    <n v="48"/>
    <n v="9727"/>
  </r>
  <r>
    <x v="39"/>
    <x v="7"/>
    <n v="21"/>
    <n v="16"/>
    <n v="3344"/>
  </r>
  <r>
    <x v="40"/>
    <x v="7"/>
    <n v="21"/>
    <n v="12"/>
    <n v="4212"/>
  </r>
  <r>
    <x v="41"/>
    <x v="7"/>
    <n v="21"/>
    <n v="25"/>
    <n v="4572"/>
  </r>
  <r>
    <x v="42"/>
    <x v="7"/>
    <n v="21"/>
    <n v="50"/>
    <n v="7693"/>
  </r>
  <r>
    <x v="43"/>
    <x v="7"/>
    <n v="21"/>
    <n v="94"/>
    <n v="22007"/>
  </r>
  <r>
    <x v="44"/>
    <x v="7"/>
    <n v="21"/>
    <n v="27"/>
    <n v="9549"/>
  </r>
  <r>
    <x v="45"/>
    <x v="7"/>
    <n v="21"/>
    <n v="6"/>
    <n v="1341"/>
  </r>
  <r>
    <x v="46"/>
    <x v="7"/>
    <n v="21"/>
    <n v="123"/>
    <n v="84656"/>
  </r>
  <r>
    <x v="47"/>
    <x v="7"/>
    <n v="21"/>
    <n v="41"/>
    <n v="3469"/>
  </r>
  <r>
    <x v="48"/>
    <x v="7"/>
    <n v="21"/>
    <n v="36"/>
    <n v="16088"/>
  </r>
  <r>
    <x v="49"/>
    <x v="7"/>
    <n v="21"/>
    <n v="22"/>
    <n v="2452"/>
  </r>
  <r>
    <x v="50"/>
    <x v="7"/>
    <n v="21"/>
    <n v="18"/>
    <n v="3537"/>
  </r>
  <r>
    <x v="53"/>
    <x v="7"/>
    <n v="21"/>
    <n v="7"/>
    <n v="2910"/>
  </r>
  <r>
    <x v="52"/>
    <x v="7"/>
    <n v="21"/>
    <n v="3"/>
    <n v="861"/>
  </r>
  <r>
    <x v="51"/>
    <x v="7"/>
    <n v="21"/>
    <n v="73"/>
    <n v="99597"/>
  </r>
  <r>
    <x v="0"/>
    <x v="7"/>
    <n v="22"/>
    <n v="19"/>
    <n v="4783"/>
  </r>
  <r>
    <x v="1"/>
    <x v="7"/>
    <n v="22"/>
    <n v="5"/>
    <n v="1424"/>
  </r>
  <r>
    <x v="2"/>
    <x v="7"/>
    <n v="22"/>
    <n v="47"/>
    <n v="16818"/>
  </r>
  <r>
    <x v="3"/>
    <x v="7"/>
    <n v="22"/>
    <n v="9"/>
    <n v="2441"/>
  </r>
  <r>
    <x v="4"/>
    <x v="7"/>
    <n v="22"/>
    <n v="75"/>
    <n v="32073"/>
  </r>
  <r>
    <x v="5"/>
    <x v="7"/>
    <n v="22"/>
    <n v="5"/>
    <n v="268"/>
  </r>
  <r>
    <x v="6"/>
    <x v="7"/>
    <n v="22"/>
    <n v="5"/>
    <n v="365"/>
  </r>
  <r>
    <x v="7"/>
    <x v="7"/>
    <n v="22"/>
    <n v="12"/>
    <n v="2278"/>
  </r>
  <r>
    <x v="8"/>
    <x v="7"/>
    <n v="22"/>
    <n v="2"/>
    <n v="1913"/>
  </r>
  <r>
    <x v="9"/>
    <x v="7"/>
    <n v="22"/>
    <n v="0"/>
    <n v="0"/>
  </r>
  <r>
    <x v="10"/>
    <x v="7"/>
    <n v="22"/>
    <n v="51"/>
    <n v="48831"/>
  </r>
  <r>
    <x v="11"/>
    <x v="7"/>
    <n v="22"/>
    <n v="13"/>
    <n v="915"/>
  </r>
  <r>
    <x v="12"/>
    <x v="7"/>
    <n v="22"/>
    <n v="2"/>
    <n v="578"/>
  </r>
  <r>
    <x v="13"/>
    <x v="7"/>
    <n v="22"/>
    <n v="61"/>
    <n v="36392"/>
  </r>
  <r>
    <x v="14"/>
    <x v="7"/>
    <n v="22"/>
    <n v="21"/>
    <n v="2552"/>
  </r>
  <r>
    <x v="15"/>
    <x v="7"/>
    <n v="22"/>
    <n v="5"/>
    <n v="614"/>
  </r>
  <r>
    <x v="16"/>
    <x v="7"/>
    <n v="22"/>
    <n v="15"/>
    <n v="2376"/>
  </r>
  <r>
    <x v="17"/>
    <x v="7"/>
    <n v="22"/>
    <n v="12"/>
    <n v="6311"/>
  </r>
  <r>
    <x v="18"/>
    <x v="7"/>
    <n v="22"/>
    <n v="99"/>
    <n v="49374"/>
  </r>
  <r>
    <x v="19"/>
    <x v="7"/>
    <n v="22"/>
    <n v="22"/>
    <n v="2905"/>
  </r>
  <r>
    <x v="20"/>
    <x v="7"/>
    <n v="22"/>
    <n v="32"/>
    <n v="5326"/>
  </r>
  <r>
    <x v="21"/>
    <x v="7"/>
    <n v="22"/>
    <n v="28"/>
    <n v="20983"/>
  </r>
  <r>
    <x v="22"/>
    <x v="7"/>
    <n v="22"/>
    <n v="67"/>
    <n v="18274"/>
  </r>
  <r>
    <x v="23"/>
    <x v="7"/>
    <n v="22"/>
    <n v="19"/>
    <n v="4788"/>
  </r>
  <r>
    <x v="24"/>
    <x v="7"/>
    <n v="22"/>
    <n v="44"/>
    <n v="15660"/>
  </r>
  <r>
    <x v="25"/>
    <x v="7"/>
    <n v="22"/>
    <n v="15"/>
    <n v="2350"/>
  </r>
  <r>
    <x v="26"/>
    <x v="7"/>
    <n v="22"/>
    <n v="7"/>
    <n v="2226"/>
  </r>
  <r>
    <x v="27"/>
    <x v="7"/>
    <n v="22"/>
    <n v="8"/>
    <n v="1041"/>
  </r>
  <r>
    <x v="28"/>
    <x v="7"/>
    <n v="22"/>
    <n v="32"/>
    <n v="16465"/>
  </r>
  <r>
    <x v="29"/>
    <x v="7"/>
    <n v="22"/>
    <n v="15"/>
    <n v="2123"/>
  </r>
  <r>
    <x v="30"/>
    <x v="7"/>
    <n v="22"/>
    <n v="29"/>
    <n v="15118"/>
  </r>
  <r>
    <x v="31"/>
    <x v="7"/>
    <n v="22"/>
    <n v="16"/>
    <n v="5462"/>
  </r>
  <r>
    <x v="32"/>
    <x v="7"/>
    <n v="22"/>
    <n v="43"/>
    <n v="6048"/>
  </r>
  <r>
    <x v="33"/>
    <x v="7"/>
    <n v="22"/>
    <n v="25"/>
    <n v="5599"/>
  </r>
  <r>
    <x v="34"/>
    <x v="7"/>
    <n v="22"/>
    <n v="4"/>
    <n v="1127"/>
  </r>
  <r>
    <x v="35"/>
    <x v="7"/>
    <n v="22"/>
    <n v="31"/>
    <n v="8215"/>
  </r>
  <r>
    <x v="36"/>
    <x v="7"/>
    <n v="22"/>
    <n v="16"/>
    <n v="3353"/>
  </r>
  <r>
    <x v="37"/>
    <x v="7"/>
    <n v="22"/>
    <n v="12"/>
    <n v="3634"/>
  </r>
  <r>
    <x v="38"/>
    <x v="7"/>
    <n v="22"/>
    <n v="47"/>
    <n v="8189"/>
  </r>
  <r>
    <x v="39"/>
    <x v="7"/>
    <n v="22"/>
    <n v="15"/>
    <n v="2890"/>
  </r>
  <r>
    <x v="40"/>
    <x v="7"/>
    <n v="22"/>
    <n v="9"/>
    <n v="3284"/>
  </r>
  <r>
    <x v="41"/>
    <x v="7"/>
    <n v="22"/>
    <n v="25"/>
    <n v="4612"/>
  </r>
  <r>
    <x v="42"/>
    <x v="7"/>
    <n v="22"/>
    <n v="48"/>
    <n v="6362"/>
  </r>
  <r>
    <x v="43"/>
    <x v="7"/>
    <n v="22"/>
    <n v="93"/>
    <n v="20015"/>
  </r>
  <r>
    <x v="44"/>
    <x v="7"/>
    <n v="22"/>
    <n v="29"/>
    <n v="8912"/>
  </r>
  <r>
    <x v="45"/>
    <x v="7"/>
    <n v="22"/>
    <n v="6"/>
    <n v="1206"/>
  </r>
  <r>
    <x v="46"/>
    <x v="7"/>
    <n v="22"/>
    <n v="122"/>
    <n v="83578"/>
  </r>
  <r>
    <x v="47"/>
    <x v="7"/>
    <n v="22"/>
    <n v="41"/>
    <n v="3206"/>
  </r>
  <r>
    <x v="48"/>
    <x v="7"/>
    <n v="22"/>
    <n v="33"/>
    <n v="8074"/>
  </r>
  <r>
    <x v="49"/>
    <x v="7"/>
    <n v="22"/>
    <n v="21"/>
    <n v="1943"/>
  </r>
  <r>
    <x v="50"/>
    <x v="7"/>
    <n v="22"/>
    <n v="18"/>
    <n v="2977"/>
  </r>
  <r>
    <x v="53"/>
    <x v="7"/>
    <n v="22"/>
    <n v="5"/>
    <n v="2453"/>
  </r>
  <r>
    <x v="52"/>
    <x v="7"/>
    <n v="22"/>
    <n v="2"/>
    <n v="690"/>
  </r>
  <r>
    <x v="51"/>
    <x v="7"/>
    <n v="22"/>
    <n v="83"/>
    <n v="97649"/>
  </r>
  <r>
    <x v="0"/>
    <x v="7"/>
    <n v="23"/>
    <n v="16"/>
    <n v="4830"/>
  </r>
  <r>
    <x v="1"/>
    <x v="7"/>
    <n v="23"/>
    <n v="5"/>
    <n v="1419"/>
  </r>
  <r>
    <x v="2"/>
    <x v="7"/>
    <n v="23"/>
    <n v="46"/>
    <n v="19066"/>
  </r>
  <r>
    <x v="3"/>
    <x v="7"/>
    <n v="23"/>
    <n v="9"/>
    <n v="2656"/>
  </r>
  <r>
    <x v="4"/>
    <x v="7"/>
    <n v="23"/>
    <n v="81"/>
    <n v="37626"/>
  </r>
  <r>
    <x v="5"/>
    <x v="7"/>
    <n v="23"/>
    <n v="6"/>
    <n v="3436"/>
  </r>
  <r>
    <x v="6"/>
    <x v="7"/>
    <n v="23"/>
    <n v="5"/>
    <n v="360"/>
  </r>
  <r>
    <x v="7"/>
    <x v="7"/>
    <n v="23"/>
    <n v="4"/>
    <n v="747"/>
  </r>
  <r>
    <x v="8"/>
    <x v="7"/>
    <n v="23"/>
    <n v="2"/>
    <n v="2418"/>
  </r>
  <r>
    <x v="9"/>
    <x v="7"/>
    <n v="23"/>
    <n v="0"/>
    <n v="0"/>
  </r>
  <r>
    <x v="10"/>
    <x v="7"/>
    <n v="23"/>
    <n v="53"/>
    <n v="50181"/>
  </r>
  <r>
    <x v="11"/>
    <x v="7"/>
    <n v="23"/>
    <n v="13"/>
    <n v="1081"/>
  </r>
  <r>
    <x v="12"/>
    <x v="7"/>
    <n v="23"/>
    <n v="1"/>
    <n v="318"/>
  </r>
  <r>
    <x v="13"/>
    <x v="7"/>
    <n v="23"/>
    <n v="62"/>
    <n v="38935"/>
  </r>
  <r>
    <x v="14"/>
    <x v="7"/>
    <n v="23"/>
    <n v="16"/>
    <n v="2641"/>
  </r>
  <r>
    <x v="15"/>
    <x v="7"/>
    <n v="23"/>
    <n v="5"/>
    <n v="806"/>
  </r>
  <r>
    <x v="16"/>
    <x v="7"/>
    <n v="23"/>
    <n v="12"/>
    <n v="2527"/>
  </r>
  <r>
    <x v="17"/>
    <x v="7"/>
    <n v="23"/>
    <n v="9"/>
    <n v="6212"/>
  </r>
  <r>
    <x v="18"/>
    <x v="7"/>
    <n v="23"/>
    <n v="86"/>
    <n v="46546"/>
  </r>
  <r>
    <x v="19"/>
    <x v="7"/>
    <n v="23"/>
    <n v="22"/>
    <n v="3504"/>
  </r>
  <r>
    <x v="20"/>
    <x v="7"/>
    <n v="23"/>
    <n v="32"/>
    <n v="5466"/>
  </r>
  <r>
    <x v="21"/>
    <x v="7"/>
    <n v="23"/>
    <n v="28"/>
    <n v="25168"/>
  </r>
  <r>
    <x v="22"/>
    <x v="7"/>
    <n v="23"/>
    <n v="62"/>
    <n v="19215"/>
  </r>
  <r>
    <x v="23"/>
    <x v="7"/>
    <n v="23"/>
    <n v="12"/>
    <n v="1365"/>
  </r>
  <r>
    <x v="24"/>
    <x v="7"/>
    <n v="23"/>
    <n v="44"/>
    <n v="15264"/>
  </r>
  <r>
    <x v="25"/>
    <x v="7"/>
    <n v="23"/>
    <n v="15"/>
    <n v="2574"/>
  </r>
  <r>
    <x v="26"/>
    <x v="7"/>
    <n v="23"/>
    <n v="5"/>
    <n v="2191"/>
  </r>
  <r>
    <x v="27"/>
    <x v="7"/>
    <n v="23"/>
    <n v="10"/>
    <n v="1705"/>
  </r>
  <r>
    <x v="28"/>
    <x v="7"/>
    <n v="23"/>
    <n v="31"/>
    <n v="16719"/>
  </r>
  <r>
    <x v="29"/>
    <x v="7"/>
    <n v="23"/>
    <n v="16"/>
    <n v="2443"/>
  </r>
  <r>
    <x v="30"/>
    <x v="7"/>
    <n v="23"/>
    <n v="29"/>
    <n v="15086"/>
  </r>
  <r>
    <x v="31"/>
    <x v="7"/>
    <n v="23"/>
    <n v="19"/>
    <n v="6945"/>
  </r>
  <r>
    <x v="32"/>
    <x v="7"/>
    <n v="23"/>
    <n v="42"/>
    <n v="7390"/>
  </r>
  <r>
    <x v="33"/>
    <x v="7"/>
    <n v="23"/>
    <n v="24"/>
    <n v="6237"/>
  </r>
  <r>
    <x v="34"/>
    <x v="7"/>
    <n v="23"/>
    <n v="2"/>
    <n v="627"/>
  </r>
  <r>
    <x v="35"/>
    <x v="7"/>
    <n v="23"/>
    <n v="27"/>
    <n v="8872"/>
  </r>
  <r>
    <x v="36"/>
    <x v="7"/>
    <n v="23"/>
    <n v="15"/>
    <n v="3210"/>
  </r>
  <r>
    <x v="37"/>
    <x v="7"/>
    <n v="23"/>
    <n v="12"/>
    <n v="4162"/>
  </r>
  <r>
    <x v="38"/>
    <x v="7"/>
    <n v="23"/>
    <n v="49"/>
    <n v="9847"/>
  </r>
  <r>
    <x v="39"/>
    <x v="7"/>
    <n v="23"/>
    <n v="15"/>
    <n v="2833"/>
  </r>
  <r>
    <x v="40"/>
    <x v="7"/>
    <n v="23"/>
    <n v="10"/>
    <n v="3831"/>
  </r>
  <r>
    <x v="41"/>
    <x v="7"/>
    <n v="23"/>
    <n v="23"/>
    <n v="5587"/>
  </r>
  <r>
    <x v="42"/>
    <x v="7"/>
    <n v="23"/>
    <n v="48"/>
    <n v="6046"/>
  </r>
  <r>
    <x v="43"/>
    <x v="7"/>
    <n v="23"/>
    <n v="96"/>
    <n v="21445"/>
  </r>
  <r>
    <x v="44"/>
    <x v="7"/>
    <n v="23"/>
    <n v="26"/>
    <n v="14990"/>
  </r>
  <r>
    <x v="45"/>
    <x v="7"/>
    <n v="23"/>
    <n v="6"/>
    <n v="1331"/>
  </r>
  <r>
    <x v="46"/>
    <x v="7"/>
    <n v="23"/>
    <n v="111"/>
    <n v="78295"/>
  </r>
  <r>
    <x v="47"/>
    <x v="7"/>
    <n v="23"/>
    <n v="25"/>
    <n v="3148"/>
  </r>
  <r>
    <x v="48"/>
    <x v="7"/>
    <n v="23"/>
    <n v="31"/>
    <n v="9082"/>
  </r>
  <r>
    <x v="49"/>
    <x v="7"/>
    <n v="23"/>
    <n v="19"/>
    <n v="2263"/>
  </r>
  <r>
    <x v="50"/>
    <x v="7"/>
    <n v="23"/>
    <n v="18"/>
    <n v="3204"/>
  </r>
  <r>
    <x v="53"/>
    <x v="7"/>
    <n v="23"/>
    <n v="6"/>
    <n v="2893"/>
  </r>
  <r>
    <x v="52"/>
    <x v="7"/>
    <n v="23"/>
    <n v="2"/>
    <n v="677"/>
  </r>
  <r>
    <x v="51"/>
    <x v="7"/>
    <n v="23"/>
    <n v="81"/>
    <n v="100852"/>
  </r>
  <r>
    <x v="0"/>
    <x v="7"/>
    <n v="24"/>
    <n v="14"/>
    <n v="4216"/>
  </r>
  <r>
    <x v="1"/>
    <x v="7"/>
    <n v="24"/>
    <n v="5"/>
    <n v="1459"/>
  </r>
  <r>
    <x v="2"/>
    <x v="7"/>
    <n v="24"/>
    <n v="45"/>
    <n v="19238"/>
  </r>
  <r>
    <x v="3"/>
    <x v="7"/>
    <n v="24"/>
    <n v="8"/>
    <n v="1864"/>
  </r>
  <r>
    <x v="4"/>
    <x v="7"/>
    <n v="24"/>
    <n v="75"/>
    <n v="36610"/>
  </r>
  <r>
    <x v="5"/>
    <x v="7"/>
    <n v="24"/>
    <n v="5"/>
    <n v="322"/>
  </r>
  <r>
    <x v="6"/>
    <x v="7"/>
    <n v="24"/>
    <n v="6"/>
    <n v="673"/>
  </r>
  <r>
    <x v="7"/>
    <x v="7"/>
    <n v="24"/>
    <n v="6"/>
    <n v="1189"/>
  </r>
  <r>
    <x v="8"/>
    <x v="7"/>
    <n v="24"/>
    <n v="1"/>
    <n v="159"/>
  </r>
  <r>
    <x v="9"/>
    <x v="7"/>
    <n v="24"/>
    <n v="0"/>
    <n v="0"/>
  </r>
  <r>
    <x v="10"/>
    <x v="7"/>
    <n v="24"/>
    <n v="52"/>
    <n v="50236"/>
  </r>
  <r>
    <x v="11"/>
    <x v="7"/>
    <n v="24"/>
    <n v="13"/>
    <n v="845"/>
  </r>
  <r>
    <x v="12"/>
    <x v="7"/>
    <n v="24"/>
    <n v="1"/>
    <n v="303"/>
  </r>
  <r>
    <x v="13"/>
    <x v="7"/>
    <n v="24"/>
    <n v="59"/>
    <n v="37657"/>
  </r>
  <r>
    <x v="14"/>
    <x v="7"/>
    <n v="24"/>
    <n v="17"/>
    <n v="3026"/>
  </r>
  <r>
    <x v="15"/>
    <x v="7"/>
    <n v="24"/>
    <n v="4"/>
    <n v="764"/>
  </r>
  <r>
    <x v="16"/>
    <x v="7"/>
    <n v="24"/>
    <n v="12"/>
    <n v="2383"/>
  </r>
  <r>
    <x v="17"/>
    <x v="7"/>
    <n v="24"/>
    <n v="11"/>
    <n v="6598"/>
  </r>
  <r>
    <x v="18"/>
    <x v="7"/>
    <n v="24"/>
    <n v="84"/>
    <n v="46266"/>
  </r>
  <r>
    <x v="19"/>
    <x v="7"/>
    <n v="24"/>
    <n v="22"/>
    <n v="3488"/>
  </r>
  <r>
    <x v="20"/>
    <x v="7"/>
    <n v="24"/>
    <n v="29"/>
    <n v="3906"/>
  </r>
  <r>
    <x v="21"/>
    <x v="7"/>
    <n v="24"/>
    <n v="27"/>
    <n v="24986"/>
  </r>
  <r>
    <x v="22"/>
    <x v="7"/>
    <n v="24"/>
    <n v="63"/>
    <n v="17203"/>
  </r>
  <r>
    <x v="23"/>
    <x v="7"/>
    <n v="24"/>
    <n v="11"/>
    <n v="1246"/>
  </r>
  <r>
    <x v="24"/>
    <x v="7"/>
    <n v="24"/>
    <n v="45"/>
    <n v="16649"/>
  </r>
  <r>
    <x v="25"/>
    <x v="7"/>
    <n v="24"/>
    <n v="13"/>
    <n v="2384"/>
  </r>
  <r>
    <x v="26"/>
    <x v="7"/>
    <n v="24"/>
    <n v="5"/>
    <n v="2135"/>
  </r>
  <r>
    <x v="27"/>
    <x v="7"/>
    <n v="24"/>
    <n v="9"/>
    <n v="1625"/>
  </r>
  <r>
    <x v="28"/>
    <x v="7"/>
    <n v="24"/>
    <n v="32"/>
    <n v="16682"/>
  </r>
  <r>
    <x v="29"/>
    <x v="7"/>
    <n v="24"/>
    <n v="16"/>
    <n v="2505"/>
  </r>
  <r>
    <x v="30"/>
    <x v="7"/>
    <n v="24"/>
    <n v="27"/>
    <n v="13614"/>
  </r>
  <r>
    <x v="31"/>
    <x v="7"/>
    <n v="24"/>
    <n v="19"/>
    <n v="6937"/>
  </r>
  <r>
    <x v="32"/>
    <x v="7"/>
    <n v="24"/>
    <n v="43"/>
    <n v="7593"/>
  </r>
  <r>
    <x v="33"/>
    <x v="7"/>
    <n v="24"/>
    <n v="23"/>
    <n v="4422"/>
  </r>
  <r>
    <x v="34"/>
    <x v="7"/>
    <n v="24"/>
    <n v="2"/>
    <n v="563"/>
  </r>
  <r>
    <x v="35"/>
    <x v="7"/>
    <n v="24"/>
    <n v="30"/>
    <n v="9163"/>
  </r>
  <r>
    <x v="36"/>
    <x v="7"/>
    <n v="24"/>
    <n v="17"/>
    <n v="3405"/>
  </r>
  <r>
    <x v="37"/>
    <x v="7"/>
    <n v="24"/>
    <n v="12"/>
    <n v="3787"/>
  </r>
  <r>
    <x v="38"/>
    <x v="7"/>
    <n v="24"/>
    <n v="49"/>
    <n v="8761"/>
  </r>
  <r>
    <x v="39"/>
    <x v="7"/>
    <n v="24"/>
    <n v="15"/>
    <n v="2766"/>
  </r>
  <r>
    <x v="40"/>
    <x v="7"/>
    <n v="24"/>
    <n v="10"/>
    <n v="3842"/>
  </r>
  <r>
    <x v="41"/>
    <x v="7"/>
    <n v="24"/>
    <n v="23"/>
    <n v="3987"/>
  </r>
  <r>
    <x v="42"/>
    <x v="7"/>
    <n v="24"/>
    <n v="51"/>
    <n v="7359"/>
  </r>
  <r>
    <x v="43"/>
    <x v="7"/>
    <n v="24"/>
    <n v="95"/>
    <n v="20853"/>
  </r>
  <r>
    <x v="44"/>
    <x v="7"/>
    <n v="24"/>
    <n v="26"/>
    <n v="14682"/>
  </r>
  <r>
    <x v="45"/>
    <x v="7"/>
    <n v="24"/>
    <n v="6"/>
    <n v="1327"/>
  </r>
  <r>
    <x v="46"/>
    <x v="7"/>
    <n v="24"/>
    <n v="117"/>
    <n v="81436"/>
  </r>
  <r>
    <x v="47"/>
    <x v="7"/>
    <n v="24"/>
    <n v="14"/>
    <n v="2692"/>
  </r>
  <r>
    <x v="48"/>
    <x v="7"/>
    <n v="24"/>
    <n v="30"/>
    <n v="8348"/>
  </r>
  <r>
    <x v="49"/>
    <x v="7"/>
    <n v="24"/>
    <n v="20"/>
    <n v="2397"/>
  </r>
  <r>
    <x v="50"/>
    <x v="7"/>
    <n v="24"/>
    <n v="18"/>
    <n v="3186"/>
  </r>
  <r>
    <x v="53"/>
    <x v="7"/>
    <n v="24"/>
    <n v="6"/>
    <n v="2741"/>
  </r>
  <r>
    <x v="52"/>
    <x v="7"/>
    <n v="24"/>
    <n v="3"/>
    <n v="794"/>
  </r>
  <r>
    <x v="51"/>
    <x v="7"/>
    <n v="24"/>
    <n v="77"/>
    <n v="101005"/>
  </r>
  <r>
    <x v="0"/>
    <x v="7"/>
    <n v="25"/>
    <n v="15"/>
    <n v="4253"/>
  </r>
  <r>
    <x v="1"/>
    <x v="7"/>
    <n v="25"/>
    <n v="4"/>
    <n v="1069"/>
  </r>
  <r>
    <x v="2"/>
    <x v="7"/>
    <n v="25"/>
    <n v="37"/>
    <n v="15741"/>
  </r>
  <r>
    <x v="3"/>
    <x v="7"/>
    <n v="25"/>
    <n v="8"/>
    <n v="1882"/>
  </r>
  <r>
    <x v="4"/>
    <x v="7"/>
    <n v="25"/>
    <n v="77"/>
    <n v="36970"/>
  </r>
  <r>
    <x v="5"/>
    <x v="7"/>
    <n v="25"/>
    <n v="4"/>
    <n v="2713"/>
  </r>
  <r>
    <x v="6"/>
    <x v="7"/>
    <n v="25"/>
    <n v="4"/>
    <n v="361"/>
  </r>
  <r>
    <x v="7"/>
    <x v="7"/>
    <n v="25"/>
    <n v="12"/>
    <n v="2661"/>
  </r>
  <r>
    <x v="8"/>
    <x v="7"/>
    <n v="25"/>
    <n v="2"/>
    <n v="2160"/>
  </r>
  <r>
    <x v="9"/>
    <x v="7"/>
    <n v="25"/>
    <n v="0"/>
    <n v="0"/>
  </r>
  <r>
    <x v="10"/>
    <x v="7"/>
    <n v="25"/>
    <n v="50"/>
    <n v="49365"/>
  </r>
  <r>
    <x v="11"/>
    <x v="7"/>
    <n v="25"/>
    <n v="13"/>
    <n v="980"/>
  </r>
  <r>
    <x v="12"/>
    <x v="7"/>
    <n v="25"/>
    <n v="1"/>
    <n v="274"/>
  </r>
  <r>
    <x v="13"/>
    <x v="7"/>
    <n v="25"/>
    <n v="60"/>
    <n v="37560"/>
  </r>
  <r>
    <x v="14"/>
    <x v="7"/>
    <n v="25"/>
    <n v="16"/>
    <n v="2983"/>
  </r>
  <r>
    <x v="15"/>
    <x v="7"/>
    <n v="25"/>
    <n v="5"/>
    <n v="798"/>
  </r>
  <r>
    <x v="16"/>
    <x v="7"/>
    <n v="25"/>
    <n v="12"/>
    <n v="2467"/>
  </r>
  <r>
    <x v="17"/>
    <x v="7"/>
    <n v="25"/>
    <n v="11"/>
    <n v="6434"/>
  </r>
  <r>
    <x v="18"/>
    <x v="7"/>
    <n v="25"/>
    <n v="99"/>
    <n v="47750"/>
  </r>
  <r>
    <x v="19"/>
    <x v="7"/>
    <n v="25"/>
    <n v="21"/>
    <n v="3460"/>
  </r>
  <r>
    <x v="20"/>
    <x v="7"/>
    <n v="25"/>
    <n v="31"/>
    <n v="4673"/>
  </r>
  <r>
    <x v="21"/>
    <x v="7"/>
    <n v="25"/>
    <n v="28"/>
    <n v="24401"/>
  </r>
  <r>
    <x v="22"/>
    <x v="7"/>
    <n v="25"/>
    <n v="61"/>
    <n v="17182"/>
  </r>
  <r>
    <x v="23"/>
    <x v="7"/>
    <n v="25"/>
    <n v="17"/>
    <n v="4540"/>
  </r>
  <r>
    <x v="24"/>
    <x v="7"/>
    <n v="25"/>
    <n v="46"/>
    <n v="15584"/>
  </r>
  <r>
    <x v="25"/>
    <x v="7"/>
    <n v="25"/>
    <n v="14"/>
    <n v="2391"/>
  </r>
  <r>
    <x v="26"/>
    <x v="7"/>
    <n v="25"/>
    <n v="5"/>
    <n v="2040"/>
  </r>
  <r>
    <x v="27"/>
    <x v="7"/>
    <n v="25"/>
    <n v="9"/>
    <n v="1689"/>
  </r>
  <r>
    <x v="28"/>
    <x v="7"/>
    <n v="25"/>
    <n v="33"/>
    <n v="18636"/>
  </r>
  <r>
    <x v="29"/>
    <x v="7"/>
    <n v="25"/>
    <n v="16"/>
    <n v="2357"/>
  </r>
  <r>
    <x v="30"/>
    <x v="7"/>
    <n v="25"/>
    <n v="28"/>
    <n v="13461"/>
  </r>
  <r>
    <x v="31"/>
    <x v="7"/>
    <n v="25"/>
    <n v="17"/>
    <n v="6516"/>
  </r>
  <r>
    <x v="32"/>
    <x v="7"/>
    <n v="25"/>
    <n v="42"/>
    <n v="7199"/>
  </r>
  <r>
    <x v="33"/>
    <x v="7"/>
    <n v="25"/>
    <n v="23"/>
    <n v="4332"/>
  </r>
  <r>
    <x v="34"/>
    <x v="7"/>
    <n v="25"/>
    <n v="2"/>
    <n v="648"/>
  </r>
  <r>
    <x v="35"/>
    <x v="7"/>
    <n v="25"/>
    <n v="28"/>
    <n v="8636"/>
  </r>
  <r>
    <x v="36"/>
    <x v="7"/>
    <n v="25"/>
    <n v="17"/>
    <n v="3671"/>
  </r>
  <r>
    <x v="37"/>
    <x v="7"/>
    <n v="25"/>
    <n v="12"/>
    <n v="2994"/>
  </r>
  <r>
    <x v="38"/>
    <x v="7"/>
    <n v="25"/>
    <n v="49"/>
    <n v="9033"/>
  </r>
  <r>
    <x v="39"/>
    <x v="7"/>
    <n v="25"/>
    <n v="16"/>
    <n v="2725"/>
  </r>
  <r>
    <x v="40"/>
    <x v="7"/>
    <n v="25"/>
    <n v="8"/>
    <n v="3426"/>
  </r>
  <r>
    <x v="41"/>
    <x v="7"/>
    <n v="25"/>
    <n v="25"/>
    <n v="4646"/>
  </r>
  <r>
    <x v="42"/>
    <x v="7"/>
    <n v="25"/>
    <n v="48"/>
    <n v="6834"/>
  </r>
  <r>
    <x v="43"/>
    <x v="7"/>
    <n v="25"/>
    <n v="92"/>
    <n v="20133"/>
  </r>
  <r>
    <x v="44"/>
    <x v="7"/>
    <n v="25"/>
    <n v="26"/>
    <n v="15293"/>
  </r>
  <r>
    <x v="45"/>
    <x v="7"/>
    <n v="25"/>
    <n v="5"/>
    <n v="1040"/>
  </r>
  <r>
    <x v="46"/>
    <x v="7"/>
    <n v="25"/>
    <n v="114"/>
    <n v="77978"/>
  </r>
  <r>
    <x v="47"/>
    <x v="7"/>
    <n v="25"/>
    <n v="32"/>
    <n v="1136"/>
  </r>
  <r>
    <x v="48"/>
    <x v="7"/>
    <n v="25"/>
    <n v="31"/>
    <n v="8512"/>
  </r>
  <r>
    <x v="49"/>
    <x v="7"/>
    <n v="25"/>
    <n v="20"/>
    <n v="2363"/>
  </r>
  <r>
    <x v="50"/>
    <x v="7"/>
    <n v="25"/>
    <n v="18"/>
    <n v="3183"/>
  </r>
  <r>
    <x v="53"/>
    <x v="7"/>
    <n v="25"/>
    <n v="5"/>
    <n v="2362"/>
  </r>
  <r>
    <x v="52"/>
    <x v="7"/>
    <n v="25"/>
    <n v="2"/>
    <n v="630"/>
  </r>
  <r>
    <x v="51"/>
    <x v="7"/>
    <n v="25"/>
    <n v="52"/>
    <n v="98552"/>
  </r>
  <r>
    <x v="0"/>
    <x v="7"/>
    <n v="26"/>
    <n v="14"/>
    <n v="4444"/>
  </r>
  <r>
    <x v="1"/>
    <x v="7"/>
    <n v="26"/>
    <n v="3"/>
    <n v="1150"/>
  </r>
  <r>
    <x v="2"/>
    <x v="7"/>
    <n v="26"/>
    <n v="44"/>
    <n v="18760"/>
  </r>
  <r>
    <x v="3"/>
    <x v="7"/>
    <n v="26"/>
    <n v="8"/>
    <n v="1749"/>
  </r>
  <r>
    <x v="4"/>
    <x v="7"/>
    <n v="26"/>
    <n v="75"/>
    <n v="33654"/>
  </r>
  <r>
    <x v="5"/>
    <x v="7"/>
    <n v="26"/>
    <n v="6"/>
    <n v="3948"/>
  </r>
  <r>
    <x v="6"/>
    <x v="7"/>
    <n v="26"/>
    <n v="6"/>
    <n v="661"/>
  </r>
  <r>
    <x v="7"/>
    <x v="7"/>
    <n v="26"/>
    <n v="12"/>
    <n v="2456"/>
  </r>
  <r>
    <x v="8"/>
    <x v="7"/>
    <n v="26"/>
    <n v="2"/>
    <n v="2066"/>
  </r>
  <r>
    <x v="9"/>
    <x v="7"/>
    <n v="26"/>
    <n v="0"/>
    <n v="0"/>
  </r>
  <r>
    <x v="10"/>
    <x v="7"/>
    <n v="26"/>
    <n v="50"/>
    <n v="46534"/>
  </r>
  <r>
    <x v="11"/>
    <x v="7"/>
    <n v="26"/>
    <n v="13"/>
    <n v="996"/>
  </r>
  <r>
    <x v="12"/>
    <x v="7"/>
    <n v="26"/>
    <n v="1"/>
    <n v="272"/>
  </r>
  <r>
    <x v="13"/>
    <x v="7"/>
    <n v="26"/>
    <n v="58"/>
    <n v="34829"/>
  </r>
  <r>
    <x v="14"/>
    <x v="7"/>
    <n v="26"/>
    <n v="17"/>
    <n v="2987"/>
  </r>
  <r>
    <x v="15"/>
    <x v="7"/>
    <n v="26"/>
    <n v="5"/>
    <n v="651"/>
  </r>
  <r>
    <x v="16"/>
    <x v="7"/>
    <n v="26"/>
    <n v="11"/>
    <n v="2311"/>
  </r>
  <r>
    <x v="17"/>
    <x v="7"/>
    <n v="26"/>
    <n v="11"/>
    <n v="6193"/>
  </r>
  <r>
    <x v="18"/>
    <x v="7"/>
    <n v="26"/>
    <n v="91"/>
    <n v="50593"/>
  </r>
  <r>
    <x v="19"/>
    <x v="7"/>
    <n v="26"/>
    <n v="22"/>
    <n v="3314"/>
  </r>
  <r>
    <x v="20"/>
    <x v="7"/>
    <n v="26"/>
    <n v="28"/>
    <n v="3432"/>
  </r>
  <r>
    <x v="21"/>
    <x v="7"/>
    <n v="26"/>
    <n v="12"/>
    <n v="6273"/>
  </r>
  <r>
    <x v="22"/>
    <x v="7"/>
    <n v="26"/>
    <n v="52"/>
    <n v="11880"/>
  </r>
  <r>
    <x v="23"/>
    <x v="7"/>
    <n v="26"/>
    <n v="17"/>
    <n v="4299"/>
  </r>
  <r>
    <x v="24"/>
    <x v="7"/>
    <n v="26"/>
    <n v="32"/>
    <n v="10968"/>
  </r>
  <r>
    <x v="25"/>
    <x v="7"/>
    <n v="26"/>
    <n v="15"/>
    <n v="2575"/>
  </r>
  <r>
    <x v="26"/>
    <x v="7"/>
    <n v="26"/>
    <n v="5"/>
    <n v="2082"/>
  </r>
  <r>
    <x v="27"/>
    <x v="7"/>
    <n v="26"/>
    <n v="9"/>
    <n v="1680"/>
  </r>
  <r>
    <x v="28"/>
    <x v="7"/>
    <n v="26"/>
    <n v="32"/>
    <n v="16350"/>
  </r>
  <r>
    <x v="29"/>
    <x v="7"/>
    <n v="26"/>
    <n v="16"/>
    <n v="2335"/>
  </r>
  <r>
    <x v="30"/>
    <x v="7"/>
    <n v="26"/>
    <n v="28"/>
    <n v="13563"/>
  </r>
  <r>
    <x v="31"/>
    <x v="7"/>
    <n v="26"/>
    <n v="17"/>
    <n v="6434"/>
  </r>
  <r>
    <x v="32"/>
    <x v="7"/>
    <n v="26"/>
    <n v="43"/>
    <n v="7025"/>
  </r>
  <r>
    <x v="33"/>
    <x v="7"/>
    <n v="26"/>
    <n v="22"/>
    <n v="4009"/>
  </r>
  <r>
    <x v="34"/>
    <x v="7"/>
    <n v="26"/>
    <n v="2"/>
    <n v="540"/>
  </r>
  <r>
    <x v="35"/>
    <x v="7"/>
    <n v="26"/>
    <n v="29"/>
    <n v="8418"/>
  </r>
  <r>
    <x v="36"/>
    <x v="7"/>
    <n v="26"/>
    <n v="12"/>
    <n v="2857"/>
  </r>
  <r>
    <x v="37"/>
    <x v="7"/>
    <n v="26"/>
    <n v="12"/>
    <n v="3220"/>
  </r>
  <r>
    <x v="38"/>
    <x v="7"/>
    <n v="26"/>
    <n v="48"/>
    <n v="7255"/>
  </r>
  <r>
    <x v="39"/>
    <x v="7"/>
    <n v="26"/>
    <n v="16"/>
    <n v="2850"/>
  </r>
  <r>
    <x v="40"/>
    <x v="7"/>
    <n v="26"/>
    <n v="8"/>
    <n v="3261"/>
  </r>
  <r>
    <x v="41"/>
    <x v="7"/>
    <n v="26"/>
    <n v="24"/>
    <n v="4727"/>
  </r>
  <r>
    <x v="42"/>
    <x v="7"/>
    <n v="26"/>
    <n v="46"/>
    <n v="6261"/>
  </r>
  <r>
    <x v="43"/>
    <x v="7"/>
    <n v="26"/>
    <n v="78"/>
    <n v="16556"/>
  </r>
  <r>
    <x v="44"/>
    <x v="7"/>
    <n v="26"/>
    <n v="26"/>
    <n v="15280"/>
  </r>
  <r>
    <x v="45"/>
    <x v="7"/>
    <n v="26"/>
    <n v="5"/>
    <n v="1062"/>
  </r>
  <r>
    <x v="46"/>
    <x v="7"/>
    <n v="26"/>
    <n v="101"/>
    <n v="68329"/>
  </r>
  <r>
    <x v="47"/>
    <x v="7"/>
    <n v="26"/>
    <n v="35"/>
    <n v="2665"/>
  </r>
  <r>
    <x v="48"/>
    <x v="7"/>
    <n v="26"/>
    <n v="30"/>
    <n v="8284"/>
  </r>
  <r>
    <x v="49"/>
    <x v="7"/>
    <n v="26"/>
    <n v="19"/>
    <n v="2292"/>
  </r>
  <r>
    <x v="50"/>
    <x v="7"/>
    <n v="26"/>
    <n v="18"/>
    <n v="3130"/>
  </r>
  <r>
    <x v="53"/>
    <x v="7"/>
    <n v="26"/>
    <n v="6"/>
    <n v="2777"/>
  </r>
  <r>
    <x v="52"/>
    <x v="7"/>
    <n v="26"/>
    <n v="3"/>
    <n v="797"/>
  </r>
  <r>
    <x v="51"/>
    <x v="7"/>
    <n v="26"/>
    <n v="81"/>
    <n v="99838"/>
  </r>
  <r>
    <x v="0"/>
    <x v="7"/>
    <n v="27"/>
    <n v="14"/>
    <n v="3319"/>
  </r>
  <r>
    <x v="1"/>
    <x v="7"/>
    <n v="27"/>
    <n v="4"/>
    <n v="1036"/>
  </r>
  <r>
    <x v="2"/>
    <x v="7"/>
    <n v="27"/>
    <n v="43"/>
    <n v="14574"/>
  </r>
  <r>
    <x v="3"/>
    <x v="7"/>
    <n v="27"/>
    <n v="7"/>
    <n v="1551"/>
  </r>
  <r>
    <x v="4"/>
    <x v="7"/>
    <n v="27"/>
    <n v="74"/>
    <n v="28117"/>
  </r>
  <r>
    <x v="5"/>
    <x v="7"/>
    <n v="27"/>
    <n v="5"/>
    <n v="2230"/>
  </r>
  <r>
    <x v="6"/>
    <x v="7"/>
    <n v="27"/>
    <n v="4"/>
    <n v="340"/>
  </r>
  <r>
    <x v="7"/>
    <x v="7"/>
    <n v="27"/>
    <n v="12"/>
    <n v="1878"/>
  </r>
  <r>
    <x v="8"/>
    <x v="7"/>
    <n v="27"/>
    <n v="2"/>
    <n v="1830"/>
  </r>
  <r>
    <x v="9"/>
    <x v="7"/>
    <n v="27"/>
    <n v="0"/>
    <n v="0"/>
  </r>
  <r>
    <x v="10"/>
    <x v="7"/>
    <n v="27"/>
    <n v="48"/>
    <n v="44868"/>
  </r>
  <r>
    <x v="11"/>
    <x v="7"/>
    <n v="27"/>
    <n v="12"/>
    <n v="752"/>
  </r>
  <r>
    <x v="12"/>
    <x v="7"/>
    <n v="27"/>
    <n v="1"/>
    <n v="175"/>
  </r>
  <r>
    <x v="13"/>
    <x v="7"/>
    <n v="27"/>
    <n v="55"/>
    <n v="33676"/>
  </r>
  <r>
    <x v="14"/>
    <x v="7"/>
    <n v="27"/>
    <n v="17"/>
    <n v="2165"/>
  </r>
  <r>
    <x v="15"/>
    <x v="7"/>
    <n v="27"/>
    <n v="5"/>
    <n v="496"/>
  </r>
  <r>
    <x v="16"/>
    <x v="7"/>
    <n v="27"/>
    <n v="10"/>
    <n v="2029"/>
  </r>
  <r>
    <x v="17"/>
    <x v="7"/>
    <n v="27"/>
    <n v="11"/>
    <n v="6071"/>
  </r>
  <r>
    <x v="18"/>
    <x v="7"/>
    <n v="27"/>
    <n v="99"/>
    <n v="50924"/>
  </r>
  <r>
    <x v="19"/>
    <x v="7"/>
    <n v="27"/>
    <n v="22"/>
    <n v="2746"/>
  </r>
  <r>
    <x v="20"/>
    <x v="7"/>
    <n v="27"/>
    <n v="28"/>
    <n v="3506"/>
  </r>
  <r>
    <x v="21"/>
    <x v="7"/>
    <n v="27"/>
    <n v="25"/>
    <n v="15610"/>
  </r>
  <r>
    <x v="22"/>
    <x v="7"/>
    <n v="27"/>
    <n v="54"/>
    <n v="12662"/>
  </r>
  <r>
    <x v="23"/>
    <x v="7"/>
    <n v="27"/>
    <n v="14"/>
    <n v="2998"/>
  </r>
  <r>
    <x v="24"/>
    <x v="7"/>
    <n v="27"/>
    <n v="46"/>
    <n v="15512"/>
  </r>
  <r>
    <x v="25"/>
    <x v="7"/>
    <n v="27"/>
    <n v="15"/>
    <n v="2093"/>
  </r>
  <r>
    <x v="26"/>
    <x v="7"/>
    <n v="27"/>
    <n v="5"/>
    <n v="1631"/>
  </r>
  <r>
    <x v="27"/>
    <x v="7"/>
    <n v="27"/>
    <n v="9"/>
    <n v="1173"/>
  </r>
  <r>
    <x v="28"/>
    <x v="7"/>
    <n v="27"/>
    <n v="32"/>
    <n v="14576"/>
  </r>
  <r>
    <x v="29"/>
    <x v="7"/>
    <n v="27"/>
    <n v="16"/>
    <n v="1639"/>
  </r>
  <r>
    <x v="30"/>
    <x v="7"/>
    <n v="27"/>
    <n v="28"/>
    <n v="13197"/>
  </r>
  <r>
    <x v="31"/>
    <x v="7"/>
    <n v="27"/>
    <n v="15"/>
    <n v="5126"/>
  </r>
  <r>
    <x v="32"/>
    <x v="7"/>
    <n v="27"/>
    <n v="43"/>
    <n v="6635"/>
  </r>
  <r>
    <x v="33"/>
    <x v="7"/>
    <n v="27"/>
    <n v="20"/>
    <n v="2474"/>
  </r>
  <r>
    <x v="34"/>
    <x v="7"/>
    <n v="27"/>
    <n v="1"/>
    <n v="375"/>
  </r>
  <r>
    <x v="35"/>
    <x v="7"/>
    <n v="27"/>
    <n v="28"/>
    <n v="7457"/>
  </r>
  <r>
    <x v="36"/>
    <x v="7"/>
    <n v="27"/>
    <n v="14"/>
    <n v="3362"/>
  </r>
  <r>
    <x v="37"/>
    <x v="7"/>
    <n v="27"/>
    <n v="11"/>
    <n v="2537"/>
  </r>
  <r>
    <x v="38"/>
    <x v="7"/>
    <n v="27"/>
    <n v="49"/>
    <n v="7675"/>
  </r>
  <r>
    <x v="39"/>
    <x v="7"/>
    <n v="27"/>
    <n v="15"/>
    <n v="2181"/>
  </r>
  <r>
    <x v="40"/>
    <x v="7"/>
    <n v="27"/>
    <n v="9"/>
    <n v="3131"/>
  </r>
  <r>
    <x v="41"/>
    <x v="7"/>
    <n v="27"/>
    <n v="25"/>
    <n v="3648"/>
  </r>
  <r>
    <x v="42"/>
    <x v="7"/>
    <n v="27"/>
    <n v="42"/>
    <n v="4789"/>
  </r>
  <r>
    <x v="43"/>
    <x v="7"/>
    <n v="27"/>
    <n v="94"/>
    <n v="18328"/>
  </r>
  <r>
    <x v="44"/>
    <x v="7"/>
    <n v="27"/>
    <n v="25"/>
    <n v="13281"/>
  </r>
  <r>
    <x v="45"/>
    <x v="7"/>
    <n v="27"/>
    <n v="5"/>
    <n v="1052"/>
  </r>
  <r>
    <x v="46"/>
    <x v="7"/>
    <n v="27"/>
    <n v="107"/>
    <n v="72662"/>
  </r>
  <r>
    <x v="47"/>
    <x v="7"/>
    <n v="27"/>
    <n v="34"/>
    <n v="2260"/>
  </r>
  <r>
    <x v="48"/>
    <x v="7"/>
    <n v="27"/>
    <n v="31"/>
    <n v="7858"/>
  </r>
  <r>
    <x v="49"/>
    <x v="7"/>
    <n v="27"/>
    <n v="19"/>
    <n v="1770"/>
  </r>
  <r>
    <x v="50"/>
    <x v="7"/>
    <n v="27"/>
    <n v="16"/>
    <n v="2135"/>
  </r>
  <r>
    <x v="53"/>
    <x v="7"/>
    <n v="27"/>
    <n v="6"/>
    <n v="2786"/>
  </r>
  <r>
    <x v="52"/>
    <x v="7"/>
    <n v="27"/>
    <n v="3"/>
    <n v="821"/>
  </r>
  <r>
    <x v="51"/>
    <x v="7"/>
    <n v="27"/>
    <n v="78"/>
    <n v="91294"/>
  </r>
  <r>
    <x v="0"/>
    <x v="7"/>
    <n v="28"/>
    <n v="13"/>
    <n v="4605"/>
  </r>
  <r>
    <x v="1"/>
    <x v="7"/>
    <n v="28"/>
    <n v="4"/>
    <n v="1152"/>
  </r>
  <r>
    <x v="2"/>
    <x v="7"/>
    <n v="28"/>
    <n v="44"/>
    <n v="18431"/>
  </r>
  <r>
    <x v="3"/>
    <x v="7"/>
    <n v="28"/>
    <n v="7"/>
    <n v="1862"/>
  </r>
  <r>
    <x v="4"/>
    <x v="7"/>
    <n v="28"/>
    <n v="73"/>
    <n v="32555"/>
  </r>
  <r>
    <x v="5"/>
    <x v="7"/>
    <n v="28"/>
    <n v="1"/>
    <n v="3016"/>
  </r>
  <r>
    <x v="6"/>
    <x v="7"/>
    <n v="28"/>
    <n v="3"/>
    <n v="204"/>
  </r>
  <r>
    <x v="7"/>
    <x v="7"/>
    <n v="28"/>
    <n v="12"/>
    <n v="2752"/>
  </r>
  <r>
    <x v="8"/>
    <x v="7"/>
    <n v="28"/>
    <n v="2"/>
    <n v="2521"/>
  </r>
  <r>
    <x v="9"/>
    <x v="7"/>
    <n v="28"/>
    <n v="0"/>
    <n v="0"/>
  </r>
  <r>
    <x v="10"/>
    <x v="7"/>
    <n v="28"/>
    <n v="48"/>
    <n v="47010"/>
  </r>
  <r>
    <x v="11"/>
    <x v="7"/>
    <n v="28"/>
    <n v="13"/>
    <n v="1139"/>
  </r>
  <r>
    <x v="12"/>
    <x v="7"/>
    <n v="28"/>
    <n v="1"/>
    <n v="270"/>
  </r>
  <r>
    <x v="13"/>
    <x v="7"/>
    <n v="28"/>
    <n v="52"/>
    <n v="35146"/>
  </r>
  <r>
    <x v="14"/>
    <x v="7"/>
    <n v="28"/>
    <n v="16"/>
    <n v="2787"/>
  </r>
  <r>
    <x v="15"/>
    <x v="7"/>
    <n v="28"/>
    <n v="5"/>
    <n v="789"/>
  </r>
  <r>
    <x v="16"/>
    <x v="7"/>
    <n v="28"/>
    <n v="11"/>
    <n v="2421"/>
  </r>
  <r>
    <x v="17"/>
    <x v="7"/>
    <n v="28"/>
    <n v="10"/>
    <n v="6549"/>
  </r>
  <r>
    <x v="18"/>
    <x v="7"/>
    <n v="28"/>
    <n v="88"/>
    <n v="48122"/>
  </r>
  <r>
    <x v="19"/>
    <x v="7"/>
    <n v="28"/>
    <n v="22"/>
    <n v="3343"/>
  </r>
  <r>
    <x v="20"/>
    <x v="7"/>
    <n v="28"/>
    <n v="24"/>
    <n v="2304"/>
  </r>
  <r>
    <x v="21"/>
    <x v="7"/>
    <n v="28"/>
    <n v="24"/>
    <n v="20061"/>
  </r>
  <r>
    <x v="22"/>
    <x v="7"/>
    <n v="28"/>
    <n v="57"/>
    <n v="15140"/>
  </r>
  <r>
    <x v="23"/>
    <x v="7"/>
    <n v="28"/>
    <n v="15"/>
    <n v="4436"/>
  </r>
  <r>
    <x v="24"/>
    <x v="7"/>
    <n v="28"/>
    <n v="44"/>
    <n v="16476"/>
  </r>
  <r>
    <x v="25"/>
    <x v="7"/>
    <n v="28"/>
    <n v="14"/>
    <n v="2619"/>
  </r>
  <r>
    <x v="26"/>
    <x v="7"/>
    <n v="28"/>
    <n v="4"/>
    <n v="883"/>
  </r>
  <r>
    <x v="27"/>
    <x v="7"/>
    <n v="28"/>
    <n v="9"/>
    <n v="1570"/>
  </r>
  <r>
    <x v="28"/>
    <x v="7"/>
    <n v="28"/>
    <n v="31"/>
    <n v="16317"/>
  </r>
  <r>
    <x v="29"/>
    <x v="7"/>
    <n v="28"/>
    <n v="15"/>
    <n v="2272"/>
  </r>
  <r>
    <x v="30"/>
    <x v="7"/>
    <n v="28"/>
    <n v="28"/>
    <n v="13218"/>
  </r>
  <r>
    <x v="31"/>
    <x v="7"/>
    <n v="28"/>
    <n v="14"/>
    <n v="5304"/>
  </r>
  <r>
    <x v="32"/>
    <x v="7"/>
    <n v="28"/>
    <n v="43"/>
    <n v="5910"/>
  </r>
  <r>
    <x v="33"/>
    <x v="7"/>
    <n v="28"/>
    <n v="20"/>
    <n v="4093"/>
  </r>
  <r>
    <x v="34"/>
    <x v="7"/>
    <n v="28"/>
    <n v="2"/>
    <n v="691"/>
  </r>
  <r>
    <x v="35"/>
    <x v="7"/>
    <n v="28"/>
    <n v="25"/>
    <n v="8261"/>
  </r>
  <r>
    <x v="36"/>
    <x v="7"/>
    <n v="28"/>
    <n v="15"/>
    <n v="3430"/>
  </r>
  <r>
    <x v="37"/>
    <x v="7"/>
    <n v="28"/>
    <n v="12"/>
    <n v="3247"/>
  </r>
  <r>
    <x v="38"/>
    <x v="7"/>
    <n v="28"/>
    <n v="49"/>
    <n v="9230"/>
  </r>
  <r>
    <x v="39"/>
    <x v="7"/>
    <n v="28"/>
    <n v="16"/>
    <n v="2846"/>
  </r>
  <r>
    <x v="40"/>
    <x v="7"/>
    <n v="28"/>
    <n v="9"/>
    <n v="3654"/>
  </r>
  <r>
    <x v="41"/>
    <x v="7"/>
    <n v="28"/>
    <n v="25"/>
    <n v="4721"/>
  </r>
  <r>
    <x v="42"/>
    <x v="7"/>
    <n v="28"/>
    <n v="42"/>
    <n v="5973"/>
  </r>
  <r>
    <x v="43"/>
    <x v="7"/>
    <n v="28"/>
    <n v="95"/>
    <n v="19510"/>
  </r>
  <r>
    <x v="44"/>
    <x v="7"/>
    <n v="28"/>
    <n v="25"/>
    <n v="14909"/>
  </r>
  <r>
    <x v="45"/>
    <x v="7"/>
    <n v="28"/>
    <n v="5"/>
    <n v="1156"/>
  </r>
  <r>
    <x v="46"/>
    <x v="7"/>
    <n v="28"/>
    <n v="100"/>
    <n v="72163"/>
  </r>
  <r>
    <x v="47"/>
    <x v="7"/>
    <n v="28"/>
    <n v="34"/>
    <n v="2450"/>
  </r>
  <r>
    <x v="48"/>
    <x v="7"/>
    <n v="28"/>
    <n v="28"/>
    <n v="8762"/>
  </r>
  <r>
    <x v="49"/>
    <x v="7"/>
    <n v="28"/>
    <n v="19"/>
    <n v="2468"/>
  </r>
  <r>
    <x v="50"/>
    <x v="7"/>
    <n v="28"/>
    <n v="15"/>
    <n v="2510"/>
  </r>
  <r>
    <x v="53"/>
    <x v="7"/>
    <n v="28"/>
    <n v="6"/>
    <n v="2765"/>
  </r>
  <r>
    <x v="52"/>
    <x v="7"/>
    <n v="28"/>
    <n v="3"/>
    <n v="789"/>
  </r>
  <r>
    <x v="51"/>
    <x v="7"/>
    <n v="28"/>
    <n v="67"/>
    <n v="93689"/>
  </r>
  <r>
    <x v="0"/>
    <x v="7"/>
    <n v="29"/>
    <n v="12"/>
    <n v="4361"/>
  </r>
  <r>
    <x v="1"/>
    <x v="7"/>
    <n v="29"/>
    <n v="4"/>
    <n v="1153"/>
  </r>
  <r>
    <x v="2"/>
    <x v="7"/>
    <n v="29"/>
    <n v="42"/>
    <n v="18299"/>
  </r>
  <r>
    <x v="3"/>
    <x v="7"/>
    <n v="29"/>
    <n v="7"/>
    <n v="1817"/>
  </r>
  <r>
    <x v="4"/>
    <x v="7"/>
    <n v="29"/>
    <n v="72"/>
    <n v="36293"/>
  </r>
  <r>
    <x v="5"/>
    <x v="7"/>
    <n v="29"/>
    <n v="5"/>
    <n v="3236"/>
  </r>
  <r>
    <x v="6"/>
    <x v="7"/>
    <n v="29"/>
    <n v="2"/>
    <n v="24"/>
  </r>
  <r>
    <x v="7"/>
    <x v="7"/>
    <n v="29"/>
    <n v="12"/>
    <n v="2751"/>
  </r>
  <r>
    <x v="8"/>
    <x v="7"/>
    <n v="29"/>
    <n v="2"/>
    <n v="2187"/>
  </r>
  <r>
    <x v="9"/>
    <x v="7"/>
    <n v="29"/>
    <n v="0"/>
    <n v="0"/>
  </r>
  <r>
    <x v="10"/>
    <x v="7"/>
    <n v="29"/>
    <n v="47"/>
    <n v="41493"/>
  </r>
  <r>
    <x v="11"/>
    <x v="7"/>
    <n v="29"/>
    <n v="13"/>
    <n v="1096"/>
  </r>
  <r>
    <x v="12"/>
    <x v="7"/>
    <n v="29"/>
    <n v="1"/>
    <n v="176"/>
  </r>
  <r>
    <x v="13"/>
    <x v="7"/>
    <n v="29"/>
    <n v="54"/>
    <n v="33615"/>
  </r>
  <r>
    <x v="14"/>
    <x v="7"/>
    <n v="29"/>
    <n v="16"/>
    <n v="2906"/>
  </r>
  <r>
    <x v="15"/>
    <x v="7"/>
    <n v="29"/>
    <n v="5"/>
    <n v="719"/>
  </r>
  <r>
    <x v="16"/>
    <x v="7"/>
    <n v="29"/>
    <n v="11"/>
    <n v="2475"/>
  </r>
  <r>
    <x v="17"/>
    <x v="7"/>
    <n v="29"/>
    <n v="10"/>
    <n v="6545"/>
  </r>
  <r>
    <x v="18"/>
    <x v="7"/>
    <n v="29"/>
    <n v="80"/>
    <n v="47542"/>
  </r>
  <r>
    <x v="19"/>
    <x v="7"/>
    <n v="29"/>
    <n v="22"/>
    <n v="3350"/>
  </r>
  <r>
    <x v="20"/>
    <x v="7"/>
    <n v="29"/>
    <n v="30"/>
    <n v="4842"/>
  </r>
  <r>
    <x v="21"/>
    <x v="7"/>
    <n v="29"/>
    <n v="25"/>
    <n v="19635"/>
  </r>
  <r>
    <x v="22"/>
    <x v="7"/>
    <n v="29"/>
    <n v="56"/>
    <n v="15746"/>
  </r>
  <r>
    <x v="23"/>
    <x v="7"/>
    <n v="29"/>
    <n v="15"/>
    <n v="4265"/>
  </r>
  <r>
    <x v="24"/>
    <x v="7"/>
    <n v="29"/>
    <n v="39"/>
    <n v="14536"/>
  </r>
  <r>
    <x v="25"/>
    <x v="7"/>
    <n v="29"/>
    <n v="15"/>
    <n v="2400"/>
  </r>
  <r>
    <x v="26"/>
    <x v="7"/>
    <n v="29"/>
    <n v="4"/>
    <n v="2066"/>
  </r>
  <r>
    <x v="27"/>
    <x v="7"/>
    <n v="29"/>
    <n v="9"/>
    <n v="1721"/>
  </r>
  <r>
    <x v="28"/>
    <x v="7"/>
    <n v="29"/>
    <n v="30"/>
    <n v="13642"/>
  </r>
  <r>
    <x v="29"/>
    <x v="7"/>
    <n v="29"/>
    <n v="15"/>
    <n v="1737"/>
  </r>
  <r>
    <x v="30"/>
    <x v="7"/>
    <n v="29"/>
    <n v="28"/>
    <n v="13585"/>
  </r>
  <r>
    <x v="31"/>
    <x v="7"/>
    <n v="29"/>
    <n v="17"/>
    <n v="5850"/>
  </r>
  <r>
    <x v="32"/>
    <x v="7"/>
    <n v="29"/>
    <n v="42"/>
    <n v="6858"/>
  </r>
  <r>
    <x v="33"/>
    <x v="7"/>
    <n v="29"/>
    <n v="19"/>
    <n v="3893"/>
  </r>
  <r>
    <x v="34"/>
    <x v="7"/>
    <n v="29"/>
    <n v="2"/>
    <n v="595"/>
  </r>
  <r>
    <x v="35"/>
    <x v="7"/>
    <n v="29"/>
    <n v="29"/>
    <n v="9722"/>
  </r>
  <r>
    <x v="36"/>
    <x v="7"/>
    <n v="29"/>
    <n v="16"/>
    <n v="3959"/>
  </r>
  <r>
    <x v="37"/>
    <x v="7"/>
    <n v="29"/>
    <n v="11"/>
    <n v="3175"/>
  </r>
  <r>
    <x v="38"/>
    <x v="7"/>
    <n v="29"/>
    <n v="48"/>
    <n v="9123"/>
  </r>
  <r>
    <x v="39"/>
    <x v="7"/>
    <n v="29"/>
    <n v="16"/>
    <n v="2917"/>
  </r>
  <r>
    <x v="40"/>
    <x v="7"/>
    <n v="29"/>
    <n v="7"/>
    <n v="3116"/>
  </r>
  <r>
    <x v="41"/>
    <x v="7"/>
    <n v="29"/>
    <n v="25"/>
    <n v="4281"/>
  </r>
  <r>
    <x v="42"/>
    <x v="7"/>
    <n v="29"/>
    <n v="46"/>
    <n v="6378"/>
  </r>
  <r>
    <x v="43"/>
    <x v="7"/>
    <n v="29"/>
    <n v="77"/>
    <n v="13651"/>
  </r>
  <r>
    <x v="44"/>
    <x v="7"/>
    <n v="29"/>
    <n v="26"/>
    <n v="14932"/>
  </r>
  <r>
    <x v="45"/>
    <x v="7"/>
    <n v="29"/>
    <n v="5"/>
    <n v="1136"/>
  </r>
  <r>
    <x v="46"/>
    <x v="7"/>
    <n v="29"/>
    <n v="97"/>
    <n v="65875"/>
  </r>
  <r>
    <x v="47"/>
    <x v="7"/>
    <n v="29"/>
    <n v="34"/>
    <n v="2727"/>
  </r>
  <r>
    <x v="48"/>
    <x v="7"/>
    <n v="29"/>
    <n v="26"/>
    <n v="8859"/>
  </r>
  <r>
    <x v="49"/>
    <x v="7"/>
    <n v="29"/>
    <n v="19"/>
    <n v="2191"/>
  </r>
  <r>
    <x v="50"/>
    <x v="7"/>
    <n v="29"/>
    <n v="15"/>
    <n v="2303"/>
  </r>
  <r>
    <x v="53"/>
    <x v="7"/>
    <n v="29"/>
    <n v="5"/>
    <n v="2487"/>
  </r>
  <r>
    <x v="52"/>
    <x v="7"/>
    <n v="29"/>
    <n v="2"/>
    <n v="640"/>
  </r>
  <r>
    <x v="51"/>
    <x v="7"/>
    <n v="29"/>
    <n v="70"/>
    <n v="94954"/>
  </r>
  <r>
    <x v="0"/>
    <x v="7"/>
    <n v="30"/>
    <n v="14"/>
    <n v="4475"/>
  </r>
  <r>
    <x v="1"/>
    <x v="7"/>
    <n v="30"/>
    <n v="4"/>
    <n v="1227"/>
  </r>
  <r>
    <x v="2"/>
    <x v="7"/>
    <n v="30"/>
    <n v="43"/>
    <n v="19094"/>
  </r>
  <r>
    <x v="3"/>
    <x v="7"/>
    <n v="30"/>
    <n v="7"/>
    <n v="1918"/>
  </r>
  <r>
    <x v="4"/>
    <x v="7"/>
    <n v="30"/>
    <n v="67"/>
    <n v="34930"/>
  </r>
  <r>
    <x v="5"/>
    <x v="7"/>
    <n v="30"/>
    <n v="5"/>
    <n v="3044"/>
  </r>
  <r>
    <x v="6"/>
    <x v="7"/>
    <n v="30"/>
    <n v="2"/>
    <n v="37"/>
  </r>
  <r>
    <x v="7"/>
    <x v="7"/>
    <n v="30"/>
    <n v="12"/>
    <n v="2757"/>
  </r>
  <r>
    <x v="8"/>
    <x v="7"/>
    <n v="30"/>
    <n v="2"/>
    <n v="2169"/>
  </r>
  <r>
    <x v="9"/>
    <x v="7"/>
    <n v="30"/>
    <n v="0"/>
    <n v="0"/>
  </r>
  <r>
    <x v="10"/>
    <x v="7"/>
    <n v="30"/>
    <n v="46"/>
    <n v="40346"/>
  </r>
  <r>
    <x v="11"/>
    <x v="7"/>
    <n v="30"/>
    <n v="13"/>
    <n v="1018"/>
  </r>
  <r>
    <x v="12"/>
    <x v="7"/>
    <n v="30"/>
    <n v="1"/>
    <n v="34"/>
  </r>
  <r>
    <x v="13"/>
    <x v="7"/>
    <n v="30"/>
    <n v="52"/>
    <n v="35291"/>
  </r>
  <r>
    <x v="14"/>
    <x v="7"/>
    <n v="30"/>
    <n v="16"/>
    <n v="3050"/>
  </r>
  <r>
    <x v="15"/>
    <x v="7"/>
    <n v="30"/>
    <n v="4"/>
    <n v="632"/>
  </r>
  <r>
    <x v="16"/>
    <x v="7"/>
    <n v="30"/>
    <n v="11"/>
    <n v="2460"/>
  </r>
  <r>
    <x v="17"/>
    <x v="7"/>
    <n v="30"/>
    <n v="10"/>
    <n v="6422"/>
  </r>
  <r>
    <x v="18"/>
    <x v="7"/>
    <n v="30"/>
    <n v="87"/>
    <n v="57070"/>
  </r>
  <r>
    <x v="19"/>
    <x v="7"/>
    <n v="30"/>
    <n v="22"/>
    <n v="3540"/>
  </r>
  <r>
    <x v="20"/>
    <x v="7"/>
    <n v="30"/>
    <n v="26"/>
    <n v="3920"/>
  </r>
  <r>
    <x v="21"/>
    <x v="7"/>
    <n v="30"/>
    <n v="25"/>
    <n v="19746"/>
  </r>
  <r>
    <x v="22"/>
    <x v="7"/>
    <n v="30"/>
    <n v="56"/>
    <n v="15010"/>
  </r>
  <r>
    <x v="23"/>
    <x v="7"/>
    <n v="30"/>
    <n v="15"/>
    <n v="4099"/>
  </r>
  <r>
    <x v="24"/>
    <x v="7"/>
    <n v="30"/>
    <n v="40"/>
    <n v="15819"/>
  </r>
  <r>
    <x v="25"/>
    <x v="7"/>
    <n v="30"/>
    <n v="15"/>
    <n v="1999"/>
  </r>
  <r>
    <x v="26"/>
    <x v="7"/>
    <n v="30"/>
    <n v="5"/>
    <n v="2229"/>
  </r>
  <r>
    <x v="27"/>
    <x v="7"/>
    <n v="30"/>
    <n v="8"/>
    <n v="1484"/>
  </r>
  <r>
    <x v="28"/>
    <x v="7"/>
    <n v="30"/>
    <n v="20"/>
    <n v="10713"/>
  </r>
  <r>
    <x v="29"/>
    <x v="7"/>
    <n v="30"/>
    <n v="14"/>
    <n v="1527"/>
  </r>
  <r>
    <x v="30"/>
    <x v="7"/>
    <n v="30"/>
    <n v="28"/>
    <n v="13452"/>
  </r>
  <r>
    <x v="31"/>
    <x v="7"/>
    <n v="30"/>
    <n v="17"/>
    <n v="6134"/>
  </r>
  <r>
    <x v="32"/>
    <x v="7"/>
    <n v="30"/>
    <n v="41"/>
    <n v="6987"/>
  </r>
  <r>
    <x v="33"/>
    <x v="7"/>
    <n v="30"/>
    <n v="19"/>
    <n v="3691"/>
  </r>
  <r>
    <x v="34"/>
    <x v="7"/>
    <n v="30"/>
    <n v="3"/>
    <n v="743"/>
  </r>
  <r>
    <x v="35"/>
    <x v="7"/>
    <n v="30"/>
    <n v="28"/>
    <n v="9136"/>
  </r>
  <r>
    <x v="36"/>
    <x v="7"/>
    <n v="30"/>
    <n v="16"/>
    <n v="3916"/>
  </r>
  <r>
    <x v="37"/>
    <x v="7"/>
    <n v="30"/>
    <n v="11"/>
    <n v="2933"/>
  </r>
  <r>
    <x v="38"/>
    <x v="7"/>
    <n v="30"/>
    <n v="27"/>
    <n v="7564"/>
  </r>
  <r>
    <x v="39"/>
    <x v="7"/>
    <n v="30"/>
    <n v="16"/>
    <n v="2734"/>
  </r>
  <r>
    <x v="40"/>
    <x v="7"/>
    <n v="30"/>
    <n v="9"/>
    <n v="3537"/>
  </r>
  <r>
    <x v="41"/>
    <x v="7"/>
    <n v="30"/>
    <n v="24"/>
    <n v="5991"/>
  </r>
  <r>
    <x v="42"/>
    <x v="7"/>
    <n v="30"/>
    <n v="48"/>
    <n v="6621"/>
  </r>
  <r>
    <x v="43"/>
    <x v="7"/>
    <n v="30"/>
    <n v="94"/>
    <n v="19847"/>
  </r>
  <r>
    <x v="44"/>
    <x v="7"/>
    <n v="30"/>
    <n v="25"/>
    <n v="13140"/>
  </r>
  <r>
    <x v="45"/>
    <x v="7"/>
    <n v="30"/>
    <n v="5"/>
    <n v="945"/>
  </r>
  <r>
    <x v="46"/>
    <x v="7"/>
    <n v="30"/>
    <n v="107"/>
    <n v="70744"/>
  </r>
  <r>
    <x v="47"/>
    <x v="7"/>
    <n v="30"/>
    <n v="34"/>
    <n v="2681"/>
  </r>
  <r>
    <x v="48"/>
    <x v="7"/>
    <n v="30"/>
    <n v="26"/>
    <n v="8134"/>
  </r>
  <r>
    <x v="49"/>
    <x v="7"/>
    <n v="30"/>
    <n v="19"/>
    <n v="2248"/>
  </r>
  <r>
    <x v="50"/>
    <x v="7"/>
    <n v="30"/>
    <n v="15"/>
    <n v="2357"/>
  </r>
  <r>
    <x v="53"/>
    <x v="7"/>
    <n v="30"/>
    <n v="6"/>
    <n v="2744"/>
  </r>
  <r>
    <x v="52"/>
    <x v="7"/>
    <n v="30"/>
    <n v="2"/>
    <n v="613"/>
  </r>
  <r>
    <x v="51"/>
    <x v="7"/>
    <n v="30"/>
    <n v="69"/>
    <n v="92694"/>
  </r>
  <r>
    <x v="0"/>
    <x v="7"/>
    <n v="31"/>
    <n v="15"/>
    <n v="5091"/>
  </r>
  <r>
    <x v="1"/>
    <x v="7"/>
    <n v="31"/>
    <n v="4"/>
    <n v="1111"/>
  </r>
  <r>
    <x v="2"/>
    <x v="7"/>
    <n v="31"/>
    <n v="43"/>
    <n v="19013"/>
  </r>
  <r>
    <x v="3"/>
    <x v="7"/>
    <n v="31"/>
    <n v="7"/>
    <n v="1926"/>
  </r>
  <r>
    <x v="4"/>
    <x v="7"/>
    <n v="31"/>
    <n v="69"/>
    <n v="35952"/>
  </r>
  <r>
    <x v="5"/>
    <x v="7"/>
    <n v="31"/>
    <n v="6"/>
    <n v="3603"/>
  </r>
  <r>
    <x v="6"/>
    <x v="7"/>
    <n v="31"/>
    <n v="2"/>
    <n v="36"/>
  </r>
  <r>
    <x v="7"/>
    <x v="7"/>
    <n v="31"/>
    <n v="12"/>
    <n v="2667"/>
  </r>
  <r>
    <x v="8"/>
    <x v="7"/>
    <n v="31"/>
    <n v="2"/>
    <n v="2371"/>
  </r>
  <r>
    <x v="9"/>
    <x v="7"/>
    <n v="31"/>
    <n v="0"/>
    <n v="0"/>
  </r>
  <r>
    <x v="10"/>
    <x v="7"/>
    <n v="31"/>
    <n v="47"/>
    <n v="43361"/>
  </r>
  <r>
    <x v="11"/>
    <x v="7"/>
    <n v="31"/>
    <n v="12"/>
    <n v="1031"/>
  </r>
  <r>
    <x v="12"/>
    <x v="7"/>
    <n v="31"/>
    <n v="1"/>
    <n v="91"/>
  </r>
  <r>
    <x v="13"/>
    <x v="7"/>
    <n v="31"/>
    <n v="54"/>
    <n v="35382"/>
  </r>
  <r>
    <x v="14"/>
    <x v="7"/>
    <n v="31"/>
    <n v="17"/>
    <n v="3091"/>
  </r>
  <r>
    <x v="15"/>
    <x v="7"/>
    <n v="31"/>
    <n v="4"/>
    <n v="664"/>
  </r>
  <r>
    <x v="16"/>
    <x v="7"/>
    <n v="31"/>
    <n v="10"/>
    <n v="2154"/>
  </r>
  <r>
    <x v="17"/>
    <x v="7"/>
    <n v="31"/>
    <n v="9"/>
    <n v="6450"/>
  </r>
  <r>
    <x v="18"/>
    <x v="7"/>
    <n v="31"/>
    <n v="92"/>
    <n v="50646"/>
  </r>
  <r>
    <x v="19"/>
    <x v="7"/>
    <n v="31"/>
    <n v="22"/>
    <n v="3275"/>
  </r>
  <r>
    <x v="20"/>
    <x v="7"/>
    <n v="31"/>
    <n v="27"/>
    <n v="3816"/>
  </r>
  <r>
    <x v="21"/>
    <x v="7"/>
    <n v="31"/>
    <n v="24"/>
    <n v="18704"/>
  </r>
  <r>
    <x v="22"/>
    <x v="7"/>
    <n v="31"/>
    <n v="57"/>
    <n v="14206"/>
  </r>
  <r>
    <x v="23"/>
    <x v="7"/>
    <n v="31"/>
    <n v="12"/>
    <n v="3420"/>
  </r>
  <r>
    <x v="24"/>
    <x v="7"/>
    <n v="31"/>
    <n v="40"/>
    <n v="12454"/>
  </r>
  <r>
    <x v="25"/>
    <x v="7"/>
    <n v="31"/>
    <n v="16"/>
    <n v="1970"/>
  </r>
  <r>
    <x v="26"/>
    <x v="7"/>
    <n v="31"/>
    <n v="4"/>
    <n v="2010"/>
  </r>
  <r>
    <x v="27"/>
    <x v="7"/>
    <n v="31"/>
    <n v="9"/>
    <n v="1757"/>
  </r>
  <r>
    <x v="28"/>
    <x v="7"/>
    <n v="31"/>
    <n v="29"/>
    <n v="15904"/>
  </r>
  <r>
    <x v="29"/>
    <x v="7"/>
    <n v="31"/>
    <n v="14"/>
    <n v="1481"/>
  </r>
  <r>
    <x v="30"/>
    <x v="7"/>
    <n v="31"/>
    <n v="28"/>
    <n v="13352"/>
  </r>
  <r>
    <x v="31"/>
    <x v="7"/>
    <n v="31"/>
    <n v="11"/>
    <n v="3071"/>
  </r>
  <r>
    <x v="32"/>
    <x v="7"/>
    <n v="31"/>
    <n v="41"/>
    <n v="6971"/>
  </r>
  <r>
    <x v="33"/>
    <x v="7"/>
    <n v="31"/>
    <n v="18"/>
    <n v="3663"/>
  </r>
  <r>
    <x v="34"/>
    <x v="7"/>
    <n v="31"/>
    <n v="2"/>
    <n v="593"/>
  </r>
  <r>
    <x v="35"/>
    <x v="7"/>
    <n v="31"/>
    <n v="28"/>
    <n v="8764"/>
  </r>
  <r>
    <x v="36"/>
    <x v="7"/>
    <n v="31"/>
    <n v="15"/>
    <n v="3819"/>
  </r>
  <r>
    <x v="37"/>
    <x v="7"/>
    <n v="31"/>
    <n v="6"/>
    <n v="2368"/>
  </r>
  <r>
    <x v="38"/>
    <x v="7"/>
    <n v="31"/>
    <n v="49"/>
    <n v="9104"/>
  </r>
  <r>
    <x v="39"/>
    <x v="7"/>
    <n v="31"/>
    <n v="16"/>
    <n v="2720"/>
  </r>
  <r>
    <x v="40"/>
    <x v="7"/>
    <n v="31"/>
    <n v="9"/>
    <n v="3439"/>
  </r>
  <r>
    <x v="41"/>
    <x v="7"/>
    <n v="31"/>
    <n v="24"/>
    <n v="4947"/>
  </r>
  <r>
    <x v="42"/>
    <x v="7"/>
    <n v="31"/>
    <n v="42"/>
    <n v="6166"/>
  </r>
  <r>
    <x v="43"/>
    <x v="7"/>
    <n v="31"/>
    <n v="95"/>
    <n v="20415"/>
  </r>
  <r>
    <x v="44"/>
    <x v="7"/>
    <n v="31"/>
    <n v="26"/>
    <n v="14858"/>
  </r>
  <r>
    <x v="45"/>
    <x v="7"/>
    <n v="31"/>
    <n v="5"/>
    <n v="1015"/>
  </r>
  <r>
    <x v="46"/>
    <x v="7"/>
    <n v="31"/>
    <n v="99"/>
    <n v="69214"/>
  </r>
  <r>
    <x v="47"/>
    <x v="7"/>
    <n v="31"/>
    <n v="34"/>
    <n v="2664"/>
  </r>
  <r>
    <x v="48"/>
    <x v="7"/>
    <n v="31"/>
    <n v="24"/>
    <n v="8181"/>
  </r>
  <r>
    <x v="49"/>
    <x v="7"/>
    <n v="31"/>
    <n v="20"/>
    <n v="2379"/>
  </r>
  <r>
    <x v="50"/>
    <x v="7"/>
    <n v="31"/>
    <n v="15"/>
    <n v="2411"/>
  </r>
  <r>
    <x v="53"/>
    <x v="7"/>
    <n v="31"/>
    <n v="6"/>
    <n v="2617"/>
  </r>
  <r>
    <x v="52"/>
    <x v="7"/>
    <n v="31"/>
    <n v="2"/>
    <n v="608"/>
  </r>
  <r>
    <x v="51"/>
    <x v="7"/>
    <n v="31"/>
    <n v="69"/>
    <n v="91847"/>
  </r>
  <r>
    <x v="0"/>
    <x v="7"/>
    <n v="32"/>
    <n v="14"/>
    <n v="4364"/>
  </r>
  <r>
    <x v="1"/>
    <x v="7"/>
    <n v="32"/>
    <n v="5"/>
    <n v="1457"/>
  </r>
  <r>
    <x v="2"/>
    <x v="7"/>
    <n v="32"/>
    <n v="37"/>
    <n v="16679"/>
  </r>
  <r>
    <x v="3"/>
    <x v="7"/>
    <n v="32"/>
    <n v="6"/>
    <n v="1519"/>
  </r>
  <r>
    <x v="4"/>
    <x v="7"/>
    <n v="32"/>
    <n v="70"/>
    <n v="35969"/>
  </r>
  <r>
    <x v="5"/>
    <x v="7"/>
    <n v="32"/>
    <n v="5"/>
    <n v="3586"/>
  </r>
  <r>
    <x v="6"/>
    <x v="7"/>
    <n v="32"/>
    <n v="2"/>
    <n v="38"/>
  </r>
  <r>
    <x v="7"/>
    <x v="7"/>
    <n v="32"/>
    <n v="12"/>
    <n v="2703"/>
  </r>
  <r>
    <x v="8"/>
    <x v="7"/>
    <n v="32"/>
    <n v="2"/>
    <n v="2550"/>
  </r>
  <r>
    <x v="9"/>
    <x v="7"/>
    <n v="32"/>
    <n v="0"/>
    <n v="0"/>
  </r>
  <r>
    <x v="10"/>
    <x v="7"/>
    <n v="32"/>
    <n v="49"/>
    <n v="43607"/>
  </r>
  <r>
    <x v="11"/>
    <x v="7"/>
    <n v="32"/>
    <n v="14"/>
    <n v="1436"/>
  </r>
  <r>
    <x v="12"/>
    <x v="7"/>
    <n v="32"/>
    <n v="1"/>
    <n v="70"/>
  </r>
  <r>
    <x v="13"/>
    <x v="7"/>
    <n v="32"/>
    <n v="53"/>
    <n v="34747"/>
  </r>
  <r>
    <x v="14"/>
    <x v="7"/>
    <n v="32"/>
    <n v="16"/>
    <n v="2334"/>
  </r>
  <r>
    <x v="15"/>
    <x v="7"/>
    <n v="32"/>
    <n v="4"/>
    <n v="623"/>
  </r>
  <r>
    <x v="16"/>
    <x v="7"/>
    <n v="32"/>
    <n v="10"/>
    <n v="2314"/>
  </r>
  <r>
    <x v="17"/>
    <x v="7"/>
    <n v="32"/>
    <n v="9"/>
    <n v="6780"/>
  </r>
  <r>
    <x v="18"/>
    <x v="7"/>
    <n v="32"/>
    <n v="93"/>
    <n v="49063"/>
  </r>
  <r>
    <x v="19"/>
    <x v="7"/>
    <n v="32"/>
    <n v="22"/>
    <n v="3410"/>
  </r>
  <r>
    <x v="20"/>
    <x v="7"/>
    <n v="32"/>
    <n v="27"/>
    <n v="4204"/>
  </r>
  <r>
    <x v="21"/>
    <x v="7"/>
    <n v="32"/>
    <n v="23"/>
    <n v="19038"/>
  </r>
  <r>
    <x v="22"/>
    <x v="7"/>
    <n v="32"/>
    <n v="58"/>
    <n v="15767"/>
  </r>
  <r>
    <x v="23"/>
    <x v="7"/>
    <n v="32"/>
    <n v="13"/>
    <n v="4325"/>
  </r>
  <r>
    <x v="24"/>
    <x v="7"/>
    <n v="32"/>
    <n v="40"/>
    <n v="14642"/>
  </r>
  <r>
    <x v="25"/>
    <x v="7"/>
    <n v="32"/>
    <n v="14"/>
    <n v="2249"/>
  </r>
  <r>
    <x v="26"/>
    <x v="7"/>
    <n v="32"/>
    <n v="4"/>
    <n v="2147"/>
  </r>
  <r>
    <x v="27"/>
    <x v="7"/>
    <n v="32"/>
    <n v="9"/>
    <n v="1715"/>
  </r>
  <r>
    <x v="28"/>
    <x v="7"/>
    <n v="32"/>
    <n v="29"/>
    <n v="16057"/>
  </r>
  <r>
    <x v="29"/>
    <x v="7"/>
    <n v="32"/>
    <n v="14"/>
    <n v="1677"/>
  </r>
  <r>
    <x v="30"/>
    <x v="7"/>
    <n v="32"/>
    <n v="28"/>
    <n v="13245"/>
  </r>
  <r>
    <x v="31"/>
    <x v="7"/>
    <n v="32"/>
    <n v="16"/>
    <n v="6815"/>
  </r>
  <r>
    <x v="32"/>
    <x v="7"/>
    <n v="32"/>
    <n v="41"/>
    <n v="7851"/>
  </r>
  <r>
    <x v="33"/>
    <x v="7"/>
    <n v="32"/>
    <n v="20"/>
    <n v="4987"/>
  </r>
  <r>
    <x v="34"/>
    <x v="7"/>
    <n v="32"/>
    <n v="1"/>
    <n v="156"/>
  </r>
  <r>
    <x v="35"/>
    <x v="7"/>
    <n v="32"/>
    <n v="27"/>
    <n v="8695"/>
  </r>
  <r>
    <x v="36"/>
    <x v="7"/>
    <n v="32"/>
    <n v="15"/>
    <n v="3345"/>
  </r>
  <r>
    <x v="37"/>
    <x v="7"/>
    <n v="32"/>
    <n v="6"/>
    <n v="2429"/>
  </r>
  <r>
    <x v="38"/>
    <x v="7"/>
    <n v="32"/>
    <n v="47"/>
    <n v="8585"/>
  </r>
  <r>
    <x v="39"/>
    <x v="7"/>
    <n v="32"/>
    <n v="16"/>
    <n v="2876"/>
  </r>
  <r>
    <x v="40"/>
    <x v="7"/>
    <n v="32"/>
    <n v="9"/>
    <n v="3496"/>
  </r>
  <r>
    <x v="41"/>
    <x v="7"/>
    <n v="32"/>
    <n v="23"/>
    <n v="4718"/>
  </r>
  <r>
    <x v="42"/>
    <x v="7"/>
    <n v="32"/>
    <n v="43"/>
    <n v="5598"/>
  </r>
  <r>
    <x v="43"/>
    <x v="7"/>
    <n v="32"/>
    <n v="94"/>
    <n v="20576"/>
  </r>
  <r>
    <x v="44"/>
    <x v="7"/>
    <n v="32"/>
    <n v="26"/>
    <n v="14957"/>
  </r>
  <r>
    <x v="45"/>
    <x v="7"/>
    <n v="32"/>
    <n v="5"/>
    <n v="1122"/>
  </r>
  <r>
    <x v="46"/>
    <x v="7"/>
    <n v="32"/>
    <n v="99"/>
    <n v="65226"/>
  </r>
  <r>
    <x v="47"/>
    <x v="7"/>
    <n v="32"/>
    <n v="34"/>
    <n v="2603"/>
  </r>
  <r>
    <x v="48"/>
    <x v="7"/>
    <n v="32"/>
    <n v="27"/>
    <n v="9501"/>
  </r>
  <r>
    <x v="49"/>
    <x v="7"/>
    <n v="32"/>
    <n v="19"/>
    <n v="2269"/>
  </r>
  <r>
    <x v="50"/>
    <x v="7"/>
    <n v="32"/>
    <n v="14"/>
    <n v="2939"/>
  </r>
  <r>
    <x v="53"/>
    <x v="7"/>
    <n v="32"/>
    <n v="6"/>
    <n v="2799"/>
  </r>
  <r>
    <x v="52"/>
    <x v="7"/>
    <n v="32"/>
    <n v="2"/>
    <n v="624"/>
  </r>
  <r>
    <x v="51"/>
    <x v="7"/>
    <n v="32"/>
    <n v="69"/>
    <n v="91988"/>
  </r>
  <r>
    <x v="0"/>
    <x v="7"/>
    <n v="33"/>
    <n v="12"/>
    <n v="4001"/>
  </r>
  <r>
    <x v="1"/>
    <x v="7"/>
    <n v="33"/>
    <n v="5"/>
    <n v="1424"/>
  </r>
  <r>
    <x v="2"/>
    <x v="7"/>
    <n v="33"/>
    <n v="36"/>
    <n v="16961"/>
  </r>
  <r>
    <x v="3"/>
    <x v="7"/>
    <n v="33"/>
    <n v="5"/>
    <n v="755"/>
  </r>
  <r>
    <x v="4"/>
    <x v="7"/>
    <n v="33"/>
    <n v="68"/>
    <n v="33573"/>
  </r>
  <r>
    <x v="5"/>
    <x v="7"/>
    <n v="33"/>
    <n v="6"/>
    <n v="3338"/>
  </r>
  <r>
    <x v="6"/>
    <x v="7"/>
    <n v="33"/>
    <n v="2"/>
    <n v="41"/>
  </r>
  <r>
    <x v="7"/>
    <x v="7"/>
    <n v="33"/>
    <n v="12"/>
    <n v="2602"/>
  </r>
  <r>
    <x v="8"/>
    <x v="7"/>
    <n v="33"/>
    <n v="2"/>
    <n v="2565"/>
  </r>
  <r>
    <x v="9"/>
    <x v="7"/>
    <n v="33"/>
    <n v="0"/>
    <n v="0"/>
  </r>
  <r>
    <x v="10"/>
    <x v="7"/>
    <n v="33"/>
    <n v="48"/>
    <n v="48369"/>
  </r>
  <r>
    <x v="11"/>
    <x v="7"/>
    <n v="33"/>
    <n v="13"/>
    <n v="1366"/>
  </r>
  <r>
    <x v="12"/>
    <x v="7"/>
    <n v="33"/>
    <n v="1"/>
    <n v="84"/>
  </r>
  <r>
    <x v="13"/>
    <x v="7"/>
    <n v="33"/>
    <n v="55"/>
    <n v="36935"/>
  </r>
  <r>
    <x v="14"/>
    <x v="7"/>
    <n v="33"/>
    <n v="16"/>
    <n v="3023"/>
  </r>
  <r>
    <x v="15"/>
    <x v="7"/>
    <n v="33"/>
    <n v="4"/>
    <n v="958"/>
  </r>
  <r>
    <x v="16"/>
    <x v="7"/>
    <n v="33"/>
    <n v="11"/>
    <n v="3015"/>
  </r>
  <r>
    <x v="17"/>
    <x v="7"/>
    <n v="33"/>
    <n v="8"/>
    <n v="6707"/>
  </r>
  <r>
    <x v="18"/>
    <x v="7"/>
    <n v="33"/>
    <n v="90"/>
    <n v="50049"/>
  </r>
  <r>
    <x v="19"/>
    <x v="7"/>
    <n v="33"/>
    <n v="22"/>
    <n v="3372"/>
  </r>
  <r>
    <x v="20"/>
    <x v="7"/>
    <n v="33"/>
    <n v="23"/>
    <n v="3596"/>
  </r>
  <r>
    <x v="21"/>
    <x v="7"/>
    <n v="33"/>
    <n v="24"/>
    <n v="19185"/>
  </r>
  <r>
    <x v="22"/>
    <x v="7"/>
    <n v="33"/>
    <n v="53"/>
    <n v="14737"/>
  </r>
  <r>
    <x v="23"/>
    <x v="7"/>
    <n v="33"/>
    <n v="12"/>
    <n v="4021"/>
  </r>
  <r>
    <x v="24"/>
    <x v="7"/>
    <n v="33"/>
    <n v="41"/>
    <n v="16581"/>
  </r>
  <r>
    <x v="25"/>
    <x v="7"/>
    <n v="33"/>
    <n v="15"/>
    <n v="2351"/>
  </r>
  <r>
    <x v="26"/>
    <x v="7"/>
    <n v="33"/>
    <n v="4"/>
    <n v="1994"/>
  </r>
  <r>
    <x v="27"/>
    <x v="7"/>
    <n v="33"/>
    <n v="8"/>
    <n v="1508"/>
  </r>
  <r>
    <x v="28"/>
    <x v="7"/>
    <n v="33"/>
    <n v="29"/>
    <n v="16001"/>
  </r>
  <r>
    <x v="29"/>
    <x v="7"/>
    <n v="33"/>
    <n v="14"/>
    <n v="1483"/>
  </r>
  <r>
    <x v="30"/>
    <x v="7"/>
    <n v="33"/>
    <n v="28"/>
    <n v="13054"/>
  </r>
  <r>
    <x v="31"/>
    <x v="7"/>
    <n v="33"/>
    <n v="18"/>
    <n v="7191"/>
  </r>
  <r>
    <x v="32"/>
    <x v="7"/>
    <n v="33"/>
    <n v="40"/>
    <n v="8281"/>
  </r>
  <r>
    <x v="33"/>
    <x v="7"/>
    <n v="33"/>
    <n v="18"/>
    <n v="4661"/>
  </r>
  <r>
    <x v="34"/>
    <x v="7"/>
    <n v="33"/>
    <n v="1"/>
    <n v="158"/>
  </r>
  <r>
    <x v="35"/>
    <x v="7"/>
    <n v="33"/>
    <n v="36"/>
    <n v="9929"/>
  </r>
  <r>
    <x v="36"/>
    <x v="7"/>
    <n v="33"/>
    <n v="16"/>
    <n v="4091"/>
  </r>
  <r>
    <x v="37"/>
    <x v="7"/>
    <n v="33"/>
    <n v="6"/>
    <n v="2762"/>
  </r>
  <r>
    <x v="38"/>
    <x v="7"/>
    <n v="33"/>
    <n v="47"/>
    <n v="9137"/>
  </r>
  <r>
    <x v="39"/>
    <x v="7"/>
    <n v="33"/>
    <n v="16"/>
    <n v="2445"/>
  </r>
  <r>
    <x v="40"/>
    <x v="7"/>
    <n v="33"/>
    <n v="10"/>
    <n v="3709"/>
  </r>
  <r>
    <x v="41"/>
    <x v="7"/>
    <n v="33"/>
    <n v="24"/>
    <n v="5200"/>
  </r>
  <r>
    <x v="42"/>
    <x v="7"/>
    <n v="33"/>
    <n v="41"/>
    <n v="5948"/>
  </r>
  <r>
    <x v="43"/>
    <x v="7"/>
    <n v="33"/>
    <n v="80"/>
    <n v="18665"/>
  </r>
  <r>
    <x v="44"/>
    <x v="7"/>
    <n v="33"/>
    <n v="25"/>
    <n v="14969"/>
  </r>
  <r>
    <x v="45"/>
    <x v="7"/>
    <n v="33"/>
    <n v="5"/>
    <n v="1115"/>
  </r>
  <r>
    <x v="46"/>
    <x v="7"/>
    <n v="33"/>
    <n v="93"/>
    <n v="62326"/>
  </r>
  <r>
    <x v="47"/>
    <x v="7"/>
    <n v="33"/>
    <n v="34"/>
    <n v="3102"/>
  </r>
  <r>
    <x v="48"/>
    <x v="7"/>
    <n v="33"/>
    <n v="22"/>
    <n v="7848"/>
  </r>
  <r>
    <x v="49"/>
    <x v="7"/>
    <n v="33"/>
    <n v="14"/>
    <n v="594"/>
  </r>
  <r>
    <x v="50"/>
    <x v="7"/>
    <n v="33"/>
    <n v="13"/>
    <n v="2710"/>
  </r>
  <r>
    <x v="53"/>
    <x v="7"/>
    <n v="33"/>
    <n v="6"/>
    <n v="2651"/>
  </r>
  <r>
    <x v="52"/>
    <x v="7"/>
    <n v="33"/>
    <n v="2"/>
    <n v="608"/>
  </r>
  <r>
    <x v="51"/>
    <x v="7"/>
    <n v="33"/>
    <n v="70"/>
    <n v="87967"/>
  </r>
  <r>
    <x v="0"/>
    <x v="7"/>
    <n v="34"/>
    <n v="13"/>
    <n v="4662"/>
  </r>
  <r>
    <x v="1"/>
    <x v="7"/>
    <n v="34"/>
    <n v="5"/>
    <n v="1464"/>
  </r>
  <r>
    <x v="2"/>
    <x v="7"/>
    <n v="34"/>
    <n v="44"/>
    <n v="20199"/>
  </r>
  <r>
    <x v="3"/>
    <x v="7"/>
    <n v="34"/>
    <n v="6"/>
    <n v="2296"/>
  </r>
  <r>
    <x v="4"/>
    <x v="7"/>
    <n v="34"/>
    <n v="70"/>
    <n v="38581"/>
  </r>
  <r>
    <x v="5"/>
    <x v="7"/>
    <n v="34"/>
    <n v="6"/>
    <n v="3410"/>
  </r>
  <r>
    <x v="6"/>
    <x v="7"/>
    <n v="34"/>
    <n v="2"/>
    <n v="171"/>
  </r>
  <r>
    <x v="7"/>
    <x v="7"/>
    <n v="34"/>
    <n v="12"/>
    <n v="2624"/>
  </r>
  <r>
    <x v="8"/>
    <x v="7"/>
    <n v="34"/>
    <n v="2"/>
    <n v="2658"/>
  </r>
  <r>
    <x v="9"/>
    <x v="7"/>
    <n v="34"/>
    <n v="0"/>
    <n v="0"/>
  </r>
  <r>
    <x v="10"/>
    <x v="7"/>
    <n v="34"/>
    <n v="49"/>
    <n v="50653"/>
  </r>
  <r>
    <x v="11"/>
    <x v="7"/>
    <n v="34"/>
    <n v="14"/>
    <n v="1556"/>
  </r>
  <r>
    <x v="12"/>
    <x v="7"/>
    <n v="34"/>
    <n v="1"/>
    <n v="71"/>
  </r>
  <r>
    <x v="13"/>
    <x v="7"/>
    <n v="34"/>
    <n v="54"/>
    <n v="36584"/>
  </r>
  <r>
    <x v="14"/>
    <x v="7"/>
    <n v="34"/>
    <n v="15"/>
    <n v="3970"/>
  </r>
  <r>
    <x v="15"/>
    <x v="7"/>
    <n v="34"/>
    <n v="5"/>
    <n v="1939"/>
  </r>
  <r>
    <x v="16"/>
    <x v="7"/>
    <n v="34"/>
    <n v="11"/>
    <n v="3069"/>
  </r>
  <r>
    <x v="17"/>
    <x v="7"/>
    <n v="34"/>
    <n v="9"/>
    <n v="6692"/>
  </r>
  <r>
    <x v="18"/>
    <x v="7"/>
    <n v="34"/>
    <n v="92"/>
    <n v="53329"/>
  </r>
  <r>
    <x v="19"/>
    <x v="7"/>
    <n v="34"/>
    <n v="22"/>
    <n v="3379"/>
  </r>
  <r>
    <x v="20"/>
    <x v="7"/>
    <n v="34"/>
    <n v="27"/>
    <n v="3949"/>
  </r>
  <r>
    <x v="21"/>
    <x v="7"/>
    <n v="34"/>
    <n v="24"/>
    <n v="18834"/>
  </r>
  <r>
    <x v="22"/>
    <x v="7"/>
    <n v="34"/>
    <n v="53"/>
    <n v="14531"/>
  </r>
  <r>
    <x v="23"/>
    <x v="7"/>
    <n v="34"/>
    <n v="11"/>
    <n v="4480"/>
  </r>
  <r>
    <x v="24"/>
    <x v="7"/>
    <n v="34"/>
    <n v="44"/>
    <n v="18652"/>
  </r>
  <r>
    <x v="25"/>
    <x v="7"/>
    <n v="34"/>
    <n v="16"/>
    <n v="3154"/>
  </r>
  <r>
    <x v="26"/>
    <x v="7"/>
    <n v="34"/>
    <n v="4"/>
    <n v="2164"/>
  </r>
  <r>
    <x v="27"/>
    <x v="7"/>
    <n v="34"/>
    <n v="8"/>
    <n v="1234"/>
  </r>
  <r>
    <x v="28"/>
    <x v="7"/>
    <n v="34"/>
    <n v="30"/>
    <n v="19051"/>
  </r>
  <r>
    <x v="29"/>
    <x v="7"/>
    <n v="34"/>
    <n v="14"/>
    <n v="1624"/>
  </r>
  <r>
    <x v="30"/>
    <x v="7"/>
    <n v="34"/>
    <n v="29"/>
    <n v="14237"/>
  </r>
  <r>
    <x v="31"/>
    <x v="7"/>
    <n v="34"/>
    <n v="17"/>
    <n v="6737"/>
  </r>
  <r>
    <x v="32"/>
    <x v="7"/>
    <n v="34"/>
    <n v="41"/>
    <n v="9566"/>
  </r>
  <r>
    <x v="33"/>
    <x v="7"/>
    <n v="34"/>
    <n v="19"/>
    <n v="4865"/>
  </r>
  <r>
    <x v="34"/>
    <x v="7"/>
    <n v="34"/>
    <n v="1"/>
    <n v="118"/>
  </r>
  <r>
    <x v="35"/>
    <x v="7"/>
    <n v="34"/>
    <n v="37"/>
    <n v="10274"/>
  </r>
  <r>
    <x v="36"/>
    <x v="7"/>
    <n v="34"/>
    <n v="14"/>
    <n v="2613"/>
  </r>
  <r>
    <x v="37"/>
    <x v="7"/>
    <n v="34"/>
    <n v="6"/>
    <n v="2316"/>
  </r>
  <r>
    <x v="38"/>
    <x v="7"/>
    <n v="34"/>
    <n v="47"/>
    <n v="10888"/>
  </r>
  <r>
    <x v="39"/>
    <x v="7"/>
    <n v="34"/>
    <n v="15"/>
    <n v="2401"/>
  </r>
  <r>
    <x v="40"/>
    <x v="7"/>
    <n v="34"/>
    <n v="10"/>
    <n v="4115"/>
  </r>
  <r>
    <x v="41"/>
    <x v="7"/>
    <n v="34"/>
    <n v="24"/>
    <n v="5106"/>
  </r>
  <r>
    <x v="42"/>
    <x v="7"/>
    <n v="34"/>
    <n v="47"/>
    <n v="7781"/>
  </r>
  <r>
    <x v="43"/>
    <x v="7"/>
    <n v="34"/>
    <n v="77"/>
    <n v="18354"/>
  </r>
  <r>
    <x v="44"/>
    <x v="7"/>
    <n v="34"/>
    <n v="26"/>
    <n v="14909"/>
  </r>
  <r>
    <x v="45"/>
    <x v="7"/>
    <n v="34"/>
    <n v="5"/>
    <n v="1119"/>
  </r>
  <r>
    <x v="46"/>
    <x v="7"/>
    <n v="34"/>
    <n v="98"/>
    <n v="68347"/>
  </r>
  <r>
    <x v="47"/>
    <x v="7"/>
    <n v="34"/>
    <n v="24"/>
    <n v="3400"/>
  </r>
  <r>
    <x v="48"/>
    <x v="7"/>
    <n v="34"/>
    <n v="22"/>
    <n v="8364"/>
  </r>
  <r>
    <x v="49"/>
    <x v="7"/>
    <n v="34"/>
    <n v="20"/>
    <n v="2562"/>
  </r>
  <r>
    <x v="50"/>
    <x v="7"/>
    <n v="34"/>
    <n v="14"/>
    <n v="2620"/>
  </r>
  <r>
    <x v="53"/>
    <x v="7"/>
    <n v="34"/>
    <n v="6"/>
    <n v="2893"/>
  </r>
  <r>
    <x v="52"/>
    <x v="7"/>
    <n v="34"/>
    <n v="2"/>
    <n v="606"/>
  </r>
  <r>
    <x v="51"/>
    <x v="7"/>
    <n v="34"/>
    <n v="69"/>
    <n v="89847"/>
  </r>
  <r>
    <x v="0"/>
    <x v="7"/>
    <n v="35"/>
    <n v="11"/>
    <n v="4725"/>
  </r>
  <r>
    <x v="1"/>
    <x v="7"/>
    <n v="35"/>
    <n v="5"/>
    <n v="1445"/>
  </r>
  <r>
    <x v="2"/>
    <x v="7"/>
    <n v="35"/>
    <n v="43"/>
    <n v="19953"/>
  </r>
  <r>
    <x v="3"/>
    <x v="7"/>
    <n v="35"/>
    <n v="6"/>
    <n v="2533"/>
  </r>
  <r>
    <x v="4"/>
    <x v="7"/>
    <n v="35"/>
    <n v="72"/>
    <n v="42205"/>
  </r>
  <r>
    <x v="5"/>
    <x v="7"/>
    <n v="35"/>
    <n v="6"/>
    <n v="3532"/>
  </r>
  <r>
    <x v="6"/>
    <x v="7"/>
    <n v="35"/>
    <n v="3"/>
    <n v="1253"/>
  </r>
  <r>
    <x v="7"/>
    <x v="7"/>
    <n v="35"/>
    <n v="12"/>
    <n v="2711"/>
  </r>
  <r>
    <x v="8"/>
    <x v="7"/>
    <n v="35"/>
    <n v="2"/>
    <n v="3029"/>
  </r>
  <r>
    <x v="9"/>
    <x v="7"/>
    <n v="35"/>
    <n v="0"/>
    <n v="0"/>
  </r>
  <r>
    <x v="10"/>
    <x v="7"/>
    <n v="35"/>
    <n v="49"/>
    <n v="50802"/>
  </r>
  <r>
    <x v="11"/>
    <x v="7"/>
    <n v="35"/>
    <n v="14"/>
    <n v="1234"/>
  </r>
  <r>
    <x v="12"/>
    <x v="7"/>
    <n v="35"/>
    <n v="1"/>
    <n v="104"/>
  </r>
  <r>
    <x v="13"/>
    <x v="7"/>
    <n v="35"/>
    <n v="53"/>
    <n v="38072"/>
  </r>
  <r>
    <x v="14"/>
    <x v="7"/>
    <n v="35"/>
    <n v="17"/>
    <n v="4312"/>
  </r>
  <r>
    <x v="15"/>
    <x v="7"/>
    <n v="35"/>
    <n v="5"/>
    <n v="2042"/>
  </r>
  <r>
    <x v="16"/>
    <x v="7"/>
    <n v="35"/>
    <n v="9"/>
    <n v="2886"/>
  </r>
  <r>
    <x v="17"/>
    <x v="7"/>
    <n v="35"/>
    <n v="9"/>
    <n v="7249"/>
  </r>
  <r>
    <x v="18"/>
    <x v="7"/>
    <n v="35"/>
    <n v="90"/>
    <n v="50273"/>
  </r>
  <r>
    <x v="19"/>
    <x v="7"/>
    <n v="35"/>
    <n v="23"/>
    <n v="3499"/>
  </r>
  <r>
    <x v="20"/>
    <x v="7"/>
    <n v="35"/>
    <n v="27"/>
    <n v="4047"/>
  </r>
  <r>
    <x v="21"/>
    <x v="7"/>
    <n v="35"/>
    <n v="22"/>
    <n v="17463"/>
  </r>
  <r>
    <x v="22"/>
    <x v="7"/>
    <n v="35"/>
    <n v="58"/>
    <n v="14448"/>
  </r>
  <r>
    <x v="23"/>
    <x v="7"/>
    <n v="35"/>
    <n v="13"/>
    <n v="4814"/>
  </r>
  <r>
    <x v="24"/>
    <x v="7"/>
    <n v="35"/>
    <n v="41"/>
    <n v="15467"/>
  </r>
  <r>
    <x v="25"/>
    <x v="7"/>
    <n v="35"/>
    <n v="16"/>
    <n v="3231"/>
  </r>
  <r>
    <x v="26"/>
    <x v="7"/>
    <n v="35"/>
    <n v="4"/>
    <n v="2529"/>
  </r>
  <r>
    <x v="27"/>
    <x v="7"/>
    <n v="35"/>
    <n v="7"/>
    <n v="1334"/>
  </r>
  <r>
    <x v="28"/>
    <x v="7"/>
    <n v="35"/>
    <n v="30"/>
    <n v="17287"/>
  </r>
  <r>
    <x v="29"/>
    <x v="7"/>
    <n v="35"/>
    <n v="14"/>
    <n v="2089"/>
  </r>
  <r>
    <x v="30"/>
    <x v="7"/>
    <n v="35"/>
    <n v="29"/>
    <n v="14738"/>
  </r>
  <r>
    <x v="31"/>
    <x v="7"/>
    <n v="35"/>
    <n v="15"/>
    <n v="6090"/>
  </r>
  <r>
    <x v="32"/>
    <x v="7"/>
    <n v="35"/>
    <n v="40"/>
    <n v="10428"/>
  </r>
  <r>
    <x v="33"/>
    <x v="7"/>
    <n v="35"/>
    <n v="17"/>
    <n v="4951"/>
  </r>
  <r>
    <x v="34"/>
    <x v="7"/>
    <n v="35"/>
    <n v="1"/>
    <n v="121"/>
  </r>
  <r>
    <x v="35"/>
    <x v="7"/>
    <n v="35"/>
    <n v="36"/>
    <n v="11418"/>
  </r>
  <r>
    <x v="36"/>
    <x v="7"/>
    <n v="35"/>
    <n v="15"/>
    <n v="3635"/>
  </r>
  <r>
    <x v="37"/>
    <x v="7"/>
    <n v="35"/>
    <n v="6"/>
    <n v="2489"/>
  </r>
  <r>
    <x v="38"/>
    <x v="7"/>
    <n v="35"/>
    <n v="47"/>
    <n v="10310"/>
  </r>
  <r>
    <x v="39"/>
    <x v="7"/>
    <n v="35"/>
    <n v="15"/>
    <n v="2989"/>
  </r>
  <r>
    <x v="40"/>
    <x v="7"/>
    <n v="35"/>
    <n v="10"/>
    <n v="4326"/>
  </r>
  <r>
    <x v="41"/>
    <x v="7"/>
    <n v="35"/>
    <n v="25"/>
    <n v="5156"/>
  </r>
  <r>
    <x v="42"/>
    <x v="7"/>
    <n v="35"/>
    <n v="45"/>
    <n v="8847"/>
  </r>
  <r>
    <x v="43"/>
    <x v="7"/>
    <n v="35"/>
    <n v="76"/>
    <n v="17467"/>
  </r>
  <r>
    <x v="44"/>
    <x v="7"/>
    <n v="35"/>
    <n v="27"/>
    <n v="15635"/>
  </r>
  <r>
    <x v="45"/>
    <x v="7"/>
    <n v="35"/>
    <n v="5"/>
    <n v="1073"/>
  </r>
  <r>
    <x v="46"/>
    <x v="7"/>
    <n v="35"/>
    <n v="97"/>
    <n v="66757"/>
  </r>
  <r>
    <x v="47"/>
    <x v="7"/>
    <n v="35"/>
    <n v="27"/>
    <n v="7313"/>
  </r>
  <r>
    <x v="48"/>
    <x v="7"/>
    <n v="35"/>
    <n v="23"/>
    <n v="9062"/>
  </r>
  <r>
    <x v="49"/>
    <x v="7"/>
    <n v="35"/>
    <n v="20"/>
    <n v="2956"/>
  </r>
  <r>
    <x v="50"/>
    <x v="7"/>
    <n v="35"/>
    <n v="13"/>
    <n v="2621"/>
  </r>
  <r>
    <x v="53"/>
    <x v="7"/>
    <n v="35"/>
    <n v="5"/>
    <n v="2563"/>
  </r>
  <r>
    <x v="52"/>
    <x v="7"/>
    <n v="35"/>
    <n v="2"/>
    <n v="647"/>
  </r>
  <r>
    <x v="51"/>
    <x v="7"/>
    <n v="35"/>
    <n v="67"/>
    <n v="88958"/>
  </r>
  <r>
    <x v="0"/>
    <x v="7"/>
    <n v="36"/>
    <n v="16"/>
    <n v="5084"/>
  </r>
  <r>
    <x v="1"/>
    <x v="7"/>
    <n v="36"/>
    <n v="5"/>
    <n v="1437"/>
  </r>
  <r>
    <x v="2"/>
    <x v="7"/>
    <n v="36"/>
    <n v="37"/>
    <n v="14632"/>
  </r>
  <r>
    <x v="3"/>
    <x v="7"/>
    <n v="36"/>
    <n v="6"/>
    <n v="2331"/>
  </r>
  <r>
    <x v="4"/>
    <x v="7"/>
    <n v="36"/>
    <n v="74"/>
    <n v="38255"/>
  </r>
  <r>
    <x v="5"/>
    <x v="7"/>
    <n v="36"/>
    <n v="6"/>
    <n v="3021"/>
  </r>
  <r>
    <x v="6"/>
    <x v="7"/>
    <n v="36"/>
    <n v="3"/>
    <n v="1202"/>
  </r>
  <r>
    <x v="7"/>
    <x v="7"/>
    <n v="36"/>
    <n v="12"/>
    <n v="2025"/>
  </r>
  <r>
    <x v="8"/>
    <x v="7"/>
    <n v="36"/>
    <n v="2"/>
    <n v="2675"/>
  </r>
  <r>
    <x v="9"/>
    <x v="7"/>
    <n v="36"/>
    <n v="0"/>
    <n v="0"/>
  </r>
  <r>
    <x v="10"/>
    <x v="7"/>
    <n v="36"/>
    <n v="49"/>
    <n v="50099"/>
  </r>
  <r>
    <x v="11"/>
    <x v="7"/>
    <n v="36"/>
    <n v="14"/>
    <n v="1075"/>
  </r>
  <r>
    <x v="12"/>
    <x v="7"/>
    <n v="36"/>
    <n v="1"/>
    <n v="84"/>
  </r>
  <r>
    <x v="13"/>
    <x v="7"/>
    <n v="36"/>
    <n v="55"/>
    <n v="35752"/>
  </r>
  <r>
    <x v="14"/>
    <x v="7"/>
    <n v="36"/>
    <n v="17"/>
    <n v="3809"/>
  </r>
  <r>
    <x v="15"/>
    <x v="7"/>
    <n v="36"/>
    <n v="5"/>
    <n v="1714"/>
  </r>
  <r>
    <x v="16"/>
    <x v="7"/>
    <n v="36"/>
    <n v="9"/>
    <n v="2607"/>
  </r>
  <r>
    <x v="17"/>
    <x v="7"/>
    <n v="36"/>
    <n v="8"/>
    <n v="6432"/>
  </r>
  <r>
    <x v="18"/>
    <x v="7"/>
    <n v="36"/>
    <n v="90"/>
    <n v="54284"/>
  </r>
  <r>
    <x v="19"/>
    <x v="7"/>
    <n v="36"/>
    <n v="23"/>
    <n v="3135"/>
  </r>
  <r>
    <x v="20"/>
    <x v="7"/>
    <n v="36"/>
    <n v="27"/>
    <n v="3845"/>
  </r>
  <r>
    <x v="21"/>
    <x v="7"/>
    <n v="36"/>
    <n v="24"/>
    <n v="17292"/>
  </r>
  <r>
    <x v="22"/>
    <x v="7"/>
    <n v="36"/>
    <n v="57"/>
    <n v="15060"/>
  </r>
  <r>
    <x v="23"/>
    <x v="7"/>
    <n v="36"/>
    <n v="7"/>
    <n v="1585"/>
  </r>
  <r>
    <x v="24"/>
    <x v="7"/>
    <n v="36"/>
    <n v="45"/>
    <n v="17266"/>
  </r>
  <r>
    <x v="25"/>
    <x v="7"/>
    <n v="36"/>
    <n v="16"/>
    <n v="3096"/>
  </r>
  <r>
    <x v="26"/>
    <x v="7"/>
    <n v="36"/>
    <n v="4"/>
    <n v="2085"/>
  </r>
  <r>
    <x v="27"/>
    <x v="7"/>
    <n v="36"/>
    <n v="6"/>
    <n v="617"/>
  </r>
  <r>
    <x v="28"/>
    <x v="7"/>
    <n v="36"/>
    <n v="29"/>
    <n v="15303"/>
  </r>
  <r>
    <x v="29"/>
    <x v="7"/>
    <n v="36"/>
    <n v="13"/>
    <n v="1769"/>
  </r>
  <r>
    <x v="30"/>
    <x v="7"/>
    <n v="36"/>
    <n v="29"/>
    <n v="14574"/>
  </r>
  <r>
    <x v="31"/>
    <x v="7"/>
    <n v="36"/>
    <n v="14"/>
    <n v="5882"/>
  </r>
  <r>
    <x v="32"/>
    <x v="7"/>
    <n v="36"/>
    <n v="41"/>
    <n v="8471"/>
  </r>
  <r>
    <x v="33"/>
    <x v="7"/>
    <n v="36"/>
    <n v="18"/>
    <n v="4459"/>
  </r>
  <r>
    <x v="34"/>
    <x v="7"/>
    <n v="36"/>
    <n v="1"/>
    <n v="106"/>
  </r>
  <r>
    <x v="35"/>
    <x v="7"/>
    <n v="36"/>
    <n v="36"/>
    <n v="9507"/>
  </r>
  <r>
    <x v="36"/>
    <x v="7"/>
    <n v="36"/>
    <n v="15"/>
    <n v="3776"/>
  </r>
  <r>
    <x v="37"/>
    <x v="7"/>
    <n v="36"/>
    <n v="5"/>
    <n v="1752"/>
  </r>
  <r>
    <x v="38"/>
    <x v="7"/>
    <n v="36"/>
    <n v="48"/>
    <n v="11574"/>
  </r>
  <r>
    <x v="39"/>
    <x v="7"/>
    <n v="36"/>
    <n v="16"/>
    <n v="3343"/>
  </r>
  <r>
    <x v="40"/>
    <x v="7"/>
    <n v="36"/>
    <n v="10"/>
    <n v="3973"/>
  </r>
  <r>
    <x v="41"/>
    <x v="7"/>
    <n v="36"/>
    <n v="25"/>
    <n v="4427"/>
  </r>
  <r>
    <x v="42"/>
    <x v="7"/>
    <n v="36"/>
    <n v="50"/>
    <n v="8988"/>
  </r>
  <r>
    <x v="43"/>
    <x v="7"/>
    <n v="36"/>
    <n v="75"/>
    <n v="18375"/>
  </r>
  <r>
    <x v="44"/>
    <x v="7"/>
    <n v="36"/>
    <n v="27"/>
    <n v="14579"/>
  </r>
  <r>
    <x v="45"/>
    <x v="7"/>
    <n v="36"/>
    <n v="5"/>
    <n v="1047"/>
  </r>
  <r>
    <x v="46"/>
    <x v="7"/>
    <n v="36"/>
    <n v="108"/>
    <n v="74652"/>
  </r>
  <r>
    <x v="47"/>
    <x v="7"/>
    <n v="36"/>
    <n v="27"/>
    <n v="7120"/>
  </r>
  <r>
    <x v="48"/>
    <x v="7"/>
    <n v="36"/>
    <n v="22"/>
    <n v="7690"/>
  </r>
  <r>
    <x v="49"/>
    <x v="7"/>
    <n v="36"/>
    <n v="19"/>
    <n v="2935"/>
  </r>
  <r>
    <x v="50"/>
    <x v="7"/>
    <n v="36"/>
    <n v="13"/>
    <n v="2312"/>
  </r>
  <r>
    <x v="53"/>
    <x v="7"/>
    <n v="36"/>
    <n v="4"/>
    <n v="2078"/>
  </r>
  <r>
    <x v="52"/>
    <x v="7"/>
    <n v="36"/>
    <n v="2"/>
    <n v="625"/>
  </r>
  <r>
    <x v="51"/>
    <x v="7"/>
    <n v="36"/>
    <n v="67"/>
    <n v="90185"/>
  </r>
  <r>
    <x v="0"/>
    <x v="7"/>
    <n v="37"/>
    <n v="14"/>
    <n v="4249"/>
  </r>
  <r>
    <x v="1"/>
    <x v="7"/>
    <n v="37"/>
    <n v="5"/>
    <n v="1456"/>
  </r>
  <r>
    <x v="2"/>
    <x v="7"/>
    <n v="37"/>
    <n v="42"/>
    <n v="15627"/>
  </r>
  <r>
    <x v="3"/>
    <x v="7"/>
    <n v="37"/>
    <n v="7"/>
    <n v="2701"/>
  </r>
  <r>
    <x v="4"/>
    <x v="7"/>
    <n v="37"/>
    <n v="78"/>
    <n v="42146"/>
  </r>
  <r>
    <x v="5"/>
    <x v="7"/>
    <n v="37"/>
    <n v="42"/>
    <n v="43898"/>
  </r>
  <r>
    <x v="6"/>
    <x v="7"/>
    <n v="37"/>
    <n v="4"/>
    <n v="1909"/>
  </r>
  <r>
    <x v="7"/>
    <x v="7"/>
    <n v="37"/>
    <n v="12"/>
    <n v="2734"/>
  </r>
  <r>
    <x v="8"/>
    <x v="7"/>
    <n v="37"/>
    <n v="2"/>
    <n v="3426"/>
  </r>
  <r>
    <x v="9"/>
    <x v="7"/>
    <n v="37"/>
    <n v="0"/>
    <n v="0"/>
  </r>
  <r>
    <x v="10"/>
    <x v="7"/>
    <n v="37"/>
    <n v="50"/>
    <n v="46263"/>
  </r>
  <r>
    <x v="11"/>
    <x v="7"/>
    <n v="37"/>
    <n v="16"/>
    <n v="1603"/>
  </r>
  <r>
    <x v="12"/>
    <x v="7"/>
    <n v="37"/>
    <n v="1"/>
    <n v="264"/>
  </r>
  <r>
    <x v="13"/>
    <x v="7"/>
    <n v="37"/>
    <n v="56"/>
    <n v="39552"/>
  </r>
  <r>
    <x v="14"/>
    <x v="7"/>
    <n v="37"/>
    <n v="16"/>
    <n v="3723"/>
  </r>
  <r>
    <x v="15"/>
    <x v="7"/>
    <n v="37"/>
    <n v="5"/>
    <n v="2308"/>
  </r>
  <r>
    <x v="16"/>
    <x v="7"/>
    <n v="37"/>
    <n v="8"/>
    <n v="2728"/>
  </r>
  <r>
    <x v="17"/>
    <x v="7"/>
    <n v="37"/>
    <n v="9"/>
    <n v="7324"/>
  </r>
  <r>
    <x v="18"/>
    <x v="7"/>
    <n v="37"/>
    <n v="90"/>
    <n v="53138"/>
  </r>
  <r>
    <x v="19"/>
    <x v="7"/>
    <n v="37"/>
    <n v="23"/>
    <n v="3695"/>
  </r>
  <r>
    <x v="20"/>
    <x v="7"/>
    <n v="37"/>
    <n v="28"/>
    <n v="5518"/>
  </r>
  <r>
    <x v="21"/>
    <x v="7"/>
    <n v="37"/>
    <n v="24"/>
    <n v="20531"/>
  </r>
  <r>
    <x v="22"/>
    <x v="7"/>
    <n v="37"/>
    <n v="58"/>
    <n v="19049"/>
  </r>
  <r>
    <x v="23"/>
    <x v="7"/>
    <n v="37"/>
    <n v="16"/>
    <n v="6283"/>
  </r>
  <r>
    <x v="24"/>
    <x v="7"/>
    <n v="37"/>
    <n v="43"/>
    <n v="18542"/>
  </r>
  <r>
    <x v="25"/>
    <x v="7"/>
    <n v="37"/>
    <n v="16"/>
    <n v="3638"/>
  </r>
  <r>
    <x v="26"/>
    <x v="7"/>
    <n v="37"/>
    <n v="3"/>
    <n v="2227"/>
  </r>
  <r>
    <x v="27"/>
    <x v="7"/>
    <n v="37"/>
    <n v="7"/>
    <n v="1418"/>
  </r>
  <r>
    <x v="28"/>
    <x v="7"/>
    <n v="37"/>
    <n v="29"/>
    <n v="17003"/>
  </r>
  <r>
    <x v="29"/>
    <x v="7"/>
    <n v="37"/>
    <n v="13"/>
    <n v="2082"/>
  </r>
  <r>
    <x v="30"/>
    <x v="7"/>
    <n v="37"/>
    <n v="40"/>
    <n v="26050"/>
  </r>
  <r>
    <x v="31"/>
    <x v="7"/>
    <n v="37"/>
    <n v="16"/>
    <n v="6451"/>
  </r>
  <r>
    <x v="32"/>
    <x v="7"/>
    <n v="37"/>
    <n v="40"/>
    <n v="9727"/>
  </r>
  <r>
    <x v="33"/>
    <x v="7"/>
    <n v="37"/>
    <n v="19"/>
    <n v="5498"/>
  </r>
  <r>
    <x v="34"/>
    <x v="7"/>
    <n v="37"/>
    <n v="1"/>
    <n v="128"/>
  </r>
  <r>
    <x v="35"/>
    <x v="7"/>
    <n v="37"/>
    <n v="36"/>
    <n v="11295"/>
  </r>
  <r>
    <x v="36"/>
    <x v="7"/>
    <n v="37"/>
    <n v="16"/>
    <n v="3838"/>
  </r>
  <r>
    <x v="37"/>
    <x v="7"/>
    <n v="37"/>
    <n v="7"/>
    <n v="2858"/>
  </r>
  <r>
    <x v="38"/>
    <x v="7"/>
    <n v="37"/>
    <n v="46"/>
    <n v="13045"/>
  </r>
  <r>
    <x v="39"/>
    <x v="7"/>
    <n v="37"/>
    <n v="16"/>
    <n v="4598"/>
  </r>
  <r>
    <x v="40"/>
    <x v="7"/>
    <n v="37"/>
    <n v="9"/>
    <n v="3900"/>
  </r>
  <r>
    <x v="41"/>
    <x v="7"/>
    <n v="37"/>
    <n v="25"/>
    <n v="5096"/>
  </r>
  <r>
    <x v="42"/>
    <x v="7"/>
    <n v="37"/>
    <n v="47"/>
    <n v="9373"/>
  </r>
  <r>
    <x v="43"/>
    <x v="7"/>
    <n v="37"/>
    <n v="92"/>
    <n v="24631"/>
  </r>
  <r>
    <x v="44"/>
    <x v="7"/>
    <n v="37"/>
    <n v="31"/>
    <n v="12919"/>
  </r>
  <r>
    <x v="45"/>
    <x v="7"/>
    <n v="37"/>
    <n v="5"/>
    <n v="1164"/>
  </r>
  <r>
    <x v="46"/>
    <x v="7"/>
    <n v="37"/>
    <n v="117"/>
    <n v="82569"/>
  </r>
  <r>
    <x v="47"/>
    <x v="7"/>
    <n v="37"/>
    <n v="27"/>
    <n v="7148"/>
  </r>
  <r>
    <x v="48"/>
    <x v="7"/>
    <n v="37"/>
    <n v="23"/>
    <n v="8605"/>
  </r>
  <r>
    <x v="49"/>
    <x v="7"/>
    <n v="37"/>
    <n v="21"/>
    <n v="5867"/>
  </r>
  <r>
    <x v="50"/>
    <x v="7"/>
    <n v="37"/>
    <n v="13"/>
    <n v="2670"/>
  </r>
  <r>
    <x v="53"/>
    <x v="7"/>
    <n v="37"/>
    <n v="5"/>
    <n v="2561"/>
  </r>
  <r>
    <x v="52"/>
    <x v="7"/>
    <n v="37"/>
    <n v="2"/>
    <n v="736"/>
  </r>
  <r>
    <x v="51"/>
    <x v="7"/>
    <n v="37"/>
    <n v="67"/>
    <n v="98366"/>
  </r>
  <r>
    <x v="0"/>
    <x v="7"/>
    <n v="38"/>
    <n v="17"/>
    <n v="5179"/>
  </r>
  <r>
    <x v="1"/>
    <x v="7"/>
    <n v="38"/>
    <n v="5"/>
    <n v="1427"/>
  </r>
  <r>
    <x v="2"/>
    <x v="7"/>
    <n v="38"/>
    <n v="36"/>
    <n v="12616"/>
  </r>
  <r>
    <x v="3"/>
    <x v="7"/>
    <n v="38"/>
    <n v="7"/>
    <n v="2622"/>
  </r>
  <r>
    <x v="4"/>
    <x v="7"/>
    <n v="38"/>
    <n v="71"/>
    <n v="40827"/>
  </r>
  <r>
    <x v="5"/>
    <x v="7"/>
    <n v="38"/>
    <n v="42"/>
    <n v="23463"/>
  </r>
  <r>
    <x v="6"/>
    <x v="7"/>
    <n v="38"/>
    <n v="4"/>
    <n v="1730"/>
  </r>
  <r>
    <x v="7"/>
    <x v="7"/>
    <n v="38"/>
    <n v="12"/>
    <n v="2946"/>
  </r>
  <r>
    <x v="8"/>
    <x v="7"/>
    <n v="38"/>
    <n v="2"/>
    <n v="3064"/>
  </r>
  <r>
    <x v="9"/>
    <x v="7"/>
    <n v="38"/>
    <n v="0"/>
    <n v="0"/>
  </r>
  <r>
    <x v="10"/>
    <x v="7"/>
    <n v="38"/>
    <n v="48"/>
    <n v="49493"/>
  </r>
  <r>
    <x v="11"/>
    <x v="7"/>
    <n v="38"/>
    <n v="15"/>
    <n v="1499"/>
  </r>
  <r>
    <x v="12"/>
    <x v="7"/>
    <n v="38"/>
    <n v="1"/>
    <n v="298"/>
  </r>
  <r>
    <x v="13"/>
    <x v="7"/>
    <n v="38"/>
    <n v="57"/>
    <n v="39632"/>
  </r>
  <r>
    <x v="14"/>
    <x v="7"/>
    <n v="38"/>
    <n v="15"/>
    <n v="3873"/>
  </r>
  <r>
    <x v="15"/>
    <x v="7"/>
    <n v="38"/>
    <n v="5"/>
    <n v="2310"/>
  </r>
  <r>
    <x v="16"/>
    <x v="7"/>
    <n v="38"/>
    <n v="8"/>
    <n v="2907"/>
  </r>
  <r>
    <x v="17"/>
    <x v="7"/>
    <n v="38"/>
    <n v="9"/>
    <n v="7354"/>
  </r>
  <r>
    <x v="18"/>
    <x v="7"/>
    <n v="38"/>
    <n v="91"/>
    <n v="54251"/>
  </r>
  <r>
    <x v="19"/>
    <x v="7"/>
    <n v="38"/>
    <n v="23"/>
    <n v="3530"/>
  </r>
  <r>
    <x v="20"/>
    <x v="7"/>
    <n v="38"/>
    <n v="28"/>
    <n v="4763"/>
  </r>
  <r>
    <x v="21"/>
    <x v="7"/>
    <n v="38"/>
    <n v="24"/>
    <n v="20985"/>
  </r>
  <r>
    <x v="22"/>
    <x v="7"/>
    <n v="38"/>
    <n v="72"/>
    <n v="22574"/>
  </r>
  <r>
    <x v="23"/>
    <x v="7"/>
    <n v="38"/>
    <n v="10"/>
    <n v="2847"/>
  </r>
  <r>
    <x v="24"/>
    <x v="7"/>
    <n v="38"/>
    <n v="45"/>
    <n v="18864"/>
  </r>
  <r>
    <x v="25"/>
    <x v="7"/>
    <n v="38"/>
    <n v="16"/>
    <n v="3582"/>
  </r>
  <r>
    <x v="26"/>
    <x v="7"/>
    <n v="38"/>
    <n v="5"/>
    <n v="2588"/>
  </r>
  <r>
    <x v="27"/>
    <x v="7"/>
    <n v="38"/>
    <n v="7"/>
    <n v="1293"/>
  </r>
  <r>
    <x v="28"/>
    <x v="7"/>
    <n v="38"/>
    <n v="29"/>
    <n v="15425"/>
  </r>
  <r>
    <x v="29"/>
    <x v="7"/>
    <n v="38"/>
    <n v="13"/>
    <n v="2232"/>
  </r>
  <r>
    <x v="30"/>
    <x v="7"/>
    <n v="38"/>
    <n v="39"/>
    <n v="26939"/>
  </r>
  <r>
    <x v="31"/>
    <x v="7"/>
    <n v="38"/>
    <n v="17"/>
    <n v="6870"/>
  </r>
  <r>
    <x v="32"/>
    <x v="7"/>
    <n v="38"/>
    <n v="41"/>
    <n v="10867"/>
  </r>
  <r>
    <x v="33"/>
    <x v="7"/>
    <n v="38"/>
    <n v="19"/>
    <n v="5731"/>
  </r>
  <r>
    <x v="34"/>
    <x v="7"/>
    <n v="38"/>
    <n v="1"/>
    <n v="108"/>
  </r>
  <r>
    <x v="35"/>
    <x v="7"/>
    <n v="38"/>
    <n v="38"/>
    <n v="11817"/>
  </r>
  <r>
    <x v="36"/>
    <x v="7"/>
    <n v="38"/>
    <n v="16"/>
    <n v="3556"/>
  </r>
  <r>
    <x v="37"/>
    <x v="7"/>
    <n v="38"/>
    <n v="7"/>
    <n v="4493"/>
  </r>
  <r>
    <x v="38"/>
    <x v="7"/>
    <n v="38"/>
    <n v="46"/>
    <n v="13459"/>
  </r>
  <r>
    <x v="39"/>
    <x v="7"/>
    <n v="38"/>
    <n v="16"/>
    <n v="4747"/>
  </r>
  <r>
    <x v="40"/>
    <x v="7"/>
    <n v="38"/>
    <n v="10"/>
    <n v="5088"/>
  </r>
  <r>
    <x v="41"/>
    <x v="7"/>
    <n v="38"/>
    <n v="23"/>
    <n v="4567"/>
  </r>
  <r>
    <x v="42"/>
    <x v="7"/>
    <n v="38"/>
    <n v="43"/>
    <n v="8946"/>
  </r>
  <r>
    <x v="43"/>
    <x v="7"/>
    <n v="38"/>
    <n v="93"/>
    <n v="25244"/>
  </r>
  <r>
    <x v="44"/>
    <x v="7"/>
    <n v="38"/>
    <n v="37"/>
    <n v="23216"/>
  </r>
  <r>
    <x v="45"/>
    <x v="7"/>
    <n v="38"/>
    <n v="5"/>
    <n v="1198"/>
  </r>
  <r>
    <x v="46"/>
    <x v="7"/>
    <n v="38"/>
    <n v="116"/>
    <n v="83762"/>
  </r>
  <r>
    <x v="47"/>
    <x v="7"/>
    <n v="38"/>
    <n v="25"/>
    <n v="5489"/>
  </r>
  <r>
    <x v="48"/>
    <x v="7"/>
    <n v="38"/>
    <n v="17"/>
    <n v="7604"/>
  </r>
  <r>
    <x v="49"/>
    <x v="7"/>
    <n v="38"/>
    <n v="21"/>
    <n v="6419"/>
  </r>
  <r>
    <x v="50"/>
    <x v="7"/>
    <n v="38"/>
    <n v="13"/>
    <n v="2744"/>
  </r>
  <r>
    <x v="53"/>
    <x v="7"/>
    <n v="38"/>
    <n v="5"/>
    <n v="1465"/>
  </r>
  <r>
    <x v="52"/>
    <x v="7"/>
    <n v="38"/>
    <n v="2"/>
    <n v="602"/>
  </r>
  <r>
    <x v="51"/>
    <x v="7"/>
    <n v="38"/>
    <n v="70"/>
    <n v="96600"/>
  </r>
  <r>
    <x v="0"/>
    <x v="7"/>
    <n v="39"/>
    <n v="16"/>
    <n v="6152"/>
  </r>
  <r>
    <x v="1"/>
    <x v="7"/>
    <n v="39"/>
    <n v="5"/>
    <n v="1358"/>
  </r>
  <r>
    <x v="2"/>
    <x v="7"/>
    <n v="39"/>
    <n v="35"/>
    <n v="11722"/>
  </r>
  <r>
    <x v="3"/>
    <x v="7"/>
    <n v="39"/>
    <n v="6"/>
    <n v="2621"/>
  </r>
  <r>
    <x v="4"/>
    <x v="7"/>
    <n v="39"/>
    <n v="72"/>
    <n v="42345"/>
  </r>
  <r>
    <x v="5"/>
    <x v="7"/>
    <n v="39"/>
    <n v="42"/>
    <n v="43397"/>
  </r>
  <r>
    <x v="6"/>
    <x v="7"/>
    <n v="39"/>
    <n v="7"/>
    <n v="1866"/>
  </r>
  <r>
    <x v="7"/>
    <x v="7"/>
    <n v="39"/>
    <n v="12"/>
    <n v="2954"/>
  </r>
  <r>
    <x v="8"/>
    <x v="7"/>
    <n v="39"/>
    <n v="2"/>
    <n v="3087"/>
  </r>
  <r>
    <x v="9"/>
    <x v="7"/>
    <n v="39"/>
    <n v="0"/>
    <n v="0"/>
  </r>
  <r>
    <x v="10"/>
    <x v="7"/>
    <n v="39"/>
    <n v="49"/>
    <n v="50394"/>
  </r>
  <r>
    <x v="11"/>
    <x v="7"/>
    <n v="39"/>
    <n v="14"/>
    <n v="1466"/>
  </r>
  <r>
    <x v="12"/>
    <x v="7"/>
    <n v="39"/>
    <n v="2"/>
    <n v="323"/>
  </r>
  <r>
    <x v="13"/>
    <x v="7"/>
    <n v="39"/>
    <n v="54"/>
    <n v="40132"/>
  </r>
  <r>
    <x v="14"/>
    <x v="7"/>
    <n v="39"/>
    <n v="14"/>
    <n v="3396"/>
  </r>
  <r>
    <x v="15"/>
    <x v="7"/>
    <n v="39"/>
    <n v="5"/>
    <n v="2423"/>
  </r>
  <r>
    <x v="16"/>
    <x v="7"/>
    <n v="39"/>
    <n v="7"/>
    <n v="2613"/>
  </r>
  <r>
    <x v="17"/>
    <x v="7"/>
    <n v="39"/>
    <n v="8"/>
    <n v="5223"/>
  </r>
  <r>
    <x v="18"/>
    <x v="7"/>
    <n v="39"/>
    <n v="92"/>
    <n v="53719"/>
  </r>
  <r>
    <x v="19"/>
    <x v="7"/>
    <n v="39"/>
    <n v="21"/>
    <n v="2927"/>
  </r>
  <r>
    <x v="20"/>
    <x v="7"/>
    <n v="39"/>
    <n v="30"/>
    <n v="6088"/>
  </r>
  <r>
    <x v="21"/>
    <x v="7"/>
    <n v="39"/>
    <n v="20"/>
    <n v="19202"/>
  </r>
  <r>
    <x v="22"/>
    <x v="7"/>
    <n v="39"/>
    <n v="73"/>
    <n v="20574"/>
  </r>
  <r>
    <x v="23"/>
    <x v="7"/>
    <n v="39"/>
    <n v="16"/>
    <n v="6426"/>
  </r>
  <r>
    <x v="24"/>
    <x v="7"/>
    <n v="39"/>
    <n v="43"/>
    <n v="17086"/>
  </r>
  <r>
    <x v="25"/>
    <x v="7"/>
    <n v="39"/>
    <n v="15"/>
    <n v="3381"/>
  </r>
  <r>
    <x v="26"/>
    <x v="7"/>
    <n v="39"/>
    <n v="3"/>
    <n v="1839"/>
  </r>
  <r>
    <x v="27"/>
    <x v="7"/>
    <n v="39"/>
    <n v="8"/>
    <n v="1418"/>
  </r>
  <r>
    <x v="28"/>
    <x v="7"/>
    <n v="39"/>
    <n v="31"/>
    <n v="19186"/>
  </r>
  <r>
    <x v="29"/>
    <x v="7"/>
    <n v="39"/>
    <n v="13"/>
    <n v="2368"/>
  </r>
  <r>
    <x v="30"/>
    <x v="7"/>
    <n v="39"/>
    <n v="39"/>
    <n v="26361"/>
  </r>
  <r>
    <x v="31"/>
    <x v="7"/>
    <n v="39"/>
    <n v="16"/>
    <n v="6389"/>
  </r>
  <r>
    <x v="32"/>
    <x v="7"/>
    <n v="39"/>
    <n v="39"/>
    <n v="9777"/>
  </r>
  <r>
    <x v="33"/>
    <x v="7"/>
    <n v="39"/>
    <n v="16"/>
    <n v="4482"/>
  </r>
  <r>
    <x v="34"/>
    <x v="7"/>
    <n v="39"/>
    <n v="1"/>
    <n v="120"/>
  </r>
  <r>
    <x v="35"/>
    <x v="7"/>
    <n v="39"/>
    <n v="36"/>
    <n v="10253"/>
  </r>
  <r>
    <x v="36"/>
    <x v="7"/>
    <n v="39"/>
    <n v="16"/>
    <n v="3764"/>
  </r>
  <r>
    <x v="37"/>
    <x v="7"/>
    <n v="39"/>
    <n v="7"/>
    <n v="3707"/>
  </r>
  <r>
    <x v="38"/>
    <x v="7"/>
    <n v="39"/>
    <n v="42"/>
    <n v="10328"/>
  </r>
  <r>
    <x v="39"/>
    <x v="7"/>
    <n v="39"/>
    <n v="16"/>
    <n v="4773"/>
  </r>
  <r>
    <x v="40"/>
    <x v="7"/>
    <n v="39"/>
    <n v="11"/>
    <n v="5104"/>
  </r>
  <r>
    <x v="41"/>
    <x v="7"/>
    <n v="39"/>
    <n v="24"/>
    <n v="4959"/>
  </r>
  <r>
    <x v="42"/>
    <x v="7"/>
    <n v="39"/>
    <n v="43"/>
    <n v="8878"/>
  </r>
  <r>
    <x v="43"/>
    <x v="7"/>
    <n v="39"/>
    <n v="90"/>
    <n v="25057"/>
  </r>
  <r>
    <x v="44"/>
    <x v="7"/>
    <n v="39"/>
    <n v="33"/>
    <n v="23331"/>
  </r>
  <r>
    <x v="45"/>
    <x v="7"/>
    <n v="39"/>
    <n v="5"/>
    <n v="891"/>
  </r>
  <r>
    <x v="46"/>
    <x v="7"/>
    <n v="39"/>
    <n v="110"/>
    <n v="69863"/>
  </r>
  <r>
    <x v="47"/>
    <x v="7"/>
    <n v="39"/>
    <n v="34"/>
    <n v="4133"/>
  </r>
  <r>
    <x v="48"/>
    <x v="7"/>
    <n v="39"/>
    <n v="17"/>
    <n v="6854"/>
  </r>
  <r>
    <x v="49"/>
    <x v="7"/>
    <n v="39"/>
    <n v="20"/>
    <n v="7198"/>
  </r>
  <r>
    <x v="50"/>
    <x v="7"/>
    <n v="39"/>
    <n v="14"/>
    <n v="2782"/>
  </r>
  <r>
    <x v="53"/>
    <x v="7"/>
    <n v="39"/>
    <n v="4"/>
    <n v="2681"/>
  </r>
  <r>
    <x v="52"/>
    <x v="7"/>
    <n v="39"/>
    <n v="2"/>
    <n v="640"/>
  </r>
  <r>
    <x v="51"/>
    <x v="7"/>
    <n v="39"/>
    <n v="71"/>
    <n v="102236"/>
  </r>
  <r>
    <x v="0"/>
    <x v="7"/>
    <n v="40"/>
    <n v="85"/>
    <n v="39722"/>
  </r>
  <r>
    <x v="1"/>
    <x v="7"/>
    <n v="40"/>
    <n v="17"/>
    <n v="5171"/>
  </r>
  <r>
    <x v="2"/>
    <x v="7"/>
    <n v="40"/>
    <n v="42"/>
    <n v="17237"/>
  </r>
  <r>
    <x v="3"/>
    <x v="7"/>
    <n v="40"/>
    <n v="17"/>
    <n v="4555"/>
  </r>
  <r>
    <x v="4"/>
    <x v="7"/>
    <n v="40"/>
    <n v="102"/>
    <n v="48569"/>
  </r>
  <r>
    <x v="5"/>
    <x v="7"/>
    <n v="40"/>
    <n v="42"/>
    <n v="22971"/>
  </r>
  <r>
    <x v="6"/>
    <x v="7"/>
    <n v="40"/>
    <n v="17"/>
    <n v="4597"/>
  </r>
  <r>
    <x v="7"/>
    <x v="7"/>
    <n v="40"/>
    <n v="13"/>
    <n v="2786"/>
  </r>
  <r>
    <x v="8"/>
    <x v="7"/>
    <n v="40"/>
    <n v="5"/>
    <n v="14817"/>
  </r>
  <r>
    <x v="9"/>
    <x v="7"/>
    <n v="40"/>
    <n v="0"/>
    <n v="0"/>
  </r>
  <r>
    <x v="10"/>
    <x v="7"/>
    <n v="40"/>
    <n v="48"/>
    <n v="46389"/>
  </r>
  <r>
    <x v="11"/>
    <x v="7"/>
    <n v="40"/>
    <n v="16"/>
    <n v="1506"/>
  </r>
  <r>
    <x v="12"/>
    <x v="7"/>
    <n v="40"/>
    <n v="5"/>
    <n v="1210"/>
  </r>
  <r>
    <x v="13"/>
    <x v="7"/>
    <n v="40"/>
    <n v="79"/>
    <n v="48264"/>
  </r>
  <r>
    <x v="14"/>
    <x v="7"/>
    <n v="40"/>
    <n v="24"/>
    <n v="5011"/>
  </r>
  <r>
    <x v="15"/>
    <x v="7"/>
    <n v="40"/>
    <n v="14"/>
    <n v="3732"/>
  </r>
  <r>
    <x v="16"/>
    <x v="7"/>
    <n v="40"/>
    <n v="30"/>
    <n v="7331"/>
  </r>
  <r>
    <x v="17"/>
    <x v="7"/>
    <n v="40"/>
    <n v="24"/>
    <n v="8656"/>
  </r>
  <r>
    <x v="18"/>
    <x v="7"/>
    <n v="40"/>
    <n v="94"/>
    <n v="53780"/>
  </r>
  <r>
    <x v="19"/>
    <x v="7"/>
    <n v="40"/>
    <n v="20"/>
    <n v="3051"/>
  </r>
  <r>
    <x v="20"/>
    <x v="7"/>
    <n v="40"/>
    <n v="40"/>
    <n v="9240"/>
  </r>
  <r>
    <x v="21"/>
    <x v="7"/>
    <n v="40"/>
    <n v="46"/>
    <n v="27326"/>
  </r>
  <r>
    <x v="22"/>
    <x v="7"/>
    <n v="40"/>
    <n v="81"/>
    <n v="27423"/>
  </r>
  <r>
    <x v="23"/>
    <x v="7"/>
    <n v="40"/>
    <n v="22"/>
    <n v="6940"/>
  </r>
  <r>
    <x v="24"/>
    <x v="7"/>
    <n v="40"/>
    <n v="46"/>
    <n v="18531"/>
  </r>
  <r>
    <x v="25"/>
    <x v="7"/>
    <n v="40"/>
    <n v="18"/>
    <n v="4492"/>
  </r>
  <r>
    <x v="26"/>
    <x v="7"/>
    <n v="40"/>
    <n v="7"/>
    <n v="3619"/>
  </r>
  <r>
    <x v="27"/>
    <x v="7"/>
    <n v="40"/>
    <n v="48"/>
    <n v="8409"/>
  </r>
  <r>
    <x v="28"/>
    <x v="7"/>
    <n v="40"/>
    <n v="34"/>
    <n v="17072"/>
  </r>
  <r>
    <x v="29"/>
    <x v="7"/>
    <n v="40"/>
    <n v="17"/>
    <n v="3239"/>
  </r>
  <r>
    <x v="30"/>
    <x v="7"/>
    <n v="40"/>
    <n v="41"/>
    <n v="26244"/>
  </r>
  <r>
    <x v="31"/>
    <x v="7"/>
    <n v="40"/>
    <n v="41"/>
    <n v="18321"/>
  </r>
  <r>
    <x v="32"/>
    <x v="7"/>
    <n v="40"/>
    <n v="52"/>
    <n v="12267"/>
  </r>
  <r>
    <x v="33"/>
    <x v="7"/>
    <n v="40"/>
    <n v="45"/>
    <n v="14082"/>
  </r>
  <r>
    <x v="34"/>
    <x v="7"/>
    <n v="40"/>
    <n v="7"/>
    <n v="1316"/>
  </r>
  <r>
    <x v="35"/>
    <x v="7"/>
    <n v="40"/>
    <n v="57"/>
    <n v="18571"/>
  </r>
  <r>
    <x v="36"/>
    <x v="7"/>
    <n v="40"/>
    <n v="22"/>
    <n v="7527"/>
  </r>
  <r>
    <x v="37"/>
    <x v="7"/>
    <n v="40"/>
    <n v="74"/>
    <n v="33854"/>
  </r>
  <r>
    <x v="38"/>
    <x v="7"/>
    <n v="40"/>
    <n v="147"/>
    <n v="77633"/>
  </r>
  <r>
    <x v="39"/>
    <x v="7"/>
    <n v="40"/>
    <n v="22"/>
    <n v="5363"/>
  </r>
  <r>
    <x v="40"/>
    <x v="7"/>
    <n v="40"/>
    <n v="15"/>
    <n v="7447"/>
  </r>
  <r>
    <x v="41"/>
    <x v="7"/>
    <n v="40"/>
    <n v="31"/>
    <n v="9531"/>
  </r>
  <r>
    <x v="42"/>
    <x v="7"/>
    <n v="40"/>
    <n v="50"/>
    <n v="9476"/>
  </r>
  <r>
    <x v="43"/>
    <x v="7"/>
    <n v="40"/>
    <n v="111"/>
    <n v="29816"/>
  </r>
  <r>
    <x v="44"/>
    <x v="7"/>
    <n v="40"/>
    <n v="47"/>
    <n v="25685"/>
  </r>
  <r>
    <x v="45"/>
    <x v="7"/>
    <n v="40"/>
    <n v="9"/>
    <n v="2249"/>
  </r>
  <r>
    <x v="46"/>
    <x v="7"/>
    <n v="40"/>
    <n v="126"/>
    <n v="86804"/>
  </r>
  <r>
    <x v="47"/>
    <x v="7"/>
    <n v="40"/>
    <n v="48"/>
    <n v="6107"/>
  </r>
  <r>
    <x v="48"/>
    <x v="7"/>
    <n v="40"/>
    <n v="32"/>
    <n v="13114"/>
  </r>
  <r>
    <x v="49"/>
    <x v="7"/>
    <n v="40"/>
    <n v="24"/>
    <n v="6709"/>
  </r>
  <r>
    <x v="50"/>
    <x v="7"/>
    <n v="40"/>
    <n v="22"/>
    <n v="4665"/>
  </r>
  <r>
    <x v="53"/>
    <x v="7"/>
    <n v="40"/>
    <n v="4"/>
    <n v="2004"/>
  </r>
  <r>
    <x v="52"/>
    <x v="7"/>
    <n v="40"/>
    <n v="2"/>
    <n v="775"/>
  </r>
  <r>
    <x v="51"/>
    <x v="7"/>
    <n v="40"/>
    <n v="78"/>
    <n v="101802"/>
  </r>
  <r>
    <x v="0"/>
    <x v="7"/>
    <n v="41"/>
    <n v="86"/>
    <n v="40310"/>
  </r>
  <r>
    <x v="1"/>
    <x v="7"/>
    <n v="41"/>
    <n v="17"/>
    <n v="5064"/>
  </r>
  <r>
    <x v="2"/>
    <x v="7"/>
    <n v="41"/>
    <n v="43"/>
    <n v="17541"/>
  </r>
  <r>
    <x v="3"/>
    <x v="7"/>
    <n v="41"/>
    <n v="16"/>
    <n v="4642"/>
  </r>
  <r>
    <x v="4"/>
    <x v="7"/>
    <n v="41"/>
    <n v="106"/>
    <n v="47742"/>
  </r>
  <r>
    <x v="5"/>
    <x v="7"/>
    <n v="41"/>
    <n v="42"/>
    <n v="22974"/>
  </r>
  <r>
    <x v="6"/>
    <x v="7"/>
    <n v="41"/>
    <n v="19"/>
    <n v="4823"/>
  </r>
  <r>
    <x v="7"/>
    <x v="7"/>
    <n v="41"/>
    <n v="13"/>
    <n v="2844"/>
  </r>
  <r>
    <x v="8"/>
    <x v="7"/>
    <n v="41"/>
    <n v="5"/>
    <n v="13967"/>
  </r>
  <r>
    <x v="9"/>
    <x v="7"/>
    <n v="41"/>
    <n v="0"/>
    <n v="0"/>
  </r>
  <r>
    <x v="10"/>
    <x v="7"/>
    <n v="41"/>
    <n v="50"/>
    <n v="48665"/>
  </r>
  <r>
    <x v="11"/>
    <x v="7"/>
    <n v="41"/>
    <n v="16"/>
    <n v="1465"/>
  </r>
  <r>
    <x v="12"/>
    <x v="7"/>
    <n v="41"/>
    <n v="6"/>
    <n v="1360"/>
  </r>
  <r>
    <x v="13"/>
    <x v="7"/>
    <n v="41"/>
    <n v="78"/>
    <n v="45846"/>
  </r>
  <r>
    <x v="14"/>
    <x v="7"/>
    <n v="41"/>
    <n v="24"/>
    <n v="4384"/>
  </r>
  <r>
    <x v="15"/>
    <x v="7"/>
    <n v="41"/>
    <n v="14"/>
    <n v="3763"/>
  </r>
  <r>
    <x v="16"/>
    <x v="7"/>
    <n v="41"/>
    <n v="31"/>
    <n v="7168"/>
  </r>
  <r>
    <x v="17"/>
    <x v="7"/>
    <n v="41"/>
    <n v="30"/>
    <n v="10349"/>
  </r>
  <r>
    <x v="18"/>
    <x v="7"/>
    <n v="41"/>
    <n v="94"/>
    <n v="54708"/>
  </r>
  <r>
    <x v="19"/>
    <x v="7"/>
    <n v="41"/>
    <n v="24"/>
    <n v="3741"/>
  </r>
  <r>
    <x v="20"/>
    <x v="7"/>
    <n v="41"/>
    <n v="39"/>
    <n v="8990"/>
  </r>
  <r>
    <x v="21"/>
    <x v="7"/>
    <n v="41"/>
    <n v="43"/>
    <n v="33195"/>
  </r>
  <r>
    <x v="22"/>
    <x v="7"/>
    <n v="41"/>
    <n v="82"/>
    <n v="26161"/>
  </r>
  <r>
    <x v="23"/>
    <x v="7"/>
    <n v="41"/>
    <n v="24"/>
    <n v="7396"/>
  </r>
  <r>
    <x v="24"/>
    <x v="7"/>
    <n v="41"/>
    <n v="42"/>
    <n v="14204"/>
  </r>
  <r>
    <x v="25"/>
    <x v="7"/>
    <n v="41"/>
    <n v="20"/>
    <n v="4390"/>
  </r>
  <r>
    <x v="26"/>
    <x v="7"/>
    <n v="41"/>
    <n v="8"/>
    <n v="3222"/>
  </r>
  <r>
    <x v="27"/>
    <x v="7"/>
    <n v="41"/>
    <n v="48"/>
    <n v="8985"/>
  </r>
  <r>
    <x v="28"/>
    <x v="7"/>
    <n v="41"/>
    <n v="35"/>
    <n v="17649"/>
  </r>
  <r>
    <x v="29"/>
    <x v="7"/>
    <n v="41"/>
    <n v="18"/>
    <n v="3609"/>
  </r>
  <r>
    <x v="30"/>
    <x v="7"/>
    <n v="41"/>
    <n v="40"/>
    <n v="24846"/>
  </r>
  <r>
    <x v="31"/>
    <x v="7"/>
    <n v="41"/>
    <n v="38"/>
    <n v="16593"/>
  </r>
  <r>
    <x v="32"/>
    <x v="7"/>
    <n v="41"/>
    <n v="55"/>
    <n v="12844"/>
  </r>
  <r>
    <x v="33"/>
    <x v="7"/>
    <n v="41"/>
    <n v="47"/>
    <n v="14695"/>
  </r>
  <r>
    <x v="34"/>
    <x v="7"/>
    <n v="41"/>
    <n v="7"/>
    <n v="1455"/>
  </r>
  <r>
    <x v="35"/>
    <x v="7"/>
    <n v="41"/>
    <n v="63"/>
    <n v="20703"/>
  </r>
  <r>
    <x v="36"/>
    <x v="7"/>
    <n v="41"/>
    <n v="25"/>
    <n v="8803"/>
  </r>
  <r>
    <x v="37"/>
    <x v="7"/>
    <n v="41"/>
    <n v="78"/>
    <n v="33338"/>
  </r>
  <r>
    <x v="38"/>
    <x v="7"/>
    <n v="41"/>
    <n v="144"/>
    <n v="62660"/>
  </r>
  <r>
    <x v="39"/>
    <x v="7"/>
    <n v="41"/>
    <n v="23"/>
    <n v="4749"/>
  </r>
  <r>
    <x v="40"/>
    <x v="7"/>
    <n v="41"/>
    <n v="15"/>
    <n v="7652"/>
  </r>
  <r>
    <x v="41"/>
    <x v="7"/>
    <n v="41"/>
    <n v="31"/>
    <n v="9927"/>
  </r>
  <r>
    <x v="42"/>
    <x v="7"/>
    <n v="41"/>
    <n v="54"/>
    <n v="9300"/>
  </r>
  <r>
    <x v="43"/>
    <x v="7"/>
    <n v="41"/>
    <n v="113"/>
    <n v="29398"/>
  </r>
  <r>
    <x v="44"/>
    <x v="7"/>
    <n v="41"/>
    <n v="38"/>
    <n v="23305"/>
  </r>
  <r>
    <x v="45"/>
    <x v="7"/>
    <n v="41"/>
    <n v="10"/>
    <n v="2914"/>
  </r>
  <r>
    <x v="46"/>
    <x v="7"/>
    <n v="41"/>
    <n v="127"/>
    <n v="88883"/>
  </r>
  <r>
    <x v="47"/>
    <x v="7"/>
    <n v="41"/>
    <n v="51"/>
    <n v="9568"/>
  </r>
  <r>
    <x v="48"/>
    <x v="7"/>
    <n v="41"/>
    <n v="30"/>
    <n v="12100"/>
  </r>
  <r>
    <x v="49"/>
    <x v="7"/>
    <n v="41"/>
    <n v="25"/>
    <n v="6863"/>
  </r>
  <r>
    <x v="50"/>
    <x v="7"/>
    <n v="41"/>
    <n v="22"/>
    <n v="4627"/>
  </r>
  <r>
    <x v="53"/>
    <x v="7"/>
    <n v="41"/>
    <n v="4"/>
    <n v="2256"/>
  </r>
  <r>
    <x v="52"/>
    <x v="7"/>
    <n v="41"/>
    <n v="2"/>
    <n v="665"/>
  </r>
  <r>
    <x v="51"/>
    <x v="7"/>
    <n v="41"/>
    <n v="75"/>
    <n v="101270"/>
  </r>
  <r>
    <x v="0"/>
    <x v="7"/>
    <n v="42"/>
    <n v="85"/>
    <n v="38770"/>
  </r>
  <r>
    <x v="1"/>
    <x v="7"/>
    <n v="42"/>
    <n v="16"/>
    <n v="4914"/>
  </r>
  <r>
    <x v="2"/>
    <x v="7"/>
    <n v="42"/>
    <n v="45"/>
    <n v="19970"/>
  </r>
  <r>
    <x v="3"/>
    <x v="7"/>
    <n v="42"/>
    <n v="17"/>
    <n v="4436"/>
  </r>
  <r>
    <x v="4"/>
    <x v="7"/>
    <n v="42"/>
    <n v="117"/>
    <n v="52516"/>
  </r>
  <r>
    <x v="5"/>
    <x v="7"/>
    <n v="42"/>
    <n v="42"/>
    <n v="24507"/>
  </r>
  <r>
    <x v="6"/>
    <x v="7"/>
    <n v="42"/>
    <n v="16"/>
    <n v="4481"/>
  </r>
  <r>
    <x v="7"/>
    <x v="7"/>
    <n v="42"/>
    <n v="13"/>
    <n v="3050"/>
  </r>
  <r>
    <x v="8"/>
    <x v="7"/>
    <n v="42"/>
    <n v="5"/>
    <n v="14972"/>
  </r>
  <r>
    <x v="9"/>
    <x v="7"/>
    <n v="42"/>
    <n v="0"/>
    <n v="0"/>
  </r>
  <r>
    <x v="10"/>
    <x v="7"/>
    <n v="42"/>
    <n v="51"/>
    <n v="48615"/>
  </r>
  <r>
    <x v="11"/>
    <x v="7"/>
    <n v="42"/>
    <n v="17"/>
    <n v="1633"/>
  </r>
  <r>
    <x v="12"/>
    <x v="7"/>
    <n v="42"/>
    <n v="6"/>
    <n v="1360"/>
  </r>
  <r>
    <x v="13"/>
    <x v="7"/>
    <n v="42"/>
    <n v="81"/>
    <n v="48311"/>
  </r>
  <r>
    <x v="14"/>
    <x v="7"/>
    <n v="42"/>
    <n v="24"/>
    <n v="5136"/>
  </r>
  <r>
    <x v="15"/>
    <x v="7"/>
    <n v="42"/>
    <n v="14"/>
    <n v="3959"/>
  </r>
  <r>
    <x v="16"/>
    <x v="7"/>
    <n v="42"/>
    <n v="31"/>
    <n v="6855"/>
  </r>
  <r>
    <x v="17"/>
    <x v="7"/>
    <n v="42"/>
    <n v="33"/>
    <n v="10659"/>
  </r>
  <r>
    <x v="18"/>
    <x v="7"/>
    <n v="42"/>
    <n v="93"/>
    <n v="52837"/>
  </r>
  <r>
    <x v="19"/>
    <x v="7"/>
    <n v="42"/>
    <n v="25"/>
    <n v="4391"/>
  </r>
  <r>
    <x v="20"/>
    <x v="7"/>
    <n v="42"/>
    <n v="41"/>
    <n v="8939"/>
  </r>
  <r>
    <x v="21"/>
    <x v="7"/>
    <n v="42"/>
    <n v="45"/>
    <n v="34533"/>
  </r>
  <r>
    <x v="22"/>
    <x v="7"/>
    <n v="42"/>
    <n v="85"/>
    <n v="27841"/>
  </r>
  <r>
    <x v="23"/>
    <x v="7"/>
    <n v="42"/>
    <n v="24"/>
    <n v="7458"/>
  </r>
  <r>
    <x v="24"/>
    <x v="7"/>
    <n v="42"/>
    <n v="41"/>
    <n v="14660"/>
  </r>
  <r>
    <x v="25"/>
    <x v="7"/>
    <n v="42"/>
    <n v="19"/>
    <n v="4362"/>
  </r>
  <r>
    <x v="26"/>
    <x v="7"/>
    <n v="42"/>
    <n v="8"/>
    <n v="3412"/>
  </r>
  <r>
    <x v="27"/>
    <x v="7"/>
    <n v="42"/>
    <n v="48"/>
    <n v="11313"/>
  </r>
  <r>
    <x v="28"/>
    <x v="7"/>
    <n v="42"/>
    <n v="35"/>
    <n v="17806"/>
  </r>
  <r>
    <x v="29"/>
    <x v="7"/>
    <n v="42"/>
    <n v="18"/>
    <n v="3517"/>
  </r>
  <r>
    <x v="30"/>
    <x v="7"/>
    <n v="42"/>
    <n v="42"/>
    <n v="26649"/>
  </r>
  <r>
    <x v="31"/>
    <x v="7"/>
    <n v="42"/>
    <n v="36"/>
    <n v="17241"/>
  </r>
  <r>
    <x v="32"/>
    <x v="7"/>
    <n v="42"/>
    <n v="53"/>
    <n v="13619"/>
  </r>
  <r>
    <x v="33"/>
    <x v="7"/>
    <n v="42"/>
    <n v="47"/>
    <n v="15803"/>
  </r>
  <r>
    <x v="34"/>
    <x v="7"/>
    <n v="42"/>
    <n v="5"/>
    <n v="726"/>
  </r>
  <r>
    <x v="35"/>
    <x v="7"/>
    <n v="42"/>
    <n v="64"/>
    <n v="20158"/>
  </r>
  <r>
    <x v="36"/>
    <x v="7"/>
    <n v="42"/>
    <n v="25"/>
    <n v="8236"/>
  </r>
  <r>
    <x v="37"/>
    <x v="7"/>
    <n v="42"/>
    <n v="77"/>
    <n v="34324"/>
  </r>
  <r>
    <x v="38"/>
    <x v="7"/>
    <n v="42"/>
    <n v="146"/>
    <n v="63334"/>
  </r>
  <r>
    <x v="39"/>
    <x v="7"/>
    <n v="42"/>
    <n v="23"/>
    <n v="5492"/>
  </r>
  <r>
    <x v="40"/>
    <x v="7"/>
    <n v="42"/>
    <n v="15"/>
    <n v="7218"/>
  </r>
  <r>
    <x v="41"/>
    <x v="7"/>
    <n v="42"/>
    <n v="32"/>
    <n v="10209"/>
  </r>
  <r>
    <x v="42"/>
    <x v="7"/>
    <n v="42"/>
    <n v="49"/>
    <n v="8234"/>
  </r>
  <r>
    <x v="43"/>
    <x v="7"/>
    <n v="42"/>
    <n v="111"/>
    <n v="29985"/>
  </r>
  <r>
    <x v="44"/>
    <x v="7"/>
    <n v="42"/>
    <n v="38"/>
    <n v="23267"/>
  </r>
  <r>
    <x v="45"/>
    <x v="7"/>
    <n v="42"/>
    <n v="10"/>
    <n v="2870"/>
  </r>
  <r>
    <x v="46"/>
    <x v="7"/>
    <n v="42"/>
    <n v="126"/>
    <n v="86313"/>
  </r>
  <r>
    <x v="47"/>
    <x v="7"/>
    <n v="42"/>
    <n v="52"/>
    <n v="10189"/>
  </r>
  <r>
    <x v="48"/>
    <x v="7"/>
    <n v="42"/>
    <n v="32"/>
    <n v="12261"/>
  </r>
  <r>
    <x v="49"/>
    <x v="7"/>
    <n v="42"/>
    <n v="25"/>
    <n v="7104"/>
  </r>
  <r>
    <x v="50"/>
    <x v="7"/>
    <n v="42"/>
    <n v="22"/>
    <n v="4674"/>
  </r>
  <r>
    <x v="53"/>
    <x v="7"/>
    <n v="42"/>
    <n v="5"/>
    <n v="2472"/>
  </r>
  <r>
    <x v="52"/>
    <x v="7"/>
    <n v="42"/>
    <n v="2"/>
    <n v="715"/>
  </r>
  <r>
    <x v="51"/>
    <x v="7"/>
    <n v="42"/>
    <n v="77"/>
    <n v="103430"/>
  </r>
  <r>
    <x v="0"/>
    <x v="7"/>
    <n v="43"/>
    <n v="86"/>
    <n v="38213"/>
  </r>
  <r>
    <x v="1"/>
    <x v="7"/>
    <n v="43"/>
    <n v="17"/>
    <n v="4872"/>
  </r>
  <r>
    <x v="2"/>
    <x v="7"/>
    <n v="43"/>
    <n v="45"/>
    <n v="19368"/>
  </r>
  <r>
    <x v="3"/>
    <x v="7"/>
    <n v="43"/>
    <n v="17"/>
    <n v="5181"/>
  </r>
  <r>
    <x v="4"/>
    <x v="7"/>
    <n v="43"/>
    <n v="118"/>
    <n v="52575"/>
  </r>
  <r>
    <x v="5"/>
    <x v="7"/>
    <n v="43"/>
    <n v="42"/>
    <n v="24056"/>
  </r>
  <r>
    <x v="6"/>
    <x v="7"/>
    <n v="43"/>
    <n v="20"/>
    <n v="4969"/>
  </r>
  <r>
    <x v="7"/>
    <x v="7"/>
    <n v="43"/>
    <n v="13"/>
    <n v="2868"/>
  </r>
  <r>
    <x v="8"/>
    <x v="7"/>
    <n v="43"/>
    <n v="5"/>
    <n v="15026"/>
  </r>
  <r>
    <x v="9"/>
    <x v="7"/>
    <n v="43"/>
    <n v="0"/>
    <n v="0"/>
  </r>
  <r>
    <x v="10"/>
    <x v="7"/>
    <n v="43"/>
    <n v="51"/>
    <n v="49296"/>
  </r>
  <r>
    <x v="11"/>
    <x v="7"/>
    <n v="43"/>
    <n v="16"/>
    <n v="1582"/>
  </r>
  <r>
    <x v="12"/>
    <x v="7"/>
    <n v="43"/>
    <n v="7"/>
    <n v="1576"/>
  </r>
  <r>
    <x v="13"/>
    <x v="7"/>
    <n v="43"/>
    <n v="81"/>
    <n v="47022"/>
  </r>
  <r>
    <x v="14"/>
    <x v="7"/>
    <n v="43"/>
    <n v="23"/>
    <n v="5244"/>
  </r>
  <r>
    <x v="15"/>
    <x v="7"/>
    <n v="43"/>
    <n v="14"/>
    <n v="4245"/>
  </r>
  <r>
    <x v="16"/>
    <x v="7"/>
    <n v="43"/>
    <n v="30"/>
    <n v="6874"/>
  </r>
  <r>
    <x v="17"/>
    <x v="7"/>
    <n v="43"/>
    <n v="34"/>
    <n v="10955"/>
  </r>
  <r>
    <x v="18"/>
    <x v="7"/>
    <n v="43"/>
    <n v="93"/>
    <n v="51709"/>
  </r>
  <r>
    <x v="19"/>
    <x v="7"/>
    <n v="43"/>
    <n v="24"/>
    <n v="4216"/>
  </r>
  <r>
    <x v="20"/>
    <x v="7"/>
    <n v="43"/>
    <n v="27"/>
    <n v="8165"/>
  </r>
  <r>
    <x v="21"/>
    <x v="7"/>
    <n v="43"/>
    <n v="44"/>
    <n v="35064"/>
  </r>
  <r>
    <x v="22"/>
    <x v="7"/>
    <n v="43"/>
    <n v="86"/>
    <n v="27302"/>
  </r>
  <r>
    <x v="23"/>
    <x v="7"/>
    <n v="43"/>
    <n v="23"/>
    <n v="7088"/>
  </r>
  <r>
    <x v="24"/>
    <x v="7"/>
    <n v="43"/>
    <n v="45"/>
    <n v="16648"/>
  </r>
  <r>
    <x v="25"/>
    <x v="7"/>
    <n v="43"/>
    <n v="18"/>
    <n v="4443"/>
  </r>
  <r>
    <x v="26"/>
    <x v="7"/>
    <n v="43"/>
    <n v="8"/>
    <n v="3537"/>
  </r>
  <r>
    <x v="27"/>
    <x v="7"/>
    <n v="43"/>
    <n v="48"/>
    <n v="10960"/>
  </r>
  <r>
    <x v="28"/>
    <x v="7"/>
    <n v="43"/>
    <n v="35"/>
    <n v="20172"/>
  </r>
  <r>
    <x v="29"/>
    <x v="7"/>
    <n v="43"/>
    <n v="17"/>
    <n v="3562"/>
  </r>
  <r>
    <x v="30"/>
    <x v="7"/>
    <n v="43"/>
    <n v="42"/>
    <n v="26643"/>
  </r>
  <r>
    <x v="31"/>
    <x v="7"/>
    <n v="43"/>
    <n v="40"/>
    <n v="18338"/>
  </r>
  <r>
    <x v="32"/>
    <x v="7"/>
    <n v="43"/>
    <n v="56"/>
    <n v="14453"/>
  </r>
  <r>
    <x v="33"/>
    <x v="7"/>
    <n v="43"/>
    <n v="48"/>
    <n v="17751"/>
  </r>
  <r>
    <x v="34"/>
    <x v="7"/>
    <n v="43"/>
    <n v="8"/>
    <n v="1594"/>
  </r>
  <r>
    <x v="35"/>
    <x v="7"/>
    <n v="43"/>
    <n v="64"/>
    <n v="20499"/>
  </r>
  <r>
    <x v="36"/>
    <x v="7"/>
    <n v="43"/>
    <n v="25"/>
    <n v="8591"/>
  </r>
  <r>
    <x v="37"/>
    <x v="7"/>
    <n v="43"/>
    <n v="80"/>
    <n v="35588"/>
  </r>
  <r>
    <x v="38"/>
    <x v="7"/>
    <n v="43"/>
    <n v="145"/>
    <n v="57073"/>
  </r>
  <r>
    <x v="39"/>
    <x v="7"/>
    <n v="43"/>
    <n v="22"/>
    <n v="5621"/>
  </r>
  <r>
    <x v="40"/>
    <x v="7"/>
    <n v="43"/>
    <n v="16"/>
    <n v="6482"/>
  </r>
  <r>
    <x v="41"/>
    <x v="7"/>
    <n v="43"/>
    <n v="32"/>
    <n v="10827"/>
  </r>
  <r>
    <x v="42"/>
    <x v="7"/>
    <n v="43"/>
    <n v="47"/>
    <n v="8857"/>
  </r>
  <r>
    <x v="43"/>
    <x v="7"/>
    <n v="43"/>
    <n v="111"/>
    <n v="30309"/>
  </r>
  <r>
    <x v="44"/>
    <x v="7"/>
    <n v="43"/>
    <n v="39"/>
    <n v="10511"/>
  </r>
  <r>
    <x v="45"/>
    <x v="7"/>
    <n v="43"/>
    <n v="10"/>
    <n v="3013"/>
  </r>
  <r>
    <x v="46"/>
    <x v="7"/>
    <n v="43"/>
    <n v="128"/>
    <n v="88764"/>
  </r>
  <r>
    <x v="47"/>
    <x v="7"/>
    <n v="43"/>
    <n v="45"/>
    <n v="5830"/>
  </r>
  <r>
    <x v="48"/>
    <x v="7"/>
    <n v="43"/>
    <n v="34"/>
    <n v="13538"/>
  </r>
  <r>
    <x v="49"/>
    <x v="7"/>
    <n v="43"/>
    <n v="23"/>
    <n v="6729"/>
  </r>
  <r>
    <x v="50"/>
    <x v="7"/>
    <n v="43"/>
    <n v="22"/>
    <n v="4781"/>
  </r>
  <r>
    <x v="53"/>
    <x v="7"/>
    <n v="43"/>
    <n v="3"/>
    <n v="2068"/>
  </r>
  <r>
    <x v="52"/>
    <x v="7"/>
    <n v="43"/>
    <n v="2"/>
    <n v="673"/>
  </r>
  <r>
    <x v="51"/>
    <x v="7"/>
    <n v="43"/>
    <n v="78"/>
    <n v="103823"/>
  </r>
  <r>
    <x v="0"/>
    <x v="7"/>
    <n v="44"/>
    <n v="86"/>
    <n v="39861"/>
  </r>
  <r>
    <x v="1"/>
    <x v="7"/>
    <n v="44"/>
    <n v="17"/>
    <n v="4951"/>
  </r>
  <r>
    <x v="2"/>
    <x v="7"/>
    <n v="44"/>
    <n v="43"/>
    <n v="18234"/>
  </r>
  <r>
    <x v="3"/>
    <x v="7"/>
    <n v="44"/>
    <n v="16"/>
    <n v="5339"/>
  </r>
  <r>
    <x v="4"/>
    <x v="7"/>
    <n v="44"/>
    <n v="120"/>
    <n v="47793"/>
  </r>
  <r>
    <x v="5"/>
    <x v="7"/>
    <n v="44"/>
    <n v="42"/>
    <n v="24173"/>
  </r>
  <r>
    <x v="6"/>
    <x v="7"/>
    <n v="44"/>
    <n v="20"/>
    <n v="5184"/>
  </r>
  <r>
    <x v="7"/>
    <x v="7"/>
    <n v="44"/>
    <n v="13"/>
    <n v="2644"/>
  </r>
  <r>
    <x v="8"/>
    <x v="7"/>
    <n v="44"/>
    <n v="5"/>
    <n v="13988"/>
  </r>
  <r>
    <x v="9"/>
    <x v="7"/>
    <n v="44"/>
    <n v="0"/>
    <n v="0"/>
  </r>
  <r>
    <x v="10"/>
    <x v="7"/>
    <n v="44"/>
    <n v="51"/>
    <n v="46948"/>
  </r>
  <r>
    <x v="11"/>
    <x v="7"/>
    <n v="44"/>
    <n v="16"/>
    <n v="1289"/>
  </r>
  <r>
    <x v="12"/>
    <x v="7"/>
    <n v="44"/>
    <n v="7"/>
    <n v="1582"/>
  </r>
  <r>
    <x v="13"/>
    <x v="7"/>
    <n v="44"/>
    <n v="79"/>
    <n v="46259"/>
  </r>
  <r>
    <x v="14"/>
    <x v="7"/>
    <n v="44"/>
    <n v="24"/>
    <n v="4640"/>
  </r>
  <r>
    <x v="15"/>
    <x v="7"/>
    <n v="44"/>
    <n v="14"/>
    <n v="4335"/>
  </r>
  <r>
    <x v="16"/>
    <x v="7"/>
    <n v="44"/>
    <n v="30"/>
    <n v="6648"/>
  </r>
  <r>
    <x v="17"/>
    <x v="7"/>
    <n v="44"/>
    <n v="35"/>
    <n v="10865"/>
  </r>
  <r>
    <x v="18"/>
    <x v="7"/>
    <n v="44"/>
    <n v="93"/>
    <n v="53037"/>
  </r>
  <r>
    <x v="19"/>
    <x v="7"/>
    <n v="44"/>
    <n v="25"/>
    <n v="3400"/>
  </r>
  <r>
    <x v="20"/>
    <x v="7"/>
    <n v="44"/>
    <n v="28"/>
    <n v="8790"/>
  </r>
  <r>
    <x v="21"/>
    <x v="7"/>
    <n v="44"/>
    <n v="46"/>
    <n v="33940"/>
  </r>
  <r>
    <x v="22"/>
    <x v="7"/>
    <n v="44"/>
    <n v="87"/>
    <n v="27443"/>
  </r>
  <r>
    <x v="23"/>
    <x v="7"/>
    <n v="44"/>
    <n v="24"/>
    <n v="7241"/>
  </r>
  <r>
    <x v="24"/>
    <x v="7"/>
    <n v="44"/>
    <n v="38"/>
    <n v="13040"/>
  </r>
  <r>
    <x v="25"/>
    <x v="7"/>
    <n v="44"/>
    <n v="21"/>
    <n v="7874"/>
  </r>
  <r>
    <x v="26"/>
    <x v="7"/>
    <n v="44"/>
    <n v="8"/>
    <n v="3606"/>
  </r>
  <r>
    <x v="27"/>
    <x v="7"/>
    <n v="44"/>
    <n v="48"/>
    <n v="10668"/>
  </r>
  <r>
    <x v="28"/>
    <x v="7"/>
    <n v="44"/>
    <n v="35"/>
    <n v="17845"/>
  </r>
  <r>
    <x v="29"/>
    <x v="7"/>
    <n v="44"/>
    <n v="18"/>
    <n v="3331"/>
  </r>
  <r>
    <x v="30"/>
    <x v="7"/>
    <n v="44"/>
    <n v="33"/>
    <n v="25408"/>
  </r>
  <r>
    <x v="31"/>
    <x v="7"/>
    <n v="44"/>
    <n v="39"/>
    <n v="17711"/>
  </r>
  <r>
    <x v="32"/>
    <x v="7"/>
    <n v="44"/>
    <n v="54"/>
    <n v="13529"/>
  </r>
  <r>
    <x v="33"/>
    <x v="7"/>
    <n v="44"/>
    <n v="49"/>
    <n v="19014"/>
  </r>
  <r>
    <x v="34"/>
    <x v="7"/>
    <n v="44"/>
    <n v="7"/>
    <n v="1291"/>
  </r>
  <r>
    <x v="35"/>
    <x v="7"/>
    <n v="44"/>
    <n v="64"/>
    <n v="22230"/>
  </r>
  <r>
    <x v="36"/>
    <x v="7"/>
    <n v="44"/>
    <n v="25"/>
    <n v="8725"/>
  </r>
  <r>
    <x v="37"/>
    <x v="7"/>
    <n v="44"/>
    <n v="79"/>
    <n v="35020"/>
  </r>
  <r>
    <x v="38"/>
    <x v="7"/>
    <n v="44"/>
    <n v="147"/>
    <n v="60038"/>
  </r>
  <r>
    <x v="39"/>
    <x v="7"/>
    <n v="44"/>
    <n v="23"/>
    <n v="5635"/>
  </r>
  <r>
    <x v="40"/>
    <x v="7"/>
    <n v="44"/>
    <n v="17"/>
    <n v="6665"/>
  </r>
  <r>
    <x v="41"/>
    <x v="7"/>
    <n v="44"/>
    <n v="32"/>
    <n v="10286"/>
  </r>
  <r>
    <x v="42"/>
    <x v="7"/>
    <n v="44"/>
    <n v="47"/>
    <n v="9532"/>
  </r>
  <r>
    <x v="43"/>
    <x v="7"/>
    <n v="44"/>
    <n v="76"/>
    <n v="23849"/>
  </r>
  <r>
    <x v="44"/>
    <x v="7"/>
    <n v="44"/>
    <n v="41"/>
    <n v="24781"/>
  </r>
  <r>
    <x v="45"/>
    <x v="7"/>
    <n v="44"/>
    <n v="10"/>
    <n v="2845"/>
  </r>
  <r>
    <x v="46"/>
    <x v="7"/>
    <n v="44"/>
    <n v="130"/>
    <n v="88734"/>
  </r>
  <r>
    <x v="47"/>
    <x v="7"/>
    <n v="44"/>
    <n v="37"/>
    <n v="8397"/>
  </r>
  <r>
    <x v="48"/>
    <x v="7"/>
    <n v="44"/>
    <n v="35"/>
    <n v="10389"/>
  </r>
  <r>
    <x v="49"/>
    <x v="7"/>
    <n v="44"/>
    <n v="25"/>
    <n v="6772"/>
  </r>
  <r>
    <x v="50"/>
    <x v="7"/>
    <n v="44"/>
    <n v="21"/>
    <n v="4476"/>
  </r>
  <r>
    <x v="53"/>
    <x v="7"/>
    <n v="44"/>
    <n v="3"/>
    <n v="2065"/>
  </r>
  <r>
    <x v="52"/>
    <x v="7"/>
    <n v="44"/>
    <n v="2"/>
    <n v="645"/>
  </r>
  <r>
    <x v="51"/>
    <x v="7"/>
    <n v="44"/>
    <n v="77"/>
    <n v="100805"/>
  </r>
  <r>
    <x v="0"/>
    <x v="7"/>
    <n v="45"/>
    <n v="84"/>
    <n v="40282"/>
  </r>
  <r>
    <x v="1"/>
    <x v="7"/>
    <n v="45"/>
    <n v="17"/>
    <n v="5016"/>
  </r>
  <r>
    <x v="2"/>
    <x v="7"/>
    <n v="45"/>
    <n v="39"/>
    <n v="15685"/>
  </r>
  <r>
    <x v="3"/>
    <x v="7"/>
    <n v="45"/>
    <n v="16"/>
    <n v="5003"/>
  </r>
  <r>
    <x v="4"/>
    <x v="7"/>
    <n v="45"/>
    <n v="124"/>
    <n v="49777"/>
  </r>
  <r>
    <x v="5"/>
    <x v="7"/>
    <n v="45"/>
    <n v="42"/>
    <n v="24465"/>
  </r>
  <r>
    <x v="6"/>
    <x v="7"/>
    <n v="45"/>
    <n v="18"/>
    <n v="5072"/>
  </r>
  <r>
    <x v="7"/>
    <x v="7"/>
    <n v="45"/>
    <n v="13"/>
    <n v="2687"/>
  </r>
  <r>
    <x v="8"/>
    <x v="7"/>
    <n v="45"/>
    <n v="5"/>
    <n v="13581"/>
  </r>
  <r>
    <x v="9"/>
    <x v="7"/>
    <n v="45"/>
    <n v="0"/>
    <n v="0"/>
  </r>
  <r>
    <x v="10"/>
    <x v="7"/>
    <n v="45"/>
    <n v="50"/>
    <n v="47385"/>
  </r>
  <r>
    <x v="11"/>
    <x v="7"/>
    <n v="45"/>
    <n v="15"/>
    <n v="1154"/>
  </r>
  <r>
    <x v="12"/>
    <x v="7"/>
    <n v="45"/>
    <n v="7"/>
    <n v="1319"/>
  </r>
  <r>
    <x v="13"/>
    <x v="7"/>
    <n v="45"/>
    <n v="80"/>
    <n v="46858"/>
  </r>
  <r>
    <x v="14"/>
    <x v="7"/>
    <n v="45"/>
    <n v="25"/>
    <n v="5468"/>
  </r>
  <r>
    <x v="15"/>
    <x v="7"/>
    <n v="45"/>
    <n v="13"/>
    <n v="3994"/>
  </r>
  <r>
    <x v="16"/>
    <x v="7"/>
    <n v="45"/>
    <n v="31"/>
    <n v="7467"/>
  </r>
  <r>
    <x v="17"/>
    <x v="7"/>
    <n v="45"/>
    <n v="33"/>
    <n v="10796"/>
  </r>
  <r>
    <x v="18"/>
    <x v="7"/>
    <n v="45"/>
    <n v="93"/>
    <n v="53174"/>
  </r>
  <r>
    <x v="19"/>
    <x v="7"/>
    <n v="45"/>
    <n v="24"/>
    <n v="4190"/>
  </r>
  <r>
    <x v="20"/>
    <x v="7"/>
    <n v="45"/>
    <n v="27"/>
    <n v="8201"/>
  </r>
  <r>
    <x v="21"/>
    <x v="7"/>
    <n v="45"/>
    <n v="44"/>
    <n v="36517"/>
  </r>
  <r>
    <x v="22"/>
    <x v="7"/>
    <n v="45"/>
    <n v="88"/>
    <n v="27941"/>
  </r>
  <r>
    <x v="23"/>
    <x v="7"/>
    <n v="45"/>
    <n v="24"/>
    <n v="7516"/>
  </r>
  <r>
    <x v="24"/>
    <x v="7"/>
    <n v="45"/>
    <n v="47"/>
    <n v="18634"/>
  </r>
  <r>
    <x v="25"/>
    <x v="7"/>
    <n v="45"/>
    <n v="21"/>
    <n v="7834"/>
  </r>
  <r>
    <x v="26"/>
    <x v="7"/>
    <n v="45"/>
    <n v="8"/>
    <n v="3121"/>
  </r>
  <r>
    <x v="27"/>
    <x v="7"/>
    <n v="45"/>
    <n v="48"/>
    <n v="5629"/>
  </r>
  <r>
    <x v="28"/>
    <x v="7"/>
    <n v="45"/>
    <n v="35"/>
    <n v="18002"/>
  </r>
  <r>
    <x v="29"/>
    <x v="7"/>
    <n v="45"/>
    <n v="18"/>
    <n v="3586"/>
  </r>
  <r>
    <x v="30"/>
    <x v="7"/>
    <n v="45"/>
    <n v="42"/>
    <n v="25272"/>
  </r>
  <r>
    <x v="31"/>
    <x v="7"/>
    <n v="45"/>
    <n v="38"/>
    <n v="17746"/>
  </r>
  <r>
    <x v="32"/>
    <x v="7"/>
    <n v="45"/>
    <n v="56"/>
    <n v="14407"/>
  </r>
  <r>
    <x v="33"/>
    <x v="7"/>
    <n v="45"/>
    <n v="51"/>
    <n v="16822"/>
  </r>
  <r>
    <x v="34"/>
    <x v="7"/>
    <n v="45"/>
    <n v="6"/>
    <n v="1190"/>
  </r>
  <r>
    <x v="35"/>
    <x v="7"/>
    <n v="45"/>
    <n v="68"/>
    <n v="21548"/>
  </r>
  <r>
    <x v="36"/>
    <x v="7"/>
    <n v="45"/>
    <n v="26"/>
    <n v="9044"/>
  </r>
  <r>
    <x v="37"/>
    <x v="7"/>
    <n v="45"/>
    <n v="80"/>
    <n v="34797"/>
  </r>
  <r>
    <x v="38"/>
    <x v="7"/>
    <n v="45"/>
    <n v="148"/>
    <n v="62684"/>
  </r>
  <r>
    <x v="39"/>
    <x v="7"/>
    <n v="45"/>
    <n v="23"/>
    <n v="5939"/>
  </r>
  <r>
    <x v="40"/>
    <x v="7"/>
    <n v="45"/>
    <n v="17"/>
    <n v="7357"/>
  </r>
  <r>
    <x v="41"/>
    <x v="7"/>
    <n v="45"/>
    <n v="32"/>
    <n v="10574"/>
  </r>
  <r>
    <x v="42"/>
    <x v="7"/>
    <n v="45"/>
    <n v="54"/>
    <n v="10470"/>
  </r>
  <r>
    <x v="43"/>
    <x v="7"/>
    <n v="45"/>
    <n v="109"/>
    <n v="30200"/>
  </r>
  <r>
    <x v="44"/>
    <x v="7"/>
    <n v="45"/>
    <n v="38"/>
    <n v="25643"/>
  </r>
  <r>
    <x v="45"/>
    <x v="7"/>
    <n v="45"/>
    <n v="10"/>
    <n v="3103"/>
  </r>
  <r>
    <x v="46"/>
    <x v="7"/>
    <n v="45"/>
    <n v="130"/>
    <n v="87938"/>
  </r>
  <r>
    <x v="47"/>
    <x v="7"/>
    <n v="45"/>
    <n v="51"/>
    <n v="8703"/>
  </r>
  <r>
    <x v="48"/>
    <x v="7"/>
    <n v="45"/>
    <n v="35"/>
    <n v="14291"/>
  </r>
  <r>
    <x v="49"/>
    <x v="7"/>
    <n v="45"/>
    <n v="25"/>
    <n v="6752"/>
  </r>
  <r>
    <x v="50"/>
    <x v="7"/>
    <n v="45"/>
    <n v="20"/>
    <n v="4123"/>
  </r>
  <r>
    <x v="53"/>
    <x v="7"/>
    <n v="45"/>
    <n v="4"/>
    <n v="2530"/>
  </r>
  <r>
    <x v="52"/>
    <x v="7"/>
    <n v="45"/>
    <n v="2"/>
    <n v="640"/>
  </r>
  <r>
    <x v="51"/>
    <x v="7"/>
    <n v="45"/>
    <n v="74"/>
    <n v="100114"/>
  </r>
  <r>
    <x v="0"/>
    <x v="7"/>
    <n v="46"/>
    <n v="86"/>
    <n v="40026"/>
  </r>
  <r>
    <x v="1"/>
    <x v="7"/>
    <n v="46"/>
    <n v="17"/>
    <n v="4747"/>
  </r>
  <r>
    <x v="2"/>
    <x v="7"/>
    <n v="46"/>
    <n v="45"/>
    <n v="18727"/>
  </r>
  <r>
    <x v="3"/>
    <x v="7"/>
    <n v="46"/>
    <n v="18"/>
    <n v="5364"/>
  </r>
  <r>
    <x v="4"/>
    <x v="7"/>
    <n v="46"/>
    <n v="126"/>
    <n v="51251"/>
  </r>
  <r>
    <x v="5"/>
    <x v="7"/>
    <n v="46"/>
    <n v="42"/>
    <n v="25213"/>
  </r>
  <r>
    <x v="6"/>
    <x v="7"/>
    <n v="46"/>
    <n v="20"/>
    <n v="4925"/>
  </r>
  <r>
    <x v="7"/>
    <x v="7"/>
    <n v="46"/>
    <n v="13"/>
    <n v="2822"/>
  </r>
  <r>
    <x v="8"/>
    <x v="7"/>
    <n v="46"/>
    <n v="5"/>
    <n v="15229"/>
  </r>
  <r>
    <x v="9"/>
    <x v="7"/>
    <n v="46"/>
    <n v="0"/>
    <n v="0"/>
  </r>
  <r>
    <x v="10"/>
    <x v="7"/>
    <n v="46"/>
    <n v="51"/>
    <n v="48417"/>
  </r>
  <r>
    <x v="11"/>
    <x v="7"/>
    <n v="46"/>
    <n v="15"/>
    <n v="1326"/>
  </r>
  <r>
    <x v="12"/>
    <x v="7"/>
    <n v="46"/>
    <n v="6"/>
    <n v="1393"/>
  </r>
  <r>
    <x v="13"/>
    <x v="7"/>
    <n v="46"/>
    <n v="80"/>
    <n v="47169"/>
  </r>
  <r>
    <x v="14"/>
    <x v="7"/>
    <n v="46"/>
    <n v="25"/>
    <n v="5692"/>
  </r>
  <r>
    <x v="15"/>
    <x v="7"/>
    <n v="46"/>
    <n v="13"/>
    <n v="4355"/>
  </r>
  <r>
    <x v="16"/>
    <x v="7"/>
    <n v="46"/>
    <n v="31"/>
    <n v="7395"/>
  </r>
  <r>
    <x v="17"/>
    <x v="7"/>
    <n v="46"/>
    <n v="35"/>
    <n v="11166"/>
  </r>
  <r>
    <x v="18"/>
    <x v="7"/>
    <n v="46"/>
    <n v="94"/>
    <n v="55779"/>
  </r>
  <r>
    <x v="19"/>
    <x v="7"/>
    <n v="46"/>
    <n v="25"/>
    <n v="4596"/>
  </r>
  <r>
    <x v="20"/>
    <x v="7"/>
    <n v="46"/>
    <n v="26"/>
    <n v="7581"/>
  </r>
  <r>
    <x v="21"/>
    <x v="7"/>
    <n v="46"/>
    <n v="46"/>
    <n v="37033"/>
  </r>
  <r>
    <x v="22"/>
    <x v="7"/>
    <n v="46"/>
    <n v="89"/>
    <n v="26283"/>
  </r>
  <r>
    <x v="23"/>
    <x v="7"/>
    <n v="46"/>
    <n v="23"/>
    <n v="7001"/>
  </r>
  <r>
    <x v="24"/>
    <x v="7"/>
    <n v="46"/>
    <n v="48"/>
    <n v="20424"/>
  </r>
  <r>
    <x v="25"/>
    <x v="7"/>
    <n v="46"/>
    <n v="21"/>
    <n v="7905"/>
  </r>
  <r>
    <x v="26"/>
    <x v="7"/>
    <n v="46"/>
    <n v="7"/>
    <n v="3697"/>
  </r>
  <r>
    <x v="27"/>
    <x v="7"/>
    <n v="46"/>
    <n v="48"/>
    <n v="8820"/>
  </r>
  <r>
    <x v="28"/>
    <x v="7"/>
    <n v="46"/>
    <n v="36"/>
    <n v="18550"/>
  </r>
  <r>
    <x v="29"/>
    <x v="7"/>
    <n v="46"/>
    <n v="14"/>
    <n v="2932"/>
  </r>
  <r>
    <x v="30"/>
    <x v="7"/>
    <n v="46"/>
    <n v="42"/>
    <n v="26304"/>
  </r>
  <r>
    <x v="31"/>
    <x v="7"/>
    <n v="46"/>
    <n v="39"/>
    <n v="28464"/>
  </r>
  <r>
    <x v="32"/>
    <x v="7"/>
    <n v="46"/>
    <n v="56"/>
    <n v="14668"/>
  </r>
  <r>
    <x v="33"/>
    <x v="7"/>
    <n v="46"/>
    <n v="51"/>
    <n v="19329"/>
  </r>
  <r>
    <x v="34"/>
    <x v="7"/>
    <n v="46"/>
    <n v="7"/>
    <n v="1325"/>
  </r>
  <r>
    <x v="35"/>
    <x v="7"/>
    <n v="46"/>
    <n v="60"/>
    <n v="22064"/>
  </r>
  <r>
    <x v="36"/>
    <x v="7"/>
    <n v="46"/>
    <n v="24"/>
    <n v="9056"/>
  </r>
  <r>
    <x v="37"/>
    <x v="7"/>
    <n v="46"/>
    <n v="79"/>
    <n v="42381"/>
  </r>
  <r>
    <x v="38"/>
    <x v="7"/>
    <n v="46"/>
    <n v="148"/>
    <n v="63190"/>
  </r>
  <r>
    <x v="39"/>
    <x v="7"/>
    <n v="46"/>
    <n v="23"/>
    <n v="5861"/>
  </r>
  <r>
    <x v="40"/>
    <x v="7"/>
    <n v="46"/>
    <n v="15"/>
    <n v="7208"/>
  </r>
  <r>
    <x v="41"/>
    <x v="7"/>
    <n v="46"/>
    <n v="32"/>
    <n v="11195"/>
  </r>
  <r>
    <x v="42"/>
    <x v="7"/>
    <n v="46"/>
    <n v="49"/>
    <n v="9509"/>
  </r>
  <r>
    <x v="43"/>
    <x v="7"/>
    <n v="46"/>
    <n v="110"/>
    <n v="30884"/>
  </r>
  <r>
    <x v="44"/>
    <x v="7"/>
    <n v="46"/>
    <n v="40"/>
    <n v="20233"/>
  </r>
  <r>
    <x v="45"/>
    <x v="7"/>
    <n v="46"/>
    <n v="10"/>
    <n v="2984"/>
  </r>
  <r>
    <x v="46"/>
    <x v="7"/>
    <n v="46"/>
    <n v="130"/>
    <n v="89507"/>
  </r>
  <r>
    <x v="47"/>
    <x v="7"/>
    <n v="46"/>
    <n v="51"/>
    <n v="7755"/>
  </r>
  <r>
    <x v="48"/>
    <x v="7"/>
    <n v="46"/>
    <n v="36"/>
    <n v="13197"/>
  </r>
  <r>
    <x v="49"/>
    <x v="7"/>
    <n v="46"/>
    <n v="24"/>
    <n v="3948"/>
  </r>
  <r>
    <x v="50"/>
    <x v="7"/>
    <n v="46"/>
    <n v="21"/>
    <n v="4791"/>
  </r>
  <r>
    <x v="53"/>
    <x v="7"/>
    <n v="46"/>
    <n v="4"/>
    <n v="2400"/>
  </r>
  <r>
    <x v="52"/>
    <x v="7"/>
    <n v="46"/>
    <n v="3"/>
    <n v="873"/>
  </r>
  <r>
    <x v="51"/>
    <x v="7"/>
    <n v="46"/>
    <n v="78"/>
    <n v="102701"/>
  </r>
  <r>
    <x v="0"/>
    <x v="7"/>
    <n v="47"/>
    <n v="84"/>
    <n v="34509"/>
  </r>
  <r>
    <x v="1"/>
    <x v="7"/>
    <n v="47"/>
    <n v="16"/>
    <n v="4521"/>
  </r>
  <r>
    <x v="2"/>
    <x v="7"/>
    <n v="47"/>
    <n v="39"/>
    <n v="10524"/>
  </r>
  <r>
    <x v="3"/>
    <x v="7"/>
    <n v="47"/>
    <n v="16"/>
    <n v="2813"/>
  </r>
  <r>
    <x v="4"/>
    <x v="7"/>
    <n v="47"/>
    <n v="120"/>
    <n v="36820"/>
  </r>
  <r>
    <x v="5"/>
    <x v="7"/>
    <n v="47"/>
    <n v="42"/>
    <n v="18901"/>
  </r>
  <r>
    <x v="6"/>
    <x v="7"/>
    <n v="47"/>
    <n v="19"/>
    <n v="2383"/>
  </r>
  <r>
    <x v="7"/>
    <x v="7"/>
    <n v="47"/>
    <n v="13"/>
    <n v="1844"/>
  </r>
  <r>
    <x v="8"/>
    <x v="7"/>
    <n v="47"/>
    <n v="5"/>
    <n v="10464"/>
  </r>
  <r>
    <x v="9"/>
    <x v="7"/>
    <n v="47"/>
    <n v="0"/>
    <n v="0"/>
  </r>
  <r>
    <x v="10"/>
    <x v="7"/>
    <n v="47"/>
    <n v="49"/>
    <n v="43959"/>
  </r>
  <r>
    <x v="11"/>
    <x v="7"/>
    <n v="47"/>
    <n v="15"/>
    <n v="1040"/>
  </r>
  <r>
    <x v="12"/>
    <x v="7"/>
    <n v="47"/>
    <n v="6"/>
    <n v="755"/>
  </r>
  <r>
    <x v="13"/>
    <x v="7"/>
    <n v="47"/>
    <n v="78"/>
    <n v="34958"/>
  </r>
  <r>
    <x v="14"/>
    <x v="7"/>
    <n v="47"/>
    <n v="24"/>
    <n v="2814"/>
  </r>
  <r>
    <x v="15"/>
    <x v="7"/>
    <n v="47"/>
    <n v="13"/>
    <n v="2633"/>
  </r>
  <r>
    <x v="16"/>
    <x v="7"/>
    <n v="47"/>
    <n v="31"/>
    <n v="5519"/>
  </r>
  <r>
    <x v="17"/>
    <x v="7"/>
    <n v="47"/>
    <n v="33"/>
    <n v="8696"/>
  </r>
  <r>
    <x v="18"/>
    <x v="7"/>
    <n v="47"/>
    <n v="93"/>
    <n v="50119"/>
  </r>
  <r>
    <x v="19"/>
    <x v="7"/>
    <n v="47"/>
    <n v="25"/>
    <n v="2640"/>
  </r>
  <r>
    <x v="20"/>
    <x v="7"/>
    <n v="47"/>
    <n v="28"/>
    <n v="5862"/>
  </r>
  <r>
    <x v="21"/>
    <x v="7"/>
    <n v="47"/>
    <n v="46"/>
    <n v="27381"/>
  </r>
  <r>
    <x v="22"/>
    <x v="7"/>
    <n v="47"/>
    <n v="88"/>
    <n v="22916"/>
  </r>
  <r>
    <x v="23"/>
    <x v="7"/>
    <n v="47"/>
    <n v="24"/>
    <n v="5423"/>
  </r>
  <r>
    <x v="24"/>
    <x v="7"/>
    <n v="47"/>
    <n v="47"/>
    <n v="17861"/>
  </r>
  <r>
    <x v="25"/>
    <x v="7"/>
    <n v="47"/>
    <n v="21"/>
    <n v="5512"/>
  </r>
  <r>
    <x v="26"/>
    <x v="7"/>
    <n v="47"/>
    <n v="8"/>
    <n v="2592"/>
  </r>
  <r>
    <x v="27"/>
    <x v="7"/>
    <n v="47"/>
    <n v="49"/>
    <n v="8056"/>
  </r>
  <r>
    <x v="28"/>
    <x v="7"/>
    <n v="47"/>
    <n v="37"/>
    <n v="17554"/>
  </r>
  <r>
    <x v="29"/>
    <x v="7"/>
    <n v="47"/>
    <n v="17"/>
    <n v="2216"/>
  </r>
  <r>
    <x v="30"/>
    <x v="7"/>
    <n v="47"/>
    <n v="41"/>
    <n v="23602"/>
  </r>
  <r>
    <x v="31"/>
    <x v="7"/>
    <n v="47"/>
    <n v="39"/>
    <n v="15990"/>
  </r>
  <r>
    <x v="32"/>
    <x v="7"/>
    <n v="47"/>
    <n v="56"/>
    <n v="10263"/>
  </r>
  <r>
    <x v="33"/>
    <x v="7"/>
    <n v="47"/>
    <n v="50"/>
    <n v="10764"/>
  </r>
  <r>
    <x v="34"/>
    <x v="7"/>
    <n v="47"/>
    <n v="9"/>
    <n v="1358"/>
  </r>
  <r>
    <x v="35"/>
    <x v="7"/>
    <n v="47"/>
    <n v="63"/>
    <n v="14142"/>
  </r>
  <r>
    <x v="36"/>
    <x v="7"/>
    <n v="47"/>
    <n v="23"/>
    <n v="7149"/>
  </r>
  <r>
    <x v="37"/>
    <x v="7"/>
    <n v="47"/>
    <n v="78"/>
    <n v="33670"/>
  </r>
  <r>
    <x v="38"/>
    <x v="7"/>
    <n v="47"/>
    <n v="148"/>
    <n v="55326"/>
  </r>
  <r>
    <x v="39"/>
    <x v="7"/>
    <n v="47"/>
    <n v="23"/>
    <n v="3891"/>
  </r>
  <r>
    <x v="40"/>
    <x v="7"/>
    <n v="47"/>
    <n v="13"/>
    <n v="4176"/>
  </r>
  <r>
    <x v="41"/>
    <x v="7"/>
    <n v="47"/>
    <n v="32"/>
    <n v="8969"/>
  </r>
  <r>
    <x v="42"/>
    <x v="7"/>
    <n v="47"/>
    <n v="49"/>
    <n v="6423"/>
  </r>
  <r>
    <x v="43"/>
    <x v="7"/>
    <n v="47"/>
    <n v="111"/>
    <n v="22376"/>
  </r>
  <r>
    <x v="44"/>
    <x v="7"/>
    <n v="47"/>
    <n v="39"/>
    <n v="18457"/>
  </r>
  <r>
    <x v="45"/>
    <x v="7"/>
    <n v="47"/>
    <n v="10"/>
    <n v="1989"/>
  </r>
  <r>
    <x v="46"/>
    <x v="7"/>
    <n v="47"/>
    <n v="127"/>
    <n v="85741"/>
  </r>
  <r>
    <x v="47"/>
    <x v="7"/>
    <n v="47"/>
    <n v="51"/>
    <n v="6824"/>
  </r>
  <r>
    <x v="48"/>
    <x v="7"/>
    <n v="47"/>
    <n v="34"/>
    <n v="8335"/>
  </r>
  <r>
    <x v="49"/>
    <x v="7"/>
    <n v="47"/>
    <n v="24"/>
    <n v="4483"/>
  </r>
  <r>
    <x v="50"/>
    <x v="7"/>
    <n v="47"/>
    <n v="21"/>
    <n v="3399"/>
  </r>
  <r>
    <x v="53"/>
    <x v="7"/>
    <n v="47"/>
    <n v="4"/>
    <n v="2365"/>
  </r>
  <r>
    <x v="52"/>
    <x v="7"/>
    <n v="47"/>
    <n v="3"/>
    <n v="847"/>
  </r>
  <r>
    <x v="51"/>
    <x v="7"/>
    <n v="47"/>
    <n v="77"/>
    <n v="93332"/>
  </r>
  <r>
    <x v="0"/>
    <x v="7"/>
    <n v="48"/>
    <n v="84"/>
    <n v="41708"/>
  </r>
  <r>
    <x v="1"/>
    <x v="7"/>
    <n v="48"/>
    <n v="17"/>
    <n v="4881"/>
  </r>
  <r>
    <x v="2"/>
    <x v="7"/>
    <n v="48"/>
    <n v="45"/>
    <n v="18763"/>
  </r>
  <r>
    <x v="3"/>
    <x v="7"/>
    <n v="48"/>
    <n v="16"/>
    <n v="5047"/>
  </r>
  <r>
    <x v="4"/>
    <x v="7"/>
    <n v="48"/>
    <n v="124"/>
    <n v="50688"/>
  </r>
  <r>
    <x v="5"/>
    <x v="7"/>
    <n v="48"/>
    <n v="42"/>
    <n v="26488"/>
  </r>
  <r>
    <x v="6"/>
    <x v="7"/>
    <n v="48"/>
    <n v="19"/>
    <n v="4750"/>
  </r>
  <r>
    <x v="7"/>
    <x v="7"/>
    <n v="48"/>
    <n v="13"/>
    <n v="2742"/>
  </r>
  <r>
    <x v="8"/>
    <x v="7"/>
    <n v="48"/>
    <n v="5"/>
    <n v="14901"/>
  </r>
  <r>
    <x v="9"/>
    <x v="7"/>
    <n v="48"/>
    <n v="0"/>
    <n v="0"/>
  </r>
  <r>
    <x v="10"/>
    <x v="7"/>
    <n v="48"/>
    <n v="48"/>
    <n v="49547"/>
  </r>
  <r>
    <x v="11"/>
    <x v="7"/>
    <n v="48"/>
    <n v="14"/>
    <n v="1327"/>
  </r>
  <r>
    <x v="12"/>
    <x v="7"/>
    <n v="48"/>
    <n v="5"/>
    <n v="1313"/>
  </r>
  <r>
    <x v="13"/>
    <x v="7"/>
    <n v="48"/>
    <n v="81"/>
    <n v="48729"/>
  </r>
  <r>
    <x v="14"/>
    <x v="7"/>
    <n v="48"/>
    <n v="24"/>
    <n v="5383"/>
  </r>
  <r>
    <x v="15"/>
    <x v="7"/>
    <n v="48"/>
    <n v="14"/>
    <n v="4824"/>
  </r>
  <r>
    <x v="16"/>
    <x v="7"/>
    <n v="48"/>
    <n v="30"/>
    <n v="7498"/>
  </r>
  <r>
    <x v="17"/>
    <x v="7"/>
    <n v="48"/>
    <n v="35"/>
    <n v="11282"/>
  </r>
  <r>
    <x v="18"/>
    <x v="7"/>
    <n v="48"/>
    <n v="94"/>
    <n v="59538"/>
  </r>
  <r>
    <x v="19"/>
    <x v="7"/>
    <n v="48"/>
    <n v="24"/>
    <n v="3671"/>
  </r>
  <r>
    <x v="20"/>
    <x v="7"/>
    <n v="48"/>
    <n v="26"/>
    <n v="8089"/>
  </r>
  <r>
    <x v="21"/>
    <x v="7"/>
    <n v="48"/>
    <n v="46"/>
    <n v="36208"/>
  </r>
  <r>
    <x v="22"/>
    <x v="7"/>
    <n v="48"/>
    <n v="85"/>
    <n v="27260"/>
  </r>
  <r>
    <x v="23"/>
    <x v="7"/>
    <n v="48"/>
    <n v="23"/>
    <n v="6787"/>
  </r>
  <r>
    <x v="24"/>
    <x v="7"/>
    <n v="48"/>
    <n v="47"/>
    <n v="19958"/>
  </r>
  <r>
    <x v="25"/>
    <x v="7"/>
    <n v="48"/>
    <n v="19"/>
    <n v="5054"/>
  </r>
  <r>
    <x v="26"/>
    <x v="7"/>
    <n v="48"/>
    <n v="7"/>
    <n v="3162"/>
  </r>
  <r>
    <x v="27"/>
    <x v="7"/>
    <n v="48"/>
    <n v="48"/>
    <n v="10282"/>
  </r>
  <r>
    <x v="28"/>
    <x v="7"/>
    <n v="48"/>
    <n v="36"/>
    <n v="19412"/>
  </r>
  <r>
    <x v="29"/>
    <x v="7"/>
    <n v="48"/>
    <n v="17"/>
    <n v="3509"/>
  </r>
  <r>
    <x v="30"/>
    <x v="7"/>
    <n v="48"/>
    <n v="42"/>
    <n v="26889"/>
  </r>
  <r>
    <x v="31"/>
    <x v="7"/>
    <n v="48"/>
    <n v="41"/>
    <n v="19682"/>
  </r>
  <r>
    <x v="32"/>
    <x v="7"/>
    <n v="48"/>
    <n v="55"/>
    <n v="13203"/>
  </r>
  <r>
    <x v="33"/>
    <x v="7"/>
    <n v="48"/>
    <n v="51"/>
    <n v="18856"/>
  </r>
  <r>
    <x v="34"/>
    <x v="7"/>
    <n v="48"/>
    <n v="8"/>
    <n v="1477"/>
  </r>
  <r>
    <x v="35"/>
    <x v="7"/>
    <n v="48"/>
    <n v="62"/>
    <n v="22346"/>
  </r>
  <r>
    <x v="36"/>
    <x v="7"/>
    <n v="48"/>
    <n v="25"/>
    <n v="9206"/>
  </r>
  <r>
    <x v="37"/>
    <x v="7"/>
    <n v="48"/>
    <n v="74"/>
    <n v="33878"/>
  </r>
  <r>
    <x v="38"/>
    <x v="7"/>
    <n v="48"/>
    <n v="148"/>
    <n v="65665"/>
  </r>
  <r>
    <x v="39"/>
    <x v="7"/>
    <n v="48"/>
    <n v="23"/>
    <n v="5926"/>
  </r>
  <r>
    <x v="40"/>
    <x v="7"/>
    <n v="48"/>
    <n v="13"/>
    <n v="6082"/>
  </r>
  <r>
    <x v="41"/>
    <x v="7"/>
    <n v="48"/>
    <n v="31"/>
    <n v="10762"/>
  </r>
  <r>
    <x v="42"/>
    <x v="7"/>
    <n v="48"/>
    <n v="48"/>
    <n v="10224"/>
  </r>
  <r>
    <x v="43"/>
    <x v="7"/>
    <n v="48"/>
    <n v="112"/>
    <n v="29259"/>
  </r>
  <r>
    <x v="44"/>
    <x v="7"/>
    <n v="48"/>
    <n v="40"/>
    <n v="21411"/>
  </r>
  <r>
    <x v="45"/>
    <x v="7"/>
    <n v="48"/>
    <n v="10"/>
    <n v="2933"/>
  </r>
  <r>
    <x v="46"/>
    <x v="7"/>
    <n v="48"/>
    <n v="134"/>
    <n v="94944"/>
  </r>
  <r>
    <x v="47"/>
    <x v="7"/>
    <n v="48"/>
    <n v="51"/>
    <n v="9363"/>
  </r>
  <r>
    <x v="48"/>
    <x v="7"/>
    <n v="48"/>
    <n v="37"/>
    <n v="13118"/>
  </r>
  <r>
    <x v="49"/>
    <x v="7"/>
    <n v="48"/>
    <n v="23"/>
    <n v="6610"/>
  </r>
  <r>
    <x v="50"/>
    <x v="7"/>
    <n v="48"/>
    <n v="20"/>
    <n v="4375"/>
  </r>
  <r>
    <x v="53"/>
    <x v="7"/>
    <n v="48"/>
    <n v="3"/>
    <n v="2147"/>
  </r>
  <r>
    <x v="52"/>
    <x v="7"/>
    <n v="48"/>
    <n v="2"/>
    <n v="617"/>
  </r>
  <r>
    <x v="51"/>
    <x v="7"/>
    <n v="48"/>
    <n v="79"/>
    <n v="107711"/>
  </r>
  <r>
    <x v="0"/>
    <x v="7"/>
    <n v="49"/>
    <n v="86"/>
    <n v="35450"/>
  </r>
  <r>
    <x v="1"/>
    <x v="7"/>
    <n v="49"/>
    <n v="15"/>
    <n v="4611"/>
  </r>
  <r>
    <x v="2"/>
    <x v="7"/>
    <n v="49"/>
    <n v="37"/>
    <n v="13674"/>
  </r>
  <r>
    <x v="3"/>
    <x v="7"/>
    <n v="49"/>
    <n v="16"/>
    <n v="4224"/>
  </r>
  <r>
    <x v="4"/>
    <x v="7"/>
    <n v="49"/>
    <n v="128"/>
    <n v="49477"/>
  </r>
  <r>
    <x v="5"/>
    <x v="7"/>
    <n v="49"/>
    <n v="42"/>
    <n v="24794"/>
  </r>
  <r>
    <x v="6"/>
    <x v="7"/>
    <n v="49"/>
    <n v="19"/>
    <n v="4798"/>
  </r>
  <r>
    <x v="7"/>
    <x v="7"/>
    <n v="49"/>
    <n v="12"/>
    <n v="2642"/>
  </r>
  <r>
    <x v="8"/>
    <x v="7"/>
    <n v="49"/>
    <n v="5"/>
    <n v="14735"/>
  </r>
  <r>
    <x v="9"/>
    <x v="7"/>
    <n v="49"/>
    <n v="0"/>
    <n v="0"/>
  </r>
  <r>
    <x v="10"/>
    <x v="7"/>
    <n v="49"/>
    <n v="49"/>
    <n v="45292"/>
  </r>
  <r>
    <x v="11"/>
    <x v="7"/>
    <n v="49"/>
    <n v="14"/>
    <n v="1290"/>
  </r>
  <r>
    <x v="12"/>
    <x v="7"/>
    <n v="49"/>
    <n v="6"/>
    <n v="1312"/>
  </r>
  <r>
    <x v="13"/>
    <x v="7"/>
    <n v="49"/>
    <n v="82"/>
    <n v="47864"/>
  </r>
  <r>
    <x v="14"/>
    <x v="7"/>
    <n v="49"/>
    <n v="24"/>
    <n v="5112"/>
  </r>
  <r>
    <x v="15"/>
    <x v="7"/>
    <n v="49"/>
    <n v="14"/>
    <n v="4921"/>
  </r>
  <r>
    <x v="16"/>
    <x v="7"/>
    <n v="49"/>
    <n v="32"/>
    <n v="6908"/>
  </r>
  <r>
    <x v="17"/>
    <x v="7"/>
    <n v="49"/>
    <n v="37"/>
    <n v="11058"/>
  </r>
  <r>
    <x v="18"/>
    <x v="7"/>
    <n v="49"/>
    <n v="91"/>
    <n v="53413"/>
  </r>
  <r>
    <x v="19"/>
    <x v="7"/>
    <n v="49"/>
    <n v="25"/>
    <n v="4330"/>
  </r>
  <r>
    <x v="20"/>
    <x v="7"/>
    <n v="49"/>
    <n v="28"/>
    <n v="8340"/>
  </r>
  <r>
    <x v="21"/>
    <x v="7"/>
    <n v="49"/>
    <n v="45"/>
    <n v="36645"/>
  </r>
  <r>
    <x v="22"/>
    <x v="7"/>
    <n v="49"/>
    <n v="86"/>
    <n v="28016"/>
  </r>
  <r>
    <x v="23"/>
    <x v="7"/>
    <n v="49"/>
    <n v="25"/>
    <n v="7115"/>
  </r>
  <r>
    <x v="24"/>
    <x v="7"/>
    <n v="49"/>
    <n v="45"/>
    <n v="15477"/>
  </r>
  <r>
    <x v="25"/>
    <x v="7"/>
    <n v="49"/>
    <n v="21"/>
    <n v="7564"/>
  </r>
  <r>
    <x v="26"/>
    <x v="7"/>
    <n v="49"/>
    <n v="8"/>
    <n v="3774"/>
  </r>
  <r>
    <x v="27"/>
    <x v="7"/>
    <n v="49"/>
    <n v="49"/>
    <n v="8899"/>
  </r>
  <r>
    <x v="28"/>
    <x v="7"/>
    <n v="49"/>
    <n v="35"/>
    <n v="18135"/>
  </r>
  <r>
    <x v="29"/>
    <x v="7"/>
    <n v="49"/>
    <n v="17"/>
    <n v="3206"/>
  </r>
  <r>
    <x v="30"/>
    <x v="7"/>
    <n v="49"/>
    <n v="42"/>
    <n v="25782"/>
  </r>
  <r>
    <x v="31"/>
    <x v="7"/>
    <n v="49"/>
    <n v="42"/>
    <n v="18889"/>
  </r>
  <r>
    <x v="32"/>
    <x v="7"/>
    <n v="49"/>
    <n v="58"/>
    <n v="13968"/>
  </r>
  <r>
    <x v="33"/>
    <x v="7"/>
    <n v="49"/>
    <n v="49"/>
    <n v="16903"/>
  </r>
  <r>
    <x v="34"/>
    <x v="7"/>
    <n v="49"/>
    <n v="8"/>
    <n v="1324"/>
  </r>
  <r>
    <x v="35"/>
    <x v="7"/>
    <n v="49"/>
    <n v="62"/>
    <n v="21408"/>
  </r>
  <r>
    <x v="36"/>
    <x v="7"/>
    <n v="49"/>
    <n v="25"/>
    <n v="8466"/>
  </r>
  <r>
    <x v="37"/>
    <x v="7"/>
    <n v="49"/>
    <n v="75"/>
    <n v="32805"/>
  </r>
  <r>
    <x v="38"/>
    <x v="7"/>
    <n v="49"/>
    <n v="148"/>
    <n v="60454"/>
  </r>
  <r>
    <x v="39"/>
    <x v="7"/>
    <n v="49"/>
    <n v="23"/>
    <n v="5943"/>
  </r>
  <r>
    <x v="40"/>
    <x v="7"/>
    <n v="49"/>
    <n v="14"/>
    <n v="5850"/>
  </r>
  <r>
    <x v="41"/>
    <x v="7"/>
    <n v="49"/>
    <n v="32"/>
    <n v="10378"/>
  </r>
  <r>
    <x v="42"/>
    <x v="7"/>
    <n v="49"/>
    <n v="45"/>
    <n v="8612"/>
  </r>
  <r>
    <x v="43"/>
    <x v="7"/>
    <n v="49"/>
    <n v="111"/>
    <n v="28774"/>
  </r>
  <r>
    <x v="44"/>
    <x v="7"/>
    <n v="49"/>
    <n v="36"/>
    <n v="25073"/>
  </r>
  <r>
    <x v="45"/>
    <x v="7"/>
    <n v="49"/>
    <n v="10"/>
    <n v="2928"/>
  </r>
  <r>
    <x v="46"/>
    <x v="7"/>
    <n v="49"/>
    <n v="127"/>
    <n v="86753"/>
  </r>
  <r>
    <x v="47"/>
    <x v="7"/>
    <n v="49"/>
    <n v="48"/>
    <n v="5236"/>
  </r>
  <r>
    <x v="48"/>
    <x v="7"/>
    <n v="49"/>
    <n v="37"/>
    <n v="12946"/>
  </r>
  <r>
    <x v="49"/>
    <x v="7"/>
    <n v="49"/>
    <n v="24"/>
    <n v="6844"/>
  </r>
  <r>
    <x v="50"/>
    <x v="7"/>
    <n v="49"/>
    <n v="20"/>
    <n v="4209"/>
  </r>
  <r>
    <x v="53"/>
    <x v="7"/>
    <n v="49"/>
    <n v="3"/>
    <n v="1893"/>
  </r>
  <r>
    <x v="52"/>
    <x v="7"/>
    <n v="49"/>
    <n v="2"/>
    <n v="590"/>
  </r>
  <r>
    <x v="51"/>
    <x v="7"/>
    <n v="49"/>
    <n v="75"/>
    <n v="103401"/>
  </r>
  <r>
    <x v="0"/>
    <x v="7"/>
    <n v="50"/>
    <n v="85"/>
    <n v="36974"/>
  </r>
  <r>
    <x v="1"/>
    <x v="7"/>
    <n v="50"/>
    <n v="17"/>
    <n v="5241"/>
  </r>
  <r>
    <x v="2"/>
    <x v="7"/>
    <n v="50"/>
    <n v="44"/>
    <n v="16971"/>
  </r>
  <r>
    <x v="3"/>
    <x v="7"/>
    <n v="50"/>
    <n v="16"/>
    <n v="5044"/>
  </r>
  <r>
    <x v="4"/>
    <x v="7"/>
    <n v="50"/>
    <n v="122"/>
    <n v="49266"/>
  </r>
  <r>
    <x v="5"/>
    <x v="7"/>
    <n v="50"/>
    <n v="42"/>
    <n v="24346"/>
  </r>
  <r>
    <x v="6"/>
    <x v="7"/>
    <n v="50"/>
    <n v="19"/>
    <n v="3068"/>
  </r>
  <r>
    <x v="7"/>
    <x v="7"/>
    <n v="50"/>
    <n v="12"/>
    <n v="2616"/>
  </r>
  <r>
    <x v="8"/>
    <x v="7"/>
    <n v="50"/>
    <n v="5"/>
    <n v="14257"/>
  </r>
  <r>
    <x v="9"/>
    <x v="7"/>
    <n v="50"/>
    <n v="0"/>
    <n v="0"/>
  </r>
  <r>
    <x v="10"/>
    <x v="7"/>
    <n v="50"/>
    <n v="49"/>
    <n v="46770"/>
  </r>
  <r>
    <x v="11"/>
    <x v="7"/>
    <n v="50"/>
    <n v="15"/>
    <n v="1209"/>
  </r>
  <r>
    <x v="12"/>
    <x v="7"/>
    <n v="50"/>
    <n v="5"/>
    <n v="904"/>
  </r>
  <r>
    <x v="13"/>
    <x v="7"/>
    <n v="50"/>
    <n v="80"/>
    <n v="46587"/>
  </r>
  <r>
    <x v="14"/>
    <x v="7"/>
    <n v="50"/>
    <n v="24"/>
    <n v="4589"/>
  </r>
  <r>
    <x v="15"/>
    <x v="7"/>
    <n v="50"/>
    <n v="13"/>
    <n v="4100"/>
  </r>
  <r>
    <x v="16"/>
    <x v="7"/>
    <n v="50"/>
    <n v="32"/>
    <n v="6509"/>
  </r>
  <r>
    <x v="17"/>
    <x v="7"/>
    <n v="50"/>
    <n v="35"/>
    <n v="10840"/>
  </r>
  <r>
    <x v="18"/>
    <x v="7"/>
    <n v="50"/>
    <n v="93"/>
    <n v="60183"/>
  </r>
  <r>
    <x v="19"/>
    <x v="7"/>
    <n v="50"/>
    <n v="25"/>
    <n v="3836"/>
  </r>
  <r>
    <x v="20"/>
    <x v="7"/>
    <n v="50"/>
    <n v="26"/>
    <n v="7762"/>
  </r>
  <r>
    <x v="21"/>
    <x v="7"/>
    <n v="50"/>
    <n v="45"/>
    <n v="37084"/>
  </r>
  <r>
    <x v="22"/>
    <x v="7"/>
    <n v="50"/>
    <n v="83"/>
    <n v="24674"/>
  </r>
  <r>
    <x v="23"/>
    <x v="7"/>
    <n v="50"/>
    <n v="27"/>
    <n v="6814"/>
  </r>
  <r>
    <x v="24"/>
    <x v="7"/>
    <n v="50"/>
    <n v="48"/>
    <n v="17644"/>
  </r>
  <r>
    <x v="25"/>
    <x v="7"/>
    <n v="50"/>
    <n v="20"/>
    <n v="7280"/>
  </r>
  <r>
    <x v="26"/>
    <x v="7"/>
    <n v="50"/>
    <n v="8"/>
    <n v="3607"/>
  </r>
  <r>
    <x v="27"/>
    <x v="7"/>
    <n v="50"/>
    <n v="49"/>
    <n v="9035"/>
  </r>
  <r>
    <x v="28"/>
    <x v="7"/>
    <n v="50"/>
    <n v="36"/>
    <n v="18986"/>
  </r>
  <r>
    <x v="29"/>
    <x v="7"/>
    <n v="50"/>
    <n v="17"/>
    <n v="3055"/>
  </r>
  <r>
    <x v="30"/>
    <x v="7"/>
    <n v="50"/>
    <n v="42"/>
    <n v="25614"/>
  </r>
  <r>
    <x v="31"/>
    <x v="7"/>
    <n v="50"/>
    <n v="35"/>
    <n v="16006"/>
  </r>
  <r>
    <x v="32"/>
    <x v="7"/>
    <n v="50"/>
    <n v="55"/>
    <n v="13134"/>
  </r>
  <r>
    <x v="33"/>
    <x v="7"/>
    <n v="50"/>
    <n v="49"/>
    <n v="15768"/>
  </r>
  <r>
    <x v="34"/>
    <x v="7"/>
    <n v="50"/>
    <n v="7"/>
    <n v="1261"/>
  </r>
  <r>
    <x v="35"/>
    <x v="7"/>
    <n v="50"/>
    <n v="67"/>
    <n v="20912"/>
  </r>
  <r>
    <x v="36"/>
    <x v="7"/>
    <n v="50"/>
    <n v="26"/>
    <n v="9341"/>
  </r>
  <r>
    <x v="37"/>
    <x v="7"/>
    <n v="50"/>
    <n v="75"/>
    <n v="34306"/>
  </r>
  <r>
    <x v="38"/>
    <x v="7"/>
    <n v="50"/>
    <n v="147"/>
    <n v="58302"/>
  </r>
  <r>
    <x v="39"/>
    <x v="7"/>
    <n v="50"/>
    <n v="22"/>
    <n v="5558"/>
  </r>
  <r>
    <x v="40"/>
    <x v="7"/>
    <n v="50"/>
    <n v="13"/>
    <n v="5415"/>
  </r>
  <r>
    <x v="41"/>
    <x v="7"/>
    <n v="50"/>
    <n v="30"/>
    <n v="9991"/>
  </r>
  <r>
    <x v="42"/>
    <x v="7"/>
    <n v="50"/>
    <n v="44"/>
    <n v="8725"/>
  </r>
  <r>
    <x v="43"/>
    <x v="7"/>
    <n v="50"/>
    <n v="110"/>
    <n v="29508"/>
  </r>
  <r>
    <x v="44"/>
    <x v="7"/>
    <n v="50"/>
    <n v="40"/>
    <n v="17004"/>
  </r>
  <r>
    <x v="45"/>
    <x v="7"/>
    <n v="50"/>
    <n v="10"/>
    <n v="2556"/>
  </r>
  <r>
    <x v="46"/>
    <x v="7"/>
    <n v="50"/>
    <n v="126"/>
    <n v="85737"/>
  </r>
  <r>
    <x v="47"/>
    <x v="7"/>
    <n v="50"/>
    <n v="49"/>
    <n v="4923"/>
  </r>
  <r>
    <x v="48"/>
    <x v="7"/>
    <n v="50"/>
    <n v="36"/>
    <n v="13350"/>
  </r>
  <r>
    <x v="49"/>
    <x v="7"/>
    <n v="50"/>
    <n v="24"/>
    <n v="6464"/>
  </r>
  <r>
    <x v="50"/>
    <x v="7"/>
    <n v="50"/>
    <n v="20"/>
    <n v="4247"/>
  </r>
  <r>
    <x v="53"/>
    <x v="7"/>
    <n v="50"/>
    <n v="4"/>
    <n v="2117"/>
  </r>
  <r>
    <x v="52"/>
    <x v="7"/>
    <n v="50"/>
    <n v="3"/>
    <n v="902"/>
  </r>
  <r>
    <x v="51"/>
    <x v="7"/>
    <n v="50"/>
    <n v="73"/>
    <n v="97348"/>
  </r>
  <r>
    <x v="0"/>
    <x v="7"/>
    <n v="51"/>
    <n v="84"/>
    <n v="40309"/>
  </r>
  <r>
    <x v="1"/>
    <x v="7"/>
    <n v="51"/>
    <n v="17"/>
    <n v="5068"/>
  </r>
  <r>
    <x v="2"/>
    <x v="7"/>
    <n v="51"/>
    <n v="43"/>
    <n v="15826"/>
  </r>
  <r>
    <x v="3"/>
    <x v="7"/>
    <n v="51"/>
    <n v="14"/>
    <n v="3836"/>
  </r>
  <r>
    <x v="4"/>
    <x v="7"/>
    <n v="51"/>
    <n v="117"/>
    <n v="45087"/>
  </r>
  <r>
    <x v="5"/>
    <x v="7"/>
    <n v="51"/>
    <n v="42"/>
    <n v="24384"/>
  </r>
  <r>
    <x v="6"/>
    <x v="7"/>
    <n v="51"/>
    <n v="20"/>
    <n v="2288"/>
  </r>
  <r>
    <x v="7"/>
    <x v="7"/>
    <n v="51"/>
    <n v="12"/>
    <n v="2580"/>
  </r>
  <r>
    <x v="8"/>
    <x v="7"/>
    <n v="51"/>
    <n v="5"/>
    <n v="13135"/>
  </r>
  <r>
    <x v="9"/>
    <x v="7"/>
    <n v="51"/>
    <n v="0"/>
    <n v="0"/>
  </r>
  <r>
    <x v="10"/>
    <x v="7"/>
    <n v="51"/>
    <n v="50"/>
    <n v="47058"/>
  </r>
  <r>
    <x v="11"/>
    <x v="7"/>
    <n v="51"/>
    <n v="15"/>
    <n v="1123"/>
  </r>
  <r>
    <x v="12"/>
    <x v="7"/>
    <n v="51"/>
    <n v="7"/>
    <n v="1187"/>
  </r>
  <r>
    <x v="13"/>
    <x v="7"/>
    <n v="51"/>
    <n v="77"/>
    <n v="46597"/>
  </r>
  <r>
    <x v="14"/>
    <x v="7"/>
    <n v="51"/>
    <n v="24"/>
    <n v="3369"/>
  </r>
  <r>
    <x v="15"/>
    <x v="7"/>
    <n v="51"/>
    <n v="13"/>
    <n v="3209"/>
  </r>
  <r>
    <x v="16"/>
    <x v="7"/>
    <n v="51"/>
    <n v="30"/>
    <n v="6253"/>
  </r>
  <r>
    <x v="17"/>
    <x v="7"/>
    <n v="51"/>
    <n v="30"/>
    <n v="10437"/>
  </r>
  <r>
    <x v="18"/>
    <x v="7"/>
    <n v="51"/>
    <n v="91"/>
    <n v="64123"/>
  </r>
  <r>
    <x v="19"/>
    <x v="7"/>
    <n v="51"/>
    <n v="24"/>
    <n v="3615"/>
  </r>
  <r>
    <x v="20"/>
    <x v="7"/>
    <n v="51"/>
    <n v="27"/>
    <n v="6895"/>
  </r>
  <r>
    <x v="21"/>
    <x v="7"/>
    <n v="51"/>
    <n v="44"/>
    <n v="34148"/>
  </r>
  <r>
    <x v="22"/>
    <x v="7"/>
    <n v="51"/>
    <n v="85"/>
    <n v="21047"/>
  </r>
  <r>
    <x v="23"/>
    <x v="7"/>
    <n v="51"/>
    <n v="25"/>
    <n v="6030"/>
  </r>
  <r>
    <x v="24"/>
    <x v="7"/>
    <n v="51"/>
    <n v="46"/>
    <n v="19805"/>
  </r>
  <r>
    <x v="25"/>
    <x v="7"/>
    <n v="51"/>
    <n v="18"/>
    <n v="5666"/>
  </r>
  <r>
    <x v="26"/>
    <x v="7"/>
    <n v="51"/>
    <n v="8"/>
    <n v="3139"/>
  </r>
  <r>
    <x v="27"/>
    <x v="7"/>
    <n v="51"/>
    <n v="49"/>
    <n v="9686"/>
  </r>
  <r>
    <x v="28"/>
    <x v="7"/>
    <n v="51"/>
    <n v="36"/>
    <n v="18848"/>
  </r>
  <r>
    <x v="29"/>
    <x v="7"/>
    <n v="51"/>
    <n v="17"/>
    <n v="2646"/>
  </r>
  <r>
    <x v="30"/>
    <x v="7"/>
    <n v="51"/>
    <n v="41"/>
    <n v="25713"/>
  </r>
  <r>
    <x v="31"/>
    <x v="7"/>
    <n v="51"/>
    <n v="38"/>
    <n v="18200"/>
  </r>
  <r>
    <x v="32"/>
    <x v="7"/>
    <n v="51"/>
    <n v="52"/>
    <n v="11657"/>
  </r>
  <r>
    <x v="33"/>
    <x v="7"/>
    <n v="51"/>
    <n v="48"/>
    <n v="11311"/>
  </r>
  <r>
    <x v="34"/>
    <x v="7"/>
    <n v="51"/>
    <n v="9"/>
    <n v="1800"/>
  </r>
  <r>
    <x v="35"/>
    <x v="7"/>
    <n v="51"/>
    <n v="51"/>
    <n v="19300"/>
  </r>
  <r>
    <x v="36"/>
    <x v="7"/>
    <n v="51"/>
    <n v="22"/>
    <n v="7804"/>
  </r>
  <r>
    <x v="37"/>
    <x v="7"/>
    <n v="51"/>
    <n v="78"/>
    <n v="36740"/>
  </r>
  <r>
    <x v="38"/>
    <x v="7"/>
    <n v="51"/>
    <n v="146"/>
    <n v="59874"/>
  </r>
  <r>
    <x v="39"/>
    <x v="7"/>
    <n v="51"/>
    <n v="23"/>
    <n v="4505"/>
  </r>
  <r>
    <x v="40"/>
    <x v="7"/>
    <n v="51"/>
    <n v="14"/>
    <n v="4904"/>
  </r>
  <r>
    <x v="41"/>
    <x v="7"/>
    <n v="51"/>
    <n v="32"/>
    <n v="10939"/>
  </r>
  <r>
    <x v="42"/>
    <x v="7"/>
    <n v="51"/>
    <n v="43"/>
    <n v="6767"/>
  </r>
  <r>
    <x v="43"/>
    <x v="7"/>
    <n v="51"/>
    <n v="106"/>
    <n v="29281"/>
  </r>
  <r>
    <x v="44"/>
    <x v="7"/>
    <n v="51"/>
    <n v="36"/>
    <n v="11710"/>
  </r>
  <r>
    <x v="45"/>
    <x v="7"/>
    <n v="51"/>
    <n v="10"/>
    <n v="2293"/>
  </r>
  <r>
    <x v="46"/>
    <x v="7"/>
    <n v="51"/>
    <n v="129"/>
    <n v="90098"/>
  </r>
  <r>
    <x v="47"/>
    <x v="7"/>
    <n v="51"/>
    <n v="48"/>
    <n v="3665"/>
  </r>
  <r>
    <x v="48"/>
    <x v="7"/>
    <n v="51"/>
    <n v="35"/>
    <n v="11450"/>
  </r>
  <r>
    <x v="49"/>
    <x v="7"/>
    <n v="51"/>
    <n v="23"/>
    <n v="5759"/>
  </r>
  <r>
    <x v="50"/>
    <x v="7"/>
    <n v="51"/>
    <n v="19"/>
    <n v="4105"/>
  </r>
  <r>
    <x v="53"/>
    <x v="7"/>
    <n v="51"/>
    <n v="3"/>
    <n v="1654"/>
  </r>
  <r>
    <x v="52"/>
    <x v="7"/>
    <n v="51"/>
    <n v="2"/>
    <n v="557"/>
  </r>
  <r>
    <x v="51"/>
    <x v="7"/>
    <n v="51"/>
    <n v="73"/>
    <n v="100842"/>
  </r>
  <r>
    <x v="0"/>
    <x v="7"/>
    <n v="52"/>
    <n v="87"/>
    <n v="39169"/>
  </r>
  <r>
    <x v="1"/>
    <x v="7"/>
    <n v="52"/>
    <n v="17"/>
    <n v="5000"/>
  </r>
  <r>
    <x v="2"/>
    <x v="7"/>
    <n v="52"/>
    <n v="44"/>
    <n v="12685"/>
  </r>
  <r>
    <x v="3"/>
    <x v="7"/>
    <n v="52"/>
    <n v="14"/>
    <n v="2612"/>
  </r>
  <r>
    <x v="4"/>
    <x v="7"/>
    <n v="52"/>
    <n v="118"/>
    <n v="36712"/>
  </r>
  <r>
    <x v="5"/>
    <x v="7"/>
    <n v="52"/>
    <n v="42"/>
    <n v="18250"/>
  </r>
  <r>
    <x v="6"/>
    <x v="7"/>
    <n v="52"/>
    <n v="19"/>
    <n v="2278"/>
  </r>
  <r>
    <x v="7"/>
    <x v="7"/>
    <n v="52"/>
    <n v="11"/>
    <n v="1438"/>
  </r>
  <r>
    <x v="8"/>
    <x v="7"/>
    <n v="52"/>
    <n v="5"/>
    <n v="9681"/>
  </r>
  <r>
    <x v="9"/>
    <x v="7"/>
    <n v="52"/>
    <n v="0"/>
    <n v="0"/>
  </r>
  <r>
    <x v="10"/>
    <x v="7"/>
    <n v="52"/>
    <n v="50"/>
    <n v="43377"/>
  </r>
  <r>
    <x v="11"/>
    <x v="7"/>
    <n v="52"/>
    <n v="14"/>
    <n v="665"/>
  </r>
  <r>
    <x v="12"/>
    <x v="7"/>
    <n v="52"/>
    <n v="7"/>
    <n v="947"/>
  </r>
  <r>
    <x v="13"/>
    <x v="7"/>
    <n v="52"/>
    <n v="81"/>
    <n v="39171"/>
  </r>
  <r>
    <x v="14"/>
    <x v="7"/>
    <n v="52"/>
    <n v="23"/>
    <n v="2129"/>
  </r>
  <r>
    <x v="15"/>
    <x v="7"/>
    <n v="52"/>
    <n v="14"/>
    <n v="2340"/>
  </r>
  <r>
    <x v="16"/>
    <x v="7"/>
    <n v="52"/>
    <n v="30"/>
    <n v="4718"/>
  </r>
  <r>
    <x v="17"/>
    <x v="7"/>
    <n v="52"/>
    <n v="32"/>
    <n v="8949"/>
  </r>
  <r>
    <x v="18"/>
    <x v="7"/>
    <n v="52"/>
    <n v="88"/>
    <n v="57855"/>
  </r>
  <r>
    <x v="19"/>
    <x v="7"/>
    <n v="52"/>
    <n v="24"/>
    <n v="2095"/>
  </r>
  <r>
    <x v="20"/>
    <x v="7"/>
    <n v="52"/>
    <n v="23"/>
    <n v="4223"/>
  </r>
  <r>
    <x v="21"/>
    <x v="7"/>
    <n v="52"/>
    <n v="46"/>
    <n v="25554"/>
  </r>
  <r>
    <x v="22"/>
    <x v="7"/>
    <n v="52"/>
    <n v="83"/>
    <n v="16169"/>
  </r>
  <r>
    <x v="23"/>
    <x v="7"/>
    <n v="52"/>
    <n v="24"/>
    <n v="4126"/>
  </r>
  <r>
    <x v="24"/>
    <x v="7"/>
    <n v="52"/>
    <n v="45"/>
    <n v="14826"/>
  </r>
  <r>
    <x v="25"/>
    <x v="7"/>
    <n v="52"/>
    <n v="19"/>
    <n v="2036"/>
  </r>
  <r>
    <x v="26"/>
    <x v="7"/>
    <n v="52"/>
    <n v="8"/>
    <n v="1695"/>
  </r>
  <r>
    <x v="27"/>
    <x v="7"/>
    <n v="52"/>
    <n v="49"/>
    <n v="9014"/>
  </r>
  <r>
    <x v="28"/>
    <x v="7"/>
    <n v="52"/>
    <n v="36"/>
    <n v="18969"/>
  </r>
  <r>
    <x v="29"/>
    <x v="7"/>
    <n v="52"/>
    <n v="17"/>
    <n v="1650"/>
  </r>
  <r>
    <x v="30"/>
    <x v="7"/>
    <n v="52"/>
    <n v="33"/>
    <n v="23286"/>
  </r>
  <r>
    <x v="31"/>
    <x v="7"/>
    <n v="52"/>
    <n v="38"/>
    <n v="17083"/>
  </r>
  <r>
    <x v="32"/>
    <x v="7"/>
    <n v="52"/>
    <n v="52"/>
    <n v="10212"/>
  </r>
  <r>
    <x v="33"/>
    <x v="7"/>
    <n v="52"/>
    <n v="45"/>
    <n v="6155"/>
  </r>
  <r>
    <x v="34"/>
    <x v="7"/>
    <n v="52"/>
    <n v="8"/>
    <n v="1321"/>
  </r>
  <r>
    <x v="35"/>
    <x v="7"/>
    <n v="52"/>
    <n v="47"/>
    <n v="14397"/>
  </r>
  <r>
    <x v="36"/>
    <x v="7"/>
    <n v="52"/>
    <n v="25"/>
    <n v="7814"/>
  </r>
  <r>
    <x v="37"/>
    <x v="7"/>
    <n v="52"/>
    <n v="78"/>
    <n v="37241"/>
  </r>
  <r>
    <x v="38"/>
    <x v="7"/>
    <n v="52"/>
    <n v="124"/>
    <n v="52889"/>
  </r>
  <r>
    <x v="39"/>
    <x v="7"/>
    <n v="52"/>
    <n v="23"/>
    <n v="2953"/>
  </r>
  <r>
    <x v="40"/>
    <x v="7"/>
    <n v="52"/>
    <n v="15"/>
    <n v="4368"/>
  </r>
  <r>
    <x v="41"/>
    <x v="7"/>
    <n v="52"/>
    <n v="32"/>
    <n v="8736"/>
  </r>
  <r>
    <x v="42"/>
    <x v="7"/>
    <n v="52"/>
    <n v="47"/>
    <n v="4946"/>
  </r>
  <r>
    <x v="43"/>
    <x v="7"/>
    <n v="52"/>
    <n v="68"/>
    <n v="16708"/>
  </r>
  <r>
    <x v="44"/>
    <x v="7"/>
    <n v="52"/>
    <n v="39"/>
    <n v="9411"/>
  </r>
  <r>
    <x v="45"/>
    <x v="7"/>
    <n v="52"/>
    <n v="10"/>
    <n v="1948"/>
  </r>
  <r>
    <x v="46"/>
    <x v="7"/>
    <n v="52"/>
    <n v="129"/>
    <n v="89864"/>
  </r>
  <r>
    <x v="47"/>
    <x v="7"/>
    <n v="52"/>
    <n v="38"/>
    <n v="5465"/>
  </r>
  <r>
    <x v="48"/>
    <x v="7"/>
    <n v="52"/>
    <n v="36"/>
    <n v="10751"/>
  </r>
  <r>
    <x v="49"/>
    <x v="7"/>
    <n v="52"/>
    <n v="21"/>
    <n v="3036"/>
  </r>
  <r>
    <x v="50"/>
    <x v="7"/>
    <n v="52"/>
    <n v="21"/>
    <n v="3375"/>
  </r>
  <r>
    <x v="53"/>
    <x v="7"/>
    <n v="52"/>
    <n v="4"/>
    <n v="2224"/>
  </r>
  <r>
    <x v="52"/>
    <x v="7"/>
    <n v="52"/>
    <n v="2"/>
    <n v="599"/>
  </r>
  <r>
    <x v="51"/>
    <x v="7"/>
    <n v="52"/>
    <n v="67"/>
    <n v="90851"/>
  </r>
  <r>
    <x v="0"/>
    <x v="8"/>
    <n v="1"/>
    <n v="86"/>
    <n v="39536"/>
  </r>
  <r>
    <x v="1"/>
    <x v="8"/>
    <n v="1"/>
    <n v="17"/>
    <n v="5122"/>
  </r>
  <r>
    <x v="2"/>
    <x v="8"/>
    <n v="1"/>
    <n v="46"/>
    <n v="16936"/>
  </r>
  <r>
    <x v="3"/>
    <x v="8"/>
    <n v="1"/>
    <n v="16"/>
    <n v="3341"/>
  </r>
  <r>
    <x v="4"/>
    <x v="8"/>
    <n v="1"/>
    <n v="118"/>
    <n v="34658"/>
  </r>
  <r>
    <x v="5"/>
    <x v="8"/>
    <n v="1"/>
    <n v="42"/>
    <n v="20241"/>
  </r>
  <r>
    <x v="6"/>
    <x v="8"/>
    <n v="1"/>
    <n v="19"/>
    <n v="2501"/>
  </r>
  <r>
    <x v="7"/>
    <x v="8"/>
    <n v="1"/>
    <n v="12"/>
    <n v="1502"/>
  </r>
  <r>
    <x v="8"/>
    <x v="8"/>
    <n v="1"/>
    <n v="5"/>
    <n v="10656"/>
  </r>
  <r>
    <x v="9"/>
    <x v="8"/>
    <n v="1"/>
    <n v="0"/>
    <n v="0"/>
  </r>
  <r>
    <x v="10"/>
    <x v="8"/>
    <n v="1"/>
    <n v="49"/>
    <n v="48613"/>
  </r>
  <r>
    <x v="11"/>
    <x v="8"/>
    <n v="1"/>
    <n v="14"/>
    <n v="1116"/>
  </r>
  <r>
    <x v="12"/>
    <x v="8"/>
    <n v="1"/>
    <n v="8"/>
    <n v="1078"/>
  </r>
  <r>
    <x v="13"/>
    <x v="8"/>
    <n v="1"/>
    <n v="81"/>
    <n v="42614"/>
  </r>
  <r>
    <x v="14"/>
    <x v="8"/>
    <n v="1"/>
    <n v="23"/>
    <n v="2798"/>
  </r>
  <r>
    <x v="15"/>
    <x v="8"/>
    <n v="1"/>
    <n v="14"/>
    <n v="2381"/>
  </r>
  <r>
    <x v="16"/>
    <x v="8"/>
    <n v="1"/>
    <n v="30"/>
    <n v="5770"/>
  </r>
  <r>
    <x v="17"/>
    <x v="8"/>
    <n v="1"/>
    <n v="31"/>
    <n v="10003"/>
  </r>
  <r>
    <x v="18"/>
    <x v="8"/>
    <n v="1"/>
    <n v="91"/>
    <n v="49257"/>
  </r>
  <r>
    <x v="19"/>
    <x v="8"/>
    <n v="1"/>
    <n v="25"/>
    <n v="2825"/>
  </r>
  <r>
    <x v="20"/>
    <x v="8"/>
    <n v="1"/>
    <n v="29"/>
    <n v="5134"/>
  </r>
  <r>
    <x v="21"/>
    <x v="8"/>
    <n v="1"/>
    <n v="44"/>
    <n v="25132"/>
  </r>
  <r>
    <x v="22"/>
    <x v="8"/>
    <n v="1"/>
    <n v="86"/>
    <n v="22838"/>
  </r>
  <r>
    <x v="23"/>
    <x v="8"/>
    <n v="1"/>
    <n v="24"/>
    <n v="5220"/>
  </r>
  <r>
    <x v="24"/>
    <x v="8"/>
    <n v="1"/>
    <n v="49"/>
    <n v="19650"/>
  </r>
  <r>
    <x v="25"/>
    <x v="8"/>
    <n v="1"/>
    <n v="17"/>
    <n v="2382"/>
  </r>
  <r>
    <x v="26"/>
    <x v="8"/>
    <n v="1"/>
    <n v="8"/>
    <n v="2523"/>
  </r>
  <r>
    <x v="27"/>
    <x v="8"/>
    <n v="1"/>
    <n v="47"/>
    <n v="8968"/>
  </r>
  <r>
    <x v="28"/>
    <x v="8"/>
    <n v="1"/>
    <n v="35"/>
    <n v="19381"/>
  </r>
  <r>
    <x v="29"/>
    <x v="8"/>
    <n v="1"/>
    <n v="17"/>
    <n v="1863"/>
  </r>
  <r>
    <x v="30"/>
    <x v="8"/>
    <n v="1"/>
    <n v="42"/>
    <n v="23387"/>
  </r>
  <r>
    <x v="31"/>
    <x v="8"/>
    <n v="1"/>
    <n v="37"/>
    <n v="18907"/>
  </r>
  <r>
    <x v="32"/>
    <x v="8"/>
    <n v="1"/>
    <n v="51"/>
    <n v="7450"/>
  </r>
  <r>
    <x v="33"/>
    <x v="8"/>
    <n v="1"/>
    <n v="47"/>
    <n v="8593"/>
  </r>
  <r>
    <x v="34"/>
    <x v="8"/>
    <n v="1"/>
    <n v="7"/>
    <n v="1250"/>
  </r>
  <r>
    <x v="35"/>
    <x v="8"/>
    <n v="1"/>
    <n v="61"/>
    <n v="15530"/>
  </r>
  <r>
    <x v="36"/>
    <x v="8"/>
    <n v="1"/>
    <n v="26"/>
    <n v="7875"/>
  </r>
  <r>
    <x v="37"/>
    <x v="8"/>
    <n v="1"/>
    <n v="77"/>
    <n v="39154"/>
  </r>
  <r>
    <x v="38"/>
    <x v="8"/>
    <n v="1"/>
    <n v="146"/>
    <n v="66452"/>
  </r>
  <r>
    <x v="39"/>
    <x v="8"/>
    <n v="1"/>
    <n v="23"/>
    <n v="3007"/>
  </r>
  <r>
    <x v="40"/>
    <x v="8"/>
    <n v="1"/>
    <n v="14"/>
    <n v="4359"/>
  </r>
  <r>
    <x v="41"/>
    <x v="8"/>
    <n v="1"/>
    <n v="32"/>
    <n v="9786"/>
  </r>
  <r>
    <x v="42"/>
    <x v="8"/>
    <n v="1"/>
    <n v="49"/>
    <n v="6140"/>
  </r>
  <r>
    <x v="43"/>
    <x v="8"/>
    <n v="1"/>
    <n v="108"/>
    <n v="27226"/>
  </r>
  <r>
    <x v="44"/>
    <x v="8"/>
    <n v="1"/>
    <n v="40"/>
    <n v="11307"/>
  </r>
  <r>
    <x v="45"/>
    <x v="8"/>
    <n v="1"/>
    <n v="10"/>
    <n v="2018"/>
  </r>
  <r>
    <x v="46"/>
    <x v="8"/>
    <n v="1"/>
    <n v="130"/>
    <n v="87485"/>
  </r>
  <r>
    <x v="47"/>
    <x v="8"/>
    <n v="1"/>
    <n v="45"/>
    <n v="5190"/>
  </r>
  <r>
    <x v="48"/>
    <x v="8"/>
    <n v="1"/>
    <n v="35"/>
    <n v="8289"/>
  </r>
  <r>
    <x v="49"/>
    <x v="8"/>
    <n v="1"/>
    <n v="20"/>
    <n v="4192"/>
  </r>
  <r>
    <x v="50"/>
    <x v="8"/>
    <n v="1"/>
    <n v="19"/>
    <n v="3609"/>
  </r>
  <r>
    <x v="53"/>
    <x v="8"/>
    <n v="1"/>
    <n v="4"/>
    <n v="2254"/>
  </r>
  <r>
    <x v="52"/>
    <x v="8"/>
    <n v="1"/>
    <n v="3"/>
    <n v="919"/>
  </r>
  <r>
    <x v="51"/>
    <x v="8"/>
    <n v="1"/>
    <n v="73"/>
    <n v="89451"/>
  </r>
  <r>
    <x v="0"/>
    <x v="8"/>
    <n v="2"/>
    <n v="87"/>
    <n v="43245"/>
  </r>
  <r>
    <x v="1"/>
    <x v="8"/>
    <n v="2"/>
    <n v="16"/>
    <n v="4692"/>
  </r>
  <r>
    <x v="2"/>
    <x v="8"/>
    <n v="2"/>
    <n v="38"/>
    <n v="17074"/>
  </r>
  <r>
    <x v="3"/>
    <x v="8"/>
    <n v="2"/>
    <n v="15"/>
    <n v="4655"/>
  </r>
  <r>
    <x v="4"/>
    <x v="8"/>
    <n v="2"/>
    <n v="123"/>
    <n v="50328"/>
  </r>
  <r>
    <x v="5"/>
    <x v="8"/>
    <n v="2"/>
    <n v="42"/>
    <n v="26559"/>
  </r>
  <r>
    <x v="6"/>
    <x v="8"/>
    <n v="2"/>
    <n v="19"/>
    <n v="2426"/>
  </r>
  <r>
    <x v="7"/>
    <x v="8"/>
    <n v="2"/>
    <n v="12"/>
    <n v="2846"/>
  </r>
  <r>
    <x v="8"/>
    <x v="8"/>
    <n v="2"/>
    <n v="5"/>
    <n v="13662"/>
  </r>
  <r>
    <x v="9"/>
    <x v="8"/>
    <n v="2"/>
    <n v="0"/>
    <n v="0"/>
  </r>
  <r>
    <x v="10"/>
    <x v="8"/>
    <n v="2"/>
    <n v="50"/>
    <n v="52790"/>
  </r>
  <r>
    <x v="11"/>
    <x v="8"/>
    <n v="2"/>
    <n v="15"/>
    <n v="1566"/>
  </r>
  <r>
    <x v="12"/>
    <x v="8"/>
    <n v="2"/>
    <n v="8"/>
    <n v="1629"/>
  </r>
  <r>
    <x v="13"/>
    <x v="8"/>
    <n v="2"/>
    <n v="81"/>
    <n v="47503"/>
  </r>
  <r>
    <x v="14"/>
    <x v="8"/>
    <n v="2"/>
    <n v="24"/>
    <n v="4129"/>
  </r>
  <r>
    <x v="15"/>
    <x v="8"/>
    <n v="2"/>
    <n v="15"/>
    <n v="4104"/>
  </r>
  <r>
    <x v="16"/>
    <x v="8"/>
    <n v="2"/>
    <n v="29"/>
    <n v="6575"/>
  </r>
  <r>
    <x v="17"/>
    <x v="8"/>
    <n v="2"/>
    <n v="33"/>
    <n v="9038"/>
  </r>
  <r>
    <x v="18"/>
    <x v="8"/>
    <n v="2"/>
    <n v="92"/>
    <n v="55685"/>
  </r>
  <r>
    <x v="19"/>
    <x v="8"/>
    <n v="2"/>
    <n v="25"/>
    <n v="4606"/>
  </r>
  <r>
    <x v="20"/>
    <x v="8"/>
    <n v="2"/>
    <n v="29"/>
    <n v="7754"/>
  </r>
  <r>
    <x v="21"/>
    <x v="8"/>
    <n v="2"/>
    <n v="46"/>
    <n v="35712"/>
  </r>
  <r>
    <x v="22"/>
    <x v="8"/>
    <n v="2"/>
    <n v="86"/>
    <n v="27532"/>
  </r>
  <r>
    <x v="23"/>
    <x v="8"/>
    <n v="2"/>
    <n v="24"/>
    <n v="6338"/>
  </r>
  <r>
    <x v="24"/>
    <x v="8"/>
    <n v="2"/>
    <n v="45"/>
    <n v="18602"/>
  </r>
  <r>
    <x v="25"/>
    <x v="8"/>
    <n v="2"/>
    <n v="17"/>
    <n v="3079"/>
  </r>
  <r>
    <x v="26"/>
    <x v="8"/>
    <n v="2"/>
    <n v="7"/>
    <n v="3300"/>
  </r>
  <r>
    <x v="27"/>
    <x v="8"/>
    <n v="2"/>
    <n v="48"/>
    <n v="9125"/>
  </r>
  <r>
    <x v="28"/>
    <x v="8"/>
    <n v="2"/>
    <n v="36"/>
    <n v="20255"/>
  </r>
  <r>
    <x v="29"/>
    <x v="8"/>
    <n v="2"/>
    <n v="17"/>
    <n v="2969"/>
  </r>
  <r>
    <x v="30"/>
    <x v="8"/>
    <n v="2"/>
    <n v="41"/>
    <n v="25981"/>
  </r>
  <r>
    <x v="31"/>
    <x v="8"/>
    <n v="2"/>
    <n v="43"/>
    <n v="21600"/>
  </r>
  <r>
    <x v="32"/>
    <x v="8"/>
    <n v="2"/>
    <n v="51"/>
    <n v="10458"/>
  </r>
  <r>
    <x v="33"/>
    <x v="8"/>
    <n v="2"/>
    <n v="48"/>
    <n v="15236"/>
  </r>
  <r>
    <x v="34"/>
    <x v="8"/>
    <n v="2"/>
    <n v="7"/>
    <n v="1284"/>
  </r>
  <r>
    <x v="35"/>
    <x v="8"/>
    <n v="2"/>
    <n v="64"/>
    <n v="19685"/>
  </r>
  <r>
    <x v="36"/>
    <x v="8"/>
    <n v="2"/>
    <n v="27"/>
    <n v="9519"/>
  </r>
  <r>
    <x v="37"/>
    <x v="8"/>
    <n v="2"/>
    <n v="78"/>
    <n v="41533"/>
  </r>
  <r>
    <x v="38"/>
    <x v="8"/>
    <n v="2"/>
    <n v="146"/>
    <n v="60531"/>
  </r>
  <r>
    <x v="39"/>
    <x v="8"/>
    <n v="2"/>
    <n v="23"/>
    <n v="4387"/>
  </r>
  <r>
    <x v="40"/>
    <x v="8"/>
    <n v="2"/>
    <n v="16"/>
    <n v="6363"/>
  </r>
  <r>
    <x v="41"/>
    <x v="8"/>
    <n v="2"/>
    <n v="32"/>
    <n v="11196"/>
  </r>
  <r>
    <x v="42"/>
    <x v="8"/>
    <n v="2"/>
    <n v="50"/>
    <n v="9324"/>
  </r>
  <r>
    <x v="43"/>
    <x v="8"/>
    <n v="2"/>
    <n v="107"/>
    <n v="31448"/>
  </r>
  <r>
    <x v="44"/>
    <x v="8"/>
    <n v="2"/>
    <n v="30"/>
    <n v="13532"/>
  </r>
  <r>
    <x v="45"/>
    <x v="8"/>
    <n v="2"/>
    <n v="10"/>
    <n v="2523"/>
  </r>
  <r>
    <x v="46"/>
    <x v="8"/>
    <n v="2"/>
    <n v="128"/>
    <n v="93744"/>
  </r>
  <r>
    <x v="47"/>
    <x v="8"/>
    <n v="2"/>
    <n v="52"/>
    <n v="8984"/>
  </r>
  <r>
    <x v="48"/>
    <x v="8"/>
    <n v="2"/>
    <n v="37"/>
    <n v="10466"/>
  </r>
  <r>
    <x v="49"/>
    <x v="8"/>
    <n v="2"/>
    <n v="22"/>
    <n v="5529"/>
  </r>
  <r>
    <x v="50"/>
    <x v="8"/>
    <n v="2"/>
    <n v="18"/>
    <n v="3984"/>
  </r>
  <r>
    <x v="53"/>
    <x v="8"/>
    <n v="2"/>
    <n v="4"/>
    <n v="2186"/>
  </r>
  <r>
    <x v="52"/>
    <x v="8"/>
    <n v="2"/>
    <n v="2"/>
    <n v="619"/>
  </r>
  <r>
    <x v="51"/>
    <x v="8"/>
    <n v="2"/>
    <n v="76"/>
    <n v="109332"/>
  </r>
  <r>
    <x v="0"/>
    <x v="8"/>
    <n v="3"/>
    <n v="87"/>
    <n v="38526"/>
  </r>
  <r>
    <x v="1"/>
    <x v="8"/>
    <n v="3"/>
    <n v="17"/>
    <n v="4980"/>
  </r>
  <r>
    <x v="2"/>
    <x v="8"/>
    <n v="3"/>
    <n v="46"/>
    <n v="18193"/>
  </r>
  <r>
    <x v="3"/>
    <x v="8"/>
    <n v="3"/>
    <n v="15"/>
    <n v="4388"/>
  </r>
  <r>
    <x v="4"/>
    <x v="8"/>
    <n v="3"/>
    <n v="124"/>
    <n v="49874"/>
  </r>
  <r>
    <x v="5"/>
    <x v="8"/>
    <n v="3"/>
    <n v="42"/>
    <n v="26169"/>
  </r>
  <r>
    <x v="6"/>
    <x v="8"/>
    <n v="3"/>
    <n v="23"/>
    <n v="4134"/>
  </r>
  <r>
    <x v="7"/>
    <x v="8"/>
    <n v="3"/>
    <n v="12"/>
    <n v="2367"/>
  </r>
  <r>
    <x v="8"/>
    <x v="8"/>
    <n v="3"/>
    <n v="5"/>
    <n v="12339"/>
  </r>
  <r>
    <x v="9"/>
    <x v="8"/>
    <n v="3"/>
    <n v="0"/>
    <n v="0"/>
  </r>
  <r>
    <x v="10"/>
    <x v="8"/>
    <n v="3"/>
    <n v="50"/>
    <n v="50456"/>
  </r>
  <r>
    <x v="11"/>
    <x v="8"/>
    <n v="3"/>
    <n v="15"/>
    <n v="1268"/>
  </r>
  <r>
    <x v="12"/>
    <x v="8"/>
    <n v="3"/>
    <n v="7"/>
    <n v="1508"/>
  </r>
  <r>
    <x v="13"/>
    <x v="8"/>
    <n v="3"/>
    <n v="80"/>
    <n v="45340"/>
  </r>
  <r>
    <x v="14"/>
    <x v="8"/>
    <n v="3"/>
    <n v="24"/>
    <n v="4901"/>
  </r>
  <r>
    <x v="15"/>
    <x v="8"/>
    <n v="3"/>
    <n v="15"/>
    <n v="4282"/>
  </r>
  <r>
    <x v="16"/>
    <x v="8"/>
    <n v="3"/>
    <n v="28"/>
    <n v="6650"/>
  </r>
  <r>
    <x v="17"/>
    <x v="8"/>
    <n v="3"/>
    <n v="35"/>
    <n v="11259"/>
  </r>
  <r>
    <x v="18"/>
    <x v="8"/>
    <n v="3"/>
    <n v="92"/>
    <n v="49721"/>
  </r>
  <r>
    <x v="19"/>
    <x v="8"/>
    <n v="3"/>
    <n v="21"/>
    <n v="4303"/>
  </r>
  <r>
    <x v="20"/>
    <x v="8"/>
    <n v="3"/>
    <n v="27"/>
    <n v="6960"/>
  </r>
  <r>
    <x v="21"/>
    <x v="8"/>
    <n v="3"/>
    <n v="46"/>
    <n v="33669"/>
  </r>
  <r>
    <x v="22"/>
    <x v="8"/>
    <n v="3"/>
    <n v="89"/>
    <n v="27458"/>
  </r>
  <r>
    <x v="23"/>
    <x v="8"/>
    <n v="3"/>
    <n v="24"/>
    <n v="6418"/>
  </r>
  <r>
    <x v="24"/>
    <x v="8"/>
    <n v="3"/>
    <n v="48"/>
    <n v="17915"/>
  </r>
  <r>
    <x v="25"/>
    <x v="8"/>
    <n v="3"/>
    <n v="18"/>
    <n v="3992"/>
  </r>
  <r>
    <x v="26"/>
    <x v="8"/>
    <n v="3"/>
    <n v="8"/>
    <n v="3155"/>
  </r>
  <r>
    <x v="27"/>
    <x v="8"/>
    <n v="3"/>
    <n v="49"/>
    <n v="9732"/>
  </r>
  <r>
    <x v="28"/>
    <x v="8"/>
    <n v="3"/>
    <n v="36"/>
    <n v="18503"/>
  </r>
  <r>
    <x v="29"/>
    <x v="8"/>
    <n v="3"/>
    <n v="16"/>
    <n v="2594"/>
  </r>
  <r>
    <x v="30"/>
    <x v="8"/>
    <n v="3"/>
    <n v="41"/>
    <n v="25479"/>
  </r>
  <r>
    <x v="31"/>
    <x v="8"/>
    <n v="3"/>
    <n v="43"/>
    <n v="20179"/>
  </r>
  <r>
    <x v="32"/>
    <x v="8"/>
    <n v="3"/>
    <n v="54"/>
    <n v="11311"/>
  </r>
  <r>
    <x v="33"/>
    <x v="8"/>
    <n v="3"/>
    <n v="47"/>
    <n v="11790"/>
  </r>
  <r>
    <x v="34"/>
    <x v="8"/>
    <n v="3"/>
    <n v="7"/>
    <n v="1280"/>
  </r>
  <r>
    <x v="35"/>
    <x v="8"/>
    <n v="3"/>
    <n v="68"/>
    <n v="18788"/>
  </r>
  <r>
    <x v="36"/>
    <x v="8"/>
    <n v="3"/>
    <n v="26"/>
    <n v="10013"/>
  </r>
  <r>
    <x v="37"/>
    <x v="8"/>
    <n v="3"/>
    <n v="75"/>
    <n v="38133"/>
  </r>
  <r>
    <x v="38"/>
    <x v="8"/>
    <n v="3"/>
    <n v="148"/>
    <n v="58277"/>
  </r>
  <r>
    <x v="39"/>
    <x v="8"/>
    <n v="3"/>
    <n v="23"/>
    <n v="4499"/>
  </r>
  <r>
    <x v="40"/>
    <x v="8"/>
    <n v="3"/>
    <n v="15"/>
    <n v="7374"/>
  </r>
  <r>
    <x v="41"/>
    <x v="8"/>
    <n v="3"/>
    <n v="32"/>
    <n v="11568"/>
  </r>
  <r>
    <x v="42"/>
    <x v="8"/>
    <n v="3"/>
    <n v="51"/>
    <n v="8081"/>
  </r>
  <r>
    <x v="43"/>
    <x v="8"/>
    <n v="3"/>
    <n v="110"/>
    <n v="30429"/>
  </r>
  <r>
    <x v="44"/>
    <x v="8"/>
    <n v="3"/>
    <n v="36"/>
    <n v="11538"/>
  </r>
  <r>
    <x v="45"/>
    <x v="8"/>
    <n v="3"/>
    <n v="10"/>
    <n v="2701"/>
  </r>
  <r>
    <x v="46"/>
    <x v="8"/>
    <n v="3"/>
    <n v="129"/>
    <n v="89612"/>
  </r>
  <r>
    <x v="47"/>
    <x v="8"/>
    <n v="3"/>
    <n v="52"/>
    <n v="8338"/>
  </r>
  <r>
    <x v="48"/>
    <x v="8"/>
    <n v="3"/>
    <n v="37"/>
    <n v="10136"/>
  </r>
  <r>
    <x v="49"/>
    <x v="8"/>
    <n v="3"/>
    <n v="22"/>
    <n v="5574"/>
  </r>
  <r>
    <x v="50"/>
    <x v="8"/>
    <n v="3"/>
    <n v="17"/>
    <n v="3745"/>
  </r>
  <r>
    <x v="53"/>
    <x v="8"/>
    <n v="3"/>
    <n v="4"/>
    <n v="2226"/>
  </r>
  <r>
    <x v="52"/>
    <x v="8"/>
    <n v="3"/>
    <n v="3"/>
    <n v="901"/>
  </r>
  <r>
    <x v="51"/>
    <x v="8"/>
    <n v="3"/>
    <n v="75"/>
    <n v="110054"/>
  </r>
  <r>
    <x v="0"/>
    <x v="8"/>
    <n v="4"/>
    <n v="89"/>
    <n v="43289"/>
  </r>
  <r>
    <x v="1"/>
    <x v="8"/>
    <n v="4"/>
    <n v="17"/>
    <n v="4796"/>
  </r>
  <r>
    <x v="2"/>
    <x v="8"/>
    <n v="4"/>
    <n v="45"/>
    <n v="18732"/>
  </r>
  <r>
    <x v="3"/>
    <x v="8"/>
    <n v="4"/>
    <n v="14"/>
    <n v="5032"/>
  </r>
  <r>
    <x v="4"/>
    <x v="8"/>
    <n v="4"/>
    <n v="122"/>
    <n v="52286"/>
  </r>
  <r>
    <x v="5"/>
    <x v="8"/>
    <n v="4"/>
    <n v="42"/>
    <n v="25969"/>
  </r>
  <r>
    <x v="6"/>
    <x v="8"/>
    <n v="4"/>
    <n v="22"/>
    <n v="5454"/>
  </r>
  <r>
    <x v="7"/>
    <x v="8"/>
    <n v="4"/>
    <n v="12"/>
    <n v="3075"/>
  </r>
  <r>
    <x v="8"/>
    <x v="8"/>
    <n v="4"/>
    <n v="5"/>
    <n v="15523"/>
  </r>
  <r>
    <x v="9"/>
    <x v="8"/>
    <n v="4"/>
    <n v="0"/>
    <n v="0"/>
  </r>
  <r>
    <x v="10"/>
    <x v="8"/>
    <n v="4"/>
    <n v="51"/>
    <n v="52411"/>
  </r>
  <r>
    <x v="11"/>
    <x v="8"/>
    <n v="4"/>
    <n v="15"/>
    <n v="1520"/>
  </r>
  <r>
    <x v="12"/>
    <x v="8"/>
    <n v="4"/>
    <n v="8"/>
    <n v="1582"/>
  </r>
  <r>
    <x v="13"/>
    <x v="8"/>
    <n v="4"/>
    <n v="81"/>
    <n v="50888"/>
  </r>
  <r>
    <x v="14"/>
    <x v="8"/>
    <n v="4"/>
    <n v="24"/>
    <n v="5531"/>
  </r>
  <r>
    <x v="15"/>
    <x v="8"/>
    <n v="4"/>
    <n v="15"/>
    <n v="4649"/>
  </r>
  <r>
    <x v="16"/>
    <x v="8"/>
    <n v="4"/>
    <n v="29"/>
    <n v="7944"/>
  </r>
  <r>
    <x v="17"/>
    <x v="8"/>
    <n v="4"/>
    <n v="37"/>
    <n v="13490"/>
  </r>
  <r>
    <x v="18"/>
    <x v="8"/>
    <n v="4"/>
    <n v="92"/>
    <n v="55912"/>
  </r>
  <r>
    <x v="19"/>
    <x v="8"/>
    <n v="4"/>
    <n v="22"/>
    <n v="4718"/>
  </r>
  <r>
    <x v="20"/>
    <x v="8"/>
    <n v="4"/>
    <n v="27"/>
    <n v="7539"/>
  </r>
  <r>
    <x v="21"/>
    <x v="8"/>
    <n v="4"/>
    <n v="45"/>
    <n v="37988"/>
  </r>
  <r>
    <x v="22"/>
    <x v="8"/>
    <n v="4"/>
    <n v="89"/>
    <n v="28917"/>
  </r>
  <r>
    <x v="23"/>
    <x v="8"/>
    <n v="4"/>
    <n v="23"/>
    <n v="7247"/>
  </r>
  <r>
    <x v="24"/>
    <x v="8"/>
    <n v="4"/>
    <n v="48"/>
    <n v="20307"/>
  </r>
  <r>
    <x v="25"/>
    <x v="8"/>
    <n v="4"/>
    <n v="16"/>
    <n v="4294"/>
  </r>
  <r>
    <x v="26"/>
    <x v="8"/>
    <n v="4"/>
    <n v="8"/>
    <n v="3618"/>
  </r>
  <r>
    <x v="27"/>
    <x v="8"/>
    <n v="4"/>
    <n v="47"/>
    <n v="9354"/>
  </r>
  <r>
    <x v="28"/>
    <x v="8"/>
    <n v="4"/>
    <n v="37"/>
    <n v="21202"/>
  </r>
  <r>
    <x v="29"/>
    <x v="8"/>
    <n v="4"/>
    <n v="15"/>
    <n v="3027"/>
  </r>
  <r>
    <x v="30"/>
    <x v="8"/>
    <n v="4"/>
    <n v="41"/>
    <n v="29716"/>
  </r>
  <r>
    <x v="31"/>
    <x v="8"/>
    <n v="4"/>
    <n v="42"/>
    <n v="18770"/>
  </r>
  <r>
    <x v="32"/>
    <x v="8"/>
    <n v="4"/>
    <n v="56"/>
    <n v="14768"/>
  </r>
  <r>
    <x v="33"/>
    <x v="8"/>
    <n v="4"/>
    <n v="50"/>
    <n v="20076"/>
  </r>
  <r>
    <x v="34"/>
    <x v="8"/>
    <n v="4"/>
    <n v="8"/>
    <n v="1600"/>
  </r>
  <r>
    <x v="35"/>
    <x v="8"/>
    <n v="4"/>
    <n v="66"/>
    <n v="23180"/>
  </r>
  <r>
    <x v="36"/>
    <x v="8"/>
    <n v="4"/>
    <n v="24"/>
    <n v="9999"/>
  </r>
  <r>
    <x v="37"/>
    <x v="8"/>
    <n v="4"/>
    <n v="79"/>
    <n v="38618"/>
  </r>
  <r>
    <x v="38"/>
    <x v="8"/>
    <n v="4"/>
    <n v="148"/>
    <n v="65808"/>
  </r>
  <r>
    <x v="39"/>
    <x v="8"/>
    <n v="4"/>
    <n v="23"/>
    <n v="5461"/>
  </r>
  <r>
    <x v="40"/>
    <x v="8"/>
    <n v="4"/>
    <n v="14"/>
    <n v="6894"/>
  </r>
  <r>
    <x v="41"/>
    <x v="8"/>
    <n v="4"/>
    <n v="32"/>
    <n v="11474"/>
  </r>
  <r>
    <x v="42"/>
    <x v="8"/>
    <n v="4"/>
    <n v="55"/>
    <n v="11626"/>
  </r>
  <r>
    <x v="43"/>
    <x v="8"/>
    <n v="4"/>
    <n v="110"/>
    <n v="35721"/>
  </r>
  <r>
    <x v="44"/>
    <x v="8"/>
    <n v="4"/>
    <n v="32"/>
    <n v="13318"/>
  </r>
  <r>
    <x v="45"/>
    <x v="8"/>
    <n v="4"/>
    <n v="10"/>
    <n v="2880"/>
  </r>
  <r>
    <x v="46"/>
    <x v="8"/>
    <n v="4"/>
    <n v="129"/>
    <n v="100028"/>
  </r>
  <r>
    <x v="47"/>
    <x v="8"/>
    <n v="4"/>
    <n v="52"/>
    <n v="9108"/>
  </r>
  <r>
    <x v="48"/>
    <x v="8"/>
    <n v="4"/>
    <n v="37"/>
    <n v="12411"/>
  </r>
  <r>
    <x v="49"/>
    <x v="8"/>
    <n v="4"/>
    <n v="24"/>
    <n v="6473"/>
  </r>
  <r>
    <x v="50"/>
    <x v="8"/>
    <n v="4"/>
    <n v="18"/>
    <n v="4170"/>
  </r>
  <r>
    <x v="53"/>
    <x v="8"/>
    <n v="4"/>
    <n v="4"/>
    <n v="2192"/>
  </r>
  <r>
    <x v="52"/>
    <x v="8"/>
    <n v="4"/>
    <n v="3"/>
    <n v="894"/>
  </r>
  <r>
    <x v="51"/>
    <x v="8"/>
    <n v="4"/>
    <n v="74"/>
    <n v="117940"/>
  </r>
  <r>
    <x v="0"/>
    <x v="8"/>
    <n v="5"/>
    <n v="87"/>
    <n v="42661"/>
  </r>
  <r>
    <x v="1"/>
    <x v="8"/>
    <n v="5"/>
    <n v="17"/>
    <n v="4971"/>
  </r>
  <r>
    <x v="2"/>
    <x v="8"/>
    <n v="5"/>
    <n v="38"/>
    <n v="15600"/>
  </r>
  <r>
    <x v="3"/>
    <x v="8"/>
    <n v="5"/>
    <n v="17"/>
    <n v="5754"/>
  </r>
  <r>
    <x v="4"/>
    <x v="8"/>
    <n v="5"/>
    <n v="121"/>
    <n v="55627"/>
  </r>
  <r>
    <x v="5"/>
    <x v="8"/>
    <n v="5"/>
    <n v="42"/>
    <n v="26729"/>
  </r>
  <r>
    <x v="6"/>
    <x v="8"/>
    <n v="5"/>
    <n v="24"/>
    <n v="6548"/>
  </r>
  <r>
    <x v="7"/>
    <x v="8"/>
    <n v="5"/>
    <n v="12"/>
    <n v="3032"/>
  </r>
  <r>
    <x v="8"/>
    <x v="8"/>
    <n v="5"/>
    <n v="5"/>
    <n v="15459"/>
  </r>
  <r>
    <x v="9"/>
    <x v="8"/>
    <n v="5"/>
    <n v="0"/>
    <n v="0"/>
  </r>
  <r>
    <x v="10"/>
    <x v="8"/>
    <n v="5"/>
    <n v="49"/>
    <n v="51975"/>
  </r>
  <r>
    <x v="11"/>
    <x v="8"/>
    <n v="5"/>
    <n v="15"/>
    <n v="1384"/>
  </r>
  <r>
    <x v="12"/>
    <x v="8"/>
    <n v="5"/>
    <n v="8"/>
    <n v="1728"/>
  </r>
  <r>
    <x v="13"/>
    <x v="8"/>
    <n v="5"/>
    <n v="78"/>
    <n v="46398"/>
  </r>
  <r>
    <x v="14"/>
    <x v="8"/>
    <n v="5"/>
    <n v="23"/>
    <n v="5400"/>
  </r>
  <r>
    <x v="15"/>
    <x v="8"/>
    <n v="5"/>
    <n v="15"/>
    <n v="4711"/>
  </r>
  <r>
    <x v="16"/>
    <x v="8"/>
    <n v="5"/>
    <n v="28"/>
    <n v="8153"/>
  </r>
  <r>
    <x v="17"/>
    <x v="8"/>
    <n v="5"/>
    <n v="34"/>
    <n v="12590"/>
  </r>
  <r>
    <x v="18"/>
    <x v="8"/>
    <n v="5"/>
    <n v="92"/>
    <n v="54737"/>
  </r>
  <r>
    <x v="19"/>
    <x v="8"/>
    <n v="5"/>
    <n v="22"/>
    <n v="4973"/>
  </r>
  <r>
    <x v="20"/>
    <x v="8"/>
    <n v="5"/>
    <n v="24"/>
    <n v="7772"/>
  </r>
  <r>
    <x v="21"/>
    <x v="8"/>
    <n v="5"/>
    <n v="43"/>
    <n v="36294"/>
  </r>
  <r>
    <x v="22"/>
    <x v="8"/>
    <n v="5"/>
    <n v="89"/>
    <n v="28774"/>
  </r>
  <r>
    <x v="23"/>
    <x v="8"/>
    <n v="5"/>
    <n v="24"/>
    <n v="7725"/>
  </r>
  <r>
    <x v="24"/>
    <x v="8"/>
    <n v="5"/>
    <n v="47"/>
    <n v="21405"/>
  </r>
  <r>
    <x v="25"/>
    <x v="8"/>
    <n v="5"/>
    <n v="17"/>
    <n v="7755"/>
  </r>
  <r>
    <x v="26"/>
    <x v="8"/>
    <n v="5"/>
    <n v="8"/>
    <n v="3988"/>
  </r>
  <r>
    <x v="27"/>
    <x v="8"/>
    <n v="5"/>
    <n v="49"/>
    <n v="10310"/>
  </r>
  <r>
    <x v="28"/>
    <x v="8"/>
    <n v="5"/>
    <n v="36"/>
    <n v="19637"/>
  </r>
  <r>
    <x v="29"/>
    <x v="8"/>
    <n v="5"/>
    <n v="16"/>
    <n v="3352"/>
  </r>
  <r>
    <x v="30"/>
    <x v="8"/>
    <n v="5"/>
    <n v="43"/>
    <n v="29784"/>
  </r>
  <r>
    <x v="31"/>
    <x v="8"/>
    <n v="5"/>
    <n v="40"/>
    <n v="22303"/>
  </r>
  <r>
    <x v="32"/>
    <x v="8"/>
    <n v="5"/>
    <n v="53"/>
    <n v="15304"/>
  </r>
  <r>
    <x v="33"/>
    <x v="8"/>
    <n v="5"/>
    <n v="52"/>
    <n v="20879"/>
  </r>
  <r>
    <x v="34"/>
    <x v="8"/>
    <n v="5"/>
    <n v="9"/>
    <n v="1586"/>
  </r>
  <r>
    <x v="35"/>
    <x v="8"/>
    <n v="5"/>
    <n v="63"/>
    <n v="24033"/>
  </r>
  <r>
    <x v="36"/>
    <x v="8"/>
    <n v="5"/>
    <n v="25"/>
    <n v="10864"/>
  </r>
  <r>
    <x v="37"/>
    <x v="8"/>
    <n v="5"/>
    <n v="79"/>
    <n v="38216"/>
  </r>
  <r>
    <x v="38"/>
    <x v="8"/>
    <n v="5"/>
    <n v="147"/>
    <n v="62566"/>
  </r>
  <r>
    <x v="39"/>
    <x v="8"/>
    <n v="5"/>
    <n v="23"/>
    <n v="6428"/>
  </r>
  <r>
    <x v="40"/>
    <x v="8"/>
    <n v="5"/>
    <n v="15"/>
    <n v="7448"/>
  </r>
  <r>
    <x v="41"/>
    <x v="8"/>
    <n v="5"/>
    <n v="32"/>
    <n v="12053"/>
  </r>
  <r>
    <x v="42"/>
    <x v="8"/>
    <n v="5"/>
    <n v="56"/>
    <n v="10187"/>
  </r>
  <r>
    <x v="43"/>
    <x v="8"/>
    <n v="5"/>
    <n v="109"/>
    <n v="35856"/>
  </r>
  <r>
    <x v="44"/>
    <x v="8"/>
    <n v="5"/>
    <n v="37"/>
    <n v="13473"/>
  </r>
  <r>
    <x v="45"/>
    <x v="8"/>
    <n v="5"/>
    <n v="9"/>
    <n v="2395"/>
  </r>
  <r>
    <x v="46"/>
    <x v="8"/>
    <n v="5"/>
    <n v="131"/>
    <n v="102017"/>
  </r>
  <r>
    <x v="47"/>
    <x v="8"/>
    <n v="5"/>
    <n v="51"/>
    <n v="8256"/>
  </r>
  <r>
    <x v="48"/>
    <x v="8"/>
    <n v="5"/>
    <n v="36"/>
    <n v="10353"/>
  </r>
  <r>
    <x v="49"/>
    <x v="8"/>
    <n v="5"/>
    <n v="24"/>
    <n v="6830"/>
  </r>
  <r>
    <x v="50"/>
    <x v="8"/>
    <n v="5"/>
    <n v="18"/>
    <n v="4672"/>
  </r>
  <r>
    <x v="53"/>
    <x v="8"/>
    <n v="5"/>
    <n v="4"/>
    <n v="2417"/>
  </r>
  <r>
    <x v="52"/>
    <x v="8"/>
    <n v="5"/>
    <n v="3"/>
    <n v="792"/>
  </r>
  <r>
    <x v="51"/>
    <x v="8"/>
    <n v="5"/>
    <n v="74"/>
    <n v="117604"/>
  </r>
  <r>
    <x v="0"/>
    <x v="8"/>
    <n v="6"/>
    <n v="88"/>
    <n v="43148"/>
  </r>
  <r>
    <x v="1"/>
    <x v="8"/>
    <n v="6"/>
    <n v="17"/>
    <n v="5480"/>
  </r>
  <r>
    <x v="2"/>
    <x v="8"/>
    <n v="6"/>
    <n v="45"/>
    <n v="18992"/>
  </r>
  <r>
    <x v="3"/>
    <x v="8"/>
    <n v="6"/>
    <n v="16"/>
    <n v="5650"/>
  </r>
  <r>
    <x v="4"/>
    <x v="8"/>
    <n v="6"/>
    <n v="121"/>
    <n v="55407"/>
  </r>
  <r>
    <x v="5"/>
    <x v="8"/>
    <n v="6"/>
    <n v="42"/>
    <n v="27200"/>
  </r>
  <r>
    <x v="6"/>
    <x v="8"/>
    <n v="6"/>
    <n v="24"/>
    <n v="6468"/>
  </r>
  <r>
    <x v="7"/>
    <x v="8"/>
    <n v="6"/>
    <n v="12"/>
    <n v="2977"/>
  </r>
  <r>
    <x v="8"/>
    <x v="8"/>
    <n v="6"/>
    <n v="5"/>
    <n v="15273"/>
  </r>
  <r>
    <x v="9"/>
    <x v="8"/>
    <n v="6"/>
    <n v="0"/>
    <n v="0"/>
  </r>
  <r>
    <x v="10"/>
    <x v="8"/>
    <n v="6"/>
    <n v="50"/>
    <n v="59220"/>
  </r>
  <r>
    <x v="11"/>
    <x v="8"/>
    <n v="6"/>
    <n v="15"/>
    <n v="1392"/>
  </r>
  <r>
    <x v="12"/>
    <x v="8"/>
    <n v="6"/>
    <n v="8"/>
    <n v="1726"/>
  </r>
  <r>
    <x v="13"/>
    <x v="8"/>
    <n v="6"/>
    <n v="79"/>
    <n v="45691"/>
  </r>
  <r>
    <x v="14"/>
    <x v="8"/>
    <n v="6"/>
    <n v="23"/>
    <n v="5287"/>
  </r>
  <r>
    <x v="15"/>
    <x v="8"/>
    <n v="6"/>
    <n v="15"/>
    <n v="4340"/>
  </r>
  <r>
    <x v="16"/>
    <x v="8"/>
    <n v="6"/>
    <n v="28"/>
    <n v="7919"/>
  </r>
  <r>
    <x v="17"/>
    <x v="8"/>
    <n v="6"/>
    <n v="34"/>
    <n v="13047"/>
  </r>
  <r>
    <x v="18"/>
    <x v="8"/>
    <n v="6"/>
    <n v="90"/>
    <n v="56363"/>
  </r>
  <r>
    <x v="19"/>
    <x v="8"/>
    <n v="6"/>
    <n v="22"/>
    <n v="4716"/>
  </r>
  <r>
    <x v="20"/>
    <x v="8"/>
    <n v="6"/>
    <n v="27"/>
    <n v="8503"/>
  </r>
  <r>
    <x v="21"/>
    <x v="8"/>
    <n v="6"/>
    <n v="45"/>
    <n v="38157"/>
  </r>
  <r>
    <x v="22"/>
    <x v="8"/>
    <n v="6"/>
    <n v="88"/>
    <n v="26633"/>
  </r>
  <r>
    <x v="23"/>
    <x v="8"/>
    <n v="6"/>
    <n v="22"/>
    <n v="7038"/>
  </r>
  <r>
    <x v="24"/>
    <x v="8"/>
    <n v="6"/>
    <n v="49"/>
    <n v="21395"/>
  </r>
  <r>
    <x v="25"/>
    <x v="8"/>
    <n v="6"/>
    <n v="17"/>
    <n v="6429"/>
  </r>
  <r>
    <x v="26"/>
    <x v="8"/>
    <n v="6"/>
    <n v="8"/>
    <n v="3635"/>
  </r>
  <r>
    <x v="27"/>
    <x v="8"/>
    <n v="6"/>
    <n v="49"/>
    <n v="9611"/>
  </r>
  <r>
    <x v="28"/>
    <x v="8"/>
    <n v="6"/>
    <n v="35"/>
    <n v="19628"/>
  </r>
  <r>
    <x v="29"/>
    <x v="8"/>
    <n v="6"/>
    <n v="17"/>
    <n v="3365"/>
  </r>
  <r>
    <x v="30"/>
    <x v="8"/>
    <n v="6"/>
    <n v="43"/>
    <n v="30580"/>
  </r>
  <r>
    <x v="31"/>
    <x v="8"/>
    <n v="6"/>
    <n v="44"/>
    <n v="23772"/>
  </r>
  <r>
    <x v="32"/>
    <x v="8"/>
    <n v="6"/>
    <n v="55"/>
    <n v="15658"/>
  </r>
  <r>
    <x v="33"/>
    <x v="8"/>
    <n v="6"/>
    <n v="51"/>
    <n v="19470"/>
  </r>
  <r>
    <x v="34"/>
    <x v="8"/>
    <n v="6"/>
    <n v="8"/>
    <n v="1465"/>
  </r>
  <r>
    <x v="35"/>
    <x v="8"/>
    <n v="6"/>
    <n v="64"/>
    <n v="21388"/>
  </r>
  <r>
    <x v="36"/>
    <x v="8"/>
    <n v="6"/>
    <n v="24"/>
    <n v="9982"/>
  </r>
  <r>
    <x v="37"/>
    <x v="8"/>
    <n v="6"/>
    <n v="79"/>
    <n v="39005"/>
  </r>
  <r>
    <x v="38"/>
    <x v="8"/>
    <n v="6"/>
    <n v="149"/>
    <n v="63437"/>
  </r>
  <r>
    <x v="39"/>
    <x v="8"/>
    <n v="6"/>
    <n v="23"/>
    <n v="6487"/>
  </r>
  <r>
    <x v="40"/>
    <x v="8"/>
    <n v="6"/>
    <n v="15"/>
    <n v="7043"/>
  </r>
  <r>
    <x v="41"/>
    <x v="8"/>
    <n v="6"/>
    <n v="31"/>
    <n v="11362"/>
  </r>
  <r>
    <x v="42"/>
    <x v="8"/>
    <n v="6"/>
    <n v="53"/>
    <n v="9530"/>
  </r>
  <r>
    <x v="43"/>
    <x v="8"/>
    <n v="6"/>
    <n v="110"/>
    <n v="34484"/>
  </r>
  <r>
    <x v="44"/>
    <x v="8"/>
    <n v="6"/>
    <n v="44"/>
    <n v="24572"/>
  </r>
  <r>
    <x v="45"/>
    <x v="8"/>
    <n v="6"/>
    <n v="10"/>
    <n v="2852"/>
  </r>
  <r>
    <x v="46"/>
    <x v="8"/>
    <n v="6"/>
    <n v="131"/>
    <n v="104785"/>
  </r>
  <r>
    <x v="47"/>
    <x v="8"/>
    <n v="6"/>
    <n v="53"/>
    <n v="8770"/>
  </r>
  <r>
    <x v="48"/>
    <x v="8"/>
    <n v="6"/>
    <n v="39"/>
    <n v="12020"/>
  </r>
  <r>
    <x v="49"/>
    <x v="8"/>
    <n v="6"/>
    <n v="23"/>
    <n v="6275"/>
  </r>
  <r>
    <x v="50"/>
    <x v="8"/>
    <n v="6"/>
    <n v="19"/>
    <n v="4576"/>
  </r>
  <r>
    <x v="53"/>
    <x v="8"/>
    <n v="6"/>
    <n v="4"/>
    <n v="2392"/>
  </r>
  <r>
    <x v="52"/>
    <x v="8"/>
    <n v="6"/>
    <n v="3"/>
    <n v="871"/>
  </r>
  <r>
    <x v="51"/>
    <x v="8"/>
    <n v="6"/>
    <n v="73"/>
    <n v="120546"/>
  </r>
  <r>
    <x v="0"/>
    <x v="8"/>
    <n v="7"/>
    <n v="87"/>
    <n v="43886"/>
  </r>
  <r>
    <x v="1"/>
    <x v="8"/>
    <n v="7"/>
    <n v="17"/>
    <n v="5506"/>
  </r>
  <r>
    <x v="2"/>
    <x v="8"/>
    <n v="7"/>
    <n v="46"/>
    <n v="18327"/>
  </r>
  <r>
    <x v="3"/>
    <x v="8"/>
    <n v="7"/>
    <n v="14"/>
    <n v="5479"/>
  </r>
  <r>
    <x v="4"/>
    <x v="8"/>
    <n v="7"/>
    <n v="112"/>
    <n v="50592"/>
  </r>
  <r>
    <x v="5"/>
    <x v="8"/>
    <n v="7"/>
    <n v="41"/>
    <n v="25441"/>
  </r>
  <r>
    <x v="6"/>
    <x v="8"/>
    <n v="7"/>
    <n v="24"/>
    <n v="6216"/>
  </r>
  <r>
    <x v="7"/>
    <x v="8"/>
    <n v="7"/>
    <n v="12"/>
    <n v="3040"/>
  </r>
  <r>
    <x v="8"/>
    <x v="8"/>
    <n v="7"/>
    <n v="5"/>
    <n v="14906"/>
  </r>
  <r>
    <x v="9"/>
    <x v="8"/>
    <n v="7"/>
    <n v="0"/>
    <n v="0"/>
  </r>
  <r>
    <x v="10"/>
    <x v="8"/>
    <n v="7"/>
    <n v="49"/>
    <n v="55082"/>
  </r>
  <r>
    <x v="11"/>
    <x v="8"/>
    <n v="7"/>
    <n v="15"/>
    <n v="1375"/>
  </r>
  <r>
    <x v="12"/>
    <x v="8"/>
    <n v="7"/>
    <n v="8"/>
    <n v="1731"/>
  </r>
  <r>
    <x v="13"/>
    <x v="8"/>
    <n v="7"/>
    <n v="79"/>
    <n v="48859"/>
  </r>
  <r>
    <x v="14"/>
    <x v="8"/>
    <n v="7"/>
    <n v="23"/>
    <n v="5526"/>
  </r>
  <r>
    <x v="15"/>
    <x v="8"/>
    <n v="7"/>
    <n v="13"/>
    <n v="3704"/>
  </r>
  <r>
    <x v="16"/>
    <x v="8"/>
    <n v="7"/>
    <n v="27"/>
    <n v="7754"/>
  </r>
  <r>
    <x v="17"/>
    <x v="8"/>
    <n v="7"/>
    <n v="32"/>
    <n v="13189"/>
  </r>
  <r>
    <x v="18"/>
    <x v="8"/>
    <n v="7"/>
    <n v="92"/>
    <n v="54654"/>
  </r>
  <r>
    <x v="19"/>
    <x v="8"/>
    <n v="7"/>
    <n v="22"/>
    <n v="5056"/>
  </r>
  <r>
    <x v="20"/>
    <x v="8"/>
    <n v="7"/>
    <n v="27"/>
    <n v="8058"/>
  </r>
  <r>
    <x v="21"/>
    <x v="8"/>
    <n v="7"/>
    <n v="42"/>
    <n v="39181"/>
  </r>
  <r>
    <x v="22"/>
    <x v="8"/>
    <n v="7"/>
    <n v="83"/>
    <n v="25698"/>
  </r>
  <r>
    <x v="23"/>
    <x v="8"/>
    <n v="7"/>
    <n v="23"/>
    <n v="7788"/>
  </r>
  <r>
    <x v="24"/>
    <x v="8"/>
    <n v="7"/>
    <n v="46"/>
    <n v="19313"/>
  </r>
  <r>
    <x v="25"/>
    <x v="8"/>
    <n v="7"/>
    <n v="18"/>
    <n v="7683"/>
  </r>
  <r>
    <x v="26"/>
    <x v="8"/>
    <n v="7"/>
    <n v="8"/>
    <n v="3590"/>
  </r>
  <r>
    <x v="27"/>
    <x v="8"/>
    <n v="7"/>
    <n v="49"/>
    <n v="10207"/>
  </r>
  <r>
    <x v="28"/>
    <x v="8"/>
    <n v="7"/>
    <n v="36"/>
    <n v="18826"/>
  </r>
  <r>
    <x v="29"/>
    <x v="8"/>
    <n v="7"/>
    <n v="17"/>
    <n v="3428"/>
  </r>
  <r>
    <x v="30"/>
    <x v="8"/>
    <n v="7"/>
    <n v="43"/>
    <n v="30406"/>
  </r>
  <r>
    <x v="31"/>
    <x v="8"/>
    <n v="7"/>
    <n v="44"/>
    <n v="21222"/>
  </r>
  <r>
    <x v="32"/>
    <x v="8"/>
    <n v="7"/>
    <n v="55"/>
    <n v="15412"/>
  </r>
  <r>
    <x v="33"/>
    <x v="8"/>
    <n v="7"/>
    <n v="51"/>
    <n v="18240"/>
  </r>
  <r>
    <x v="34"/>
    <x v="8"/>
    <n v="7"/>
    <n v="8"/>
    <n v="1460"/>
  </r>
  <r>
    <x v="35"/>
    <x v="8"/>
    <n v="7"/>
    <n v="63"/>
    <n v="22335"/>
  </r>
  <r>
    <x v="36"/>
    <x v="8"/>
    <n v="7"/>
    <n v="20"/>
    <n v="9149"/>
  </r>
  <r>
    <x v="37"/>
    <x v="8"/>
    <n v="7"/>
    <n v="78"/>
    <n v="38458"/>
  </r>
  <r>
    <x v="38"/>
    <x v="8"/>
    <n v="7"/>
    <n v="143"/>
    <n v="64014"/>
  </r>
  <r>
    <x v="39"/>
    <x v="8"/>
    <n v="7"/>
    <n v="23"/>
    <n v="6334"/>
  </r>
  <r>
    <x v="40"/>
    <x v="8"/>
    <n v="7"/>
    <n v="15"/>
    <n v="6043"/>
  </r>
  <r>
    <x v="41"/>
    <x v="8"/>
    <n v="7"/>
    <n v="32"/>
    <n v="12635"/>
  </r>
  <r>
    <x v="42"/>
    <x v="8"/>
    <n v="7"/>
    <n v="53"/>
    <n v="9435"/>
  </r>
  <r>
    <x v="43"/>
    <x v="8"/>
    <n v="7"/>
    <n v="109"/>
    <n v="32878"/>
  </r>
  <r>
    <x v="44"/>
    <x v="8"/>
    <n v="7"/>
    <n v="47"/>
    <n v="46182"/>
  </r>
  <r>
    <x v="45"/>
    <x v="8"/>
    <n v="7"/>
    <n v="10"/>
    <n v="3082"/>
  </r>
  <r>
    <x v="46"/>
    <x v="8"/>
    <n v="7"/>
    <n v="131"/>
    <n v="104262"/>
  </r>
  <r>
    <x v="47"/>
    <x v="8"/>
    <n v="7"/>
    <n v="53"/>
    <n v="8462"/>
  </r>
  <r>
    <x v="48"/>
    <x v="8"/>
    <n v="7"/>
    <n v="36"/>
    <n v="11582"/>
  </r>
  <r>
    <x v="49"/>
    <x v="8"/>
    <n v="7"/>
    <n v="24"/>
    <n v="6795"/>
  </r>
  <r>
    <x v="50"/>
    <x v="8"/>
    <n v="7"/>
    <n v="17"/>
    <n v="4291"/>
  </r>
  <r>
    <x v="53"/>
    <x v="8"/>
    <n v="7"/>
    <n v="4"/>
    <n v="2214"/>
  </r>
  <r>
    <x v="52"/>
    <x v="8"/>
    <n v="7"/>
    <n v="3"/>
    <n v="828"/>
  </r>
  <r>
    <x v="51"/>
    <x v="8"/>
    <n v="7"/>
    <n v="40"/>
    <n v="107386"/>
  </r>
  <r>
    <x v="0"/>
    <x v="8"/>
    <n v="8"/>
    <n v="89"/>
    <n v="38411"/>
  </r>
  <r>
    <x v="1"/>
    <x v="8"/>
    <n v="8"/>
    <n v="17"/>
    <n v="5475"/>
  </r>
  <r>
    <x v="2"/>
    <x v="8"/>
    <n v="8"/>
    <n v="46"/>
    <n v="17247"/>
  </r>
  <r>
    <x v="3"/>
    <x v="8"/>
    <n v="8"/>
    <n v="17"/>
    <n v="5297"/>
  </r>
  <r>
    <x v="4"/>
    <x v="8"/>
    <n v="8"/>
    <n v="119"/>
    <n v="46112"/>
  </r>
  <r>
    <x v="5"/>
    <x v="8"/>
    <n v="8"/>
    <n v="41"/>
    <n v="24694"/>
  </r>
  <r>
    <x v="6"/>
    <x v="8"/>
    <n v="8"/>
    <n v="23"/>
    <n v="5639"/>
  </r>
  <r>
    <x v="7"/>
    <x v="8"/>
    <n v="8"/>
    <n v="12"/>
    <n v="2964"/>
  </r>
  <r>
    <x v="8"/>
    <x v="8"/>
    <n v="8"/>
    <n v="5"/>
    <n v="12832"/>
  </r>
  <r>
    <x v="9"/>
    <x v="8"/>
    <n v="8"/>
    <n v="0"/>
    <n v="0"/>
  </r>
  <r>
    <x v="10"/>
    <x v="8"/>
    <n v="8"/>
    <n v="51"/>
    <n v="49605"/>
  </r>
  <r>
    <x v="11"/>
    <x v="8"/>
    <n v="8"/>
    <n v="14"/>
    <n v="985"/>
  </r>
  <r>
    <x v="12"/>
    <x v="8"/>
    <n v="8"/>
    <n v="7"/>
    <n v="1493"/>
  </r>
  <r>
    <x v="13"/>
    <x v="8"/>
    <n v="8"/>
    <n v="80"/>
    <n v="46933"/>
  </r>
  <r>
    <x v="14"/>
    <x v="8"/>
    <n v="8"/>
    <n v="22"/>
    <n v="4067"/>
  </r>
  <r>
    <x v="15"/>
    <x v="8"/>
    <n v="8"/>
    <n v="14"/>
    <n v="4439"/>
  </r>
  <r>
    <x v="16"/>
    <x v="8"/>
    <n v="8"/>
    <n v="26"/>
    <n v="6755"/>
  </r>
  <r>
    <x v="17"/>
    <x v="8"/>
    <n v="8"/>
    <n v="31"/>
    <n v="9663"/>
  </r>
  <r>
    <x v="18"/>
    <x v="8"/>
    <n v="8"/>
    <n v="91"/>
    <n v="52658"/>
  </r>
  <r>
    <x v="19"/>
    <x v="8"/>
    <n v="8"/>
    <n v="22"/>
    <n v="4374"/>
  </r>
  <r>
    <x v="20"/>
    <x v="8"/>
    <n v="8"/>
    <n v="28"/>
    <n v="8903"/>
  </r>
  <r>
    <x v="21"/>
    <x v="8"/>
    <n v="8"/>
    <n v="45"/>
    <n v="33203"/>
  </r>
  <r>
    <x v="22"/>
    <x v="8"/>
    <n v="8"/>
    <n v="85"/>
    <n v="25751"/>
  </r>
  <r>
    <x v="23"/>
    <x v="8"/>
    <n v="8"/>
    <n v="21"/>
    <n v="6606"/>
  </r>
  <r>
    <x v="24"/>
    <x v="8"/>
    <n v="8"/>
    <n v="46"/>
    <n v="18815"/>
  </r>
  <r>
    <x v="25"/>
    <x v="8"/>
    <n v="8"/>
    <n v="17"/>
    <n v="6802"/>
  </r>
  <r>
    <x v="26"/>
    <x v="8"/>
    <n v="8"/>
    <n v="8"/>
    <n v="3201"/>
  </r>
  <r>
    <x v="27"/>
    <x v="8"/>
    <n v="8"/>
    <n v="49"/>
    <n v="9746"/>
  </r>
  <r>
    <x v="28"/>
    <x v="8"/>
    <n v="8"/>
    <n v="36"/>
    <n v="18185"/>
  </r>
  <r>
    <x v="29"/>
    <x v="8"/>
    <n v="8"/>
    <n v="17"/>
    <n v="3284"/>
  </r>
  <r>
    <x v="30"/>
    <x v="8"/>
    <n v="8"/>
    <n v="43"/>
    <n v="26808"/>
  </r>
  <r>
    <x v="31"/>
    <x v="8"/>
    <n v="8"/>
    <n v="44"/>
    <n v="18943"/>
  </r>
  <r>
    <x v="32"/>
    <x v="8"/>
    <n v="8"/>
    <n v="55"/>
    <n v="12540"/>
  </r>
  <r>
    <x v="33"/>
    <x v="8"/>
    <n v="8"/>
    <n v="46"/>
    <n v="16096"/>
  </r>
  <r>
    <x v="34"/>
    <x v="8"/>
    <n v="8"/>
    <n v="8"/>
    <n v="1562"/>
  </r>
  <r>
    <x v="35"/>
    <x v="8"/>
    <n v="8"/>
    <n v="66"/>
    <n v="21550"/>
  </r>
  <r>
    <x v="36"/>
    <x v="8"/>
    <n v="8"/>
    <n v="27"/>
    <n v="8437"/>
  </r>
  <r>
    <x v="37"/>
    <x v="8"/>
    <n v="8"/>
    <n v="79"/>
    <n v="35133"/>
  </r>
  <r>
    <x v="38"/>
    <x v="8"/>
    <n v="8"/>
    <n v="139"/>
    <n v="58329"/>
  </r>
  <r>
    <x v="39"/>
    <x v="8"/>
    <n v="8"/>
    <n v="23"/>
    <n v="5215"/>
  </r>
  <r>
    <x v="40"/>
    <x v="8"/>
    <n v="8"/>
    <n v="15"/>
    <n v="5487"/>
  </r>
  <r>
    <x v="41"/>
    <x v="8"/>
    <n v="8"/>
    <n v="31"/>
    <n v="9671"/>
  </r>
  <r>
    <x v="42"/>
    <x v="8"/>
    <n v="8"/>
    <n v="52"/>
    <n v="7703"/>
  </r>
  <r>
    <x v="43"/>
    <x v="8"/>
    <n v="8"/>
    <n v="109"/>
    <n v="31865"/>
  </r>
  <r>
    <x v="44"/>
    <x v="8"/>
    <n v="8"/>
    <n v="46"/>
    <n v="35719"/>
  </r>
  <r>
    <x v="45"/>
    <x v="8"/>
    <n v="8"/>
    <n v="10"/>
    <n v="2966"/>
  </r>
  <r>
    <x v="46"/>
    <x v="8"/>
    <n v="8"/>
    <n v="131"/>
    <n v="96257"/>
  </r>
  <r>
    <x v="47"/>
    <x v="8"/>
    <n v="8"/>
    <n v="53"/>
    <n v="7713"/>
  </r>
  <r>
    <x v="48"/>
    <x v="8"/>
    <n v="8"/>
    <n v="34"/>
    <n v="10333"/>
  </r>
  <r>
    <x v="49"/>
    <x v="8"/>
    <n v="8"/>
    <n v="24"/>
    <n v="6780"/>
  </r>
  <r>
    <x v="50"/>
    <x v="8"/>
    <n v="8"/>
    <n v="19"/>
    <n v="4008"/>
  </r>
  <r>
    <x v="53"/>
    <x v="8"/>
    <n v="8"/>
    <n v="4"/>
    <n v="2356"/>
  </r>
  <r>
    <x v="52"/>
    <x v="8"/>
    <n v="8"/>
    <n v="3"/>
    <n v="840"/>
  </r>
  <r>
    <x v="51"/>
    <x v="8"/>
    <n v="8"/>
    <n v="74"/>
    <n v="107032"/>
  </r>
  <r>
    <x v="0"/>
    <x v="8"/>
    <n v="9"/>
    <n v="88"/>
    <n v="35283"/>
  </r>
  <r>
    <x v="1"/>
    <x v="8"/>
    <n v="9"/>
    <n v="17"/>
    <n v="5597"/>
  </r>
  <r>
    <x v="2"/>
    <x v="8"/>
    <n v="9"/>
    <n v="48"/>
    <n v="17595"/>
  </r>
  <r>
    <x v="3"/>
    <x v="8"/>
    <n v="9"/>
    <n v="12"/>
    <n v="4567"/>
  </r>
  <r>
    <x v="4"/>
    <x v="8"/>
    <n v="9"/>
    <n v="120"/>
    <n v="51253"/>
  </r>
  <r>
    <x v="5"/>
    <x v="8"/>
    <n v="9"/>
    <n v="41"/>
    <n v="25400"/>
  </r>
  <r>
    <x v="6"/>
    <x v="8"/>
    <n v="9"/>
    <n v="19"/>
    <n v="4628"/>
  </r>
  <r>
    <x v="7"/>
    <x v="8"/>
    <n v="9"/>
    <n v="12"/>
    <n v="3089"/>
  </r>
  <r>
    <x v="8"/>
    <x v="8"/>
    <n v="9"/>
    <n v="5"/>
    <n v="13842"/>
  </r>
  <r>
    <x v="9"/>
    <x v="8"/>
    <n v="9"/>
    <n v="0"/>
    <n v="0"/>
  </r>
  <r>
    <x v="10"/>
    <x v="8"/>
    <n v="9"/>
    <n v="51"/>
    <n v="47891"/>
  </r>
  <r>
    <x v="11"/>
    <x v="8"/>
    <n v="9"/>
    <n v="15"/>
    <n v="1354"/>
  </r>
  <r>
    <x v="12"/>
    <x v="8"/>
    <n v="9"/>
    <n v="7"/>
    <n v="1700"/>
  </r>
  <r>
    <x v="13"/>
    <x v="8"/>
    <n v="9"/>
    <n v="78"/>
    <n v="46939"/>
  </r>
  <r>
    <x v="14"/>
    <x v="8"/>
    <n v="9"/>
    <n v="22"/>
    <n v="4616"/>
  </r>
  <r>
    <x v="15"/>
    <x v="8"/>
    <n v="9"/>
    <n v="13"/>
    <n v="3735"/>
  </r>
  <r>
    <x v="16"/>
    <x v="8"/>
    <n v="9"/>
    <n v="27"/>
    <n v="7248"/>
  </r>
  <r>
    <x v="17"/>
    <x v="8"/>
    <n v="9"/>
    <n v="30"/>
    <n v="9067"/>
  </r>
  <r>
    <x v="18"/>
    <x v="8"/>
    <n v="9"/>
    <n v="93"/>
    <n v="51897"/>
  </r>
  <r>
    <x v="19"/>
    <x v="8"/>
    <n v="9"/>
    <n v="22"/>
    <n v="4959"/>
  </r>
  <r>
    <x v="20"/>
    <x v="8"/>
    <n v="9"/>
    <n v="29"/>
    <n v="8482"/>
  </r>
  <r>
    <x v="21"/>
    <x v="8"/>
    <n v="9"/>
    <n v="45"/>
    <n v="34625"/>
  </r>
  <r>
    <x v="22"/>
    <x v="8"/>
    <n v="9"/>
    <n v="86"/>
    <n v="25714"/>
  </r>
  <r>
    <x v="23"/>
    <x v="8"/>
    <n v="9"/>
    <n v="21"/>
    <n v="6595"/>
  </r>
  <r>
    <x v="24"/>
    <x v="8"/>
    <n v="9"/>
    <n v="45"/>
    <n v="17590"/>
  </r>
  <r>
    <x v="25"/>
    <x v="8"/>
    <n v="9"/>
    <n v="16"/>
    <n v="6639"/>
  </r>
  <r>
    <x v="26"/>
    <x v="8"/>
    <n v="9"/>
    <n v="8"/>
    <n v="3950"/>
  </r>
  <r>
    <x v="27"/>
    <x v="8"/>
    <n v="9"/>
    <n v="47"/>
    <n v="8774"/>
  </r>
  <r>
    <x v="28"/>
    <x v="8"/>
    <n v="9"/>
    <n v="34"/>
    <n v="17498"/>
  </r>
  <r>
    <x v="29"/>
    <x v="8"/>
    <n v="9"/>
    <n v="17"/>
    <n v="3134"/>
  </r>
  <r>
    <x v="30"/>
    <x v="8"/>
    <n v="9"/>
    <n v="43"/>
    <n v="26266"/>
  </r>
  <r>
    <x v="31"/>
    <x v="8"/>
    <n v="9"/>
    <n v="43"/>
    <n v="18816"/>
  </r>
  <r>
    <x v="32"/>
    <x v="8"/>
    <n v="9"/>
    <n v="54"/>
    <n v="11427"/>
  </r>
  <r>
    <x v="33"/>
    <x v="8"/>
    <n v="9"/>
    <n v="42"/>
    <n v="15052"/>
  </r>
  <r>
    <x v="34"/>
    <x v="8"/>
    <n v="9"/>
    <n v="7"/>
    <n v="1324"/>
  </r>
  <r>
    <x v="35"/>
    <x v="8"/>
    <n v="9"/>
    <n v="61"/>
    <n v="21750"/>
  </r>
  <r>
    <x v="36"/>
    <x v="8"/>
    <n v="9"/>
    <n v="24"/>
    <n v="7779"/>
  </r>
  <r>
    <x v="37"/>
    <x v="8"/>
    <n v="9"/>
    <n v="79"/>
    <n v="37629"/>
  </r>
  <r>
    <x v="38"/>
    <x v="8"/>
    <n v="9"/>
    <n v="143"/>
    <n v="58360"/>
  </r>
  <r>
    <x v="39"/>
    <x v="8"/>
    <n v="9"/>
    <n v="23"/>
    <n v="4900"/>
  </r>
  <r>
    <x v="40"/>
    <x v="8"/>
    <n v="9"/>
    <n v="13"/>
    <n v="4411"/>
  </r>
  <r>
    <x v="41"/>
    <x v="8"/>
    <n v="9"/>
    <n v="31"/>
    <n v="11302"/>
  </r>
  <r>
    <x v="42"/>
    <x v="8"/>
    <n v="9"/>
    <n v="53"/>
    <n v="7874"/>
  </r>
  <r>
    <x v="43"/>
    <x v="8"/>
    <n v="9"/>
    <n v="106"/>
    <n v="30177"/>
  </r>
  <r>
    <x v="44"/>
    <x v="8"/>
    <n v="9"/>
    <n v="46"/>
    <n v="50941"/>
  </r>
  <r>
    <x v="45"/>
    <x v="8"/>
    <n v="9"/>
    <n v="10"/>
    <n v="2877"/>
  </r>
  <r>
    <x v="46"/>
    <x v="8"/>
    <n v="9"/>
    <n v="131"/>
    <n v="89049"/>
  </r>
  <r>
    <x v="47"/>
    <x v="8"/>
    <n v="9"/>
    <n v="50"/>
    <n v="6278"/>
  </r>
  <r>
    <x v="48"/>
    <x v="8"/>
    <n v="9"/>
    <n v="38"/>
    <n v="10596"/>
  </r>
  <r>
    <x v="49"/>
    <x v="8"/>
    <n v="9"/>
    <n v="21"/>
    <n v="6173"/>
  </r>
  <r>
    <x v="50"/>
    <x v="8"/>
    <n v="9"/>
    <n v="18"/>
    <n v="4011"/>
  </r>
  <r>
    <x v="53"/>
    <x v="8"/>
    <n v="9"/>
    <n v="3"/>
    <n v="1899"/>
  </r>
  <r>
    <x v="52"/>
    <x v="8"/>
    <n v="9"/>
    <n v="3"/>
    <n v="848"/>
  </r>
  <r>
    <x v="51"/>
    <x v="8"/>
    <n v="9"/>
    <n v="39"/>
    <n v="92282"/>
  </r>
  <r>
    <x v="0"/>
    <x v="8"/>
    <n v="10"/>
    <n v="87"/>
    <n v="35569"/>
  </r>
  <r>
    <x v="1"/>
    <x v="8"/>
    <n v="10"/>
    <n v="17"/>
    <n v="5729"/>
  </r>
  <r>
    <x v="2"/>
    <x v="8"/>
    <n v="10"/>
    <n v="40"/>
    <n v="13475"/>
  </r>
  <r>
    <x v="3"/>
    <x v="8"/>
    <n v="10"/>
    <n v="13"/>
    <n v="4531"/>
  </r>
  <r>
    <x v="4"/>
    <x v="8"/>
    <n v="10"/>
    <n v="118"/>
    <n v="53433"/>
  </r>
  <r>
    <x v="5"/>
    <x v="8"/>
    <n v="10"/>
    <n v="41"/>
    <n v="25366"/>
  </r>
  <r>
    <x v="6"/>
    <x v="8"/>
    <n v="10"/>
    <n v="21"/>
    <n v="4488"/>
  </r>
  <r>
    <x v="7"/>
    <x v="8"/>
    <n v="10"/>
    <n v="12"/>
    <n v="2607"/>
  </r>
  <r>
    <x v="8"/>
    <x v="8"/>
    <n v="10"/>
    <n v="5"/>
    <n v="14487"/>
  </r>
  <r>
    <x v="9"/>
    <x v="8"/>
    <n v="10"/>
    <n v="0"/>
    <n v="0"/>
  </r>
  <r>
    <x v="10"/>
    <x v="8"/>
    <n v="10"/>
    <n v="51"/>
    <n v="47457"/>
  </r>
  <r>
    <x v="11"/>
    <x v="8"/>
    <n v="10"/>
    <n v="15"/>
    <n v="1284"/>
  </r>
  <r>
    <x v="12"/>
    <x v="8"/>
    <n v="10"/>
    <n v="8"/>
    <n v="1737"/>
  </r>
  <r>
    <x v="13"/>
    <x v="8"/>
    <n v="10"/>
    <n v="80"/>
    <n v="46923"/>
  </r>
  <r>
    <x v="14"/>
    <x v="8"/>
    <n v="10"/>
    <n v="23"/>
    <n v="4385"/>
  </r>
  <r>
    <x v="15"/>
    <x v="8"/>
    <n v="10"/>
    <n v="14"/>
    <n v="3795"/>
  </r>
  <r>
    <x v="16"/>
    <x v="8"/>
    <n v="10"/>
    <n v="27"/>
    <n v="7174"/>
  </r>
  <r>
    <x v="17"/>
    <x v="8"/>
    <n v="10"/>
    <n v="27"/>
    <n v="8268"/>
  </r>
  <r>
    <x v="18"/>
    <x v="8"/>
    <n v="10"/>
    <n v="93"/>
    <n v="50246"/>
  </r>
  <r>
    <x v="19"/>
    <x v="8"/>
    <n v="10"/>
    <n v="21"/>
    <n v="3460"/>
  </r>
  <r>
    <x v="20"/>
    <x v="8"/>
    <n v="10"/>
    <n v="28"/>
    <n v="7850"/>
  </r>
  <r>
    <x v="21"/>
    <x v="8"/>
    <n v="10"/>
    <n v="44"/>
    <n v="31894"/>
  </r>
  <r>
    <x v="22"/>
    <x v="8"/>
    <n v="10"/>
    <n v="86"/>
    <n v="25831"/>
  </r>
  <r>
    <x v="23"/>
    <x v="8"/>
    <n v="10"/>
    <n v="21"/>
    <n v="5690"/>
  </r>
  <r>
    <x v="24"/>
    <x v="8"/>
    <n v="10"/>
    <n v="47"/>
    <n v="18387"/>
  </r>
  <r>
    <x v="25"/>
    <x v="8"/>
    <n v="10"/>
    <n v="16"/>
    <n v="3964"/>
  </r>
  <r>
    <x v="26"/>
    <x v="8"/>
    <n v="10"/>
    <n v="8"/>
    <n v="3769"/>
  </r>
  <r>
    <x v="27"/>
    <x v="8"/>
    <n v="10"/>
    <n v="48"/>
    <n v="9014"/>
  </r>
  <r>
    <x v="28"/>
    <x v="8"/>
    <n v="10"/>
    <n v="35"/>
    <n v="18279"/>
  </r>
  <r>
    <x v="29"/>
    <x v="8"/>
    <n v="10"/>
    <n v="17"/>
    <n v="2779"/>
  </r>
  <r>
    <x v="30"/>
    <x v="8"/>
    <n v="10"/>
    <n v="43"/>
    <n v="24843"/>
  </r>
  <r>
    <x v="31"/>
    <x v="8"/>
    <n v="10"/>
    <n v="41"/>
    <n v="18108"/>
  </r>
  <r>
    <x v="32"/>
    <x v="8"/>
    <n v="10"/>
    <n v="53"/>
    <n v="10808"/>
  </r>
  <r>
    <x v="33"/>
    <x v="8"/>
    <n v="10"/>
    <n v="45"/>
    <n v="13061"/>
  </r>
  <r>
    <x v="34"/>
    <x v="8"/>
    <n v="10"/>
    <n v="7"/>
    <n v="1208"/>
  </r>
  <r>
    <x v="35"/>
    <x v="8"/>
    <n v="10"/>
    <n v="62"/>
    <n v="21245"/>
  </r>
  <r>
    <x v="36"/>
    <x v="8"/>
    <n v="10"/>
    <n v="23"/>
    <n v="7372"/>
  </r>
  <r>
    <x v="37"/>
    <x v="8"/>
    <n v="10"/>
    <n v="80"/>
    <n v="37670"/>
  </r>
  <r>
    <x v="38"/>
    <x v="8"/>
    <n v="10"/>
    <n v="141"/>
    <n v="52164"/>
  </r>
  <r>
    <x v="39"/>
    <x v="8"/>
    <n v="10"/>
    <n v="23"/>
    <n v="5185"/>
  </r>
  <r>
    <x v="40"/>
    <x v="8"/>
    <n v="10"/>
    <n v="13"/>
    <n v="5011"/>
  </r>
  <r>
    <x v="41"/>
    <x v="8"/>
    <n v="10"/>
    <n v="32"/>
    <n v="9237"/>
  </r>
  <r>
    <x v="42"/>
    <x v="8"/>
    <n v="10"/>
    <n v="50"/>
    <n v="6399"/>
  </r>
  <r>
    <x v="43"/>
    <x v="8"/>
    <n v="10"/>
    <n v="103"/>
    <n v="26481"/>
  </r>
  <r>
    <x v="44"/>
    <x v="8"/>
    <n v="10"/>
    <n v="45"/>
    <n v="38065"/>
  </r>
  <r>
    <x v="45"/>
    <x v="8"/>
    <n v="10"/>
    <n v="10"/>
    <n v="2613"/>
  </r>
  <r>
    <x v="46"/>
    <x v="8"/>
    <n v="10"/>
    <n v="130"/>
    <n v="87647"/>
  </r>
  <r>
    <x v="47"/>
    <x v="8"/>
    <n v="10"/>
    <n v="45"/>
    <n v="5661"/>
  </r>
  <r>
    <x v="48"/>
    <x v="8"/>
    <n v="10"/>
    <n v="32"/>
    <n v="9468"/>
  </r>
  <r>
    <x v="49"/>
    <x v="8"/>
    <n v="10"/>
    <n v="21"/>
    <n v="6508"/>
  </r>
  <r>
    <x v="50"/>
    <x v="8"/>
    <n v="10"/>
    <n v="17"/>
    <n v="4029"/>
  </r>
  <r>
    <x v="53"/>
    <x v="8"/>
    <n v="10"/>
    <n v="3"/>
    <n v="1246"/>
  </r>
  <r>
    <x v="52"/>
    <x v="8"/>
    <n v="10"/>
    <n v="3"/>
    <n v="953"/>
  </r>
  <r>
    <x v="51"/>
    <x v="8"/>
    <n v="10"/>
    <n v="72"/>
    <n v="96831"/>
  </r>
  <r>
    <x v="0"/>
    <x v="8"/>
    <n v="11"/>
    <n v="87"/>
    <n v="35762"/>
  </r>
  <r>
    <x v="1"/>
    <x v="8"/>
    <n v="11"/>
    <n v="17"/>
    <n v="5570"/>
  </r>
  <r>
    <x v="2"/>
    <x v="8"/>
    <n v="11"/>
    <n v="38"/>
    <n v="14267"/>
  </r>
  <r>
    <x v="3"/>
    <x v="8"/>
    <n v="11"/>
    <n v="12"/>
    <n v="4044"/>
  </r>
  <r>
    <x v="4"/>
    <x v="8"/>
    <n v="11"/>
    <n v="114"/>
    <n v="51650"/>
  </r>
  <r>
    <x v="5"/>
    <x v="8"/>
    <n v="11"/>
    <n v="41"/>
    <n v="22994"/>
  </r>
  <r>
    <x v="6"/>
    <x v="8"/>
    <n v="11"/>
    <n v="21"/>
    <n v="2415"/>
  </r>
  <r>
    <x v="7"/>
    <x v="8"/>
    <n v="11"/>
    <n v="11"/>
    <n v="2813"/>
  </r>
  <r>
    <x v="8"/>
    <x v="8"/>
    <n v="11"/>
    <n v="5"/>
    <n v="13713"/>
  </r>
  <r>
    <x v="9"/>
    <x v="8"/>
    <n v="11"/>
    <n v="0"/>
    <n v="0"/>
  </r>
  <r>
    <x v="10"/>
    <x v="8"/>
    <n v="11"/>
    <n v="51"/>
    <n v="47952"/>
  </r>
  <r>
    <x v="11"/>
    <x v="8"/>
    <n v="11"/>
    <n v="14"/>
    <n v="1160"/>
  </r>
  <r>
    <x v="12"/>
    <x v="8"/>
    <n v="11"/>
    <n v="7"/>
    <n v="1505"/>
  </r>
  <r>
    <x v="13"/>
    <x v="8"/>
    <n v="11"/>
    <n v="78"/>
    <n v="45384"/>
  </r>
  <r>
    <x v="14"/>
    <x v="8"/>
    <n v="11"/>
    <n v="22"/>
    <n v="2531"/>
  </r>
  <r>
    <x v="15"/>
    <x v="8"/>
    <n v="11"/>
    <n v="15"/>
    <n v="3142"/>
  </r>
  <r>
    <x v="16"/>
    <x v="8"/>
    <n v="11"/>
    <n v="27"/>
    <n v="6729"/>
  </r>
  <r>
    <x v="17"/>
    <x v="8"/>
    <n v="11"/>
    <n v="27"/>
    <n v="9191"/>
  </r>
  <r>
    <x v="18"/>
    <x v="8"/>
    <n v="11"/>
    <n v="92"/>
    <n v="53113"/>
  </r>
  <r>
    <x v="19"/>
    <x v="8"/>
    <n v="11"/>
    <n v="22"/>
    <n v="3953"/>
  </r>
  <r>
    <x v="20"/>
    <x v="8"/>
    <n v="11"/>
    <n v="28"/>
    <n v="8925"/>
  </r>
  <r>
    <x v="21"/>
    <x v="8"/>
    <n v="11"/>
    <n v="42"/>
    <n v="28839"/>
  </r>
  <r>
    <x v="22"/>
    <x v="8"/>
    <n v="11"/>
    <n v="85"/>
    <n v="25496"/>
  </r>
  <r>
    <x v="23"/>
    <x v="8"/>
    <n v="11"/>
    <n v="22"/>
    <n v="5902"/>
  </r>
  <r>
    <x v="24"/>
    <x v="8"/>
    <n v="11"/>
    <n v="44"/>
    <n v="15904"/>
  </r>
  <r>
    <x v="25"/>
    <x v="8"/>
    <n v="11"/>
    <n v="16"/>
    <n v="2479"/>
  </r>
  <r>
    <x v="26"/>
    <x v="8"/>
    <n v="11"/>
    <n v="7"/>
    <n v="3659"/>
  </r>
  <r>
    <x v="27"/>
    <x v="8"/>
    <n v="11"/>
    <n v="48"/>
    <n v="8904"/>
  </r>
  <r>
    <x v="28"/>
    <x v="8"/>
    <n v="11"/>
    <n v="36"/>
    <n v="17770"/>
  </r>
  <r>
    <x v="29"/>
    <x v="8"/>
    <n v="11"/>
    <n v="15"/>
    <n v="2258"/>
  </r>
  <r>
    <x v="30"/>
    <x v="8"/>
    <n v="11"/>
    <n v="42"/>
    <n v="24835"/>
  </r>
  <r>
    <x v="31"/>
    <x v="8"/>
    <n v="11"/>
    <n v="42"/>
    <n v="17232"/>
  </r>
  <r>
    <x v="32"/>
    <x v="8"/>
    <n v="11"/>
    <n v="53"/>
    <n v="10226"/>
  </r>
  <r>
    <x v="33"/>
    <x v="8"/>
    <n v="11"/>
    <n v="48"/>
    <n v="14726"/>
  </r>
  <r>
    <x v="34"/>
    <x v="8"/>
    <n v="11"/>
    <n v="5"/>
    <n v="1250"/>
  </r>
  <r>
    <x v="35"/>
    <x v="8"/>
    <n v="11"/>
    <n v="63"/>
    <n v="17751"/>
  </r>
  <r>
    <x v="36"/>
    <x v="8"/>
    <n v="11"/>
    <n v="21"/>
    <n v="7148"/>
  </r>
  <r>
    <x v="37"/>
    <x v="8"/>
    <n v="11"/>
    <n v="79"/>
    <n v="38618"/>
  </r>
  <r>
    <x v="38"/>
    <x v="8"/>
    <n v="11"/>
    <n v="140"/>
    <n v="53212"/>
  </r>
  <r>
    <x v="39"/>
    <x v="8"/>
    <n v="11"/>
    <n v="23"/>
    <n v="3888"/>
  </r>
  <r>
    <x v="40"/>
    <x v="8"/>
    <n v="11"/>
    <n v="14"/>
    <n v="4431"/>
  </r>
  <r>
    <x v="41"/>
    <x v="8"/>
    <n v="11"/>
    <n v="32"/>
    <n v="10796"/>
  </r>
  <r>
    <x v="42"/>
    <x v="8"/>
    <n v="11"/>
    <n v="51"/>
    <n v="7805"/>
  </r>
  <r>
    <x v="43"/>
    <x v="8"/>
    <n v="11"/>
    <n v="102"/>
    <n v="21955"/>
  </r>
  <r>
    <x v="44"/>
    <x v="8"/>
    <n v="11"/>
    <n v="45"/>
    <n v="34456"/>
  </r>
  <r>
    <x v="45"/>
    <x v="8"/>
    <n v="11"/>
    <n v="9"/>
    <n v="2322"/>
  </r>
  <r>
    <x v="46"/>
    <x v="8"/>
    <n v="11"/>
    <n v="128"/>
    <n v="87889"/>
  </r>
  <r>
    <x v="47"/>
    <x v="8"/>
    <n v="11"/>
    <n v="44"/>
    <n v="4724"/>
  </r>
  <r>
    <x v="48"/>
    <x v="8"/>
    <n v="11"/>
    <n v="34"/>
    <n v="9983"/>
  </r>
  <r>
    <x v="49"/>
    <x v="8"/>
    <n v="11"/>
    <n v="23"/>
    <n v="6439"/>
  </r>
  <r>
    <x v="50"/>
    <x v="8"/>
    <n v="11"/>
    <n v="18"/>
    <n v="4207"/>
  </r>
  <r>
    <x v="53"/>
    <x v="8"/>
    <n v="11"/>
    <n v="4"/>
    <n v="2191"/>
  </r>
  <r>
    <x v="52"/>
    <x v="8"/>
    <n v="11"/>
    <n v="3"/>
    <n v="833"/>
  </r>
  <r>
    <x v="51"/>
    <x v="8"/>
    <n v="11"/>
    <n v="75"/>
    <n v="99999"/>
  </r>
  <r>
    <x v="0"/>
    <x v="8"/>
    <n v="12"/>
    <n v="85"/>
    <n v="35323"/>
  </r>
  <r>
    <x v="1"/>
    <x v="8"/>
    <n v="12"/>
    <n v="17"/>
    <n v="5485"/>
  </r>
  <r>
    <x v="2"/>
    <x v="8"/>
    <n v="12"/>
    <n v="45"/>
    <n v="17171"/>
  </r>
  <r>
    <x v="3"/>
    <x v="8"/>
    <n v="12"/>
    <n v="10"/>
    <n v="2467"/>
  </r>
  <r>
    <x v="4"/>
    <x v="8"/>
    <n v="12"/>
    <n v="107"/>
    <n v="49258"/>
  </r>
  <r>
    <x v="5"/>
    <x v="8"/>
    <n v="12"/>
    <n v="41"/>
    <n v="24233"/>
  </r>
  <r>
    <x v="6"/>
    <x v="8"/>
    <n v="12"/>
    <n v="21"/>
    <n v="4835"/>
  </r>
  <r>
    <x v="7"/>
    <x v="8"/>
    <n v="12"/>
    <n v="11"/>
    <n v="2255"/>
  </r>
  <r>
    <x v="8"/>
    <x v="8"/>
    <n v="12"/>
    <n v="5"/>
    <n v="12079"/>
  </r>
  <r>
    <x v="9"/>
    <x v="8"/>
    <n v="12"/>
    <n v="0"/>
    <n v="0"/>
  </r>
  <r>
    <x v="10"/>
    <x v="8"/>
    <n v="12"/>
    <n v="52"/>
    <n v="47739"/>
  </r>
  <r>
    <x v="11"/>
    <x v="8"/>
    <n v="12"/>
    <n v="14"/>
    <n v="1209"/>
  </r>
  <r>
    <x v="12"/>
    <x v="8"/>
    <n v="12"/>
    <n v="7"/>
    <n v="1433"/>
  </r>
  <r>
    <x v="13"/>
    <x v="8"/>
    <n v="12"/>
    <n v="75"/>
    <n v="43290"/>
  </r>
  <r>
    <x v="14"/>
    <x v="8"/>
    <n v="12"/>
    <n v="23"/>
    <n v="4712"/>
  </r>
  <r>
    <x v="15"/>
    <x v="8"/>
    <n v="12"/>
    <n v="13"/>
    <n v="3040"/>
  </r>
  <r>
    <x v="16"/>
    <x v="8"/>
    <n v="12"/>
    <n v="25"/>
    <n v="5228"/>
  </r>
  <r>
    <x v="17"/>
    <x v="8"/>
    <n v="12"/>
    <n v="29"/>
    <n v="8512"/>
  </r>
  <r>
    <x v="18"/>
    <x v="8"/>
    <n v="12"/>
    <n v="93"/>
    <n v="54050"/>
  </r>
  <r>
    <x v="19"/>
    <x v="8"/>
    <n v="12"/>
    <n v="22"/>
    <n v="4652"/>
  </r>
  <r>
    <x v="20"/>
    <x v="8"/>
    <n v="12"/>
    <n v="27"/>
    <n v="7084"/>
  </r>
  <r>
    <x v="21"/>
    <x v="8"/>
    <n v="12"/>
    <n v="43"/>
    <n v="33600"/>
  </r>
  <r>
    <x v="22"/>
    <x v="8"/>
    <n v="12"/>
    <n v="87"/>
    <n v="25688"/>
  </r>
  <r>
    <x v="23"/>
    <x v="8"/>
    <n v="12"/>
    <n v="22"/>
    <n v="6216"/>
  </r>
  <r>
    <x v="24"/>
    <x v="8"/>
    <n v="12"/>
    <n v="44"/>
    <n v="16548"/>
  </r>
  <r>
    <x v="25"/>
    <x v="8"/>
    <n v="12"/>
    <n v="14"/>
    <n v="3135"/>
  </r>
  <r>
    <x v="26"/>
    <x v="8"/>
    <n v="12"/>
    <n v="7"/>
    <n v="3717"/>
  </r>
  <r>
    <x v="27"/>
    <x v="8"/>
    <n v="12"/>
    <n v="47"/>
    <n v="8912"/>
  </r>
  <r>
    <x v="28"/>
    <x v="8"/>
    <n v="12"/>
    <n v="33"/>
    <n v="16865"/>
  </r>
  <r>
    <x v="29"/>
    <x v="8"/>
    <n v="12"/>
    <n v="16"/>
    <n v="3134"/>
  </r>
  <r>
    <x v="30"/>
    <x v="8"/>
    <n v="12"/>
    <n v="43"/>
    <n v="24610"/>
  </r>
  <r>
    <x v="31"/>
    <x v="8"/>
    <n v="12"/>
    <n v="40"/>
    <n v="15609"/>
  </r>
  <r>
    <x v="32"/>
    <x v="8"/>
    <n v="12"/>
    <n v="52"/>
    <n v="10569"/>
  </r>
  <r>
    <x v="33"/>
    <x v="8"/>
    <n v="12"/>
    <n v="45"/>
    <n v="15631"/>
  </r>
  <r>
    <x v="34"/>
    <x v="8"/>
    <n v="12"/>
    <n v="7"/>
    <n v="1331"/>
  </r>
  <r>
    <x v="35"/>
    <x v="8"/>
    <n v="12"/>
    <n v="59"/>
    <n v="19151"/>
  </r>
  <r>
    <x v="36"/>
    <x v="8"/>
    <n v="12"/>
    <n v="23"/>
    <n v="6229"/>
  </r>
  <r>
    <x v="37"/>
    <x v="8"/>
    <n v="12"/>
    <n v="78"/>
    <n v="37049"/>
  </r>
  <r>
    <x v="38"/>
    <x v="8"/>
    <n v="12"/>
    <n v="141"/>
    <n v="54977"/>
  </r>
  <r>
    <x v="39"/>
    <x v="8"/>
    <n v="12"/>
    <n v="22"/>
    <n v="5030"/>
  </r>
  <r>
    <x v="40"/>
    <x v="8"/>
    <n v="12"/>
    <n v="14"/>
    <n v="5171"/>
  </r>
  <r>
    <x v="41"/>
    <x v="8"/>
    <n v="12"/>
    <n v="31"/>
    <n v="10631"/>
  </r>
  <r>
    <x v="42"/>
    <x v="8"/>
    <n v="12"/>
    <n v="46"/>
    <n v="6940"/>
  </r>
  <r>
    <x v="43"/>
    <x v="8"/>
    <n v="12"/>
    <n v="104"/>
    <n v="27717"/>
  </r>
  <r>
    <x v="44"/>
    <x v="8"/>
    <n v="12"/>
    <n v="46"/>
    <n v="35541"/>
  </r>
  <r>
    <x v="45"/>
    <x v="8"/>
    <n v="12"/>
    <n v="10"/>
    <n v="2857"/>
  </r>
  <r>
    <x v="46"/>
    <x v="8"/>
    <n v="12"/>
    <n v="129"/>
    <n v="88243"/>
  </r>
  <r>
    <x v="47"/>
    <x v="8"/>
    <n v="12"/>
    <n v="45"/>
    <n v="5873"/>
  </r>
  <r>
    <x v="48"/>
    <x v="8"/>
    <n v="12"/>
    <n v="31"/>
    <n v="8873"/>
  </r>
  <r>
    <x v="49"/>
    <x v="8"/>
    <n v="12"/>
    <n v="23"/>
    <n v="6148"/>
  </r>
  <r>
    <x v="50"/>
    <x v="8"/>
    <n v="12"/>
    <n v="18"/>
    <n v="4070"/>
  </r>
  <r>
    <x v="53"/>
    <x v="8"/>
    <n v="12"/>
    <n v="4"/>
    <n v="2088"/>
  </r>
  <r>
    <x v="52"/>
    <x v="8"/>
    <n v="12"/>
    <n v="3"/>
    <n v="821"/>
  </r>
  <r>
    <x v="51"/>
    <x v="8"/>
    <n v="12"/>
    <n v="73"/>
    <n v="96917"/>
  </r>
  <r>
    <x v="0"/>
    <x v="8"/>
    <n v="13"/>
    <n v="84"/>
    <n v="35774"/>
  </r>
  <r>
    <x v="1"/>
    <x v="8"/>
    <n v="13"/>
    <n v="15"/>
    <n v="5017"/>
  </r>
  <r>
    <x v="2"/>
    <x v="8"/>
    <n v="13"/>
    <n v="45"/>
    <n v="17139"/>
  </r>
  <r>
    <x v="3"/>
    <x v="8"/>
    <n v="13"/>
    <n v="12"/>
    <n v="3904"/>
  </r>
  <r>
    <x v="4"/>
    <x v="8"/>
    <n v="13"/>
    <n v="112"/>
    <n v="42259"/>
  </r>
  <r>
    <x v="5"/>
    <x v="8"/>
    <n v="13"/>
    <n v="41"/>
    <n v="24001"/>
  </r>
  <r>
    <x v="6"/>
    <x v="8"/>
    <n v="13"/>
    <n v="24"/>
    <n v="5193"/>
  </r>
  <r>
    <x v="7"/>
    <x v="8"/>
    <n v="13"/>
    <n v="11"/>
    <n v="2321"/>
  </r>
  <r>
    <x v="8"/>
    <x v="8"/>
    <n v="13"/>
    <n v="5"/>
    <n v="13156"/>
  </r>
  <r>
    <x v="9"/>
    <x v="8"/>
    <n v="13"/>
    <n v="0"/>
    <n v="0"/>
  </r>
  <r>
    <x v="10"/>
    <x v="8"/>
    <n v="13"/>
    <n v="51"/>
    <n v="46510"/>
  </r>
  <r>
    <x v="11"/>
    <x v="8"/>
    <n v="13"/>
    <n v="14"/>
    <n v="717"/>
  </r>
  <r>
    <x v="12"/>
    <x v="8"/>
    <n v="13"/>
    <n v="8"/>
    <n v="1573"/>
  </r>
  <r>
    <x v="13"/>
    <x v="8"/>
    <n v="13"/>
    <n v="76"/>
    <n v="37040"/>
  </r>
  <r>
    <x v="14"/>
    <x v="8"/>
    <n v="13"/>
    <n v="22"/>
    <n v="4130"/>
  </r>
  <r>
    <x v="15"/>
    <x v="8"/>
    <n v="13"/>
    <n v="13"/>
    <n v="3362"/>
  </r>
  <r>
    <x v="16"/>
    <x v="8"/>
    <n v="13"/>
    <n v="25"/>
    <n v="6581"/>
  </r>
  <r>
    <x v="17"/>
    <x v="8"/>
    <n v="13"/>
    <n v="24"/>
    <n v="8086"/>
  </r>
  <r>
    <x v="18"/>
    <x v="8"/>
    <n v="13"/>
    <n v="93"/>
    <n v="53298"/>
  </r>
  <r>
    <x v="19"/>
    <x v="8"/>
    <n v="13"/>
    <n v="22"/>
    <n v="4932"/>
  </r>
  <r>
    <x v="20"/>
    <x v="8"/>
    <n v="13"/>
    <n v="24"/>
    <n v="6053"/>
  </r>
  <r>
    <x v="21"/>
    <x v="8"/>
    <n v="13"/>
    <n v="44"/>
    <n v="34908"/>
  </r>
  <r>
    <x v="22"/>
    <x v="8"/>
    <n v="13"/>
    <n v="85"/>
    <n v="20307"/>
  </r>
  <r>
    <x v="23"/>
    <x v="8"/>
    <n v="13"/>
    <n v="22"/>
    <n v="6050"/>
  </r>
  <r>
    <x v="24"/>
    <x v="8"/>
    <n v="13"/>
    <n v="43"/>
    <n v="16060"/>
  </r>
  <r>
    <x v="25"/>
    <x v="8"/>
    <n v="13"/>
    <n v="15"/>
    <n v="2466"/>
  </r>
  <r>
    <x v="26"/>
    <x v="8"/>
    <n v="13"/>
    <n v="8"/>
    <n v="3009"/>
  </r>
  <r>
    <x v="27"/>
    <x v="8"/>
    <n v="13"/>
    <n v="48"/>
    <n v="8600"/>
  </r>
  <r>
    <x v="28"/>
    <x v="8"/>
    <n v="13"/>
    <n v="33"/>
    <n v="16005"/>
  </r>
  <r>
    <x v="29"/>
    <x v="8"/>
    <n v="13"/>
    <n v="17"/>
    <n v="3209"/>
  </r>
  <r>
    <x v="30"/>
    <x v="8"/>
    <n v="13"/>
    <n v="42"/>
    <n v="23615"/>
  </r>
  <r>
    <x v="31"/>
    <x v="8"/>
    <n v="13"/>
    <n v="42"/>
    <n v="16184"/>
  </r>
  <r>
    <x v="32"/>
    <x v="8"/>
    <n v="13"/>
    <n v="48"/>
    <n v="10611"/>
  </r>
  <r>
    <x v="33"/>
    <x v="8"/>
    <n v="13"/>
    <n v="45"/>
    <n v="14536"/>
  </r>
  <r>
    <x v="34"/>
    <x v="8"/>
    <n v="13"/>
    <n v="8"/>
    <n v="1317"/>
  </r>
  <r>
    <x v="35"/>
    <x v="8"/>
    <n v="13"/>
    <n v="53"/>
    <n v="16378"/>
  </r>
  <r>
    <x v="36"/>
    <x v="8"/>
    <n v="13"/>
    <n v="23"/>
    <n v="7025"/>
  </r>
  <r>
    <x v="37"/>
    <x v="8"/>
    <n v="13"/>
    <n v="77"/>
    <n v="34404"/>
  </r>
  <r>
    <x v="38"/>
    <x v="8"/>
    <n v="13"/>
    <n v="140"/>
    <n v="54436"/>
  </r>
  <r>
    <x v="39"/>
    <x v="8"/>
    <n v="13"/>
    <n v="22"/>
    <n v="4735"/>
  </r>
  <r>
    <x v="40"/>
    <x v="8"/>
    <n v="13"/>
    <n v="13"/>
    <n v="4794"/>
  </r>
  <r>
    <x v="41"/>
    <x v="8"/>
    <n v="13"/>
    <n v="32"/>
    <n v="10188"/>
  </r>
  <r>
    <x v="42"/>
    <x v="8"/>
    <n v="13"/>
    <n v="51"/>
    <n v="6425"/>
  </r>
  <r>
    <x v="43"/>
    <x v="8"/>
    <n v="13"/>
    <n v="101"/>
    <n v="21686"/>
  </r>
  <r>
    <x v="44"/>
    <x v="8"/>
    <n v="13"/>
    <n v="21"/>
    <n v="9495"/>
  </r>
  <r>
    <x v="45"/>
    <x v="8"/>
    <n v="13"/>
    <n v="10"/>
    <n v="2779"/>
  </r>
  <r>
    <x v="46"/>
    <x v="8"/>
    <n v="13"/>
    <n v="129"/>
    <n v="65018"/>
  </r>
  <r>
    <x v="47"/>
    <x v="8"/>
    <n v="13"/>
    <n v="44"/>
    <n v="5487"/>
  </r>
  <r>
    <x v="48"/>
    <x v="8"/>
    <n v="13"/>
    <n v="32"/>
    <n v="8776"/>
  </r>
  <r>
    <x v="49"/>
    <x v="8"/>
    <n v="13"/>
    <n v="22"/>
    <n v="5290"/>
  </r>
  <r>
    <x v="50"/>
    <x v="8"/>
    <n v="13"/>
    <n v="18"/>
    <n v="3994"/>
  </r>
  <r>
    <x v="53"/>
    <x v="8"/>
    <n v="13"/>
    <n v="4"/>
    <n v="1942"/>
  </r>
  <r>
    <x v="52"/>
    <x v="8"/>
    <n v="13"/>
    <n v="3"/>
    <n v="893"/>
  </r>
  <r>
    <x v="51"/>
    <x v="8"/>
    <n v="13"/>
    <n v="72"/>
    <n v="99109"/>
  </r>
  <r>
    <x v="0"/>
    <x v="8"/>
    <n v="14"/>
    <n v="83"/>
    <n v="38035"/>
  </r>
  <r>
    <x v="1"/>
    <x v="8"/>
    <n v="14"/>
    <n v="15"/>
    <n v="4961"/>
  </r>
  <r>
    <x v="2"/>
    <x v="8"/>
    <n v="14"/>
    <n v="45"/>
    <n v="17058"/>
  </r>
  <r>
    <x v="3"/>
    <x v="8"/>
    <n v="14"/>
    <n v="10"/>
    <n v="2876"/>
  </r>
  <r>
    <x v="4"/>
    <x v="8"/>
    <n v="14"/>
    <n v="108"/>
    <n v="46923"/>
  </r>
  <r>
    <x v="5"/>
    <x v="8"/>
    <n v="14"/>
    <n v="41"/>
    <n v="23398"/>
  </r>
  <r>
    <x v="6"/>
    <x v="8"/>
    <n v="14"/>
    <n v="20"/>
    <n v="4414"/>
  </r>
  <r>
    <x v="7"/>
    <x v="8"/>
    <n v="14"/>
    <n v="11"/>
    <n v="2533"/>
  </r>
  <r>
    <x v="8"/>
    <x v="8"/>
    <n v="14"/>
    <n v="5"/>
    <n v="13850"/>
  </r>
  <r>
    <x v="9"/>
    <x v="8"/>
    <n v="14"/>
    <n v="0"/>
    <n v="0"/>
  </r>
  <r>
    <x v="10"/>
    <x v="8"/>
    <n v="14"/>
    <n v="50"/>
    <n v="45961"/>
  </r>
  <r>
    <x v="11"/>
    <x v="8"/>
    <n v="14"/>
    <n v="14"/>
    <n v="1148"/>
  </r>
  <r>
    <x v="12"/>
    <x v="8"/>
    <n v="14"/>
    <n v="7"/>
    <n v="1669"/>
  </r>
  <r>
    <x v="13"/>
    <x v="8"/>
    <n v="14"/>
    <n v="80"/>
    <n v="44354"/>
  </r>
  <r>
    <x v="14"/>
    <x v="8"/>
    <n v="14"/>
    <n v="23"/>
    <n v="4406"/>
  </r>
  <r>
    <x v="15"/>
    <x v="8"/>
    <n v="14"/>
    <n v="12"/>
    <n v="2800"/>
  </r>
  <r>
    <x v="16"/>
    <x v="8"/>
    <n v="14"/>
    <n v="24"/>
    <n v="5915"/>
  </r>
  <r>
    <x v="17"/>
    <x v="8"/>
    <n v="14"/>
    <n v="25"/>
    <n v="7080"/>
  </r>
  <r>
    <x v="18"/>
    <x v="8"/>
    <n v="14"/>
    <n v="92"/>
    <n v="52434"/>
  </r>
  <r>
    <x v="19"/>
    <x v="8"/>
    <n v="14"/>
    <n v="21"/>
    <n v="4852"/>
  </r>
  <r>
    <x v="20"/>
    <x v="8"/>
    <n v="14"/>
    <n v="28"/>
    <n v="7342"/>
  </r>
  <r>
    <x v="21"/>
    <x v="8"/>
    <n v="14"/>
    <n v="43"/>
    <n v="35190"/>
  </r>
  <r>
    <x v="22"/>
    <x v="8"/>
    <n v="14"/>
    <n v="86"/>
    <n v="23634"/>
  </r>
  <r>
    <x v="23"/>
    <x v="8"/>
    <n v="14"/>
    <n v="21"/>
    <n v="5765"/>
  </r>
  <r>
    <x v="24"/>
    <x v="8"/>
    <n v="14"/>
    <n v="43"/>
    <n v="15676"/>
  </r>
  <r>
    <x v="25"/>
    <x v="8"/>
    <n v="14"/>
    <n v="14"/>
    <n v="3057"/>
  </r>
  <r>
    <x v="26"/>
    <x v="8"/>
    <n v="14"/>
    <n v="8"/>
    <n v="3554"/>
  </r>
  <r>
    <x v="27"/>
    <x v="8"/>
    <n v="14"/>
    <n v="47"/>
    <n v="8470"/>
  </r>
  <r>
    <x v="28"/>
    <x v="8"/>
    <n v="14"/>
    <n v="30"/>
    <n v="16474"/>
  </r>
  <r>
    <x v="29"/>
    <x v="8"/>
    <n v="14"/>
    <n v="17"/>
    <n v="3124"/>
  </r>
  <r>
    <x v="30"/>
    <x v="8"/>
    <n v="14"/>
    <n v="42"/>
    <n v="24543"/>
  </r>
  <r>
    <x v="31"/>
    <x v="8"/>
    <n v="14"/>
    <n v="42"/>
    <n v="17245"/>
  </r>
  <r>
    <x v="32"/>
    <x v="8"/>
    <n v="14"/>
    <n v="50"/>
    <n v="9043"/>
  </r>
  <r>
    <x v="33"/>
    <x v="8"/>
    <n v="14"/>
    <n v="46"/>
    <n v="14632"/>
  </r>
  <r>
    <x v="34"/>
    <x v="8"/>
    <n v="14"/>
    <n v="5"/>
    <n v="983"/>
  </r>
  <r>
    <x v="35"/>
    <x v="8"/>
    <n v="14"/>
    <n v="49"/>
    <n v="15023"/>
  </r>
  <r>
    <x v="36"/>
    <x v="8"/>
    <n v="14"/>
    <n v="23"/>
    <n v="6716"/>
  </r>
  <r>
    <x v="37"/>
    <x v="8"/>
    <n v="14"/>
    <n v="75"/>
    <n v="31279"/>
  </r>
  <r>
    <x v="38"/>
    <x v="8"/>
    <n v="14"/>
    <n v="137"/>
    <n v="67332"/>
  </r>
  <r>
    <x v="39"/>
    <x v="8"/>
    <n v="14"/>
    <n v="22"/>
    <n v="5275"/>
  </r>
  <r>
    <x v="40"/>
    <x v="8"/>
    <n v="14"/>
    <n v="13"/>
    <n v="4756"/>
  </r>
  <r>
    <x v="41"/>
    <x v="8"/>
    <n v="14"/>
    <n v="24"/>
    <n v="6553"/>
  </r>
  <r>
    <x v="42"/>
    <x v="8"/>
    <n v="14"/>
    <n v="53"/>
    <n v="7428"/>
  </r>
  <r>
    <x v="43"/>
    <x v="8"/>
    <n v="14"/>
    <n v="88"/>
    <n v="18064"/>
  </r>
  <r>
    <x v="44"/>
    <x v="8"/>
    <n v="14"/>
    <n v="46"/>
    <n v="39438"/>
  </r>
  <r>
    <x v="45"/>
    <x v="8"/>
    <n v="14"/>
    <n v="8"/>
    <n v="1877"/>
  </r>
  <r>
    <x v="46"/>
    <x v="8"/>
    <n v="14"/>
    <n v="128"/>
    <n v="83728"/>
  </r>
  <r>
    <x v="47"/>
    <x v="8"/>
    <n v="14"/>
    <n v="46"/>
    <n v="6105"/>
  </r>
  <r>
    <x v="48"/>
    <x v="8"/>
    <n v="14"/>
    <n v="32"/>
    <n v="8772"/>
  </r>
  <r>
    <x v="49"/>
    <x v="8"/>
    <n v="14"/>
    <n v="23"/>
    <n v="5755"/>
  </r>
  <r>
    <x v="50"/>
    <x v="8"/>
    <n v="14"/>
    <n v="16"/>
    <n v="3149"/>
  </r>
  <r>
    <x v="53"/>
    <x v="8"/>
    <n v="14"/>
    <n v="4"/>
    <n v="2006"/>
  </r>
  <r>
    <x v="52"/>
    <x v="8"/>
    <n v="14"/>
    <n v="3"/>
    <n v="935"/>
  </r>
  <r>
    <x v="51"/>
    <x v="8"/>
    <n v="14"/>
    <n v="72"/>
    <n v="95300"/>
  </r>
  <r>
    <x v="0"/>
    <x v="8"/>
    <n v="15"/>
    <n v="84"/>
    <n v="38668"/>
  </r>
  <r>
    <x v="1"/>
    <x v="8"/>
    <n v="15"/>
    <n v="15"/>
    <n v="4510"/>
  </r>
  <r>
    <x v="2"/>
    <x v="8"/>
    <n v="15"/>
    <n v="45"/>
    <n v="17470"/>
  </r>
  <r>
    <x v="3"/>
    <x v="8"/>
    <n v="15"/>
    <n v="11"/>
    <n v="3762"/>
  </r>
  <r>
    <x v="4"/>
    <x v="8"/>
    <n v="15"/>
    <n v="111"/>
    <n v="49879"/>
  </r>
  <r>
    <x v="5"/>
    <x v="8"/>
    <n v="15"/>
    <n v="41"/>
    <n v="23334"/>
  </r>
  <r>
    <x v="6"/>
    <x v="8"/>
    <n v="15"/>
    <n v="19"/>
    <n v="4175"/>
  </r>
  <r>
    <x v="7"/>
    <x v="8"/>
    <n v="15"/>
    <n v="11"/>
    <n v="2498"/>
  </r>
  <r>
    <x v="8"/>
    <x v="8"/>
    <n v="15"/>
    <n v="5"/>
    <n v="14130"/>
  </r>
  <r>
    <x v="9"/>
    <x v="8"/>
    <n v="15"/>
    <n v="0"/>
    <n v="0"/>
  </r>
  <r>
    <x v="10"/>
    <x v="8"/>
    <n v="15"/>
    <n v="49"/>
    <n v="44884"/>
  </r>
  <r>
    <x v="11"/>
    <x v="8"/>
    <n v="15"/>
    <n v="14"/>
    <n v="1223"/>
  </r>
  <r>
    <x v="12"/>
    <x v="8"/>
    <n v="15"/>
    <n v="6"/>
    <n v="1324"/>
  </r>
  <r>
    <x v="13"/>
    <x v="8"/>
    <n v="15"/>
    <n v="77"/>
    <n v="45005"/>
  </r>
  <r>
    <x v="14"/>
    <x v="8"/>
    <n v="15"/>
    <n v="21"/>
    <n v="4234"/>
  </r>
  <r>
    <x v="15"/>
    <x v="8"/>
    <n v="15"/>
    <n v="11"/>
    <n v="3062"/>
  </r>
  <r>
    <x v="16"/>
    <x v="8"/>
    <n v="15"/>
    <n v="24"/>
    <n v="5941"/>
  </r>
  <r>
    <x v="17"/>
    <x v="8"/>
    <n v="15"/>
    <n v="19"/>
    <n v="7311"/>
  </r>
  <r>
    <x v="18"/>
    <x v="8"/>
    <n v="15"/>
    <n v="94"/>
    <n v="54142"/>
  </r>
  <r>
    <x v="19"/>
    <x v="8"/>
    <n v="15"/>
    <n v="22"/>
    <n v="4847"/>
  </r>
  <r>
    <x v="20"/>
    <x v="8"/>
    <n v="15"/>
    <n v="26"/>
    <n v="7046"/>
  </r>
  <r>
    <x v="21"/>
    <x v="8"/>
    <n v="15"/>
    <n v="43"/>
    <n v="37124"/>
  </r>
  <r>
    <x v="22"/>
    <x v="8"/>
    <n v="15"/>
    <n v="81"/>
    <n v="23402"/>
  </r>
  <r>
    <x v="23"/>
    <x v="8"/>
    <n v="15"/>
    <n v="20"/>
    <n v="6105"/>
  </r>
  <r>
    <x v="24"/>
    <x v="8"/>
    <n v="15"/>
    <n v="43"/>
    <n v="15832"/>
  </r>
  <r>
    <x v="25"/>
    <x v="8"/>
    <n v="15"/>
    <n v="15"/>
    <n v="3092"/>
  </r>
  <r>
    <x v="26"/>
    <x v="8"/>
    <n v="15"/>
    <n v="8"/>
    <n v="3920"/>
  </r>
  <r>
    <x v="27"/>
    <x v="8"/>
    <n v="15"/>
    <n v="46"/>
    <n v="7864"/>
  </r>
  <r>
    <x v="28"/>
    <x v="8"/>
    <n v="15"/>
    <n v="30"/>
    <n v="16709"/>
  </r>
  <r>
    <x v="29"/>
    <x v="8"/>
    <n v="15"/>
    <n v="14"/>
    <n v="2771"/>
  </r>
  <r>
    <x v="30"/>
    <x v="8"/>
    <n v="15"/>
    <n v="41"/>
    <n v="25767"/>
  </r>
  <r>
    <x v="31"/>
    <x v="8"/>
    <n v="15"/>
    <n v="43"/>
    <n v="17801"/>
  </r>
  <r>
    <x v="32"/>
    <x v="8"/>
    <n v="15"/>
    <n v="51"/>
    <n v="10928"/>
  </r>
  <r>
    <x v="33"/>
    <x v="8"/>
    <n v="15"/>
    <n v="43"/>
    <n v="15934"/>
  </r>
  <r>
    <x v="34"/>
    <x v="8"/>
    <n v="15"/>
    <n v="6"/>
    <n v="1235"/>
  </r>
  <r>
    <x v="35"/>
    <x v="8"/>
    <n v="15"/>
    <n v="58"/>
    <n v="18145"/>
  </r>
  <r>
    <x v="36"/>
    <x v="8"/>
    <n v="15"/>
    <n v="18"/>
    <n v="3938"/>
  </r>
  <r>
    <x v="37"/>
    <x v="8"/>
    <n v="15"/>
    <n v="74"/>
    <n v="35108"/>
  </r>
  <r>
    <x v="38"/>
    <x v="8"/>
    <n v="15"/>
    <n v="138"/>
    <n v="55374"/>
  </r>
  <r>
    <x v="39"/>
    <x v="8"/>
    <n v="15"/>
    <n v="23"/>
    <n v="5758"/>
  </r>
  <r>
    <x v="40"/>
    <x v="8"/>
    <n v="15"/>
    <n v="13"/>
    <n v="5131"/>
  </r>
  <r>
    <x v="41"/>
    <x v="8"/>
    <n v="15"/>
    <n v="32"/>
    <n v="9699"/>
  </r>
  <r>
    <x v="42"/>
    <x v="8"/>
    <n v="15"/>
    <n v="46"/>
    <n v="6729"/>
  </r>
  <r>
    <x v="43"/>
    <x v="8"/>
    <n v="15"/>
    <n v="85"/>
    <n v="17818"/>
  </r>
  <r>
    <x v="44"/>
    <x v="8"/>
    <n v="15"/>
    <n v="21"/>
    <n v="9219"/>
  </r>
  <r>
    <x v="45"/>
    <x v="8"/>
    <n v="15"/>
    <n v="9"/>
    <n v="2229"/>
  </r>
  <r>
    <x v="46"/>
    <x v="8"/>
    <n v="15"/>
    <n v="126"/>
    <n v="85125"/>
  </r>
  <r>
    <x v="47"/>
    <x v="8"/>
    <n v="15"/>
    <n v="45"/>
    <n v="6012"/>
  </r>
  <r>
    <x v="48"/>
    <x v="8"/>
    <n v="15"/>
    <n v="34"/>
    <n v="9551"/>
  </r>
  <r>
    <x v="49"/>
    <x v="8"/>
    <n v="15"/>
    <n v="23"/>
    <n v="6354"/>
  </r>
  <r>
    <x v="50"/>
    <x v="8"/>
    <n v="15"/>
    <n v="16"/>
    <n v="3437"/>
  </r>
  <r>
    <x v="53"/>
    <x v="8"/>
    <n v="15"/>
    <n v="4"/>
    <n v="1924"/>
  </r>
  <r>
    <x v="52"/>
    <x v="8"/>
    <n v="15"/>
    <n v="3"/>
    <n v="899"/>
  </r>
  <r>
    <x v="51"/>
    <x v="8"/>
    <n v="15"/>
    <n v="73"/>
    <n v="100612"/>
  </r>
  <r>
    <x v="0"/>
    <x v="8"/>
    <n v="16"/>
    <n v="83"/>
    <n v="38747"/>
  </r>
  <r>
    <x v="1"/>
    <x v="8"/>
    <n v="16"/>
    <n v="15"/>
    <n v="4501"/>
  </r>
  <r>
    <x v="2"/>
    <x v="8"/>
    <n v="16"/>
    <n v="44"/>
    <n v="15310"/>
  </r>
  <r>
    <x v="3"/>
    <x v="8"/>
    <n v="16"/>
    <n v="11"/>
    <n v="3196"/>
  </r>
  <r>
    <x v="4"/>
    <x v="8"/>
    <n v="16"/>
    <n v="109"/>
    <n v="48286"/>
  </r>
  <r>
    <x v="5"/>
    <x v="8"/>
    <n v="16"/>
    <n v="41"/>
    <n v="23550"/>
  </r>
  <r>
    <x v="6"/>
    <x v="8"/>
    <n v="16"/>
    <n v="18"/>
    <n v="3896"/>
  </r>
  <r>
    <x v="7"/>
    <x v="8"/>
    <n v="16"/>
    <n v="11"/>
    <n v="2683"/>
  </r>
  <r>
    <x v="8"/>
    <x v="8"/>
    <n v="16"/>
    <n v="5"/>
    <n v="13788"/>
  </r>
  <r>
    <x v="9"/>
    <x v="8"/>
    <n v="16"/>
    <n v="0"/>
    <n v="0"/>
  </r>
  <r>
    <x v="10"/>
    <x v="8"/>
    <n v="16"/>
    <n v="50"/>
    <n v="44675"/>
  </r>
  <r>
    <x v="11"/>
    <x v="8"/>
    <n v="16"/>
    <n v="13"/>
    <n v="1122"/>
  </r>
  <r>
    <x v="12"/>
    <x v="8"/>
    <n v="16"/>
    <n v="7"/>
    <n v="1329"/>
  </r>
  <r>
    <x v="13"/>
    <x v="8"/>
    <n v="16"/>
    <n v="77"/>
    <n v="42888"/>
  </r>
  <r>
    <x v="14"/>
    <x v="8"/>
    <n v="16"/>
    <n v="21"/>
    <n v="3808"/>
  </r>
  <r>
    <x v="15"/>
    <x v="8"/>
    <n v="16"/>
    <n v="11"/>
    <n v="2881"/>
  </r>
  <r>
    <x v="16"/>
    <x v="8"/>
    <n v="16"/>
    <n v="23"/>
    <n v="5165"/>
  </r>
  <r>
    <x v="17"/>
    <x v="8"/>
    <n v="16"/>
    <n v="23"/>
    <n v="7771"/>
  </r>
  <r>
    <x v="18"/>
    <x v="8"/>
    <n v="16"/>
    <n v="94"/>
    <n v="54992"/>
  </r>
  <r>
    <x v="19"/>
    <x v="8"/>
    <n v="16"/>
    <n v="22"/>
    <n v="4524"/>
  </r>
  <r>
    <x v="20"/>
    <x v="8"/>
    <n v="16"/>
    <n v="26"/>
    <n v="6331"/>
  </r>
  <r>
    <x v="21"/>
    <x v="8"/>
    <n v="16"/>
    <n v="43"/>
    <n v="30204"/>
  </r>
  <r>
    <x v="22"/>
    <x v="8"/>
    <n v="16"/>
    <n v="81"/>
    <n v="22875"/>
  </r>
  <r>
    <x v="23"/>
    <x v="8"/>
    <n v="16"/>
    <n v="20"/>
    <n v="6119"/>
  </r>
  <r>
    <x v="24"/>
    <x v="8"/>
    <n v="16"/>
    <n v="43"/>
    <n v="17295"/>
  </r>
  <r>
    <x v="25"/>
    <x v="8"/>
    <n v="16"/>
    <n v="15"/>
    <n v="2966"/>
  </r>
  <r>
    <x v="26"/>
    <x v="8"/>
    <n v="16"/>
    <n v="8"/>
    <n v="3834"/>
  </r>
  <r>
    <x v="27"/>
    <x v="8"/>
    <n v="16"/>
    <n v="46"/>
    <n v="7548"/>
  </r>
  <r>
    <x v="28"/>
    <x v="8"/>
    <n v="16"/>
    <n v="32"/>
    <n v="16311"/>
  </r>
  <r>
    <x v="29"/>
    <x v="8"/>
    <n v="16"/>
    <n v="14"/>
    <n v="2591"/>
  </r>
  <r>
    <x v="30"/>
    <x v="8"/>
    <n v="16"/>
    <n v="41"/>
    <n v="25392"/>
  </r>
  <r>
    <x v="31"/>
    <x v="8"/>
    <n v="16"/>
    <n v="40"/>
    <n v="17219"/>
  </r>
  <r>
    <x v="32"/>
    <x v="8"/>
    <n v="16"/>
    <n v="48"/>
    <n v="10661"/>
  </r>
  <r>
    <x v="33"/>
    <x v="8"/>
    <n v="16"/>
    <n v="43"/>
    <n v="15266"/>
  </r>
  <r>
    <x v="34"/>
    <x v="8"/>
    <n v="16"/>
    <n v="5"/>
    <n v="1123"/>
  </r>
  <r>
    <x v="35"/>
    <x v="8"/>
    <n v="16"/>
    <n v="53"/>
    <n v="17009"/>
  </r>
  <r>
    <x v="36"/>
    <x v="8"/>
    <n v="16"/>
    <n v="19"/>
    <n v="4159"/>
  </r>
  <r>
    <x v="37"/>
    <x v="8"/>
    <n v="16"/>
    <n v="73"/>
    <n v="34783"/>
  </r>
  <r>
    <x v="38"/>
    <x v="8"/>
    <n v="16"/>
    <n v="137"/>
    <n v="54648"/>
  </r>
  <r>
    <x v="39"/>
    <x v="8"/>
    <n v="16"/>
    <n v="23"/>
    <n v="5412"/>
  </r>
  <r>
    <x v="40"/>
    <x v="8"/>
    <n v="16"/>
    <n v="12"/>
    <n v="4922"/>
  </r>
  <r>
    <x v="41"/>
    <x v="8"/>
    <n v="16"/>
    <n v="24"/>
    <n v="6376"/>
  </r>
  <r>
    <x v="42"/>
    <x v="8"/>
    <n v="16"/>
    <n v="49"/>
    <n v="8042"/>
  </r>
  <r>
    <x v="43"/>
    <x v="8"/>
    <n v="16"/>
    <n v="103"/>
    <n v="28194"/>
  </r>
  <r>
    <x v="44"/>
    <x v="8"/>
    <n v="16"/>
    <n v="46"/>
    <n v="36819"/>
  </r>
  <r>
    <x v="45"/>
    <x v="8"/>
    <n v="16"/>
    <n v="9"/>
    <n v="1955"/>
  </r>
  <r>
    <x v="46"/>
    <x v="8"/>
    <n v="16"/>
    <n v="130"/>
    <n v="86003"/>
  </r>
  <r>
    <x v="47"/>
    <x v="8"/>
    <n v="16"/>
    <n v="46"/>
    <n v="6166"/>
  </r>
  <r>
    <x v="48"/>
    <x v="8"/>
    <n v="16"/>
    <n v="32"/>
    <n v="9514"/>
  </r>
  <r>
    <x v="49"/>
    <x v="8"/>
    <n v="16"/>
    <n v="23"/>
    <n v="6248"/>
  </r>
  <r>
    <x v="50"/>
    <x v="8"/>
    <n v="16"/>
    <n v="16"/>
    <n v="3483"/>
  </r>
  <r>
    <x v="53"/>
    <x v="8"/>
    <n v="16"/>
    <n v="4"/>
    <n v="1973"/>
  </r>
  <r>
    <x v="52"/>
    <x v="8"/>
    <n v="16"/>
    <n v="3"/>
    <n v="901"/>
  </r>
  <r>
    <x v="51"/>
    <x v="8"/>
    <n v="16"/>
    <n v="71"/>
    <n v="95541"/>
  </r>
  <r>
    <x v="0"/>
    <x v="8"/>
    <n v="17"/>
    <n v="80"/>
    <n v="37489"/>
  </r>
  <r>
    <x v="1"/>
    <x v="8"/>
    <n v="17"/>
    <n v="15"/>
    <n v="4087"/>
  </r>
  <r>
    <x v="2"/>
    <x v="8"/>
    <n v="17"/>
    <n v="44"/>
    <n v="15797"/>
  </r>
  <r>
    <x v="3"/>
    <x v="8"/>
    <n v="17"/>
    <n v="10"/>
    <n v="2819"/>
  </r>
  <r>
    <x v="4"/>
    <x v="8"/>
    <n v="17"/>
    <n v="110"/>
    <n v="48911"/>
  </r>
  <r>
    <x v="5"/>
    <x v="8"/>
    <n v="17"/>
    <n v="41"/>
    <n v="24446"/>
  </r>
  <r>
    <x v="6"/>
    <x v="8"/>
    <n v="17"/>
    <n v="21"/>
    <n v="4625"/>
  </r>
  <r>
    <x v="7"/>
    <x v="8"/>
    <n v="17"/>
    <n v="11"/>
    <n v="2748"/>
  </r>
  <r>
    <x v="8"/>
    <x v="8"/>
    <n v="17"/>
    <n v="5"/>
    <n v="14398"/>
  </r>
  <r>
    <x v="9"/>
    <x v="8"/>
    <n v="17"/>
    <n v="0"/>
    <n v="0"/>
  </r>
  <r>
    <x v="10"/>
    <x v="8"/>
    <n v="17"/>
    <n v="49"/>
    <n v="43577"/>
  </r>
  <r>
    <x v="11"/>
    <x v="8"/>
    <n v="17"/>
    <n v="14"/>
    <n v="1196"/>
  </r>
  <r>
    <x v="12"/>
    <x v="8"/>
    <n v="17"/>
    <n v="7"/>
    <n v="1502"/>
  </r>
  <r>
    <x v="13"/>
    <x v="8"/>
    <n v="17"/>
    <n v="76"/>
    <n v="45444"/>
  </r>
  <r>
    <x v="14"/>
    <x v="8"/>
    <n v="17"/>
    <n v="22"/>
    <n v="4468"/>
  </r>
  <r>
    <x v="15"/>
    <x v="8"/>
    <n v="17"/>
    <n v="10"/>
    <n v="3117"/>
  </r>
  <r>
    <x v="16"/>
    <x v="8"/>
    <n v="17"/>
    <n v="22"/>
    <n v="5056"/>
  </r>
  <r>
    <x v="17"/>
    <x v="8"/>
    <n v="17"/>
    <n v="19"/>
    <n v="7447"/>
  </r>
  <r>
    <x v="18"/>
    <x v="8"/>
    <n v="17"/>
    <n v="93"/>
    <n v="55540"/>
  </r>
  <r>
    <x v="19"/>
    <x v="8"/>
    <n v="17"/>
    <n v="20"/>
    <n v="3654"/>
  </r>
  <r>
    <x v="20"/>
    <x v="8"/>
    <n v="17"/>
    <n v="25"/>
    <n v="7753"/>
  </r>
  <r>
    <x v="21"/>
    <x v="8"/>
    <n v="17"/>
    <n v="41"/>
    <n v="35287"/>
  </r>
  <r>
    <x v="22"/>
    <x v="8"/>
    <n v="17"/>
    <n v="77"/>
    <n v="19350"/>
  </r>
  <r>
    <x v="23"/>
    <x v="8"/>
    <n v="17"/>
    <n v="19"/>
    <n v="5330"/>
  </r>
  <r>
    <x v="24"/>
    <x v="8"/>
    <n v="17"/>
    <n v="44"/>
    <n v="18227"/>
  </r>
  <r>
    <x v="25"/>
    <x v="8"/>
    <n v="17"/>
    <n v="15"/>
    <n v="3051"/>
  </r>
  <r>
    <x v="26"/>
    <x v="8"/>
    <n v="17"/>
    <n v="8"/>
    <n v="3471"/>
  </r>
  <r>
    <x v="27"/>
    <x v="8"/>
    <n v="17"/>
    <n v="45"/>
    <n v="7396"/>
  </r>
  <r>
    <x v="28"/>
    <x v="8"/>
    <n v="17"/>
    <n v="31"/>
    <n v="16995"/>
  </r>
  <r>
    <x v="29"/>
    <x v="8"/>
    <n v="17"/>
    <n v="15"/>
    <n v="2415"/>
  </r>
  <r>
    <x v="30"/>
    <x v="8"/>
    <n v="17"/>
    <n v="40"/>
    <n v="26076"/>
  </r>
  <r>
    <x v="31"/>
    <x v="8"/>
    <n v="17"/>
    <n v="39"/>
    <n v="16992"/>
  </r>
  <r>
    <x v="32"/>
    <x v="8"/>
    <n v="17"/>
    <n v="48"/>
    <n v="11115"/>
  </r>
  <r>
    <x v="33"/>
    <x v="8"/>
    <n v="17"/>
    <n v="44"/>
    <n v="15905"/>
  </r>
  <r>
    <x v="34"/>
    <x v="8"/>
    <n v="17"/>
    <n v="5"/>
    <n v="1107"/>
  </r>
  <r>
    <x v="35"/>
    <x v="8"/>
    <n v="17"/>
    <n v="52"/>
    <n v="13774"/>
  </r>
  <r>
    <x v="36"/>
    <x v="8"/>
    <n v="17"/>
    <n v="18"/>
    <n v="3985"/>
  </r>
  <r>
    <x v="37"/>
    <x v="8"/>
    <n v="17"/>
    <n v="76"/>
    <n v="35793"/>
  </r>
  <r>
    <x v="38"/>
    <x v="8"/>
    <n v="17"/>
    <n v="139"/>
    <n v="55455"/>
  </r>
  <r>
    <x v="39"/>
    <x v="8"/>
    <n v="17"/>
    <n v="23"/>
    <n v="5303"/>
  </r>
  <r>
    <x v="40"/>
    <x v="8"/>
    <n v="17"/>
    <n v="12"/>
    <n v="4744"/>
  </r>
  <r>
    <x v="41"/>
    <x v="8"/>
    <n v="17"/>
    <n v="24"/>
    <n v="6289"/>
  </r>
  <r>
    <x v="42"/>
    <x v="8"/>
    <n v="17"/>
    <n v="51"/>
    <n v="7828"/>
  </r>
  <r>
    <x v="43"/>
    <x v="8"/>
    <n v="17"/>
    <n v="102"/>
    <n v="27206"/>
  </r>
  <r>
    <x v="44"/>
    <x v="8"/>
    <n v="17"/>
    <n v="46"/>
    <n v="40388"/>
  </r>
  <r>
    <x v="45"/>
    <x v="8"/>
    <n v="17"/>
    <n v="9"/>
    <n v="2193"/>
  </r>
  <r>
    <x v="46"/>
    <x v="8"/>
    <n v="17"/>
    <n v="126"/>
    <n v="84365"/>
  </r>
  <r>
    <x v="47"/>
    <x v="8"/>
    <n v="17"/>
    <n v="44"/>
    <n v="5727"/>
  </r>
  <r>
    <x v="48"/>
    <x v="8"/>
    <n v="17"/>
    <n v="30"/>
    <n v="7849"/>
  </r>
  <r>
    <x v="49"/>
    <x v="8"/>
    <n v="17"/>
    <n v="23"/>
    <n v="6266"/>
  </r>
  <r>
    <x v="50"/>
    <x v="8"/>
    <n v="17"/>
    <n v="15"/>
    <n v="3135"/>
  </r>
  <r>
    <x v="53"/>
    <x v="8"/>
    <n v="17"/>
    <n v="4"/>
    <n v="2016"/>
  </r>
  <r>
    <x v="52"/>
    <x v="8"/>
    <n v="17"/>
    <n v="3"/>
    <n v="965"/>
  </r>
  <r>
    <x v="51"/>
    <x v="8"/>
    <n v="17"/>
    <n v="73"/>
    <n v="101598"/>
  </r>
  <r>
    <x v="0"/>
    <x v="8"/>
    <n v="18"/>
    <n v="81"/>
    <n v="38229"/>
  </r>
  <r>
    <x v="1"/>
    <x v="8"/>
    <n v="18"/>
    <n v="14"/>
    <n v="4190"/>
  </r>
  <r>
    <x v="2"/>
    <x v="8"/>
    <n v="18"/>
    <n v="42"/>
    <n v="13983"/>
  </r>
  <r>
    <x v="3"/>
    <x v="8"/>
    <n v="18"/>
    <n v="9"/>
    <n v="2937"/>
  </r>
  <r>
    <x v="4"/>
    <x v="8"/>
    <n v="18"/>
    <n v="104"/>
    <n v="47122"/>
  </r>
  <r>
    <x v="5"/>
    <x v="8"/>
    <n v="18"/>
    <n v="41"/>
    <n v="23430"/>
  </r>
  <r>
    <x v="6"/>
    <x v="8"/>
    <n v="18"/>
    <n v="16"/>
    <n v="3767"/>
  </r>
  <r>
    <x v="7"/>
    <x v="8"/>
    <n v="18"/>
    <n v="11"/>
    <n v="2785"/>
  </r>
  <r>
    <x v="8"/>
    <x v="8"/>
    <n v="18"/>
    <n v="5"/>
    <n v="14578"/>
  </r>
  <r>
    <x v="9"/>
    <x v="8"/>
    <n v="18"/>
    <n v="0"/>
    <n v="0"/>
  </r>
  <r>
    <x v="10"/>
    <x v="8"/>
    <n v="18"/>
    <n v="49"/>
    <n v="44943"/>
  </r>
  <r>
    <x v="11"/>
    <x v="8"/>
    <n v="18"/>
    <n v="14"/>
    <n v="1069"/>
  </r>
  <r>
    <x v="12"/>
    <x v="8"/>
    <n v="18"/>
    <n v="7"/>
    <n v="1619"/>
  </r>
  <r>
    <x v="13"/>
    <x v="8"/>
    <n v="18"/>
    <n v="73"/>
    <n v="43161"/>
  </r>
  <r>
    <x v="14"/>
    <x v="8"/>
    <n v="18"/>
    <n v="22"/>
    <n v="4202"/>
  </r>
  <r>
    <x v="15"/>
    <x v="8"/>
    <n v="18"/>
    <n v="10"/>
    <n v="2797"/>
  </r>
  <r>
    <x v="16"/>
    <x v="8"/>
    <n v="18"/>
    <n v="22"/>
    <n v="5044"/>
  </r>
  <r>
    <x v="17"/>
    <x v="8"/>
    <n v="18"/>
    <n v="14"/>
    <n v="6626"/>
  </r>
  <r>
    <x v="18"/>
    <x v="8"/>
    <n v="18"/>
    <n v="93"/>
    <n v="55944"/>
  </r>
  <r>
    <x v="19"/>
    <x v="8"/>
    <n v="18"/>
    <n v="19"/>
    <n v="4014"/>
  </r>
  <r>
    <x v="20"/>
    <x v="8"/>
    <n v="18"/>
    <n v="21"/>
    <n v="7975"/>
  </r>
  <r>
    <x v="21"/>
    <x v="8"/>
    <n v="18"/>
    <n v="42"/>
    <n v="34576"/>
  </r>
  <r>
    <x v="22"/>
    <x v="8"/>
    <n v="18"/>
    <n v="70"/>
    <n v="19514"/>
  </r>
  <r>
    <x v="23"/>
    <x v="8"/>
    <n v="18"/>
    <n v="18"/>
    <n v="6034"/>
  </r>
  <r>
    <x v="24"/>
    <x v="8"/>
    <n v="18"/>
    <n v="45"/>
    <n v="14330"/>
  </r>
  <r>
    <x v="25"/>
    <x v="8"/>
    <n v="18"/>
    <n v="14"/>
    <n v="2372"/>
  </r>
  <r>
    <x v="26"/>
    <x v="8"/>
    <n v="18"/>
    <n v="7"/>
    <n v="3401"/>
  </r>
  <r>
    <x v="27"/>
    <x v="8"/>
    <n v="18"/>
    <n v="45"/>
    <n v="7695"/>
  </r>
  <r>
    <x v="28"/>
    <x v="8"/>
    <n v="18"/>
    <n v="27"/>
    <n v="9533"/>
  </r>
  <r>
    <x v="29"/>
    <x v="8"/>
    <n v="18"/>
    <n v="15"/>
    <n v="2732"/>
  </r>
  <r>
    <x v="30"/>
    <x v="8"/>
    <n v="18"/>
    <n v="42"/>
    <n v="26232"/>
  </r>
  <r>
    <x v="31"/>
    <x v="8"/>
    <n v="18"/>
    <n v="39"/>
    <n v="16740"/>
  </r>
  <r>
    <x v="32"/>
    <x v="8"/>
    <n v="18"/>
    <n v="46"/>
    <n v="10543"/>
  </r>
  <r>
    <x v="33"/>
    <x v="8"/>
    <n v="18"/>
    <n v="42"/>
    <n v="14230"/>
  </r>
  <r>
    <x v="34"/>
    <x v="8"/>
    <n v="18"/>
    <n v="7"/>
    <n v="1423"/>
  </r>
  <r>
    <x v="35"/>
    <x v="8"/>
    <n v="18"/>
    <n v="45"/>
    <n v="12654"/>
  </r>
  <r>
    <x v="36"/>
    <x v="8"/>
    <n v="18"/>
    <n v="18"/>
    <n v="3994"/>
  </r>
  <r>
    <x v="37"/>
    <x v="8"/>
    <n v="18"/>
    <n v="72"/>
    <n v="33944"/>
  </r>
  <r>
    <x v="38"/>
    <x v="8"/>
    <n v="18"/>
    <n v="137"/>
    <n v="54059"/>
  </r>
  <r>
    <x v="39"/>
    <x v="8"/>
    <n v="18"/>
    <n v="23"/>
    <n v="5287"/>
  </r>
  <r>
    <x v="40"/>
    <x v="8"/>
    <n v="18"/>
    <n v="11"/>
    <n v="4225"/>
  </r>
  <r>
    <x v="41"/>
    <x v="8"/>
    <n v="18"/>
    <n v="24"/>
    <n v="6236"/>
  </r>
  <r>
    <x v="42"/>
    <x v="8"/>
    <n v="18"/>
    <n v="49"/>
    <n v="5721"/>
  </r>
  <r>
    <x v="43"/>
    <x v="8"/>
    <n v="18"/>
    <n v="98"/>
    <n v="24676"/>
  </r>
  <r>
    <x v="44"/>
    <x v="8"/>
    <n v="18"/>
    <n v="45"/>
    <n v="39779"/>
  </r>
  <r>
    <x v="45"/>
    <x v="8"/>
    <n v="18"/>
    <n v="7"/>
    <n v="1883"/>
  </r>
  <r>
    <x v="46"/>
    <x v="8"/>
    <n v="18"/>
    <n v="120"/>
    <n v="82510"/>
  </r>
  <r>
    <x v="47"/>
    <x v="8"/>
    <n v="18"/>
    <n v="44"/>
    <n v="5775"/>
  </r>
  <r>
    <x v="48"/>
    <x v="8"/>
    <n v="18"/>
    <n v="31"/>
    <n v="8381"/>
  </r>
  <r>
    <x v="49"/>
    <x v="8"/>
    <n v="18"/>
    <n v="22"/>
    <n v="6181"/>
  </r>
  <r>
    <x v="50"/>
    <x v="8"/>
    <n v="18"/>
    <n v="14"/>
    <n v="2831"/>
  </r>
  <r>
    <x v="53"/>
    <x v="8"/>
    <n v="18"/>
    <n v="3"/>
    <n v="928"/>
  </r>
  <r>
    <x v="52"/>
    <x v="8"/>
    <n v="18"/>
    <n v="3"/>
    <n v="950"/>
  </r>
  <r>
    <x v="51"/>
    <x v="8"/>
    <n v="18"/>
    <n v="72"/>
    <n v="104969"/>
  </r>
  <r>
    <x v="0"/>
    <x v="8"/>
    <n v="19"/>
    <n v="77"/>
    <n v="38040"/>
  </r>
  <r>
    <x v="1"/>
    <x v="8"/>
    <n v="19"/>
    <n v="15"/>
    <n v="4336"/>
  </r>
  <r>
    <x v="2"/>
    <x v="8"/>
    <n v="19"/>
    <n v="43"/>
    <n v="15049"/>
  </r>
  <r>
    <x v="3"/>
    <x v="8"/>
    <n v="19"/>
    <n v="9"/>
    <n v="2650"/>
  </r>
  <r>
    <x v="4"/>
    <x v="8"/>
    <n v="19"/>
    <n v="100"/>
    <n v="46475"/>
  </r>
  <r>
    <x v="5"/>
    <x v="8"/>
    <n v="19"/>
    <n v="41"/>
    <n v="23509"/>
  </r>
  <r>
    <x v="6"/>
    <x v="8"/>
    <n v="19"/>
    <n v="14"/>
    <n v="2580"/>
  </r>
  <r>
    <x v="7"/>
    <x v="8"/>
    <n v="19"/>
    <n v="11"/>
    <n v="2547"/>
  </r>
  <r>
    <x v="8"/>
    <x v="8"/>
    <n v="19"/>
    <n v="5"/>
    <n v="14638"/>
  </r>
  <r>
    <x v="9"/>
    <x v="8"/>
    <n v="19"/>
    <n v="0"/>
    <n v="0"/>
  </r>
  <r>
    <x v="10"/>
    <x v="8"/>
    <n v="19"/>
    <n v="48"/>
    <n v="45590"/>
  </r>
  <r>
    <x v="11"/>
    <x v="8"/>
    <n v="19"/>
    <n v="14"/>
    <n v="1134"/>
  </r>
  <r>
    <x v="12"/>
    <x v="8"/>
    <n v="19"/>
    <n v="7"/>
    <n v="1391"/>
  </r>
  <r>
    <x v="13"/>
    <x v="8"/>
    <n v="19"/>
    <n v="75"/>
    <n v="43096"/>
  </r>
  <r>
    <x v="14"/>
    <x v="8"/>
    <n v="19"/>
    <n v="22"/>
    <n v="3597"/>
  </r>
  <r>
    <x v="15"/>
    <x v="8"/>
    <n v="19"/>
    <n v="10"/>
    <n v="2068"/>
  </r>
  <r>
    <x v="16"/>
    <x v="8"/>
    <n v="19"/>
    <n v="20"/>
    <n v="4507"/>
  </r>
  <r>
    <x v="17"/>
    <x v="8"/>
    <n v="19"/>
    <n v="12"/>
    <n v="7877"/>
  </r>
  <r>
    <x v="18"/>
    <x v="8"/>
    <n v="19"/>
    <n v="93"/>
    <n v="56009"/>
  </r>
  <r>
    <x v="19"/>
    <x v="8"/>
    <n v="19"/>
    <n v="19"/>
    <n v="4120"/>
  </r>
  <r>
    <x v="20"/>
    <x v="8"/>
    <n v="19"/>
    <n v="20"/>
    <n v="6327"/>
  </r>
  <r>
    <x v="21"/>
    <x v="8"/>
    <n v="19"/>
    <n v="41"/>
    <n v="34708"/>
  </r>
  <r>
    <x v="22"/>
    <x v="8"/>
    <n v="19"/>
    <n v="70"/>
    <n v="20428"/>
  </r>
  <r>
    <x v="23"/>
    <x v="8"/>
    <n v="19"/>
    <n v="18"/>
    <n v="5835"/>
  </r>
  <r>
    <x v="24"/>
    <x v="8"/>
    <n v="19"/>
    <n v="43"/>
    <n v="14186"/>
  </r>
  <r>
    <x v="25"/>
    <x v="8"/>
    <n v="19"/>
    <n v="15"/>
    <n v="2732"/>
  </r>
  <r>
    <x v="26"/>
    <x v="8"/>
    <n v="19"/>
    <n v="8"/>
    <n v="3480"/>
  </r>
  <r>
    <x v="27"/>
    <x v="8"/>
    <n v="19"/>
    <n v="46"/>
    <n v="8160"/>
  </r>
  <r>
    <x v="28"/>
    <x v="8"/>
    <n v="19"/>
    <n v="31"/>
    <n v="16595"/>
  </r>
  <r>
    <x v="29"/>
    <x v="8"/>
    <n v="19"/>
    <n v="14"/>
    <n v="2745"/>
  </r>
  <r>
    <x v="30"/>
    <x v="8"/>
    <n v="19"/>
    <n v="41"/>
    <n v="26642"/>
  </r>
  <r>
    <x v="31"/>
    <x v="8"/>
    <n v="19"/>
    <n v="38"/>
    <n v="16582"/>
  </r>
  <r>
    <x v="32"/>
    <x v="8"/>
    <n v="19"/>
    <n v="44"/>
    <n v="10991"/>
  </r>
  <r>
    <x v="33"/>
    <x v="8"/>
    <n v="19"/>
    <n v="41"/>
    <n v="12333"/>
  </r>
  <r>
    <x v="34"/>
    <x v="8"/>
    <n v="19"/>
    <n v="4"/>
    <n v="875"/>
  </r>
  <r>
    <x v="35"/>
    <x v="8"/>
    <n v="19"/>
    <n v="41"/>
    <n v="9799"/>
  </r>
  <r>
    <x v="36"/>
    <x v="8"/>
    <n v="19"/>
    <n v="19"/>
    <n v="4296"/>
  </r>
  <r>
    <x v="37"/>
    <x v="8"/>
    <n v="19"/>
    <n v="73"/>
    <n v="35470"/>
  </r>
  <r>
    <x v="38"/>
    <x v="8"/>
    <n v="19"/>
    <n v="136"/>
    <n v="53937"/>
  </r>
  <r>
    <x v="39"/>
    <x v="8"/>
    <n v="19"/>
    <n v="22"/>
    <n v="4733"/>
  </r>
  <r>
    <x v="40"/>
    <x v="8"/>
    <n v="19"/>
    <n v="12"/>
    <n v="4410"/>
  </r>
  <r>
    <x v="41"/>
    <x v="8"/>
    <n v="19"/>
    <n v="23"/>
    <n v="5622"/>
  </r>
  <r>
    <x v="42"/>
    <x v="8"/>
    <n v="19"/>
    <n v="44"/>
    <n v="5340"/>
  </r>
  <r>
    <x v="43"/>
    <x v="8"/>
    <n v="19"/>
    <n v="96"/>
    <n v="23488"/>
  </r>
  <r>
    <x v="44"/>
    <x v="8"/>
    <n v="19"/>
    <n v="46"/>
    <n v="50238"/>
  </r>
  <r>
    <x v="45"/>
    <x v="8"/>
    <n v="19"/>
    <n v="6"/>
    <n v="1574"/>
  </r>
  <r>
    <x v="46"/>
    <x v="8"/>
    <n v="19"/>
    <n v="69"/>
    <n v="63050"/>
  </r>
  <r>
    <x v="47"/>
    <x v="8"/>
    <n v="19"/>
    <n v="44"/>
    <n v="5114"/>
  </r>
  <r>
    <x v="48"/>
    <x v="8"/>
    <n v="19"/>
    <n v="30"/>
    <n v="9421"/>
  </r>
  <r>
    <x v="49"/>
    <x v="8"/>
    <n v="19"/>
    <n v="22"/>
    <n v="5469"/>
  </r>
  <r>
    <x v="50"/>
    <x v="8"/>
    <n v="19"/>
    <n v="14"/>
    <n v="2814"/>
  </r>
  <r>
    <x v="53"/>
    <x v="8"/>
    <n v="19"/>
    <n v="4"/>
    <n v="1953"/>
  </r>
  <r>
    <x v="52"/>
    <x v="8"/>
    <n v="19"/>
    <n v="2"/>
    <n v="641"/>
  </r>
  <r>
    <x v="51"/>
    <x v="8"/>
    <n v="19"/>
    <n v="69"/>
    <n v="109022"/>
  </r>
  <r>
    <x v="0"/>
    <x v="8"/>
    <n v="20"/>
    <n v="79"/>
    <n v="37352"/>
  </r>
  <r>
    <x v="1"/>
    <x v="8"/>
    <n v="20"/>
    <n v="15"/>
    <n v="4346"/>
  </r>
  <r>
    <x v="2"/>
    <x v="8"/>
    <n v="20"/>
    <n v="44"/>
    <n v="14200"/>
  </r>
  <r>
    <x v="3"/>
    <x v="8"/>
    <n v="20"/>
    <n v="9"/>
    <n v="2138"/>
  </r>
  <r>
    <x v="4"/>
    <x v="8"/>
    <n v="20"/>
    <n v="101"/>
    <n v="44470"/>
  </r>
  <r>
    <x v="5"/>
    <x v="8"/>
    <n v="20"/>
    <n v="41"/>
    <n v="23044"/>
  </r>
  <r>
    <x v="6"/>
    <x v="8"/>
    <n v="20"/>
    <n v="13"/>
    <n v="1746"/>
  </r>
  <r>
    <x v="7"/>
    <x v="8"/>
    <n v="20"/>
    <n v="10"/>
    <n v="2624"/>
  </r>
  <r>
    <x v="8"/>
    <x v="8"/>
    <n v="20"/>
    <n v="5"/>
    <n v="13813"/>
  </r>
  <r>
    <x v="9"/>
    <x v="8"/>
    <n v="20"/>
    <n v="0"/>
    <n v="0"/>
  </r>
  <r>
    <x v="10"/>
    <x v="8"/>
    <n v="20"/>
    <n v="48"/>
    <n v="45108"/>
  </r>
  <r>
    <x v="11"/>
    <x v="8"/>
    <n v="20"/>
    <n v="14"/>
    <n v="835"/>
  </r>
  <r>
    <x v="12"/>
    <x v="8"/>
    <n v="20"/>
    <n v="7"/>
    <n v="1392"/>
  </r>
  <r>
    <x v="13"/>
    <x v="8"/>
    <n v="20"/>
    <n v="73"/>
    <n v="42744"/>
  </r>
  <r>
    <x v="14"/>
    <x v="8"/>
    <n v="20"/>
    <n v="21"/>
    <n v="2831"/>
  </r>
  <r>
    <x v="15"/>
    <x v="8"/>
    <n v="20"/>
    <n v="10"/>
    <n v="1842"/>
  </r>
  <r>
    <x v="16"/>
    <x v="8"/>
    <n v="20"/>
    <n v="19"/>
    <n v="3886"/>
  </r>
  <r>
    <x v="17"/>
    <x v="8"/>
    <n v="20"/>
    <n v="12"/>
    <n v="6489"/>
  </r>
  <r>
    <x v="18"/>
    <x v="8"/>
    <n v="20"/>
    <n v="92"/>
    <n v="54966"/>
  </r>
  <r>
    <x v="19"/>
    <x v="8"/>
    <n v="20"/>
    <n v="20"/>
    <n v="4602"/>
  </r>
  <r>
    <x v="20"/>
    <x v="8"/>
    <n v="20"/>
    <n v="22"/>
    <n v="7895"/>
  </r>
  <r>
    <x v="21"/>
    <x v="8"/>
    <n v="20"/>
    <n v="35"/>
    <n v="33369"/>
  </r>
  <r>
    <x v="22"/>
    <x v="8"/>
    <n v="20"/>
    <n v="74"/>
    <n v="23184"/>
  </r>
  <r>
    <x v="23"/>
    <x v="8"/>
    <n v="20"/>
    <n v="17"/>
    <n v="5581"/>
  </r>
  <r>
    <x v="24"/>
    <x v="8"/>
    <n v="20"/>
    <n v="46"/>
    <n v="16474"/>
  </r>
  <r>
    <x v="25"/>
    <x v="8"/>
    <n v="20"/>
    <n v="14"/>
    <n v="2166"/>
  </r>
  <r>
    <x v="26"/>
    <x v="8"/>
    <n v="20"/>
    <n v="8"/>
    <n v="3059"/>
  </r>
  <r>
    <x v="27"/>
    <x v="8"/>
    <n v="20"/>
    <n v="46"/>
    <n v="7977"/>
  </r>
  <r>
    <x v="28"/>
    <x v="8"/>
    <n v="20"/>
    <n v="30"/>
    <n v="15343"/>
  </r>
  <r>
    <x v="29"/>
    <x v="8"/>
    <n v="20"/>
    <n v="14"/>
    <n v="2367"/>
  </r>
  <r>
    <x v="30"/>
    <x v="8"/>
    <n v="20"/>
    <n v="38"/>
    <n v="25164"/>
  </r>
  <r>
    <x v="31"/>
    <x v="8"/>
    <n v="20"/>
    <n v="38"/>
    <n v="16081"/>
  </r>
  <r>
    <x v="32"/>
    <x v="8"/>
    <n v="20"/>
    <n v="41"/>
    <n v="9178"/>
  </r>
  <r>
    <x v="33"/>
    <x v="8"/>
    <n v="20"/>
    <n v="38"/>
    <n v="10611"/>
  </r>
  <r>
    <x v="34"/>
    <x v="8"/>
    <n v="20"/>
    <n v="6"/>
    <n v="1038"/>
  </r>
  <r>
    <x v="35"/>
    <x v="8"/>
    <n v="20"/>
    <n v="41"/>
    <n v="11043"/>
  </r>
  <r>
    <x v="36"/>
    <x v="8"/>
    <n v="20"/>
    <n v="19"/>
    <n v="3439"/>
  </r>
  <r>
    <x v="37"/>
    <x v="8"/>
    <n v="20"/>
    <n v="73"/>
    <n v="35860"/>
  </r>
  <r>
    <x v="38"/>
    <x v="8"/>
    <n v="20"/>
    <n v="131"/>
    <n v="51956"/>
  </r>
  <r>
    <x v="39"/>
    <x v="8"/>
    <n v="20"/>
    <n v="23"/>
    <n v="4436"/>
  </r>
  <r>
    <x v="40"/>
    <x v="8"/>
    <n v="20"/>
    <n v="11"/>
    <n v="4182"/>
  </r>
  <r>
    <x v="41"/>
    <x v="8"/>
    <n v="20"/>
    <n v="23"/>
    <n v="5682"/>
  </r>
  <r>
    <x v="42"/>
    <x v="8"/>
    <n v="20"/>
    <n v="48"/>
    <n v="6087"/>
  </r>
  <r>
    <x v="43"/>
    <x v="8"/>
    <n v="20"/>
    <n v="95"/>
    <n v="23078"/>
  </r>
  <r>
    <x v="44"/>
    <x v="8"/>
    <n v="20"/>
    <n v="46"/>
    <n v="39973"/>
  </r>
  <r>
    <x v="45"/>
    <x v="8"/>
    <n v="20"/>
    <n v="6"/>
    <n v="1610"/>
  </r>
  <r>
    <x v="46"/>
    <x v="8"/>
    <n v="20"/>
    <n v="127"/>
    <n v="93685"/>
  </r>
  <r>
    <x v="47"/>
    <x v="8"/>
    <n v="20"/>
    <n v="43"/>
    <n v="5015"/>
  </r>
  <r>
    <x v="48"/>
    <x v="8"/>
    <n v="20"/>
    <n v="30"/>
    <n v="8894"/>
  </r>
  <r>
    <x v="49"/>
    <x v="8"/>
    <n v="20"/>
    <n v="22"/>
    <n v="5228"/>
  </r>
  <r>
    <x v="50"/>
    <x v="8"/>
    <n v="20"/>
    <n v="14"/>
    <n v="2613"/>
  </r>
  <r>
    <x v="53"/>
    <x v="8"/>
    <n v="20"/>
    <n v="4"/>
    <n v="1951"/>
  </r>
  <r>
    <x v="52"/>
    <x v="8"/>
    <n v="20"/>
    <n v="2"/>
    <n v="613"/>
  </r>
  <r>
    <x v="51"/>
    <x v="8"/>
    <n v="20"/>
    <n v="67"/>
    <n v="101509"/>
  </r>
  <r>
    <x v="0"/>
    <x v="8"/>
    <n v="21"/>
    <n v="77"/>
    <n v="34724"/>
  </r>
  <r>
    <x v="1"/>
    <x v="8"/>
    <n v="21"/>
    <n v="15"/>
    <n v="3985"/>
  </r>
  <r>
    <x v="2"/>
    <x v="8"/>
    <n v="21"/>
    <n v="44"/>
    <n v="14849"/>
  </r>
  <r>
    <x v="3"/>
    <x v="8"/>
    <n v="21"/>
    <n v="8"/>
    <n v="2040"/>
  </r>
  <r>
    <x v="4"/>
    <x v="8"/>
    <n v="21"/>
    <n v="91"/>
    <n v="40820"/>
  </r>
  <r>
    <x v="5"/>
    <x v="8"/>
    <n v="21"/>
    <n v="41"/>
    <n v="22395"/>
  </r>
  <r>
    <x v="6"/>
    <x v="8"/>
    <n v="21"/>
    <n v="9"/>
    <n v="1375"/>
  </r>
  <r>
    <x v="7"/>
    <x v="8"/>
    <n v="21"/>
    <n v="10"/>
    <n v="2398"/>
  </r>
  <r>
    <x v="8"/>
    <x v="8"/>
    <n v="21"/>
    <n v="5"/>
    <n v="13489"/>
  </r>
  <r>
    <x v="9"/>
    <x v="8"/>
    <n v="21"/>
    <n v="0"/>
    <n v="0"/>
  </r>
  <r>
    <x v="10"/>
    <x v="8"/>
    <n v="21"/>
    <n v="45"/>
    <n v="42847"/>
  </r>
  <r>
    <x v="11"/>
    <x v="8"/>
    <n v="21"/>
    <n v="14"/>
    <n v="970"/>
  </r>
  <r>
    <x v="12"/>
    <x v="8"/>
    <n v="21"/>
    <n v="4"/>
    <n v="1216"/>
  </r>
  <r>
    <x v="13"/>
    <x v="8"/>
    <n v="21"/>
    <n v="67"/>
    <n v="38464"/>
  </r>
  <r>
    <x v="14"/>
    <x v="8"/>
    <n v="21"/>
    <n v="19"/>
    <n v="2719"/>
  </r>
  <r>
    <x v="15"/>
    <x v="8"/>
    <n v="21"/>
    <n v="10"/>
    <n v="1816"/>
  </r>
  <r>
    <x v="16"/>
    <x v="8"/>
    <n v="21"/>
    <n v="14"/>
    <n v="2187"/>
  </r>
  <r>
    <x v="17"/>
    <x v="8"/>
    <n v="21"/>
    <n v="10"/>
    <n v="5961"/>
  </r>
  <r>
    <x v="18"/>
    <x v="8"/>
    <n v="21"/>
    <n v="93"/>
    <n v="53747"/>
  </r>
  <r>
    <x v="19"/>
    <x v="8"/>
    <n v="21"/>
    <n v="19"/>
    <n v="4133"/>
  </r>
  <r>
    <x v="20"/>
    <x v="8"/>
    <n v="21"/>
    <n v="17"/>
    <n v="3768"/>
  </r>
  <r>
    <x v="21"/>
    <x v="8"/>
    <n v="21"/>
    <n v="33"/>
    <n v="31442"/>
  </r>
  <r>
    <x v="22"/>
    <x v="8"/>
    <n v="21"/>
    <n v="75"/>
    <n v="20273"/>
  </r>
  <r>
    <x v="23"/>
    <x v="8"/>
    <n v="21"/>
    <n v="18"/>
    <n v="5147"/>
  </r>
  <r>
    <x v="24"/>
    <x v="8"/>
    <n v="21"/>
    <n v="46"/>
    <n v="16533"/>
  </r>
  <r>
    <x v="25"/>
    <x v="8"/>
    <n v="21"/>
    <n v="14"/>
    <n v="1863"/>
  </r>
  <r>
    <x v="26"/>
    <x v="8"/>
    <n v="21"/>
    <n v="7"/>
    <n v="2947"/>
  </r>
  <r>
    <x v="27"/>
    <x v="8"/>
    <n v="21"/>
    <n v="44"/>
    <n v="6593"/>
  </r>
  <r>
    <x v="28"/>
    <x v="8"/>
    <n v="21"/>
    <n v="32"/>
    <n v="14086"/>
  </r>
  <r>
    <x v="29"/>
    <x v="8"/>
    <n v="21"/>
    <n v="13"/>
    <n v="1740"/>
  </r>
  <r>
    <x v="30"/>
    <x v="8"/>
    <n v="21"/>
    <n v="37"/>
    <n v="25857"/>
  </r>
  <r>
    <x v="31"/>
    <x v="8"/>
    <n v="21"/>
    <n v="35"/>
    <n v="15167"/>
  </r>
  <r>
    <x v="32"/>
    <x v="8"/>
    <n v="21"/>
    <n v="40"/>
    <n v="7956"/>
  </r>
  <r>
    <x v="33"/>
    <x v="8"/>
    <n v="21"/>
    <n v="31"/>
    <n v="8854"/>
  </r>
  <r>
    <x v="34"/>
    <x v="8"/>
    <n v="21"/>
    <n v="3"/>
    <n v="635"/>
  </r>
  <r>
    <x v="35"/>
    <x v="8"/>
    <n v="21"/>
    <n v="32"/>
    <n v="9451"/>
  </r>
  <r>
    <x v="36"/>
    <x v="8"/>
    <n v="21"/>
    <n v="16"/>
    <n v="3107"/>
  </r>
  <r>
    <x v="37"/>
    <x v="8"/>
    <n v="21"/>
    <n v="72"/>
    <n v="35460"/>
  </r>
  <r>
    <x v="38"/>
    <x v="8"/>
    <n v="21"/>
    <n v="133"/>
    <n v="52060"/>
  </r>
  <r>
    <x v="39"/>
    <x v="8"/>
    <n v="21"/>
    <n v="23"/>
    <n v="4213"/>
  </r>
  <r>
    <x v="40"/>
    <x v="8"/>
    <n v="21"/>
    <n v="10"/>
    <n v="3041"/>
  </r>
  <r>
    <x v="41"/>
    <x v="8"/>
    <n v="21"/>
    <n v="23"/>
    <n v="5643"/>
  </r>
  <r>
    <x v="42"/>
    <x v="8"/>
    <n v="21"/>
    <n v="51"/>
    <n v="5574"/>
  </r>
  <r>
    <x v="43"/>
    <x v="8"/>
    <n v="21"/>
    <n v="94"/>
    <n v="22596"/>
  </r>
  <r>
    <x v="44"/>
    <x v="8"/>
    <n v="21"/>
    <n v="45"/>
    <n v="37992"/>
  </r>
  <r>
    <x v="45"/>
    <x v="8"/>
    <n v="21"/>
    <n v="5"/>
    <n v="1169"/>
  </r>
  <r>
    <x v="46"/>
    <x v="8"/>
    <n v="21"/>
    <n v="123"/>
    <n v="91868"/>
  </r>
  <r>
    <x v="47"/>
    <x v="8"/>
    <n v="21"/>
    <n v="41"/>
    <n v="4653"/>
  </r>
  <r>
    <x v="48"/>
    <x v="8"/>
    <n v="21"/>
    <n v="30"/>
    <n v="9458"/>
  </r>
  <r>
    <x v="49"/>
    <x v="8"/>
    <n v="21"/>
    <n v="20"/>
    <n v="4774"/>
  </r>
  <r>
    <x v="50"/>
    <x v="8"/>
    <n v="21"/>
    <n v="14"/>
    <n v="2839"/>
  </r>
  <r>
    <x v="53"/>
    <x v="8"/>
    <n v="21"/>
    <n v="4"/>
    <n v="1955"/>
  </r>
  <r>
    <x v="52"/>
    <x v="8"/>
    <n v="21"/>
    <n v="2"/>
    <n v="608"/>
  </r>
  <r>
    <x v="51"/>
    <x v="8"/>
    <n v="21"/>
    <n v="67"/>
    <n v="103038"/>
  </r>
  <r>
    <x v="0"/>
    <x v="8"/>
    <n v="22"/>
    <n v="76"/>
    <n v="35728"/>
  </r>
  <r>
    <x v="1"/>
    <x v="8"/>
    <n v="22"/>
    <n v="13"/>
    <n v="4008"/>
  </r>
  <r>
    <x v="2"/>
    <x v="8"/>
    <n v="22"/>
    <n v="44"/>
    <n v="12413"/>
  </r>
  <r>
    <x v="3"/>
    <x v="8"/>
    <n v="22"/>
    <n v="8"/>
    <n v="1756"/>
  </r>
  <r>
    <x v="4"/>
    <x v="8"/>
    <n v="22"/>
    <n v="91"/>
    <n v="37828"/>
  </r>
  <r>
    <x v="5"/>
    <x v="8"/>
    <n v="22"/>
    <n v="41"/>
    <n v="18115"/>
  </r>
  <r>
    <x v="6"/>
    <x v="8"/>
    <n v="22"/>
    <n v="7"/>
    <n v="973"/>
  </r>
  <r>
    <x v="7"/>
    <x v="8"/>
    <n v="22"/>
    <n v="10"/>
    <n v="1930"/>
  </r>
  <r>
    <x v="8"/>
    <x v="8"/>
    <n v="22"/>
    <n v="5"/>
    <n v="12240"/>
  </r>
  <r>
    <x v="9"/>
    <x v="8"/>
    <n v="22"/>
    <n v="0"/>
    <n v="0"/>
  </r>
  <r>
    <x v="10"/>
    <x v="8"/>
    <n v="22"/>
    <n v="45"/>
    <n v="40490"/>
  </r>
  <r>
    <x v="11"/>
    <x v="8"/>
    <n v="22"/>
    <n v="13"/>
    <n v="701"/>
  </r>
  <r>
    <x v="12"/>
    <x v="8"/>
    <n v="22"/>
    <n v="2"/>
    <n v="470"/>
  </r>
  <r>
    <x v="13"/>
    <x v="8"/>
    <n v="22"/>
    <n v="66"/>
    <n v="35646"/>
  </r>
  <r>
    <x v="14"/>
    <x v="8"/>
    <n v="22"/>
    <n v="17"/>
    <n v="2299"/>
  </r>
  <r>
    <x v="15"/>
    <x v="8"/>
    <n v="22"/>
    <n v="9"/>
    <n v="1306"/>
  </r>
  <r>
    <x v="16"/>
    <x v="8"/>
    <n v="22"/>
    <n v="15"/>
    <n v="2454"/>
  </r>
  <r>
    <x v="17"/>
    <x v="8"/>
    <n v="22"/>
    <n v="10"/>
    <n v="5866"/>
  </r>
  <r>
    <x v="18"/>
    <x v="8"/>
    <n v="22"/>
    <n v="93"/>
    <n v="53414"/>
  </r>
  <r>
    <x v="19"/>
    <x v="8"/>
    <n v="22"/>
    <n v="18"/>
    <n v="3212"/>
  </r>
  <r>
    <x v="20"/>
    <x v="8"/>
    <n v="22"/>
    <n v="18"/>
    <n v="4728"/>
  </r>
  <r>
    <x v="21"/>
    <x v="8"/>
    <n v="22"/>
    <n v="34"/>
    <n v="27624"/>
  </r>
  <r>
    <x v="22"/>
    <x v="8"/>
    <n v="22"/>
    <n v="73"/>
    <n v="18317"/>
  </r>
  <r>
    <x v="23"/>
    <x v="8"/>
    <n v="22"/>
    <n v="17"/>
    <n v="5034"/>
  </r>
  <r>
    <x v="24"/>
    <x v="8"/>
    <n v="22"/>
    <n v="43"/>
    <n v="15082"/>
  </r>
  <r>
    <x v="25"/>
    <x v="8"/>
    <n v="22"/>
    <n v="14"/>
    <n v="1791"/>
  </r>
  <r>
    <x v="26"/>
    <x v="8"/>
    <n v="22"/>
    <n v="7"/>
    <n v="2265"/>
  </r>
  <r>
    <x v="27"/>
    <x v="8"/>
    <n v="22"/>
    <n v="41"/>
    <n v="5761"/>
  </r>
  <r>
    <x v="28"/>
    <x v="8"/>
    <n v="22"/>
    <n v="30"/>
    <n v="13805"/>
  </r>
  <r>
    <x v="29"/>
    <x v="8"/>
    <n v="22"/>
    <n v="12"/>
    <n v="1189"/>
  </r>
  <r>
    <x v="30"/>
    <x v="8"/>
    <n v="22"/>
    <n v="37"/>
    <n v="25599"/>
  </r>
  <r>
    <x v="31"/>
    <x v="8"/>
    <n v="22"/>
    <n v="31"/>
    <n v="13144"/>
  </r>
  <r>
    <x v="32"/>
    <x v="8"/>
    <n v="22"/>
    <n v="38"/>
    <n v="7062"/>
  </r>
  <r>
    <x v="33"/>
    <x v="8"/>
    <n v="22"/>
    <n v="27"/>
    <n v="6548"/>
  </r>
  <r>
    <x v="34"/>
    <x v="8"/>
    <n v="22"/>
    <n v="4"/>
    <n v="731"/>
  </r>
  <r>
    <x v="35"/>
    <x v="8"/>
    <n v="22"/>
    <n v="26"/>
    <n v="7863"/>
  </r>
  <r>
    <x v="36"/>
    <x v="8"/>
    <n v="22"/>
    <n v="13"/>
    <n v="2832"/>
  </r>
  <r>
    <x v="37"/>
    <x v="8"/>
    <n v="22"/>
    <n v="73"/>
    <n v="35772"/>
  </r>
  <r>
    <x v="38"/>
    <x v="8"/>
    <n v="22"/>
    <n v="132"/>
    <n v="51826"/>
  </r>
  <r>
    <x v="39"/>
    <x v="8"/>
    <n v="22"/>
    <n v="23"/>
    <n v="3428"/>
  </r>
  <r>
    <x v="40"/>
    <x v="8"/>
    <n v="22"/>
    <n v="7"/>
    <n v="2831"/>
  </r>
  <r>
    <x v="41"/>
    <x v="8"/>
    <n v="22"/>
    <n v="23"/>
    <n v="4857"/>
  </r>
  <r>
    <x v="42"/>
    <x v="8"/>
    <n v="22"/>
    <n v="49"/>
    <n v="4535"/>
  </r>
  <r>
    <x v="43"/>
    <x v="8"/>
    <n v="22"/>
    <n v="93"/>
    <n v="19603"/>
  </r>
  <r>
    <x v="44"/>
    <x v="8"/>
    <n v="22"/>
    <n v="44"/>
    <n v="22353"/>
  </r>
  <r>
    <x v="45"/>
    <x v="8"/>
    <n v="22"/>
    <n v="5"/>
    <n v="998"/>
  </r>
  <r>
    <x v="46"/>
    <x v="8"/>
    <n v="22"/>
    <n v="119"/>
    <n v="90956"/>
  </r>
  <r>
    <x v="47"/>
    <x v="8"/>
    <n v="22"/>
    <n v="33"/>
    <n v="983"/>
  </r>
  <r>
    <x v="48"/>
    <x v="8"/>
    <n v="22"/>
    <n v="27"/>
    <n v="7328"/>
  </r>
  <r>
    <x v="49"/>
    <x v="8"/>
    <n v="22"/>
    <n v="20"/>
    <n v="4002"/>
  </r>
  <r>
    <x v="50"/>
    <x v="8"/>
    <n v="22"/>
    <n v="15"/>
    <n v="2601"/>
  </r>
  <r>
    <x v="53"/>
    <x v="8"/>
    <n v="22"/>
    <n v="4"/>
    <n v="1956"/>
  </r>
  <r>
    <x v="52"/>
    <x v="8"/>
    <n v="22"/>
    <n v="2"/>
    <n v="611"/>
  </r>
  <r>
    <x v="51"/>
    <x v="8"/>
    <n v="22"/>
    <n v="34"/>
    <n v="90442"/>
  </r>
  <r>
    <x v="0"/>
    <x v="8"/>
    <n v="23"/>
    <n v="78"/>
    <n v="36711"/>
  </r>
  <r>
    <x v="1"/>
    <x v="8"/>
    <n v="23"/>
    <n v="13"/>
    <n v="3976"/>
  </r>
  <r>
    <x v="2"/>
    <x v="8"/>
    <n v="23"/>
    <n v="37"/>
    <n v="11587"/>
  </r>
  <r>
    <x v="3"/>
    <x v="8"/>
    <n v="23"/>
    <n v="8"/>
    <n v="1443"/>
  </r>
  <r>
    <x v="4"/>
    <x v="8"/>
    <n v="23"/>
    <n v="91"/>
    <n v="42455"/>
  </r>
  <r>
    <x v="5"/>
    <x v="8"/>
    <n v="23"/>
    <n v="41"/>
    <n v="22468"/>
  </r>
  <r>
    <x v="6"/>
    <x v="8"/>
    <n v="23"/>
    <n v="7"/>
    <n v="1167"/>
  </r>
  <r>
    <x v="7"/>
    <x v="8"/>
    <n v="23"/>
    <n v="10"/>
    <n v="2474"/>
  </r>
  <r>
    <x v="8"/>
    <x v="8"/>
    <n v="23"/>
    <n v="5"/>
    <n v="13532"/>
  </r>
  <r>
    <x v="9"/>
    <x v="8"/>
    <n v="23"/>
    <n v="0"/>
    <n v="0"/>
  </r>
  <r>
    <x v="10"/>
    <x v="8"/>
    <n v="23"/>
    <n v="40"/>
    <n v="37465"/>
  </r>
  <r>
    <x v="11"/>
    <x v="8"/>
    <n v="23"/>
    <n v="14"/>
    <n v="1014"/>
  </r>
  <r>
    <x v="12"/>
    <x v="8"/>
    <n v="23"/>
    <n v="2"/>
    <n v="547"/>
  </r>
  <r>
    <x v="13"/>
    <x v="8"/>
    <n v="23"/>
    <n v="61"/>
    <n v="34926"/>
  </r>
  <r>
    <x v="14"/>
    <x v="8"/>
    <n v="23"/>
    <n v="14"/>
    <n v="2156"/>
  </r>
  <r>
    <x v="15"/>
    <x v="8"/>
    <n v="23"/>
    <n v="8"/>
    <n v="1545"/>
  </r>
  <r>
    <x v="16"/>
    <x v="8"/>
    <n v="23"/>
    <n v="12"/>
    <n v="1764"/>
  </r>
  <r>
    <x v="17"/>
    <x v="8"/>
    <n v="23"/>
    <n v="10"/>
    <n v="5536"/>
  </r>
  <r>
    <x v="18"/>
    <x v="8"/>
    <n v="23"/>
    <n v="92"/>
    <n v="51718"/>
  </r>
  <r>
    <x v="19"/>
    <x v="8"/>
    <n v="23"/>
    <n v="19"/>
    <n v="4211"/>
  </r>
  <r>
    <x v="20"/>
    <x v="8"/>
    <n v="23"/>
    <n v="18"/>
    <n v="4356"/>
  </r>
  <r>
    <x v="21"/>
    <x v="8"/>
    <n v="23"/>
    <n v="31"/>
    <n v="28156"/>
  </r>
  <r>
    <x v="22"/>
    <x v="8"/>
    <n v="23"/>
    <n v="69"/>
    <n v="18287"/>
  </r>
  <r>
    <x v="23"/>
    <x v="8"/>
    <n v="23"/>
    <n v="17"/>
    <n v="5134"/>
  </r>
  <r>
    <x v="24"/>
    <x v="8"/>
    <n v="23"/>
    <n v="44"/>
    <n v="15946"/>
  </r>
  <r>
    <x v="25"/>
    <x v="8"/>
    <n v="23"/>
    <n v="15"/>
    <n v="2169"/>
  </r>
  <r>
    <x v="26"/>
    <x v="8"/>
    <n v="23"/>
    <n v="4"/>
    <n v="2049"/>
  </r>
  <r>
    <x v="27"/>
    <x v="8"/>
    <n v="23"/>
    <n v="40"/>
    <n v="7038"/>
  </r>
  <r>
    <x v="28"/>
    <x v="8"/>
    <n v="23"/>
    <n v="32"/>
    <n v="15667"/>
  </r>
  <r>
    <x v="29"/>
    <x v="8"/>
    <n v="23"/>
    <n v="12"/>
    <n v="1411"/>
  </r>
  <r>
    <x v="30"/>
    <x v="8"/>
    <n v="23"/>
    <n v="37"/>
    <n v="25000"/>
  </r>
  <r>
    <x v="31"/>
    <x v="8"/>
    <n v="23"/>
    <n v="33"/>
    <n v="13872"/>
  </r>
  <r>
    <x v="32"/>
    <x v="8"/>
    <n v="23"/>
    <n v="39"/>
    <n v="7415"/>
  </r>
  <r>
    <x v="33"/>
    <x v="8"/>
    <n v="23"/>
    <n v="25"/>
    <n v="6494"/>
  </r>
  <r>
    <x v="34"/>
    <x v="8"/>
    <n v="23"/>
    <n v="4"/>
    <n v="797"/>
  </r>
  <r>
    <x v="35"/>
    <x v="8"/>
    <n v="23"/>
    <n v="28"/>
    <n v="9109"/>
  </r>
  <r>
    <x v="36"/>
    <x v="8"/>
    <n v="23"/>
    <n v="13"/>
    <n v="3016"/>
  </r>
  <r>
    <x v="37"/>
    <x v="8"/>
    <n v="23"/>
    <n v="73"/>
    <n v="35089"/>
  </r>
  <r>
    <x v="38"/>
    <x v="8"/>
    <n v="23"/>
    <n v="132"/>
    <n v="50395"/>
  </r>
  <r>
    <x v="39"/>
    <x v="8"/>
    <n v="23"/>
    <n v="23"/>
    <n v="3627"/>
  </r>
  <r>
    <x v="40"/>
    <x v="8"/>
    <n v="23"/>
    <n v="10"/>
    <n v="3723"/>
  </r>
  <r>
    <x v="41"/>
    <x v="8"/>
    <n v="23"/>
    <n v="23"/>
    <n v="5741"/>
  </r>
  <r>
    <x v="42"/>
    <x v="8"/>
    <n v="23"/>
    <n v="48"/>
    <n v="5173"/>
  </r>
  <r>
    <x v="43"/>
    <x v="8"/>
    <n v="23"/>
    <n v="90"/>
    <n v="20021"/>
  </r>
  <r>
    <x v="44"/>
    <x v="8"/>
    <n v="23"/>
    <n v="45"/>
    <n v="38477"/>
  </r>
  <r>
    <x v="45"/>
    <x v="8"/>
    <n v="23"/>
    <n v="5"/>
    <n v="1150"/>
  </r>
  <r>
    <x v="46"/>
    <x v="8"/>
    <n v="23"/>
    <n v="120"/>
    <n v="92879"/>
  </r>
  <r>
    <x v="47"/>
    <x v="8"/>
    <n v="23"/>
    <n v="21"/>
    <n v="789"/>
  </r>
  <r>
    <x v="48"/>
    <x v="8"/>
    <n v="23"/>
    <n v="25"/>
    <n v="8325"/>
  </r>
  <r>
    <x v="49"/>
    <x v="8"/>
    <n v="23"/>
    <n v="19"/>
    <n v="4567"/>
  </r>
  <r>
    <x v="50"/>
    <x v="8"/>
    <n v="23"/>
    <n v="14"/>
    <n v="2950"/>
  </r>
  <r>
    <x v="53"/>
    <x v="8"/>
    <n v="23"/>
    <n v="4"/>
    <n v="1983"/>
  </r>
  <r>
    <x v="52"/>
    <x v="8"/>
    <n v="23"/>
    <n v="2"/>
    <n v="627"/>
  </r>
  <r>
    <x v="51"/>
    <x v="8"/>
    <n v="23"/>
    <n v="69"/>
    <n v="100458"/>
  </r>
  <r>
    <x v="0"/>
    <x v="8"/>
    <n v="24"/>
    <n v="80"/>
    <n v="36345"/>
  </r>
  <r>
    <x v="1"/>
    <x v="8"/>
    <n v="24"/>
    <n v="14"/>
    <n v="3988"/>
  </r>
  <r>
    <x v="2"/>
    <x v="8"/>
    <n v="24"/>
    <n v="25"/>
    <n v="7949"/>
  </r>
  <r>
    <x v="3"/>
    <x v="8"/>
    <n v="24"/>
    <n v="5"/>
    <n v="1459"/>
  </r>
  <r>
    <x v="4"/>
    <x v="8"/>
    <n v="24"/>
    <n v="90"/>
    <n v="40946"/>
  </r>
  <r>
    <x v="5"/>
    <x v="8"/>
    <n v="24"/>
    <n v="41"/>
    <n v="21521"/>
  </r>
  <r>
    <x v="6"/>
    <x v="8"/>
    <n v="24"/>
    <n v="6"/>
    <n v="1137"/>
  </r>
  <r>
    <x v="7"/>
    <x v="8"/>
    <n v="24"/>
    <n v="10"/>
    <n v="2352"/>
  </r>
  <r>
    <x v="8"/>
    <x v="8"/>
    <n v="24"/>
    <n v="4"/>
    <n v="10372"/>
  </r>
  <r>
    <x v="9"/>
    <x v="8"/>
    <n v="24"/>
    <n v="0"/>
    <n v="0"/>
  </r>
  <r>
    <x v="10"/>
    <x v="8"/>
    <n v="24"/>
    <n v="45"/>
    <n v="38578"/>
  </r>
  <r>
    <x v="11"/>
    <x v="8"/>
    <n v="24"/>
    <n v="14"/>
    <n v="801"/>
  </r>
  <r>
    <x v="12"/>
    <x v="8"/>
    <n v="24"/>
    <n v="2"/>
    <n v="541"/>
  </r>
  <r>
    <x v="13"/>
    <x v="8"/>
    <n v="24"/>
    <n v="61"/>
    <n v="34579"/>
  </r>
  <r>
    <x v="14"/>
    <x v="8"/>
    <n v="24"/>
    <n v="15"/>
    <n v="1847"/>
  </r>
  <r>
    <x v="15"/>
    <x v="8"/>
    <n v="24"/>
    <n v="7"/>
    <n v="1434"/>
  </r>
  <r>
    <x v="16"/>
    <x v="8"/>
    <n v="24"/>
    <n v="10"/>
    <n v="1439"/>
  </r>
  <r>
    <x v="17"/>
    <x v="8"/>
    <n v="24"/>
    <n v="9"/>
    <n v="5857"/>
  </r>
  <r>
    <x v="18"/>
    <x v="8"/>
    <n v="24"/>
    <n v="91"/>
    <n v="50050"/>
  </r>
  <r>
    <x v="19"/>
    <x v="8"/>
    <n v="24"/>
    <n v="19"/>
    <n v="4386"/>
  </r>
  <r>
    <x v="20"/>
    <x v="8"/>
    <n v="24"/>
    <n v="17"/>
    <n v="4982"/>
  </r>
  <r>
    <x v="21"/>
    <x v="8"/>
    <n v="24"/>
    <n v="29"/>
    <n v="28425"/>
  </r>
  <r>
    <x v="22"/>
    <x v="8"/>
    <n v="24"/>
    <n v="71"/>
    <n v="17967"/>
  </r>
  <r>
    <x v="23"/>
    <x v="8"/>
    <n v="24"/>
    <n v="7"/>
    <n v="1527"/>
  </r>
  <r>
    <x v="24"/>
    <x v="8"/>
    <n v="24"/>
    <n v="45"/>
    <n v="16403"/>
  </r>
  <r>
    <x v="25"/>
    <x v="8"/>
    <n v="24"/>
    <n v="16"/>
    <n v="2137"/>
  </r>
  <r>
    <x v="26"/>
    <x v="8"/>
    <n v="24"/>
    <n v="4"/>
    <n v="1945"/>
  </r>
  <r>
    <x v="27"/>
    <x v="8"/>
    <n v="24"/>
    <n v="41"/>
    <n v="6623"/>
  </r>
  <r>
    <x v="28"/>
    <x v="8"/>
    <n v="24"/>
    <n v="32"/>
    <n v="15232"/>
  </r>
  <r>
    <x v="29"/>
    <x v="8"/>
    <n v="24"/>
    <n v="12"/>
    <n v="1410"/>
  </r>
  <r>
    <x v="30"/>
    <x v="8"/>
    <n v="24"/>
    <n v="36"/>
    <n v="24485"/>
  </r>
  <r>
    <x v="31"/>
    <x v="8"/>
    <n v="24"/>
    <n v="32"/>
    <n v="13525"/>
  </r>
  <r>
    <x v="32"/>
    <x v="8"/>
    <n v="24"/>
    <n v="37"/>
    <n v="7360"/>
  </r>
  <r>
    <x v="33"/>
    <x v="8"/>
    <n v="24"/>
    <n v="25"/>
    <n v="6619"/>
  </r>
  <r>
    <x v="34"/>
    <x v="8"/>
    <n v="24"/>
    <n v="4"/>
    <n v="747"/>
  </r>
  <r>
    <x v="35"/>
    <x v="8"/>
    <n v="24"/>
    <n v="28"/>
    <n v="9589"/>
  </r>
  <r>
    <x v="36"/>
    <x v="8"/>
    <n v="24"/>
    <n v="11"/>
    <n v="1555"/>
  </r>
  <r>
    <x v="37"/>
    <x v="8"/>
    <n v="24"/>
    <n v="73"/>
    <n v="35533"/>
  </r>
  <r>
    <x v="38"/>
    <x v="8"/>
    <n v="24"/>
    <n v="127"/>
    <n v="48732"/>
  </r>
  <r>
    <x v="39"/>
    <x v="8"/>
    <n v="24"/>
    <n v="22"/>
    <n v="3438"/>
  </r>
  <r>
    <x v="40"/>
    <x v="8"/>
    <n v="24"/>
    <n v="9"/>
    <n v="3702"/>
  </r>
  <r>
    <x v="41"/>
    <x v="8"/>
    <n v="24"/>
    <n v="23"/>
    <n v="5505"/>
  </r>
  <r>
    <x v="42"/>
    <x v="8"/>
    <n v="24"/>
    <n v="47"/>
    <n v="5219"/>
  </r>
  <r>
    <x v="43"/>
    <x v="8"/>
    <n v="24"/>
    <n v="92"/>
    <n v="20023"/>
  </r>
  <r>
    <x v="44"/>
    <x v="8"/>
    <n v="24"/>
    <n v="18"/>
    <n v="8468"/>
  </r>
  <r>
    <x v="45"/>
    <x v="8"/>
    <n v="24"/>
    <n v="5"/>
    <n v="1146"/>
  </r>
  <r>
    <x v="46"/>
    <x v="8"/>
    <n v="24"/>
    <n v="117"/>
    <n v="87001"/>
  </r>
  <r>
    <x v="47"/>
    <x v="8"/>
    <n v="24"/>
    <n v="37"/>
    <n v="4309"/>
  </r>
  <r>
    <x v="48"/>
    <x v="8"/>
    <n v="24"/>
    <n v="25"/>
    <n v="6181"/>
  </r>
  <r>
    <x v="49"/>
    <x v="8"/>
    <n v="24"/>
    <n v="19"/>
    <n v="2332"/>
  </r>
  <r>
    <x v="50"/>
    <x v="8"/>
    <n v="24"/>
    <n v="15"/>
    <n v="3233"/>
  </r>
  <r>
    <x v="53"/>
    <x v="8"/>
    <n v="24"/>
    <n v="4"/>
    <n v="1903"/>
  </r>
  <r>
    <x v="52"/>
    <x v="8"/>
    <n v="24"/>
    <n v="2"/>
    <n v="641"/>
  </r>
  <r>
    <x v="51"/>
    <x v="8"/>
    <n v="24"/>
    <n v="71"/>
    <n v="99234"/>
  </r>
  <r>
    <x v="0"/>
    <x v="8"/>
    <n v="25"/>
    <n v="80"/>
    <n v="27482"/>
  </r>
  <r>
    <x v="1"/>
    <x v="8"/>
    <n v="25"/>
    <n v="15"/>
    <n v="4266"/>
  </r>
  <r>
    <x v="2"/>
    <x v="8"/>
    <n v="25"/>
    <n v="42"/>
    <n v="14885"/>
  </r>
  <r>
    <x v="3"/>
    <x v="8"/>
    <n v="25"/>
    <n v="8"/>
    <n v="1773"/>
  </r>
  <r>
    <x v="4"/>
    <x v="8"/>
    <n v="25"/>
    <n v="81"/>
    <n v="31963"/>
  </r>
  <r>
    <x v="5"/>
    <x v="8"/>
    <n v="25"/>
    <n v="41"/>
    <n v="22194"/>
  </r>
  <r>
    <x v="6"/>
    <x v="8"/>
    <n v="25"/>
    <n v="6"/>
    <n v="1127"/>
  </r>
  <r>
    <x v="7"/>
    <x v="8"/>
    <n v="25"/>
    <n v="10"/>
    <n v="2130"/>
  </r>
  <r>
    <x v="8"/>
    <x v="8"/>
    <n v="25"/>
    <n v="5"/>
    <n v="13084"/>
  </r>
  <r>
    <x v="9"/>
    <x v="8"/>
    <n v="25"/>
    <n v="0"/>
    <n v="0"/>
  </r>
  <r>
    <x v="10"/>
    <x v="8"/>
    <n v="25"/>
    <n v="45"/>
    <n v="41880"/>
  </r>
  <r>
    <x v="11"/>
    <x v="8"/>
    <n v="25"/>
    <n v="14"/>
    <n v="896"/>
  </r>
  <r>
    <x v="12"/>
    <x v="8"/>
    <n v="25"/>
    <n v="2"/>
    <n v="555"/>
  </r>
  <r>
    <x v="13"/>
    <x v="8"/>
    <n v="25"/>
    <n v="63"/>
    <n v="36948"/>
  </r>
  <r>
    <x v="14"/>
    <x v="8"/>
    <n v="25"/>
    <n v="15"/>
    <n v="1803"/>
  </r>
  <r>
    <x v="15"/>
    <x v="8"/>
    <n v="25"/>
    <n v="7"/>
    <n v="1449"/>
  </r>
  <r>
    <x v="16"/>
    <x v="8"/>
    <n v="25"/>
    <n v="11"/>
    <n v="1867"/>
  </r>
  <r>
    <x v="17"/>
    <x v="8"/>
    <n v="25"/>
    <n v="9"/>
    <n v="5902"/>
  </r>
  <r>
    <x v="18"/>
    <x v="8"/>
    <n v="25"/>
    <n v="91"/>
    <n v="49653"/>
  </r>
  <r>
    <x v="19"/>
    <x v="8"/>
    <n v="25"/>
    <n v="19"/>
    <n v="4304"/>
  </r>
  <r>
    <x v="20"/>
    <x v="8"/>
    <n v="25"/>
    <n v="15"/>
    <n v="4026"/>
  </r>
  <r>
    <x v="21"/>
    <x v="8"/>
    <n v="25"/>
    <n v="29"/>
    <n v="25591"/>
  </r>
  <r>
    <x v="22"/>
    <x v="8"/>
    <n v="25"/>
    <n v="70"/>
    <n v="18011"/>
  </r>
  <r>
    <x v="23"/>
    <x v="8"/>
    <n v="25"/>
    <n v="14"/>
    <n v="5267"/>
  </r>
  <r>
    <x v="24"/>
    <x v="8"/>
    <n v="25"/>
    <n v="44"/>
    <n v="16659"/>
  </r>
  <r>
    <x v="25"/>
    <x v="8"/>
    <n v="25"/>
    <n v="16"/>
    <n v="2159"/>
  </r>
  <r>
    <x v="26"/>
    <x v="8"/>
    <n v="25"/>
    <n v="4"/>
    <n v="1645"/>
  </r>
  <r>
    <x v="27"/>
    <x v="8"/>
    <n v="25"/>
    <n v="41"/>
    <n v="5852"/>
  </r>
  <r>
    <x v="28"/>
    <x v="8"/>
    <n v="25"/>
    <n v="30"/>
    <n v="14747"/>
  </r>
  <r>
    <x v="29"/>
    <x v="8"/>
    <n v="25"/>
    <n v="12"/>
    <n v="1395"/>
  </r>
  <r>
    <x v="30"/>
    <x v="8"/>
    <n v="25"/>
    <n v="36"/>
    <n v="24530"/>
  </r>
  <r>
    <x v="31"/>
    <x v="8"/>
    <n v="25"/>
    <n v="30"/>
    <n v="13004"/>
  </r>
  <r>
    <x v="32"/>
    <x v="8"/>
    <n v="25"/>
    <n v="37"/>
    <n v="7529"/>
  </r>
  <r>
    <x v="33"/>
    <x v="8"/>
    <n v="25"/>
    <n v="25"/>
    <n v="6427"/>
  </r>
  <r>
    <x v="34"/>
    <x v="8"/>
    <n v="25"/>
    <n v="4"/>
    <n v="717"/>
  </r>
  <r>
    <x v="35"/>
    <x v="8"/>
    <n v="25"/>
    <n v="28"/>
    <n v="9533"/>
  </r>
  <r>
    <x v="36"/>
    <x v="8"/>
    <n v="25"/>
    <n v="0"/>
    <n v="0"/>
  </r>
  <r>
    <x v="37"/>
    <x v="8"/>
    <n v="25"/>
    <n v="72"/>
    <n v="34406"/>
  </r>
  <r>
    <x v="38"/>
    <x v="8"/>
    <n v="25"/>
    <n v="132"/>
    <n v="51611"/>
  </r>
  <r>
    <x v="39"/>
    <x v="8"/>
    <n v="25"/>
    <n v="22"/>
    <n v="3083"/>
  </r>
  <r>
    <x v="40"/>
    <x v="8"/>
    <n v="25"/>
    <n v="10"/>
    <n v="3607"/>
  </r>
  <r>
    <x v="41"/>
    <x v="8"/>
    <n v="25"/>
    <n v="23"/>
    <n v="5362"/>
  </r>
  <r>
    <x v="42"/>
    <x v="8"/>
    <n v="25"/>
    <n v="47"/>
    <n v="5367"/>
  </r>
  <r>
    <x v="43"/>
    <x v="8"/>
    <n v="25"/>
    <n v="91"/>
    <n v="18842"/>
  </r>
  <r>
    <x v="44"/>
    <x v="8"/>
    <n v="25"/>
    <n v="42"/>
    <n v="21010"/>
  </r>
  <r>
    <x v="45"/>
    <x v="8"/>
    <n v="25"/>
    <n v="5"/>
    <n v="1176"/>
  </r>
  <r>
    <x v="46"/>
    <x v="8"/>
    <n v="25"/>
    <n v="109"/>
    <n v="83818"/>
  </r>
  <r>
    <x v="47"/>
    <x v="8"/>
    <n v="25"/>
    <n v="36"/>
    <n v="4159"/>
  </r>
  <r>
    <x v="48"/>
    <x v="8"/>
    <n v="25"/>
    <n v="24"/>
    <n v="6565"/>
  </r>
  <r>
    <x v="49"/>
    <x v="8"/>
    <n v="25"/>
    <n v="19"/>
    <n v="2465"/>
  </r>
  <r>
    <x v="50"/>
    <x v="8"/>
    <n v="25"/>
    <n v="15"/>
    <n v="3057"/>
  </r>
  <r>
    <x v="53"/>
    <x v="8"/>
    <n v="25"/>
    <n v="4"/>
    <n v="1758"/>
  </r>
  <r>
    <x v="52"/>
    <x v="8"/>
    <n v="25"/>
    <n v="2"/>
    <n v="572"/>
  </r>
  <r>
    <x v="51"/>
    <x v="8"/>
    <n v="25"/>
    <n v="70"/>
    <n v="99151"/>
  </r>
  <r>
    <x v="0"/>
    <x v="8"/>
    <n v="26"/>
    <n v="79"/>
    <n v="33952"/>
  </r>
  <r>
    <x v="1"/>
    <x v="8"/>
    <n v="26"/>
    <n v="15"/>
    <n v="4382"/>
  </r>
  <r>
    <x v="2"/>
    <x v="8"/>
    <n v="26"/>
    <n v="41"/>
    <n v="14897"/>
  </r>
  <r>
    <x v="3"/>
    <x v="8"/>
    <n v="26"/>
    <n v="7"/>
    <n v="1683"/>
  </r>
  <r>
    <x v="4"/>
    <x v="8"/>
    <n v="26"/>
    <n v="84"/>
    <n v="32091"/>
  </r>
  <r>
    <x v="5"/>
    <x v="8"/>
    <n v="26"/>
    <n v="41"/>
    <n v="23854"/>
  </r>
  <r>
    <x v="6"/>
    <x v="8"/>
    <n v="26"/>
    <n v="4"/>
    <n v="706"/>
  </r>
  <r>
    <x v="7"/>
    <x v="8"/>
    <n v="26"/>
    <n v="10"/>
    <n v="2167"/>
  </r>
  <r>
    <x v="8"/>
    <x v="8"/>
    <n v="26"/>
    <n v="5"/>
    <n v="13432"/>
  </r>
  <r>
    <x v="9"/>
    <x v="8"/>
    <n v="26"/>
    <n v="0"/>
    <n v="0"/>
  </r>
  <r>
    <x v="10"/>
    <x v="8"/>
    <n v="26"/>
    <n v="44"/>
    <n v="39790"/>
  </r>
  <r>
    <x v="11"/>
    <x v="8"/>
    <n v="26"/>
    <n v="14"/>
    <n v="877"/>
  </r>
  <r>
    <x v="12"/>
    <x v="8"/>
    <n v="26"/>
    <n v="2"/>
    <n v="528"/>
  </r>
  <r>
    <x v="13"/>
    <x v="8"/>
    <n v="26"/>
    <n v="63"/>
    <n v="37154"/>
  </r>
  <r>
    <x v="14"/>
    <x v="8"/>
    <n v="26"/>
    <n v="15"/>
    <n v="2432"/>
  </r>
  <r>
    <x v="15"/>
    <x v="8"/>
    <n v="26"/>
    <n v="7"/>
    <n v="1400"/>
  </r>
  <r>
    <x v="16"/>
    <x v="8"/>
    <n v="26"/>
    <n v="9"/>
    <n v="1424"/>
  </r>
  <r>
    <x v="17"/>
    <x v="8"/>
    <n v="26"/>
    <n v="7"/>
    <n v="3966"/>
  </r>
  <r>
    <x v="18"/>
    <x v="8"/>
    <n v="26"/>
    <n v="90"/>
    <n v="49100"/>
  </r>
  <r>
    <x v="19"/>
    <x v="8"/>
    <n v="26"/>
    <n v="19"/>
    <n v="4092"/>
  </r>
  <r>
    <x v="20"/>
    <x v="8"/>
    <n v="26"/>
    <n v="15"/>
    <n v="3341"/>
  </r>
  <r>
    <x v="21"/>
    <x v="8"/>
    <n v="26"/>
    <n v="28"/>
    <n v="26687"/>
  </r>
  <r>
    <x v="22"/>
    <x v="8"/>
    <n v="26"/>
    <n v="68"/>
    <n v="15115"/>
  </r>
  <r>
    <x v="23"/>
    <x v="8"/>
    <n v="26"/>
    <n v="14"/>
    <n v="6286"/>
  </r>
  <r>
    <x v="24"/>
    <x v="8"/>
    <n v="26"/>
    <n v="45"/>
    <n v="14483"/>
  </r>
  <r>
    <x v="25"/>
    <x v="8"/>
    <n v="26"/>
    <n v="16"/>
    <n v="2098"/>
  </r>
  <r>
    <x v="26"/>
    <x v="8"/>
    <n v="26"/>
    <n v="4"/>
    <n v="1939"/>
  </r>
  <r>
    <x v="27"/>
    <x v="8"/>
    <n v="26"/>
    <n v="41"/>
    <n v="6139"/>
  </r>
  <r>
    <x v="28"/>
    <x v="8"/>
    <n v="26"/>
    <n v="30"/>
    <n v="14719"/>
  </r>
  <r>
    <x v="29"/>
    <x v="8"/>
    <n v="26"/>
    <n v="12"/>
    <n v="1299"/>
  </r>
  <r>
    <x v="30"/>
    <x v="8"/>
    <n v="26"/>
    <n v="35"/>
    <n v="24368"/>
  </r>
  <r>
    <x v="31"/>
    <x v="8"/>
    <n v="26"/>
    <n v="26"/>
    <n v="11978"/>
  </r>
  <r>
    <x v="32"/>
    <x v="8"/>
    <n v="26"/>
    <n v="36"/>
    <n v="6625"/>
  </r>
  <r>
    <x v="33"/>
    <x v="8"/>
    <n v="26"/>
    <n v="22"/>
    <n v="5888"/>
  </r>
  <r>
    <x v="34"/>
    <x v="8"/>
    <n v="26"/>
    <n v="4"/>
    <n v="767"/>
  </r>
  <r>
    <x v="35"/>
    <x v="8"/>
    <n v="26"/>
    <n v="26"/>
    <n v="9542"/>
  </r>
  <r>
    <x v="36"/>
    <x v="8"/>
    <n v="26"/>
    <n v="12"/>
    <n v="2927"/>
  </r>
  <r>
    <x v="37"/>
    <x v="8"/>
    <n v="26"/>
    <n v="72"/>
    <n v="33978"/>
  </r>
  <r>
    <x v="38"/>
    <x v="8"/>
    <n v="26"/>
    <n v="134"/>
    <n v="51175"/>
  </r>
  <r>
    <x v="39"/>
    <x v="8"/>
    <n v="26"/>
    <n v="22"/>
    <n v="3374"/>
  </r>
  <r>
    <x v="40"/>
    <x v="8"/>
    <n v="26"/>
    <n v="10"/>
    <n v="3382"/>
  </r>
  <r>
    <x v="41"/>
    <x v="8"/>
    <n v="26"/>
    <n v="23"/>
    <n v="5906"/>
  </r>
  <r>
    <x v="42"/>
    <x v="8"/>
    <n v="26"/>
    <n v="48"/>
    <n v="5043"/>
  </r>
  <r>
    <x v="43"/>
    <x v="8"/>
    <n v="26"/>
    <n v="91"/>
    <n v="16510"/>
  </r>
  <r>
    <x v="44"/>
    <x v="8"/>
    <n v="26"/>
    <n v="46"/>
    <n v="54735"/>
  </r>
  <r>
    <x v="45"/>
    <x v="8"/>
    <n v="26"/>
    <n v="5"/>
    <n v="1074"/>
  </r>
  <r>
    <x v="46"/>
    <x v="8"/>
    <n v="26"/>
    <n v="110"/>
    <n v="85696"/>
  </r>
  <r>
    <x v="47"/>
    <x v="8"/>
    <n v="26"/>
    <n v="36"/>
    <n v="3996"/>
  </r>
  <r>
    <x v="48"/>
    <x v="8"/>
    <n v="26"/>
    <n v="24"/>
    <n v="6000"/>
  </r>
  <r>
    <x v="49"/>
    <x v="8"/>
    <n v="26"/>
    <n v="18"/>
    <n v="2307"/>
  </r>
  <r>
    <x v="50"/>
    <x v="8"/>
    <n v="26"/>
    <n v="14"/>
    <n v="3119"/>
  </r>
  <r>
    <x v="53"/>
    <x v="8"/>
    <n v="26"/>
    <n v="4"/>
    <n v="1925"/>
  </r>
  <r>
    <x v="52"/>
    <x v="8"/>
    <n v="26"/>
    <n v="2"/>
    <n v="614"/>
  </r>
  <r>
    <x v="51"/>
    <x v="8"/>
    <n v="26"/>
    <n v="69"/>
    <n v="96557"/>
  </r>
  <r>
    <x v="0"/>
    <x v="8"/>
    <n v="27"/>
    <n v="78"/>
    <n v="34370"/>
  </r>
  <r>
    <x v="1"/>
    <x v="8"/>
    <n v="27"/>
    <n v="15"/>
    <n v="4708"/>
  </r>
  <r>
    <x v="2"/>
    <x v="8"/>
    <n v="27"/>
    <n v="37"/>
    <n v="10130"/>
  </r>
  <r>
    <x v="3"/>
    <x v="8"/>
    <n v="27"/>
    <n v="7"/>
    <n v="1581"/>
  </r>
  <r>
    <x v="4"/>
    <x v="8"/>
    <n v="27"/>
    <n v="89"/>
    <n v="34706"/>
  </r>
  <r>
    <x v="5"/>
    <x v="8"/>
    <n v="27"/>
    <n v="41"/>
    <n v="17721"/>
  </r>
  <r>
    <x v="6"/>
    <x v="8"/>
    <n v="27"/>
    <n v="4"/>
    <n v="381"/>
  </r>
  <r>
    <x v="7"/>
    <x v="8"/>
    <n v="27"/>
    <n v="10"/>
    <n v="1697"/>
  </r>
  <r>
    <x v="8"/>
    <x v="8"/>
    <n v="27"/>
    <n v="5"/>
    <n v="10832"/>
  </r>
  <r>
    <x v="9"/>
    <x v="8"/>
    <n v="27"/>
    <n v="0"/>
    <n v="0"/>
  </r>
  <r>
    <x v="10"/>
    <x v="8"/>
    <n v="27"/>
    <n v="44"/>
    <n v="38903"/>
  </r>
  <r>
    <x v="11"/>
    <x v="8"/>
    <n v="27"/>
    <n v="14"/>
    <n v="825"/>
  </r>
  <r>
    <x v="12"/>
    <x v="8"/>
    <n v="27"/>
    <n v="2"/>
    <n v="489"/>
  </r>
  <r>
    <x v="13"/>
    <x v="8"/>
    <n v="27"/>
    <n v="61"/>
    <n v="32637"/>
  </r>
  <r>
    <x v="14"/>
    <x v="8"/>
    <n v="27"/>
    <n v="16"/>
    <n v="1867"/>
  </r>
  <r>
    <x v="15"/>
    <x v="8"/>
    <n v="27"/>
    <n v="6"/>
    <n v="766"/>
  </r>
  <r>
    <x v="16"/>
    <x v="8"/>
    <n v="27"/>
    <n v="9"/>
    <n v="1360"/>
  </r>
  <r>
    <x v="17"/>
    <x v="8"/>
    <n v="27"/>
    <n v="10"/>
    <n v="5786"/>
  </r>
  <r>
    <x v="18"/>
    <x v="8"/>
    <n v="27"/>
    <n v="90"/>
    <n v="46536"/>
  </r>
  <r>
    <x v="19"/>
    <x v="8"/>
    <n v="27"/>
    <n v="19"/>
    <n v="3450"/>
  </r>
  <r>
    <x v="20"/>
    <x v="8"/>
    <n v="27"/>
    <n v="17"/>
    <n v="4216"/>
  </r>
  <r>
    <x v="21"/>
    <x v="8"/>
    <n v="27"/>
    <n v="29"/>
    <n v="22604"/>
  </r>
  <r>
    <x v="22"/>
    <x v="8"/>
    <n v="27"/>
    <n v="67"/>
    <n v="14529"/>
  </r>
  <r>
    <x v="23"/>
    <x v="8"/>
    <n v="27"/>
    <n v="15"/>
    <n v="4063"/>
  </r>
  <r>
    <x v="24"/>
    <x v="8"/>
    <n v="27"/>
    <n v="43"/>
    <n v="14243"/>
  </r>
  <r>
    <x v="25"/>
    <x v="8"/>
    <n v="27"/>
    <n v="16"/>
    <n v="1891"/>
  </r>
  <r>
    <x v="26"/>
    <x v="8"/>
    <n v="27"/>
    <n v="3"/>
    <n v="439"/>
  </r>
  <r>
    <x v="27"/>
    <x v="8"/>
    <n v="27"/>
    <n v="40"/>
    <n v="6885"/>
  </r>
  <r>
    <x v="28"/>
    <x v="8"/>
    <n v="27"/>
    <n v="31"/>
    <n v="13249"/>
  </r>
  <r>
    <x v="29"/>
    <x v="8"/>
    <n v="27"/>
    <n v="12"/>
    <n v="1018"/>
  </r>
  <r>
    <x v="30"/>
    <x v="8"/>
    <n v="27"/>
    <n v="37"/>
    <n v="25035"/>
  </r>
  <r>
    <x v="31"/>
    <x v="8"/>
    <n v="27"/>
    <n v="30"/>
    <n v="12675"/>
  </r>
  <r>
    <x v="32"/>
    <x v="8"/>
    <n v="27"/>
    <n v="35"/>
    <n v="5681"/>
  </r>
  <r>
    <x v="33"/>
    <x v="8"/>
    <n v="27"/>
    <n v="21"/>
    <n v="4455"/>
  </r>
  <r>
    <x v="34"/>
    <x v="8"/>
    <n v="27"/>
    <n v="4"/>
    <n v="746"/>
  </r>
  <r>
    <x v="35"/>
    <x v="8"/>
    <n v="27"/>
    <n v="28"/>
    <n v="7734"/>
  </r>
  <r>
    <x v="36"/>
    <x v="8"/>
    <n v="27"/>
    <n v="12"/>
    <n v="2596"/>
  </r>
  <r>
    <x v="37"/>
    <x v="8"/>
    <n v="27"/>
    <n v="72"/>
    <n v="33508"/>
  </r>
  <r>
    <x v="38"/>
    <x v="8"/>
    <n v="27"/>
    <n v="135"/>
    <n v="47712"/>
  </r>
  <r>
    <x v="39"/>
    <x v="8"/>
    <n v="27"/>
    <n v="23"/>
    <n v="3152"/>
  </r>
  <r>
    <x v="40"/>
    <x v="8"/>
    <n v="27"/>
    <n v="10"/>
    <n v="3180"/>
  </r>
  <r>
    <x v="41"/>
    <x v="8"/>
    <n v="27"/>
    <n v="23"/>
    <n v="4836"/>
  </r>
  <r>
    <x v="42"/>
    <x v="8"/>
    <n v="27"/>
    <n v="49"/>
    <n v="4677"/>
  </r>
  <r>
    <x v="43"/>
    <x v="8"/>
    <n v="27"/>
    <n v="90"/>
    <n v="16578"/>
  </r>
  <r>
    <x v="44"/>
    <x v="8"/>
    <n v="27"/>
    <n v="46"/>
    <n v="50804"/>
  </r>
  <r>
    <x v="45"/>
    <x v="8"/>
    <n v="27"/>
    <n v="5"/>
    <n v="1090"/>
  </r>
  <r>
    <x v="46"/>
    <x v="8"/>
    <n v="27"/>
    <n v="113"/>
    <n v="84409"/>
  </r>
  <r>
    <x v="47"/>
    <x v="8"/>
    <n v="27"/>
    <n v="36"/>
    <n v="3870"/>
  </r>
  <r>
    <x v="48"/>
    <x v="8"/>
    <n v="27"/>
    <n v="24"/>
    <n v="5417"/>
  </r>
  <r>
    <x v="49"/>
    <x v="8"/>
    <n v="27"/>
    <n v="18"/>
    <n v="1891"/>
  </r>
  <r>
    <x v="50"/>
    <x v="8"/>
    <n v="27"/>
    <n v="14"/>
    <n v="2746"/>
  </r>
  <r>
    <x v="53"/>
    <x v="8"/>
    <n v="27"/>
    <n v="4"/>
    <n v="1892"/>
  </r>
  <r>
    <x v="52"/>
    <x v="8"/>
    <n v="27"/>
    <n v="2"/>
    <n v="591"/>
  </r>
  <r>
    <x v="51"/>
    <x v="8"/>
    <n v="27"/>
    <n v="66"/>
    <n v="92648"/>
  </r>
  <r>
    <x v="0"/>
    <x v="8"/>
    <n v="28"/>
    <n v="80"/>
    <n v="37532"/>
  </r>
  <r>
    <x v="1"/>
    <x v="8"/>
    <n v="28"/>
    <n v="15"/>
    <n v="4373"/>
  </r>
  <r>
    <x v="2"/>
    <x v="8"/>
    <n v="28"/>
    <n v="43"/>
    <n v="14744"/>
  </r>
  <r>
    <x v="3"/>
    <x v="8"/>
    <n v="28"/>
    <n v="7"/>
    <n v="1887"/>
  </r>
  <r>
    <x v="4"/>
    <x v="8"/>
    <n v="28"/>
    <n v="92"/>
    <n v="40418"/>
  </r>
  <r>
    <x v="5"/>
    <x v="8"/>
    <n v="28"/>
    <n v="41"/>
    <n v="21692"/>
  </r>
  <r>
    <x v="6"/>
    <x v="8"/>
    <n v="28"/>
    <n v="4"/>
    <n v="606"/>
  </r>
  <r>
    <x v="7"/>
    <x v="8"/>
    <n v="28"/>
    <n v="10"/>
    <n v="2395"/>
  </r>
  <r>
    <x v="8"/>
    <x v="8"/>
    <n v="28"/>
    <n v="5"/>
    <n v="13465"/>
  </r>
  <r>
    <x v="9"/>
    <x v="8"/>
    <n v="28"/>
    <n v="0"/>
    <n v="0"/>
  </r>
  <r>
    <x v="10"/>
    <x v="8"/>
    <n v="28"/>
    <n v="43"/>
    <n v="41557"/>
  </r>
  <r>
    <x v="11"/>
    <x v="8"/>
    <n v="28"/>
    <n v="14"/>
    <n v="964"/>
  </r>
  <r>
    <x v="12"/>
    <x v="8"/>
    <n v="28"/>
    <n v="2"/>
    <n v="529"/>
  </r>
  <r>
    <x v="13"/>
    <x v="8"/>
    <n v="28"/>
    <n v="61"/>
    <n v="37900"/>
  </r>
  <r>
    <x v="14"/>
    <x v="8"/>
    <n v="28"/>
    <n v="16"/>
    <n v="2433"/>
  </r>
  <r>
    <x v="15"/>
    <x v="8"/>
    <n v="28"/>
    <n v="7"/>
    <n v="1151"/>
  </r>
  <r>
    <x v="16"/>
    <x v="8"/>
    <n v="28"/>
    <n v="9"/>
    <n v="1602"/>
  </r>
  <r>
    <x v="17"/>
    <x v="8"/>
    <n v="28"/>
    <n v="9"/>
    <n v="6088"/>
  </r>
  <r>
    <x v="18"/>
    <x v="8"/>
    <n v="28"/>
    <n v="89"/>
    <n v="47713"/>
  </r>
  <r>
    <x v="19"/>
    <x v="8"/>
    <n v="28"/>
    <n v="19"/>
    <n v="4229"/>
  </r>
  <r>
    <x v="20"/>
    <x v="8"/>
    <n v="28"/>
    <n v="16"/>
    <n v="5232"/>
  </r>
  <r>
    <x v="21"/>
    <x v="8"/>
    <n v="28"/>
    <n v="30"/>
    <n v="30018"/>
  </r>
  <r>
    <x v="22"/>
    <x v="8"/>
    <n v="28"/>
    <n v="62"/>
    <n v="14529"/>
  </r>
  <r>
    <x v="23"/>
    <x v="8"/>
    <n v="28"/>
    <n v="15"/>
    <n v="5316"/>
  </r>
  <r>
    <x v="24"/>
    <x v="8"/>
    <n v="28"/>
    <n v="44"/>
    <n v="16655"/>
  </r>
  <r>
    <x v="25"/>
    <x v="8"/>
    <n v="28"/>
    <n v="15"/>
    <n v="2079"/>
  </r>
  <r>
    <x v="26"/>
    <x v="8"/>
    <n v="28"/>
    <n v="4"/>
    <n v="1974"/>
  </r>
  <r>
    <x v="27"/>
    <x v="8"/>
    <n v="28"/>
    <n v="40"/>
    <n v="5895"/>
  </r>
  <r>
    <x v="28"/>
    <x v="8"/>
    <n v="28"/>
    <n v="30"/>
    <n v="14684"/>
  </r>
  <r>
    <x v="29"/>
    <x v="8"/>
    <n v="28"/>
    <n v="12"/>
    <n v="1346"/>
  </r>
  <r>
    <x v="30"/>
    <x v="8"/>
    <n v="28"/>
    <n v="38"/>
    <n v="25578"/>
  </r>
  <r>
    <x v="31"/>
    <x v="8"/>
    <n v="28"/>
    <n v="31"/>
    <n v="13117"/>
  </r>
  <r>
    <x v="32"/>
    <x v="8"/>
    <n v="28"/>
    <n v="36"/>
    <n v="7055"/>
  </r>
  <r>
    <x v="33"/>
    <x v="8"/>
    <n v="28"/>
    <n v="20"/>
    <n v="5737"/>
  </r>
  <r>
    <x v="34"/>
    <x v="8"/>
    <n v="28"/>
    <n v="4"/>
    <n v="764"/>
  </r>
  <r>
    <x v="35"/>
    <x v="8"/>
    <n v="28"/>
    <n v="27"/>
    <n v="9679"/>
  </r>
  <r>
    <x v="36"/>
    <x v="8"/>
    <n v="28"/>
    <n v="14"/>
    <n v="5334"/>
  </r>
  <r>
    <x v="37"/>
    <x v="8"/>
    <n v="28"/>
    <n v="73"/>
    <n v="34693"/>
  </r>
  <r>
    <x v="38"/>
    <x v="8"/>
    <n v="28"/>
    <n v="134"/>
    <n v="52085"/>
  </r>
  <r>
    <x v="39"/>
    <x v="8"/>
    <n v="28"/>
    <n v="23"/>
    <n v="3892"/>
  </r>
  <r>
    <x v="40"/>
    <x v="8"/>
    <n v="28"/>
    <n v="10"/>
    <n v="3755"/>
  </r>
  <r>
    <x v="41"/>
    <x v="8"/>
    <n v="28"/>
    <n v="23"/>
    <n v="6188"/>
  </r>
  <r>
    <x v="42"/>
    <x v="8"/>
    <n v="28"/>
    <n v="46"/>
    <n v="5140"/>
  </r>
  <r>
    <x v="43"/>
    <x v="8"/>
    <n v="28"/>
    <n v="91"/>
    <n v="18954"/>
  </r>
  <r>
    <x v="44"/>
    <x v="8"/>
    <n v="28"/>
    <n v="46"/>
    <n v="62248"/>
  </r>
  <r>
    <x v="45"/>
    <x v="8"/>
    <n v="28"/>
    <n v="5"/>
    <n v="1127"/>
  </r>
  <r>
    <x v="46"/>
    <x v="8"/>
    <n v="28"/>
    <n v="108"/>
    <n v="79061"/>
  </r>
  <r>
    <x v="47"/>
    <x v="8"/>
    <n v="28"/>
    <n v="36"/>
    <n v="3887"/>
  </r>
  <r>
    <x v="48"/>
    <x v="8"/>
    <n v="28"/>
    <n v="26"/>
    <n v="6898"/>
  </r>
  <r>
    <x v="49"/>
    <x v="8"/>
    <n v="28"/>
    <n v="17"/>
    <n v="2351"/>
  </r>
  <r>
    <x v="50"/>
    <x v="8"/>
    <n v="28"/>
    <n v="14"/>
    <n v="3245"/>
  </r>
  <r>
    <x v="53"/>
    <x v="8"/>
    <n v="28"/>
    <n v="4"/>
    <n v="1754"/>
  </r>
  <r>
    <x v="52"/>
    <x v="8"/>
    <n v="28"/>
    <n v="2"/>
    <n v="667"/>
  </r>
  <r>
    <x v="51"/>
    <x v="8"/>
    <n v="28"/>
    <n v="69"/>
    <n v="98322"/>
  </r>
  <r>
    <x v="0"/>
    <x v="8"/>
    <n v="29"/>
    <n v="78"/>
    <n v="36600"/>
  </r>
  <r>
    <x v="1"/>
    <x v="8"/>
    <n v="29"/>
    <n v="15"/>
    <n v="4267"/>
  </r>
  <r>
    <x v="2"/>
    <x v="8"/>
    <n v="29"/>
    <n v="36"/>
    <n v="11702"/>
  </r>
  <r>
    <x v="3"/>
    <x v="8"/>
    <n v="29"/>
    <n v="7"/>
    <n v="1572"/>
  </r>
  <r>
    <x v="4"/>
    <x v="8"/>
    <n v="29"/>
    <n v="93"/>
    <n v="40584"/>
  </r>
  <r>
    <x v="5"/>
    <x v="8"/>
    <n v="29"/>
    <n v="41"/>
    <n v="22237"/>
  </r>
  <r>
    <x v="6"/>
    <x v="8"/>
    <n v="29"/>
    <n v="4"/>
    <n v="622"/>
  </r>
  <r>
    <x v="7"/>
    <x v="8"/>
    <n v="29"/>
    <n v="10"/>
    <n v="2313"/>
  </r>
  <r>
    <x v="8"/>
    <x v="8"/>
    <n v="29"/>
    <n v="4"/>
    <n v="13004"/>
  </r>
  <r>
    <x v="9"/>
    <x v="8"/>
    <n v="29"/>
    <n v="0"/>
    <n v="0"/>
  </r>
  <r>
    <x v="10"/>
    <x v="8"/>
    <n v="29"/>
    <n v="43"/>
    <n v="41097"/>
  </r>
  <r>
    <x v="11"/>
    <x v="8"/>
    <n v="29"/>
    <n v="14"/>
    <n v="950"/>
  </r>
  <r>
    <x v="12"/>
    <x v="8"/>
    <n v="29"/>
    <n v="2"/>
    <n v="546"/>
  </r>
  <r>
    <x v="13"/>
    <x v="8"/>
    <n v="29"/>
    <n v="60"/>
    <n v="37420"/>
  </r>
  <r>
    <x v="14"/>
    <x v="8"/>
    <n v="29"/>
    <n v="16"/>
    <n v="2269"/>
  </r>
  <r>
    <x v="15"/>
    <x v="8"/>
    <n v="29"/>
    <n v="7"/>
    <n v="1336"/>
  </r>
  <r>
    <x v="16"/>
    <x v="8"/>
    <n v="29"/>
    <n v="7"/>
    <n v="1343"/>
  </r>
  <r>
    <x v="17"/>
    <x v="8"/>
    <n v="29"/>
    <n v="10"/>
    <n v="6189"/>
  </r>
  <r>
    <x v="18"/>
    <x v="8"/>
    <n v="29"/>
    <n v="90"/>
    <n v="47848"/>
  </r>
  <r>
    <x v="19"/>
    <x v="8"/>
    <n v="29"/>
    <n v="18"/>
    <n v="3212"/>
  </r>
  <r>
    <x v="20"/>
    <x v="8"/>
    <n v="29"/>
    <n v="13"/>
    <n v="3734"/>
  </r>
  <r>
    <x v="21"/>
    <x v="8"/>
    <n v="29"/>
    <n v="29"/>
    <n v="29372"/>
  </r>
  <r>
    <x v="22"/>
    <x v="8"/>
    <n v="29"/>
    <n v="62"/>
    <n v="14967"/>
  </r>
  <r>
    <x v="23"/>
    <x v="8"/>
    <n v="29"/>
    <n v="14"/>
    <n v="4971"/>
  </r>
  <r>
    <x v="24"/>
    <x v="8"/>
    <n v="29"/>
    <n v="42"/>
    <n v="15633"/>
  </r>
  <r>
    <x v="25"/>
    <x v="8"/>
    <n v="29"/>
    <n v="14"/>
    <n v="1939"/>
  </r>
  <r>
    <x v="26"/>
    <x v="8"/>
    <n v="29"/>
    <n v="4"/>
    <n v="1950"/>
  </r>
  <r>
    <x v="27"/>
    <x v="8"/>
    <n v="29"/>
    <n v="41"/>
    <n v="7406"/>
  </r>
  <r>
    <x v="28"/>
    <x v="8"/>
    <n v="29"/>
    <n v="27"/>
    <n v="9209"/>
  </r>
  <r>
    <x v="29"/>
    <x v="8"/>
    <n v="29"/>
    <n v="12"/>
    <n v="1298"/>
  </r>
  <r>
    <x v="30"/>
    <x v="8"/>
    <n v="29"/>
    <n v="37"/>
    <n v="25074"/>
  </r>
  <r>
    <x v="31"/>
    <x v="8"/>
    <n v="29"/>
    <n v="30"/>
    <n v="13419"/>
  </r>
  <r>
    <x v="32"/>
    <x v="8"/>
    <n v="29"/>
    <n v="35"/>
    <n v="6891"/>
  </r>
  <r>
    <x v="33"/>
    <x v="8"/>
    <n v="29"/>
    <n v="18"/>
    <n v="5531"/>
  </r>
  <r>
    <x v="34"/>
    <x v="8"/>
    <n v="29"/>
    <n v="4"/>
    <n v="746"/>
  </r>
  <r>
    <x v="35"/>
    <x v="8"/>
    <n v="29"/>
    <n v="26"/>
    <n v="9540"/>
  </r>
  <r>
    <x v="36"/>
    <x v="8"/>
    <n v="29"/>
    <n v="12"/>
    <n v="2955"/>
  </r>
  <r>
    <x v="37"/>
    <x v="8"/>
    <n v="29"/>
    <n v="72"/>
    <n v="34674"/>
  </r>
  <r>
    <x v="38"/>
    <x v="8"/>
    <n v="29"/>
    <n v="135"/>
    <n v="44054"/>
  </r>
  <r>
    <x v="39"/>
    <x v="8"/>
    <n v="29"/>
    <n v="23"/>
    <n v="3789"/>
  </r>
  <r>
    <x v="40"/>
    <x v="8"/>
    <n v="29"/>
    <n v="9"/>
    <n v="3402"/>
  </r>
  <r>
    <x v="41"/>
    <x v="8"/>
    <n v="29"/>
    <n v="23"/>
    <n v="6236"/>
  </r>
  <r>
    <x v="42"/>
    <x v="8"/>
    <n v="29"/>
    <n v="49"/>
    <n v="5423"/>
  </r>
  <r>
    <x v="43"/>
    <x v="8"/>
    <n v="29"/>
    <n v="90"/>
    <n v="18985"/>
  </r>
  <r>
    <x v="44"/>
    <x v="8"/>
    <n v="29"/>
    <n v="46"/>
    <n v="62055"/>
  </r>
  <r>
    <x v="45"/>
    <x v="8"/>
    <n v="29"/>
    <n v="4"/>
    <n v="1050"/>
  </r>
  <r>
    <x v="46"/>
    <x v="8"/>
    <n v="29"/>
    <n v="105"/>
    <n v="82280"/>
  </r>
  <r>
    <x v="47"/>
    <x v="8"/>
    <n v="29"/>
    <n v="36"/>
    <n v="3988"/>
  </r>
  <r>
    <x v="48"/>
    <x v="8"/>
    <n v="29"/>
    <n v="23"/>
    <n v="6262"/>
  </r>
  <r>
    <x v="49"/>
    <x v="8"/>
    <n v="29"/>
    <n v="18"/>
    <n v="2570"/>
  </r>
  <r>
    <x v="50"/>
    <x v="8"/>
    <n v="29"/>
    <n v="14"/>
    <n v="3019"/>
  </r>
  <r>
    <x v="53"/>
    <x v="8"/>
    <n v="29"/>
    <n v="4"/>
    <n v="1868"/>
  </r>
  <r>
    <x v="52"/>
    <x v="8"/>
    <n v="29"/>
    <n v="2"/>
    <n v="549"/>
  </r>
  <r>
    <x v="51"/>
    <x v="8"/>
    <n v="29"/>
    <n v="68"/>
    <n v="96936"/>
  </r>
  <r>
    <x v="0"/>
    <x v="8"/>
    <n v="30"/>
    <n v="77"/>
    <n v="34138"/>
  </r>
  <r>
    <x v="1"/>
    <x v="8"/>
    <n v="30"/>
    <n v="15"/>
    <n v="4490"/>
  </r>
  <r>
    <x v="2"/>
    <x v="8"/>
    <n v="30"/>
    <n v="43"/>
    <n v="15067"/>
  </r>
  <r>
    <x v="3"/>
    <x v="8"/>
    <n v="30"/>
    <n v="7"/>
    <n v="1782"/>
  </r>
  <r>
    <x v="4"/>
    <x v="8"/>
    <n v="30"/>
    <n v="90"/>
    <n v="40361"/>
  </r>
  <r>
    <x v="5"/>
    <x v="8"/>
    <n v="30"/>
    <n v="41"/>
    <n v="21940"/>
  </r>
  <r>
    <x v="6"/>
    <x v="8"/>
    <n v="30"/>
    <n v="4"/>
    <n v="589"/>
  </r>
  <r>
    <x v="7"/>
    <x v="8"/>
    <n v="30"/>
    <n v="10"/>
    <n v="2275"/>
  </r>
  <r>
    <x v="8"/>
    <x v="8"/>
    <n v="30"/>
    <n v="4"/>
    <n v="12890"/>
  </r>
  <r>
    <x v="9"/>
    <x v="8"/>
    <n v="30"/>
    <n v="0"/>
    <n v="0"/>
  </r>
  <r>
    <x v="10"/>
    <x v="8"/>
    <n v="30"/>
    <n v="43"/>
    <n v="40173"/>
  </r>
  <r>
    <x v="11"/>
    <x v="8"/>
    <n v="30"/>
    <n v="14"/>
    <n v="990"/>
  </r>
  <r>
    <x v="12"/>
    <x v="8"/>
    <n v="30"/>
    <n v="2"/>
    <n v="310"/>
  </r>
  <r>
    <x v="13"/>
    <x v="8"/>
    <n v="30"/>
    <n v="60"/>
    <n v="35777"/>
  </r>
  <r>
    <x v="14"/>
    <x v="8"/>
    <n v="30"/>
    <n v="16"/>
    <n v="2423"/>
  </r>
  <r>
    <x v="15"/>
    <x v="8"/>
    <n v="30"/>
    <n v="7"/>
    <n v="1307"/>
  </r>
  <r>
    <x v="16"/>
    <x v="8"/>
    <n v="30"/>
    <n v="7"/>
    <n v="1348"/>
  </r>
  <r>
    <x v="17"/>
    <x v="8"/>
    <n v="30"/>
    <n v="9"/>
    <n v="6186"/>
  </r>
  <r>
    <x v="18"/>
    <x v="8"/>
    <n v="30"/>
    <n v="89"/>
    <n v="48782"/>
  </r>
  <r>
    <x v="19"/>
    <x v="8"/>
    <n v="30"/>
    <n v="18"/>
    <n v="3415"/>
  </r>
  <r>
    <x v="20"/>
    <x v="8"/>
    <n v="30"/>
    <n v="14"/>
    <n v="4812"/>
  </r>
  <r>
    <x v="21"/>
    <x v="8"/>
    <n v="30"/>
    <n v="28"/>
    <n v="29665"/>
  </r>
  <r>
    <x v="22"/>
    <x v="8"/>
    <n v="30"/>
    <n v="67"/>
    <n v="16330"/>
  </r>
  <r>
    <x v="23"/>
    <x v="8"/>
    <n v="30"/>
    <n v="15"/>
    <n v="5207"/>
  </r>
  <r>
    <x v="24"/>
    <x v="8"/>
    <n v="30"/>
    <n v="44"/>
    <n v="17241"/>
  </r>
  <r>
    <x v="25"/>
    <x v="8"/>
    <n v="30"/>
    <n v="15"/>
    <n v="2035"/>
  </r>
  <r>
    <x v="26"/>
    <x v="8"/>
    <n v="30"/>
    <n v="4"/>
    <n v="1969"/>
  </r>
  <r>
    <x v="27"/>
    <x v="8"/>
    <n v="30"/>
    <n v="41"/>
    <n v="6450"/>
  </r>
  <r>
    <x v="28"/>
    <x v="8"/>
    <n v="30"/>
    <n v="30"/>
    <n v="15230"/>
  </r>
  <r>
    <x v="29"/>
    <x v="8"/>
    <n v="30"/>
    <n v="12"/>
    <n v="1333"/>
  </r>
  <r>
    <x v="30"/>
    <x v="8"/>
    <n v="30"/>
    <n v="37"/>
    <n v="25299"/>
  </r>
  <r>
    <x v="31"/>
    <x v="8"/>
    <n v="30"/>
    <n v="12"/>
    <n v="4014"/>
  </r>
  <r>
    <x v="32"/>
    <x v="8"/>
    <n v="30"/>
    <n v="34"/>
    <n v="7400"/>
  </r>
  <r>
    <x v="33"/>
    <x v="8"/>
    <n v="30"/>
    <n v="15"/>
    <n v="4662"/>
  </r>
  <r>
    <x v="34"/>
    <x v="8"/>
    <n v="30"/>
    <n v="3"/>
    <n v="612"/>
  </r>
  <r>
    <x v="35"/>
    <x v="8"/>
    <n v="30"/>
    <n v="27"/>
    <n v="9536"/>
  </r>
  <r>
    <x v="36"/>
    <x v="8"/>
    <n v="30"/>
    <n v="11"/>
    <n v="2774"/>
  </r>
  <r>
    <x v="37"/>
    <x v="8"/>
    <n v="30"/>
    <n v="73"/>
    <n v="33514"/>
  </r>
  <r>
    <x v="38"/>
    <x v="8"/>
    <n v="30"/>
    <n v="131"/>
    <n v="48496"/>
  </r>
  <r>
    <x v="39"/>
    <x v="8"/>
    <n v="30"/>
    <n v="23"/>
    <n v="3817"/>
  </r>
  <r>
    <x v="40"/>
    <x v="8"/>
    <n v="30"/>
    <n v="9"/>
    <n v="2816"/>
  </r>
  <r>
    <x v="41"/>
    <x v="8"/>
    <n v="30"/>
    <n v="23"/>
    <n v="6218"/>
  </r>
  <r>
    <x v="42"/>
    <x v="8"/>
    <n v="30"/>
    <n v="48"/>
    <n v="5498"/>
  </r>
  <r>
    <x v="43"/>
    <x v="8"/>
    <n v="30"/>
    <n v="90"/>
    <n v="19302"/>
  </r>
  <r>
    <x v="44"/>
    <x v="8"/>
    <n v="30"/>
    <n v="47"/>
    <n v="49164"/>
  </r>
  <r>
    <x v="45"/>
    <x v="8"/>
    <n v="30"/>
    <n v="4"/>
    <n v="702"/>
  </r>
  <r>
    <x v="46"/>
    <x v="8"/>
    <n v="30"/>
    <n v="111"/>
    <n v="78957"/>
  </r>
  <r>
    <x v="47"/>
    <x v="8"/>
    <n v="30"/>
    <n v="36"/>
    <n v="3810"/>
  </r>
  <r>
    <x v="48"/>
    <x v="8"/>
    <n v="30"/>
    <n v="24"/>
    <n v="7070"/>
  </r>
  <r>
    <x v="49"/>
    <x v="8"/>
    <n v="30"/>
    <n v="17"/>
    <n v="2118"/>
  </r>
  <r>
    <x v="50"/>
    <x v="8"/>
    <n v="30"/>
    <n v="14"/>
    <n v="2978"/>
  </r>
  <r>
    <x v="53"/>
    <x v="8"/>
    <n v="30"/>
    <n v="4"/>
    <n v="1933"/>
  </r>
  <r>
    <x v="52"/>
    <x v="8"/>
    <n v="30"/>
    <n v="2"/>
    <n v="621"/>
  </r>
  <r>
    <x v="51"/>
    <x v="8"/>
    <n v="30"/>
    <n v="69"/>
    <n v="94690"/>
  </r>
  <r>
    <x v="0"/>
    <x v="8"/>
    <n v="31"/>
    <n v="75"/>
    <n v="35019"/>
  </r>
  <r>
    <x v="1"/>
    <x v="8"/>
    <n v="31"/>
    <n v="15"/>
    <n v="4363"/>
  </r>
  <r>
    <x v="2"/>
    <x v="8"/>
    <n v="31"/>
    <n v="36"/>
    <n v="12555"/>
  </r>
  <r>
    <x v="3"/>
    <x v="8"/>
    <n v="31"/>
    <n v="6"/>
    <n v="1475"/>
  </r>
  <r>
    <x v="4"/>
    <x v="8"/>
    <n v="31"/>
    <n v="82"/>
    <n v="39694"/>
  </r>
  <r>
    <x v="5"/>
    <x v="8"/>
    <n v="31"/>
    <n v="40"/>
    <n v="20818"/>
  </r>
  <r>
    <x v="6"/>
    <x v="8"/>
    <n v="31"/>
    <n v="4"/>
    <n v="697"/>
  </r>
  <r>
    <x v="7"/>
    <x v="8"/>
    <n v="31"/>
    <n v="10"/>
    <n v="2212"/>
  </r>
  <r>
    <x v="8"/>
    <x v="8"/>
    <n v="31"/>
    <n v="4"/>
    <n v="13008"/>
  </r>
  <r>
    <x v="9"/>
    <x v="8"/>
    <n v="31"/>
    <n v="0"/>
    <n v="0"/>
  </r>
  <r>
    <x v="10"/>
    <x v="8"/>
    <n v="31"/>
    <n v="45"/>
    <n v="39649"/>
  </r>
  <r>
    <x v="11"/>
    <x v="8"/>
    <n v="31"/>
    <n v="14"/>
    <n v="979"/>
  </r>
  <r>
    <x v="12"/>
    <x v="8"/>
    <n v="31"/>
    <n v="1"/>
    <n v="82"/>
  </r>
  <r>
    <x v="13"/>
    <x v="8"/>
    <n v="31"/>
    <n v="58"/>
    <n v="34920"/>
  </r>
  <r>
    <x v="14"/>
    <x v="8"/>
    <n v="31"/>
    <n v="16"/>
    <n v="2554"/>
  </r>
  <r>
    <x v="15"/>
    <x v="8"/>
    <n v="31"/>
    <n v="7"/>
    <n v="1603"/>
  </r>
  <r>
    <x v="16"/>
    <x v="8"/>
    <n v="31"/>
    <n v="6"/>
    <n v="866"/>
  </r>
  <r>
    <x v="17"/>
    <x v="8"/>
    <n v="31"/>
    <n v="8"/>
    <n v="4302"/>
  </r>
  <r>
    <x v="18"/>
    <x v="8"/>
    <n v="31"/>
    <n v="89"/>
    <n v="46762"/>
  </r>
  <r>
    <x v="19"/>
    <x v="8"/>
    <n v="31"/>
    <n v="19"/>
    <n v="4087"/>
  </r>
  <r>
    <x v="20"/>
    <x v="8"/>
    <n v="31"/>
    <n v="14"/>
    <n v="4717"/>
  </r>
  <r>
    <x v="21"/>
    <x v="8"/>
    <n v="31"/>
    <n v="29"/>
    <n v="29251"/>
  </r>
  <r>
    <x v="22"/>
    <x v="8"/>
    <n v="31"/>
    <n v="62"/>
    <n v="14752"/>
  </r>
  <r>
    <x v="23"/>
    <x v="8"/>
    <n v="31"/>
    <n v="14"/>
    <n v="4313"/>
  </r>
  <r>
    <x v="24"/>
    <x v="8"/>
    <n v="31"/>
    <n v="41"/>
    <n v="15593"/>
  </r>
  <r>
    <x v="25"/>
    <x v="8"/>
    <n v="31"/>
    <n v="15"/>
    <n v="1981"/>
  </r>
  <r>
    <x v="26"/>
    <x v="8"/>
    <n v="31"/>
    <n v="3"/>
    <n v="1736"/>
  </r>
  <r>
    <x v="27"/>
    <x v="8"/>
    <n v="31"/>
    <n v="40"/>
    <n v="6431"/>
  </r>
  <r>
    <x v="28"/>
    <x v="8"/>
    <n v="31"/>
    <n v="30"/>
    <n v="14667"/>
  </r>
  <r>
    <x v="29"/>
    <x v="8"/>
    <n v="31"/>
    <n v="11"/>
    <n v="1276"/>
  </r>
  <r>
    <x v="30"/>
    <x v="8"/>
    <n v="31"/>
    <n v="35"/>
    <n v="24928"/>
  </r>
  <r>
    <x v="31"/>
    <x v="8"/>
    <n v="31"/>
    <n v="30"/>
    <n v="14016"/>
  </r>
  <r>
    <x v="32"/>
    <x v="8"/>
    <n v="31"/>
    <n v="35"/>
    <n v="7308"/>
  </r>
  <r>
    <x v="33"/>
    <x v="8"/>
    <n v="31"/>
    <n v="16"/>
    <n v="4868"/>
  </r>
  <r>
    <x v="34"/>
    <x v="8"/>
    <n v="31"/>
    <n v="5"/>
    <n v="752"/>
  </r>
  <r>
    <x v="35"/>
    <x v="8"/>
    <n v="31"/>
    <n v="25"/>
    <n v="9008"/>
  </r>
  <r>
    <x v="36"/>
    <x v="8"/>
    <n v="31"/>
    <n v="11"/>
    <n v="2801"/>
  </r>
  <r>
    <x v="37"/>
    <x v="8"/>
    <n v="31"/>
    <n v="72"/>
    <n v="33486"/>
  </r>
  <r>
    <x v="38"/>
    <x v="8"/>
    <n v="31"/>
    <n v="134"/>
    <n v="48599"/>
  </r>
  <r>
    <x v="39"/>
    <x v="8"/>
    <n v="31"/>
    <n v="23"/>
    <n v="3828"/>
  </r>
  <r>
    <x v="40"/>
    <x v="8"/>
    <n v="31"/>
    <n v="9"/>
    <n v="3133"/>
  </r>
  <r>
    <x v="41"/>
    <x v="8"/>
    <n v="31"/>
    <n v="23"/>
    <n v="6410"/>
  </r>
  <r>
    <x v="42"/>
    <x v="8"/>
    <n v="31"/>
    <n v="46"/>
    <n v="5271"/>
  </r>
  <r>
    <x v="43"/>
    <x v="8"/>
    <n v="31"/>
    <n v="90"/>
    <n v="19883"/>
  </r>
  <r>
    <x v="44"/>
    <x v="8"/>
    <n v="31"/>
    <n v="46"/>
    <n v="61506"/>
  </r>
  <r>
    <x v="45"/>
    <x v="8"/>
    <n v="31"/>
    <n v="5"/>
    <n v="1045"/>
  </r>
  <r>
    <x v="46"/>
    <x v="8"/>
    <n v="31"/>
    <n v="110"/>
    <n v="80968"/>
  </r>
  <r>
    <x v="47"/>
    <x v="8"/>
    <n v="31"/>
    <n v="36"/>
    <n v="3716"/>
  </r>
  <r>
    <x v="48"/>
    <x v="8"/>
    <n v="31"/>
    <n v="23"/>
    <n v="6673"/>
  </r>
  <r>
    <x v="49"/>
    <x v="8"/>
    <n v="31"/>
    <n v="17"/>
    <n v="2282"/>
  </r>
  <r>
    <x v="50"/>
    <x v="8"/>
    <n v="31"/>
    <n v="13"/>
    <n v="2721"/>
  </r>
  <r>
    <x v="53"/>
    <x v="8"/>
    <n v="31"/>
    <n v="5"/>
    <n v="2083"/>
  </r>
  <r>
    <x v="52"/>
    <x v="8"/>
    <n v="31"/>
    <n v="2"/>
    <n v="571"/>
  </r>
  <r>
    <x v="51"/>
    <x v="8"/>
    <n v="31"/>
    <n v="67"/>
    <n v="96734"/>
  </r>
  <r>
    <x v="0"/>
    <x v="8"/>
    <n v="32"/>
    <n v="76"/>
    <n v="34675"/>
  </r>
  <r>
    <x v="1"/>
    <x v="8"/>
    <n v="32"/>
    <n v="15"/>
    <n v="4300"/>
  </r>
  <r>
    <x v="2"/>
    <x v="8"/>
    <n v="32"/>
    <n v="43"/>
    <n v="15275"/>
  </r>
  <r>
    <x v="3"/>
    <x v="8"/>
    <n v="32"/>
    <n v="7"/>
    <n v="1843"/>
  </r>
  <r>
    <x v="4"/>
    <x v="8"/>
    <n v="32"/>
    <n v="87"/>
    <n v="40532"/>
  </r>
  <r>
    <x v="5"/>
    <x v="8"/>
    <n v="32"/>
    <n v="41"/>
    <n v="21968"/>
  </r>
  <r>
    <x v="6"/>
    <x v="8"/>
    <n v="32"/>
    <n v="4"/>
    <n v="764"/>
  </r>
  <r>
    <x v="7"/>
    <x v="8"/>
    <n v="32"/>
    <n v="10"/>
    <n v="2186"/>
  </r>
  <r>
    <x v="8"/>
    <x v="8"/>
    <n v="32"/>
    <n v="4"/>
    <n v="13056"/>
  </r>
  <r>
    <x v="9"/>
    <x v="8"/>
    <n v="32"/>
    <n v="0"/>
    <n v="0"/>
  </r>
  <r>
    <x v="10"/>
    <x v="8"/>
    <n v="32"/>
    <n v="45"/>
    <n v="40710"/>
  </r>
  <r>
    <x v="11"/>
    <x v="8"/>
    <n v="32"/>
    <n v="14"/>
    <n v="1192"/>
  </r>
  <r>
    <x v="12"/>
    <x v="8"/>
    <n v="32"/>
    <n v="1"/>
    <n v="73"/>
  </r>
  <r>
    <x v="13"/>
    <x v="8"/>
    <n v="32"/>
    <n v="58"/>
    <n v="35580"/>
  </r>
  <r>
    <x v="14"/>
    <x v="8"/>
    <n v="32"/>
    <n v="16"/>
    <n v="2605"/>
  </r>
  <r>
    <x v="15"/>
    <x v="8"/>
    <n v="32"/>
    <n v="13"/>
    <n v="3485"/>
  </r>
  <r>
    <x v="16"/>
    <x v="8"/>
    <n v="32"/>
    <n v="6"/>
    <n v="977"/>
  </r>
  <r>
    <x v="17"/>
    <x v="8"/>
    <n v="32"/>
    <n v="7"/>
    <n v="6022"/>
  </r>
  <r>
    <x v="18"/>
    <x v="8"/>
    <n v="32"/>
    <n v="90"/>
    <n v="47071"/>
  </r>
  <r>
    <x v="19"/>
    <x v="8"/>
    <n v="32"/>
    <n v="19"/>
    <n v="4361"/>
  </r>
  <r>
    <x v="20"/>
    <x v="8"/>
    <n v="32"/>
    <n v="12"/>
    <n v="3274"/>
  </r>
  <r>
    <x v="21"/>
    <x v="8"/>
    <n v="32"/>
    <n v="28"/>
    <n v="29137"/>
  </r>
  <r>
    <x v="22"/>
    <x v="8"/>
    <n v="32"/>
    <n v="59"/>
    <n v="14429"/>
  </r>
  <r>
    <x v="23"/>
    <x v="8"/>
    <n v="32"/>
    <n v="9"/>
    <n v="2104"/>
  </r>
  <r>
    <x v="24"/>
    <x v="8"/>
    <n v="32"/>
    <n v="44"/>
    <n v="12097"/>
  </r>
  <r>
    <x v="25"/>
    <x v="8"/>
    <n v="32"/>
    <n v="15"/>
    <n v="2009"/>
  </r>
  <r>
    <x v="26"/>
    <x v="8"/>
    <n v="32"/>
    <n v="3"/>
    <n v="1791"/>
  </r>
  <r>
    <x v="27"/>
    <x v="8"/>
    <n v="32"/>
    <n v="40"/>
    <n v="6972"/>
  </r>
  <r>
    <x v="28"/>
    <x v="8"/>
    <n v="32"/>
    <n v="29"/>
    <n v="14758"/>
  </r>
  <r>
    <x v="29"/>
    <x v="8"/>
    <n v="32"/>
    <n v="12"/>
    <n v="1293"/>
  </r>
  <r>
    <x v="30"/>
    <x v="8"/>
    <n v="32"/>
    <n v="31"/>
    <n v="25232"/>
  </r>
  <r>
    <x v="31"/>
    <x v="8"/>
    <n v="32"/>
    <n v="32"/>
    <n v="12988"/>
  </r>
  <r>
    <x v="32"/>
    <x v="8"/>
    <n v="32"/>
    <n v="35"/>
    <n v="7789"/>
  </r>
  <r>
    <x v="33"/>
    <x v="8"/>
    <n v="32"/>
    <n v="13"/>
    <n v="4515"/>
  </r>
  <r>
    <x v="34"/>
    <x v="8"/>
    <n v="32"/>
    <n v="2"/>
    <n v="420"/>
  </r>
  <r>
    <x v="35"/>
    <x v="8"/>
    <n v="32"/>
    <n v="25"/>
    <n v="9125"/>
  </r>
  <r>
    <x v="36"/>
    <x v="8"/>
    <n v="32"/>
    <n v="14"/>
    <n v="4854"/>
  </r>
  <r>
    <x v="37"/>
    <x v="8"/>
    <n v="32"/>
    <n v="73"/>
    <n v="32934"/>
  </r>
  <r>
    <x v="38"/>
    <x v="8"/>
    <n v="32"/>
    <n v="130"/>
    <n v="47856"/>
  </r>
  <r>
    <x v="39"/>
    <x v="8"/>
    <n v="32"/>
    <n v="21"/>
    <n v="3183"/>
  </r>
  <r>
    <x v="40"/>
    <x v="8"/>
    <n v="32"/>
    <n v="9"/>
    <n v="3257"/>
  </r>
  <r>
    <x v="41"/>
    <x v="8"/>
    <n v="32"/>
    <n v="23"/>
    <n v="6252"/>
  </r>
  <r>
    <x v="42"/>
    <x v="8"/>
    <n v="32"/>
    <n v="48"/>
    <n v="5549"/>
  </r>
  <r>
    <x v="43"/>
    <x v="8"/>
    <n v="32"/>
    <n v="52"/>
    <n v="11851"/>
  </r>
  <r>
    <x v="44"/>
    <x v="8"/>
    <n v="32"/>
    <n v="51"/>
    <n v="44606"/>
  </r>
  <r>
    <x v="45"/>
    <x v="8"/>
    <n v="32"/>
    <n v="5"/>
    <n v="1036"/>
  </r>
  <r>
    <x v="46"/>
    <x v="8"/>
    <n v="32"/>
    <n v="109"/>
    <n v="82840"/>
  </r>
  <r>
    <x v="47"/>
    <x v="8"/>
    <n v="32"/>
    <n v="32"/>
    <n v="3057"/>
  </r>
  <r>
    <x v="48"/>
    <x v="8"/>
    <n v="32"/>
    <n v="25"/>
    <n v="7746"/>
  </r>
  <r>
    <x v="49"/>
    <x v="8"/>
    <n v="32"/>
    <n v="17"/>
    <n v="2242"/>
  </r>
  <r>
    <x v="50"/>
    <x v="8"/>
    <n v="32"/>
    <n v="13"/>
    <n v="2518"/>
  </r>
  <r>
    <x v="53"/>
    <x v="8"/>
    <n v="32"/>
    <n v="4"/>
    <n v="1639"/>
  </r>
  <r>
    <x v="52"/>
    <x v="8"/>
    <n v="32"/>
    <n v="2"/>
    <n v="591"/>
  </r>
  <r>
    <x v="51"/>
    <x v="8"/>
    <n v="32"/>
    <n v="67"/>
    <n v="97048"/>
  </r>
  <r>
    <x v="0"/>
    <x v="8"/>
    <n v="33"/>
    <n v="75"/>
    <n v="36433"/>
  </r>
  <r>
    <x v="1"/>
    <x v="8"/>
    <n v="33"/>
    <n v="14"/>
    <n v="3987"/>
  </r>
  <r>
    <x v="2"/>
    <x v="8"/>
    <n v="33"/>
    <n v="35"/>
    <n v="13346"/>
  </r>
  <r>
    <x v="3"/>
    <x v="8"/>
    <n v="33"/>
    <n v="6"/>
    <n v="1558"/>
  </r>
  <r>
    <x v="4"/>
    <x v="8"/>
    <n v="33"/>
    <n v="84"/>
    <n v="41273"/>
  </r>
  <r>
    <x v="5"/>
    <x v="8"/>
    <n v="33"/>
    <n v="41"/>
    <n v="23658"/>
  </r>
  <r>
    <x v="6"/>
    <x v="8"/>
    <n v="33"/>
    <n v="4"/>
    <n v="711"/>
  </r>
  <r>
    <x v="7"/>
    <x v="8"/>
    <n v="33"/>
    <n v="10"/>
    <n v="2314"/>
  </r>
  <r>
    <x v="8"/>
    <x v="8"/>
    <n v="33"/>
    <n v="4"/>
    <n v="12919"/>
  </r>
  <r>
    <x v="9"/>
    <x v="8"/>
    <n v="33"/>
    <n v="0"/>
    <n v="0"/>
  </r>
  <r>
    <x v="10"/>
    <x v="8"/>
    <n v="33"/>
    <n v="45"/>
    <n v="42243"/>
  </r>
  <r>
    <x v="11"/>
    <x v="8"/>
    <n v="33"/>
    <n v="14"/>
    <n v="1232"/>
  </r>
  <r>
    <x v="12"/>
    <x v="8"/>
    <n v="33"/>
    <n v="1"/>
    <n v="70"/>
  </r>
  <r>
    <x v="13"/>
    <x v="8"/>
    <n v="33"/>
    <n v="58"/>
    <n v="36147"/>
  </r>
  <r>
    <x v="14"/>
    <x v="8"/>
    <n v="33"/>
    <n v="16"/>
    <n v="2739"/>
  </r>
  <r>
    <x v="15"/>
    <x v="8"/>
    <n v="33"/>
    <n v="14"/>
    <n v="4369"/>
  </r>
  <r>
    <x v="16"/>
    <x v="8"/>
    <n v="33"/>
    <n v="8"/>
    <n v="1809"/>
  </r>
  <r>
    <x v="17"/>
    <x v="8"/>
    <n v="33"/>
    <n v="9"/>
    <n v="6202"/>
  </r>
  <r>
    <x v="18"/>
    <x v="8"/>
    <n v="33"/>
    <n v="91"/>
    <n v="50137"/>
  </r>
  <r>
    <x v="19"/>
    <x v="8"/>
    <n v="33"/>
    <n v="19"/>
    <n v="4283"/>
  </r>
  <r>
    <x v="20"/>
    <x v="8"/>
    <n v="33"/>
    <n v="13"/>
    <n v="3465"/>
  </r>
  <r>
    <x v="21"/>
    <x v="8"/>
    <n v="33"/>
    <n v="29"/>
    <n v="29745"/>
  </r>
  <r>
    <x v="22"/>
    <x v="8"/>
    <n v="33"/>
    <n v="60"/>
    <n v="15202"/>
  </r>
  <r>
    <x v="23"/>
    <x v="8"/>
    <n v="33"/>
    <n v="8"/>
    <n v="1644"/>
  </r>
  <r>
    <x v="24"/>
    <x v="8"/>
    <n v="33"/>
    <n v="42"/>
    <n v="16024"/>
  </r>
  <r>
    <x v="25"/>
    <x v="8"/>
    <n v="33"/>
    <n v="14"/>
    <n v="2396"/>
  </r>
  <r>
    <x v="26"/>
    <x v="8"/>
    <n v="33"/>
    <n v="3"/>
    <n v="1899"/>
  </r>
  <r>
    <x v="27"/>
    <x v="8"/>
    <n v="33"/>
    <n v="40"/>
    <n v="4950"/>
  </r>
  <r>
    <x v="28"/>
    <x v="8"/>
    <n v="33"/>
    <n v="29"/>
    <n v="13403"/>
  </r>
  <r>
    <x v="29"/>
    <x v="8"/>
    <n v="33"/>
    <n v="12"/>
    <n v="1279"/>
  </r>
  <r>
    <x v="30"/>
    <x v="8"/>
    <n v="33"/>
    <n v="35"/>
    <n v="23597"/>
  </r>
  <r>
    <x v="31"/>
    <x v="8"/>
    <n v="33"/>
    <n v="31"/>
    <n v="12994"/>
  </r>
  <r>
    <x v="32"/>
    <x v="8"/>
    <n v="33"/>
    <n v="33"/>
    <n v="8346"/>
  </r>
  <r>
    <x v="33"/>
    <x v="8"/>
    <n v="33"/>
    <n v="14"/>
    <n v="4642"/>
  </r>
  <r>
    <x v="34"/>
    <x v="8"/>
    <n v="33"/>
    <n v="4"/>
    <n v="335"/>
  </r>
  <r>
    <x v="35"/>
    <x v="8"/>
    <n v="33"/>
    <n v="26"/>
    <n v="9563"/>
  </r>
  <r>
    <x v="36"/>
    <x v="8"/>
    <n v="33"/>
    <n v="13"/>
    <n v="4716"/>
  </r>
  <r>
    <x v="37"/>
    <x v="8"/>
    <n v="33"/>
    <n v="72"/>
    <n v="34200"/>
  </r>
  <r>
    <x v="38"/>
    <x v="8"/>
    <n v="33"/>
    <n v="129"/>
    <n v="47439"/>
  </r>
  <r>
    <x v="39"/>
    <x v="8"/>
    <n v="33"/>
    <n v="23"/>
    <n v="3562"/>
  </r>
  <r>
    <x v="40"/>
    <x v="8"/>
    <n v="33"/>
    <n v="10"/>
    <n v="3421"/>
  </r>
  <r>
    <x v="41"/>
    <x v="8"/>
    <n v="33"/>
    <n v="23"/>
    <n v="6618"/>
  </r>
  <r>
    <x v="42"/>
    <x v="8"/>
    <n v="33"/>
    <n v="46"/>
    <n v="5125"/>
  </r>
  <r>
    <x v="43"/>
    <x v="8"/>
    <n v="33"/>
    <n v="88"/>
    <n v="18607"/>
  </r>
  <r>
    <x v="44"/>
    <x v="8"/>
    <n v="33"/>
    <n v="56"/>
    <n v="45528"/>
  </r>
  <r>
    <x v="45"/>
    <x v="8"/>
    <n v="33"/>
    <n v="5"/>
    <n v="1147"/>
  </r>
  <r>
    <x v="46"/>
    <x v="8"/>
    <n v="33"/>
    <n v="112"/>
    <n v="80842"/>
  </r>
  <r>
    <x v="47"/>
    <x v="8"/>
    <n v="33"/>
    <n v="32"/>
    <n v="3738"/>
  </r>
  <r>
    <x v="48"/>
    <x v="8"/>
    <n v="33"/>
    <n v="23"/>
    <n v="6831"/>
  </r>
  <r>
    <x v="49"/>
    <x v="8"/>
    <n v="33"/>
    <n v="17"/>
    <n v="2375"/>
  </r>
  <r>
    <x v="50"/>
    <x v="8"/>
    <n v="33"/>
    <n v="13"/>
    <n v="2570"/>
  </r>
  <r>
    <x v="53"/>
    <x v="8"/>
    <n v="33"/>
    <n v="5"/>
    <n v="2044"/>
  </r>
  <r>
    <x v="52"/>
    <x v="8"/>
    <n v="33"/>
    <n v="2"/>
    <n v="511"/>
  </r>
  <r>
    <x v="51"/>
    <x v="8"/>
    <n v="33"/>
    <n v="63"/>
    <n v="93764"/>
  </r>
  <r>
    <x v="0"/>
    <x v="8"/>
    <n v="34"/>
    <n v="78"/>
    <n v="38974"/>
  </r>
  <r>
    <x v="1"/>
    <x v="8"/>
    <n v="34"/>
    <n v="14"/>
    <n v="13260"/>
  </r>
  <r>
    <x v="2"/>
    <x v="8"/>
    <n v="34"/>
    <n v="42"/>
    <n v="16842"/>
  </r>
  <r>
    <x v="3"/>
    <x v="8"/>
    <n v="34"/>
    <n v="7"/>
    <n v="2457"/>
  </r>
  <r>
    <x v="4"/>
    <x v="8"/>
    <n v="34"/>
    <n v="72"/>
    <n v="39396"/>
  </r>
  <r>
    <x v="5"/>
    <x v="8"/>
    <n v="34"/>
    <n v="41"/>
    <n v="23468"/>
  </r>
  <r>
    <x v="6"/>
    <x v="8"/>
    <n v="34"/>
    <n v="4"/>
    <n v="1220"/>
  </r>
  <r>
    <x v="7"/>
    <x v="8"/>
    <n v="34"/>
    <n v="9"/>
    <n v="1875"/>
  </r>
  <r>
    <x v="8"/>
    <x v="8"/>
    <n v="34"/>
    <n v="4"/>
    <n v="13342"/>
  </r>
  <r>
    <x v="9"/>
    <x v="8"/>
    <n v="34"/>
    <n v="0"/>
    <n v="0"/>
  </r>
  <r>
    <x v="10"/>
    <x v="8"/>
    <n v="34"/>
    <n v="42"/>
    <n v="41871"/>
  </r>
  <r>
    <x v="11"/>
    <x v="8"/>
    <n v="34"/>
    <n v="12"/>
    <n v="959"/>
  </r>
  <r>
    <x v="12"/>
    <x v="8"/>
    <n v="34"/>
    <n v="1"/>
    <n v="81"/>
  </r>
  <r>
    <x v="13"/>
    <x v="8"/>
    <n v="34"/>
    <n v="58"/>
    <n v="36699"/>
  </r>
  <r>
    <x v="14"/>
    <x v="8"/>
    <n v="34"/>
    <n v="16"/>
    <n v="3684"/>
  </r>
  <r>
    <x v="15"/>
    <x v="8"/>
    <n v="34"/>
    <n v="13"/>
    <n v="4667"/>
  </r>
  <r>
    <x v="16"/>
    <x v="8"/>
    <n v="34"/>
    <n v="7"/>
    <n v="1453"/>
  </r>
  <r>
    <x v="17"/>
    <x v="8"/>
    <n v="34"/>
    <n v="9"/>
    <n v="6518"/>
  </r>
  <r>
    <x v="18"/>
    <x v="8"/>
    <n v="34"/>
    <n v="92"/>
    <n v="51873"/>
  </r>
  <r>
    <x v="19"/>
    <x v="8"/>
    <n v="34"/>
    <n v="18"/>
    <n v="4099"/>
  </r>
  <r>
    <x v="20"/>
    <x v="8"/>
    <n v="34"/>
    <n v="12"/>
    <n v="3603"/>
  </r>
  <r>
    <x v="21"/>
    <x v="8"/>
    <n v="34"/>
    <n v="28"/>
    <n v="28563"/>
  </r>
  <r>
    <x v="22"/>
    <x v="8"/>
    <n v="34"/>
    <n v="31"/>
    <n v="9344"/>
  </r>
  <r>
    <x v="23"/>
    <x v="8"/>
    <n v="34"/>
    <n v="7"/>
    <n v="1868"/>
  </r>
  <r>
    <x v="24"/>
    <x v="8"/>
    <n v="34"/>
    <n v="40"/>
    <n v="13992"/>
  </r>
  <r>
    <x v="25"/>
    <x v="8"/>
    <n v="34"/>
    <n v="15"/>
    <n v="3089"/>
  </r>
  <r>
    <x v="26"/>
    <x v="8"/>
    <n v="34"/>
    <n v="2"/>
    <n v="1623"/>
  </r>
  <r>
    <x v="27"/>
    <x v="8"/>
    <n v="34"/>
    <n v="39"/>
    <n v="7487"/>
  </r>
  <r>
    <x v="28"/>
    <x v="8"/>
    <n v="34"/>
    <n v="29"/>
    <n v="14040"/>
  </r>
  <r>
    <x v="29"/>
    <x v="8"/>
    <n v="34"/>
    <n v="12"/>
    <n v="1351"/>
  </r>
  <r>
    <x v="30"/>
    <x v="8"/>
    <n v="34"/>
    <n v="36"/>
    <n v="24830"/>
  </r>
  <r>
    <x v="31"/>
    <x v="8"/>
    <n v="34"/>
    <n v="12"/>
    <n v="4598"/>
  </r>
  <r>
    <x v="32"/>
    <x v="8"/>
    <n v="34"/>
    <n v="34"/>
    <n v="8892"/>
  </r>
  <r>
    <x v="33"/>
    <x v="8"/>
    <n v="34"/>
    <n v="13"/>
    <n v="6017"/>
  </r>
  <r>
    <x v="34"/>
    <x v="8"/>
    <n v="34"/>
    <n v="5"/>
    <n v="574"/>
  </r>
  <r>
    <x v="35"/>
    <x v="8"/>
    <n v="34"/>
    <n v="27"/>
    <n v="10854"/>
  </r>
  <r>
    <x v="36"/>
    <x v="8"/>
    <n v="34"/>
    <n v="15"/>
    <n v="4860"/>
  </r>
  <r>
    <x v="37"/>
    <x v="8"/>
    <n v="34"/>
    <n v="72"/>
    <n v="33238"/>
  </r>
  <r>
    <x v="38"/>
    <x v="8"/>
    <n v="34"/>
    <n v="130"/>
    <n v="48106"/>
  </r>
  <r>
    <x v="39"/>
    <x v="8"/>
    <n v="34"/>
    <n v="22"/>
    <n v="3527"/>
  </r>
  <r>
    <x v="40"/>
    <x v="8"/>
    <n v="34"/>
    <n v="10"/>
    <n v="3941"/>
  </r>
  <r>
    <x v="41"/>
    <x v="8"/>
    <n v="34"/>
    <n v="23"/>
    <n v="6689"/>
  </r>
  <r>
    <x v="42"/>
    <x v="8"/>
    <n v="34"/>
    <n v="47"/>
    <n v="6870"/>
  </r>
  <r>
    <x v="43"/>
    <x v="8"/>
    <n v="34"/>
    <n v="88"/>
    <n v="19297"/>
  </r>
  <r>
    <x v="44"/>
    <x v="8"/>
    <n v="34"/>
    <n v="0"/>
    <n v="0"/>
  </r>
  <r>
    <x v="45"/>
    <x v="8"/>
    <n v="34"/>
    <n v="4"/>
    <n v="752"/>
  </r>
  <r>
    <x v="46"/>
    <x v="8"/>
    <n v="34"/>
    <n v="115"/>
    <n v="81381"/>
  </r>
  <r>
    <x v="47"/>
    <x v="8"/>
    <n v="34"/>
    <n v="32"/>
    <n v="4709"/>
  </r>
  <r>
    <x v="48"/>
    <x v="8"/>
    <n v="34"/>
    <n v="21"/>
    <n v="6356"/>
  </r>
  <r>
    <x v="49"/>
    <x v="8"/>
    <n v="34"/>
    <n v="17"/>
    <n v="2445"/>
  </r>
  <r>
    <x v="50"/>
    <x v="8"/>
    <n v="34"/>
    <n v="13"/>
    <n v="2454"/>
  </r>
  <r>
    <x v="53"/>
    <x v="8"/>
    <n v="34"/>
    <n v="5"/>
    <n v="2061"/>
  </r>
  <r>
    <x v="52"/>
    <x v="8"/>
    <n v="34"/>
    <n v="2"/>
    <n v="550"/>
  </r>
  <r>
    <x v="51"/>
    <x v="8"/>
    <n v="34"/>
    <n v="60"/>
    <n v="91270"/>
  </r>
  <r>
    <x v="0"/>
    <x v="8"/>
    <n v="35"/>
    <n v="78"/>
    <n v="39065"/>
  </r>
  <r>
    <x v="1"/>
    <x v="8"/>
    <n v="35"/>
    <n v="14"/>
    <n v="4012"/>
  </r>
  <r>
    <x v="2"/>
    <x v="8"/>
    <n v="35"/>
    <n v="36"/>
    <n v="13906"/>
  </r>
  <r>
    <x v="3"/>
    <x v="8"/>
    <n v="35"/>
    <n v="7"/>
    <n v="2560"/>
  </r>
  <r>
    <x v="4"/>
    <x v="8"/>
    <n v="35"/>
    <n v="75"/>
    <n v="42792"/>
  </r>
  <r>
    <x v="5"/>
    <x v="8"/>
    <n v="35"/>
    <n v="41"/>
    <n v="24376"/>
  </r>
  <r>
    <x v="6"/>
    <x v="8"/>
    <n v="35"/>
    <n v="4"/>
    <n v="2061"/>
  </r>
  <r>
    <x v="7"/>
    <x v="8"/>
    <n v="35"/>
    <n v="10"/>
    <n v="2524"/>
  </r>
  <r>
    <x v="8"/>
    <x v="8"/>
    <n v="35"/>
    <n v="4"/>
    <n v="13343"/>
  </r>
  <r>
    <x v="9"/>
    <x v="8"/>
    <n v="35"/>
    <n v="0"/>
    <n v="0"/>
  </r>
  <r>
    <x v="10"/>
    <x v="8"/>
    <n v="35"/>
    <n v="44"/>
    <n v="43546"/>
  </r>
  <r>
    <x v="11"/>
    <x v="8"/>
    <n v="35"/>
    <n v="12"/>
    <n v="1527"/>
  </r>
  <r>
    <x v="12"/>
    <x v="8"/>
    <n v="35"/>
    <n v="1"/>
    <n v="65"/>
  </r>
  <r>
    <x v="13"/>
    <x v="8"/>
    <n v="35"/>
    <n v="58"/>
    <n v="37696"/>
  </r>
  <r>
    <x v="14"/>
    <x v="8"/>
    <n v="35"/>
    <n v="15"/>
    <n v="3832"/>
  </r>
  <r>
    <x v="15"/>
    <x v="8"/>
    <n v="35"/>
    <n v="13"/>
    <n v="4288"/>
  </r>
  <r>
    <x v="16"/>
    <x v="8"/>
    <n v="35"/>
    <n v="8"/>
    <n v="2213"/>
  </r>
  <r>
    <x v="17"/>
    <x v="8"/>
    <n v="35"/>
    <n v="9"/>
    <n v="6773"/>
  </r>
  <r>
    <x v="18"/>
    <x v="8"/>
    <n v="35"/>
    <n v="92"/>
    <n v="51716"/>
  </r>
  <r>
    <x v="19"/>
    <x v="8"/>
    <n v="35"/>
    <n v="19"/>
    <n v="3991"/>
  </r>
  <r>
    <x v="20"/>
    <x v="8"/>
    <n v="35"/>
    <n v="12"/>
    <n v="4237"/>
  </r>
  <r>
    <x v="21"/>
    <x v="8"/>
    <n v="35"/>
    <n v="26"/>
    <n v="26608"/>
  </r>
  <r>
    <x v="22"/>
    <x v="8"/>
    <n v="35"/>
    <n v="33"/>
    <n v="9870"/>
  </r>
  <r>
    <x v="23"/>
    <x v="8"/>
    <n v="35"/>
    <n v="10"/>
    <n v="2516"/>
  </r>
  <r>
    <x v="24"/>
    <x v="8"/>
    <n v="35"/>
    <n v="37"/>
    <n v="11980"/>
  </r>
  <r>
    <x v="25"/>
    <x v="8"/>
    <n v="35"/>
    <n v="15"/>
    <n v="3343"/>
  </r>
  <r>
    <x v="26"/>
    <x v="8"/>
    <n v="35"/>
    <n v="2"/>
    <n v="1828"/>
  </r>
  <r>
    <x v="27"/>
    <x v="8"/>
    <n v="35"/>
    <n v="40"/>
    <n v="7586"/>
  </r>
  <r>
    <x v="28"/>
    <x v="8"/>
    <n v="35"/>
    <n v="29"/>
    <n v="14235"/>
  </r>
  <r>
    <x v="29"/>
    <x v="8"/>
    <n v="35"/>
    <n v="12"/>
    <n v="1613"/>
  </r>
  <r>
    <x v="30"/>
    <x v="8"/>
    <n v="35"/>
    <n v="36"/>
    <n v="25313"/>
  </r>
  <r>
    <x v="31"/>
    <x v="8"/>
    <n v="35"/>
    <n v="31"/>
    <n v="13939"/>
  </r>
  <r>
    <x v="32"/>
    <x v="8"/>
    <n v="35"/>
    <n v="33"/>
    <n v="9869"/>
  </r>
  <r>
    <x v="33"/>
    <x v="8"/>
    <n v="35"/>
    <n v="14"/>
    <n v="7070"/>
  </r>
  <r>
    <x v="34"/>
    <x v="8"/>
    <n v="35"/>
    <n v="1"/>
    <n v="201"/>
  </r>
  <r>
    <x v="35"/>
    <x v="8"/>
    <n v="35"/>
    <n v="27"/>
    <n v="11022"/>
  </r>
  <r>
    <x v="36"/>
    <x v="8"/>
    <n v="35"/>
    <n v="14"/>
    <n v="5600"/>
  </r>
  <r>
    <x v="37"/>
    <x v="8"/>
    <n v="35"/>
    <n v="72"/>
    <n v="33061"/>
  </r>
  <r>
    <x v="38"/>
    <x v="8"/>
    <n v="35"/>
    <n v="126"/>
    <n v="51692"/>
  </r>
  <r>
    <x v="39"/>
    <x v="8"/>
    <n v="35"/>
    <n v="22"/>
    <n v="4398"/>
  </r>
  <r>
    <x v="40"/>
    <x v="8"/>
    <n v="35"/>
    <n v="10"/>
    <n v="4154"/>
  </r>
  <r>
    <x v="41"/>
    <x v="8"/>
    <n v="35"/>
    <n v="23"/>
    <n v="6534"/>
  </r>
  <r>
    <x v="42"/>
    <x v="8"/>
    <n v="35"/>
    <n v="49"/>
    <n v="7578"/>
  </r>
  <r>
    <x v="43"/>
    <x v="8"/>
    <n v="35"/>
    <n v="78"/>
    <n v="20236"/>
  </r>
  <r>
    <x v="44"/>
    <x v="8"/>
    <n v="35"/>
    <n v="56"/>
    <n v="45528"/>
  </r>
  <r>
    <x v="45"/>
    <x v="8"/>
    <n v="35"/>
    <n v="4"/>
    <n v="717"/>
  </r>
  <r>
    <x v="46"/>
    <x v="8"/>
    <n v="35"/>
    <n v="122"/>
    <n v="87701"/>
  </r>
  <r>
    <x v="47"/>
    <x v="8"/>
    <n v="35"/>
    <n v="33"/>
    <n v="3825"/>
  </r>
  <r>
    <x v="48"/>
    <x v="8"/>
    <n v="35"/>
    <n v="20"/>
    <n v="6506"/>
  </r>
  <r>
    <x v="49"/>
    <x v="8"/>
    <n v="35"/>
    <n v="18"/>
    <n v="2304"/>
  </r>
  <r>
    <x v="50"/>
    <x v="8"/>
    <n v="35"/>
    <n v="14"/>
    <n v="2945"/>
  </r>
  <r>
    <x v="53"/>
    <x v="8"/>
    <n v="35"/>
    <n v="4"/>
    <n v="1852"/>
  </r>
  <r>
    <x v="52"/>
    <x v="8"/>
    <n v="35"/>
    <n v="2"/>
    <n v="556"/>
  </r>
  <r>
    <x v="51"/>
    <x v="8"/>
    <n v="35"/>
    <n v="64"/>
    <n v="93512"/>
  </r>
  <r>
    <x v="0"/>
    <x v="8"/>
    <n v="36"/>
    <n v="78"/>
    <n v="39056"/>
  </r>
  <r>
    <x v="1"/>
    <x v="8"/>
    <n v="36"/>
    <n v="14"/>
    <n v="4178"/>
  </r>
  <r>
    <x v="2"/>
    <x v="8"/>
    <n v="36"/>
    <n v="43"/>
    <n v="14995"/>
  </r>
  <r>
    <x v="3"/>
    <x v="8"/>
    <n v="36"/>
    <n v="8"/>
    <n v="2526"/>
  </r>
  <r>
    <x v="4"/>
    <x v="8"/>
    <n v="36"/>
    <n v="71"/>
    <n v="38143"/>
  </r>
  <r>
    <x v="5"/>
    <x v="8"/>
    <n v="36"/>
    <n v="40"/>
    <n v="18602"/>
  </r>
  <r>
    <x v="6"/>
    <x v="8"/>
    <n v="36"/>
    <n v="5"/>
    <n v="2284"/>
  </r>
  <r>
    <x v="7"/>
    <x v="8"/>
    <n v="36"/>
    <n v="10"/>
    <n v="1945"/>
  </r>
  <r>
    <x v="8"/>
    <x v="8"/>
    <n v="36"/>
    <n v="4"/>
    <n v="12027"/>
  </r>
  <r>
    <x v="9"/>
    <x v="8"/>
    <n v="36"/>
    <n v="0"/>
    <n v="0"/>
  </r>
  <r>
    <x v="10"/>
    <x v="8"/>
    <n v="36"/>
    <n v="44"/>
    <n v="42011"/>
  </r>
  <r>
    <x v="11"/>
    <x v="8"/>
    <n v="36"/>
    <n v="13"/>
    <n v="1082"/>
  </r>
  <r>
    <x v="12"/>
    <x v="8"/>
    <n v="36"/>
    <n v="1"/>
    <n v="68"/>
  </r>
  <r>
    <x v="13"/>
    <x v="8"/>
    <n v="36"/>
    <n v="58"/>
    <n v="35501"/>
  </r>
  <r>
    <x v="14"/>
    <x v="8"/>
    <n v="36"/>
    <n v="15"/>
    <n v="3360"/>
  </r>
  <r>
    <x v="15"/>
    <x v="8"/>
    <n v="36"/>
    <n v="13"/>
    <n v="3702"/>
  </r>
  <r>
    <x v="16"/>
    <x v="8"/>
    <n v="36"/>
    <n v="8"/>
    <n v="2015"/>
  </r>
  <r>
    <x v="17"/>
    <x v="8"/>
    <n v="36"/>
    <n v="10"/>
    <n v="6804"/>
  </r>
  <r>
    <x v="18"/>
    <x v="8"/>
    <n v="36"/>
    <n v="94"/>
    <n v="50005"/>
  </r>
  <r>
    <x v="19"/>
    <x v="8"/>
    <n v="36"/>
    <n v="19"/>
    <n v="3801"/>
  </r>
  <r>
    <x v="20"/>
    <x v="8"/>
    <n v="36"/>
    <n v="12"/>
    <n v="2691"/>
  </r>
  <r>
    <x v="21"/>
    <x v="8"/>
    <n v="36"/>
    <n v="30"/>
    <n v="27604"/>
  </r>
  <r>
    <x v="22"/>
    <x v="8"/>
    <n v="36"/>
    <n v="33"/>
    <n v="9065"/>
  </r>
  <r>
    <x v="23"/>
    <x v="8"/>
    <n v="36"/>
    <n v="16"/>
    <n v="4986"/>
  </r>
  <r>
    <x v="24"/>
    <x v="8"/>
    <n v="36"/>
    <n v="45"/>
    <n v="17049"/>
  </r>
  <r>
    <x v="25"/>
    <x v="8"/>
    <n v="36"/>
    <n v="16"/>
    <n v="3040"/>
  </r>
  <r>
    <x v="26"/>
    <x v="8"/>
    <n v="36"/>
    <n v="2"/>
    <n v="1522"/>
  </r>
  <r>
    <x v="27"/>
    <x v="8"/>
    <n v="36"/>
    <n v="40"/>
    <n v="7571"/>
  </r>
  <r>
    <x v="28"/>
    <x v="8"/>
    <n v="36"/>
    <n v="27"/>
    <n v="13217"/>
  </r>
  <r>
    <x v="29"/>
    <x v="8"/>
    <n v="36"/>
    <n v="12"/>
    <n v="1685"/>
  </r>
  <r>
    <x v="30"/>
    <x v="8"/>
    <n v="36"/>
    <n v="43"/>
    <n v="32186"/>
  </r>
  <r>
    <x v="31"/>
    <x v="8"/>
    <n v="36"/>
    <n v="30"/>
    <n v="12551"/>
  </r>
  <r>
    <x v="32"/>
    <x v="8"/>
    <n v="36"/>
    <n v="13"/>
    <n v="2332"/>
  </r>
  <r>
    <x v="33"/>
    <x v="8"/>
    <n v="36"/>
    <n v="16"/>
    <n v="5728"/>
  </r>
  <r>
    <x v="34"/>
    <x v="8"/>
    <n v="36"/>
    <n v="4"/>
    <n v="327"/>
  </r>
  <r>
    <x v="35"/>
    <x v="8"/>
    <n v="36"/>
    <n v="25"/>
    <n v="8922"/>
  </r>
  <r>
    <x v="36"/>
    <x v="8"/>
    <n v="36"/>
    <n v="16"/>
    <n v="5484"/>
  </r>
  <r>
    <x v="37"/>
    <x v="8"/>
    <n v="36"/>
    <n v="72"/>
    <n v="33420"/>
  </r>
  <r>
    <x v="38"/>
    <x v="8"/>
    <n v="36"/>
    <n v="129"/>
    <n v="53250"/>
  </r>
  <r>
    <x v="39"/>
    <x v="8"/>
    <n v="36"/>
    <n v="23"/>
    <n v="4190"/>
  </r>
  <r>
    <x v="40"/>
    <x v="8"/>
    <n v="36"/>
    <n v="10"/>
    <n v="4258"/>
  </r>
  <r>
    <x v="41"/>
    <x v="8"/>
    <n v="36"/>
    <n v="23"/>
    <n v="6013"/>
  </r>
  <r>
    <x v="42"/>
    <x v="8"/>
    <n v="36"/>
    <n v="46"/>
    <n v="5951"/>
  </r>
  <r>
    <x v="43"/>
    <x v="8"/>
    <n v="36"/>
    <n v="93"/>
    <n v="19608"/>
  </r>
  <r>
    <x v="44"/>
    <x v="8"/>
    <n v="36"/>
    <n v="56"/>
    <n v="55538"/>
  </r>
  <r>
    <x v="45"/>
    <x v="8"/>
    <n v="36"/>
    <n v="2"/>
    <n v="359"/>
  </r>
  <r>
    <x v="46"/>
    <x v="8"/>
    <n v="36"/>
    <n v="120"/>
    <n v="88150"/>
  </r>
  <r>
    <x v="47"/>
    <x v="8"/>
    <n v="36"/>
    <n v="33"/>
    <n v="4629"/>
  </r>
  <r>
    <x v="48"/>
    <x v="8"/>
    <n v="36"/>
    <n v="18"/>
    <n v="4846"/>
  </r>
  <r>
    <x v="49"/>
    <x v="8"/>
    <n v="36"/>
    <n v="19"/>
    <n v="2948"/>
  </r>
  <r>
    <x v="50"/>
    <x v="8"/>
    <n v="36"/>
    <n v="14"/>
    <n v="2554"/>
  </r>
  <r>
    <x v="53"/>
    <x v="8"/>
    <n v="36"/>
    <n v="5"/>
    <n v="2279"/>
  </r>
  <r>
    <x v="52"/>
    <x v="8"/>
    <n v="36"/>
    <n v="2"/>
    <n v="635"/>
  </r>
  <r>
    <x v="51"/>
    <x v="8"/>
    <n v="36"/>
    <n v="67"/>
    <n v="95540"/>
  </r>
  <r>
    <x v="0"/>
    <x v="8"/>
    <n v="37"/>
    <n v="77"/>
    <n v="39553"/>
  </r>
  <r>
    <x v="1"/>
    <x v="8"/>
    <n v="37"/>
    <n v="14"/>
    <n v="3939"/>
  </r>
  <r>
    <x v="2"/>
    <x v="8"/>
    <n v="37"/>
    <n v="43"/>
    <n v="16472"/>
  </r>
  <r>
    <x v="3"/>
    <x v="8"/>
    <n v="37"/>
    <n v="8"/>
    <n v="2800"/>
  </r>
  <r>
    <x v="4"/>
    <x v="8"/>
    <n v="37"/>
    <n v="78"/>
    <n v="41942"/>
  </r>
  <r>
    <x v="5"/>
    <x v="8"/>
    <n v="37"/>
    <n v="40"/>
    <n v="22343"/>
  </r>
  <r>
    <x v="6"/>
    <x v="8"/>
    <n v="37"/>
    <n v="5"/>
    <n v="2864"/>
  </r>
  <r>
    <x v="7"/>
    <x v="8"/>
    <n v="37"/>
    <n v="10"/>
    <n v="2358"/>
  </r>
  <r>
    <x v="8"/>
    <x v="8"/>
    <n v="37"/>
    <n v="4"/>
    <n v="13013"/>
  </r>
  <r>
    <x v="9"/>
    <x v="8"/>
    <n v="37"/>
    <n v="0"/>
    <n v="0"/>
  </r>
  <r>
    <x v="10"/>
    <x v="8"/>
    <n v="37"/>
    <n v="44"/>
    <n v="45002"/>
  </r>
  <r>
    <x v="11"/>
    <x v="8"/>
    <n v="37"/>
    <n v="12"/>
    <n v="1258"/>
  </r>
  <r>
    <x v="12"/>
    <x v="8"/>
    <n v="37"/>
    <n v="2"/>
    <n v="564"/>
  </r>
  <r>
    <x v="13"/>
    <x v="8"/>
    <n v="37"/>
    <n v="58"/>
    <n v="39108"/>
  </r>
  <r>
    <x v="14"/>
    <x v="8"/>
    <n v="37"/>
    <n v="16"/>
    <n v="3911"/>
  </r>
  <r>
    <x v="15"/>
    <x v="8"/>
    <n v="37"/>
    <n v="13"/>
    <n v="4603"/>
  </r>
  <r>
    <x v="16"/>
    <x v="8"/>
    <n v="37"/>
    <n v="8"/>
    <n v="2316"/>
  </r>
  <r>
    <x v="17"/>
    <x v="8"/>
    <n v="37"/>
    <n v="9"/>
    <n v="6839"/>
  </r>
  <r>
    <x v="18"/>
    <x v="8"/>
    <n v="37"/>
    <n v="90"/>
    <n v="51747"/>
  </r>
  <r>
    <x v="19"/>
    <x v="8"/>
    <n v="37"/>
    <n v="18"/>
    <n v="4020"/>
  </r>
  <r>
    <x v="20"/>
    <x v="8"/>
    <n v="37"/>
    <n v="13"/>
    <n v="4328"/>
  </r>
  <r>
    <x v="21"/>
    <x v="8"/>
    <n v="37"/>
    <n v="30"/>
    <n v="31230"/>
  </r>
  <r>
    <x v="22"/>
    <x v="8"/>
    <n v="37"/>
    <n v="31"/>
    <n v="12070"/>
  </r>
  <r>
    <x v="23"/>
    <x v="8"/>
    <n v="37"/>
    <n v="15"/>
    <n v="5622"/>
  </r>
  <r>
    <x v="24"/>
    <x v="8"/>
    <n v="37"/>
    <n v="41"/>
    <n v="15334"/>
  </r>
  <r>
    <x v="25"/>
    <x v="8"/>
    <n v="37"/>
    <n v="15"/>
    <n v="3248"/>
  </r>
  <r>
    <x v="26"/>
    <x v="8"/>
    <n v="37"/>
    <n v="2"/>
    <n v="1924"/>
  </r>
  <r>
    <x v="27"/>
    <x v="8"/>
    <n v="37"/>
    <n v="41"/>
    <n v="7558"/>
  </r>
  <r>
    <x v="28"/>
    <x v="8"/>
    <n v="37"/>
    <n v="27"/>
    <n v="13756"/>
  </r>
  <r>
    <x v="29"/>
    <x v="8"/>
    <n v="37"/>
    <n v="12"/>
    <n v="1860"/>
  </r>
  <r>
    <x v="30"/>
    <x v="8"/>
    <n v="37"/>
    <n v="43"/>
    <n v="32883"/>
  </r>
  <r>
    <x v="31"/>
    <x v="8"/>
    <n v="37"/>
    <n v="30"/>
    <n v="13034"/>
  </r>
  <r>
    <x v="32"/>
    <x v="8"/>
    <n v="37"/>
    <n v="14"/>
    <n v="2762"/>
  </r>
  <r>
    <x v="33"/>
    <x v="8"/>
    <n v="37"/>
    <n v="16"/>
    <n v="5866"/>
  </r>
  <r>
    <x v="34"/>
    <x v="8"/>
    <n v="37"/>
    <n v="4"/>
    <n v="797"/>
  </r>
  <r>
    <x v="35"/>
    <x v="8"/>
    <n v="37"/>
    <n v="25"/>
    <n v="9175"/>
  </r>
  <r>
    <x v="36"/>
    <x v="8"/>
    <n v="37"/>
    <n v="16"/>
    <n v="5102"/>
  </r>
  <r>
    <x v="37"/>
    <x v="8"/>
    <n v="37"/>
    <n v="72"/>
    <n v="33439"/>
  </r>
  <r>
    <x v="38"/>
    <x v="8"/>
    <n v="37"/>
    <n v="135"/>
    <n v="55400"/>
  </r>
  <r>
    <x v="39"/>
    <x v="8"/>
    <n v="37"/>
    <n v="21"/>
    <n v="5200"/>
  </r>
  <r>
    <x v="40"/>
    <x v="8"/>
    <n v="37"/>
    <n v="10"/>
    <n v="3871"/>
  </r>
  <r>
    <x v="41"/>
    <x v="8"/>
    <n v="37"/>
    <n v="23"/>
    <n v="6758"/>
  </r>
  <r>
    <x v="42"/>
    <x v="8"/>
    <n v="37"/>
    <n v="44"/>
    <n v="7178"/>
  </r>
  <r>
    <x v="43"/>
    <x v="8"/>
    <n v="37"/>
    <n v="91"/>
    <n v="21034"/>
  </r>
  <r>
    <x v="44"/>
    <x v="8"/>
    <n v="37"/>
    <n v="56"/>
    <n v="54433"/>
  </r>
  <r>
    <x v="45"/>
    <x v="8"/>
    <n v="37"/>
    <n v="4"/>
    <n v="712"/>
  </r>
  <r>
    <x v="46"/>
    <x v="8"/>
    <n v="37"/>
    <n v="121"/>
    <n v="86290"/>
  </r>
  <r>
    <x v="47"/>
    <x v="8"/>
    <n v="37"/>
    <n v="33"/>
    <n v="5014"/>
  </r>
  <r>
    <x v="48"/>
    <x v="8"/>
    <n v="37"/>
    <n v="20"/>
    <n v="6146"/>
  </r>
  <r>
    <x v="49"/>
    <x v="8"/>
    <n v="37"/>
    <n v="18"/>
    <n v="2968"/>
  </r>
  <r>
    <x v="50"/>
    <x v="8"/>
    <n v="37"/>
    <n v="13"/>
    <n v="2772"/>
  </r>
  <r>
    <x v="53"/>
    <x v="8"/>
    <n v="37"/>
    <n v="5"/>
    <n v="2283"/>
  </r>
  <r>
    <x v="52"/>
    <x v="8"/>
    <n v="37"/>
    <n v="2"/>
    <n v="602"/>
  </r>
  <r>
    <x v="51"/>
    <x v="8"/>
    <n v="37"/>
    <n v="68"/>
    <n v="97549"/>
  </r>
  <r>
    <x v="0"/>
    <x v="8"/>
    <n v="38"/>
    <n v="76"/>
    <n v="37888"/>
  </r>
  <r>
    <x v="1"/>
    <x v="8"/>
    <n v="38"/>
    <n v="14"/>
    <n v="3934"/>
  </r>
  <r>
    <x v="2"/>
    <x v="8"/>
    <n v="38"/>
    <n v="42"/>
    <n v="14791"/>
  </r>
  <r>
    <x v="3"/>
    <x v="8"/>
    <n v="38"/>
    <n v="8"/>
    <n v="2823"/>
  </r>
  <r>
    <x v="4"/>
    <x v="8"/>
    <n v="38"/>
    <n v="78"/>
    <n v="40592"/>
  </r>
  <r>
    <x v="5"/>
    <x v="8"/>
    <n v="38"/>
    <n v="40"/>
    <n v="22908"/>
  </r>
  <r>
    <x v="6"/>
    <x v="8"/>
    <n v="38"/>
    <n v="5"/>
    <n v="3114"/>
  </r>
  <r>
    <x v="7"/>
    <x v="8"/>
    <n v="38"/>
    <n v="5"/>
    <n v="1402"/>
  </r>
  <r>
    <x v="8"/>
    <x v="8"/>
    <n v="38"/>
    <n v="4"/>
    <n v="13219"/>
  </r>
  <r>
    <x v="9"/>
    <x v="8"/>
    <n v="38"/>
    <n v="0"/>
    <n v="0"/>
  </r>
  <r>
    <x v="10"/>
    <x v="8"/>
    <n v="38"/>
    <n v="44"/>
    <n v="43132"/>
  </r>
  <r>
    <x v="11"/>
    <x v="8"/>
    <n v="38"/>
    <n v="13"/>
    <n v="1429"/>
  </r>
  <r>
    <x v="12"/>
    <x v="8"/>
    <n v="38"/>
    <n v="2"/>
    <n v="862"/>
  </r>
  <r>
    <x v="13"/>
    <x v="8"/>
    <n v="38"/>
    <n v="58"/>
    <n v="39035"/>
  </r>
  <r>
    <x v="14"/>
    <x v="8"/>
    <n v="38"/>
    <n v="15"/>
    <n v="4095"/>
  </r>
  <r>
    <x v="15"/>
    <x v="8"/>
    <n v="38"/>
    <n v="14"/>
    <n v="4573"/>
  </r>
  <r>
    <x v="16"/>
    <x v="8"/>
    <n v="38"/>
    <n v="7"/>
    <n v="2362"/>
  </r>
  <r>
    <x v="17"/>
    <x v="8"/>
    <n v="38"/>
    <n v="6"/>
    <n v="4885"/>
  </r>
  <r>
    <x v="18"/>
    <x v="8"/>
    <n v="38"/>
    <n v="91"/>
    <n v="53657"/>
  </r>
  <r>
    <x v="19"/>
    <x v="8"/>
    <n v="38"/>
    <n v="18"/>
    <n v="3255"/>
  </r>
  <r>
    <x v="20"/>
    <x v="8"/>
    <n v="38"/>
    <n v="13"/>
    <n v="4839"/>
  </r>
  <r>
    <x v="21"/>
    <x v="8"/>
    <n v="38"/>
    <n v="30"/>
    <n v="31809"/>
  </r>
  <r>
    <x v="22"/>
    <x v="8"/>
    <n v="38"/>
    <n v="32"/>
    <n v="12649"/>
  </r>
  <r>
    <x v="23"/>
    <x v="8"/>
    <n v="38"/>
    <n v="15"/>
    <n v="6601"/>
  </r>
  <r>
    <x v="24"/>
    <x v="8"/>
    <n v="38"/>
    <n v="41"/>
    <n v="15613"/>
  </r>
  <r>
    <x v="25"/>
    <x v="8"/>
    <n v="38"/>
    <n v="15"/>
    <n v="3246"/>
  </r>
  <r>
    <x v="26"/>
    <x v="8"/>
    <n v="38"/>
    <n v="1"/>
    <n v="1357"/>
  </r>
  <r>
    <x v="27"/>
    <x v="8"/>
    <n v="38"/>
    <n v="41"/>
    <n v="7131"/>
  </r>
  <r>
    <x v="28"/>
    <x v="8"/>
    <n v="38"/>
    <n v="27"/>
    <n v="13511"/>
  </r>
  <r>
    <x v="29"/>
    <x v="8"/>
    <n v="38"/>
    <n v="13"/>
    <n v="2095"/>
  </r>
  <r>
    <x v="30"/>
    <x v="8"/>
    <n v="38"/>
    <n v="43"/>
    <n v="34928"/>
  </r>
  <r>
    <x v="31"/>
    <x v="8"/>
    <n v="38"/>
    <n v="28"/>
    <n v="12655"/>
  </r>
  <r>
    <x v="32"/>
    <x v="8"/>
    <n v="38"/>
    <n v="14"/>
    <n v="3067"/>
  </r>
  <r>
    <x v="33"/>
    <x v="8"/>
    <n v="38"/>
    <n v="16"/>
    <n v="6662"/>
  </r>
  <r>
    <x v="34"/>
    <x v="8"/>
    <n v="38"/>
    <n v="4"/>
    <n v="740"/>
  </r>
  <r>
    <x v="35"/>
    <x v="8"/>
    <n v="38"/>
    <n v="24"/>
    <n v="8899"/>
  </r>
  <r>
    <x v="36"/>
    <x v="8"/>
    <n v="38"/>
    <n v="0"/>
    <n v="0"/>
  </r>
  <r>
    <x v="37"/>
    <x v="8"/>
    <n v="38"/>
    <n v="72"/>
    <n v="33437"/>
  </r>
  <r>
    <x v="38"/>
    <x v="8"/>
    <n v="38"/>
    <n v="135"/>
    <n v="59159"/>
  </r>
  <r>
    <x v="39"/>
    <x v="8"/>
    <n v="38"/>
    <n v="23"/>
    <n v="6075"/>
  </r>
  <r>
    <x v="40"/>
    <x v="8"/>
    <n v="38"/>
    <n v="9"/>
    <n v="4300"/>
  </r>
  <r>
    <x v="41"/>
    <x v="8"/>
    <n v="38"/>
    <n v="23"/>
    <n v="6545"/>
  </r>
  <r>
    <x v="42"/>
    <x v="8"/>
    <n v="38"/>
    <n v="48"/>
    <n v="7575"/>
  </r>
  <r>
    <x v="43"/>
    <x v="8"/>
    <n v="38"/>
    <n v="93"/>
    <n v="24663"/>
  </r>
  <r>
    <x v="44"/>
    <x v="8"/>
    <n v="38"/>
    <n v="53"/>
    <n v="23551"/>
  </r>
  <r>
    <x v="45"/>
    <x v="8"/>
    <n v="38"/>
    <n v="4"/>
    <n v="757"/>
  </r>
  <r>
    <x v="46"/>
    <x v="8"/>
    <n v="38"/>
    <n v="122"/>
    <n v="86572"/>
  </r>
  <r>
    <x v="47"/>
    <x v="8"/>
    <n v="38"/>
    <n v="34"/>
    <n v="4889"/>
  </r>
  <r>
    <x v="48"/>
    <x v="8"/>
    <n v="38"/>
    <n v="19"/>
    <n v="5876"/>
  </r>
  <r>
    <x v="49"/>
    <x v="8"/>
    <n v="38"/>
    <n v="19"/>
    <n v="3787"/>
  </r>
  <r>
    <x v="50"/>
    <x v="8"/>
    <n v="38"/>
    <n v="13"/>
    <n v="2777"/>
  </r>
  <r>
    <x v="53"/>
    <x v="8"/>
    <n v="38"/>
    <n v="5"/>
    <n v="2325"/>
  </r>
  <r>
    <x v="52"/>
    <x v="8"/>
    <n v="38"/>
    <n v="2"/>
    <n v="627"/>
  </r>
  <r>
    <x v="51"/>
    <x v="8"/>
    <n v="38"/>
    <n v="65"/>
    <n v="102434"/>
  </r>
  <r>
    <x v="0"/>
    <x v="8"/>
    <n v="39"/>
    <n v="71"/>
    <n v="35691"/>
  </r>
  <r>
    <x v="1"/>
    <x v="8"/>
    <n v="39"/>
    <n v="14"/>
    <n v="3945"/>
  </r>
  <r>
    <x v="2"/>
    <x v="8"/>
    <n v="39"/>
    <n v="18"/>
    <n v="10673"/>
  </r>
  <r>
    <x v="3"/>
    <x v="8"/>
    <n v="39"/>
    <n v="8"/>
    <n v="2702"/>
  </r>
  <r>
    <x v="4"/>
    <x v="8"/>
    <n v="39"/>
    <n v="79"/>
    <n v="41889"/>
  </r>
  <r>
    <x v="5"/>
    <x v="8"/>
    <n v="39"/>
    <n v="39"/>
    <n v="19445"/>
  </r>
  <r>
    <x v="6"/>
    <x v="8"/>
    <n v="39"/>
    <n v="9"/>
    <n v="3949"/>
  </r>
  <r>
    <x v="7"/>
    <x v="8"/>
    <n v="39"/>
    <n v="10"/>
    <n v="2495"/>
  </r>
  <r>
    <x v="8"/>
    <x v="8"/>
    <n v="39"/>
    <n v="4"/>
    <n v="13368"/>
  </r>
  <r>
    <x v="9"/>
    <x v="8"/>
    <n v="39"/>
    <n v="0"/>
    <n v="0"/>
  </r>
  <r>
    <x v="10"/>
    <x v="8"/>
    <n v="39"/>
    <n v="44"/>
    <n v="39954"/>
  </r>
  <r>
    <x v="11"/>
    <x v="8"/>
    <n v="39"/>
    <n v="12"/>
    <n v="1187"/>
  </r>
  <r>
    <x v="12"/>
    <x v="8"/>
    <n v="39"/>
    <n v="3"/>
    <n v="1037"/>
  </r>
  <r>
    <x v="13"/>
    <x v="8"/>
    <n v="39"/>
    <n v="58"/>
    <n v="36592"/>
  </r>
  <r>
    <x v="14"/>
    <x v="8"/>
    <n v="39"/>
    <n v="14"/>
    <n v="3531"/>
  </r>
  <r>
    <x v="15"/>
    <x v="8"/>
    <n v="39"/>
    <n v="15"/>
    <n v="4873"/>
  </r>
  <r>
    <x v="16"/>
    <x v="8"/>
    <n v="39"/>
    <n v="8"/>
    <n v="2229"/>
  </r>
  <r>
    <x v="17"/>
    <x v="8"/>
    <n v="39"/>
    <n v="11"/>
    <n v="7608"/>
  </r>
  <r>
    <x v="18"/>
    <x v="8"/>
    <n v="39"/>
    <n v="94"/>
    <n v="50913"/>
  </r>
  <r>
    <x v="19"/>
    <x v="8"/>
    <n v="39"/>
    <n v="18"/>
    <n v="3463"/>
  </r>
  <r>
    <x v="20"/>
    <x v="8"/>
    <n v="39"/>
    <n v="13"/>
    <n v="4843"/>
  </r>
  <r>
    <x v="21"/>
    <x v="8"/>
    <n v="39"/>
    <n v="30"/>
    <n v="30387"/>
  </r>
  <r>
    <x v="22"/>
    <x v="8"/>
    <n v="39"/>
    <n v="30"/>
    <n v="10612"/>
  </r>
  <r>
    <x v="23"/>
    <x v="8"/>
    <n v="39"/>
    <n v="17"/>
    <n v="6851"/>
  </r>
  <r>
    <x v="24"/>
    <x v="8"/>
    <n v="39"/>
    <n v="44"/>
    <n v="17527"/>
  </r>
  <r>
    <x v="25"/>
    <x v="8"/>
    <n v="39"/>
    <n v="15"/>
    <n v="3135"/>
  </r>
  <r>
    <x v="26"/>
    <x v="8"/>
    <n v="39"/>
    <n v="1"/>
    <n v="1409"/>
  </r>
  <r>
    <x v="27"/>
    <x v="8"/>
    <n v="39"/>
    <n v="41"/>
    <n v="6682"/>
  </r>
  <r>
    <x v="28"/>
    <x v="8"/>
    <n v="39"/>
    <n v="26"/>
    <n v="13579"/>
  </r>
  <r>
    <x v="29"/>
    <x v="8"/>
    <n v="39"/>
    <n v="13"/>
    <n v="2129"/>
  </r>
  <r>
    <x v="30"/>
    <x v="8"/>
    <n v="39"/>
    <n v="42"/>
    <n v="34188"/>
  </r>
  <r>
    <x v="31"/>
    <x v="8"/>
    <n v="39"/>
    <n v="32"/>
    <n v="13841"/>
  </r>
  <r>
    <x v="32"/>
    <x v="8"/>
    <n v="39"/>
    <n v="35"/>
    <n v="11388"/>
  </r>
  <r>
    <x v="33"/>
    <x v="8"/>
    <n v="39"/>
    <n v="18"/>
    <n v="8250"/>
  </r>
  <r>
    <x v="34"/>
    <x v="8"/>
    <n v="39"/>
    <n v="4"/>
    <n v="829"/>
  </r>
  <r>
    <x v="35"/>
    <x v="8"/>
    <n v="39"/>
    <n v="29"/>
    <n v="11297"/>
  </r>
  <r>
    <x v="36"/>
    <x v="8"/>
    <n v="39"/>
    <n v="14"/>
    <n v="3358"/>
  </r>
  <r>
    <x v="37"/>
    <x v="8"/>
    <n v="39"/>
    <n v="72"/>
    <n v="33732"/>
  </r>
  <r>
    <x v="38"/>
    <x v="8"/>
    <n v="39"/>
    <n v="131"/>
    <n v="56427"/>
  </r>
  <r>
    <x v="39"/>
    <x v="8"/>
    <n v="39"/>
    <n v="23"/>
    <n v="6042"/>
  </r>
  <r>
    <x v="40"/>
    <x v="8"/>
    <n v="39"/>
    <n v="9"/>
    <n v="4202"/>
  </r>
  <r>
    <x v="41"/>
    <x v="8"/>
    <n v="39"/>
    <n v="23"/>
    <n v="6655"/>
  </r>
  <r>
    <x v="42"/>
    <x v="8"/>
    <n v="39"/>
    <n v="41"/>
    <n v="6208"/>
  </r>
  <r>
    <x v="43"/>
    <x v="8"/>
    <n v="39"/>
    <n v="96"/>
    <n v="25773"/>
  </r>
  <r>
    <x v="44"/>
    <x v="8"/>
    <n v="39"/>
    <n v="53"/>
    <n v="20810"/>
  </r>
  <r>
    <x v="45"/>
    <x v="8"/>
    <n v="39"/>
    <n v="4"/>
    <n v="747"/>
  </r>
  <r>
    <x v="46"/>
    <x v="8"/>
    <n v="39"/>
    <n v="127"/>
    <n v="89501"/>
  </r>
  <r>
    <x v="47"/>
    <x v="8"/>
    <n v="39"/>
    <n v="21"/>
    <n v="4907"/>
  </r>
  <r>
    <x v="48"/>
    <x v="8"/>
    <n v="39"/>
    <n v="19"/>
    <n v="6136"/>
  </r>
  <r>
    <x v="49"/>
    <x v="8"/>
    <n v="39"/>
    <n v="20"/>
    <n v="3687"/>
  </r>
  <r>
    <x v="50"/>
    <x v="8"/>
    <n v="39"/>
    <n v="15"/>
    <n v="85581"/>
  </r>
  <r>
    <x v="53"/>
    <x v="8"/>
    <n v="39"/>
    <n v="4"/>
    <n v="2132"/>
  </r>
  <r>
    <x v="52"/>
    <x v="8"/>
    <n v="39"/>
    <n v="2"/>
    <n v="586"/>
  </r>
  <r>
    <x v="51"/>
    <x v="8"/>
    <n v="39"/>
    <n v="65"/>
    <n v="99938"/>
  </r>
  <r>
    <x v="0"/>
    <x v="8"/>
    <n v="40"/>
    <n v="82"/>
    <n v="39327"/>
  </r>
  <r>
    <x v="1"/>
    <x v="8"/>
    <n v="40"/>
    <n v="16"/>
    <n v="4032"/>
  </r>
  <r>
    <x v="2"/>
    <x v="8"/>
    <n v="40"/>
    <n v="42"/>
    <n v="17692"/>
  </r>
  <r>
    <x v="3"/>
    <x v="8"/>
    <n v="40"/>
    <n v="14"/>
    <n v="4889"/>
  </r>
  <r>
    <x v="4"/>
    <x v="8"/>
    <n v="40"/>
    <n v="105"/>
    <n v="47137"/>
  </r>
  <r>
    <x v="5"/>
    <x v="8"/>
    <n v="40"/>
    <n v="74"/>
    <n v="40503"/>
  </r>
  <r>
    <x v="6"/>
    <x v="8"/>
    <n v="40"/>
    <n v="15"/>
    <n v="4864"/>
  </r>
  <r>
    <x v="7"/>
    <x v="8"/>
    <n v="40"/>
    <n v="10"/>
    <n v="2530"/>
  </r>
  <r>
    <x v="8"/>
    <x v="8"/>
    <n v="40"/>
    <n v="5"/>
    <n v="14457"/>
  </r>
  <r>
    <x v="9"/>
    <x v="8"/>
    <n v="40"/>
    <n v="0"/>
    <n v="0"/>
  </r>
  <r>
    <x v="10"/>
    <x v="8"/>
    <n v="40"/>
    <n v="95"/>
    <n v="79746"/>
  </r>
  <r>
    <x v="11"/>
    <x v="8"/>
    <n v="40"/>
    <n v="17"/>
    <n v="2159"/>
  </r>
  <r>
    <x v="12"/>
    <x v="8"/>
    <n v="40"/>
    <n v="6"/>
    <n v="1525"/>
  </r>
  <r>
    <x v="13"/>
    <x v="8"/>
    <n v="40"/>
    <n v="103"/>
    <n v="49752"/>
  </r>
  <r>
    <x v="14"/>
    <x v="8"/>
    <n v="40"/>
    <n v="24"/>
    <n v="5181"/>
  </r>
  <r>
    <x v="15"/>
    <x v="8"/>
    <n v="40"/>
    <n v="20"/>
    <n v="6306"/>
  </r>
  <r>
    <x v="16"/>
    <x v="8"/>
    <n v="40"/>
    <n v="33"/>
    <n v="13769"/>
  </r>
  <r>
    <x v="17"/>
    <x v="8"/>
    <n v="40"/>
    <n v="38"/>
    <n v="13453"/>
  </r>
  <r>
    <x v="18"/>
    <x v="8"/>
    <n v="40"/>
    <n v="95"/>
    <n v="50699"/>
  </r>
  <r>
    <x v="19"/>
    <x v="8"/>
    <n v="40"/>
    <n v="50"/>
    <n v="14583"/>
  </r>
  <r>
    <x v="20"/>
    <x v="8"/>
    <n v="40"/>
    <n v="24"/>
    <n v="8184"/>
  </r>
  <r>
    <x v="21"/>
    <x v="8"/>
    <n v="40"/>
    <n v="57"/>
    <n v="50115"/>
  </r>
  <r>
    <x v="22"/>
    <x v="8"/>
    <n v="40"/>
    <n v="85"/>
    <n v="27319"/>
  </r>
  <r>
    <x v="23"/>
    <x v="8"/>
    <n v="40"/>
    <n v="24"/>
    <n v="7545"/>
  </r>
  <r>
    <x v="24"/>
    <x v="8"/>
    <n v="40"/>
    <n v="44"/>
    <n v="17563"/>
  </r>
  <r>
    <x v="25"/>
    <x v="8"/>
    <n v="40"/>
    <n v="17"/>
    <n v="4296"/>
  </r>
  <r>
    <x v="26"/>
    <x v="8"/>
    <n v="40"/>
    <n v="30"/>
    <n v="7717"/>
  </r>
  <r>
    <x v="27"/>
    <x v="8"/>
    <n v="40"/>
    <n v="47"/>
    <n v="4580"/>
  </r>
  <r>
    <x v="28"/>
    <x v="8"/>
    <n v="40"/>
    <n v="35"/>
    <n v="16708"/>
  </r>
  <r>
    <x v="29"/>
    <x v="8"/>
    <n v="40"/>
    <n v="16"/>
    <n v="3116"/>
  </r>
  <r>
    <x v="30"/>
    <x v="8"/>
    <n v="40"/>
    <n v="41"/>
    <n v="32714"/>
  </r>
  <r>
    <x v="31"/>
    <x v="8"/>
    <n v="40"/>
    <n v="47"/>
    <n v="20066"/>
  </r>
  <r>
    <x v="32"/>
    <x v="8"/>
    <n v="40"/>
    <n v="132"/>
    <n v="64571"/>
  </r>
  <r>
    <x v="33"/>
    <x v="8"/>
    <n v="40"/>
    <n v="157"/>
    <n v="108547"/>
  </r>
  <r>
    <x v="34"/>
    <x v="8"/>
    <n v="40"/>
    <n v="11"/>
    <n v="3412"/>
  </r>
  <r>
    <x v="35"/>
    <x v="8"/>
    <n v="40"/>
    <n v="45"/>
    <n v="15998"/>
  </r>
  <r>
    <x v="36"/>
    <x v="8"/>
    <n v="40"/>
    <n v="22"/>
    <n v="6784"/>
  </r>
  <r>
    <x v="37"/>
    <x v="8"/>
    <n v="40"/>
    <n v="73"/>
    <n v="33402"/>
  </r>
  <r>
    <x v="38"/>
    <x v="8"/>
    <n v="40"/>
    <n v="142"/>
    <n v="59432"/>
  </r>
  <r>
    <x v="39"/>
    <x v="8"/>
    <n v="40"/>
    <n v="23"/>
    <n v="6433"/>
  </r>
  <r>
    <x v="40"/>
    <x v="8"/>
    <n v="40"/>
    <n v="27"/>
    <n v="15918"/>
  </r>
  <r>
    <x v="41"/>
    <x v="8"/>
    <n v="40"/>
    <n v="32"/>
    <n v="15571"/>
  </r>
  <r>
    <x v="42"/>
    <x v="8"/>
    <n v="40"/>
    <n v="49"/>
    <n v="7894"/>
  </r>
  <r>
    <x v="43"/>
    <x v="8"/>
    <n v="40"/>
    <n v="109"/>
    <n v="28351"/>
  </r>
  <r>
    <x v="44"/>
    <x v="8"/>
    <n v="40"/>
    <n v="54"/>
    <n v="22854"/>
  </r>
  <r>
    <x v="45"/>
    <x v="8"/>
    <n v="40"/>
    <n v="14"/>
    <n v="4958"/>
  </r>
  <r>
    <x v="46"/>
    <x v="8"/>
    <n v="40"/>
    <n v="128"/>
    <n v="90099"/>
  </r>
  <r>
    <x v="47"/>
    <x v="8"/>
    <n v="40"/>
    <n v="33"/>
    <n v="7023"/>
  </r>
  <r>
    <x v="48"/>
    <x v="8"/>
    <n v="40"/>
    <n v="45"/>
    <n v="13383"/>
  </r>
  <r>
    <x v="49"/>
    <x v="8"/>
    <n v="40"/>
    <n v="41"/>
    <n v="20948"/>
  </r>
  <r>
    <x v="50"/>
    <x v="8"/>
    <n v="40"/>
    <n v="18"/>
    <n v="3706"/>
  </r>
  <r>
    <x v="54"/>
    <x v="8"/>
    <n v="40"/>
    <n v="0"/>
    <n v="0"/>
  </r>
  <r>
    <x v="53"/>
    <x v="8"/>
    <n v="40"/>
    <n v="6"/>
    <n v="2582"/>
  </r>
  <r>
    <x v="52"/>
    <x v="8"/>
    <n v="40"/>
    <n v="4"/>
    <n v="1137"/>
  </r>
  <r>
    <x v="51"/>
    <x v="8"/>
    <n v="40"/>
    <n v="77"/>
    <n v="105899"/>
  </r>
  <r>
    <x v="0"/>
    <x v="8"/>
    <n v="41"/>
    <n v="82"/>
    <n v="36837"/>
  </r>
  <r>
    <x v="1"/>
    <x v="8"/>
    <n v="41"/>
    <n v="17"/>
    <n v="4587"/>
  </r>
  <r>
    <x v="2"/>
    <x v="8"/>
    <n v="41"/>
    <n v="45"/>
    <n v="17202"/>
  </r>
  <r>
    <x v="3"/>
    <x v="8"/>
    <n v="41"/>
    <n v="14"/>
    <n v="4656"/>
  </r>
  <r>
    <x v="4"/>
    <x v="8"/>
    <n v="41"/>
    <n v="105"/>
    <n v="47006"/>
  </r>
  <r>
    <x v="5"/>
    <x v="8"/>
    <n v="41"/>
    <n v="73"/>
    <n v="41818"/>
  </r>
  <r>
    <x v="6"/>
    <x v="8"/>
    <n v="41"/>
    <n v="14"/>
    <n v="4548"/>
  </r>
  <r>
    <x v="7"/>
    <x v="8"/>
    <n v="41"/>
    <n v="10"/>
    <n v="2291"/>
  </r>
  <r>
    <x v="8"/>
    <x v="8"/>
    <n v="41"/>
    <n v="5"/>
    <n v="13537"/>
  </r>
  <r>
    <x v="9"/>
    <x v="8"/>
    <n v="41"/>
    <n v="0"/>
    <n v="0"/>
  </r>
  <r>
    <x v="10"/>
    <x v="8"/>
    <n v="41"/>
    <n v="96"/>
    <n v="76423"/>
  </r>
  <r>
    <x v="11"/>
    <x v="8"/>
    <n v="41"/>
    <n v="19"/>
    <n v="2050"/>
  </r>
  <r>
    <x v="12"/>
    <x v="8"/>
    <n v="41"/>
    <n v="8"/>
    <n v="1845"/>
  </r>
  <r>
    <x v="13"/>
    <x v="8"/>
    <n v="41"/>
    <n v="106"/>
    <n v="49031"/>
  </r>
  <r>
    <x v="14"/>
    <x v="8"/>
    <n v="41"/>
    <n v="23"/>
    <n v="5221"/>
  </r>
  <r>
    <x v="15"/>
    <x v="8"/>
    <n v="41"/>
    <n v="20"/>
    <n v="6892"/>
  </r>
  <r>
    <x v="16"/>
    <x v="8"/>
    <n v="41"/>
    <n v="37"/>
    <n v="14669"/>
  </r>
  <r>
    <x v="17"/>
    <x v="8"/>
    <n v="41"/>
    <n v="37"/>
    <n v="13152"/>
  </r>
  <r>
    <x v="18"/>
    <x v="8"/>
    <n v="41"/>
    <n v="96"/>
    <n v="51360"/>
  </r>
  <r>
    <x v="19"/>
    <x v="8"/>
    <n v="41"/>
    <n v="52"/>
    <n v="15378"/>
  </r>
  <r>
    <x v="20"/>
    <x v="8"/>
    <n v="41"/>
    <n v="24"/>
    <n v="7939"/>
  </r>
  <r>
    <x v="21"/>
    <x v="8"/>
    <n v="41"/>
    <n v="58"/>
    <n v="50048"/>
  </r>
  <r>
    <x v="22"/>
    <x v="8"/>
    <n v="41"/>
    <n v="85"/>
    <n v="24182"/>
  </r>
  <r>
    <x v="23"/>
    <x v="8"/>
    <n v="41"/>
    <n v="24"/>
    <n v="7751"/>
  </r>
  <r>
    <x v="24"/>
    <x v="8"/>
    <n v="41"/>
    <n v="47"/>
    <n v="17315"/>
  </r>
  <r>
    <x v="25"/>
    <x v="8"/>
    <n v="41"/>
    <n v="17"/>
    <n v="4076"/>
  </r>
  <r>
    <x v="26"/>
    <x v="8"/>
    <n v="41"/>
    <n v="35"/>
    <n v="7945"/>
  </r>
  <r>
    <x v="27"/>
    <x v="8"/>
    <n v="41"/>
    <n v="46"/>
    <n v="7614"/>
  </r>
  <r>
    <x v="28"/>
    <x v="8"/>
    <n v="41"/>
    <n v="35"/>
    <n v="17032"/>
  </r>
  <r>
    <x v="29"/>
    <x v="8"/>
    <n v="41"/>
    <n v="16"/>
    <n v="3065"/>
  </r>
  <r>
    <x v="30"/>
    <x v="8"/>
    <n v="41"/>
    <n v="44"/>
    <n v="34417"/>
  </r>
  <r>
    <x v="31"/>
    <x v="8"/>
    <n v="41"/>
    <n v="50"/>
    <n v="21374"/>
  </r>
  <r>
    <x v="32"/>
    <x v="8"/>
    <n v="41"/>
    <n v="134"/>
    <n v="67345"/>
  </r>
  <r>
    <x v="33"/>
    <x v="8"/>
    <n v="41"/>
    <n v="160"/>
    <n v="108746"/>
  </r>
  <r>
    <x v="34"/>
    <x v="8"/>
    <n v="41"/>
    <n v="12"/>
    <n v="3704"/>
  </r>
  <r>
    <x v="35"/>
    <x v="8"/>
    <n v="41"/>
    <n v="46"/>
    <n v="18153"/>
  </r>
  <r>
    <x v="36"/>
    <x v="8"/>
    <n v="41"/>
    <n v="22"/>
    <n v="6483"/>
  </r>
  <r>
    <x v="37"/>
    <x v="8"/>
    <n v="41"/>
    <n v="76"/>
    <n v="35287"/>
  </r>
  <r>
    <x v="38"/>
    <x v="8"/>
    <n v="41"/>
    <n v="141"/>
    <n v="60911"/>
  </r>
  <r>
    <x v="39"/>
    <x v="8"/>
    <n v="41"/>
    <n v="23"/>
    <n v="5540"/>
  </r>
  <r>
    <x v="40"/>
    <x v="8"/>
    <n v="41"/>
    <n v="25"/>
    <n v="14148"/>
  </r>
  <r>
    <x v="41"/>
    <x v="8"/>
    <n v="41"/>
    <n v="31"/>
    <n v="15997"/>
  </r>
  <r>
    <x v="42"/>
    <x v="8"/>
    <n v="41"/>
    <n v="52"/>
    <n v="7368"/>
  </r>
  <r>
    <x v="43"/>
    <x v="8"/>
    <n v="41"/>
    <n v="108"/>
    <n v="27746"/>
  </r>
  <r>
    <x v="44"/>
    <x v="8"/>
    <n v="41"/>
    <n v="54"/>
    <n v="16742"/>
  </r>
  <r>
    <x v="45"/>
    <x v="8"/>
    <n v="41"/>
    <n v="15"/>
    <n v="5458"/>
  </r>
  <r>
    <x v="46"/>
    <x v="8"/>
    <n v="41"/>
    <n v="130"/>
    <n v="90142"/>
  </r>
  <r>
    <x v="47"/>
    <x v="8"/>
    <n v="41"/>
    <n v="32"/>
    <n v="7284"/>
  </r>
  <r>
    <x v="48"/>
    <x v="8"/>
    <n v="41"/>
    <n v="47"/>
    <n v="14695"/>
  </r>
  <r>
    <x v="49"/>
    <x v="8"/>
    <n v="41"/>
    <n v="41"/>
    <n v="22280"/>
  </r>
  <r>
    <x v="50"/>
    <x v="8"/>
    <n v="41"/>
    <n v="20"/>
    <n v="3982"/>
  </r>
  <r>
    <x v="54"/>
    <x v="8"/>
    <n v="41"/>
    <n v="0"/>
    <n v="0"/>
  </r>
  <r>
    <x v="53"/>
    <x v="8"/>
    <n v="41"/>
    <n v="5"/>
    <n v="2327"/>
  </r>
  <r>
    <x v="52"/>
    <x v="8"/>
    <n v="41"/>
    <n v="4"/>
    <n v="1160"/>
  </r>
  <r>
    <x v="51"/>
    <x v="8"/>
    <n v="41"/>
    <n v="76"/>
    <n v="106086"/>
  </r>
  <r>
    <x v="0"/>
    <x v="8"/>
    <n v="42"/>
    <n v="82"/>
    <n v="35894"/>
  </r>
  <r>
    <x v="1"/>
    <x v="8"/>
    <n v="42"/>
    <n v="17"/>
    <n v="4405"/>
  </r>
  <r>
    <x v="2"/>
    <x v="8"/>
    <n v="42"/>
    <n v="46"/>
    <n v="18531"/>
  </r>
  <r>
    <x v="3"/>
    <x v="8"/>
    <n v="42"/>
    <n v="16"/>
    <n v="5305"/>
  </r>
  <r>
    <x v="4"/>
    <x v="8"/>
    <n v="42"/>
    <n v="103"/>
    <n v="48390"/>
  </r>
  <r>
    <x v="5"/>
    <x v="8"/>
    <n v="42"/>
    <n v="74"/>
    <n v="40311"/>
  </r>
  <r>
    <x v="6"/>
    <x v="8"/>
    <n v="42"/>
    <n v="17"/>
    <n v="4990"/>
  </r>
  <r>
    <x v="7"/>
    <x v="8"/>
    <n v="42"/>
    <n v="10"/>
    <n v="2639"/>
  </r>
  <r>
    <x v="8"/>
    <x v="8"/>
    <n v="42"/>
    <n v="6"/>
    <n v="14493"/>
  </r>
  <r>
    <x v="9"/>
    <x v="8"/>
    <n v="42"/>
    <n v="0"/>
    <n v="0"/>
  </r>
  <r>
    <x v="10"/>
    <x v="8"/>
    <n v="42"/>
    <n v="98"/>
    <n v="78865"/>
  </r>
  <r>
    <x v="11"/>
    <x v="8"/>
    <n v="42"/>
    <n v="19"/>
    <n v="2016"/>
  </r>
  <r>
    <x v="12"/>
    <x v="8"/>
    <n v="42"/>
    <n v="10"/>
    <n v="2197"/>
  </r>
  <r>
    <x v="13"/>
    <x v="8"/>
    <n v="42"/>
    <n v="104"/>
    <n v="49846"/>
  </r>
  <r>
    <x v="14"/>
    <x v="8"/>
    <n v="42"/>
    <n v="25"/>
    <n v="5547"/>
  </r>
  <r>
    <x v="15"/>
    <x v="8"/>
    <n v="42"/>
    <n v="20"/>
    <n v="6917"/>
  </r>
  <r>
    <x v="16"/>
    <x v="8"/>
    <n v="42"/>
    <n v="35"/>
    <n v="13722"/>
  </r>
  <r>
    <x v="17"/>
    <x v="8"/>
    <n v="42"/>
    <n v="43"/>
    <n v="14943"/>
  </r>
  <r>
    <x v="18"/>
    <x v="8"/>
    <n v="42"/>
    <n v="95"/>
    <n v="50927"/>
  </r>
  <r>
    <x v="19"/>
    <x v="8"/>
    <n v="42"/>
    <n v="51"/>
    <n v="14810"/>
  </r>
  <r>
    <x v="20"/>
    <x v="8"/>
    <n v="42"/>
    <n v="24"/>
    <n v="7859"/>
  </r>
  <r>
    <x v="21"/>
    <x v="8"/>
    <n v="42"/>
    <n v="57"/>
    <n v="47524"/>
  </r>
  <r>
    <x v="22"/>
    <x v="8"/>
    <n v="42"/>
    <n v="87"/>
    <n v="26948"/>
  </r>
  <r>
    <x v="23"/>
    <x v="8"/>
    <n v="42"/>
    <n v="22"/>
    <n v="7667"/>
  </r>
  <r>
    <x v="24"/>
    <x v="8"/>
    <n v="42"/>
    <n v="47"/>
    <n v="17529"/>
  </r>
  <r>
    <x v="25"/>
    <x v="8"/>
    <n v="42"/>
    <n v="17"/>
    <n v="4151"/>
  </r>
  <r>
    <x v="26"/>
    <x v="8"/>
    <n v="42"/>
    <n v="34"/>
    <n v="7656"/>
  </r>
  <r>
    <x v="27"/>
    <x v="8"/>
    <n v="42"/>
    <n v="16"/>
    <n v="3072"/>
  </r>
  <r>
    <x v="28"/>
    <x v="8"/>
    <n v="42"/>
    <n v="33"/>
    <n v="15883"/>
  </r>
  <r>
    <x v="29"/>
    <x v="8"/>
    <n v="42"/>
    <n v="15"/>
    <n v="3175"/>
  </r>
  <r>
    <x v="30"/>
    <x v="8"/>
    <n v="42"/>
    <n v="44"/>
    <n v="33022"/>
  </r>
  <r>
    <x v="31"/>
    <x v="8"/>
    <n v="42"/>
    <n v="51"/>
    <n v="19079"/>
  </r>
  <r>
    <x v="32"/>
    <x v="8"/>
    <n v="42"/>
    <n v="134"/>
    <n v="63707"/>
  </r>
  <r>
    <x v="33"/>
    <x v="8"/>
    <n v="42"/>
    <n v="161"/>
    <n v="109669"/>
  </r>
  <r>
    <x v="34"/>
    <x v="8"/>
    <n v="42"/>
    <n v="13"/>
    <n v="3634"/>
  </r>
  <r>
    <x v="35"/>
    <x v="8"/>
    <n v="42"/>
    <n v="48"/>
    <n v="18000"/>
  </r>
  <r>
    <x v="36"/>
    <x v="8"/>
    <n v="42"/>
    <n v="22"/>
    <n v="6361"/>
  </r>
  <r>
    <x v="37"/>
    <x v="8"/>
    <n v="42"/>
    <n v="75"/>
    <n v="34773"/>
  </r>
  <r>
    <x v="38"/>
    <x v="8"/>
    <n v="42"/>
    <n v="140"/>
    <n v="56659"/>
  </r>
  <r>
    <x v="39"/>
    <x v="8"/>
    <n v="42"/>
    <n v="23"/>
    <n v="6854"/>
  </r>
  <r>
    <x v="40"/>
    <x v="8"/>
    <n v="42"/>
    <n v="25"/>
    <n v="15814"/>
  </r>
  <r>
    <x v="41"/>
    <x v="8"/>
    <n v="42"/>
    <n v="31"/>
    <n v="16067"/>
  </r>
  <r>
    <x v="42"/>
    <x v="8"/>
    <n v="42"/>
    <n v="49"/>
    <n v="6739"/>
  </r>
  <r>
    <x v="43"/>
    <x v="8"/>
    <n v="42"/>
    <n v="108"/>
    <n v="27485"/>
  </r>
  <r>
    <x v="44"/>
    <x v="8"/>
    <n v="42"/>
    <n v="54"/>
    <n v="23065"/>
  </r>
  <r>
    <x v="45"/>
    <x v="8"/>
    <n v="42"/>
    <n v="15"/>
    <n v="5245"/>
  </r>
  <r>
    <x v="46"/>
    <x v="8"/>
    <n v="42"/>
    <n v="130"/>
    <n v="87148"/>
  </r>
  <r>
    <x v="47"/>
    <x v="8"/>
    <n v="42"/>
    <n v="32"/>
    <n v="6497"/>
  </r>
  <r>
    <x v="48"/>
    <x v="8"/>
    <n v="42"/>
    <n v="45"/>
    <n v="14324"/>
  </r>
  <r>
    <x v="49"/>
    <x v="8"/>
    <n v="42"/>
    <n v="42"/>
    <n v="21334"/>
  </r>
  <r>
    <x v="50"/>
    <x v="8"/>
    <n v="42"/>
    <n v="19"/>
    <n v="4222"/>
  </r>
  <r>
    <x v="54"/>
    <x v="8"/>
    <n v="42"/>
    <n v="0"/>
    <n v="0"/>
  </r>
  <r>
    <x v="53"/>
    <x v="8"/>
    <n v="42"/>
    <n v="5"/>
    <n v="2312"/>
  </r>
  <r>
    <x v="52"/>
    <x v="8"/>
    <n v="42"/>
    <n v="5"/>
    <n v="1186"/>
  </r>
  <r>
    <x v="51"/>
    <x v="8"/>
    <n v="42"/>
    <n v="74"/>
    <n v="101296"/>
  </r>
  <r>
    <x v="0"/>
    <x v="8"/>
    <n v="43"/>
    <n v="83"/>
    <n v="38227"/>
  </r>
  <r>
    <x v="1"/>
    <x v="8"/>
    <n v="43"/>
    <n v="17"/>
    <n v="3782"/>
  </r>
  <r>
    <x v="2"/>
    <x v="8"/>
    <n v="43"/>
    <n v="47"/>
    <n v="15910"/>
  </r>
  <r>
    <x v="3"/>
    <x v="8"/>
    <n v="43"/>
    <n v="18"/>
    <n v="5703"/>
  </r>
  <r>
    <x v="4"/>
    <x v="8"/>
    <n v="43"/>
    <n v="101"/>
    <n v="46648"/>
  </r>
  <r>
    <x v="5"/>
    <x v="8"/>
    <n v="43"/>
    <n v="73"/>
    <n v="41102"/>
  </r>
  <r>
    <x v="6"/>
    <x v="8"/>
    <n v="43"/>
    <n v="18"/>
    <n v="5010"/>
  </r>
  <r>
    <x v="7"/>
    <x v="8"/>
    <n v="43"/>
    <n v="10"/>
    <n v="2572"/>
  </r>
  <r>
    <x v="8"/>
    <x v="8"/>
    <n v="43"/>
    <n v="6"/>
    <n v="15293"/>
  </r>
  <r>
    <x v="9"/>
    <x v="8"/>
    <n v="43"/>
    <n v="0"/>
    <n v="0"/>
  </r>
  <r>
    <x v="10"/>
    <x v="8"/>
    <n v="43"/>
    <n v="99"/>
    <n v="79133"/>
  </r>
  <r>
    <x v="11"/>
    <x v="8"/>
    <n v="43"/>
    <n v="18"/>
    <n v="2156"/>
  </r>
  <r>
    <x v="12"/>
    <x v="8"/>
    <n v="43"/>
    <n v="9"/>
    <n v="1863"/>
  </r>
  <r>
    <x v="13"/>
    <x v="8"/>
    <n v="43"/>
    <n v="104"/>
    <n v="49913"/>
  </r>
  <r>
    <x v="14"/>
    <x v="8"/>
    <n v="43"/>
    <n v="24"/>
    <n v="6146"/>
  </r>
  <r>
    <x v="15"/>
    <x v="8"/>
    <n v="43"/>
    <n v="20"/>
    <n v="7296"/>
  </r>
  <r>
    <x v="16"/>
    <x v="8"/>
    <n v="43"/>
    <n v="36"/>
    <n v="14687"/>
  </r>
  <r>
    <x v="17"/>
    <x v="8"/>
    <n v="43"/>
    <n v="46"/>
    <n v="16816"/>
  </r>
  <r>
    <x v="18"/>
    <x v="8"/>
    <n v="43"/>
    <n v="95"/>
    <n v="50043"/>
  </r>
  <r>
    <x v="19"/>
    <x v="8"/>
    <n v="43"/>
    <n v="51"/>
    <n v="13553"/>
  </r>
  <r>
    <x v="20"/>
    <x v="8"/>
    <n v="43"/>
    <n v="23"/>
    <n v="6945"/>
  </r>
  <r>
    <x v="21"/>
    <x v="8"/>
    <n v="43"/>
    <n v="58"/>
    <n v="48101"/>
  </r>
  <r>
    <x v="22"/>
    <x v="8"/>
    <n v="43"/>
    <n v="88"/>
    <n v="28257"/>
  </r>
  <r>
    <x v="23"/>
    <x v="8"/>
    <n v="43"/>
    <n v="23"/>
    <n v="7536"/>
  </r>
  <r>
    <x v="24"/>
    <x v="8"/>
    <n v="43"/>
    <n v="47"/>
    <n v="16143"/>
  </r>
  <r>
    <x v="25"/>
    <x v="8"/>
    <n v="43"/>
    <n v="16"/>
    <n v="4437"/>
  </r>
  <r>
    <x v="26"/>
    <x v="8"/>
    <n v="43"/>
    <n v="35"/>
    <n v="8960"/>
  </r>
  <r>
    <x v="27"/>
    <x v="8"/>
    <n v="43"/>
    <n v="47"/>
    <n v="8579"/>
  </r>
  <r>
    <x v="28"/>
    <x v="8"/>
    <n v="43"/>
    <n v="34"/>
    <n v="16165"/>
  </r>
  <r>
    <x v="29"/>
    <x v="8"/>
    <n v="43"/>
    <n v="15"/>
    <n v="3109"/>
  </r>
  <r>
    <x v="30"/>
    <x v="8"/>
    <n v="43"/>
    <n v="44"/>
    <n v="32857"/>
  </r>
  <r>
    <x v="31"/>
    <x v="8"/>
    <n v="43"/>
    <n v="50"/>
    <n v="21418"/>
  </r>
  <r>
    <x v="32"/>
    <x v="8"/>
    <n v="43"/>
    <n v="134"/>
    <n v="61620"/>
  </r>
  <r>
    <x v="33"/>
    <x v="8"/>
    <n v="43"/>
    <n v="161"/>
    <n v="104003"/>
  </r>
  <r>
    <x v="34"/>
    <x v="8"/>
    <n v="43"/>
    <n v="13"/>
    <n v="3636"/>
  </r>
  <r>
    <x v="35"/>
    <x v="8"/>
    <n v="43"/>
    <n v="49"/>
    <n v="18570"/>
  </r>
  <r>
    <x v="36"/>
    <x v="8"/>
    <n v="43"/>
    <n v="22"/>
    <n v="7227"/>
  </r>
  <r>
    <x v="37"/>
    <x v="8"/>
    <n v="43"/>
    <n v="74"/>
    <n v="34793"/>
  </r>
  <r>
    <x v="38"/>
    <x v="8"/>
    <n v="43"/>
    <n v="140"/>
    <n v="57069"/>
  </r>
  <r>
    <x v="39"/>
    <x v="8"/>
    <n v="43"/>
    <n v="23"/>
    <n v="6799"/>
  </r>
  <r>
    <x v="40"/>
    <x v="8"/>
    <n v="43"/>
    <n v="26"/>
    <n v="15296"/>
  </r>
  <r>
    <x v="41"/>
    <x v="8"/>
    <n v="43"/>
    <n v="32"/>
    <n v="16525"/>
  </r>
  <r>
    <x v="42"/>
    <x v="8"/>
    <n v="43"/>
    <n v="54"/>
    <n v="8592"/>
  </r>
  <r>
    <x v="43"/>
    <x v="8"/>
    <n v="43"/>
    <n v="107"/>
    <n v="28826"/>
  </r>
  <r>
    <x v="44"/>
    <x v="8"/>
    <n v="43"/>
    <n v="54"/>
    <n v="19911"/>
  </r>
  <r>
    <x v="45"/>
    <x v="8"/>
    <n v="43"/>
    <n v="15"/>
    <n v="4984"/>
  </r>
  <r>
    <x v="46"/>
    <x v="8"/>
    <n v="43"/>
    <n v="137"/>
    <n v="86607"/>
  </r>
  <r>
    <x v="47"/>
    <x v="8"/>
    <n v="43"/>
    <n v="31"/>
    <n v="6769"/>
  </r>
  <r>
    <x v="48"/>
    <x v="8"/>
    <n v="43"/>
    <n v="47"/>
    <n v="14727"/>
  </r>
  <r>
    <x v="49"/>
    <x v="8"/>
    <n v="43"/>
    <n v="41"/>
    <n v="21183"/>
  </r>
  <r>
    <x v="50"/>
    <x v="8"/>
    <n v="43"/>
    <n v="21"/>
    <n v="4233"/>
  </r>
  <r>
    <x v="54"/>
    <x v="8"/>
    <n v="43"/>
    <n v="0"/>
    <n v="0"/>
  </r>
  <r>
    <x v="53"/>
    <x v="8"/>
    <n v="43"/>
    <n v="3"/>
    <n v="1589"/>
  </r>
  <r>
    <x v="52"/>
    <x v="8"/>
    <n v="43"/>
    <n v="4"/>
    <n v="953"/>
  </r>
  <r>
    <x v="51"/>
    <x v="8"/>
    <n v="43"/>
    <n v="77"/>
    <n v="98630"/>
  </r>
  <r>
    <x v="0"/>
    <x v="8"/>
    <n v="44"/>
    <n v="84"/>
    <n v="38378"/>
  </r>
  <r>
    <x v="1"/>
    <x v="8"/>
    <n v="44"/>
    <n v="17"/>
    <n v="3882"/>
  </r>
  <r>
    <x v="2"/>
    <x v="8"/>
    <n v="44"/>
    <n v="47"/>
    <n v="20159"/>
  </r>
  <r>
    <x v="3"/>
    <x v="8"/>
    <n v="44"/>
    <n v="16"/>
    <n v="4961"/>
  </r>
  <r>
    <x v="4"/>
    <x v="8"/>
    <n v="44"/>
    <n v="112"/>
    <n v="48797"/>
  </r>
  <r>
    <x v="5"/>
    <x v="8"/>
    <n v="44"/>
    <n v="73"/>
    <n v="41162"/>
  </r>
  <r>
    <x v="6"/>
    <x v="8"/>
    <n v="44"/>
    <n v="17"/>
    <n v="5524"/>
  </r>
  <r>
    <x v="7"/>
    <x v="8"/>
    <n v="44"/>
    <n v="10"/>
    <n v="2630"/>
  </r>
  <r>
    <x v="8"/>
    <x v="8"/>
    <n v="44"/>
    <n v="6"/>
    <n v="14888"/>
  </r>
  <r>
    <x v="9"/>
    <x v="8"/>
    <n v="44"/>
    <n v="0"/>
    <n v="0"/>
  </r>
  <r>
    <x v="10"/>
    <x v="8"/>
    <n v="44"/>
    <n v="97"/>
    <n v="79086"/>
  </r>
  <r>
    <x v="11"/>
    <x v="8"/>
    <n v="44"/>
    <n v="17"/>
    <n v="1761"/>
  </r>
  <r>
    <x v="12"/>
    <x v="8"/>
    <n v="44"/>
    <n v="8"/>
    <n v="1799"/>
  </r>
  <r>
    <x v="13"/>
    <x v="8"/>
    <n v="44"/>
    <n v="105"/>
    <n v="50265"/>
  </r>
  <r>
    <x v="14"/>
    <x v="8"/>
    <n v="44"/>
    <n v="25"/>
    <n v="5833"/>
  </r>
  <r>
    <x v="15"/>
    <x v="8"/>
    <n v="44"/>
    <n v="20"/>
    <n v="6186"/>
  </r>
  <r>
    <x v="16"/>
    <x v="8"/>
    <n v="44"/>
    <n v="37"/>
    <n v="14532"/>
  </r>
  <r>
    <x v="17"/>
    <x v="8"/>
    <n v="44"/>
    <n v="39"/>
    <n v="12489"/>
  </r>
  <r>
    <x v="18"/>
    <x v="8"/>
    <n v="44"/>
    <n v="95"/>
    <n v="49881"/>
  </r>
  <r>
    <x v="19"/>
    <x v="8"/>
    <n v="44"/>
    <n v="51"/>
    <n v="9653"/>
  </r>
  <r>
    <x v="20"/>
    <x v="8"/>
    <n v="44"/>
    <n v="24"/>
    <n v="8301"/>
  </r>
  <r>
    <x v="21"/>
    <x v="8"/>
    <n v="44"/>
    <n v="58"/>
    <n v="50500"/>
  </r>
  <r>
    <x v="22"/>
    <x v="8"/>
    <n v="44"/>
    <n v="87"/>
    <n v="26945"/>
  </r>
  <r>
    <x v="23"/>
    <x v="8"/>
    <n v="44"/>
    <n v="23"/>
    <n v="7209"/>
  </r>
  <r>
    <x v="24"/>
    <x v="8"/>
    <n v="44"/>
    <n v="48"/>
    <n v="16912"/>
  </r>
  <r>
    <x v="25"/>
    <x v="8"/>
    <n v="44"/>
    <n v="17"/>
    <n v="4095"/>
  </r>
  <r>
    <x v="26"/>
    <x v="8"/>
    <n v="44"/>
    <n v="35"/>
    <n v="8754"/>
  </r>
  <r>
    <x v="27"/>
    <x v="8"/>
    <n v="44"/>
    <n v="47"/>
    <n v="8193"/>
  </r>
  <r>
    <x v="28"/>
    <x v="8"/>
    <n v="44"/>
    <n v="32"/>
    <n v="15835"/>
  </r>
  <r>
    <x v="29"/>
    <x v="8"/>
    <n v="44"/>
    <n v="16"/>
    <n v="3279"/>
  </r>
  <r>
    <x v="30"/>
    <x v="8"/>
    <n v="44"/>
    <n v="44"/>
    <n v="33347"/>
  </r>
  <r>
    <x v="31"/>
    <x v="8"/>
    <n v="44"/>
    <n v="48"/>
    <n v="19854"/>
  </r>
  <r>
    <x v="32"/>
    <x v="8"/>
    <n v="44"/>
    <n v="135"/>
    <n v="61936"/>
  </r>
  <r>
    <x v="33"/>
    <x v="8"/>
    <n v="44"/>
    <n v="162"/>
    <n v="106418"/>
  </r>
  <r>
    <x v="34"/>
    <x v="8"/>
    <n v="44"/>
    <n v="13"/>
    <n v="3452"/>
  </r>
  <r>
    <x v="35"/>
    <x v="8"/>
    <n v="44"/>
    <n v="47"/>
    <n v="18929"/>
  </r>
  <r>
    <x v="36"/>
    <x v="8"/>
    <n v="44"/>
    <n v="21"/>
    <n v="8811"/>
  </r>
  <r>
    <x v="37"/>
    <x v="8"/>
    <n v="44"/>
    <n v="74"/>
    <n v="33738"/>
  </r>
  <r>
    <x v="38"/>
    <x v="8"/>
    <n v="44"/>
    <n v="139"/>
    <n v="56211"/>
  </r>
  <r>
    <x v="39"/>
    <x v="8"/>
    <n v="44"/>
    <n v="23"/>
    <n v="6806"/>
  </r>
  <r>
    <x v="40"/>
    <x v="8"/>
    <n v="44"/>
    <n v="26"/>
    <n v="15821"/>
  </r>
  <r>
    <x v="41"/>
    <x v="8"/>
    <n v="44"/>
    <n v="32"/>
    <n v="16557"/>
  </r>
  <r>
    <x v="42"/>
    <x v="8"/>
    <n v="44"/>
    <n v="53"/>
    <n v="8239"/>
  </r>
  <r>
    <x v="43"/>
    <x v="8"/>
    <n v="44"/>
    <n v="109"/>
    <n v="28668"/>
  </r>
  <r>
    <x v="44"/>
    <x v="8"/>
    <n v="44"/>
    <n v="54"/>
    <n v="19044"/>
  </r>
  <r>
    <x v="45"/>
    <x v="8"/>
    <n v="44"/>
    <n v="14"/>
    <n v="4971"/>
  </r>
  <r>
    <x v="46"/>
    <x v="8"/>
    <n v="44"/>
    <n v="136"/>
    <n v="88407"/>
  </r>
  <r>
    <x v="47"/>
    <x v="8"/>
    <n v="44"/>
    <n v="29"/>
    <n v="6414"/>
  </r>
  <r>
    <x v="48"/>
    <x v="8"/>
    <n v="44"/>
    <n v="44"/>
    <n v="14492"/>
  </r>
  <r>
    <x v="49"/>
    <x v="8"/>
    <n v="44"/>
    <n v="41"/>
    <n v="20900"/>
  </r>
  <r>
    <x v="50"/>
    <x v="8"/>
    <n v="44"/>
    <n v="22"/>
    <n v="4075"/>
  </r>
  <r>
    <x v="54"/>
    <x v="8"/>
    <n v="44"/>
    <n v="0"/>
    <n v="0"/>
  </r>
  <r>
    <x v="53"/>
    <x v="8"/>
    <n v="44"/>
    <n v="4"/>
    <n v="1957"/>
  </r>
  <r>
    <x v="52"/>
    <x v="8"/>
    <n v="44"/>
    <n v="4"/>
    <n v="996"/>
  </r>
  <r>
    <x v="51"/>
    <x v="8"/>
    <n v="44"/>
    <n v="73"/>
    <n v="100006"/>
  </r>
  <r>
    <x v="0"/>
    <x v="8"/>
    <n v="45"/>
    <n v="84"/>
    <n v="39275"/>
  </r>
  <r>
    <x v="1"/>
    <x v="8"/>
    <n v="45"/>
    <n v="18"/>
    <n v="4895"/>
  </r>
  <r>
    <x v="2"/>
    <x v="8"/>
    <n v="45"/>
    <n v="47"/>
    <n v="20616"/>
  </r>
  <r>
    <x v="3"/>
    <x v="8"/>
    <n v="45"/>
    <n v="15"/>
    <n v="5041"/>
  </r>
  <r>
    <x v="4"/>
    <x v="8"/>
    <n v="45"/>
    <n v="117"/>
    <n v="49656"/>
  </r>
  <r>
    <x v="5"/>
    <x v="8"/>
    <n v="45"/>
    <n v="73"/>
    <n v="40874"/>
  </r>
  <r>
    <x v="6"/>
    <x v="8"/>
    <n v="45"/>
    <n v="18"/>
    <n v="5357"/>
  </r>
  <r>
    <x v="7"/>
    <x v="8"/>
    <n v="45"/>
    <n v="10"/>
    <n v="2452"/>
  </r>
  <r>
    <x v="8"/>
    <x v="8"/>
    <n v="45"/>
    <n v="6"/>
    <n v="14972"/>
  </r>
  <r>
    <x v="9"/>
    <x v="8"/>
    <n v="45"/>
    <n v="0"/>
    <n v="0"/>
  </r>
  <r>
    <x v="10"/>
    <x v="8"/>
    <n v="45"/>
    <n v="98"/>
    <n v="80794"/>
  </r>
  <r>
    <x v="11"/>
    <x v="8"/>
    <n v="45"/>
    <n v="17"/>
    <n v="1569"/>
  </r>
  <r>
    <x v="12"/>
    <x v="8"/>
    <n v="45"/>
    <n v="9"/>
    <n v="1905"/>
  </r>
  <r>
    <x v="13"/>
    <x v="8"/>
    <n v="45"/>
    <n v="104"/>
    <n v="50231"/>
  </r>
  <r>
    <x v="14"/>
    <x v="8"/>
    <n v="45"/>
    <n v="25"/>
    <n v="5879"/>
  </r>
  <r>
    <x v="15"/>
    <x v="8"/>
    <n v="45"/>
    <n v="21"/>
    <n v="6662"/>
  </r>
  <r>
    <x v="16"/>
    <x v="8"/>
    <n v="45"/>
    <n v="36"/>
    <n v="14038"/>
  </r>
  <r>
    <x v="17"/>
    <x v="8"/>
    <n v="45"/>
    <n v="45"/>
    <n v="16493"/>
  </r>
  <r>
    <x v="18"/>
    <x v="8"/>
    <n v="45"/>
    <n v="96"/>
    <n v="50787"/>
  </r>
  <r>
    <x v="19"/>
    <x v="8"/>
    <n v="45"/>
    <n v="51"/>
    <n v="11313"/>
  </r>
  <r>
    <x v="20"/>
    <x v="8"/>
    <n v="45"/>
    <n v="25"/>
    <n v="6562"/>
  </r>
  <r>
    <x v="21"/>
    <x v="8"/>
    <n v="45"/>
    <n v="57"/>
    <n v="49345"/>
  </r>
  <r>
    <x v="22"/>
    <x v="8"/>
    <n v="45"/>
    <n v="88"/>
    <n v="27957"/>
  </r>
  <r>
    <x v="23"/>
    <x v="8"/>
    <n v="45"/>
    <n v="21"/>
    <n v="7507"/>
  </r>
  <r>
    <x v="24"/>
    <x v="8"/>
    <n v="45"/>
    <n v="48"/>
    <n v="17537"/>
  </r>
  <r>
    <x v="25"/>
    <x v="8"/>
    <n v="45"/>
    <n v="17"/>
    <n v="4115"/>
  </r>
  <r>
    <x v="26"/>
    <x v="8"/>
    <n v="45"/>
    <n v="36"/>
    <n v="8442"/>
  </r>
  <r>
    <x v="27"/>
    <x v="8"/>
    <n v="45"/>
    <n v="47"/>
    <n v="7908"/>
  </r>
  <r>
    <x v="28"/>
    <x v="8"/>
    <n v="45"/>
    <n v="33"/>
    <n v="15897"/>
  </r>
  <r>
    <x v="29"/>
    <x v="8"/>
    <n v="45"/>
    <n v="16"/>
    <n v="3144"/>
  </r>
  <r>
    <x v="30"/>
    <x v="8"/>
    <n v="45"/>
    <n v="43"/>
    <n v="31655"/>
  </r>
  <r>
    <x v="31"/>
    <x v="8"/>
    <n v="45"/>
    <n v="49"/>
    <n v="21219"/>
  </r>
  <r>
    <x v="32"/>
    <x v="8"/>
    <n v="45"/>
    <n v="135"/>
    <n v="64768"/>
  </r>
  <r>
    <x v="33"/>
    <x v="8"/>
    <n v="45"/>
    <n v="160"/>
    <n v="94175"/>
  </r>
  <r>
    <x v="34"/>
    <x v="8"/>
    <n v="45"/>
    <n v="13"/>
    <n v="3427"/>
  </r>
  <r>
    <x v="35"/>
    <x v="8"/>
    <n v="45"/>
    <n v="47"/>
    <n v="18034"/>
  </r>
  <r>
    <x v="36"/>
    <x v="8"/>
    <n v="45"/>
    <n v="23"/>
    <n v="5909"/>
  </r>
  <r>
    <x v="37"/>
    <x v="8"/>
    <n v="45"/>
    <n v="75"/>
    <n v="34860"/>
  </r>
  <r>
    <x v="38"/>
    <x v="8"/>
    <n v="45"/>
    <n v="140"/>
    <n v="55269"/>
  </r>
  <r>
    <x v="39"/>
    <x v="8"/>
    <n v="45"/>
    <n v="23"/>
    <n v="6511"/>
  </r>
  <r>
    <x v="40"/>
    <x v="8"/>
    <n v="45"/>
    <n v="24"/>
    <n v="15992"/>
  </r>
  <r>
    <x v="41"/>
    <x v="8"/>
    <n v="45"/>
    <n v="32"/>
    <n v="16676"/>
  </r>
  <r>
    <x v="42"/>
    <x v="8"/>
    <n v="45"/>
    <n v="49"/>
    <n v="8218"/>
  </r>
  <r>
    <x v="43"/>
    <x v="8"/>
    <n v="45"/>
    <n v="111"/>
    <n v="29883"/>
  </r>
  <r>
    <x v="44"/>
    <x v="8"/>
    <n v="45"/>
    <n v="54"/>
    <n v="20800"/>
  </r>
  <r>
    <x v="45"/>
    <x v="8"/>
    <n v="45"/>
    <n v="14"/>
    <n v="5017"/>
  </r>
  <r>
    <x v="46"/>
    <x v="8"/>
    <n v="45"/>
    <n v="120"/>
    <n v="81356"/>
  </r>
  <r>
    <x v="47"/>
    <x v="8"/>
    <n v="45"/>
    <n v="29"/>
    <n v="6054"/>
  </r>
  <r>
    <x v="48"/>
    <x v="8"/>
    <n v="45"/>
    <n v="48"/>
    <n v="16578"/>
  </r>
  <r>
    <x v="49"/>
    <x v="8"/>
    <n v="45"/>
    <n v="40"/>
    <n v="20736"/>
  </r>
  <r>
    <x v="50"/>
    <x v="8"/>
    <n v="45"/>
    <n v="22"/>
    <n v="4225"/>
  </r>
  <r>
    <x v="54"/>
    <x v="8"/>
    <n v="45"/>
    <n v="0"/>
    <n v="0"/>
  </r>
  <r>
    <x v="53"/>
    <x v="8"/>
    <n v="45"/>
    <n v="4"/>
    <n v="1987"/>
  </r>
  <r>
    <x v="52"/>
    <x v="8"/>
    <n v="45"/>
    <n v="3"/>
    <n v="761"/>
  </r>
  <r>
    <x v="51"/>
    <x v="8"/>
    <n v="45"/>
    <n v="78"/>
    <n v="98990"/>
  </r>
  <r>
    <x v="0"/>
    <x v="8"/>
    <n v="46"/>
    <n v="82"/>
    <n v="37490"/>
  </r>
  <r>
    <x v="1"/>
    <x v="8"/>
    <n v="46"/>
    <n v="18"/>
    <n v="4450"/>
  </r>
  <r>
    <x v="2"/>
    <x v="8"/>
    <n v="46"/>
    <n v="46"/>
    <n v="17148"/>
  </r>
  <r>
    <x v="3"/>
    <x v="8"/>
    <n v="46"/>
    <n v="15"/>
    <n v="4429"/>
  </r>
  <r>
    <x v="4"/>
    <x v="8"/>
    <n v="46"/>
    <n v="114"/>
    <n v="44553"/>
  </r>
  <r>
    <x v="5"/>
    <x v="8"/>
    <n v="46"/>
    <n v="72"/>
    <n v="37526"/>
  </r>
  <r>
    <x v="6"/>
    <x v="8"/>
    <n v="46"/>
    <n v="21"/>
    <n v="5633"/>
  </r>
  <r>
    <x v="7"/>
    <x v="8"/>
    <n v="46"/>
    <n v="10"/>
    <n v="2409"/>
  </r>
  <r>
    <x v="8"/>
    <x v="8"/>
    <n v="46"/>
    <n v="6"/>
    <n v="13255"/>
  </r>
  <r>
    <x v="9"/>
    <x v="8"/>
    <n v="46"/>
    <n v="0"/>
    <n v="0"/>
  </r>
  <r>
    <x v="10"/>
    <x v="8"/>
    <n v="46"/>
    <n v="99"/>
    <n v="77192"/>
  </r>
  <r>
    <x v="11"/>
    <x v="8"/>
    <n v="46"/>
    <n v="18"/>
    <n v="1591"/>
  </r>
  <r>
    <x v="12"/>
    <x v="8"/>
    <n v="46"/>
    <n v="8"/>
    <n v="1538"/>
  </r>
  <r>
    <x v="13"/>
    <x v="8"/>
    <n v="46"/>
    <n v="103"/>
    <n v="47240"/>
  </r>
  <r>
    <x v="14"/>
    <x v="8"/>
    <n v="46"/>
    <n v="25"/>
    <n v="5351"/>
  </r>
  <r>
    <x v="15"/>
    <x v="8"/>
    <n v="46"/>
    <n v="22"/>
    <n v="7221"/>
  </r>
  <r>
    <x v="16"/>
    <x v="8"/>
    <n v="46"/>
    <n v="38"/>
    <n v="14697"/>
  </r>
  <r>
    <x v="17"/>
    <x v="8"/>
    <n v="46"/>
    <n v="42"/>
    <n v="15466"/>
  </r>
  <r>
    <x v="18"/>
    <x v="8"/>
    <n v="46"/>
    <n v="97"/>
    <n v="47835"/>
  </r>
  <r>
    <x v="19"/>
    <x v="8"/>
    <n v="46"/>
    <n v="51"/>
    <n v="13140"/>
  </r>
  <r>
    <x v="20"/>
    <x v="8"/>
    <n v="46"/>
    <n v="26"/>
    <n v="8234"/>
  </r>
  <r>
    <x v="21"/>
    <x v="8"/>
    <n v="46"/>
    <n v="58"/>
    <n v="48459"/>
  </r>
  <r>
    <x v="22"/>
    <x v="8"/>
    <n v="46"/>
    <n v="89"/>
    <n v="24401"/>
  </r>
  <r>
    <x v="23"/>
    <x v="8"/>
    <n v="46"/>
    <n v="22"/>
    <n v="7530"/>
  </r>
  <r>
    <x v="24"/>
    <x v="8"/>
    <n v="46"/>
    <n v="48"/>
    <n v="16016"/>
  </r>
  <r>
    <x v="25"/>
    <x v="8"/>
    <n v="46"/>
    <n v="16"/>
    <n v="3445"/>
  </r>
  <r>
    <x v="26"/>
    <x v="8"/>
    <n v="46"/>
    <n v="36"/>
    <n v="8540"/>
  </r>
  <r>
    <x v="27"/>
    <x v="8"/>
    <n v="46"/>
    <n v="46"/>
    <n v="6684"/>
  </r>
  <r>
    <x v="28"/>
    <x v="8"/>
    <n v="46"/>
    <n v="33"/>
    <n v="15339"/>
  </r>
  <r>
    <x v="29"/>
    <x v="8"/>
    <n v="46"/>
    <n v="15"/>
    <n v="2668"/>
  </r>
  <r>
    <x v="30"/>
    <x v="8"/>
    <n v="46"/>
    <n v="45"/>
    <n v="31383"/>
  </r>
  <r>
    <x v="31"/>
    <x v="8"/>
    <n v="46"/>
    <n v="48"/>
    <n v="19382"/>
  </r>
  <r>
    <x v="32"/>
    <x v="8"/>
    <n v="46"/>
    <n v="136"/>
    <n v="57808"/>
  </r>
  <r>
    <x v="33"/>
    <x v="8"/>
    <n v="46"/>
    <n v="162"/>
    <n v="82670"/>
  </r>
  <r>
    <x v="34"/>
    <x v="8"/>
    <n v="46"/>
    <n v="13"/>
    <n v="3417"/>
  </r>
  <r>
    <x v="35"/>
    <x v="8"/>
    <n v="46"/>
    <n v="44"/>
    <n v="14815"/>
  </r>
  <r>
    <x v="36"/>
    <x v="8"/>
    <n v="46"/>
    <n v="23"/>
    <n v="9046"/>
  </r>
  <r>
    <x v="37"/>
    <x v="8"/>
    <n v="46"/>
    <n v="75"/>
    <n v="34996"/>
  </r>
  <r>
    <x v="38"/>
    <x v="8"/>
    <n v="46"/>
    <n v="131"/>
    <n v="48727"/>
  </r>
  <r>
    <x v="39"/>
    <x v="8"/>
    <n v="46"/>
    <n v="22"/>
    <n v="6114"/>
  </r>
  <r>
    <x v="40"/>
    <x v="8"/>
    <n v="46"/>
    <n v="26"/>
    <n v="14282"/>
  </r>
  <r>
    <x v="41"/>
    <x v="8"/>
    <n v="46"/>
    <n v="32"/>
    <n v="16619"/>
  </r>
  <r>
    <x v="42"/>
    <x v="8"/>
    <n v="46"/>
    <n v="53"/>
    <n v="7930"/>
  </r>
  <r>
    <x v="43"/>
    <x v="8"/>
    <n v="46"/>
    <n v="111"/>
    <n v="28712"/>
  </r>
  <r>
    <x v="44"/>
    <x v="8"/>
    <n v="46"/>
    <n v="54"/>
    <n v="18357"/>
  </r>
  <r>
    <x v="45"/>
    <x v="8"/>
    <n v="46"/>
    <n v="14"/>
    <n v="4057"/>
  </r>
  <r>
    <x v="46"/>
    <x v="8"/>
    <n v="46"/>
    <n v="119"/>
    <n v="77162"/>
  </r>
  <r>
    <x v="47"/>
    <x v="8"/>
    <n v="46"/>
    <n v="29"/>
    <n v="5948"/>
  </r>
  <r>
    <x v="48"/>
    <x v="8"/>
    <n v="46"/>
    <n v="47"/>
    <n v="14018"/>
  </r>
  <r>
    <x v="49"/>
    <x v="8"/>
    <n v="46"/>
    <n v="41"/>
    <n v="20427"/>
  </r>
  <r>
    <x v="50"/>
    <x v="8"/>
    <n v="46"/>
    <n v="20"/>
    <n v="4035"/>
  </r>
  <r>
    <x v="54"/>
    <x v="8"/>
    <n v="46"/>
    <n v="0"/>
    <n v="0"/>
  </r>
  <r>
    <x v="53"/>
    <x v="8"/>
    <n v="46"/>
    <n v="5"/>
    <n v="2084"/>
  </r>
  <r>
    <x v="52"/>
    <x v="8"/>
    <n v="46"/>
    <n v="3"/>
    <n v="759"/>
  </r>
  <r>
    <x v="51"/>
    <x v="8"/>
    <n v="46"/>
    <n v="79"/>
    <n v="95134"/>
  </r>
  <r>
    <x v="0"/>
    <x v="8"/>
    <n v="47"/>
    <n v="82"/>
    <n v="35456"/>
  </r>
  <r>
    <x v="1"/>
    <x v="8"/>
    <n v="47"/>
    <n v="17"/>
    <n v="4604"/>
  </r>
  <r>
    <x v="2"/>
    <x v="8"/>
    <n v="47"/>
    <n v="47"/>
    <n v="16003"/>
  </r>
  <r>
    <x v="3"/>
    <x v="8"/>
    <n v="47"/>
    <n v="13"/>
    <n v="2784"/>
  </r>
  <r>
    <x v="4"/>
    <x v="8"/>
    <n v="47"/>
    <n v="114"/>
    <n v="33704"/>
  </r>
  <r>
    <x v="5"/>
    <x v="8"/>
    <n v="47"/>
    <n v="73"/>
    <n v="34973"/>
  </r>
  <r>
    <x v="6"/>
    <x v="8"/>
    <n v="47"/>
    <n v="22"/>
    <n v="4042"/>
  </r>
  <r>
    <x v="7"/>
    <x v="8"/>
    <n v="47"/>
    <n v="10"/>
    <n v="1562"/>
  </r>
  <r>
    <x v="8"/>
    <x v="8"/>
    <n v="47"/>
    <n v="6"/>
    <n v="11089"/>
  </r>
  <r>
    <x v="9"/>
    <x v="8"/>
    <n v="47"/>
    <n v="0"/>
    <n v="0"/>
  </r>
  <r>
    <x v="10"/>
    <x v="8"/>
    <n v="47"/>
    <n v="98"/>
    <n v="71842"/>
  </r>
  <r>
    <x v="11"/>
    <x v="8"/>
    <n v="47"/>
    <n v="16"/>
    <n v="1272"/>
  </r>
  <r>
    <x v="12"/>
    <x v="8"/>
    <n v="47"/>
    <n v="8"/>
    <n v="1087"/>
  </r>
  <r>
    <x v="13"/>
    <x v="8"/>
    <n v="47"/>
    <n v="105"/>
    <n v="40380"/>
  </r>
  <r>
    <x v="14"/>
    <x v="8"/>
    <n v="47"/>
    <n v="22"/>
    <n v="2887"/>
  </r>
  <r>
    <x v="15"/>
    <x v="8"/>
    <n v="47"/>
    <n v="22"/>
    <n v="4595"/>
  </r>
  <r>
    <x v="16"/>
    <x v="8"/>
    <n v="47"/>
    <n v="38"/>
    <n v="12933"/>
  </r>
  <r>
    <x v="17"/>
    <x v="8"/>
    <n v="47"/>
    <n v="44"/>
    <n v="12445"/>
  </r>
  <r>
    <x v="18"/>
    <x v="8"/>
    <n v="47"/>
    <n v="98"/>
    <n v="48321"/>
  </r>
  <r>
    <x v="19"/>
    <x v="8"/>
    <n v="47"/>
    <n v="55"/>
    <n v="12325"/>
  </r>
  <r>
    <x v="20"/>
    <x v="8"/>
    <n v="47"/>
    <n v="24"/>
    <n v="4627"/>
  </r>
  <r>
    <x v="21"/>
    <x v="8"/>
    <n v="47"/>
    <n v="56"/>
    <n v="39499"/>
  </r>
  <r>
    <x v="22"/>
    <x v="8"/>
    <n v="47"/>
    <n v="47"/>
    <n v="11263"/>
  </r>
  <r>
    <x v="23"/>
    <x v="8"/>
    <n v="47"/>
    <n v="20"/>
    <n v="4987"/>
  </r>
  <r>
    <x v="24"/>
    <x v="8"/>
    <n v="47"/>
    <n v="48"/>
    <n v="15633"/>
  </r>
  <r>
    <x v="25"/>
    <x v="8"/>
    <n v="47"/>
    <n v="17"/>
    <n v="1936"/>
  </r>
  <r>
    <x v="26"/>
    <x v="8"/>
    <n v="47"/>
    <n v="35"/>
    <n v="7295"/>
  </r>
  <r>
    <x v="27"/>
    <x v="8"/>
    <n v="47"/>
    <n v="47"/>
    <n v="6339"/>
  </r>
  <r>
    <x v="28"/>
    <x v="8"/>
    <n v="47"/>
    <n v="33"/>
    <n v="13121"/>
  </r>
  <r>
    <x v="29"/>
    <x v="8"/>
    <n v="47"/>
    <n v="14"/>
    <n v="1563"/>
  </r>
  <r>
    <x v="30"/>
    <x v="8"/>
    <n v="47"/>
    <n v="45"/>
    <n v="28805"/>
  </r>
  <r>
    <x v="31"/>
    <x v="8"/>
    <n v="47"/>
    <n v="46"/>
    <n v="18315"/>
  </r>
  <r>
    <x v="32"/>
    <x v="8"/>
    <n v="47"/>
    <n v="136"/>
    <n v="55367"/>
  </r>
  <r>
    <x v="33"/>
    <x v="8"/>
    <n v="47"/>
    <n v="159"/>
    <n v="75983"/>
  </r>
  <r>
    <x v="34"/>
    <x v="8"/>
    <n v="47"/>
    <n v="13"/>
    <n v="3250"/>
  </r>
  <r>
    <x v="35"/>
    <x v="8"/>
    <n v="47"/>
    <n v="47"/>
    <n v="12009"/>
  </r>
  <r>
    <x v="36"/>
    <x v="8"/>
    <n v="47"/>
    <n v="21"/>
    <n v="5495"/>
  </r>
  <r>
    <x v="37"/>
    <x v="8"/>
    <n v="47"/>
    <n v="77"/>
    <n v="32953"/>
  </r>
  <r>
    <x v="38"/>
    <x v="8"/>
    <n v="47"/>
    <n v="139"/>
    <n v="41348"/>
  </r>
  <r>
    <x v="39"/>
    <x v="8"/>
    <n v="47"/>
    <n v="23"/>
    <n v="4199"/>
  </r>
  <r>
    <x v="40"/>
    <x v="8"/>
    <n v="47"/>
    <n v="27"/>
    <n v="14442"/>
  </r>
  <r>
    <x v="41"/>
    <x v="8"/>
    <n v="47"/>
    <n v="32"/>
    <n v="13663"/>
  </r>
  <r>
    <x v="42"/>
    <x v="8"/>
    <n v="47"/>
    <n v="52"/>
    <n v="4908"/>
  </r>
  <r>
    <x v="43"/>
    <x v="8"/>
    <n v="47"/>
    <n v="111"/>
    <n v="21960"/>
  </r>
  <r>
    <x v="44"/>
    <x v="8"/>
    <n v="47"/>
    <n v="54"/>
    <n v="17151"/>
  </r>
  <r>
    <x v="45"/>
    <x v="8"/>
    <n v="47"/>
    <n v="14"/>
    <n v="3669"/>
  </r>
  <r>
    <x v="46"/>
    <x v="8"/>
    <n v="47"/>
    <n v="118"/>
    <n v="76595"/>
  </r>
  <r>
    <x v="47"/>
    <x v="8"/>
    <n v="47"/>
    <n v="28"/>
    <n v="4027"/>
  </r>
  <r>
    <x v="48"/>
    <x v="8"/>
    <n v="47"/>
    <n v="44"/>
    <n v="8305"/>
  </r>
  <r>
    <x v="49"/>
    <x v="8"/>
    <n v="47"/>
    <n v="40"/>
    <n v="17968"/>
  </r>
  <r>
    <x v="50"/>
    <x v="8"/>
    <n v="47"/>
    <n v="19"/>
    <n v="2732"/>
  </r>
  <r>
    <x v="54"/>
    <x v="8"/>
    <n v="47"/>
    <n v="0"/>
    <n v="0"/>
  </r>
  <r>
    <x v="53"/>
    <x v="8"/>
    <n v="47"/>
    <n v="5"/>
    <n v="2036"/>
  </r>
  <r>
    <x v="52"/>
    <x v="8"/>
    <n v="47"/>
    <n v="3"/>
    <n v="767"/>
  </r>
  <r>
    <x v="51"/>
    <x v="8"/>
    <n v="47"/>
    <n v="77"/>
    <n v="89155"/>
  </r>
  <r>
    <x v="0"/>
    <x v="8"/>
    <n v="48"/>
    <n v="83"/>
    <n v="41155"/>
  </r>
  <r>
    <x v="1"/>
    <x v="8"/>
    <n v="48"/>
    <n v="18"/>
    <n v="5014"/>
  </r>
  <r>
    <x v="2"/>
    <x v="8"/>
    <n v="48"/>
    <n v="48"/>
    <n v="20354"/>
  </r>
  <r>
    <x v="3"/>
    <x v="8"/>
    <n v="48"/>
    <n v="15"/>
    <n v="4606"/>
  </r>
  <r>
    <x v="4"/>
    <x v="8"/>
    <n v="48"/>
    <n v="113"/>
    <n v="49146"/>
  </r>
  <r>
    <x v="5"/>
    <x v="8"/>
    <n v="48"/>
    <n v="75"/>
    <n v="42781"/>
  </r>
  <r>
    <x v="6"/>
    <x v="8"/>
    <n v="48"/>
    <n v="22"/>
    <n v="5983"/>
  </r>
  <r>
    <x v="7"/>
    <x v="8"/>
    <n v="48"/>
    <n v="10"/>
    <n v="2504"/>
  </r>
  <r>
    <x v="8"/>
    <x v="8"/>
    <n v="48"/>
    <n v="6"/>
    <n v="16072"/>
  </r>
  <r>
    <x v="9"/>
    <x v="8"/>
    <n v="48"/>
    <n v="0"/>
    <n v="0"/>
  </r>
  <r>
    <x v="10"/>
    <x v="8"/>
    <n v="48"/>
    <n v="99"/>
    <n v="81795"/>
  </r>
  <r>
    <x v="11"/>
    <x v="8"/>
    <n v="48"/>
    <n v="18"/>
    <n v="1768"/>
  </r>
  <r>
    <x v="12"/>
    <x v="8"/>
    <n v="48"/>
    <n v="6"/>
    <n v="1147"/>
  </r>
  <r>
    <x v="13"/>
    <x v="8"/>
    <n v="48"/>
    <n v="104"/>
    <n v="50693"/>
  </r>
  <r>
    <x v="14"/>
    <x v="8"/>
    <n v="48"/>
    <n v="24"/>
    <n v="5479"/>
  </r>
  <r>
    <x v="15"/>
    <x v="8"/>
    <n v="48"/>
    <n v="21"/>
    <n v="5853"/>
  </r>
  <r>
    <x v="16"/>
    <x v="8"/>
    <n v="48"/>
    <n v="36"/>
    <n v="14031"/>
  </r>
  <r>
    <x v="17"/>
    <x v="8"/>
    <n v="48"/>
    <n v="45"/>
    <n v="17437"/>
  </r>
  <r>
    <x v="18"/>
    <x v="8"/>
    <n v="48"/>
    <n v="98"/>
    <n v="53941"/>
  </r>
  <r>
    <x v="19"/>
    <x v="8"/>
    <n v="48"/>
    <n v="55"/>
    <n v="13042"/>
  </r>
  <r>
    <x v="20"/>
    <x v="8"/>
    <n v="48"/>
    <n v="24"/>
    <n v="7390"/>
  </r>
  <r>
    <x v="21"/>
    <x v="8"/>
    <n v="48"/>
    <n v="57"/>
    <n v="51476"/>
  </r>
  <r>
    <x v="22"/>
    <x v="8"/>
    <n v="48"/>
    <n v="85"/>
    <n v="26030"/>
  </r>
  <r>
    <x v="23"/>
    <x v="8"/>
    <n v="48"/>
    <n v="21"/>
    <n v="7155"/>
  </r>
  <r>
    <x v="24"/>
    <x v="8"/>
    <n v="48"/>
    <n v="48"/>
    <n v="18451"/>
  </r>
  <r>
    <x v="25"/>
    <x v="8"/>
    <n v="48"/>
    <n v="17"/>
    <n v="4067"/>
  </r>
  <r>
    <x v="26"/>
    <x v="8"/>
    <n v="48"/>
    <n v="35"/>
    <n v="7794"/>
  </r>
  <r>
    <x v="27"/>
    <x v="8"/>
    <n v="48"/>
    <n v="46"/>
    <n v="7254"/>
  </r>
  <r>
    <x v="28"/>
    <x v="8"/>
    <n v="48"/>
    <n v="33"/>
    <n v="16732"/>
  </r>
  <r>
    <x v="29"/>
    <x v="8"/>
    <n v="48"/>
    <n v="14"/>
    <n v="2746"/>
  </r>
  <r>
    <x v="30"/>
    <x v="8"/>
    <n v="48"/>
    <n v="44"/>
    <n v="33204"/>
  </r>
  <r>
    <x v="31"/>
    <x v="8"/>
    <n v="48"/>
    <n v="47"/>
    <n v="21350"/>
  </r>
  <r>
    <x v="32"/>
    <x v="8"/>
    <n v="48"/>
    <n v="136"/>
    <n v="62823"/>
  </r>
  <r>
    <x v="33"/>
    <x v="8"/>
    <n v="48"/>
    <n v="159"/>
    <n v="102756"/>
  </r>
  <r>
    <x v="34"/>
    <x v="8"/>
    <n v="48"/>
    <n v="13"/>
    <n v="3533"/>
  </r>
  <r>
    <x v="35"/>
    <x v="8"/>
    <n v="48"/>
    <n v="42"/>
    <n v="17743"/>
  </r>
  <r>
    <x v="36"/>
    <x v="8"/>
    <n v="48"/>
    <n v="21"/>
    <n v="7346"/>
  </r>
  <r>
    <x v="37"/>
    <x v="8"/>
    <n v="48"/>
    <n v="77"/>
    <n v="36142"/>
  </r>
  <r>
    <x v="38"/>
    <x v="8"/>
    <n v="48"/>
    <n v="140"/>
    <n v="75182"/>
  </r>
  <r>
    <x v="39"/>
    <x v="8"/>
    <n v="48"/>
    <n v="23"/>
    <n v="6220"/>
  </r>
  <r>
    <x v="40"/>
    <x v="8"/>
    <n v="48"/>
    <n v="26"/>
    <n v="16164"/>
  </r>
  <r>
    <x v="41"/>
    <x v="8"/>
    <n v="48"/>
    <n v="32"/>
    <n v="18856"/>
  </r>
  <r>
    <x v="42"/>
    <x v="8"/>
    <n v="48"/>
    <n v="52"/>
    <n v="8756"/>
  </r>
  <r>
    <x v="43"/>
    <x v="8"/>
    <n v="48"/>
    <n v="110"/>
    <n v="30758"/>
  </r>
  <r>
    <x v="44"/>
    <x v="8"/>
    <n v="48"/>
    <n v="54"/>
    <n v="19433"/>
  </r>
  <r>
    <x v="45"/>
    <x v="8"/>
    <n v="48"/>
    <n v="15"/>
    <n v="5024"/>
  </r>
  <r>
    <x v="46"/>
    <x v="8"/>
    <n v="48"/>
    <n v="119"/>
    <n v="83079"/>
  </r>
  <r>
    <x v="47"/>
    <x v="8"/>
    <n v="48"/>
    <n v="26"/>
    <n v="6009"/>
  </r>
  <r>
    <x v="48"/>
    <x v="8"/>
    <n v="48"/>
    <n v="49"/>
    <n v="14505"/>
  </r>
  <r>
    <x v="49"/>
    <x v="8"/>
    <n v="48"/>
    <n v="40"/>
    <n v="21110"/>
  </r>
  <r>
    <x v="50"/>
    <x v="8"/>
    <n v="48"/>
    <n v="19"/>
    <n v="3847"/>
  </r>
  <r>
    <x v="54"/>
    <x v="8"/>
    <n v="48"/>
    <n v="0"/>
    <n v="0"/>
  </r>
  <r>
    <x v="53"/>
    <x v="8"/>
    <n v="48"/>
    <n v="4"/>
    <n v="2059"/>
  </r>
  <r>
    <x v="52"/>
    <x v="8"/>
    <n v="48"/>
    <n v="5"/>
    <n v="1526"/>
  </r>
  <r>
    <x v="51"/>
    <x v="8"/>
    <n v="48"/>
    <n v="78"/>
    <n v="102699"/>
  </r>
  <r>
    <x v="0"/>
    <x v="8"/>
    <n v="49"/>
    <n v="84"/>
    <n v="38716"/>
  </r>
  <r>
    <x v="1"/>
    <x v="8"/>
    <n v="49"/>
    <n v="18"/>
    <n v="4721"/>
  </r>
  <r>
    <x v="2"/>
    <x v="8"/>
    <n v="49"/>
    <n v="48"/>
    <n v="19690"/>
  </r>
  <r>
    <x v="3"/>
    <x v="8"/>
    <n v="49"/>
    <n v="16"/>
    <n v="4826"/>
  </r>
  <r>
    <x v="4"/>
    <x v="8"/>
    <n v="49"/>
    <n v="112"/>
    <n v="46433"/>
  </r>
  <r>
    <x v="5"/>
    <x v="8"/>
    <n v="49"/>
    <n v="73"/>
    <n v="41382"/>
  </r>
  <r>
    <x v="6"/>
    <x v="8"/>
    <n v="49"/>
    <n v="20"/>
    <n v="6547"/>
  </r>
  <r>
    <x v="7"/>
    <x v="8"/>
    <n v="49"/>
    <n v="10"/>
    <n v="2155"/>
  </r>
  <r>
    <x v="8"/>
    <x v="8"/>
    <n v="49"/>
    <n v="6"/>
    <n v="9753"/>
  </r>
  <r>
    <x v="9"/>
    <x v="8"/>
    <n v="49"/>
    <n v="0"/>
    <n v="0"/>
  </r>
  <r>
    <x v="10"/>
    <x v="8"/>
    <n v="49"/>
    <n v="98"/>
    <n v="78025"/>
  </r>
  <r>
    <x v="11"/>
    <x v="8"/>
    <n v="49"/>
    <n v="18"/>
    <n v="1626"/>
  </r>
  <r>
    <x v="12"/>
    <x v="8"/>
    <n v="49"/>
    <n v="6"/>
    <n v="1292"/>
  </r>
  <r>
    <x v="13"/>
    <x v="8"/>
    <n v="49"/>
    <n v="103"/>
    <n v="51096"/>
  </r>
  <r>
    <x v="14"/>
    <x v="8"/>
    <n v="49"/>
    <n v="25"/>
    <n v="5273"/>
  </r>
  <r>
    <x v="15"/>
    <x v="8"/>
    <n v="49"/>
    <n v="22"/>
    <n v="7188"/>
  </r>
  <r>
    <x v="16"/>
    <x v="8"/>
    <n v="49"/>
    <n v="36"/>
    <n v="14382"/>
  </r>
  <r>
    <x v="17"/>
    <x v="8"/>
    <n v="49"/>
    <n v="42"/>
    <n v="14604"/>
  </r>
  <r>
    <x v="18"/>
    <x v="8"/>
    <n v="49"/>
    <n v="97"/>
    <n v="50531"/>
  </r>
  <r>
    <x v="19"/>
    <x v="8"/>
    <n v="49"/>
    <n v="55"/>
    <n v="13238"/>
  </r>
  <r>
    <x v="20"/>
    <x v="8"/>
    <n v="49"/>
    <n v="25"/>
    <n v="7349"/>
  </r>
  <r>
    <x v="21"/>
    <x v="8"/>
    <n v="49"/>
    <n v="57"/>
    <n v="50580"/>
  </r>
  <r>
    <x v="22"/>
    <x v="8"/>
    <n v="49"/>
    <n v="86"/>
    <n v="25604"/>
  </r>
  <r>
    <x v="23"/>
    <x v="8"/>
    <n v="49"/>
    <n v="23"/>
    <n v="7795"/>
  </r>
  <r>
    <x v="24"/>
    <x v="8"/>
    <n v="49"/>
    <n v="48"/>
    <n v="16759"/>
  </r>
  <r>
    <x v="25"/>
    <x v="8"/>
    <n v="49"/>
    <n v="17"/>
    <n v="3862"/>
  </r>
  <r>
    <x v="26"/>
    <x v="8"/>
    <n v="49"/>
    <n v="34"/>
    <n v="8411"/>
  </r>
  <r>
    <x v="27"/>
    <x v="8"/>
    <n v="49"/>
    <n v="46"/>
    <n v="7710"/>
  </r>
  <r>
    <x v="28"/>
    <x v="8"/>
    <n v="49"/>
    <n v="31"/>
    <n v="15291"/>
  </r>
  <r>
    <x v="29"/>
    <x v="8"/>
    <n v="49"/>
    <n v="16"/>
    <n v="2911"/>
  </r>
  <r>
    <x v="30"/>
    <x v="8"/>
    <n v="49"/>
    <n v="43"/>
    <n v="32837"/>
  </r>
  <r>
    <x v="31"/>
    <x v="8"/>
    <n v="49"/>
    <n v="46"/>
    <n v="20183"/>
  </r>
  <r>
    <x v="32"/>
    <x v="8"/>
    <n v="49"/>
    <n v="134"/>
    <n v="60697"/>
  </r>
  <r>
    <x v="33"/>
    <x v="8"/>
    <n v="49"/>
    <n v="157"/>
    <n v="101346"/>
  </r>
  <r>
    <x v="34"/>
    <x v="8"/>
    <n v="49"/>
    <n v="12"/>
    <n v="3221"/>
  </r>
  <r>
    <x v="35"/>
    <x v="8"/>
    <n v="49"/>
    <n v="47"/>
    <n v="18838"/>
  </r>
  <r>
    <x v="36"/>
    <x v="8"/>
    <n v="49"/>
    <n v="21"/>
    <n v="6734"/>
  </r>
  <r>
    <x v="37"/>
    <x v="8"/>
    <n v="49"/>
    <n v="76"/>
    <n v="34144"/>
  </r>
  <r>
    <x v="38"/>
    <x v="8"/>
    <n v="49"/>
    <n v="138"/>
    <n v="53263"/>
  </r>
  <r>
    <x v="39"/>
    <x v="8"/>
    <n v="49"/>
    <n v="23"/>
    <n v="6022"/>
  </r>
  <r>
    <x v="40"/>
    <x v="8"/>
    <n v="49"/>
    <n v="25"/>
    <n v="15780"/>
  </r>
  <r>
    <x v="41"/>
    <x v="8"/>
    <n v="49"/>
    <n v="32"/>
    <n v="17554"/>
  </r>
  <r>
    <x v="42"/>
    <x v="8"/>
    <n v="49"/>
    <n v="52"/>
    <n v="7573"/>
  </r>
  <r>
    <x v="43"/>
    <x v="8"/>
    <n v="49"/>
    <n v="110"/>
    <n v="28454"/>
  </r>
  <r>
    <x v="44"/>
    <x v="8"/>
    <n v="49"/>
    <n v="54"/>
    <n v="19318"/>
  </r>
  <r>
    <x v="45"/>
    <x v="8"/>
    <n v="49"/>
    <n v="15"/>
    <n v="5033"/>
  </r>
  <r>
    <x v="46"/>
    <x v="8"/>
    <n v="49"/>
    <n v="118"/>
    <n v="79515"/>
  </r>
  <r>
    <x v="47"/>
    <x v="8"/>
    <n v="49"/>
    <n v="28"/>
    <n v="5422"/>
  </r>
  <r>
    <x v="48"/>
    <x v="8"/>
    <n v="49"/>
    <n v="49"/>
    <n v="15110"/>
  </r>
  <r>
    <x v="49"/>
    <x v="8"/>
    <n v="49"/>
    <n v="41"/>
    <n v="21156"/>
  </r>
  <r>
    <x v="50"/>
    <x v="8"/>
    <n v="49"/>
    <n v="19"/>
    <n v="3604"/>
  </r>
  <r>
    <x v="54"/>
    <x v="8"/>
    <n v="49"/>
    <n v="0"/>
    <n v="0"/>
  </r>
  <r>
    <x v="53"/>
    <x v="8"/>
    <n v="49"/>
    <n v="4"/>
    <n v="2060"/>
  </r>
  <r>
    <x v="52"/>
    <x v="8"/>
    <n v="49"/>
    <n v="4"/>
    <n v="1257"/>
  </r>
  <r>
    <x v="51"/>
    <x v="8"/>
    <n v="49"/>
    <n v="76"/>
    <n v="101281"/>
  </r>
  <r>
    <x v="0"/>
    <x v="8"/>
    <n v="50"/>
    <n v="84"/>
    <n v="38703"/>
  </r>
  <r>
    <x v="1"/>
    <x v="8"/>
    <n v="50"/>
    <n v="18"/>
    <n v="4853"/>
  </r>
  <r>
    <x v="2"/>
    <x v="8"/>
    <n v="50"/>
    <n v="47"/>
    <n v="18969"/>
  </r>
  <r>
    <x v="3"/>
    <x v="8"/>
    <n v="50"/>
    <n v="14"/>
    <n v="4424"/>
  </r>
  <r>
    <x v="4"/>
    <x v="8"/>
    <n v="50"/>
    <n v="114"/>
    <n v="45730"/>
  </r>
  <r>
    <x v="5"/>
    <x v="8"/>
    <n v="50"/>
    <n v="73"/>
    <n v="42434"/>
  </r>
  <r>
    <x v="6"/>
    <x v="8"/>
    <n v="50"/>
    <n v="23"/>
    <n v="5798"/>
  </r>
  <r>
    <x v="7"/>
    <x v="8"/>
    <n v="50"/>
    <n v="10"/>
    <n v="2287"/>
  </r>
  <r>
    <x v="8"/>
    <x v="8"/>
    <n v="50"/>
    <n v="5"/>
    <n v="14952"/>
  </r>
  <r>
    <x v="9"/>
    <x v="8"/>
    <n v="50"/>
    <n v="0"/>
    <n v="0"/>
  </r>
  <r>
    <x v="10"/>
    <x v="8"/>
    <n v="50"/>
    <n v="97"/>
    <n v="80219"/>
  </r>
  <r>
    <x v="11"/>
    <x v="8"/>
    <n v="50"/>
    <n v="18"/>
    <n v="1571"/>
  </r>
  <r>
    <x v="12"/>
    <x v="8"/>
    <n v="50"/>
    <n v="6"/>
    <n v="1534"/>
  </r>
  <r>
    <x v="13"/>
    <x v="8"/>
    <n v="50"/>
    <n v="105"/>
    <n v="50524"/>
  </r>
  <r>
    <x v="14"/>
    <x v="8"/>
    <n v="50"/>
    <n v="24"/>
    <n v="4775"/>
  </r>
  <r>
    <x v="15"/>
    <x v="8"/>
    <n v="50"/>
    <n v="22"/>
    <n v="6779"/>
  </r>
  <r>
    <x v="16"/>
    <x v="8"/>
    <n v="50"/>
    <n v="37"/>
    <n v="13362"/>
  </r>
  <r>
    <x v="17"/>
    <x v="8"/>
    <n v="50"/>
    <n v="44"/>
    <n v="16144"/>
  </r>
  <r>
    <x v="18"/>
    <x v="8"/>
    <n v="50"/>
    <n v="97"/>
    <n v="50015"/>
  </r>
  <r>
    <x v="19"/>
    <x v="8"/>
    <n v="50"/>
    <n v="55"/>
    <n v="14121"/>
  </r>
  <r>
    <x v="20"/>
    <x v="8"/>
    <n v="50"/>
    <n v="25"/>
    <n v="6980"/>
  </r>
  <r>
    <x v="21"/>
    <x v="8"/>
    <n v="50"/>
    <n v="59"/>
    <n v="51321"/>
  </r>
  <r>
    <x v="22"/>
    <x v="8"/>
    <n v="50"/>
    <n v="88"/>
    <n v="26050"/>
  </r>
  <r>
    <x v="23"/>
    <x v="8"/>
    <n v="50"/>
    <n v="24"/>
    <n v="7181"/>
  </r>
  <r>
    <x v="24"/>
    <x v="8"/>
    <n v="50"/>
    <n v="48"/>
    <n v="17052"/>
  </r>
  <r>
    <x v="25"/>
    <x v="8"/>
    <n v="50"/>
    <n v="17"/>
    <n v="3510"/>
  </r>
  <r>
    <x v="26"/>
    <x v="8"/>
    <n v="50"/>
    <n v="35"/>
    <n v="8848"/>
  </r>
  <r>
    <x v="27"/>
    <x v="8"/>
    <n v="50"/>
    <n v="47"/>
    <n v="8325"/>
  </r>
  <r>
    <x v="28"/>
    <x v="8"/>
    <n v="50"/>
    <n v="33"/>
    <n v="15533"/>
  </r>
  <r>
    <x v="29"/>
    <x v="8"/>
    <n v="50"/>
    <n v="14"/>
    <n v="2769"/>
  </r>
  <r>
    <x v="30"/>
    <x v="8"/>
    <n v="50"/>
    <n v="45"/>
    <n v="33328"/>
  </r>
  <r>
    <x v="31"/>
    <x v="8"/>
    <n v="50"/>
    <n v="46"/>
    <n v="21055"/>
  </r>
  <r>
    <x v="32"/>
    <x v="8"/>
    <n v="50"/>
    <n v="133"/>
    <n v="59887"/>
  </r>
  <r>
    <x v="33"/>
    <x v="8"/>
    <n v="50"/>
    <n v="155"/>
    <n v="90867"/>
  </r>
  <r>
    <x v="34"/>
    <x v="8"/>
    <n v="50"/>
    <n v="13"/>
    <n v="3765"/>
  </r>
  <r>
    <x v="35"/>
    <x v="8"/>
    <n v="50"/>
    <n v="43"/>
    <n v="17004"/>
  </r>
  <r>
    <x v="36"/>
    <x v="8"/>
    <n v="50"/>
    <n v="22"/>
    <n v="7930"/>
  </r>
  <r>
    <x v="37"/>
    <x v="8"/>
    <n v="50"/>
    <n v="76"/>
    <n v="34116"/>
  </r>
  <r>
    <x v="38"/>
    <x v="8"/>
    <n v="50"/>
    <n v="135"/>
    <n v="50612"/>
  </r>
  <r>
    <x v="39"/>
    <x v="8"/>
    <n v="50"/>
    <n v="23"/>
    <n v="6259"/>
  </r>
  <r>
    <x v="40"/>
    <x v="8"/>
    <n v="50"/>
    <n v="25"/>
    <n v="15512"/>
  </r>
  <r>
    <x v="41"/>
    <x v="8"/>
    <n v="50"/>
    <n v="31"/>
    <n v="14260"/>
  </r>
  <r>
    <x v="42"/>
    <x v="8"/>
    <n v="50"/>
    <n v="50"/>
    <n v="6626"/>
  </r>
  <r>
    <x v="43"/>
    <x v="8"/>
    <n v="50"/>
    <n v="110"/>
    <n v="27738"/>
  </r>
  <r>
    <x v="44"/>
    <x v="8"/>
    <n v="50"/>
    <n v="54"/>
    <n v="18021"/>
  </r>
  <r>
    <x v="45"/>
    <x v="8"/>
    <n v="50"/>
    <n v="14"/>
    <n v="4787"/>
  </r>
  <r>
    <x v="46"/>
    <x v="8"/>
    <n v="50"/>
    <n v="118"/>
    <n v="75712"/>
  </r>
  <r>
    <x v="47"/>
    <x v="8"/>
    <n v="50"/>
    <n v="29"/>
    <n v="5541"/>
  </r>
  <r>
    <x v="48"/>
    <x v="8"/>
    <n v="50"/>
    <n v="45"/>
    <n v="13090"/>
  </r>
  <r>
    <x v="49"/>
    <x v="8"/>
    <n v="50"/>
    <n v="41"/>
    <n v="20794"/>
  </r>
  <r>
    <x v="50"/>
    <x v="8"/>
    <n v="50"/>
    <n v="19"/>
    <n v="3616"/>
  </r>
  <r>
    <x v="54"/>
    <x v="8"/>
    <n v="50"/>
    <n v="0"/>
    <n v="0"/>
  </r>
  <r>
    <x v="53"/>
    <x v="8"/>
    <n v="50"/>
    <n v="5"/>
    <n v="2111"/>
  </r>
  <r>
    <x v="52"/>
    <x v="8"/>
    <n v="50"/>
    <n v="3"/>
    <n v="826"/>
  </r>
  <r>
    <x v="51"/>
    <x v="8"/>
    <n v="50"/>
    <n v="73"/>
    <n v="101570"/>
  </r>
  <r>
    <x v="0"/>
    <x v="8"/>
    <n v="51"/>
    <n v="83"/>
    <n v="38533"/>
  </r>
  <r>
    <x v="1"/>
    <x v="8"/>
    <n v="51"/>
    <n v="18"/>
    <n v="4842"/>
  </r>
  <r>
    <x v="2"/>
    <x v="8"/>
    <n v="51"/>
    <n v="46"/>
    <n v="16771"/>
  </r>
  <r>
    <x v="3"/>
    <x v="8"/>
    <n v="51"/>
    <n v="13"/>
    <n v="3691"/>
  </r>
  <r>
    <x v="4"/>
    <x v="8"/>
    <n v="51"/>
    <n v="106"/>
    <n v="39828"/>
  </r>
  <r>
    <x v="5"/>
    <x v="8"/>
    <n v="51"/>
    <n v="74"/>
    <n v="42968"/>
  </r>
  <r>
    <x v="6"/>
    <x v="8"/>
    <n v="51"/>
    <n v="22"/>
    <n v="4648"/>
  </r>
  <r>
    <x v="7"/>
    <x v="8"/>
    <n v="51"/>
    <n v="10"/>
    <n v="2487"/>
  </r>
  <r>
    <x v="8"/>
    <x v="8"/>
    <n v="51"/>
    <n v="6"/>
    <n v="15303"/>
  </r>
  <r>
    <x v="9"/>
    <x v="8"/>
    <n v="51"/>
    <n v="0"/>
    <n v="0"/>
  </r>
  <r>
    <x v="10"/>
    <x v="8"/>
    <n v="51"/>
    <n v="96"/>
    <n v="82375"/>
  </r>
  <r>
    <x v="11"/>
    <x v="8"/>
    <n v="51"/>
    <n v="18"/>
    <n v="1492"/>
  </r>
  <r>
    <x v="12"/>
    <x v="8"/>
    <n v="51"/>
    <n v="8"/>
    <n v="1565"/>
  </r>
  <r>
    <x v="13"/>
    <x v="8"/>
    <n v="51"/>
    <n v="100"/>
    <n v="47120"/>
  </r>
  <r>
    <x v="14"/>
    <x v="8"/>
    <n v="51"/>
    <n v="24"/>
    <n v="3351"/>
  </r>
  <r>
    <x v="15"/>
    <x v="8"/>
    <n v="51"/>
    <n v="20"/>
    <n v="5493"/>
  </r>
  <r>
    <x v="16"/>
    <x v="8"/>
    <n v="51"/>
    <n v="37"/>
    <n v="13348"/>
  </r>
  <r>
    <x v="17"/>
    <x v="8"/>
    <n v="51"/>
    <n v="41"/>
    <n v="13892"/>
  </r>
  <r>
    <x v="18"/>
    <x v="8"/>
    <n v="51"/>
    <n v="95"/>
    <n v="49801"/>
  </r>
  <r>
    <x v="19"/>
    <x v="8"/>
    <n v="51"/>
    <n v="54"/>
    <n v="13492"/>
  </r>
  <r>
    <x v="20"/>
    <x v="8"/>
    <n v="51"/>
    <n v="27"/>
    <n v="7607"/>
  </r>
  <r>
    <x v="21"/>
    <x v="8"/>
    <n v="51"/>
    <n v="56"/>
    <n v="48138"/>
  </r>
  <r>
    <x v="22"/>
    <x v="8"/>
    <n v="51"/>
    <n v="82"/>
    <n v="15898"/>
  </r>
  <r>
    <x v="23"/>
    <x v="8"/>
    <n v="51"/>
    <n v="22"/>
    <n v="6395"/>
  </r>
  <r>
    <x v="24"/>
    <x v="8"/>
    <n v="51"/>
    <n v="48"/>
    <n v="15046"/>
  </r>
  <r>
    <x v="25"/>
    <x v="8"/>
    <n v="51"/>
    <n v="17"/>
    <n v="2395"/>
  </r>
  <r>
    <x v="26"/>
    <x v="8"/>
    <n v="51"/>
    <n v="34"/>
    <n v="7992"/>
  </r>
  <r>
    <x v="27"/>
    <x v="8"/>
    <n v="51"/>
    <n v="47"/>
    <n v="9062"/>
  </r>
  <r>
    <x v="28"/>
    <x v="8"/>
    <n v="51"/>
    <n v="28"/>
    <n v="9421"/>
  </r>
  <r>
    <x v="29"/>
    <x v="8"/>
    <n v="51"/>
    <n v="16"/>
    <n v="3067"/>
  </r>
  <r>
    <x v="30"/>
    <x v="8"/>
    <n v="51"/>
    <n v="44"/>
    <n v="33690"/>
  </r>
  <r>
    <x v="31"/>
    <x v="8"/>
    <n v="51"/>
    <n v="47"/>
    <n v="21253"/>
  </r>
  <r>
    <x v="32"/>
    <x v="8"/>
    <n v="51"/>
    <n v="133"/>
    <n v="58864"/>
  </r>
  <r>
    <x v="33"/>
    <x v="8"/>
    <n v="51"/>
    <n v="152"/>
    <n v="96749"/>
  </r>
  <r>
    <x v="34"/>
    <x v="8"/>
    <n v="51"/>
    <n v="12"/>
    <n v="3731"/>
  </r>
  <r>
    <x v="35"/>
    <x v="8"/>
    <n v="51"/>
    <n v="42"/>
    <n v="15311"/>
  </r>
  <r>
    <x v="36"/>
    <x v="8"/>
    <n v="51"/>
    <n v="22"/>
    <n v="7448"/>
  </r>
  <r>
    <x v="37"/>
    <x v="8"/>
    <n v="51"/>
    <n v="75"/>
    <n v="34381"/>
  </r>
  <r>
    <x v="38"/>
    <x v="8"/>
    <n v="51"/>
    <n v="132"/>
    <n v="50854"/>
  </r>
  <r>
    <x v="39"/>
    <x v="8"/>
    <n v="51"/>
    <n v="22"/>
    <n v="5190"/>
  </r>
  <r>
    <x v="40"/>
    <x v="8"/>
    <n v="51"/>
    <n v="24"/>
    <n v="15022"/>
  </r>
  <r>
    <x v="41"/>
    <x v="8"/>
    <n v="51"/>
    <n v="32"/>
    <n v="14847"/>
  </r>
  <r>
    <x v="42"/>
    <x v="8"/>
    <n v="51"/>
    <n v="48"/>
    <n v="6369"/>
  </r>
  <r>
    <x v="43"/>
    <x v="8"/>
    <n v="51"/>
    <n v="102"/>
    <n v="25338"/>
  </r>
  <r>
    <x v="44"/>
    <x v="8"/>
    <n v="51"/>
    <n v="54"/>
    <n v="21343"/>
  </r>
  <r>
    <x v="45"/>
    <x v="8"/>
    <n v="51"/>
    <n v="16"/>
    <n v="5342"/>
  </r>
  <r>
    <x v="46"/>
    <x v="8"/>
    <n v="51"/>
    <n v="117"/>
    <n v="81615"/>
  </r>
  <r>
    <x v="47"/>
    <x v="8"/>
    <n v="51"/>
    <n v="29"/>
    <n v="4199"/>
  </r>
  <r>
    <x v="48"/>
    <x v="8"/>
    <n v="51"/>
    <n v="47"/>
    <n v="13996"/>
  </r>
  <r>
    <x v="49"/>
    <x v="8"/>
    <n v="51"/>
    <n v="41"/>
    <n v="20207"/>
  </r>
  <r>
    <x v="50"/>
    <x v="8"/>
    <n v="51"/>
    <n v="19"/>
    <n v="3706"/>
  </r>
  <r>
    <x v="54"/>
    <x v="8"/>
    <n v="51"/>
    <n v="0"/>
    <n v="0"/>
  </r>
  <r>
    <x v="53"/>
    <x v="8"/>
    <n v="51"/>
    <n v="4"/>
    <n v="1934"/>
  </r>
  <r>
    <x v="52"/>
    <x v="8"/>
    <n v="51"/>
    <n v="4"/>
    <n v="948"/>
  </r>
  <r>
    <x v="51"/>
    <x v="8"/>
    <n v="51"/>
    <n v="72"/>
    <n v="98887"/>
  </r>
  <r>
    <x v="0"/>
    <x v="8"/>
    <n v="52"/>
    <n v="83"/>
    <n v="38097"/>
  </r>
  <r>
    <x v="1"/>
    <x v="8"/>
    <n v="52"/>
    <n v="18"/>
    <n v="4411"/>
  </r>
  <r>
    <x v="2"/>
    <x v="8"/>
    <n v="52"/>
    <n v="46"/>
    <n v="13358"/>
  </r>
  <r>
    <x v="3"/>
    <x v="8"/>
    <n v="52"/>
    <n v="13"/>
    <n v="2217"/>
  </r>
  <r>
    <x v="4"/>
    <x v="8"/>
    <n v="52"/>
    <n v="104"/>
    <n v="26886"/>
  </r>
  <r>
    <x v="5"/>
    <x v="8"/>
    <n v="52"/>
    <n v="72"/>
    <n v="35124"/>
  </r>
  <r>
    <x v="6"/>
    <x v="8"/>
    <n v="52"/>
    <n v="21"/>
    <n v="4007"/>
  </r>
  <r>
    <x v="7"/>
    <x v="8"/>
    <n v="52"/>
    <n v="10"/>
    <n v="1241"/>
  </r>
  <r>
    <x v="8"/>
    <x v="8"/>
    <n v="52"/>
    <n v="6"/>
    <n v="9362"/>
  </r>
  <r>
    <x v="9"/>
    <x v="8"/>
    <n v="52"/>
    <n v="0"/>
    <n v="0"/>
  </r>
  <r>
    <x v="10"/>
    <x v="8"/>
    <n v="52"/>
    <n v="98"/>
    <n v="82000"/>
  </r>
  <r>
    <x v="11"/>
    <x v="8"/>
    <n v="52"/>
    <n v="15"/>
    <n v="724"/>
  </r>
  <r>
    <x v="12"/>
    <x v="8"/>
    <n v="52"/>
    <n v="7"/>
    <n v="627"/>
  </r>
  <r>
    <x v="13"/>
    <x v="8"/>
    <n v="52"/>
    <n v="100"/>
    <n v="40167"/>
  </r>
  <r>
    <x v="14"/>
    <x v="8"/>
    <n v="52"/>
    <n v="25"/>
    <n v="1849"/>
  </r>
  <r>
    <x v="15"/>
    <x v="8"/>
    <n v="52"/>
    <n v="21"/>
    <n v="3448"/>
  </r>
  <r>
    <x v="16"/>
    <x v="8"/>
    <n v="52"/>
    <n v="37"/>
    <n v="12416"/>
  </r>
  <r>
    <x v="17"/>
    <x v="8"/>
    <n v="52"/>
    <n v="36"/>
    <n v="11463"/>
  </r>
  <r>
    <x v="18"/>
    <x v="8"/>
    <n v="52"/>
    <n v="93"/>
    <n v="50956"/>
  </r>
  <r>
    <x v="19"/>
    <x v="8"/>
    <n v="52"/>
    <n v="55"/>
    <n v="12715"/>
  </r>
  <r>
    <x v="20"/>
    <x v="8"/>
    <n v="52"/>
    <n v="25"/>
    <n v="4346"/>
  </r>
  <r>
    <x v="21"/>
    <x v="8"/>
    <n v="52"/>
    <n v="58"/>
    <n v="41037"/>
  </r>
  <r>
    <x v="22"/>
    <x v="8"/>
    <n v="52"/>
    <n v="83"/>
    <n v="14549"/>
  </r>
  <r>
    <x v="23"/>
    <x v="8"/>
    <n v="52"/>
    <n v="20"/>
    <n v="3587"/>
  </r>
  <r>
    <x v="24"/>
    <x v="8"/>
    <n v="52"/>
    <n v="48"/>
    <n v="15687"/>
  </r>
  <r>
    <x v="25"/>
    <x v="8"/>
    <n v="52"/>
    <n v="17"/>
    <n v="1530"/>
  </r>
  <r>
    <x v="26"/>
    <x v="8"/>
    <n v="52"/>
    <n v="34"/>
    <n v="8015"/>
  </r>
  <r>
    <x v="27"/>
    <x v="8"/>
    <n v="52"/>
    <n v="47"/>
    <n v="8297"/>
  </r>
  <r>
    <x v="28"/>
    <x v="8"/>
    <n v="52"/>
    <n v="29"/>
    <n v="8912"/>
  </r>
  <r>
    <x v="29"/>
    <x v="8"/>
    <n v="52"/>
    <n v="15"/>
    <n v="1120"/>
  </r>
  <r>
    <x v="30"/>
    <x v="8"/>
    <n v="52"/>
    <n v="44"/>
    <n v="32325"/>
  </r>
  <r>
    <x v="31"/>
    <x v="8"/>
    <n v="52"/>
    <n v="48"/>
    <n v="20266"/>
  </r>
  <r>
    <x v="32"/>
    <x v="8"/>
    <n v="52"/>
    <n v="134"/>
    <n v="58119"/>
  </r>
  <r>
    <x v="33"/>
    <x v="8"/>
    <n v="52"/>
    <n v="155"/>
    <n v="92349"/>
  </r>
  <r>
    <x v="34"/>
    <x v="8"/>
    <n v="52"/>
    <n v="11"/>
    <n v="1706"/>
  </r>
  <r>
    <x v="35"/>
    <x v="8"/>
    <n v="52"/>
    <n v="46"/>
    <n v="10820"/>
  </r>
  <r>
    <x v="36"/>
    <x v="8"/>
    <n v="52"/>
    <n v="22"/>
    <n v="6901"/>
  </r>
  <r>
    <x v="37"/>
    <x v="8"/>
    <n v="52"/>
    <n v="77"/>
    <n v="33098"/>
  </r>
  <r>
    <x v="38"/>
    <x v="8"/>
    <n v="52"/>
    <n v="134"/>
    <n v="47791"/>
  </r>
  <r>
    <x v="39"/>
    <x v="8"/>
    <n v="52"/>
    <n v="22"/>
    <n v="3201"/>
  </r>
  <r>
    <x v="40"/>
    <x v="8"/>
    <n v="52"/>
    <n v="24"/>
    <n v="14634"/>
  </r>
  <r>
    <x v="41"/>
    <x v="8"/>
    <n v="52"/>
    <n v="14"/>
    <n v="8220"/>
  </r>
  <r>
    <x v="42"/>
    <x v="8"/>
    <n v="52"/>
    <n v="51"/>
    <n v="5052"/>
  </r>
  <r>
    <x v="43"/>
    <x v="8"/>
    <n v="52"/>
    <n v="102"/>
    <n v="20574"/>
  </r>
  <r>
    <x v="44"/>
    <x v="8"/>
    <n v="52"/>
    <n v="54"/>
    <n v="17225"/>
  </r>
  <r>
    <x v="45"/>
    <x v="8"/>
    <n v="52"/>
    <n v="16"/>
    <n v="4941"/>
  </r>
  <r>
    <x v="46"/>
    <x v="8"/>
    <n v="52"/>
    <n v="122"/>
    <n v="75382"/>
  </r>
  <r>
    <x v="47"/>
    <x v="8"/>
    <n v="52"/>
    <n v="29"/>
    <n v="3417"/>
  </r>
  <r>
    <x v="48"/>
    <x v="8"/>
    <n v="52"/>
    <n v="47"/>
    <n v="6249"/>
  </r>
  <r>
    <x v="49"/>
    <x v="8"/>
    <n v="52"/>
    <n v="40"/>
    <n v="17624"/>
  </r>
  <r>
    <x v="50"/>
    <x v="8"/>
    <n v="52"/>
    <n v="20"/>
    <n v="2655"/>
  </r>
  <r>
    <x v="54"/>
    <x v="8"/>
    <n v="52"/>
    <n v="0"/>
    <n v="0"/>
  </r>
  <r>
    <x v="53"/>
    <x v="8"/>
    <n v="52"/>
    <n v="4"/>
    <n v="2043"/>
  </r>
  <r>
    <x v="52"/>
    <x v="8"/>
    <n v="52"/>
    <n v="5"/>
    <n v="1194"/>
  </r>
  <r>
    <x v="51"/>
    <x v="8"/>
    <n v="52"/>
    <n v="66"/>
    <n v="94420"/>
  </r>
  <r>
    <x v="0"/>
    <x v="9"/>
    <n v="1"/>
    <n v="83"/>
    <n v="40496"/>
  </r>
  <r>
    <x v="1"/>
    <x v="9"/>
    <n v="1"/>
    <n v="17"/>
    <n v="4454"/>
  </r>
  <r>
    <x v="2"/>
    <x v="9"/>
    <n v="1"/>
    <n v="46"/>
    <n v="14799"/>
  </r>
  <r>
    <x v="3"/>
    <x v="9"/>
    <n v="1"/>
    <n v="13"/>
    <n v="2901"/>
  </r>
  <r>
    <x v="4"/>
    <x v="9"/>
    <n v="1"/>
    <n v="112"/>
    <n v="29582"/>
  </r>
  <r>
    <x v="5"/>
    <x v="9"/>
    <n v="1"/>
    <n v="72"/>
    <n v="37861"/>
  </r>
  <r>
    <x v="6"/>
    <x v="9"/>
    <n v="1"/>
    <n v="23"/>
    <n v="5218"/>
  </r>
  <r>
    <x v="7"/>
    <x v="9"/>
    <n v="1"/>
    <n v="10"/>
    <n v="1743"/>
  </r>
  <r>
    <x v="8"/>
    <x v="9"/>
    <n v="1"/>
    <n v="6"/>
    <n v="11736"/>
  </r>
  <r>
    <x v="9"/>
    <x v="9"/>
    <n v="1"/>
    <n v="0"/>
    <n v="0"/>
  </r>
  <r>
    <x v="10"/>
    <x v="9"/>
    <n v="1"/>
    <n v="98"/>
    <n v="81985"/>
  </r>
  <r>
    <x v="11"/>
    <x v="9"/>
    <n v="1"/>
    <n v="17"/>
    <n v="1099"/>
  </r>
  <r>
    <x v="12"/>
    <x v="9"/>
    <n v="1"/>
    <n v="6"/>
    <n v="931"/>
  </r>
  <r>
    <x v="13"/>
    <x v="9"/>
    <n v="1"/>
    <n v="101"/>
    <n v="43073"/>
  </r>
  <r>
    <x v="14"/>
    <x v="9"/>
    <n v="1"/>
    <n v="24"/>
    <n v="2560"/>
  </r>
  <r>
    <x v="15"/>
    <x v="9"/>
    <n v="1"/>
    <n v="21"/>
    <n v="4453"/>
  </r>
  <r>
    <x v="16"/>
    <x v="9"/>
    <n v="1"/>
    <n v="37"/>
    <n v="13787"/>
  </r>
  <r>
    <x v="17"/>
    <x v="9"/>
    <n v="1"/>
    <n v="44"/>
    <n v="14601"/>
  </r>
  <r>
    <x v="18"/>
    <x v="9"/>
    <n v="1"/>
    <n v="96"/>
    <n v="52057"/>
  </r>
  <r>
    <x v="19"/>
    <x v="9"/>
    <n v="1"/>
    <n v="54"/>
    <n v="14522"/>
  </r>
  <r>
    <x v="20"/>
    <x v="9"/>
    <n v="1"/>
    <n v="25"/>
    <n v="6530"/>
  </r>
  <r>
    <x v="21"/>
    <x v="9"/>
    <n v="1"/>
    <n v="58"/>
    <n v="45633"/>
  </r>
  <r>
    <x v="22"/>
    <x v="9"/>
    <n v="1"/>
    <n v="87"/>
    <n v="22502"/>
  </r>
  <r>
    <x v="23"/>
    <x v="9"/>
    <n v="1"/>
    <n v="21"/>
    <n v="4067"/>
  </r>
  <r>
    <x v="24"/>
    <x v="9"/>
    <n v="1"/>
    <n v="48"/>
    <n v="16205"/>
  </r>
  <r>
    <x v="25"/>
    <x v="9"/>
    <n v="1"/>
    <n v="17"/>
    <n v="1927"/>
  </r>
  <r>
    <x v="26"/>
    <x v="9"/>
    <n v="1"/>
    <n v="35"/>
    <n v="7433"/>
  </r>
  <r>
    <x v="27"/>
    <x v="9"/>
    <n v="1"/>
    <n v="47"/>
    <n v="8608"/>
  </r>
  <r>
    <x v="28"/>
    <x v="9"/>
    <n v="1"/>
    <n v="29"/>
    <n v="9185"/>
  </r>
  <r>
    <x v="29"/>
    <x v="9"/>
    <n v="1"/>
    <n v="16"/>
    <n v="1846"/>
  </r>
  <r>
    <x v="30"/>
    <x v="9"/>
    <n v="1"/>
    <n v="43"/>
    <n v="33758"/>
  </r>
  <r>
    <x v="31"/>
    <x v="9"/>
    <n v="1"/>
    <n v="48"/>
    <n v="21174"/>
  </r>
  <r>
    <x v="32"/>
    <x v="9"/>
    <n v="1"/>
    <n v="135"/>
    <n v="61769"/>
  </r>
  <r>
    <x v="33"/>
    <x v="9"/>
    <n v="1"/>
    <n v="156"/>
    <n v="102882"/>
  </r>
  <r>
    <x v="34"/>
    <x v="9"/>
    <n v="1"/>
    <n v="13"/>
    <n v="3711"/>
  </r>
  <r>
    <x v="35"/>
    <x v="9"/>
    <n v="1"/>
    <n v="47"/>
    <n v="14514"/>
  </r>
  <r>
    <x v="36"/>
    <x v="9"/>
    <n v="1"/>
    <n v="23"/>
    <n v="6737"/>
  </r>
  <r>
    <x v="37"/>
    <x v="9"/>
    <n v="1"/>
    <n v="77"/>
    <n v="35018"/>
  </r>
  <r>
    <x v="38"/>
    <x v="9"/>
    <n v="1"/>
    <n v="134"/>
    <n v="51664"/>
  </r>
  <r>
    <x v="39"/>
    <x v="9"/>
    <n v="1"/>
    <n v="23"/>
    <n v="4206"/>
  </r>
  <r>
    <x v="40"/>
    <x v="9"/>
    <n v="1"/>
    <n v="26"/>
    <n v="15242"/>
  </r>
  <r>
    <x v="41"/>
    <x v="9"/>
    <n v="1"/>
    <n v="14"/>
    <n v="9683"/>
  </r>
  <r>
    <x v="42"/>
    <x v="9"/>
    <n v="1"/>
    <n v="51"/>
    <n v="5424"/>
  </r>
  <r>
    <x v="43"/>
    <x v="9"/>
    <n v="1"/>
    <n v="111"/>
    <n v="24340"/>
  </r>
  <r>
    <x v="44"/>
    <x v="9"/>
    <n v="1"/>
    <n v="54"/>
    <n v="19600"/>
  </r>
  <r>
    <x v="45"/>
    <x v="9"/>
    <n v="1"/>
    <n v="18"/>
    <n v="6316"/>
  </r>
  <r>
    <x v="46"/>
    <x v="9"/>
    <n v="1"/>
    <n v="123"/>
    <n v="89618"/>
  </r>
  <r>
    <x v="47"/>
    <x v="9"/>
    <n v="1"/>
    <n v="29"/>
    <n v="4112"/>
  </r>
  <r>
    <x v="48"/>
    <x v="9"/>
    <n v="1"/>
    <n v="49"/>
    <n v="10445"/>
  </r>
  <r>
    <x v="49"/>
    <x v="9"/>
    <n v="1"/>
    <n v="40"/>
    <n v="20260"/>
  </r>
  <r>
    <x v="50"/>
    <x v="9"/>
    <n v="1"/>
    <n v="19"/>
    <n v="3053"/>
  </r>
  <r>
    <x v="54"/>
    <x v="9"/>
    <n v="1"/>
    <n v="0"/>
    <n v="0"/>
  </r>
  <r>
    <x v="53"/>
    <x v="9"/>
    <n v="1"/>
    <n v="4"/>
    <n v="2102"/>
  </r>
  <r>
    <x v="52"/>
    <x v="9"/>
    <n v="1"/>
    <n v="3"/>
    <n v="885"/>
  </r>
  <r>
    <x v="51"/>
    <x v="9"/>
    <n v="1"/>
    <n v="69"/>
    <n v="97306"/>
  </r>
  <r>
    <x v="0"/>
    <x v="9"/>
    <n v="2"/>
    <n v="83"/>
    <n v="40318"/>
  </r>
  <r>
    <x v="1"/>
    <x v="9"/>
    <n v="2"/>
    <n v="18"/>
    <n v="4891"/>
  </r>
  <r>
    <x v="2"/>
    <x v="9"/>
    <n v="2"/>
    <n v="47"/>
    <n v="19587"/>
  </r>
  <r>
    <x v="3"/>
    <x v="9"/>
    <n v="2"/>
    <n v="14"/>
    <n v="4434"/>
  </r>
  <r>
    <x v="4"/>
    <x v="9"/>
    <n v="2"/>
    <n v="114"/>
    <n v="44158"/>
  </r>
  <r>
    <x v="5"/>
    <x v="9"/>
    <n v="2"/>
    <n v="72"/>
    <n v="43398"/>
  </r>
  <r>
    <x v="6"/>
    <x v="9"/>
    <n v="2"/>
    <n v="23"/>
    <n v="5916"/>
  </r>
  <r>
    <x v="7"/>
    <x v="9"/>
    <n v="2"/>
    <n v="10"/>
    <n v="2768"/>
  </r>
  <r>
    <x v="8"/>
    <x v="9"/>
    <n v="2"/>
    <n v="6"/>
    <n v="15904"/>
  </r>
  <r>
    <x v="9"/>
    <x v="9"/>
    <n v="2"/>
    <n v="0"/>
    <n v="0"/>
  </r>
  <r>
    <x v="10"/>
    <x v="9"/>
    <n v="2"/>
    <n v="100"/>
    <n v="78378"/>
  </r>
  <r>
    <x v="11"/>
    <x v="9"/>
    <n v="2"/>
    <n v="17"/>
    <n v="1808"/>
  </r>
  <r>
    <x v="12"/>
    <x v="9"/>
    <n v="2"/>
    <n v="7"/>
    <n v="1583"/>
  </r>
  <r>
    <x v="13"/>
    <x v="9"/>
    <n v="2"/>
    <n v="102"/>
    <n v="46688"/>
  </r>
  <r>
    <x v="14"/>
    <x v="9"/>
    <n v="2"/>
    <n v="25"/>
    <n v="4449"/>
  </r>
  <r>
    <x v="15"/>
    <x v="9"/>
    <n v="2"/>
    <n v="21"/>
    <n v="5962"/>
  </r>
  <r>
    <x v="16"/>
    <x v="9"/>
    <n v="2"/>
    <n v="37"/>
    <n v="14840"/>
  </r>
  <r>
    <x v="17"/>
    <x v="9"/>
    <n v="2"/>
    <n v="43"/>
    <n v="14782"/>
  </r>
  <r>
    <x v="18"/>
    <x v="9"/>
    <n v="2"/>
    <n v="95"/>
    <n v="50495"/>
  </r>
  <r>
    <x v="19"/>
    <x v="9"/>
    <n v="2"/>
    <n v="55"/>
    <n v="13986"/>
  </r>
  <r>
    <x v="20"/>
    <x v="9"/>
    <n v="2"/>
    <n v="27"/>
    <n v="7732"/>
  </r>
  <r>
    <x v="21"/>
    <x v="9"/>
    <n v="2"/>
    <n v="58"/>
    <n v="50391"/>
  </r>
  <r>
    <x v="22"/>
    <x v="9"/>
    <n v="2"/>
    <n v="88"/>
    <n v="28229"/>
  </r>
  <r>
    <x v="23"/>
    <x v="9"/>
    <n v="2"/>
    <n v="22"/>
    <n v="6381"/>
  </r>
  <r>
    <x v="24"/>
    <x v="9"/>
    <n v="2"/>
    <n v="47"/>
    <n v="16945"/>
  </r>
  <r>
    <x v="25"/>
    <x v="9"/>
    <n v="2"/>
    <n v="17"/>
    <n v="2654"/>
  </r>
  <r>
    <x v="26"/>
    <x v="9"/>
    <n v="2"/>
    <n v="35"/>
    <n v="9419"/>
  </r>
  <r>
    <x v="27"/>
    <x v="9"/>
    <n v="2"/>
    <n v="48"/>
    <n v="9559"/>
  </r>
  <r>
    <x v="28"/>
    <x v="9"/>
    <n v="2"/>
    <n v="29"/>
    <n v="9488"/>
  </r>
  <r>
    <x v="29"/>
    <x v="9"/>
    <n v="2"/>
    <n v="15"/>
    <n v="2336"/>
  </r>
  <r>
    <x v="30"/>
    <x v="9"/>
    <n v="2"/>
    <n v="44"/>
    <n v="33462"/>
  </r>
  <r>
    <x v="31"/>
    <x v="9"/>
    <n v="2"/>
    <n v="50"/>
    <n v="21566"/>
  </r>
  <r>
    <x v="32"/>
    <x v="9"/>
    <n v="2"/>
    <n v="132"/>
    <n v="59689"/>
  </r>
  <r>
    <x v="33"/>
    <x v="9"/>
    <n v="2"/>
    <n v="155"/>
    <n v="102604"/>
  </r>
  <r>
    <x v="34"/>
    <x v="9"/>
    <n v="2"/>
    <n v="12"/>
    <n v="3720"/>
  </r>
  <r>
    <x v="35"/>
    <x v="9"/>
    <n v="2"/>
    <n v="46"/>
    <n v="17606"/>
  </r>
  <r>
    <x v="36"/>
    <x v="9"/>
    <n v="2"/>
    <n v="22"/>
    <n v="7842"/>
  </r>
  <r>
    <x v="37"/>
    <x v="9"/>
    <n v="2"/>
    <n v="78"/>
    <n v="36951"/>
  </r>
  <r>
    <x v="38"/>
    <x v="9"/>
    <n v="2"/>
    <n v="135"/>
    <n v="52397"/>
  </r>
  <r>
    <x v="39"/>
    <x v="9"/>
    <n v="2"/>
    <n v="22"/>
    <n v="4994"/>
  </r>
  <r>
    <x v="40"/>
    <x v="9"/>
    <n v="2"/>
    <n v="27"/>
    <n v="14554"/>
  </r>
  <r>
    <x v="41"/>
    <x v="9"/>
    <n v="2"/>
    <n v="25"/>
    <n v="16838"/>
  </r>
  <r>
    <x v="42"/>
    <x v="9"/>
    <n v="2"/>
    <n v="51"/>
    <n v="7973"/>
  </r>
  <r>
    <x v="43"/>
    <x v="9"/>
    <n v="2"/>
    <n v="111"/>
    <n v="28543"/>
  </r>
  <r>
    <x v="44"/>
    <x v="9"/>
    <n v="2"/>
    <n v="53"/>
    <n v="20718"/>
  </r>
  <r>
    <x v="45"/>
    <x v="9"/>
    <n v="2"/>
    <n v="18"/>
    <n v="6202"/>
  </r>
  <r>
    <x v="46"/>
    <x v="9"/>
    <n v="2"/>
    <n v="122"/>
    <n v="82669"/>
  </r>
  <r>
    <x v="47"/>
    <x v="9"/>
    <n v="2"/>
    <n v="29"/>
    <n v="5636"/>
  </r>
  <r>
    <x v="48"/>
    <x v="9"/>
    <n v="2"/>
    <n v="48"/>
    <n v="14509"/>
  </r>
  <r>
    <x v="49"/>
    <x v="9"/>
    <n v="2"/>
    <n v="41"/>
    <n v="20912"/>
  </r>
  <r>
    <x v="50"/>
    <x v="9"/>
    <n v="2"/>
    <n v="18"/>
    <n v="3790"/>
  </r>
  <r>
    <x v="54"/>
    <x v="9"/>
    <n v="2"/>
    <n v="0"/>
    <n v="0"/>
  </r>
  <r>
    <x v="53"/>
    <x v="9"/>
    <n v="2"/>
    <n v="3"/>
    <n v="1764"/>
  </r>
  <r>
    <x v="52"/>
    <x v="9"/>
    <n v="2"/>
    <n v="4"/>
    <n v="1160"/>
  </r>
  <r>
    <x v="51"/>
    <x v="9"/>
    <n v="2"/>
    <n v="72"/>
    <n v="98163"/>
  </r>
  <r>
    <x v="0"/>
    <x v="9"/>
    <n v="3"/>
    <n v="83"/>
    <n v="39760"/>
  </r>
  <r>
    <x v="1"/>
    <x v="9"/>
    <n v="3"/>
    <n v="18"/>
    <n v="5260"/>
  </r>
  <r>
    <x v="2"/>
    <x v="9"/>
    <n v="3"/>
    <n v="48"/>
    <n v="20891"/>
  </r>
  <r>
    <x v="3"/>
    <x v="9"/>
    <n v="3"/>
    <n v="13"/>
    <n v="4209"/>
  </r>
  <r>
    <x v="4"/>
    <x v="9"/>
    <n v="3"/>
    <n v="116"/>
    <n v="45203"/>
  </r>
  <r>
    <x v="5"/>
    <x v="9"/>
    <n v="3"/>
    <n v="72"/>
    <n v="43026"/>
  </r>
  <r>
    <x v="6"/>
    <x v="9"/>
    <n v="3"/>
    <n v="23"/>
    <n v="5375"/>
  </r>
  <r>
    <x v="7"/>
    <x v="9"/>
    <n v="3"/>
    <n v="10"/>
    <n v="2728"/>
  </r>
  <r>
    <x v="8"/>
    <x v="9"/>
    <n v="3"/>
    <n v="6"/>
    <n v="12793"/>
  </r>
  <r>
    <x v="9"/>
    <x v="9"/>
    <n v="3"/>
    <n v="0"/>
    <n v="0"/>
  </r>
  <r>
    <x v="10"/>
    <x v="9"/>
    <n v="3"/>
    <n v="96"/>
    <n v="74215"/>
  </r>
  <r>
    <x v="11"/>
    <x v="9"/>
    <n v="3"/>
    <n v="18"/>
    <n v="1740"/>
  </r>
  <r>
    <x v="12"/>
    <x v="9"/>
    <n v="3"/>
    <n v="8"/>
    <n v="1899"/>
  </r>
  <r>
    <x v="13"/>
    <x v="9"/>
    <n v="3"/>
    <n v="103"/>
    <n v="48735"/>
  </r>
  <r>
    <x v="14"/>
    <x v="9"/>
    <n v="3"/>
    <n v="25"/>
    <n v="5088"/>
  </r>
  <r>
    <x v="15"/>
    <x v="9"/>
    <n v="3"/>
    <n v="22"/>
    <n v="6880"/>
  </r>
  <r>
    <x v="16"/>
    <x v="9"/>
    <n v="3"/>
    <n v="37"/>
    <n v="14950"/>
  </r>
  <r>
    <x v="17"/>
    <x v="9"/>
    <n v="3"/>
    <n v="45"/>
    <n v="15736"/>
  </r>
  <r>
    <x v="18"/>
    <x v="9"/>
    <n v="3"/>
    <n v="92"/>
    <n v="49334"/>
  </r>
  <r>
    <x v="19"/>
    <x v="9"/>
    <n v="3"/>
    <n v="55"/>
    <n v="14340"/>
  </r>
  <r>
    <x v="20"/>
    <x v="9"/>
    <n v="3"/>
    <n v="24"/>
    <n v="5732"/>
  </r>
  <r>
    <x v="21"/>
    <x v="9"/>
    <n v="3"/>
    <n v="55"/>
    <n v="50780"/>
  </r>
  <r>
    <x v="22"/>
    <x v="9"/>
    <n v="3"/>
    <n v="88"/>
    <n v="26566"/>
  </r>
  <r>
    <x v="23"/>
    <x v="9"/>
    <n v="3"/>
    <n v="24"/>
    <n v="7156"/>
  </r>
  <r>
    <x v="24"/>
    <x v="9"/>
    <n v="3"/>
    <n v="48"/>
    <n v="16646"/>
  </r>
  <r>
    <x v="25"/>
    <x v="9"/>
    <n v="3"/>
    <n v="17"/>
    <n v="3415"/>
  </r>
  <r>
    <x v="26"/>
    <x v="9"/>
    <n v="3"/>
    <n v="35"/>
    <n v="9353"/>
  </r>
  <r>
    <x v="27"/>
    <x v="9"/>
    <n v="3"/>
    <n v="48"/>
    <n v="9450"/>
  </r>
  <r>
    <x v="28"/>
    <x v="9"/>
    <n v="3"/>
    <n v="30"/>
    <n v="9952"/>
  </r>
  <r>
    <x v="29"/>
    <x v="9"/>
    <n v="3"/>
    <n v="16"/>
    <n v="2687"/>
  </r>
  <r>
    <x v="30"/>
    <x v="9"/>
    <n v="3"/>
    <n v="44"/>
    <n v="32881"/>
  </r>
  <r>
    <x v="31"/>
    <x v="9"/>
    <n v="3"/>
    <n v="50"/>
    <n v="20984"/>
  </r>
  <r>
    <x v="32"/>
    <x v="9"/>
    <n v="3"/>
    <n v="135"/>
    <n v="58947"/>
  </r>
  <r>
    <x v="33"/>
    <x v="9"/>
    <n v="3"/>
    <n v="158"/>
    <n v="103101"/>
  </r>
  <r>
    <x v="34"/>
    <x v="9"/>
    <n v="3"/>
    <n v="10"/>
    <n v="3143"/>
  </r>
  <r>
    <x v="35"/>
    <x v="9"/>
    <n v="3"/>
    <n v="44"/>
    <n v="16936"/>
  </r>
  <r>
    <x v="36"/>
    <x v="9"/>
    <n v="3"/>
    <n v="24"/>
    <n v="8195"/>
  </r>
  <r>
    <x v="37"/>
    <x v="9"/>
    <n v="3"/>
    <n v="76"/>
    <n v="35875"/>
  </r>
  <r>
    <x v="38"/>
    <x v="9"/>
    <n v="3"/>
    <n v="139"/>
    <n v="54563"/>
  </r>
  <r>
    <x v="39"/>
    <x v="9"/>
    <n v="3"/>
    <n v="22"/>
    <n v="4731"/>
  </r>
  <r>
    <x v="40"/>
    <x v="9"/>
    <n v="3"/>
    <n v="25"/>
    <n v="15124"/>
  </r>
  <r>
    <x v="41"/>
    <x v="9"/>
    <n v="3"/>
    <n v="30"/>
    <n v="16432"/>
  </r>
  <r>
    <x v="42"/>
    <x v="9"/>
    <n v="3"/>
    <n v="45"/>
    <n v="7658"/>
  </r>
  <r>
    <x v="43"/>
    <x v="9"/>
    <n v="3"/>
    <n v="114"/>
    <n v="29076"/>
  </r>
  <r>
    <x v="44"/>
    <x v="9"/>
    <n v="3"/>
    <n v="54"/>
    <n v="15203"/>
  </r>
  <r>
    <x v="45"/>
    <x v="9"/>
    <n v="3"/>
    <n v="18"/>
    <n v="6601"/>
  </r>
  <r>
    <x v="46"/>
    <x v="9"/>
    <n v="3"/>
    <n v="121"/>
    <n v="78960"/>
  </r>
  <r>
    <x v="47"/>
    <x v="9"/>
    <n v="3"/>
    <n v="29"/>
    <n v="5847"/>
  </r>
  <r>
    <x v="48"/>
    <x v="9"/>
    <n v="3"/>
    <n v="50"/>
    <n v="14394"/>
  </r>
  <r>
    <x v="49"/>
    <x v="9"/>
    <n v="3"/>
    <n v="40"/>
    <n v="19973"/>
  </r>
  <r>
    <x v="50"/>
    <x v="9"/>
    <n v="3"/>
    <n v="16"/>
    <n v="3552"/>
  </r>
  <r>
    <x v="54"/>
    <x v="9"/>
    <n v="3"/>
    <n v="0"/>
    <n v="0"/>
  </r>
  <r>
    <x v="53"/>
    <x v="9"/>
    <n v="3"/>
    <n v="3"/>
    <n v="1548"/>
  </r>
  <r>
    <x v="52"/>
    <x v="9"/>
    <n v="3"/>
    <n v="4"/>
    <n v="1129"/>
  </r>
  <r>
    <x v="51"/>
    <x v="9"/>
    <n v="3"/>
    <n v="72"/>
    <n v="100890"/>
  </r>
  <r>
    <x v="0"/>
    <x v="9"/>
    <n v="4"/>
    <n v="83"/>
    <n v="39384"/>
  </r>
  <r>
    <x v="1"/>
    <x v="9"/>
    <n v="4"/>
    <n v="18"/>
    <n v="5185"/>
  </r>
  <r>
    <x v="2"/>
    <x v="9"/>
    <n v="4"/>
    <n v="48"/>
    <n v="18532"/>
  </r>
  <r>
    <x v="3"/>
    <x v="9"/>
    <n v="4"/>
    <n v="14"/>
    <n v="4198"/>
  </r>
  <r>
    <x v="4"/>
    <x v="9"/>
    <n v="4"/>
    <n v="117"/>
    <n v="45160"/>
  </r>
  <r>
    <x v="5"/>
    <x v="9"/>
    <n v="4"/>
    <n v="72"/>
    <n v="41369"/>
  </r>
  <r>
    <x v="6"/>
    <x v="9"/>
    <n v="4"/>
    <n v="24"/>
    <n v="6480"/>
  </r>
  <r>
    <x v="7"/>
    <x v="9"/>
    <n v="4"/>
    <n v="10"/>
    <n v="2035"/>
  </r>
  <r>
    <x v="8"/>
    <x v="9"/>
    <n v="4"/>
    <n v="6"/>
    <n v="12485"/>
  </r>
  <r>
    <x v="9"/>
    <x v="9"/>
    <n v="4"/>
    <n v="0"/>
    <n v="0"/>
  </r>
  <r>
    <x v="10"/>
    <x v="9"/>
    <n v="4"/>
    <n v="94"/>
    <n v="71422"/>
  </r>
  <r>
    <x v="11"/>
    <x v="9"/>
    <n v="4"/>
    <n v="17"/>
    <n v="1497"/>
  </r>
  <r>
    <x v="12"/>
    <x v="9"/>
    <n v="4"/>
    <n v="8"/>
    <n v="1728"/>
  </r>
  <r>
    <x v="13"/>
    <x v="9"/>
    <n v="4"/>
    <n v="102"/>
    <n v="46658"/>
  </r>
  <r>
    <x v="14"/>
    <x v="9"/>
    <n v="4"/>
    <n v="24"/>
    <n v="4641"/>
  </r>
  <r>
    <x v="15"/>
    <x v="9"/>
    <n v="4"/>
    <n v="20"/>
    <n v="5409"/>
  </r>
  <r>
    <x v="16"/>
    <x v="9"/>
    <n v="4"/>
    <n v="37"/>
    <n v="14635"/>
  </r>
  <r>
    <x v="17"/>
    <x v="9"/>
    <n v="4"/>
    <n v="46"/>
    <n v="16393"/>
  </r>
  <r>
    <x v="18"/>
    <x v="9"/>
    <n v="4"/>
    <n v="95"/>
    <n v="49525"/>
  </r>
  <r>
    <x v="19"/>
    <x v="9"/>
    <n v="4"/>
    <n v="54"/>
    <n v="13629"/>
  </r>
  <r>
    <x v="20"/>
    <x v="9"/>
    <n v="4"/>
    <n v="28"/>
    <n v="7994"/>
  </r>
  <r>
    <x v="21"/>
    <x v="9"/>
    <n v="4"/>
    <n v="57"/>
    <n v="47575"/>
  </r>
  <r>
    <x v="22"/>
    <x v="9"/>
    <n v="4"/>
    <n v="85"/>
    <n v="15983"/>
  </r>
  <r>
    <x v="23"/>
    <x v="9"/>
    <n v="4"/>
    <n v="23"/>
    <n v="6772"/>
  </r>
  <r>
    <x v="24"/>
    <x v="9"/>
    <n v="4"/>
    <n v="48"/>
    <n v="17260"/>
  </r>
  <r>
    <x v="25"/>
    <x v="9"/>
    <n v="4"/>
    <n v="17"/>
    <n v="3458"/>
  </r>
  <r>
    <x v="26"/>
    <x v="9"/>
    <n v="4"/>
    <n v="35"/>
    <n v="8800"/>
  </r>
  <r>
    <x v="27"/>
    <x v="9"/>
    <n v="4"/>
    <n v="48"/>
    <n v="9029"/>
  </r>
  <r>
    <x v="28"/>
    <x v="9"/>
    <n v="4"/>
    <n v="28"/>
    <n v="9059"/>
  </r>
  <r>
    <x v="29"/>
    <x v="9"/>
    <n v="4"/>
    <n v="16"/>
    <n v="2854"/>
  </r>
  <r>
    <x v="30"/>
    <x v="9"/>
    <n v="4"/>
    <n v="44"/>
    <n v="32632"/>
  </r>
  <r>
    <x v="31"/>
    <x v="9"/>
    <n v="4"/>
    <n v="50"/>
    <n v="21282"/>
  </r>
  <r>
    <x v="32"/>
    <x v="9"/>
    <n v="4"/>
    <n v="136"/>
    <n v="60039"/>
  </r>
  <r>
    <x v="33"/>
    <x v="9"/>
    <n v="4"/>
    <n v="158"/>
    <n v="103676"/>
  </r>
  <r>
    <x v="34"/>
    <x v="9"/>
    <n v="4"/>
    <n v="12"/>
    <n v="3573"/>
  </r>
  <r>
    <x v="35"/>
    <x v="9"/>
    <n v="4"/>
    <n v="45"/>
    <n v="15086"/>
  </r>
  <r>
    <x v="36"/>
    <x v="9"/>
    <n v="4"/>
    <n v="22"/>
    <n v="7939"/>
  </r>
  <r>
    <x v="37"/>
    <x v="9"/>
    <n v="4"/>
    <n v="78"/>
    <n v="36110"/>
  </r>
  <r>
    <x v="38"/>
    <x v="9"/>
    <n v="4"/>
    <n v="140"/>
    <n v="53653"/>
  </r>
  <r>
    <x v="39"/>
    <x v="9"/>
    <n v="4"/>
    <n v="23"/>
    <n v="5291"/>
  </r>
  <r>
    <x v="40"/>
    <x v="9"/>
    <n v="4"/>
    <n v="25"/>
    <n v="7087"/>
  </r>
  <r>
    <x v="41"/>
    <x v="9"/>
    <n v="4"/>
    <n v="32"/>
    <n v="17421"/>
  </r>
  <r>
    <x v="42"/>
    <x v="9"/>
    <n v="4"/>
    <n v="49"/>
    <n v="7167"/>
  </r>
  <r>
    <x v="43"/>
    <x v="9"/>
    <n v="4"/>
    <n v="116"/>
    <n v="29554"/>
  </r>
  <r>
    <x v="44"/>
    <x v="9"/>
    <n v="4"/>
    <n v="54"/>
    <n v="19372"/>
  </r>
  <r>
    <x v="45"/>
    <x v="9"/>
    <n v="4"/>
    <n v="18"/>
    <n v="6377"/>
  </r>
  <r>
    <x v="46"/>
    <x v="9"/>
    <n v="4"/>
    <n v="123"/>
    <n v="82579"/>
  </r>
  <r>
    <x v="47"/>
    <x v="9"/>
    <n v="4"/>
    <n v="28"/>
    <n v="5427"/>
  </r>
  <r>
    <x v="48"/>
    <x v="9"/>
    <n v="4"/>
    <n v="50"/>
    <n v="14348"/>
  </r>
  <r>
    <x v="49"/>
    <x v="9"/>
    <n v="4"/>
    <n v="40"/>
    <n v="18824"/>
  </r>
  <r>
    <x v="50"/>
    <x v="9"/>
    <n v="4"/>
    <n v="18"/>
    <n v="3602"/>
  </r>
  <r>
    <x v="54"/>
    <x v="9"/>
    <n v="4"/>
    <n v="0"/>
    <n v="0"/>
  </r>
  <r>
    <x v="53"/>
    <x v="9"/>
    <n v="4"/>
    <n v="4"/>
    <n v="1997"/>
  </r>
  <r>
    <x v="52"/>
    <x v="9"/>
    <n v="4"/>
    <n v="4"/>
    <n v="1218"/>
  </r>
  <r>
    <x v="51"/>
    <x v="9"/>
    <n v="4"/>
    <n v="73"/>
    <n v="97017"/>
  </r>
  <r>
    <x v="0"/>
    <x v="9"/>
    <n v="5"/>
    <n v="83"/>
    <n v="42566"/>
  </r>
  <r>
    <x v="1"/>
    <x v="9"/>
    <n v="5"/>
    <n v="18"/>
    <n v="5165"/>
  </r>
  <r>
    <x v="2"/>
    <x v="9"/>
    <n v="5"/>
    <n v="48"/>
    <n v="21501"/>
  </r>
  <r>
    <x v="3"/>
    <x v="9"/>
    <n v="5"/>
    <n v="15"/>
    <n v="5513"/>
  </r>
  <r>
    <x v="4"/>
    <x v="9"/>
    <n v="5"/>
    <n v="119"/>
    <n v="49848"/>
  </r>
  <r>
    <x v="5"/>
    <x v="9"/>
    <n v="5"/>
    <n v="72"/>
    <n v="42061"/>
  </r>
  <r>
    <x v="6"/>
    <x v="9"/>
    <n v="5"/>
    <n v="21"/>
    <n v="6538"/>
  </r>
  <r>
    <x v="7"/>
    <x v="9"/>
    <n v="5"/>
    <n v="10"/>
    <n v="2625"/>
  </r>
  <r>
    <x v="8"/>
    <x v="9"/>
    <n v="5"/>
    <n v="6"/>
    <n v="14168"/>
  </r>
  <r>
    <x v="9"/>
    <x v="9"/>
    <n v="5"/>
    <n v="0"/>
    <n v="0"/>
  </r>
  <r>
    <x v="10"/>
    <x v="9"/>
    <n v="5"/>
    <n v="95"/>
    <n v="75053"/>
  </r>
  <r>
    <x v="11"/>
    <x v="9"/>
    <n v="5"/>
    <n v="16"/>
    <n v="1507"/>
  </r>
  <r>
    <x v="12"/>
    <x v="9"/>
    <n v="5"/>
    <n v="8"/>
    <n v="1946"/>
  </r>
  <r>
    <x v="13"/>
    <x v="9"/>
    <n v="5"/>
    <n v="102"/>
    <n v="36950"/>
  </r>
  <r>
    <x v="14"/>
    <x v="9"/>
    <n v="5"/>
    <n v="24"/>
    <n v="4277"/>
  </r>
  <r>
    <x v="15"/>
    <x v="9"/>
    <n v="5"/>
    <n v="22"/>
    <n v="5293"/>
  </r>
  <r>
    <x v="16"/>
    <x v="9"/>
    <n v="5"/>
    <n v="36"/>
    <n v="15201"/>
  </r>
  <r>
    <x v="17"/>
    <x v="9"/>
    <n v="5"/>
    <n v="45"/>
    <n v="14495"/>
  </r>
  <r>
    <x v="18"/>
    <x v="9"/>
    <n v="5"/>
    <n v="96"/>
    <n v="52330"/>
  </r>
  <r>
    <x v="19"/>
    <x v="9"/>
    <n v="5"/>
    <n v="54"/>
    <n v="14420"/>
  </r>
  <r>
    <x v="20"/>
    <x v="9"/>
    <n v="5"/>
    <n v="26"/>
    <n v="7724"/>
  </r>
  <r>
    <x v="21"/>
    <x v="9"/>
    <n v="5"/>
    <n v="57"/>
    <n v="48947"/>
  </r>
  <r>
    <x v="22"/>
    <x v="9"/>
    <n v="5"/>
    <n v="87"/>
    <n v="21066"/>
  </r>
  <r>
    <x v="23"/>
    <x v="9"/>
    <n v="5"/>
    <n v="21"/>
    <n v="5344"/>
  </r>
  <r>
    <x v="24"/>
    <x v="9"/>
    <n v="5"/>
    <n v="48"/>
    <n v="18445"/>
  </r>
  <r>
    <x v="25"/>
    <x v="9"/>
    <n v="5"/>
    <n v="15"/>
    <n v="3539"/>
  </r>
  <r>
    <x v="26"/>
    <x v="9"/>
    <n v="5"/>
    <n v="35"/>
    <n v="10304"/>
  </r>
  <r>
    <x v="27"/>
    <x v="9"/>
    <n v="5"/>
    <n v="48"/>
    <n v="8844"/>
  </r>
  <r>
    <x v="28"/>
    <x v="9"/>
    <n v="5"/>
    <n v="30"/>
    <n v="10301"/>
  </r>
  <r>
    <x v="29"/>
    <x v="9"/>
    <n v="5"/>
    <n v="16"/>
    <n v="2997"/>
  </r>
  <r>
    <x v="30"/>
    <x v="9"/>
    <n v="5"/>
    <n v="44"/>
    <n v="32366"/>
  </r>
  <r>
    <x v="31"/>
    <x v="9"/>
    <n v="5"/>
    <n v="48"/>
    <n v="19942"/>
  </r>
  <r>
    <x v="32"/>
    <x v="9"/>
    <n v="5"/>
    <n v="136"/>
    <n v="62812"/>
  </r>
  <r>
    <x v="33"/>
    <x v="9"/>
    <n v="5"/>
    <n v="156"/>
    <n v="108229"/>
  </r>
  <r>
    <x v="34"/>
    <x v="9"/>
    <n v="5"/>
    <n v="11"/>
    <n v="3376"/>
  </r>
  <r>
    <x v="35"/>
    <x v="9"/>
    <n v="5"/>
    <n v="46"/>
    <n v="17111"/>
  </r>
  <r>
    <x v="36"/>
    <x v="9"/>
    <n v="5"/>
    <n v="21"/>
    <n v="8614"/>
  </r>
  <r>
    <x v="37"/>
    <x v="9"/>
    <n v="5"/>
    <n v="75"/>
    <n v="36053"/>
  </r>
  <r>
    <x v="38"/>
    <x v="9"/>
    <n v="5"/>
    <n v="141"/>
    <n v="45353"/>
  </r>
  <r>
    <x v="39"/>
    <x v="9"/>
    <n v="5"/>
    <n v="23"/>
    <n v="6016"/>
  </r>
  <r>
    <x v="40"/>
    <x v="9"/>
    <n v="5"/>
    <n v="26"/>
    <n v="7154"/>
  </r>
  <r>
    <x v="41"/>
    <x v="9"/>
    <n v="5"/>
    <n v="31"/>
    <n v="17227"/>
  </r>
  <r>
    <x v="42"/>
    <x v="9"/>
    <n v="5"/>
    <n v="52"/>
    <n v="7778"/>
  </r>
  <r>
    <x v="43"/>
    <x v="9"/>
    <n v="5"/>
    <n v="114"/>
    <n v="31267"/>
  </r>
  <r>
    <x v="44"/>
    <x v="9"/>
    <n v="5"/>
    <n v="54"/>
    <n v="21657"/>
  </r>
  <r>
    <x v="45"/>
    <x v="9"/>
    <n v="5"/>
    <n v="18"/>
    <n v="6767"/>
  </r>
  <r>
    <x v="46"/>
    <x v="9"/>
    <n v="5"/>
    <n v="123"/>
    <n v="83888"/>
  </r>
  <r>
    <x v="47"/>
    <x v="9"/>
    <n v="5"/>
    <n v="26"/>
    <n v="6136"/>
  </r>
  <r>
    <x v="48"/>
    <x v="9"/>
    <n v="5"/>
    <n v="49"/>
    <n v="12635"/>
  </r>
  <r>
    <x v="49"/>
    <x v="9"/>
    <n v="5"/>
    <n v="40"/>
    <n v="16157"/>
  </r>
  <r>
    <x v="50"/>
    <x v="9"/>
    <n v="5"/>
    <n v="17"/>
    <n v="3917"/>
  </r>
  <r>
    <x v="54"/>
    <x v="9"/>
    <n v="5"/>
    <n v="0"/>
    <n v="0"/>
  </r>
  <r>
    <x v="53"/>
    <x v="9"/>
    <n v="5"/>
    <n v="4"/>
    <n v="2133"/>
  </r>
  <r>
    <x v="52"/>
    <x v="9"/>
    <n v="5"/>
    <n v="5"/>
    <n v="1314"/>
  </r>
  <r>
    <x v="51"/>
    <x v="9"/>
    <n v="5"/>
    <n v="73"/>
    <n v="97449"/>
  </r>
  <r>
    <x v="0"/>
    <x v="9"/>
    <n v="6"/>
    <n v="83"/>
    <n v="43315"/>
  </r>
  <r>
    <x v="1"/>
    <x v="9"/>
    <n v="6"/>
    <n v="17"/>
    <n v="5392"/>
  </r>
  <r>
    <x v="2"/>
    <x v="9"/>
    <n v="6"/>
    <n v="47"/>
    <n v="19327"/>
  </r>
  <r>
    <x v="3"/>
    <x v="9"/>
    <n v="6"/>
    <n v="16"/>
    <n v="5255"/>
  </r>
  <r>
    <x v="4"/>
    <x v="9"/>
    <n v="6"/>
    <n v="118"/>
    <n v="48490"/>
  </r>
  <r>
    <x v="5"/>
    <x v="9"/>
    <n v="6"/>
    <n v="72"/>
    <n v="44123"/>
  </r>
  <r>
    <x v="6"/>
    <x v="9"/>
    <n v="6"/>
    <n v="20"/>
    <n v="6038"/>
  </r>
  <r>
    <x v="7"/>
    <x v="9"/>
    <n v="6"/>
    <n v="10"/>
    <n v="2770"/>
  </r>
  <r>
    <x v="8"/>
    <x v="9"/>
    <n v="6"/>
    <n v="6"/>
    <n v="15700"/>
  </r>
  <r>
    <x v="9"/>
    <x v="9"/>
    <n v="6"/>
    <n v="0"/>
    <n v="0"/>
  </r>
  <r>
    <x v="10"/>
    <x v="9"/>
    <n v="6"/>
    <n v="98"/>
    <n v="88222"/>
  </r>
  <r>
    <x v="11"/>
    <x v="9"/>
    <n v="6"/>
    <n v="18"/>
    <n v="1702"/>
  </r>
  <r>
    <x v="12"/>
    <x v="9"/>
    <n v="6"/>
    <n v="8"/>
    <n v="1800"/>
  </r>
  <r>
    <x v="13"/>
    <x v="9"/>
    <n v="6"/>
    <n v="103"/>
    <n v="51337"/>
  </r>
  <r>
    <x v="14"/>
    <x v="9"/>
    <n v="6"/>
    <n v="25"/>
    <n v="5236"/>
  </r>
  <r>
    <x v="15"/>
    <x v="9"/>
    <n v="6"/>
    <n v="21"/>
    <n v="5937"/>
  </r>
  <r>
    <x v="16"/>
    <x v="9"/>
    <n v="6"/>
    <n v="36"/>
    <n v="15195"/>
  </r>
  <r>
    <x v="17"/>
    <x v="9"/>
    <n v="6"/>
    <n v="41"/>
    <n v="16327"/>
  </r>
  <r>
    <x v="18"/>
    <x v="9"/>
    <n v="6"/>
    <n v="95"/>
    <n v="57526"/>
  </r>
  <r>
    <x v="19"/>
    <x v="9"/>
    <n v="6"/>
    <n v="54"/>
    <n v="13963"/>
  </r>
  <r>
    <x v="20"/>
    <x v="9"/>
    <n v="6"/>
    <n v="24"/>
    <n v="8400"/>
  </r>
  <r>
    <x v="21"/>
    <x v="9"/>
    <n v="6"/>
    <n v="60"/>
    <n v="52774"/>
  </r>
  <r>
    <x v="22"/>
    <x v="9"/>
    <n v="6"/>
    <n v="86"/>
    <n v="25360"/>
  </r>
  <r>
    <x v="23"/>
    <x v="9"/>
    <n v="6"/>
    <n v="20"/>
    <n v="6139"/>
  </r>
  <r>
    <x v="24"/>
    <x v="9"/>
    <n v="6"/>
    <n v="48"/>
    <n v="21221"/>
  </r>
  <r>
    <x v="25"/>
    <x v="9"/>
    <n v="6"/>
    <n v="15"/>
    <n v="3746"/>
  </r>
  <r>
    <x v="26"/>
    <x v="9"/>
    <n v="6"/>
    <n v="35"/>
    <n v="8901"/>
  </r>
  <r>
    <x v="27"/>
    <x v="9"/>
    <n v="6"/>
    <n v="48"/>
    <n v="8890"/>
  </r>
  <r>
    <x v="28"/>
    <x v="9"/>
    <n v="6"/>
    <n v="27"/>
    <n v="8609"/>
  </r>
  <r>
    <x v="29"/>
    <x v="9"/>
    <n v="6"/>
    <n v="16"/>
    <n v="3035"/>
  </r>
  <r>
    <x v="30"/>
    <x v="9"/>
    <n v="6"/>
    <n v="44"/>
    <n v="35489"/>
  </r>
  <r>
    <x v="31"/>
    <x v="9"/>
    <n v="6"/>
    <n v="49"/>
    <n v="20657"/>
  </r>
  <r>
    <x v="32"/>
    <x v="9"/>
    <n v="6"/>
    <n v="135"/>
    <n v="69130"/>
  </r>
  <r>
    <x v="33"/>
    <x v="9"/>
    <n v="6"/>
    <n v="157"/>
    <n v="121837"/>
  </r>
  <r>
    <x v="34"/>
    <x v="9"/>
    <n v="6"/>
    <n v="13"/>
    <n v="3430"/>
  </r>
  <r>
    <x v="35"/>
    <x v="9"/>
    <n v="6"/>
    <n v="44"/>
    <n v="18233"/>
  </r>
  <r>
    <x v="36"/>
    <x v="9"/>
    <n v="6"/>
    <n v="23"/>
    <n v="9012"/>
  </r>
  <r>
    <x v="37"/>
    <x v="9"/>
    <n v="6"/>
    <n v="74"/>
    <n v="35122"/>
  </r>
  <r>
    <x v="38"/>
    <x v="9"/>
    <n v="6"/>
    <n v="141"/>
    <n v="59549"/>
  </r>
  <r>
    <x v="39"/>
    <x v="9"/>
    <n v="6"/>
    <n v="23"/>
    <n v="6435"/>
  </r>
  <r>
    <x v="40"/>
    <x v="9"/>
    <n v="6"/>
    <n v="26"/>
    <n v="17998"/>
  </r>
  <r>
    <x v="41"/>
    <x v="9"/>
    <n v="6"/>
    <n v="32"/>
    <n v="17415"/>
  </r>
  <r>
    <x v="42"/>
    <x v="9"/>
    <n v="6"/>
    <n v="54"/>
    <n v="9563"/>
  </r>
  <r>
    <x v="43"/>
    <x v="9"/>
    <n v="6"/>
    <n v="116"/>
    <n v="33084"/>
  </r>
  <r>
    <x v="44"/>
    <x v="9"/>
    <n v="6"/>
    <n v="53"/>
    <n v="21072"/>
  </r>
  <r>
    <x v="45"/>
    <x v="9"/>
    <n v="6"/>
    <n v="18"/>
    <n v="7157"/>
  </r>
  <r>
    <x v="46"/>
    <x v="9"/>
    <n v="6"/>
    <n v="125"/>
    <n v="93285"/>
  </r>
  <r>
    <x v="47"/>
    <x v="9"/>
    <n v="6"/>
    <n v="24"/>
    <n v="4754"/>
  </r>
  <r>
    <x v="48"/>
    <x v="9"/>
    <n v="6"/>
    <n v="48"/>
    <n v="16074"/>
  </r>
  <r>
    <x v="49"/>
    <x v="9"/>
    <n v="6"/>
    <n v="40"/>
    <n v="18416"/>
  </r>
  <r>
    <x v="50"/>
    <x v="9"/>
    <n v="6"/>
    <n v="18"/>
    <n v="3768"/>
  </r>
  <r>
    <x v="54"/>
    <x v="9"/>
    <n v="6"/>
    <n v="0"/>
    <n v="0"/>
  </r>
  <r>
    <x v="53"/>
    <x v="9"/>
    <n v="6"/>
    <n v="4"/>
    <n v="2091"/>
  </r>
  <r>
    <x v="52"/>
    <x v="9"/>
    <n v="6"/>
    <n v="5"/>
    <n v="1655"/>
  </r>
  <r>
    <x v="51"/>
    <x v="9"/>
    <n v="6"/>
    <n v="76"/>
    <n v="103155"/>
  </r>
  <r>
    <x v="0"/>
    <x v="9"/>
    <n v="7"/>
    <n v="83"/>
    <n v="41196"/>
  </r>
  <r>
    <x v="1"/>
    <x v="9"/>
    <n v="7"/>
    <n v="18"/>
    <n v="5785"/>
  </r>
  <r>
    <x v="2"/>
    <x v="9"/>
    <n v="7"/>
    <n v="48"/>
    <n v="20815"/>
  </r>
  <r>
    <x v="3"/>
    <x v="9"/>
    <n v="7"/>
    <n v="17"/>
    <n v="5518"/>
  </r>
  <r>
    <x v="4"/>
    <x v="9"/>
    <n v="7"/>
    <n v="112"/>
    <n v="44743"/>
  </r>
  <r>
    <x v="5"/>
    <x v="9"/>
    <n v="7"/>
    <n v="72"/>
    <n v="40300"/>
  </r>
  <r>
    <x v="6"/>
    <x v="9"/>
    <n v="7"/>
    <n v="19"/>
    <n v="5637"/>
  </r>
  <r>
    <x v="7"/>
    <x v="9"/>
    <n v="7"/>
    <n v="10"/>
    <n v="2578"/>
  </r>
  <r>
    <x v="8"/>
    <x v="9"/>
    <n v="7"/>
    <n v="6"/>
    <n v="15227"/>
  </r>
  <r>
    <x v="9"/>
    <x v="9"/>
    <n v="7"/>
    <n v="0"/>
    <n v="0"/>
  </r>
  <r>
    <x v="10"/>
    <x v="9"/>
    <n v="7"/>
    <n v="98"/>
    <n v="83592"/>
  </r>
  <r>
    <x v="11"/>
    <x v="9"/>
    <n v="7"/>
    <n v="18"/>
    <n v="1655"/>
  </r>
  <r>
    <x v="12"/>
    <x v="9"/>
    <n v="7"/>
    <n v="7"/>
    <n v="1698"/>
  </r>
  <r>
    <x v="13"/>
    <x v="9"/>
    <n v="7"/>
    <n v="99"/>
    <n v="47549"/>
  </r>
  <r>
    <x v="14"/>
    <x v="9"/>
    <n v="7"/>
    <n v="25"/>
    <n v="5416"/>
  </r>
  <r>
    <x v="15"/>
    <x v="9"/>
    <n v="7"/>
    <n v="22"/>
    <n v="6665"/>
  </r>
  <r>
    <x v="16"/>
    <x v="9"/>
    <n v="7"/>
    <n v="34"/>
    <n v="15408"/>
  </r>
  <r>
    <x v="17"/>
    <x v="9"/>
    <n v="7"/>
    <n v="44"/>
    <n v="15272"/>
  </r>
  <r>
    <x v="18"/>
    <x v="9"/>
    <n v="7"/>
    <n v="96"/>
    <n v="57384"/>
  </r>
  <r>
    <x v="19"/>
    <x v="9"/>
    <n v="7"/>
    <n v="54"/>
    <n v="12925"/>
  </r>
  <r>
    <x v="20"/>
    <x v="9"/>
    <n v="7"/>
    <n v="25"/>
    <n v="8721"/>
  </r>
  <r>
    <x v="21"/>
    <x v="9"/>
    <n v="7"/>
    <n v="57"/>
    <n v="48122"/>
  </r>
  <r>
    <x v="22"/>
    <x v="9"/>
    <n v="7"/>
    <n v="88"/>
    <n v="26202"/>
  </r>
  <r>
    <x v="23"/>
    <x v="9"/>
    <n v="7"/>
    <n v="21"/>
    <n v="6612"/>
  </r>
  <r>
    <x v="24"/>
    <x v="9"/>
    <n v="7"/>
    <n v="48"/>
    <n v="20335"/>
  </r>
  <r>
    <x v="25"/>
    <x v="9"/>
    <n v="7"/>
    <n v="16"/>
    <n v="3854"/>
  </r>
  <r>
    <x v="26"/>
    <x v="9"/>
    <n v="7"/>
    <n v="35"/>
    <n v="9786"/>
  </r>
  <r>
    <x v="27"/>
    <x v="9"/>
    <n v="7"/>
    <n v="48"/>
    <n v="9013"/>
  </r>
  <r>
    <x v="28"/>
    <x v="9"/>
    <n v="7"/>
    <n v="21"/>
    <n v="4529"/>
  </r>
  <r>
    <x v="29"/>
    <x v="9"/>
    <n v="7"/>
    <n v="16"/>
    <n v="2939"/>
  </r>
  <r>
    <x v="30"/>
    <x v="9"/>
    <n v="7"/>
    <n v="44"/>
    <n v="33639"/>
  </r>
  <r>
    <x v="31"/>
    <x v="9"/>
    <n v="7"/>
    <n v="49"/>
    <n v="21754"/>
  </r>
  <r>
    <x v="32"/>
    <x v="9"/>
    <n v="7"/>
    <n v="134"/>
    <n v="66634"/>
  </r>
  <r>
    <x v="33"/>
    <x v="9"/>
    <n v="7"/>
    <n v="159"/>
    <n v="114091"/>
  </r>
  <r>
    <x v="34"/>
    <x v="9"/>
    <n v="7"/>
    <n v="11"/>
    <n v="3560"/>
  </r>
  <r>
    <x v="35"/>
    <x v="9"/>
    <n v="7"/>
    <n v="46"/>
    <n v="20243"/>
  </r>
  <r>
    <x v="36"/>
    <x v="9"/>
    <n v="7"/>
    <n v="20"/>
    <n v="8307"/>
  </r>
  <r>
    <x v="37"/>
    <x v="9"/>
    <n v="7"/>
    <n v="76"/>
    <n v="36510"/>
  </r>
  <r>
    <x v="38"/>
    <x v="9"/>
    <n v="7"/>
    <n v="142"/>
    <n v="54918"/>
  </r>
  <r>
    <x v="39"/>
    <x v="9"/>
    <n v="7"/>
    <n v="23"/>
    <n v="5954"/>
  </r>
  <r>
    <x v="40"/>
    <x v="9"/>
    <n v="7"/>
    <n v="25"/>
    <n v="17141"/>
  </r>
  <r>
    <x v="41"/>
    <x v="9"/>
    <n v="7"/>
    <n v="32"/>
    <n v="17996"/>
  </r>
  <r>
    <x v="42"/>
    <x v="9"/>
    <n v="7"/>
    <n v="51"/>
    <n v="7907"/>
  </r>
  <r>
    <x v="43"/>
    <x v="9"/>
    <n v="7"/>
    <n v="117"/>
    <n v="32118"/>
  </r>
  <r>
    <x v="44"/>
    <x v="9"/>
    <n v="7"/>
    <n v="54"/>
    <n v="21025"/>
  </r>
  <r>
    <x v="45"/>
    <x v="9"/>
    <n v="7"/>
    <n v="18"/>
    <n v="6729"/>
  </r>
  <r>
    <x v="46"/>
    <x v="9"/>
    <n v="7"/>
    <n v="125"/>
    <n v="91686"/>
  </r>
  <r>
    <x v="47"/>
    <x v="9"/>
    <n v="7"/>
    <n v="26"/>
    <n v="4957"/>
  </r>
  <r>
    <x v="48"/>
    <x v="9"/>
    <n v="7"/>
    <n v="48"/>
    <n v="14692"/>
  </r>
  <r>
    <x v="49"/>
    <x v="9"/>
    <n v="7"/>
    <n v="40"/>
    <n v="17983"/>
  </r>
  <r>
    <x v="50"/>
    <x v="9"/>
    <n v="7"/>
    <n v="15"/>
    <n v="4043"/>
  </r>
  <r>
    <x v="54"/>
    <x v="9"/>
    <n v="7"/>
    <n v="0"/>
    <n v="0"/>
  </r>
  <r>
    <x v="53"/>
    <x v="9"/>
    <n v="7"/>
    <n v="3"/>
    <n v="1632"/>
  </r>
  <r>
    <x v="52"/>
    <x v="9"/>
    <n v="7"/>
    <n v="3"/>
    <n v="1003"/>
  </r>
  <r>
    <x v="51"/>
    <x v="9"/>
    <n v="7"/>
    <n v="74"/>
    <n v="99366"/>
  </r>
  <r>
    <x v="0"/>
    <x v="9"/>
    <n v="8"/>
    <n v="84"/>
    <n v="40017"/>
  </r>
  <r>
    <x v="1"/>
    <x v="9"/>
    <n v="8"/>
    <n v="18"/>
    <n v="5220"/>
  </r>
  <r>
    <x v="2"/>
    <x v="9"/>
    <n v="8"/>
    <n v="47"/>
    <n v="17796"/>
  </r>
  <r>
    <x v="3"/>
    <x v="9"/>
    <n v="8"/>
    <n v="17"/>
    <n v="5313"/>
  </r>
  <r>
    <x v="4"/>
    <x v="9"/>
    <n v="8"/>
    <n v="117"/>
    <n v="44765"/>
  </r>
  <r>
    <x v="5"/>
    <x v="9"/>
    <n v="8"/>
    <n v="72"/>
    <n v="39965"/>
  </r>
  <r>
    <x v="6"/>
    <x v="9"/>
    <n v="8"/>
    <n v="19"/>
    <n v="5927"/>
  </r>
  <r>
    <x v="7"/>
    <x v="9"/>
    <n v="8"/>
    <n v="10"/>
    <n v="2476"/>
  </r>
  <r>
    <x v="8"/>
    <x v="9"/>
    <n v="8"/>
    <n v="6"/>
    <n v="11467"/>
  </r>
  <r>
    <x v="9"/>
    <x v="9"/>
    <n v="8"/>
    <n v="0"/>
    <n v="0"/>
  </r>
  <r>
    <x v="10"/>
    <x v="9"/>
    <n v="8"/>
    <n v="97"/>
    <n v="82089"/>
  </r>
  <r>
    <x v="11"/>
    <x v="9"/>
    <n v="8"/>
    <n v="17"/>
    <n v="1503"/>
  </r>
  <r>
    <x v="12"/>
    <x v="9"/>
    <n v="8"/>
    <n v="7"/>
    <n v="1444"/>
  </r>
  <r>
    <x v="13"/>
    <x v="9"/>
    <n v="8"/>
    <n v="102"/>
    <n v="50618"/>
  </r>
  <r>
    <x v="14"/>
    <x v="9"/>
    <n v="8"/>
    <n v="25"/>
    <n v="5365"/>
  </r>
  <r>
    <x v="15"/>
    <x v="9"/>
    <n v="8"/>
    <n v="21"/>
    <n v="6199"/>
  </r>
  <r>
    <x v="16"/>
    <x v="9"/>
    <n v="8"/>
    <n v="35"/>
    <n v="15480"/>
  </r>
  <r>
    <x v="17"/>
    <x v="9"/>
    <n v="8"/>
    <n v="39"/>
    <n v="12796"/>
  </r>
  <r>
    <x v="18"/>
    <x v="9"/>
    <n v="8"/>
    <n v="96"/>
    <n v="56262"/>
  </r>
  <r>
    <x v="19"/>
    <x v="9"/>
    <n v="8"/>
    <n v="54"/>
    <n v="14999"/>
  </r>
  <r>
    <x v="20"/>
    <x v="9"/>
    <n v="8"/>
    <n v="24"/>
    <n v="7146"/>
  </r>
  <r>
    <x v="21"/>
    <x v="9"/>
    <n v="8"/>
    <n v="58"/>
    <n v="45189"/>
  </r>
  <r>
    <x v="22"/>
    <x v="9"/>
    <n v="8"/>
    <n v="86"/>
    <n v="26421"/>
  </r>
  <r>
    <x v="23"/>
    <x v="9"/>
    <n v="8"/>
    <n v="19"/>
    <n v="6125"/>
  </r>
  <r>
    <x v="24"/>
    <x v="9"/>
    <n v="8"/>
    <n v="46"/>
    <n v="19214"/>
  </r>
  <r>
    <x v="25"/>
    <x v="9"/>
    <n v="8"/>
    <n v="16"/>
    <n v="4014"/>
  </r>
  <r>
    <x v="26"/>
    <x v="9"/>
    <n v="8"/>
    <n v="35"/>
    <n v="9308"/>
  </r>
  <r>
    <x v="27"/>
    <x v="9"/>
    <n v="8"/>
    <n v="48"/>
    <n v="8435"/>
  </r>
  <r>
    <x v="28"/>
    <x v="9"/>
    <n v="8"/>
    <n v="31"/>
    <n v="10478"/>
  </r>
  <r>
    <x v="29"/>
    <x v="9"/>
    <n v="8"/>
    <n v="16"/>
    <n v="3125"/>
  </r>
  <r>
    <x v="30"/>
    <x v="9"/>
    <n v="8"/>
    <n v="44"/>
    <n v="33194"/>
  </r>
  <r>
    <x v="31"/>
    <x v="9"/>
    <n v="8"/>
    <n v="50"/>
    <n v="21742"/>
  </r>
  <r>
    <x v="32"/>
    <x v="9"/>
    <n v="8"/>
    <n v="135"/>
    <n v="57659"/>
  </r>
  <r>
    <x v="33"/>
    <x v="9"/>
    <n v="8"/>
    <n v="157"/>
    <n v="110370"/>
  </r>
  <r>
    <x v="34"/>
    <x v="9"/>
    <n v="8"/>
    <n v="14"/>
    <n v="4326"/>
  </r>
  <r>
    <x v="35"/>
    <x v="9"/>
    <n v="8"/>
    <n v="42"/>
    <n v="16256"/>
  </r>
  <r>
    <x v="36"/>
    <x v="9"/>
    <n v="8"/>
    <n v="21"/>
    <n v="8457"/>
  </r>
  <r>
    <x v="37"/>
    <x v="9"/>
    <n v="8"/>
    <n v="75"/>
    <n v="34434"/>
  </r>
  <r>
    <x v="38"/>
    <x v="9"/>
    <n v="8"/>
    <n v="135"/>
    <n v="52547"/>
  </r>
  <r>
    <x v="39"/>
    <x v="9"/>
    <n v="8"/>
    <n v="23"/>
    <n v="5456"/>
  </r>
  <r>
    <x v="40"/>
    <x v="9"/>
    <n v="8"/>
    <n v="24"/>
    <n v="16551"/>
  </r>
  <r>
    <x v="41"/>
    <x v="9"/>
    <n v="8"/>
    <n v="32"/>
    <n v="18130"/>
  </r>
  <r>
    <x v="42"/>
    <x v="9"/>
    <n v="8"/>
    <n v="52"/>
    <n v="7798"/>
  </r>
  <r>
    <x v="43"/>
    <x v="9"/>
    <n v="8"/>
    <n v="117"/>
    <n v="31515"/>
  </r>
  <r>
    <x v="44"/>
    <x v="9"/>
    <n v="8"/>
    <n v="53"/>
    <n v="20542"/>
  </r>
  <r>
    <x v="45"/>
    <x v="9"/>
    <n v="8"/>
    <n v="17"/>
    <n v="6870"/>
  </r>
  <r>
    <x v="46"/>
    <x v="9"/>
    <n v="8"/>
    <n v="127"/>
    <n v="91484"/>
  </r>
  <r>
    <x v="47"/>
    <x v="9"/>
    <n v="8"/>
    <n v="26"/>
    <n v="5853"/>
  </r>
  <r>
    <x v="48"/>
    <x v="9"/>
    <n v="8"/>
    <n v="47"/>
    <n v="14199"/>
  </r>
  <r>
    <x v="49"/>
    <x v="9"/>
    <n v="8"/>
    <n v="40"/>
    <n v="21283"/>
  </r>
  <r>
    <x v="50"/>
    <x v="9"/>
    <n v="8"/>
    <n v="16"/>
    <n v="4919"/>
  </r>
  <r>
    <x v="54"/>
    <x v="9"/>
    <n v="8"/>
    <n v="0"/>
    <n v="0"/>
  </r>
  <r>
    <x v="53"/>
    <x v="9"/>
    <n v="8"/>
    <n v="4"/>
    <n v="2092"/>
  </r>
  <r>
    <x v="52"/>
    <x v="9"/>
    <n v="8"/>
    <n v="3"/>
    <n v="1194"/>
  </r>
  <r>
    <x v="51"/>
    <x v="9"/>
    <n v="8"/>
    <n v="77"/>
    <n v="97191"/>
  </r>
  <r>
    <x v="0"/>
    <x v="9"/>
    <n v="9"/>
    <n v="82"/>
    <n v="36848"/>
  </r>
  <r>
    <x v="1"/>
    <x v="9"/>
    <n v="9"/>
    <n v="18"/>
    <n v="4876"/>
  </r>
  <r>
    <x v="2"/>
    <x v="9"/>
    <n v="9"/>
    <n v="47"/>
    <n v="19430"/>
  </r>
  <r>
    <x v="3"/>
    <x v="9"/>
    <n v="9"/>
    <n v="15"/>
    <n v="5069"/>
  </r>
  <r>
    <x v="4"/>
    <x v="9"/>
    <n v="9"/>
    <n v="116"/>
    <n v="50543"/>
  </r>
  <r>
    <x v="5"/>
    <x v="9"/>
    <n v="9"/>
    <n v="73"/>
    <n v="44252"/>
  </r>
  <r>
    <x v="6"/>
    <x v="9"/>
    <n v="9"/>
    <n v="19"/>
    <n v="5914"/>
  </r>
  <r>
    <x v="7"/>
    <x v="9"/>
    <n v="9"/>
    <n v="10"/>
    <n v="2595"/>
  </r>
  <r>
    <x v="8"/>
    <x v="9"/>
    <n v="9"/>
    <n v="6"/>
    <n v="15281"/>
  </r>
  <r>
    <x v="9"/>
    <x v="9"/>
    <n v="9"/>
    <n v="0"/>
    <n v="0"/>
  </r>
  <r>
    <x v="10"/>
    <x v="9"/>
    <n v="9"/>
    <n v="97"/>
    <n v="80867"/>
  </r>
  <r>
    <x v="11"/>
    <x v="9"/>
    <n v="9"/>
    <n v="15"/>
    <n v="1539"/>
  </r>
  <r>
    <x v="12"/>
    <x v="9"/>
    <n v="9"/>
    <n v="7"/>
    <n v="1773"/>
  </r>
  <r>
    <x v="13"/>
    <x v="9"/>
    <n v="9"/>
    <n v="100"/>
    <n v="48986"/>
  </r>
  <r>
    <x v="14"/>
    <x v="9"/>
    <n v="9"/>
    <n v="25"/>
    <n v="5390"/>
  </r>
  <r>
    <x v="15"/>
    <x v="9"/>
    <n v="9"/>
    <n v="22"/>
    <n v="6924"/>
  </r>
  <r>
    <x v="16"/>
    <x v="9"/>
    <n v="9"/>
    <n v="35"/>
    <n v="15393"/>
  </r>
  <r>
    <x v="17"/>
    <x v="9"/>
    <n v="9"/>
    <n v="36"/>
    <n v="13110"/>
  </r>
  <r>
    <x v="18"/>
    <x v="9"/>
    <n v="9"/>
    <n v="96"/>
    <n v="52857"/>
  </r>
  <r>
    <x v="19"/>
    <x v="9"/>
    <n v="9"/>
    <n v="54"/>
    <n v="14755"/>
  </r>
  <r>
    <x v="20"/>
    <x v="9"/>
    <n v="9"/>
    <n v="23"/>
    <n v="7875"/>
  </r>
  <r>
    <x v="21"/>
    <x v="9"/>
    <n v="9"/>
    <n v="60"/>
    <n v="50721"/>
  </r>
  <r>
    <x v="22"/>
    <x v="9"/>
    <n v="9"/>
    <n v="87"/>
    <n v="26761"/>
  </r>
  <r>
    <x v="23"/>
    <x v="9"/>
    <n v="9"/>
    <n v="20"/>
    <n v="6680"/>
  </r>
  <r>
    <x v="24"/>
    <x v="9"/>
    <n v="9"/>
    <n v="47"/>
    <n v="17872"/>
  </r>
  <r>
    <x v="25"/>
    <x v="9"/>
    <n v="9"/>
    <n v="16"/>
    <n v="4091"/>
  </r>
  <r>
    <x v="26"/>
    <x v="9"/>
    <n v="9"/>
    <n v="35"/>
    <n v="8780"/>
  </r>
  <r>
    <x v="27"/>
    <x v="9"/>
    <n v="9"/>
    <n v="47"/>
    <n v="8290"/>
  </r>
  <r>
    <x v="28"/>
    <x v="9"/>
    <n v="9"/>
    <n v="30"/>
    <n v="10875"/>
  </r>
  <r>
    <x v="29"/>
    <x v="9"/>
    <n v="9"/>
    <n v="16"/>
    <n v="2627"/>
  </r>
  <r>
    <x v="30"/>
    <x v="9"/>
    <n v="9"/>
    <n v="44"/>
    <n v="33211"/>
  </r>
  <r>
    <x v="31"/>
    <x v="9"/>
    <n v="9"/>
    <n v="47"/>
    <n v="21752"/>
  </r>
  <r>
    <x v="32"/>
    <x v="9"/>
    <n v="9"/>
    <n v="134"/>
    <n v="61077"/>
  </r>
  <r>
    <x v="33"/>
    <x v="9"/>
    <n v="9"/>
    <n v="158"/>
    <n v="107191"/>
  </r>
  <r>
    <x v="34"/>
    <x v="9"/>
    <n v="9"/>
    <n v="13"/>
    <n v="3722"/>
  </r>
  <r>
    <x v="35"/>
    <x v="9"/>
    <n v="9"/>
    <n v="43"/>
    <n v="19046"/>
  </r>
  <r>
    <x v="36"/>
    <x v="9"/>
    <n v="9"/>
    <n v="21"/>
    <n v="8290"/>
  </r>
  <r>
    <x v="37"/>
    <x v="9"/>
    <n v="9"/>
    <n v="71"/>
    <n v="35272"/>
  </r>
  <r>
    <x v="38"/>
    <x v="9"/>
    <n v="9"/>
    <n v="140"/>
    <n v="56211"/>
  </r>
  <r>
    <x v="39"/>
    <x v="9"/>
    <n v="9"/>
    <n v="22"/>
    <n v="5801"/>
  </r>
  <r>
    <x v="40"/>
    <x v="9"/>
    <n v="9"/>
    <n v="26"/>
    <n v="15812"/>
  </r>
  <r>
    <x v="41"/>
    <x v="9"/>
    <n v="9"/>
    <n v="31"/>
    <n v="17459"/>
  </r>
  <r>
    <x v="42"/>
    <x v="9"/>
    <n v="9"/>
    <n v="53"/>
    <n v="7735"/>
  </r>
  <r>
    <x v="43"/>
    <x v="9"/>
    <n v="9"/>
    <n v="117"/>
    <n v="31990"/>
  </r>
  <r>
    <x v="44"/>
    <x v="9"/>
    <n v="9"/>
    <n v="54"/>
    <n v="21913"/>
  </r>
  <r>
    <x v="45"/>
    <x v="9"/>
    <n v="9"/>
    <n v="17"/>
    <n v="6552"/>
  </r>
  <r>
    <x v="46"/>
    <x v="9"/>
    <n v="9"/>
    <n v="129"/>
    <n v="92076"/>
  </r>
  <r>
    <x v="47"/>
    <x v="9"/>
    <n v="9"/>
    <n v="29"/>
    <n v="6154"/>
  </r>
  <r>
    <x v="48"/>
    <x v="9"/>
    <n v="9"/>
    <n v="49"/>
    <n v="15341"/>
  </r>
  <r>
    <x v="49"/>
    <x v="9"/>
    <n v="9"/>
    <n v="42"/>
    <n v="21016"/>
  </r>
  <r>
    <x v="50"/>
    <x v="9"/>
    <n v="9"/>
    <n v="17"/>
    <n v="4302"/>
  </r>
  <r>
    <x v="54"/>
    <x v="9"/>
    <n v="9"/>
    <n v="0"/>
    <n v="0"/>
  </r>
  <r>
    <x v="53"/>
    <x v="9"/>
    <n v="9"/>
    <n v="5"/>
    <n v="2140"/>
  </r>
  <r>
    <x v="52"/>
    <x v="9"/>
    <n v="9"/>
    <n v="3"/>
    <n v="973"/>
  </r>
  <r>
    <x v="51"/>
    <x v="9"/>
    <n v="9"/>
    <n v="77"/>
    <n v="97208"/>
  </r>
  <r>
    <x v="0"/>
    <x v="9"/>
    <n v="10"/>
    <n v="82"/>
    <n v="36476"/>
  </r>
  <r>
    <x v="1"/>
    <x v="9"/>
    <n v="10"/>
    <n v="18"/>
    <n v="4782"/>
  </r>
  <r>
    <x v="2"/>
    <x v="9"/>
    <n v="10"/>
    <n v="46"/>
    <n v="16891"/>
  </r>
  <r>
    <x v="3"/>
    <x v="9"/>
    <n v="10"/>
    <n v="15"/>
    <n v="3650"/>
  </r>
  <r>
    <x v="4"/>
    <x v="9"/>
    <n v="10"/>
    <n v="115"/>
    <n v="50141"/>
  </r>
  <r>
    <x v="5"/>
    <x v="9"/>
    <n v="10"/>
    <n v="72"/>
    <n v="42021"/>
  </r>
  <r>
    <x v="6"/>
    <x v="9"/>
    <n v="10"/>
    <n v="18"/>
    <n v="5311"/>
  </r>
  <r>
    <x v="7"/>
    <x v="9"/>
    <n v="10"/>
    <n v="10"/>
    <n v="2884"/>
  </r>
  <r>
    <x v="8"/>
    <x v="9"/>
    <n v="10"/>
    <n v="6"/>
    <n v="15271"/>
  </r>
  <r>
    <x v="9"/>
    <x v="9"/>
    <n v="10"/>
    <n v="0"/>
    <n v="0"/>
  </r>
  <r>
    <x v="10"/>
    <x v="9"/>
    <n v="10"/>
    <n v="96"/>
    <n v="80394"/>
  </r>
  <r>
    <x v="11"/>
    <x v="9"/>
    <n v="10"/>
    <n v="16"/>
    <n v="1990"/>
  </r>
  <r>
    <x v="12"/>
    <x v="9"/>
    <n v="10"/>
    <n v="7"/>
    <n v="1648"/>
  </r>
  <r>
    <x v="13"/>
    <x v="9"/>
    <n v="10"/>
    <n v="101"/>
    <n v="50013"/>
  </r>
  <r>
    <x v="14"/>
    <x v="9"/>
    <n v="10"/>
    <n v="23"/>
    <n v="5376"/>
  </r>
  <r>
    <x v="15"/>
    <x v="9"/>
    <n v="10"/>
    <n v="19"/>
    <n v="5765"/>
  </r>
  <r>
    <x v="16"/>
    <x v="9"/>
    <n v="10"/>
    <n v="34"/>
    <n v="15264"/>
  </r>
  <r>
    <x v="17"/>
    <x v="9"/>
    <n v="10"/>
    <n v="39"/>
    <n v="13349"/>
  </r>
  <r>
    <x v="18"/>
    <x v="9"/>
    <n v="10"/>
    <n v="95"/>
    <n v="53844"/>
  </r>
  <r>
    <x v="19"/>
    <x v="9"/>
    <n v="10"/>
    <n v="54"/>
    <n v="14947"/>
  </r>
  <r>
    <x v="20"/>
    <x v="9"/>
    <n v="10"/>
    <n v="23"/>
    <n v="8108"/>
  </r>
  <r>
    <x v="21"/>
    <x v="9"/>
    <n v="10"/>
    <n v="58"/>
    <n v="47639"/>
  </r>
  <r>
    <x v="22"/>
    <x v="9"/>
    <n v="10"/>
    <n v="85"/>
    <n v="26967"/>
  </r>
  <r>
    <x v="23"/>
    <x v="9"/>
    <n v="10"/>
    <n v="20"/>
    <n v="6653"/>
  </r>
  <r>
    <x v="24"/>
    <x v="9"/>
    <n v="10"/>
    <n v="46"/>
    <n v="15696"/>
  </r>
  <r>
    <x v="25"/>
    <x v="9"/>
    <n v="10"/>
    <n v="16"/>
    <n v="4145"/>
  </r>
  <r>
    <x v="26"/>
    <x v="9"/>
    <n v="10"/>
    <n v="34"/>
    <n v="9541"/>
  </r>
  <r>
    <x v="27"/>
    <x v="9"/>
    <n v="10"/>
    <n v="46"/>
    <n v="5690"/>
  </r>
  <r>
    <x v="28"/>
    <x v="9"/>
    <n v="10"/>
    <n v="29"/>
    <n v="10835"/>
  </r>
  <r>
    <x v="29"/>
    <x v="9"/>
    <n v="10"/>
    <n v="16"/>
    <n v="2691"/>
  </r>
  <r>
    <x v="30"/>
    <x v="9"/>
    <n v="10"/>
    <n v="44"/>
    <n v="33294"/>
  </r>
  <r>
    <x v="31"/>
    <x v="9"/>
    <n v="10"/>
    <n v="49"/>
    <n v="22404"/>
  </r>
  <r>
    <x v="32"/>
    <x v="9"/>
    <n v="10"/>
    <n v="135"/>
    <n v="63876"/>
  </r>
  <r>
    <x v="33"/>
    <x v="9"/>
    <n v="10"/>
    <n v="158"/>
    <n v="102469"/>
  </r>
  <r>
    <x v="34"/>
    <x v="9"/>
    <n v="10"/>
    <n v="12"/>
    <n v="3823"/>
  </r>
  <r>
    <x v="35"/>
    <x v="9"/>
    <n v="10"/>
    <n v="43"/>
    <n v="18469"/>
  </r>
  <r>
    <x v="36"/>
    <x v="9"/>
    <n v="10"/>
    <n v="22"/>
    <n v="8568"/>
  </r>
  <r>
    <x v="37"/>
    <x v="9"/>
    <n v="10"/>
    <n v="76"/>
    <n v="38692"/>
  </r>
  <r>
    <x v="38"/>
    <x v="9"/>
    <n v="10"/>
    <n v="137"/>
    <n v="52497"/>
  </r>
  <r>
    <x v="39"/>
    <x v="9"/>
    <n v="10"/>
    <n v="23"/>
    <n v="5391"/>
  </r>
  <r>
    <x v="40"/>
    <x v="9"/>
    <n v="10"/>
    <n v="25"/>
    <n v="15183"/>
  </r>
  <r>
    <x v="41"/>
    <x v="9"/>
    <n v="10"/>
    <n v="30"/>
    <n v="16898"/>
  </r>
  <r>
    <x v="42"/>
    <x v="9"/>
    <n v="10"/>
    <n v="51"/>
    <n v="6582"/>
  </r>
  <r>
    <x v="43"/>
    <x v="9"/>
    <n v="10"/>
    <n v="119"/>
    <n v="31343"/>
  </r>
  <r>
    <x v="44"/>
    <x v="9"/>
    <n v="10"/>
    <n v="53"/>
    <n v="21656"/>
  </r>
  <r>
    <x v="45"/>
    <x v="9"/>
    <n v="10"/>
    <n v="17"/>
    <n v="6617"/>
  </r>
  <r>
    <x v="46"/>
    <x v="9"/>
    <n v="10"/>
    <n v="129"/>
    <n v="93411"/>
  </r>
  <r>
    <x v="47"/>
    <x v="9"/>
    <n v="10"/>
    <n v="28"/>
    <n v="6051"/>
  </r>
  <r>
    <x v="48"/>
    <x v="9"/>
    <n v="10"/>
    <n v="48"/>
    <n v="14907"/>
  </r>
  <r>
    <x v="49"/>
    <x v="9"/>
    <n v="10"/>
    <n v="41"/>
    <n v="19568"/>
  </r>
  <r>
    <x v="50"/>
    <x v="9"/>
    <n v="10"/>
    <n v="17"/>
    <n v="4196"/>
  </r>
  <r>
    <x v="54"/>
    <x v="9"/>
    <n v="10"/>
    <n v="0"/>
    <n v="0"/>
  </r>
  <r>
    <x v="53"/>
    <x v="9"/>
    <n v="10"/>
    <n v="4"/>
    <n v="2011"/>
  </r>
  <r>
    <x v="52"/>
    <x v="9"/>
    <n v="10"/>
    <n v="2"/>
    <n v="750"/>
  </r>
  <r>
    <x v="51"/>
    <x v="9"/>
    <n v="10"/>
    <n v="73"/>
    <n v="96837"/>
  </r>
  <r>
    <x v="0"/>
    <x v="9"/>
    <n v="11"/>
    <n v="86"/>
    <n v="39615"/>
  </r>
  <r>
    <x v="1"/>
    <x v="9"/>
    <n v="11"/>
    <n v="18"/>
    <n v="5252"/>
  </r>
  <r>
    <x v="2"/>
    <x v="9"/>
    <n v="11"/>
    <n v="45"/>
    <n v="17616"/>
  </r>
  <r>
    <x v="3"/>
    <x v="9"/>
    <n v="11"/>
    <n v="14"/>
    <n v="3779"/>
  </r>
  <r>
    <x v="4"/>
    <x v="9"/>
    <n v="11"/>
    <n v="113"/>
    <n v="49627"/>
  </r>
  <r>
    <x v="5"/>
    <x v="9"/>
    <n v="11"/>
    <n v="72"/>
    <n v="40217"/>
  </r>
  <r>
    <x v="6"/>
    <x v="9"/>
    <n v="11"/>
    <n v="18"/>
    <n v="4387"/>
  </r>
  <r>
    <x v="7"/>
    <x v="9"/>
    <n v="11"/>
    <n v="9"/>
    <n v="2628"/>
  </r>
  <r>
    <x v="8"/>
    <x v="9"/>
    <n v="11"/>
    <n v="6"/>
    <n v="15629"/>
  </r>
  <r>
    <x v="9"/>
    <x v="9"/>
    <n v="11"/>
    <n v="0"/>
    <n v="0"/>
  </r>
  <r>
    <x v="10"/>
    <x v="9"/>
    <n v="11"/>
    <n v="95"/>
    <n v="83877"/>
  </r>
  <r>
    <x v="11"/>
    <x v="9"/>
    <n v="11"/>
    <n v="16"/>
    <n v="1914"/>
  </r>
  <r>
    <x v="12"/>
    <x v="9"/>
    <n v="11"/>
    <n v="7"/>
    <n v="1625"/>
  </r>
  <r>
    <x v="13"/>
    <x v="9"/>
    <n v="11"/>
    <n v="102"/>
    <n v="51993"/>
  </r>
  <r>
    <x v="14"/>
    <x v="9"/>
    <n v="11"/>
    <n v="24"/>
    <n v="4211"/>
  </r>
  <r>
    <x v="15"/>
    <x v="9"/>
    <n v="11"/>
    <n v="21"/>
    <n v="6590"/>
  </r>
  <r>
    <x v="16"/>
    <x v="9"/>
    <n v="11"/>
    <n v="34"/>
    <n v="14363"/>
  </r>
  <r>
    <x v="17"/>
    <x v="9"/>
    <n v="11"/>
    <n v="41"/>
    <n v="14118"/>
  </r>
  <r>
    <x v="18"/>
    <x v="9"/>
    <n v="11"/>
    <n v="96"/>
    <n v="56258"/>
  </r>
  <r>
    <x v="19"/>
    <x v="9"/>
    <n v="11"/>
    <n v="54"/>
    <n v="15693"/>
  </r>
  <r>
    <x v="20"/>
    <x v="9"/>
    <n v="11"/>
    <n v="26"/>
    <n v="9138"/>
  </r>
  <r>
    <x v="21"/>
    <x v="9"/>
    <n v="11"/>
    <n v="58"/>
    <n v="49999"/>
  </r>
  <r>
    <x v="22"/>
    <x v="9"/>
    <n v="11"/>
    <n v="82"/>
    <n v="25628"/>
  </r>
  <r>
    <x v="23"/>
    <x v="9"/>
    <n v="11"/>
    <n v="20"/>
    <n v="6348"/>
  </r>
  <r>
    <x v="24"/>
    <x v="9"/>
    <n v="11"/>
    <n v="46"/>
    <n v="16016"/>
  </r>
  <r>
    <x v="25"/>
    <x v="9"/>
    <n v="11"/>
    <n v="16"/>
    <n v="3363"/>
  </r>
  <r>
    <x v="26"/>
    <x v="9"/>
    <n v="11"/>
    <n v="34"/>
    <n v="9926"/>
  </r>
  <r>
    <x v="27"/>
    <x v="9"/>
    <n v="11"/>
    <n v="47"/>
    <n v="8499"/>
  </r>
  <r>
    <x v="28"/>
    <x v="9"/>
    <n v="11"/>
    <n v="31"/>
    <n v="11146"/>
  </r>
  <r>
    <x v="29"/>
    <x v="9"/>
    <n v="11"/>
    <n v="15"/>
    <n v="2559"/>
  </r>
  <r>
    <x v="30"/>
    <x v="9"/>
    <n v="11"/>
    <n v="44"/>
    <n v="34701"/>
  </r>
  <r>
    <x v="31"/>
    <x v="9"/>
    <n v="11"/>
    <n v="48"/>
    <n v="19489"/>
  </r>
  <r>
    <x v="32"/>
    <x v="9"/>
    <n v="11"/>
    <n v="138"/>
    <n v="64907"/>
  </r>
  <r>
    <x v="33"/>
    <x v="9"/>
    <n v="11"/>
    <n v="154"/>
    <n v="108839"/>
  </r>
  <r>
    <x v="34"/>
    <x v="9"/>
    <n v="11"/>
    <n v="11"/>
    <n v="3673"/>
  </r>
  <r>
    <x v="35"/>
    <x v="9"/>
    <n v="11"/>
    <n v="46"/>
    <n v="16073"/>
  </r>
  <r>
    <x v="36"/>
    <x v="9"/>
    <n v="11"/>
    <n v="22"/>
    <n v="8399"/>
  </r>
  <r>
    <x v="37"/>
    <x v="9"/>
    <n v="11"/>
    <n v="77"/>
    <n v="40735"/>
  </r>
  <r>
    <x v="38"/>
    <x v="9"/>
    <n v="11"/>
    <n v="137"/>
    <n v="56775"/>
  </r>
  <r>
    <x v="39"/>
    <x v="9"/>
    <n v="11"/>
    <n v="22"/>
    <n v="4743"/>
  </r>
  <r>
    <x v="40"/>
    <x v="9"/>
    <n v="11"/>
    <n v="25"/>
    <n v="14857"/>
  </r>
  <r>
    <x v="41"/>
    <x v="9"/>
    <n v="11"/>
    <n v="32"/>
    <n v="15082"/>
  </r>
  <r>
    <x v="42"/>
    <x v="9"/>
    <n v="11"/>
    <n v="54"/>
    <n v="7499"/>
  </r>
  <r>
    <x v="43"/>
    <x v="9"/>
    <n v="11"/>
    <n v="116"/>
    <n v="26992"/>
  </r>
  <r>
    <x v="44"/>
    <x v="9"/>
    <n v="11"/>
    <n v="54"/>
    <n v="21131"/>
  </r>
  <r>
    <x v="45"/>
    <x v="9"/>
    <n v="11"/>
    <n v="17"/>
    <n v="6634"/>
  </r>
  <r>
    <x v="46"/>
    <x v="9"/>
    <n v="11"/>
    <n v="129"/>
    <n v="96454"/>
  </r>
  <r>
    <x v="47"/>
    <x v="9"/>
    <n v="11"/>
    <n v="29"/>
    <n v="5049"/>
  </r>
  <r>
    <x v="48"/>
    <x v="9"/>
    <n v="11"/>
    <n v="44"/>
    <n v="13665"/>
  </r>
  <r>
    <x v="49"/>
    <x v="9"/>
    <n v="11"/>
    <n v="40"/>
    <n v="23048"/>
  </r>
  <r>
    <x v="50"/>
    <x v="9"/>
    <n v="11"/>
    <n v="17"/>
    <n v="3905"/>
  </r>
  <r>
    <x v="54"/>
    <x v="9"/>
    <n v="11"/>
    <n v="0"/>
    <n v="0"/>
  </r>
  <r>
    <x v="53"/>
    <x v="9"/>
    <n v="11"/>
    <n v="5"/>
    <n v="2136"/>
  </r>
  <r>
    <x v="52"/>
    <x v="9"/>
    <n v="11"/>
    <n v="2"/>
    <n v="670"/>
  </r>
  <r>
    <x v="51"/>
    <x v="9"/>
    <n v="11"/>
    <n v="78"/>
    <n v="103272"/>
  </r>
  <r>
    <x v="0"/>
    <x v="9"/>
    <n v="12"/>
    <n v="83"/>
    <n v="35376"/>
  </r>
  <r>
    <x v="1"/>
    <x v="9"/>
    <n v="12"/>
    <n v="17"/>
    <n v="3988"/>
  </r>
  <r>
    <x v="2"/>
    <x v="9"/>
    <n v="12"/>
    <n v="46"/>
    <n v="18585"/>
  </r>
  <r>
    <x v="3"/>
    <x v="9"/>
    <n v="12"/>
    <n v="16"/>
    <n v="3518"/>
  </r>
  <r>
    <x v="4"/>
    <x v="9"/>
    <n v="12"/>
    <n v="116"/>
    <n v="47743"/>
  </r>
  <r>
    <x v="5"/>
    <x v="9"/>
    <n v="12"/>
    <n v="72"/>
    <n v="42353"/>
  </r>
  <r>
    <x v="6"/>
    <x v="9"/>
    <n v="12"/>
    <n v="19"/>
    <n v="4122"/>
  </r>
  <r>
    <x v="7"/>
    <x v="9"/>
    <n v="12"/>
    <n v="10"/>
    <n v="2866"/>
  </r>
  <r>
    <x v="8"/>
    <x v="9"/>
    <n v="12"/>
    <n v="6"/>
    <n v="15695"/>
  </r>
  <r>
    <x v="9"/>
    <x v="9"/>
    <n v="12"/>
    <n v="0"/>
    <n v="0"/>
  </r>
  <r>
    <x v="10"/>
    <x v="9"/>
    <n v="12"/>
    <n v="97"/>
    <n v="83014"/>
  </r>
  <r>
    <x v="11"/>
    <x v="9"/>
    <n v="12"/>
    <n v="17"/>
    <n v="1628"/>
  </r>
  <r>
    <x v="12"/>
    <x v="9"/>
    <n v="12"/>
    <n v="7"/>
    <n v="1408"/>
  </r>
  <r>
    <x v="13"/>
    <x v="9"/>
    <n v="12"/>
    <n v="101"/>
    <n v="46705"/>
  </r>
  <r>
    <x v="14"/>
    <x v="9"/>
    <n v="12"/>
    <n v="24"/>
    <n v="5002"/>
  </r>
  <r>
    <x v="15"/>
    <x v="9"/>
    <n v="12"/>
    <n v="21"/>
    <n v="4886"/>
  </r>
  <r>
    <x v="16"/>
    <x v="9"/>
    <n v="12"/>
    <n v="34"/>
    <n v="15667"/>
  </r>
  <r>
    <x v="17"/>
    <x v="9"/>
    <n v="12"/>
    <n v="39"/>
    <n v="11173"/>
  </r>
  <r>
    <x v="18"/>
    <x v="9"/>
    <n v="12"/>
    <n v="96"/>
    <n v="53853"/>
  </r>
  <r>
    <x v="19"/>
    <x v="9"/>
    <n v="12"/>
    <n v="53"/>
    <n v="14767"/>
  </r>
  <r>
    <x v="20"/>
    <x v="9"/>
    <n v="12"/>
    <n v="25"/>
    <n v="7387"/>
  </r>
  <r>
    <x v="21"/>
    <x v="9"/>
    <n v="12"/>
    <n v="59"/>
    <n v="50253"/>
  </r>
  <r>
    <x v="22"/>
    <x v="9"/>
    <n v="12"/>
    <n v="83"/>
    <n v="25288"/>
  </r>
  <r>
    <x v="23"/>
    <x v="9"/>
    <n v="12"/>
    <n v="20"/>
    <n v="6461"/>
  </r>
  <r>
    <x v="24"/>
    <x v="9"/>
    <n v="12"/>
    <n v="47"/>
    <n v="17382"/>
  </r>
  <r>
    <x v="25"/>
    <x v="9"/>
    <n v="12"/>
    <n v="15"/>
    <n v="4004"/>
  </r>
  <r>
    <x v="26"/>
    <x v="9"/>
    <n v="12"/>
    <n v="34"/>
    <n v="9101"/>
  </r>
  <r>
    <x v="27"/>
    <x v="9"/>
    <n v="12"/>
    <n v="47"/>
    <n v="7705"/>
  </r>
  <r>
    <x v="28"/>
    <x v="9"/>
    <n v="12"/>
    <n v="31"/>
    <n v="10556"/>
  </r>
  <r>
    <x v="29"/>
    <x v="9"/>
    <n v="12"/>
    <n v="16"/>
    <n v="3191"/>
  </r>
  <r>
    <x v="30"/>
    <x v="9"/>
    <n v="12"/>
    <n v="44"/>
    <n v="33161"/>
  </r>
  <r>
    <x v="31"/>
    <x v="9"/>
    <n v="12"/>
    <n v="49"/>
    <n v="20967"/>
  </r>
  <r>
    <x v="32"/>
    <x v="9"/>
    <n v="12"/>
    <n v="137"/>
    <n v="62486"/>
  </r>
  <r>
    <x v="33"/>
    <x v="9"/>
    <n v="12"/>
    <n v="158"/>
    <n v="110333"/>
  </r>
  <r>
    <x v="34"/>
    <x v="9"/>
    <n v="12"/>
    <n v="13"/>
    <n v="3801"/>
  </r>
  <r>
    <x v="35"/>
    <x v="9"/>
    <n v="12"/>
    <n v="45"/>
    <n v="16306"/>
  </r>
  <r>
    <x v="36"/>
    <x v="9"/>
    <n v="12"/>
    <n v="24"/>
    <n v="8178"/>
  </r>
  <r>
    <x v="37"/>
    <x v="9"/>
    <n v="12"/>
    <n v="77"/>
    <n v="40424"/>
  </r>
  <r>
    <x v="38"/>
    <x v="9"/>
    <n v="12"/>
    <n v="139"/>
    <n v="76131"/>
  </r>
  <r>
    <x v="39"/>
    <x v="9"/>
    <n v="12"/>
    <n v="23"/>
    <n v="5738"/>
  </r>
  <r>
    <x v="40"/>
    <x v="9"/>
    <n v="12"/>
    <n v="22"/>
    <n v="13152"/>
  </r>
  <r>
    <x v="41"/>
    <x v="9"/>
    <n v="12"/>
    <n v="32"/>
    <n v="17638"/>
  </r>
  <r>
    <x v="42"/>
    <x v="9"/>
    <n v="12"/>
    <n v="58"/>
    <n v="7513"/>
  </r>
  <r>
    <x v="43"/>
    <x v="9"/>
    <n v="12"/>
    <n v="119"/>
    <n v="30442"/>
  </r>
  <r>
    <x v="44"/>
    <x v="9"/>
    <n v="12"/>
    <n v="54"/>
    <n v="20373"/>
  </r>
  <r>
    <x v="45"/>
    <x v="9"/>
    <n v="12"/>
    <n v="17"/>
    <n v="6828"/>
  </r>
  <r>
    <x v="46"/>
    <x v="9"/>
    <n v="12"/>
    <n v="127"/>
    <n v="90966"/>
  </r>
  <r>
    <x v="47"/>
    <x v="9"/>
    <n v="12"/>
    <n v="29"/>
    <n v="5858"/>
  </r>
  <r>
    <x v="48"/>
    <x v="9"/>
    <n v="12"/>
    <n v="43"/>
    <n v="14022"/>
  </r>
  <r>
    <x v="49"/>
    <x v="9"/>
    <n v="12"/>
    <n v="42"/>
    <n v="22218"/>
  </r>
  <r>
    <x v="50"/>
    <x v="9"/>
    <n v="12"/>
    <n v="15"/>
    <n v="3428"/>
  </r>
  <r>
    <x v="54"/>
    <x v="9"/>
    <n v="12"/>
    <n v="0"/>
    <n v="0"/>
  </r>
  <r>
    <x v="53"/>
    <x v="9"/>
    <n v="12"/>
    <n v="5"/>
    <n v="2332"/>
  </r>
  <r>
    <x v="52"/>
    <x v="9"/>
    <n v="12"/>
    <n v="2"/>
    <n v="722"/>
  </r>
  <r>
    <x v="51"/>
    <x v="9"/>
    <n v="12"/>
    <n v="69"/>
    <n v="120819"/>
  </r>
  <r>
    <x v="0"/>
    <x v="9"/>
    <n v="13"/>
    <n v="85"/>
    <n v="35224"/>
  </r>
  <r>
    <x v="1"/>
    <x v="9"/>
    <n v="13"/>
    <n v="17"/>
    <n v="5213"/>
  </r>
  <r>
    <x v="2"/>
    <x v="9"/>
    <n v="13"/>
    <n v="46"/>
    <n v="18626"/>
  </r>
  <r>
    <x v="3"/>
    <x v="9"/>
    <n v="13"/>
    <n v="14"/>
    <n v="4507"/>
  </r>
  <r>
    <x v="4"/>
    <x v="9"/>
    <n v="13"/>
    <n v="115"/>
    <n v="45342"/>
  </r>
  <r>
    <x v="5"/>
    <x v="9"/>
    <n v="13"/>
    <n v="72"/>
    <n v="39495"/>
  </r>
  <r>
    <x v="6"/>
    <x v="9"/>
    <n v="13"/>
    <n v="16"/>
    <n v="5051"/>
  </r>
  <r>
    <x v="7"/>
    <x v="9"/>
    <n v="13"/>
    <n v="10"/>
    <n v="2822"/>
  </r>
  <r>
    <x v="8"/>
    <x v="9"/>
    <n v="13"/>
    <n v="6"/>
    <n v="15227"/>
  </r>
  <r>
    <x v="9"/>
    <x v="9"/>
    <n v="13"/>
    <n v="0"/>
    <n v="0"/>
  </r>
  <r>
    <x v="10"/>
    <x v="9"/>
    <n v="13"/>
    <n v="92"/>
    <n v="76339"/>
  </r>
  <r>
    <x v="11"/>
    <x v="9"/>
    <n v="13"/>
    <n v="17"/>
    <n v="1814"/>
  </r>
  <r>
    <x v="12"/>
    <x v="9"/>
    <n v="13"/>
    <n v="7"/>
    <n v="1663"/>
  </r>
  <r>
    <x v="13"/>
    <x v="9"/>
    <n v="13"/>
    <n v="103"/>
    <n v="49561"/>
  </r>
  <r>
    <x v="14"/>
    <x v="9"/>
    <n v="13"/>
    <n v="24"/>
    <n v="4865"/>
  </r>
  <r>
    <x v="15"/>
    <x v="9"/>
    <n v="13"/>
    <n v="19"/>
    <n v="4964"/>
  </r>
  <r>
    <x v="16"/>
    <x v="9"/>
    <n v="13"/>
    <n v="33"/>
    <n v="14481"/>
  </r>
  <r>
    <x v="17"/>
    <x v="9"/>
    <n v="13"/>
    <n v="36"/>
    <n v="12695"/>
  </r>
  <r>
    <x v="18"/>
    <x v="9"/>
    <n v="13"/>
    <n v="97"/>
    <n v="52979"/>
  </r>
  <r>
    <x v="19"/>
    <x v="9"/>
    <n v="13"/>
    <n v="53"/>
    <n v="15218"/>
  </r>
  <r>
    <x v="20"/>
    <x v="9"/>
    <n v="13"/>
    <n v="24"/>
    <n v="7644"/>
  </r>
  <r>
    <x v="21"/>
    <x v="9"/>
    <n v="13"/>
    <n v="57"/>
    <n v="52034"/>
  </r>
  <r>
    <x v="22"/>
    <x v="9"/>
    <n v="13"/>
    <n v="84"/>
    <n v="23800"/>
  </r>
  <r>
    <x v="23"/>
    <x v="9"/>
    <n v="13"/>
    <n v="20"/>
    <n v="6824"/>
  </r>
  <r>
    <x v="24"/>
    <x v="9"/>
    <n v="13"/>
    <n v="48"/>
    <n v="17195"/>
  </r>
  <r>
    <x v="25"/>
    <x v="9"/>
    <n v="13"/>
    <n v="14"/>
    <n v="3121"/>
  </r>
  <r>
    <x v="26"/>
    <x v="9"/>
    <n v="13"/>
    <n v="34"/>
    <n v="8901"/>
  </r>
  <r>
    <x v="27"/>
    <x v="9"/>
    <n v="13"/>
    <n v="47"/>
    <n v="8064"/>
  </r>
  <r>
    <x v="28"/>
    <x v="9"/>
    <n v="13"/>
    <n v="30"/>
    <n v="10580"/>
  </r>
  <r>
    <x v="29"/>
    <x v="9"/>
    <n v="13"/>
    <n v="16"/>
    <n v="3295"/>
  </r>
  <r>
    <x v="30"/>
    <x v="9"/>
    <n v="13"/>
    <n v="43"/>
    <n v="33573"/>
  </r>
  <r>
    <x v="31"/>
    <x v="9"/>
    <n v="13"/>
    <n v="48"/>
    <n v="20326"/>
  </r>
  <r>
    <x v="32"/>
    <x v="9"/>
    <n v="13"/>
    <n v="137"/>
    <n v="63631"/>
  </r>
  <r>
    <x v="33"/>
    <x v="9"/>
    <n v="13"/>
    <n v="156"/>
    <n v="110697"/>
  </r>
  <r>
    <x v="34"/>
    <x v="9"/>
    <n v="13"/>
    <n v="13"/>
    <n v="3930"/>
  </r>
  <r>
    <x v="35"/>
    <x v="9"/>
    <n v="13"/>
    <n v="38"/>
    <n v="12869"/>
  </r>
  <r>
    <x v="36"/>
    <x v="9"/>
    <n v="13"/>
    <n v="23"/>
    <n v="8085"/>
  </r>
  <r>
    <x v="37"/>
    <x v="9"/>
    <n v="13"/>
    <n v="76"/>
    <n v="36315"/>
  </r>
  <r>
    <x v="38"/>
    <x v="9"/>
    <n v="13"/>
    <n v="136"/>
    <n v="57433"/>
  </r>
  <r>
    <x v="39"/>
    <x v="9"/>
    <n v="13"/>
    <n v="22"/>
    <n v="5128"/>
  </r>
  <r>
    <x v="40"/>
    <x v="9"/>
    <n v="13"/>
    <n v="24"/>
    <n v="12871"/>
  </r>
  <r>
    <x v="41"/>
    <x v="9"/>
    <n v="13"/>
    <n v="30"/>
    <n v="16734"/>
  </r>
  <r>
    <x v="42"/>
    <x v="9"/>
    <n v="13"/>
    <n v="56"/>
    <n v="7691"/>
  </r>
  <r>
    <x v="43"/>
    <x v="9"/>
    <n v="13"/>
    <n v="114"/>
    <n v="28825"/>
  </r>
  <r>
    <x v="44"/>
    <x v="9"/>
    <n v="13"/>
    <n v="53"/>
    <n v="20602"/>
  </r>
  <r>
    <x v="45"/>
    <x v="9"/>
    <n v="13"/>
    <n v="17"/>
    <n v="6896"/>
  </r>
  <r>
    <x v="46"/>
    <x v="9"/>
    <n v="13"/>
    <n v="131"/>
    <n v="90947"/>
  </r>
  <r>
    <x v="47"/>
    <x v="9"/>
    <n v="13"/>
    <n v="29"/>
    <n v="5900"/>
  </r>
  <r>
    <x v="48"/>
    <x v="9"/>
    <n v="13"/>
    <n v="45"/>
    <n v="13852"/>
  </r>
  <r>
    <x v="49"/>
    <x v="9"/>
    <n v="13"/>
    <n v="38"/>
    <n v="19127"/>
  </r>
  <r>
    <x v="50"/>
    <x v="9"/>
    <n v="13"/>
    <n v="15"/>
    <n v="3040"/>
  </r>
  <r>
    <x v="54"/>
    <x v="9"/>
    <n v="13"/>
    <n v="0"/>
    <n v="0"/>
  </r>
  <r>
    <x v="53"/>
    <x v="9"/>
    <n v="13"/>
    <n v="5"/>
    <n v="2256"/>
  </r>
  <r>
    <x v="52"/>
    <x v="9"/>
    <n v="13"/>
    <n v="2"/>
    <n v="694"/>
  </r>
  <r>
    <x v="51"/>
    <x v="9"/>
    <n v="13"/>
    <n v="70"/>
    <n v="101732"/>
  </r>
  <r>
    <x v="0"/>
    <x v="9"/>
    <n v="14"/>
    <n v="83"/>
    <n v="37236"/>
  </r>
  <r>
    <x v="1"/>
    <x v="9"/>
    <n v="14"/>
    <n v="17"/>
    <n v="3782"/>
  </r>
  <r>
    <x v="2"/>
    <x v="9"/>
    <n v="14"/>
    <n v="46"/>
    <n v="18080"/>
  </r>
  <r>
    <x v="3"/>
    <x v="9"/>
    <n v="14"/>
    <n v="13"/>
    <n v="4380"/>
  </r>
  <r>
    <x v="4"/>
    <x v="9"/>
    <n v="14"/>
    <n v="113"/>
    <n v="44509"/>
  </r>
  <r>
    <x v="5"/>
    <x v="9"/>
    <n v="14"/>
    <n v="72"/>
    <n v="36852"/>
  </r>
  <r>
    <x v="6"/>
    <x v="9"/>
    <n v="14"/>
    <n v="18"/>
    <n v="5669"/>
  </r>
  <r>
    <x v="7"/>
    <x v="9"/>
    <n v="14"/>
    <n v="10"/>
    <n v="2717"/>
  </r>
  <r>
    <x v="8"/>
    <x v="9"/>
    <n v="14"/>
    <n v="5"/>
    <n v="12622"/>
  </r>
  <r>
    <x v="9"/>
    <x v="9"/>
    <n v="14"/>
    <n v="0"/>
    <n v="0"/>
  </r>
  <r>
    <x v="10"/>
    <x v="9"/>
    <n v="14"/>
    <n v="94"/>
    <n v="76704"/>
  </r>
  <r>
    <x v="11"/>
    <x v="9"/>
    <n v="14"/>
    <n v="17"/>
    <n v="1657"/>
  </r>
  <r>
    <x v="12"/>
    <x v="9"/>
    <n v="14"/>
    <n v="7"/>
    <n v="1612"/>
  </r>
  <r>
    <x v="13"/>
    <x v="9"/>
    <n v="14"/>
    <n v="102"/>
    <n v="49511"/>
  </r>
  <r>
    <x v="14"/>
    <x v="9"/>
    <n v="14"/>
    <n v="24"/>
    <n v="5298"/>
  </r>
  <r>
    <x v="15"/>
    <x v="9"/>
    <n v="14"/>
    <n v="20"/>
    <n v="5427"/>
  </r>
  <r>
    <x v="16"/>
    <x v="9"/>
    <n v="14"/>
    <n v="33"/>
    <n v="14676"/>
  </r>
  <r>
    <x v="17"/>
    <x v="9"/>
    <n v="14"/>
    <n v="31"/>
    <n v="11192"/>
  </r>
  <r>
    <x v="18"/>
    <x v="9"/>
    <n v="14"/>
    <n v="96"/>
    <n v="50337"/>
  </r>
  <r>
    <x v="19"/>
    <x v="9"/>
    <n v="14"/>
    <n v="54"/>
    <n v="15090"/>
  </r>
  <r>
    <x v="20"/>
    <x v="9"/>
    <n v="14"/>
    <n v="25"/>
    <n v="8869"/>
  </r>
  <r>
    <x v="21"/>
    <x v="9"/>
    <n v="14"/>
    <n v="58"/>
    <n v="52008"/>
  </r>
  <r>
    <x v="22"/>
    <x v="9"/>
    <n v="14"/>
    <n v="85"/>
    <n v="26403"/>
  </r>
  <r>
    <x v="23"/>
    <x v="9"/>
    <n v="14"/>
    <n v="20"/>
    <n v="6668"/>
  </r>
  <r>
    <x v="24"/>
    <x v="9"/>
    <n v="14"/>
    <n v="48"/>
    <n v="17425"/>
  </r>
  <r>
    <x v="25"/>
    <x v="9"/>
    <n v="14"/>
    <n v="14"/>
    <n v="3688"/>
  </r>
  <r>
    <x v="26"/>
    <x v="9"/>
    <n v="14"/>
    <n v="33"/>
    <n v="9275"/>
  </r>
  <r>
    <x v="27"/>
    <x v="9"/>
    <n v="14"/>
    <n v="46"/>
    <n v="9066"/>
  </r>
  <r>
    <x v="28"/>
    <x v="9"/>
    <n v="14"/>
    <n v="30"/>
    <n v="10398"/>
  </r>
  <r>
    <x v="29"/>
    <x v="9"/>
    <n v="14"/>
    <n v="16"/>
    <n v="2918"/>
  </r>
  <r>
    <x v="30"/>
    <x v="9"/>
    <n v="14"/>
    <n v="44"/>
    <n v="32790"/>
  </r>
  <r>
    <x v="31"/>
    <x v="9"/>
    <n v="14"/>
    <n v="47"/>
    <n v="19240"/>
  </r>
  <r>
    <x v="32"/>
    <x v="9"/>
    <n v="14"/>
    <n v="136"/>
    <n v="61862"/>
  </r>
  <r>
    <x v="33"/>
    <x v="9"/>
    <n v="14"/>
    <n v="156"/>
    <n v="108410"/>
  </r>
  <r>
    <x v="34"/>
    <x v="9"/>
    <n v="14"/>
    <n v="11"/>
    <n v="3552"/>
  </r>
  <r>
    <x v="35"/>
    <x v="9"/>
    <n v="14"/>
    <n v="46"/>
    <n v="16081"/>
  </r>
  <r>
    <x v="36"/>
    <x v="9"/>
    <n v="14"/>
    <n v="22"/>
    <n v="7409"/>
  </r>
  <r>
    <x v="37"/>
    <x v="9"/>
    <n v="14"/>
    <n v="73"/>
    <n v="35854"/>
  </r>
  <r>
    <x v="38"/>
    <x v="9"/>
    <n v="14"/>
    <n v="139"/>
    <n v="55624"/>
  </r>
  <r>
    <x v="39"/>
    <x v="9"/>
    <n v="14"/>
    <n v="23"/>
    <n v="6001"/>
  </r>
  <r>
    <x v="40"/>
    <x v="9"/>
    <n v="14"/>
    <n v="25"/>
    <n v="15118"/>
  </r>
  <r>
    <x v="41"/>
    <x v="9"/>
    <n v="14"/>
    <n v="32"/>
    <n v="16682"/>
  </r>
  <r>
    <x v="42"/>
    <x v="9"/>
    <n v="14"/>
    <n v="56"/>
    <n v="7901"/>
  </r>
  <r>
    <x v="43"/>
    <x v="9"/>
    <n v="14"/>
    <n v="116"/>
    <n v="27964"/>
  </r>
  <r>
    <x v="44"/>
    <x v="9"/>
    <n v="14"/>
    <n v="53"/>
    <n v="19428"/>
  </r>
  <r>
    <x v="45"/>
    <x v="9"/>
    <n v="14"/>
    <n v="16"/>
    <n v="6006"/>
  </r>
  <r>
    <x v="46"/>
    <x v="9"/>
    <n v="14"/>
    <n v="129"/>
    <n v="87384"/>
  </r>
  <r>
    <x v="47"/>
    <x v="9"/>
    <n v="14"/>
    <n v="28"/>
    <n v="5444"/>
  </r>
  <r>
    <x v="48"/>
    <x v="9"/>
    <n v="14"/>
    <n v="43"/>
    <n v="14549"/>
  </r>
  <r>
    <x v="49"/>
    <x v="9"/>
    <n v="14"/>
    <n v="40"/>
    <n v="17249"/>
  </r>
  <r>
    <x v="50"/>
    <x v="9"/>
    <n v="14"/>
    <n v="15"/>
    <n v="3317"/>
  </r>
  <r>
    <x v="54"/>
    <x v="9"/>
    <n v="14"/>
    <n v="0"/>
    <n v="0"/>
  </r>
  <r>
    <x v="53"/>
    <x v="9"/>
    <n v="14"/>
    <n v="5"/>
    <n v="2159"/>
  </r>
  <r>
    <x v="52"/>
    <x v="9"/>
    <n v="14"/>
    <n v="2"/>
    <n v="733"/>
  </r>
  <r>
    <x v="51"/>
    <x v="9"/>
    <n v="14"/>
    <n v="71"/>
    <n v="99318"/>
  </r>
  <r>
    <x v="0"/>
    <x v="9"/>
    <n v="15"/>
    <n v="85"/>
    <n v="38422"/>
  </r>
  <r>
    <x v="1"/>
    <x v="9"/>
    <n v="15"/>
    <n v="16"/>
    <n v="3386"/>
  </r>
  <r>
    <x v="2"/>
    <x v="9"/>
    <n v="15"/>
    <n v="45"/>
    <n v="17905"/>
  </r>
  <r>
    <x v="3"/>
    <x v="9"/>
    <n v="15"/>
    <n v="12"/>
    <n v="4527"/>
  </r>
  <r>
    <x v="4"/>
    <x v="9"/>
    <n v="15"/>
    <n v="111"/>
    <n v="47569"/>
  </r>
  <r>
    <x v="5"/>
    <x v="9"/>
    <n v="15"/>
    <n v="72"/>
    <n v="39564"/>
  </r>
  <r>
    <x v="6"/>
    <x v="9"/>
    <n v="15"/>
    <n v="21"/>
    <n v="5928"/>
  </r>
  <r>
    <x v="7"/>
    <x v="9"/>
    <n v="15"/>
    <n v="10"/>
    <n v="2820"/>
  </r>
  <r>
    <x v="8"/>
    <x v="9"/>
    <n v="15"/>
    <n v="6"/>
    <n v="14670"/>
  </r>
  <r>
    <x v="9"/>
    <x v="9"/>
    <n v="15"/>
    <n v="0"/>
    <n v="0"/>
  </r>
  <r>
    <x v="10"/>
    <x v="9"/>
    <n v="15"/>
    <n v="94"/>
    <n v="81486"/>
  </r>
  <r>
    <x v="11"/>
    <x v="9"/>
    <n v="15"/>
    <n v="17"/>
    <n v="1513"/>
  </r>
  <r>
    <x v="12"/>
    <x v="9"/>
    <n v="15"/>
    <n v="7"/>
    <n v="1504"/>
  </r>
  <r>
    <x v="13"/>
    <x v="9"/>
    <n v="15"/>
    <n v="97"/>
    <n v="42059"/>
  </r>
  <r>
    <x v="14"/>
    <x v="9"/>
    <n v="15"/>
    <n v="24"/>
    <n v="5458"/>
  </r>
  <r>
    <x v="15"/>
    <x v="9"/>
    <n v="15"/>
    <n v="18"/>
    <n v="4801"/>
  </r>
  <r>
    <x v="16"/>
    <x v="9"/>
    <n v="15"/>
    <n v="32"/>
    <n v="14920"/>
  </r>
  <r>
    <x v="17"/>
    <x v="9"/>
    <n v="15"/>
    <n v="33"/>
    <n v="12062"/>
  </r>
  <r>
    <x v="18"/>
    <x v="9"/>
    <n v="15"/>
    <n v="95"/>
    <n v="51581"/>
  </r>
  <r>
    <x v="19"/>
    <x v="9"/>
    <n v="15"/>
    <n v="53"/>
    <n v="14453"/>
  </r>
  <r>
    <x v="20"/>
    <x v="9"/>
    <n v="15"/>
    <n v="26"/>
    <n v="8605"/>
  </r>
  <r>
    <x v="21"/>
    <x v="9"/>
    <n v="15"/>
    <n v="58"/>
    <n v="52522"/>
  </r>
  <r>
    <x v="22"/>
    <x v="9"/>
    <n v="15"/>
    <n v="84"/>
    <n v="27472"/>
  </r>
  <r>
    <x v="23"/>
    <x v="9"/>
    <n v="15"/>
    <n v="20"/>
    <n v="6470"/>
  </r>
  <r>
    <x v="24"/>
    <x v="9"/>
    <n v="15"/>
    <n v="48"/>
    <n v="17761"/>
  </r>
  <r>
    <x v="25"/>
    <x v="9"/>
    <n v="15"/>
    <n v="14"/>
    <n v="3508"/>
  </r>
  <r>
    <x v="26"/>
    <x v="9"/>
    <n v="15"/>
    <n v="35"/>
    <n v="9045"/>
  </r>
  <r>
    <x v="27"/>
    <x v="9"/>
    <n v="15"/>
    <n v="46"/>
    <n v="9056"/>
  </r>
  <r>
    <x v="28"/>
    <x v="9"/>
    <n v="15"/>
    <n v="28"/>
    <n v="10367"/>
  </r>
  <r>
    <x v="29"/>
    <x v="9"/>
    <n v="15"/>
    <n v="15"/>
    <n v="2699"/>
  </r>
  <r>
    <x v="30"/>
    <x v="9"/>
    <n v="15"/>
    <n v="43"/>
    <n v="32888"/>
  </r>
  <r>
    <x v="31"/>
    <x v="9"/>
    <n v="15"/>
    <n v="45"/>
    <n v="18450"/>
  </r>
  <r>
    <x v="32"/>
    <x v="9"/>
    <n v="15"/>
    <n v="136"/>
    <n v="62399"/>
  </r>
  <r>
    <x v="33"/>
    <x v="9"/>
    <n v="15"/>
    <n v="156"/>
    <n v="111312"/>
  </r>
  <r>
    <x v="34"/>
    <x v="9"/>
    <n v="15"/>
    <n v="12"/>
    <n v="3552"/>
  </r>
  <r>
    <x v="35"/>
    <x v="9"/>
    <n v="15"/>
    <n v="45"/>
    <n v="15857"/>
  </r>
  <r>
    <x v="36"/>
    <x v="9"/>
    <n v="15"/>
    <n v="23"/>
    <n v="8074"/>
  </r>
  <r>
    <x v="37"/>
    <x v="9"/>
    <n v="15"/>
    <n v="73"/>
    <n v="34288"/>
  </r>
  <r>
    <x v="38"/>
    <x v="9"/>
    <n v="15"/>
    <n v="138"/>
    <n v="57152"/>
  </r>
  <r>
    <x v="39"/>
    <x v="9"/>
    <n v="15"/>
    <n v="22"/>
    <n v="5657"/>
  </r>
  <r>
    <x v="40"/>
    <x v="9"/>
    <n v="15"/>
    <n v="25"/>
    <n v="15263"/>
  </r>
  <r>
    <x v="41"/>
    <x v="9"/>
    <n v="15"/>
    <n v="32"/>
    <n v="13791"/>
  </r>
  <r>
    <x v="42"/>
    <x v="9"/>
    <n v="15"/>
    <n v="53"/>
    <n v="7435"/>
  </r>
  <r>
    <x v="43"/>
    <x v="9"/>
    <n v="15"/>
    <n v="118"/>
    <n v="29229"/>
  </r>
  <r>
    <x v="44"/>
    <x v="9"/>
    <n v="15"/>
    <n v="53"/>
    <n v="17463"/>
  </r>
  <r>
    <x v="45"/>
    <x v="9"/>
    <n v="15"/>
    <n v="16"/>
    <n v="6035"/>
  </r>
  <r>
    <x v="46"/>
    <x v="9"/>
    <n v="15"/>
    <n v="130"/>
    <n v="89148"/>
  </r>
  <r>
    <x v="47"/>
    <x v="9"/>
    <n v="15"/>
    <n v="29"/>
    <n v="5717"/>
  </r>
  <r>
    <x v="48"/>
    <x v="9"/>
    <n v="15"/>
    <n v="38"/>
    <n v="12919"/>
  </r>
  <r>
    <x v="49"/>
    <x v="9"/>
    <n v="15"/>
    <n v="40"/>
    <n v="15103"/>
  </r>
  <r>
    <x v="50"/>
    <x v="9"/>
    <n v="15"/>
    <n v="15"/>
    <n v="3174"/>
  </r>
  <r>
    <x v="54"/>
    <x v="9"/>
    <n v="15"/>
    <n v="0"/>
    <n v="0"/>
  </r>
  <r>
    <x v="53"/>
    <x v="9"/>
    <n v="15"/>
    <n v="4"/>
    <n v="2049"/>
  </r>
  <r>
    <x v="52"/>
    <x v="9"/>
    <n v="15"/>
    <n v="2"/>
    <n v="672"/>
  </r>
  <r>
    <x v="51"/>
    <x v="9"/>
    <n v="15"/>
    <n v="36"/>
    <n v="92951"/>
  </r>
  <r>
    <x v="0"/>
    <x v="9"/>
    <n v="16"/>
    <n v="85"/>
    <n v="39192"/>
  </r>
  <r>
    <x v="1"/>
    <x v="9"/>
    <n v="16"/>
    <n v="17"/>
    <n v="3830"/>
  </r>
  <r>
    <x v="2"/>
    <x v="9"/>
    <n v="16"/>
    <n v="46"/>
    <n v="16477"/>
  </r>
  <r>
    <x v="3"/>
    <x v="9"/>
    <n v="16"/>
    <n v="12"/>
    <n v="4118"/>
  </r>
  <r>
    <x v="4"/>
    <x v="9"/>
    <n v="16"/>
    <n v="101"/>
    <n v="46672"/>
  </r>
  <r>
    <x v="5"/>
    <x v="9"/>
    <n v="16"/>
    <n v="72"/>
    <n v="38670"/>
  </r>
  <r>
    <x v="6"/>
    <x v="9"/>
    <n v="16"/>
    <n v="21"/>
    <n v="5357"/>
  </r>
  <r>
    <x v="7"/>
    <x v="9"/>
    <n v="16"/>
    <n v="10"/>
    <n v="2222"/>
  </r>
  <r>
    <x v="8"/>
    <x v="9"/>
    <n v="16"/>
    <n v="6"/>
    <n v="13717"/>
  </r>
  <r>
    <x v="9"/>
    <x v="9"/>
    <n v="16"/>
    <n v="0"/>
    <n v="0"/>
  </r>
  <r>
    <x v="10"/>
    <x v="9"/>
    <n v="16"/>
    <n v="96"/>
    <n v="80205"/>
  </r>
  <r>
    <x v="11"/>
    <x v="9"/>
    <n v="16"/>
    <n v="16"/>
    <n v="1512"/>
  </r>
  <r>
    <x v="12"/>
    <x v="9"/>
    <n v="16"/>
    <n v="7"/>
    <n v="1291"/>
  </r>
  <r>
    <x v="13"/>
    <x v="9"/>
    <n v="16"/>
    <n v="96"/>
    <n v="45363"/>
  </r>
  <r>
    <x v="14"/>
    <x v="9"/>
    <n v="16"/>
    <n v="24"/>
    <n v="5233"/>
  </r>
  <r>
    <x v="15"/>
    <x v="9"/>
    <n v="16"/>
    <n v="19"/>
    <n v="6895"/>
  </r>
  <r>
    <x v="16"/>
    <x v="9"/>
    <n v="16"/>
    <n v="31"/>
    <n v="14294"/>
  </r>
  <r>
    <x v="17"/>
    <x v="9"/>
    <n v="16"/>
    <n v="29"/>
    <n v="11010"/>
  </r>
  <r>
    <x v="18"/>
    <x v="9"/>
    <n v="16"/>
    <n v="95"/>
    <n v="48728"/>
  </r>
  <r>
    <x v="19"/>
    <x v="9"/>
    <n v="16"/>
    <n v="52"/>
    <n v="14200"/>
  </r>
  <r>
    <x v="20"/>
    <x v="9"/>
    <n v="16"/>
    <n v="25"/>
    <n v="8185"/>
  </r>
  <r>
    <x v="21"/>
    <x v="9"/>
    <n v="16"/>
    <n v="59"/>
    <n v="46350"/>
  </r>
  <r>
    <x v="22"/>
    <x v="9"/>
    <n v="16"/>
    <n v="82"/>
    <n v="26104"/>
  </r>
  <r>
    <x v="23"/>
    <x v="9"/>
    <n v="16"/>
    <n v="19"/>
    <n v="6893"/>
  </r>
  <r>
    <x v="24"/>
    <x v="9"/>
    <n v="16"/>
    <n v="47"/>
    <n v="16542"/>
  </r>
  <r>
    <x v="25"/>
    <x v="9"/>
    <n v="16"/>
    <n v="12"/>
    <n v="1963"/>
  </r>
  <r>
    <x v="26"/>
    <x v="9"/>
    <n v="16"/>
    <n v="33"/>
    <n v="8012"/>
  </r>
  <r>
    <x v="27"/>
    <x v="9"/>
    <n v="16"/>
    <n v="46"/>
    <n v="8481"/>
  </r>
  <r>
    <x v="28"/>
    <x v="9"/>
    <n v="16"/>
    <n v="29"/>
    <n v="10455"/>
  </r>
  <r>
    <x v="29"/>
    <x v="9"/>
    <n v="16"/>
    <n v="15"/>
    <n v="2780"/>
  </r>
  <r>
    <x v="30"/>
    <x v="9"/>
    <n v="16"/>
    <n v="43"/>
    <n v="31289"/>
  </r>
  <r>
    <x v="31"/>
    <x v="9"/>
    <n v="16"/>
    <n v="46"/>
    <n v="19055"/>
  </r>
  <r>
    <x v="32"/>
    <x v="9"/>
    <n v="16"/>
    <n v="135"/>
    <n v="58157"/>
  </r>
  <r>
    <x v="33"/>
    <x v="9"/>
    <n v="16"/>
    <n v="153"/>
    <n v="102619"/>
  </r>
  <r>
    <x v="34"/>
    <x v="9"/>
    <n v="16"/>
    <n v="13"/>
    <n v="3704"/>
  </r>
  <r>
    <x v="35"/>
    <x v="9"/>
    <n v="16"/>
    <n v="43"/>
    <n v="14947"/>
  </r>
  <r>
    <x v="36"/>
    <x v="9"/>
    <n v="16"/>
    <n v="23"/>
    <n v="7588"/>
  </r>
  <r>
    <x v="37"/>
    <x v="9"/>
    <n v="16"/>
    <n v="73"/>
    <n v="35102"/>
  </r>
  <r>
    <x v="38"/>
    <x v="9"/>
    <n v="16"/>
    <n v="137"/>
    <n v="52034"/>
  </r>
  <r>
    <x v="39"/>
    <x v="9"/>
    <n v="16"/>
    <n v="23"/>
    <n v="5467"/>
  </r>
  <r>
    <x v="40"/>
    <x v="9"/>
    <n v="16"/>
    <n v="25"/>
    <n v="7878"/>
  </r>
  <r>
    <x v="41"/>
    <x v="9"/>
    <n v="16"/>
    <n v="28"/>
    <n v="14961"/>
  </r>
  <r>
    <x v="42"/>
    <x v="9"/>
    <n v="16"/>
    <n v="56"/>
    <n v="7134"/>
  </r>
  <r>
    <x v="43"/>
    <x v="9"/>
    <n v="16"/>
    <n v="114"/>
    <n v="27143"/>
  </r>
  <r>
    <x v="44"/>
    <x v="9"/>
    <n v="16"/>
    <n v="54"/>
    <n v="19871"/>
  </r>
  <r>
    <x v="45"/>
    <x v="9"/>
    <n v="16"/>
    <n v="17"/>
    <n v="6382"/>
  </r>
  <r>
    <x v="46"/>
    <x v="9"/>
    <n v="16"/>
    <n v="128"/>
    <n v="83319"/>
  </r>
  <r>
    <x v="47"/>
    <x v="9"/>
    <n v="16"/>
    <n v="29"/>
    <n v="5941"/>
  </r>
  <r>
    <x v="48"/>
    <x v="9"/>
    <n v="16"/>
    <n v="41"/>
    <n v="12155"/>
  </r>
  <r>
    <x v="49"/>
    <x v="9"/>
    <n v="16"/>
    <n v="41"/>
    <n v="19590"/>
  </r>
  <r>
    <x v="50"/>
    <x v="9"/>
    <n v="16"/>
    <n v="15"/>
    <n v="3127"/>
  </r>
  <r>
    <x v="54"/>
    <x v="9"/>
    <n v="16"/>
    <n v="0"/>
    <n v="0"/>
  </r>
  <r>
    <x v="53"/>
    <x v="9"/>
    <n v="16"/>
    <n v="4"/>
    <n v="1933"/>
  </r>
  <r>
    <x v="52"/>
    <x v="9"/>
    <n v="16"/>
    <n v="2"/>
    <n v="645"/>
  </r>
  <r>
    <x v="51"/>
    <x v="9"/>
    <n v="16"/>
    <n v="39"/>
    <n v="90366"/>
  </r>
  <r>
    <x v="0"/>
    <x v="9"/>
    <n v="17"/>
    <n v="83"/>
    <n v="40590"/>
  </r>
  <r>
    <x v="1"/>
    <x v="9"/>
    <n v="17"/>
    <n v="17"/>
    <n v="3823"/>
  </r>
  <r>
    <x v="2"/>
    <x v="9"/>
    <n v="17"/>
    <n v="46"/>
    <n v="17570"/>
  </r>
  <r>
    <x v="3"/>
    <x v="9"/>
    <n v="17"/>
    <n v="8"/>
    <n v="3610"/>
  </r>
  <r>
    <x v="4"/>
    <x v="9"/>
    <n v="17"/>
    <n v="111"/>
    <n v="47201"/>
  </r>
  <r>
    <x v="5"/>
    <x v="9"/>
    <n v="17"/>
    <n v="72"/>
    <n v="40159"/>
  </r>
  <r>
    <x v="6"/>
    <x v="9"/>
    <n v="17"/>
    <n v="17"/>
    <n v="5017"/>
  </r>
  <r>
    <x v="7"/>
    <x v="9"/>
    <n v="17"/>
    <n v="10"/>
    <n v="2464"/>
  </r>
  <r>
    <x v="8"/>
    <x v="9"/>
    <n v="17"/>
    <n v="6"/>
    <n v="14637"/>
  </r>
  <r>
    <x v="9"/>
    <x v="9"/>
    <n v="17"/>
    <n v="0"/>
    <n v="0"/>
  </r>
  <r>
    <x v="10"/>
    <x v="9"/>
    <n v="17"/>
    <n v="95"/>
    <n v="81768"/>
  </r>
  <r>
    <x v="11"/>
    <x v="9"/>
    <n v="17"/>
    <n v="17"/>
    <n v="1713"/>
  </r>
  <r>
    <x v="12"/>
    <x v="9"/>
    <n v="17"/>
    <n v="6"/>
    <n v="1263"/>
  </r>
  <r>
    <x v="13"/>
    <x v="9"/>
    <n v="17"/>
    <n v="99"/>
    <n v="43180"/>
  </r>
  <r>
    <x v="14"/>
    <x v="9"/>
    <n v="17"/>
    <n v="24"/>
    <n v="5076"/>
  </r>
  <r>
    <x v="15"/>
    <x v="9"/>
    <n v="17"/>
    <n v="18"/>
    <n v="5422"/>
  </r>
  <r>
    <x v="16"/>
    <x v="9"/>
    <n v="17"/>
    <n v="32"/>
    <n v="14903"/>
  </r>
  <r>
    <x v="17"/>
    <x v="9"/>
    <n v="17"/>
    <n v="28"/>
    <n v="11478"/>
  </r>
  <r>
    <x v="18"/>
    <x v="9"/>
    <n v="17"/>
    <n v="95"/>
    <n v="51101"/>
  </r>
  <r>
    <x v="19"/>
    <x v="9"/>
    <n v="17"/>
    <n v="49"/>
    <n v="13871"/>
  </r>
  <r>
    <x v="20"/>
    <x v="9"/>
    <n v="17"/>
    <n v="23"/>
    <n v="7383"/>
  </r>
  <r>
    <x v="21"/>
    <x v="9"/>
    <n v="17"/>
    <n v="58"/>
    <n v="49902"/>
  </r>
  <r>
    <x v="22"/>
    <x v="9"/>
    <n v="17"/>
    <n v="79"/>
    <n v="24380"/>
  </r>
  <r>
    <x v="23"/>
    <x v="9"/>
    <n v="17"/>
    <n v="20"/>
    <n v="6883"/>
  </r>
  <r>
    <x v="24"/>
    <x v="9"/>
    <n v="17"/>
    <n v="47"/>
    <n v="15663"/>
  </r>
  <r>
    <x v="25"/>
    <x v="9"/>
    <n v="17"/>
    <n v="13"/>
    <n v="2576"/>
  </r>
  <r>
    <x v="26"/>
    <x v="9"/>
    <n v="17"/>
    <n v="32"/>
    <n v="8208"/>
  </r>
  <r>
    <x v="27"/>
    <x v="9"/>
    <n v="17"/>
    <n v="46"/>
    <n v="8771"/>
  </r>
  <r>
    <x v="28"/>
    <x v="9"/>
    <n v="17"/>
    <n v="28"/>
    <n v="9929"/>
  </r>
  <r>
    <x v="29"/>
    <x v="9"/>
    <n v="17"/>
    <n v="15"/>
    <n v="2449"/>
  </r>
  <r>
    <x v="30"/>
    <x v="9"/>
    <n v="17"/>
    <n v="43"/>
    <n v="31068"/>
  </r>
  <r>
    <x v="31"/>
    <x v="9"/>
    <n v="17"/>
    <n v="46"/>
    <n v="19388"/>
  </r>
  <r>
    <x v="32"/>
    <x v="9"/>
    <n v="17"/>
    <n v="136"/>
    <n v="59726"/>
  </r>
  <r>
    <x v="33"/>
    <x v="9"/>
    <n v="17"/>
    <n v="153"/>
    <n v="104605"/>
  </r>
  <r>
    <x v="34"/>
    <x v="9"/>
    <n v="17"/>
    <n v="11"/>
    <n v="3510"/>
  </r>
  <r>
    <x v="35"/>
    <x v="9"/>
    <n v="17"/>
    <n v="38"/>
    <n v="13133"/>
  </r>
  <r>
    <x v="36"/>
    <x v="9"/>
    <n v="17"/>
    <n v="23"/>
    <n v="7925"/>
  </r>
  <r>
    <x v="37"/>
    <x v="9"/>
    <n v="17"/>
    <n v="73"/>
    <n v="32697"/>
  </r>
  <r>
    <x v="38"/>
    <x v="9"/>
    <n v="17"/>
    <n v="137"/>
    <n v="53409"/>
  </r>
  <r>
    <x v="39"/>
    <x v="9"/>
    <n v="17"/>
    <n v="23"/>
    <n v="5321"/>
  </r>
  <r>
    <x v="40"/>
    <x v="9"/>
    <n v="17"/>
    <n v="25"/>
    <n v="14843"/>
  </r>
  <r>
    <x v="41"/>
    <x v="9"/>
    <n v="17"/>
    <n v="30"/>
    <n v="14910"/>
  </r>
  <r>
    <x v="42"/>
    <x v="9"/>
    <n v="17"/>
    <n v="53"/>
    <n v="7395"/>
  </r>
  <r>
    <x v="43"/>
    <x v="9"/>
    <n v="17"/>
    <n v="98"/>
    <n v="24247"/>
  </r>
  <r>
    <x v="44"/>
    <x v="9"/>
    <n v="17"/>
    <n v="54"/>
    <n v="20172"/>
  </r>
  <r>
    <x v="45"/>
    <x v="9"/>
    <n v="17"/>
    <n v="14"/>
    <n v="5760"/>
  </r>
  <r>
    <x v="46"/>
    <x v="9"/>
    <n v="17"/>
    <n v="144"/>
    <n v="95453"/>
  </r>
  <r>
    <x v="47"/>
    <x v="9"/>
    <n v="17"/>
    <n v="29"/>
    <n v="5838"/>
  </r>
  <r>
    <x v="48"/>
    <x v="9"/>
    <n v="17"/>
    <n v="38"/>
    <n v="11232"/>
  </r>
  <r>
    <x v="49"/>
    <x v="9"/>
    <n v="17"/>
    <n v="40"/>
    <n v="18841"/>
  </r>
  <r>
    <x v="50"/>
    <x v="9"/>
    <n v="17"/>
    <n v="13"/>
    <n v="3004"/>
  </r>
  <r>
    <x v="54"/>
    <x v="9"/>
    <n v="17"/>
    <n v="0"/>
    <n v="0"/>
  </r>
  <r>
    <x v="53"/>
    <x v="9"/>
    <n v="17"/>
    <n v="5"/>
    <n v="2023"/>
  </r>
  <r>
    <x v="52"/>
    <x v="9"/>
    <n v="17"/>
    <n v="2"/>
    <n v="683"/>
  </r>
  <r>
    <x v="51"/>
    <x v="9"/>
    <n v="17"/>
    <n v="35"/>
    <n v="86301"/>
  </r>
  <r>
    <x v="0"/>
    <x v="9"/>
    <n v="18"/>
    <n v="82"/>
    <n v="40893"/>
  </r>
  <r>
    <x v="1"/>
    <x v="9"/>
    <n v="18"/>
    <n v="17"/>
    <n v="4196"/>
  </r>
  <r>
    <x v="2"/>
    <x v="9"/>
    <n v="18"/>
    <n v="46"/>
    <n v="15285"/>
  </r>
  <r>
    <x v="3"/>
    <x v="9"/>
    <n v="18"/>
    <n v="10"/>
    <n v="3808"/>
  </r>
  <r>
    <x v="4"/>
    <x v="9"/>
    <n v="18"/>
    <n v="91"/>
    <n v="42368"/>
  </r>
  <r>
    <x v="5"/>
    <x v="9"/>
    <n v="18"/>
    <n v="72"/>
    <n v="40365"/>
  </r>
  <r>
    <x v="6"/>
    <x v="9"/>
    <n v="18"/>
    <n v="15"/>
    <n v="4915"/>
  </r>
  <r>
    <x v="7"/>
    <x v="9"/>
    <n v="18"/>
    <n v="10"/>
    <n v="2680"/>
  </r>
  <r>
    <x v="8"/>
    <x v="9"/>
    <n v="18"/>
    <n v="5"/>
    <n v="13847"/>
  </r>
  <r>
    <x v="9"/>
    <x v="9"/>
    <n v="18"/>
    <n v="0"/>
    <n v="0"/>
  </r>
  <r>
    <x v="10"/>
    <x v="9"/>
    <n v="18"/>
    <n v="97"/>
    <n v="83467"/>
  </r>
  <r>
    <x v="11"/>
    <x v="9"/>
    <n v="18"/>
    <n v="17"/>
    <n v="1809"/>
  </r>
  <r>
    <x v="12"/>
    <x v="9"/>
    <n v="18"/>
    <n v="5"/>
    <n v="1266"/>
  </r>
  <r>
    <x v="13"/>
    <x v="9"/>
    <n v="18"/>
    <n v="92"/>
    <n v="39394"/>
  </r>
  <r>
    <x v="14"/>
    <x v="9"/>
    <n v="18"/>
    <n v="24"/>
    <n v="4880"/>
  </r>
  <r>
    <x v="15"/>
    <x v="9"/>
    <n v="18"/>
    <n v="17"/>
    <n v="5236"/>
  </r>
  <r>
    <x v="16"/>
    <x v="9"/>
    <n v="18"/>
    <n v="32"/>
    <n v="14251"/>
  </r>
  <r>
    <x v="17"/>
    <x v="9"/>
    <n v="18"/>
    <n v="25"/>
    <n v="11298"/>
  </r>
  <r>
    <x v="18"/>
    <x v="9"/>
    <n v="18"/>
    <n v="96"/>
    <n v="52165"/>
  </r>
  <r>
    <x v="19"/>
    <x v="9"/>
    <n v="18"/>
    <n v="49"/>
    <n v="13595"/>
  </r>
  <r>
    <x v="20"/>
    <x v="9"/>
    <n v="18"/>
    <n v="26"/>
    <n v="8336"/>
  </r>
  <r>
    <x v="21"/>
    <x v="9"/>
    <n v="18"/>
    <n v="55"/>
    <n v="49362"/>
  </r>
  <r>
    <x v="22"/>
    <x v="9"/>
    <n v="18"/>
    <n v="80"/>
    <n v="24071"/>
  </r>
  <r>
    <x v="23"/>
    <x v="9"/>
    <n v="18"/>
    <n v="20"/>
    <n v="6490"/>
  </r>
  <r>
    <x v="24"/>
    <x v="9"/>
    <n v="18"/>
    <n v="45"/>
    <n v="15358"/>
  </r>
  <r>
    <x v="25"/>
    <x v="9"/>
    <n v="18"/>
    <n v="13"/>
    <n v="2657"/>
  </r>
  <r>
    <x v="26"/>
    <x v="9"/>
    <n v="18"/>
    <n v="33"/>
    <n v="7999"/>
  </r>
  <r>
    <x v="27"/>
    <x v="9"/>
    <n v="18"/>
    <n v="43"/>
    <n v="7925"/>
  </r>
  <r>
    <x v="28"/>
    <x v="9"/>
    <n v="18"/>
    <n v="29"/>
    <n v="10176"/>
  </r>
  <r>
    <x v="29"/>
    <x v="9"/>
    <n v="18"/>
    <n v="15"/>
    <n v="2712"/>
  </r>
  <r>
    <x v="30"/>
    <x v="9"/>
    <n v="18"/>
    <n v="43"/>
    <n v="32157"/>
  </r>
  <r>
    <x v="31"/>
    <x v="9"/>
    <n v="18"/>
    <n v="43"/>
    <n v="18434"/>
  </r>
  <r>
    <x v="32"/>
    <x v="9"/>
    <n v="18"/>
    <n v="133"/>
    <n v="56881"/>
  </r>
  <r>
    <x v="33"/>
    <x v="9"/>
    <n v="18"/>
    <n v="154"/>
    <n v="107489"/>
  </r>
  <r>
    <x v="34"/>
    <x v="9"/>
    <n v="18"/>
    <n v="14"/>
    <n v="3978"/>
  </r>
  <r>
    <x v="35"/>
    <x v="9"/>
    <n v="18"/>
    <n v="40"/>
    <n v="13532"/>
  </r>
  <r>
    <x v="36"/>
    <x v="9"/>
    <n v="18"/>
    <n v="21"/>
    <n v="7169"/>
  </r>
  <r>
    <x v="37"/>
    <x v="9"/>
    <n v="18"/>
    <n v="73"/>
    <n v="34899"/>
  </r>
  <r>
    <x v="38"/>
    <x v="9"/>
    <n v="18"/>
    <n v="134"/>
    <n v="53189"/>
  </r>
  <r>
    <x v="39"/>
    <x v="9"/>
    <n v="18"/>
    <n v="23"/>
    <n v="5552"/>
  </r>
  <r>
    <x v="40"/>
    <x v="9"/>
    <n v="18"/>
    <n v="25"/>
    <n v="15036"/>
  </r>
  <r>
    <x v="41"/>
    <x v="9"/>
    <n v="18"/>
    <n v="29"/>
    <n v="14740"/>
  </r>
  <r>
    <x v="42"/>
    <x v="9"/>
    <n v="18"/>
    <n v="54"/>
    <n v="7006"/>
  </r>
  <r>
    <x v="43"/>
    <x v="9"/>
    <n v="18"/>
    <n v="114"/>
    <n v="28211"/>
  </r>
  <r>
    <x v="44"/>
    <x v="9"/>
    <n v="18"/>
    <n v="53"/>
    <n v="19330"/>
  </r>
  <r>
    <x v="45"/>
    <x v="9"/>
    <n v="18"/>
    <n v="14"/>
    <n v="5695"/>
  </r>
  <r>
    <x v="46"/>
    <x v="9"/>
    <n v="18"/>
    <n v="140"/>
    <n v="96238"/>
  </r>
  <r>
    <x v="47"/>
    <x v="9"/>
    <n v="18"/>
    <n v="17"/>
    <n v="5225"/>
  </r>
  <r>
    <x v="48"/>
    <x v="9"/>
    <n v="18"/>
    <n v="40"/>
    <n v="12510"/>
  </r>
  <r>
    <x v="49"/>
    <x v="9"/>
    <n v="18"/>
    <n v="42"/>
    <n v="21771"/>
  </r>
  <r>
    <x v="50"/>
    <x v="9"/>
    <n v="18"/>
    <n v="14"/>
    <n v="3250"/>
  </r>
  <r>
    <x v="54"/>
    <x v="9"/>
    <n v="18"/>
    <n v="0"/>
    <n v="0"/>
  </r>
  <r>
    <x v="53"/>
    <x v="9"/>
    <n v="18"/>
    <n v="4"/>
    <n v="1994"/>
  </r>
  <r>
    <x v="52"/>
    <x v="9"/>
    <n v="18"/>
    <n v="3"/>
    <n v="926"/>
  </r>
  <r>
    <x v="51"/>
    <x v="9"/>
    <n v="18"/>
    <n v="38"/>
    <n v="89891"/>
  </r>
  <r>
    <x v="0"/>
    <x v="9"/>
    <n v="19"/>
    <n v="82"/>
    <n v="41646"/>
  </r>
  <r>
    <x v="1"/>
    <x v="9"/>
    <n v="19"/>
    <n v="17"/>
    <n v="3807"/>
  </r>
  <r>
    <x v="2"/>
    <x v="9"/>
    <n v="19"/>
    <n v="45"/>
    <n v="16453"/>
  </r>
  <r>
    <x v="3"/>
    <x v="9"/>
    <n v="19"/>
    <n v="9"/>
    <n v="3390"/>
  </r>
  <r>
    <x v="4"/>
    <x v="9"/>
    <n v="19"/>
    <n v="87"/>
    <n v="41555"/>
  </r>
  <r>
    <x v="5"/>
    <x v="9"/>
    <n v="19"/>
    <n v="72"/>
    <n v="39951"/>
  </r>
  <r>
    <x v="6"/>
    <x v="9"/>
    <n v="19"/>
    <n v="13"/>
    <n v="3226"/>
  </r>
  <r>
    <x v="7"/>
    <x v="9"/>
    <n v="19"/>
    <n v="10"/>
    <n v="2592"/>
  </r>
  <r>
    <x v="8"/>
    <x v="9"/>
    <n v="19"/>
    <n v="6"/>
    <n v="14364"/>
  </r>
  <r>
    <x v="9"/>
    <x v="9"/>
    <n v="19"/>
    <n v="0"/>
    <n v="0"/>
  </r>
  <r>
    <x v="10"/>
    <x v="9"/>
    <n v="19"/>
    <n v="93"/>
    <n v="79136"/>
  </r>
  <r>
    <x v="11"/>
    <x v="9"/>
    <n v="19"/>
    <n v="14"/>
    <n v="1321"/>
  </r>
  <r>
    <x v="12"/>
    <x v="9"/>
    <n v="19"/>
    <n v="6"/>
    <n v="1421"/>
  </r>
  <r>
    <x v="13"/>
    <x v="9"/>
    <n v="19"/>
    <n v="94"/>
    <n v="45999"/>
  </r>
  <r>
    <x v="14"/>
    <x v="9"/>
    <n v="19"/>
    <n v="23"/>
    <n v="4052"/>
  </r>
  <r>
    <x v="15"/>
    <x v="9"/>
    <n v="19"/>
    <n v="16"/>
    <n v="4377"/>
  </r>
  <r>
    <x v="16"/>
    <x v="9"/>
    <n v="19"/>
    <n v="32"/>
    <n v="14179"/>
  </r>
  <r>
    <x v="17"/>
    <x v="9"/>
    <n v="19"/>
    <n v="24"/>
    <n v="10367"/>
  </r>
  <r>
    <x v="18"/>
    <x v="9"/>
    <n v="19"/>
    <n v="94"/>
    <n v="49583"/>
  </r>
  <r>
    <x v="19"/>
    <x v="9"/>
    <n v="19"/>
    <n v="49"/>
    <n v="14163"/>
  </r>
  <r>
    <x v="20"/>
    <x v="9"/>
    <n v="19"/>
    <n v="24"/>
    <n v="8187"/>
  </r>
  <r>
    <x v="21"/>
    <x v="9"/>
    <n v="19"/>
    <n v="55"/>
    <n v="49135"/>
  </r>
  <r>
    <x v="22"/>
    <x v="9"/>
    <n v="19"/>
    <n v="78"/>
    <n v="23785"/>
  </r>
  <r>
    <x v="23"/>
    <x v="9"/>
    <n v="19"/>
    <n v="20"/>
    <n v="6394"/>
  </r>
  <r>
    <x v="24"/>
    <x v="9"/>
    <n v="19"/>
    <n v="46"/>
    <n v="16142"/>
  </r>
  <r>
    <x v="25"/>
    <x v="9"/>
    <n v="19"/>
    <n v="13"/>
    <n v="2260"/>
  </r>
  <r>
    <x v="26"/>
    <x v="9"/>
    <n v="19"/>
    <n v="32"/>
    <n v="7294"/>
  </r>
  <r>
    <x v="27"/>
    <x v="9"/>
    <n v="19"/>
    <n v="43"/>
    <n v="8342"/>
  </r>
  <r>
    <x v="28"/>
    <x v="9"/>
    <n v="19"/>
    <n v="29"/>
    <n v="9993"/>
  </r>
  <r>
    <x v="29"/>
    <x v="9"/>
    <n v="19"/>
    <n v="15"/>
    <n v="2665"/>
  </r>
  <r>
    <x v="30"/>
    <x v="9"/>
    <n v="19"/>
    <n v="42"/>
    <n v="31819"/>
  </r>
  <r>
    <x v="31"/>
    <x v="9"/>
    <n v="19"/>
    <n v="47"/>
    <n v="18180"/>
  </r>
  <r>
    <x v="32"/>
    <x v="9"/>
    <n v="19"/>
    <n v="130"/>
    <n v="57032"/>
  </r>
  <r>
    <x v="33"/>
    <x v="9"/>
    <n v="19"/>
    <n v="151"/>
    <n v="98850"/>
  </r>
  <r>
    <x v="34"/>
    <x v="9"/>
    <n v="19"/>
    <n v="12"/>
    <n v="3478"/>
  </r>
  <r>
    <x v="35"/>
    <x v="9"/>
    <n v="19"/>
    <n v="38"/>
    <n v="12523"/>
  </r>
  <r>
    <x v="36"/>
    <x v="9"/>
    <n v="19"/>
    <n v="22"/>
    <n v="7039"/>
  </r>
  <r>
    <x v="37"/>
    <x v="9"/>
    <n v="19"/>
    <n v="71"/>
    <n v="35545"/>
  </r>
  <r>
    <x v="38"/>
    <x v="9"/>
    <n v="19"/>
    <n v="128"/>
    <n v="48896"/>
  </r>
  <r>
    <x v="39"/>
    <x v="9"/>
    <n v="19"/>
    <n v="23"/>
    <n v="5247"/>
  </r>
  <r>
    <x v="40"/>
    <x v="9"/>
    <n v="19"/>
    <n v="24"/>
    <n v="13435"/>
  </r>
  <r>
    <x v="41"/>
    <x v="9"/>
    <n v="19"/>
    <n v="30"/>
    <n v="15951"/>
  </r>
  <r>
    <x v="42"/>
    <x v="9"/>
    <n v="19"/>
    <n v="56"/>
    <n v="6508"/>
  </r>
  <r>
    <x v="43"/>
    <x v="9"/>
    <n v="19"/>
    <n v="103"/>
    <n v="24747"/>
  </r>
  <r>
    <x v="44"/>
    <x v="9"/>
    <n v="19"/>
    <n v="53"/>
    <n v="20117"/>
  </r>
  <r>
    <x v="45"/>
    <x v="9"/>
    <n v="19"/>
    <n v="13"/>
    <n v="5252"/>
  </r>
  <r>
    <x v="46"/>
    <x v="9"/>
    <n v="19"/>
    <n v="136"/>
    <n v="95487"/>
  </r>
  <r>
    <x v="47"/>
    <x v="9"/>
    <n v="19"/>
    <n v="27"/>
    <n v="4906"/>
  </r>
  <r>
    <x v="48"/>
    <x v="9"/>
    <n v="19"/>
    <n v="40"/>
    <n v="13078"/>
  </r>
  <r>
    <x v="49"/>
    <x v="9"/>
    <n v="19"/>
    <n v="40"/>
    <n v="21380"/>
  </r>
  <r>
    <x v="50"/>
    <x v="9"/>
    <n v="19"/>
    <n v="11"/>
    <n v="2676"/>
  </r>
  <r>
    <x v="54"/>
    <x v="9"/>
    <n v="19"/>
    <n v="0"/>
    <n v="0"/>
  </r>
  <r>
    <x v="53"/>
    <x v="9"/>
    <n v="19"/>
    <n v="6"/>
    <n v="2011"/>
  </r>
  <r>
    <x v="52"/>
    <x v="9"/>
    <n v="19"/>
    <n v="3"/>
    <n v="897"/>
  </r>
  <r>
    <x v="51"/>
    <x v="9"/>
    <n v="19"/>
    <n v="37"/>
    <n v="90964"/>
  </r>
  <r>
    <x v="0"/>
    <x v="9"/>
    <n v="20"/>
    <n v="82"/>
    <n v="40325"/>
  </r>
  <r>
    <x v="1"/>
    <x v="9"/>
    <n v="20"/>
    <n v="17"/>
    <n v="3846"/>
  </r>
  <r>
    <x v="2"/>
    <x v="9"/>
    <n v="20"/>
    <n v="46"/>
    <n v="16776"/>
  </r>
  <r>
    <x v="3"/>
    <x v="9"/>
    <n v="20"/>
    <n v="9"/>
    <n v="2415"/>
  </r>
  <r>
    <x v="4"/>
    <x v="9"/>
    <n v="20"/>
    <n v="87"/>
    <n v="40379"/>
  </r>
  <r>
    <x v="5"/>
    <x v="9"/>
    <n v="20"/>
    <n v="72"/>
    <n v="39651"/>
  </r>
  <r>
    <x v="6"/>
    <x v="9"/>
    <n v="20"/>
    <n v="14"/>
    <n v="2578"/>
  </r>
  <r>
    <x v="7"/>
    <x v="9"/>
    <n v="20"/>
    <n v="10"/>
    <n v="2591"/>
  </r>
  <r>
    <x v="8"/>
    <x v="9"/>
    <n v="20"/>
    <n v="6"/>
    <n v="14203"/>
  </r>
  <r>
    <x v="9"/>
    <x v="9"/>
    <n v="20"/>
    <n v="0"/>
    <n v="0"/>
  </r>
  <r>
    <x v="10"/>
    <x v="9"/>
    <n v="20"/>
    <n v="93"/>
    <n v="79220"/>
  </r>
  <r>
    <x v="11"/>
    <x v="9"/>
    <n v="20"/>
    <n v="14"/>
    <n v="1431"/>
  </r>
  <r>
    <x v="12"/>
    <x v="9"/>
    <n v="20"/>
    <n v="6"/>
    <n v="1396"/>
  </r>
  <r>
    <x v="13"/>
    <x v="9"/>
    <n v="20"/>
    <n v="88"/>
    <n v="42446"/>
  </r>
  <r>
    <x v="14"/>
    <x v="9"/>
    <n v="20"/>
    <n v="21"/>
    <n v="3670"/>
  </r>
  <r>
    <x v="15"/>
    <x v="9"/>
    <n v="20"/>
    <n v="17"/>
    <n v="4771"/>
  </r>
  <r>
    <x v="16"/>
    <x v="9"/>
    <n v="20"/>
    <n v="29"/>
    <n v="13919"/>
  </r>
  <r>
    <x v="17"/>
    <x v="9"/>
    <n v="20"/>
    <n v="23"/>
    <n v="8048"/>
  </r>
  <r>
    <x v="18"/>
    <x v="9"/>
    <n v="20"/>
    <n v="91"/>
    <n v="49941"/>
  </r>
  <r>
    <x v="19"/>
    <x v="9"/>
    <n v="20"/>
    <n v="48"/>
    <n v="14221"/>
  </r>
  <r>
    <x v="20"/>
    <x v="9"/>
    <n v="20"/>
    <n v="25"/>
    <n v="8153"/>
  </r>
  <r>
    <x v="21"/>
    <x v="9"/>
    <n v="20"/>
    <n v="54"/>
    <n v="48412"/>
  </r>
  <r>
    <x v="22"/>
    <x v="9"/>
    <n v="20"/>
    <n v="80"/>
    <n v="23065"/>
  </r>
  <r>
    <x v="23"/>
    <x v="9"/>
    <n v="20"/>
    <n v="20"/>
    <n v="5817"/>
  </r>
  <r>
    <x v="24"/>
    <x v="9"/>
    <n v="20"/>
    <n v="45"/>
    <n v="13907"/>
  </r>
  <r>
    <x v="25"/>
    <x v="9"/>
    <n v="20"/>
    <n v="12"/>
    <n v="2079"/>
  </r>
  <r>
    <x v="26"/>
    <x v="9"/>
    <n v="20"/>
    <n v="30"/>
    <n v="6981"/>
  </r>
  <r>
    <x v="27"/>
    <x v="9"/>
    <n v="20"/>
    <n v="43"/>
    <n v="8254"/>
  </r>
  <r>
    <x v="28"/>
    <x v="9"/>
    <n v="20"/>
    <n v="28"/>
    <n v="9708"/>
  </r>
  <r>
    <x v="29"/>
    <x v="9"/>
    <n v="20"/>
    <n v="15"/>
    <n v="2396"/>
  </r>
  <r>
    <x v="30"/>
    <x v="9"/>
    <n v="20"/>
    <n v="43"/>
    <n v="31657"/>
  </r>
  <r>
    <x v="31"/>
    <x v="9"/>
    <n v="20"/>
    <n v="45"/>
    <n v="17357"/>
  </r>
  <r>
    <x v="32"/>
    <x v="9"/>
    <n v="20"/>
    <n v="130"/>
    <n v="44819"/>
  </r>
  <r>
    <x v="33"/>
    <x v="9"/>
    <n v="20"/>
    <n v="150"/>
    <n v="98693"/>
  </r>
  <r>
    <x v="34"/>
    <x v="9"/>
    <n v="20"/>
    <n v="12"/>
    <n v="3697"/>
  </r>
  <r>
    <x v="35"/>
    <x v="9"/>
    <n v="20"/>
    <n v="35"/>
    <n v="11655"/>
  </r>
  <r>
    <x v="36"/>
    <x v="9"/>
    <n v="20"/>
    <n v="22"/>
    <n v="7163"/>
  </r>
  <r>
    <x v="37"/>
    <x v="9"/>
    <n v="20"/>
    <n v="70"/>
    <n v="34430"/>
  </r>
  <r>
    <x v="38"/>
    <x v="9"/>
    <n v="20"/>
    <n v="47"/>
    <n v="5436"/>
  </r>
  <r>
    <x v="39"/>
    <x v="9"/>
    <n v="20"/>
    <n v="23"/>
    <n v="4652"/>
  </r>
  <r>
    <x v="40"/>
    <x v="9"/>
    <n v="20"/>
    <n v="24"/>
    <n v="13312"/>
  </r>
  <r>
    <x v="41"/>
    <x v="9"/>
    <n v="20"/>
    <n v="30"/>
    <n v="15739"/>
  </r>
  <r>
    <x v="42"/>
    <x v="9"/>
    <n v="20"/>
    <n v="54"/>
    <n v="6192"/>
  </r>
  <r>
    <x v="43"/>
    <x v="9"/>
    <n v="20"/>
    <n v="105"/>
    <n v="23869"/>
  </r>
  <r>
    <x v="44"/>
    <x v="9"/>
    <n v="20"/>
    <n v="53"/>
    <n v="19357"/>
  </r>
  <r>
    <x v="45"/>
    <x v="9"/>
    <n v="20"/>
    <n v="13"/>
    <n v="5162"/>
  </r>
  <r>
    <x v="46"/>
    <x v="9"/>
    <n v="20"/>
    <n v="138"/>
    <n v="94357"/>
  </r>
  <r>
    <x v="47"/>
    <x v="9"/>
    <n v="20"/>
    <n v="27"/>
    <n v="4692"/>
  </r>
  <r>
    <x v="48"/>
    <x v="9"/>
    <n v="20"/>
    <n v="35"/>
    <n v="11110"/>
  </r>
  <r>
    <x v="49"/>
    <x v="9"/>
    <n v="20"/>
    <n v="37"/>
    <n v="20924"/>
  </r>
  <r>
    <x v="50"/>
    <x v="9"/>
    <n v="20"/>
    <n v="12"/>
    <n v="2738"/>
  </r>
  <r>
    <x v="54"/>
    <x v="9"/>
    <n v="20"/>
    <n v="0"/>
    <n v="0"/>
  </r>
  <r>
    <x v="53"/>
    <x v="9"/>
    <n v="20"/>
    <n v="5"/>
    <n v="2096"/>
  </r>
  <r>
    <x v="52"/>
    <x v="9"/>
    <n v="20"/>
    <n v="3"/>
    <n v="958"/>
  </r>
  <r>
    <x v="51"/>
    <x v="9"/>
    <n v="20"/>
    <n v="37"/>
    <n v="89686"/>
  </r>
  <r>
    <x v="0"/>
    <x v="9"/>
    <n v="21"/>
    <n v="82"/>
    <n v="40208"/>
  </r>
  <r>
    <x v="1"/>
    <x v="9"/>
    <n v="21"/>
    <n v="17"/>
    <n v="4100"/>
  </r>
  <r>
    <x v="2"/>
    <x v="9"/>
    <n v="21"/>
    <n v="46"/>
    <n v="15852"/>
  </r>
  <r>
    <x v="3"/>
    <x v="9"/>
    <n v="21"/>
    <n v="9"/>
    <n v="2094"/>
  </r>
  <r>
    <x v="4"/>
    <x v="9"/>
    <n v="21"/>
    <n v="77"/>
    <n v="35575"/>
  </r>
  <r>
    <x v="5"/>
    <x v="9"/>
    <n v="21"/>
    <n v="72"/>
    <n v="39297"/>
  </r>
  <r>
    <x v="6"/>
    <x v="9"/>
    <n v="21"/>
    <n v="9"/>
    <n v="1616"/>
  </r>
  <r>
    <x v="7"/>
    <x v="9"/>
    <n v="21"/>
    <n v="5"/>
    <n v="1352"/>
  </r>
  <r>
    <x v="8"/>
    <x v="9"/>
    <n v="21"/>
    <n v="6"/>
    <n v="13899"/>
  </r>
  <r>
    <x v="9"/>
    <x v="9"/>
    <n v="21"/>
    <n v="0"/>
    <n v="0"/>
  </r>
  <r>
    <x v="10"/>
    <x v="9"/>
    <n v="21"/>
    <n v="90"/>
    <n v="79122"/>
  </r>
  <r>
    <x v="11"/>
    <x v="9"/>
    <n v="21"/>
    <n v="15"/>
    <n v="1363"/>
  </r>
  <r>
    <x v="12"/>
    <x v="9"/>
    <n v="21"/>
    <n v="4"/>
    <n v="1011"/>
  </r>
  <r>
    <x v="13"/>
    <x v="9"/>
    <n v="21"/>
    <n v="80"/>
    <n v="38076"/>
  </r>
  <r>
    <x v="14"/>
    <x v="9"/>
    <n v="21"/>
    <n v="18"/>
    <n v="2979"/>
  </r>
  <r>
    <x v="15"/>
    <x v="9"/>
    <n v="21"/>
    <n v="14"/>
    <n v="3718"/>
  </r>
  <r>
    <x v="16"/>
    <x v="9"/>
    <n v="21"/>
    <n v="22"/>
    <n v="11038"/>
  </r>
  <r>
    <x v="17"/>
    <x v="9"/>
    <n v="21"/>
    <n v="17"/>
    <n v="6651"/>
  </r>
  <r>
    <x v="18"/>
    <x v="9"/>
    <n v="21"/>
    <n v="92"/>
    <n v="49983"/>
  </r>
  <r>
    <x v="19"/>
    <x v="9"/>
    <n v="21"/>
    <n v="35"/>
    <n v="13061"/>
  </r>
  <r>
    <x v="20"/>
    <x v="9"/>
    <n v="21"/>
    <n v="18"/>
    <n v="6447"/>
  </r>
  <r>
    <x v="21"/>
    <x v="9"/>
    <n v="21"/>
    <n v="46"/>
    <n v="50259"/>
  </r>
  <r>
    <x v="22"/>
    <x v="9"/>
    <n v="21"/>
    <n v="75"/>
    <n v="20704"/>
  </r>
  <r>
    <x v="23"/>
    <x v="9"/>
    <n v="21"/>
    <n v="20"/>
    <n v="5819"/>
  </r>
  <r>
    <x v="24"/>
    <x v="9"/>
    <n v="21"/>
    <n v="43"/>
    <n v="14092"/>
  </r>
  <r>
    <x v="25"/>
    <x v="9"/>
    <n v="21"/>
    <n v="12"/>
    <n v="1627"/>
  </r>
  <r>
    <x v="26"/>
    <x v="9"/>
    <n v="21"/>
    <n v="31"/>
    <n v="7173"/>
  </r>
  <r>
    <x v="27"/>
    <x v="9"/>
    <n v="21"/>
    <n v="42"/>
    <n v="7876"/>
  </r>
  <r>
    <x v="28"/>
    <x v="9"/>
    <n v="21"/>
    <n v="27"/>
    <n v="9038"/>
  </r>
  <r>
    <x v="29"/>
    <x v="9"/>
    <n v="21"/>
    <n v="15"/>
    <n v="2332"/>
  </r>
  <r>
    <x v="30"/>
    <x v="9"/>
    <n v="21"/>
    <n v="37"/>
    <n v="31811"/>
  </r>
  <r>
    <x v="31"/>
    <x v="9"/>
    <n v="21"/>
    <n v="43"/>
    <n v="17104"/>
  </r>
  <r>
    <x v="32"/>
    <x v="9"/>
    <n v="21"/>
    <n v="129"/>
    <n v="57545"/>
  </r>
  <r>
    <x v="33"/>
    <x v="9"/>
    <n v="21"/>
    <n v="145"/>
    <n v="101823"/>
  </r>
  <r>
    <x v="34"/>
    <x v="9"/>
    <n v="21"/>
    <n v="10"/>
    <n v="3290"/>
  </r>
  <r>
    <x v="35"/>
    <x v="9"/>
    <n v="21"/>
    <n v="36"/>
    <n v="12034"/>
  </r>
  <r>
    <x v="36"/>
    <x v="9"/>
    <n v="21"/>
    <n v="13"/>
    <n v="5206"/>
  </r>
  <r>
    <x v="37"/>
    <x v="9"/>
    <n v="21"/>
    <n v="70"/>
    <n v="34539"/>
  </r>
  <r>
    <x v="38"/>
    <x v="9"/>
    <n v="21"/>
    <n v="105"/>
    <n v="48509"/>
  </r>
  <r>
    <x v="39"/>
    <x v="9"/>
    <n v="21"/>
    <n v="23"/>
    <n v="4268"/>
  </r>
  <r>
    <x v="40"/>
    <x v="9"/>
    <n v="21"/>
    <n v="24"/>
    <n v="14211"/>
  </r>
  <r>
    <x v="41"/>
    <x v="9"/>
    <n v="21"/>
    <n v="30"/>
    <n v="15663"/>
  </r>
  <r>
    <x v="42"/>
    <x v="9"/>
    <n v="21"/>
    <n v="49"/>
    <n v="4837"/>
  </r>
  <r>
    <x v="43"/>
    <x v="9"/>
    <n v="21"/>
    <n v="65"/>
    <n v="17462"/>
  </r>
  <r>
    <x v="44"/>
    <x v="9"/>
    <n v="21"/>
    <n v="53"/>
    <n v="18786"/>
  </r>
  <r>
    <x v="45"/>
    <x v="9"/>
    <n v="21"/>
    <n v="12"/>
    <n v="5089"/>
  </r>
  <r>
    <x v="46"/>
    <x v="9"/>
    <n v="21"/>
    <n v="135"/>
    <n v="94415"/>
  </r>
  <r>
    <x v="47"/>
    <x v="9"/>
    <n v="21"/>
    <n v="12"/>
    <n v="4333"/>
  </r>
  <r>
    <x v="48"/>
    <x v="9"/>
    <n v="21"/>
    <n v="25"/>
    <n v="8291"/>
  </r>
  <r>
    <x v="49"/>
    <x v="9"/>
    <n v="21"/>
    <n v="37"/>
    <n v="20773"/>
  </r>
  <r>
    <x v="50"/>
    <x v="9"/>
    <n v="21"/>
    <n v="10"/>
    <n v="2111"/>
  </r>
  <r>
    <x v="54"/>
    <x v="9"/>
    <n v="21"/>
    <n v="0"/>
    <n v="0"/>
  </r>
  <r>
    <x v="53"/>
    <x v="9"/>
    <n v="21"/>
    <n v="4"/>
    <n v="2204"/>
  </r>
  <r>
    <x v="52"/>
    <x v="9"/>
    <n v="21"/>
    <n v="3"/>
    <n v="975"/>
  </r>
  <r>
    <x v="51"/>
    <x v="9"/>
    <n v="21"/>
    <n v="36"/>
    <n v="91077"/>
  </r>
  <r>
    <x v="0"/>
    <x v="9"/>
    <n v="22"/>
    <n v="79"/>
    <n v="39890"/>
  </r>
  <r>
    <x v="1"/>
    <x v="9"/>
    <n v="22"/>
    <n v="17"/>
    <n v="4243"/>
  </r>
  <r>
    <x v="2"/>
    <x v="9"/>
    <n v="22"/>
    <n v="46"/>
    <n v="13568"/>
  </r>
  <r>
    <x v="3"/>
    <x v="9"/>
    <n v="22"/>
    <n v="6"/>
    <n v="1131"/>
  </r>
  <r>
    <x v="4"/>
    <x v="9"/>
    <n v="22"/>
    <n v="77"/>
    <n v="32892"/>
  </r>
  <r>
    <x v="5"/>
    <x v="9"/>
    <n v="22"/>
    <n v="72"/>
    <n v="36124"/>
  </r>
  <r>
    <x v="6"/>
    <x v="9"/>
    <n v="22"/>
    <n v="8"/>
    <n v="959"/>
  </r>
  <r>
    <x v="7"/>
    <x v="9"/>
    <n v="22"/>
    <n v="5"/>
    <n v="1066"/>
  </r>
  <r>
    <x v="8"/>
    <x v="9"/>
    <n v="22"/>
    <n v="6"/>
    <n v="11893"/>
  </r>
  <r>
    <x v="9"/>
    <x v="9"/>
    <n v="22"/>
    <n v="0"/>
    <n v="0"/>
  </r>
  <r>
    <x v="10"/>
    <x v="9"/>
    <n v="22"/>
    <n v="90"/>
    <n v="77034"/>
  </r>
  <r>
    <x v="11"/>
    <x v="9"/>
    <n v="22"/>
    <n v="16"/>
    <n v="1079"/>
  </r>
  <r>
    <x v="12"/>
    <x v="9"/>
    <n v="22"/>
    <n v="3"/>
    <n v="699"/>
  </r>
  <r>
    <x v="13"/>
    <x v="9"/>
    <n v="22"/>
    <n v="78"/>
    <n v="30633"/>
  </r>
  <r>
    <x v="14"/>
    <x v="9"/>
    <n v="22"/>
    <n v="17"/>
    <n v="2465"/>
  </r>
  <r>
    <x v="15"/>
    <x v="9"/>
    <n v="22"/>
    <n v="15"/>
    <n v="3317"/>
  </r>
  <r>
    <x v="16"/>
    <x v="9"/>
    <n v="22"/>
    <n v="20"/>
    <n v="11167"/>
  </r>
  <r>
    <x v="17"/>
    <x v="9"/>
    <n v="22"/>
    <n v="16"/>
    <n v="6148"/>
  </r>
  <r>
    <x v="18"/>
    <x v="9"/>
    <n v="22"/>
    <n v="94"/>
    <n v="49519"/>
  </r>
  <r>
    <x v="19"/>
    <x v="9"/>
    <n v="22"/>
    <n v="35"/>
    <n v="12428"/>
  </r>
  <r>
    <x v="20"/>
    <x v="9"/>
    <n v="22"/>
    <n v="13"/>
    <n v="4020"/>
  </r>
  <r>
    <x v="21"/>
    <x v="9"/>
    <n v="22"/>
    <n v="32"/>
    <n v="32519"/>
  </r>
  <r>
    <x v="22"/>
    <x v="9"/>
    <n v="22"/>
    <n v="75"/>
    <n v="20047"/>
  </r>
  <r>
    <x v="23"/>
    <x v="9"/>
    <n v="22"/>
    <n v="19"/>
    <n v="4717"/>
  </r>
  <r>
    <x v="24"/>
    <x v="9"/>
    <n v="22"/>
    <n v="47"/>
    <n v="16254"/>
  </r>
  <r>
    <x v="25"/>
    <x v="9"/>
    <n v="22"/>
    <n v="12"/>
    <n v="1486"/>
  </r>
  <r>
    <x v="26"/>
    <x v="9"/>
    <n v="22"/>
    <n v="32"/>
    <n v="7535"/>
  </r>
  <r>
    <x v="27"/>
    <x v="9"/>
    <n v="22"/>
    <n v="41"/>
    <n v="7675"/>
  </r>
  <r>
    <x v="28"/>
    <x v="9"/>
    <n v="22"/>
    <n v="28"/>
    <n v="8788"/>
  </r>
  <r>
    <x v="29"/>
    <x v="9"/>
    <n v="22"/>
    <n v="14"/>
    <n v="1745"/>
  </r>
  <r>
    <x v="30"/>
    <x v="9"/>
    <n v="22"/>
    <n v="43"/>
    <n v="32704"/>
  </r>
  <r>
    <x v="31"/>
    <x v="9"/>
    <n v="22"/>
    <n v="41"/>
    <n v="15605"/>
  </r>
  <r>
    <x v="32"/>
    <x v="9"/>
    <n v="22"/>
    <n v="129"/>
    <n v="55873"/>
  </r>
  <r>
    <x v="33"/>
    <x v="9"/>
    <n v="22"/>
    <n v="145"/>
    <n v="100079"/>
  </r>
  <r>
    <x v="34"/>
    <x v="9"/>
    <n v="22"/>
    <n v="10"/>
    <n v="3382"/>
  </r>
  <r>
    <x v="35"/>
    <x v="9"/>
    <n v="22"/>
    <n v="29"/>
    <n v="9230"/>
  </r>
  <r>
    <x v="36"/>
    <x v="9"/>
    <n v="22"/>
    <n v="13"/>
    <n v="5272"/>
  </r>
  <r>
    <x v="37"/>
    <x v="9"/>
    <n v="22"/>
    <n v="70"/>
    <n v="34170"/>
  </r>
  <r>
    <x v="38"/>
    <x v="9"/>
    <n v="22"/>
    <n v="108"/>
    <n v="49611"/>
  </r>
  <r>
    <x v="39"/>
    <x v="9"/>
    <n v="22"/>
    <n v="23"/>
    <n v="3469"/>
  </r>
  <r>
    <x v="40"/>
    <x v="9"/>
    <n v="22"/>
    <n v="24"/>
    <n v="14683"/>
  </r>
  <r>
    <x v="41"/>
    <x v="9"/>
    <n v="22"/>
    <n v="0"/>
    <n v="0"/>
  </r>
  <r>
    <x v="42"/>
    <x v="9"/>
    <n v="22"/>
    <n v="51"/>
    <n v="4817"/>
  </r>
  <r>
    <x v="43"/>
    <x v="9"/>
    <n v="22"/>
    <n v="98"/>
    <n v="19861"/>
  </r>
  <r>
    <x v="44"/>
    <x v="9"/>
    <n v="22"/>
    <n v="53"/>
    <n v="17480"/>
  </r>
  <r>
    <x v="45"/>
    <x v="9"/>
    <n v="22"/>
    <n v="12"/>
    <n v="5065"/>
  </r>
  <r>
    <x v="46"/>
    <x v="9"/>
    <n v="22"/>
    <n v="138"/>
    <n v="96769"/>
  </r>
  <r>
    <x v="47"/>
    <x v="9"/>
    <n v="22"/>
    <n v="9"/>
    <n v="3849"/>
  </r>
  <r>
    <x v="48"/>
    <x v="9"/>
    <n v="22"/>
    <n v="19"/>
    <n v="5938"/>
  </r>
  <r>
    <x v="49"/>
    <x v="9"/>
    <n v="22"/>
    <n v="37"/>
    <n v="20271"/>
  </r>
  <r>
    <x v="50"/>
    <x v="9"/>
    <n v="22"/>
    <n v="11"/>
    <n v="1852"/>
  </r>
  <r>
    <x v="54"/>
    <x v="9"/>
    <n v="22"/>
    <n v="0"/>
    <n v="0"/>
  </r>
  <r>
    <x v="53"/>
    <x v="9"/>
    <n v="22"/>
    <n v="5"/>
    <n v="2404"/>
  </r>
  <r>
    <x v="52"/>
    <x v="9"/>
    <n v="22"/>
    <n v="3"/>
    <n v="962"/>
  </r>
  <r>
    <x v="51"/>
    <x v="9"/>
    <n v="22"/>
    <n v="35"/>
    <n v="89631"/>
  </r>
  <r>
    <x v="0"/>
    <x v="9"/>
    <n v="23"/>
    <n v="79"/>
    <n v="39626"/>
  </r>
  <r>
    <x v="1"/>
    <x v="9"/>
    <n v="23"/>
    <n v="17"/>
    <n v="4039"/>
  </r>
  <r>
    <x v="2"/>
    <x v="9"/>
    <n v="23"/>
    <n v="45"/>
    <n v="13635"/>
  </r>
  <r>
    <x v="3"/>
    <x v="9"/>
    <n v="23"/>
    <n v="6"/>
    <n v="1493"/>
  </r>
  <r>
    <x v="4"/>
    <x v="9"/>
    <n v="23"/>
    <n v="73"/>
    <n v="33689"/>
  </r>
  <r>
    <x v="5"/>
    <x v="9"/>
    <n v="23"/>
    <n v="72"/>
    <n v="40355"/>
  </r>
  <r>
    <x v="6"/>
    <x v="9"/>
    <n v="23"/>
    <n v="4"/>
    <n v="203"/>
  </r>
  <r>
    <x v="7"/>
    <x v="9"/>
    <n v="23"/>
    <n v="5"/>
    <n v="1318"/>
  </r>
  <r>
    <x v="8"/>
    <x v="9"/>
    <n v="23"/>
    <n v="6"/>
    <n v="13507"/>
  </r>
  <r>
    <x v="9"/>
    <x v="9"/>
    <n v="23"/>
    <n v="0"/>
    <n v="0"/>
  </r>
  <r>
    <x v="10"/>
    <x v="9"/>
    <n v="23"/>
    <n v="91"/>
    <n v="77619"/>
  </r>
  <r>
    <x v="11"/>
    <x v="9"/>
    <n v="23"/>
    <n v="15"/>
    <n v="1221"/>
  </r>
  <r>
    <x v="12"/>
    <x v="9"/>
    <n v="23"/>
    <n v="2"/>
    <n v="364"/>
  </r>
  <r>
    <x v="13"/>
    <x v="9"/>
    <n v="23"/>
    <n v="76"/>
    <n v="29955"/>
  </r>
  <r>
    <x v="14"/>
    <x v="9"/>
    <n v="23"/>
    <n v="17"/>
    <n v="2585"/>
  </r>
  <r>
    <x v="15"/>
    <x v="9"/>
    <n v="23"/>
    <n v="12"/>
    <n v="3451"/>
  </r>
  <r>
    <x v="16"/>
    <x v="9"/>
    <n v="23"/>
    <n v="19"/>
    <n v="10915"/>
  </r>
  <r>
    <x v="17"/>
    <x v="9"/>
    <n v="23"/>
    <n v="15"/>
    <n v="6112"/>
  </r>
  <r>
    <x v="18"/>
    <x v="9"/>
    <n v="23"/>
    <n v="93"/>
    <n v="48238"/>
  </r>
  <r>
    <x v="19"/>
    <x v="9"/>
    <n v="23"/>
    <n v="35"/>
    <n v="12691"/>
  </r>
  <r>
    <x v="20"/>
    <x v="9"/>
    <n v="23"/>
    <n v="15"/>
    <n v="4442"/>
  </r>
  <r>
    <x v="21"/>
    <x v="9"/>
    <n v="23"/>
    <n v="42"/>
    <n v="46351"/>
  </r>
  <r>
    <x v="22"/>
    <x v="9"/>
    <n v="23"/>
    <n v="76"/>
    <n v="22829"/>
  </r>
  <r>
    <x v="23"/>
    <x v="9"/>
    <n v="23"/>
    <n v="18"/>
    <n v="5407"/>
  </r>
  <r>
    <x v="24"/>
    <x v="9"/>
    <n v="23"/>
    <n v="48"/>
    <n v="15903"/>
  </r>
  <r>
    <x v="25"/>
    <x v="9"/>
    <n v="23"/>
    <n v="12"/>
    <n v="1642"/>
  </r>
  <r>
    <x v="26"/>
    <x v="9"/>
    <n v="23"/>
    <n v="26"/>
    <n v="5992"/>
  </r>
  <r>
    <x v="27"/>
    <x v="9"/>
    <n v="23"/>
    <n v="40"/>
    <n v="7501"/>
  </r>
  <r>
    <x v="28"/>
    <x v="9"/>
    <n v="23"/>
    <n v="28"/>
    <n v="9416"/>
  </r>
  <r>
    <x v="29"/>
    <x v="9"/>
    <n v="23"/>
    <n v="12"/>
    <n v="1565"/>
  </r>
  <r>
    <x v="30"/>
    <x v="9"/>
    <n v="23"/>
    <n v="43"/>
    <n v="31805"/>
  </r>
  <r>
    <x v="31"/>
    <x v="9"/>
    <n v="23"/>
    <n v="42"/>
    <n v="14759"/>
  </r>
  <r>
    <x v="32"/>
    <x v="9"/>
    <n v="23"/>
    <n v="126"/>
    <n v="56906"/>
  </r>
  <r>
    <x v="33"/>
    <x v="9"/>
    <n v="23"/>
    <n v="141"/>
    <n v="93983"/>
  </r>
  <r>
    <x v="34"/>
    <x v="9"/>
    <n v="23"/>
    <n v="11"/>
    <n v="3208"/>
  </r>
  <r>
    <x v="35"/>
    <x v="9"/>
    <n v="23"/>
    <n v="31"/>
    <n v="11153"/>
  </r>
  <r>
    <x v="36"/>
    <x v="9"/>
    <n v="23"/>
    <n v="13"/>
    <n v="4237"/>
  </r>
  <r>
    <x v="37"/>
    <x v="9"/>
    <n v="23"/>
    <n v="70"/>
    <n v="35320"/>
  </r>
  <r>
    <x v="38"/>
    <x v="9"/>
    <n v="23"/>
    <n v="125"/>
    <n v="48885"/>
  </r>
  <r>
    <x v="39"/>
    <x v="9"/>
    <n v="23"/>
    <n v="22"/>
    <n v="3780"/>
  </r>
  <r>
    <x v="40"/>
    <x v="9"/>
    <n v="23"/>
    <n v="24"/>
    <n v="13290"/>
  </r>
  <r>
    <x v="41"/>
    <x v="9"/>
    <n v="23"/>
    <n v="30"/>
    <n v="15888"/>
  </r>
  <r>
    <x v="42"/>
    <x v="9"/>
    <n v="23"/>
    <n v="48"/>
    <n v="4994"/>
  </r>
  <r>
    <x v="43"/>
    <x v="9"/>
    <n v="23"/>
    <n v="93"/>
    <n v="21384"/>
  </r>
  <r>
    <x v="44"/>
    <x v="9"/>
    <n v="23"/>
    <n v="53"/>
    <n v="17466"/>
  </r>
  <r>
    <x v="45"/>
    <x v="9"/>
    <n v="23"/>
    <n v="12"/>
    <n v="5067"/>
  </r>
  <r>
    <x v="46"/>
    <x v="9"/>
    <n v="23"/>
    <n v="125"/>
    <n v="86374"/>
  </r>
  <r>
    <x v="47"/>
    <x v="9"/>
    <n v="23"/>
    <n v="20"/>
    <n v="4231"/>
  </r>
  <r>
    <x v="48"/>
    <x v="9"/>
    <n v="23"/>
    <n v="19"/>
    <n v="7953"/>
  </r>
  <r>
    <x v="49"/>
    <x v="9"/>
    <n v="23"/>
    <n v="38"/>
    <n v="20138"/>
  </r>
  <r>
    <x v="50"/>
    <x v="9"/>
    <n v="23"/>
    <n v="9"/>
    <n v="1799"/>
  </r>
  <r>
    <x v="54"/>
    <x v="9"/>
    <n v="23"/>
    <n v="0"/>
    <n v="0"/>
  </r>
  <r>
    <x v="53"/>
    <x v="9"/>
    <n v="23"/>
    <n v="5"/>
    <n v="2464"/>
  </r>
  <r>
    <x v="52"/>
    <x v="9"/>
    <n v="23"/>
    <n v="3"/>
    <n v="935"/>
  </r>
  <r>
    <x v="51"/>
    <x v="9"/>
    <n v="23"/>
    <n v="73"/>
    <n v="98523"/>
  </r>
  <r>
    <x v="0"/>
    <x v="9"/>
    <n v="24"/>
    <n v="78"/>
    <n v="38000"/>
  </r>
  <r>
    <x v="1"/>
    <x v="9"/>
    <n v="24"/>
    <n v="17"/>
    <n v="4015"/>
  </r>
  <r>
    <x v="2"/>
    <x v="9"/>
    <n v="24"/>
    <n v="21"/>
    <n v="10533"/>
  </r>
  <r>
    <x v="3"/>
    <x v="9"/>
    <n v="24"/>
    <n v="8"/>
    <n v="1725"/>
  </r>
  <r>
    <x v="4"/>
    <x v="9"/>
    <n v="24"/>
    <n v="70"/>
    <n v="34856"/>
  </r>
  <r>
    <x v="5"/>
    <x v="9"/>
    <n v="24"/>
    <n v="72"/>
    <n v="39999"/>
  </r>
  <r>
    <x v="6"/>
    <x v="9"/>
    <n v="24"/>
    <n v="4"/>
    <n v="208"/>
  </r>
  <r>
    <x v="7"/>
    <x v="9"/>
    <n v="24"/>
    <n v="5"/>
    <n v="1312"/>
  </r>
  <r>
    <x v="8"/>
    <x v="9"/>
    <n v="24"/>
    <n v="6"/>
    <n v="13159"/>
  </r>
  <r>
    <x v="9"/>
    <x v="9"/>
    <n v="24"/>
    <n v="0"/>
    <n v="0"/>
  </r>
  <r>
    <x v="10"/>
    <x v="9"/>
    <n v="24"/>
    <n v="90"/>
    <n v="71643"/>
  </r>
  <r>
    <x v="11"/>
    <x v="9"/>
    <n v="24"/>
    <n v="15"/>
    <n v="1381"/>
  </r>
  <r>
    <x v="12"/>
    <x v="9"/>
    <n v="24"/>
    <n v="1"/>
    <n v="256"/>
  </r>
  <r>
    <x v="13"/>
    <x v="9"/>
    <n v="24"/>
    <n v="79"/>
    <n v="38019"/>
  </r>
  <r>
    <x v="14"/>
    <x v="9"/>
    <n v="24"/>
    <n v="17"/>
    <n v="2764"/>
  </r>
  <r>
    <x v="15"/>
    <x v="9"/>
    <n v="24"/>
    <n v="13"/>
    <n v="3678"/>
  </r>
  <r>
    <x v="16"/>
    <x v="9"/>
    <n v="24"/>
    <n v="18"/>
    <n v="10349"/>
  </r>
  <r>
    <x v="17"/>
    <x v="9"/>
    <n v="24"/>
    <n v="14"/>
    <n v="6075"/>
  </r>
  <r>
    <x v="18"/>
    <x v="9"/>
    <n v="24"/>
    <n v="92"/>
    <n v="48370"/>
  </r>
  <r>
    <x v="19"/>
    <x v="9"/>
    <n v="24"/>
    <n v="35"/>
    <n v="12909"/>
  </r>
  <r>
    <x v="20"/>
    <x v="9"/>
    <n v="24"/>
    <n v="15"/>
    <n v="4592"/>
  </r>
  <r>
    <x v="21"/>
    <x v="9"/>
    <n v="24"/>
    <n v="44"/>
    <n v="45919"/>
  </r>
  <r>
    <x v="22"/>
    <x v="9"/>
    <n v="24"/>
    <n v="75"/>
    <n v="21858"/>
  </r>
  <r>
    <x v="23"/>
    <x v="9"/>
    <n v="24"/>
    <n v="17"/>
    <n v="5718"/>
  </r>
  <r>
    <x v="24"/>
    <x v="9"/>
    <n v="24"/>
    <n v="45"/>
    <n v="13363"/>
  </r>
  <r>
    <x v="25"/>
    <x v="9"/>
    <n v="24"/>
    <n v="12"/>
    <n v="1582"/>
  </r>
  <r>
    <x v="26"/>
    <x v="9"/>
    <n v="24"/>
    <n v="25"/>
    <n v="5419"/>
  </r>
  <r>
    <x v="27"/>
    <x v="9"/>
    <n v="24"/>
    <n v="41"/>
    <n v="7933"/>
  </r>
  <r>
    <x v="28"/>
    <x v="9"/>
    <n v="24"/>
    <n v="27"/>
    <n v="8889"/>
  </r>
  <r>
    <x v="29"/>
    <x v="9"/>
    <n v="24"/>
    <n v="12"/>
    <n v="1547"/>
  </r>
  <r>
    <x v="30"/>
    <x v="9"/>
    <n v="24"/>
    <n v="42"/>
    <n v="32113"/>
  </r>
  <r>
    <x v="31"/>
    <x v="9"/>
    <n v="24"/>
    <n v="43"/>
    <n v="16429"/>
  </r>
  <r>
    <x v="32"/>
    <x v="9"/>
    <n v="24"/>
    <n v="124"/>
    <n v="57401"/>
  </r>
  <r>
    <x v="33"/>
    <x v="9"/>
    <n v="24"/>
    <n v="140"/>
    <n v="94377"/>
  </r>
  <r>
    <x v="34"/>
    <x v="9"/>
    <n v="24"/>
    <n v="10"/>
    <n v="3301"/>
  </r>
  <r>
    <x v="35"/>
    <x v="9"/>
    <n v="24"/>
    <n v="25"/>
    <n v="8772"/>
  </r>
  <r>
    <x v="36"/>
    <x v="9"/>
    <n v="24"/>
    <n v="12"/>
    <n v="5152"/>
  </r>
  <r>
    <x v="37"/>
    <x v="9"/>
    <n v="24"/>
    <n v="70"/>
    <n v="35500"/>
  </r>
  <r>
    <x v="38"/>
    <x v="9"/>
    <n v="24"/>
    <n v="125"/>
    <n v="46741"/>
  </r>
  <r>
    <x v="39"/>
    <x v="9"/>
    <n v="24"/>
    <n v="22"/>
    <n v="3658"/>
  </r>
  <r>
    <x v="40"/>
    <x v="9"/>
    <n v="24"/>
    <n v="24"/>
    <n v="13677"/>
  </r>
  <r>
    <x v="41"/>
    <x v="9"/>
    <n v="24"/>
    <n v="29"/>
    <n v="15718"/>
  </r>
  <r>
    <x v="42"/>
    <x v="9"/>
    <n v="24"/>
    <n v="49"/>
    <n v="4826"/>
  </r>
  <r>
    <x v="43"/>
    <x v="9"/>
    <n v="24"/>
    <n v="88"/>
    <n v="20357"/>
  </r>
  <r>
    <x v="44"/>
    <x v="9"/>
    <n v="24"/>
    <n v="53"/>
    <n v="18596"/>
  </r>
  <r>
    <x v="45"/>
    <x v="9"/>
    <n v="24"/>
    <n v="12"/>
    <n v="4950"/>
  </r>
  <r>
    <x v="46"/>
    <x v="9"/>
    <n v="24"/>
    <n v="131"/>
    <n v="88780"/>
  </r>
  <r>
    <x v="47"/>
    <x v="9"/>
    <n v="24"/>
    <n v="9"/>
    <n v="3792"/>
  </r>
  <r>
    <x v="48"/>
    <x v="9"/>
    <n v="24"/>
    <n v="17"/>
    <n v="6156"/>
  </r>
  <r>
    <x v="49"/>
    <x v="9"/>
    <n v="24"/>
    <n v="38"/>
    <n v="19652"/>
  </r>
  <r>
    <x v="50"/>
    <x v="9"/>
    <n v="24"/>
    <n v="10"/>
    <n v="2067"/>
  </r>
  <r>
    <x v="54"/>
    <x v="9"/>
    <n v="24"/>
    <n v="0"/>
    <n v="0"/>
  </r>
  <r>
    <x v="53"/>
    <x v="9"/>
    <n v="24"/>
    <n v="6"/>
    <n v="2690"/>
  </r>
  <r>
    <x v="52"/>
    <x v="9"/>
    <n v="24"/>
    <n v="2"/>
    <n v="654"/>
  </r>
  <r>
    <x v="51"/>
    <x v="9"/>
    <n v="24"/>
    <n v="74"/>
    <n v="98405"/>
  </r>
  <r>
    <x v="0"/>
    <x v="9"/>
    <n v="25"/>
    <n v="77"/>
    <n v="35732"/>
  </r>
  <r>
    <x v="1"/>
    <x v="9"/>
    <n v="25"/>
    <n v="17"/>
    <n v="3831"/>
  </r>
  <r>
    <x v="2"/>
    <x v="9"/>
    <n v="25"/>
    <n v="20"/>
    <n v="10224"/>
  </r>
  <r>
    <x v="3"/>
    <x v="9"/>
    <n v="25"/>
    <n v="7"/>
    <n v="1595"/>
  </r>
  <r>
    <x v="4"/>
    <x v="9"/>
    <n v="25"/>
    <n v="72"/>
    <n v="33214"/>
  </r>
  <r>
    <x v="5"/>
    <x v="9"/>
    <n v="25"/>
    <n v="72"/>
    <n v="39515"/>
  </r>
  <r>
    <x v="6"/>
    <x v="9"/>
    <n v="25"/>
    <n v="3"/>
    <n v="129"/>
  </r>
  <r>
    <x v="7"/>
    <x v="9"/>
    <n v="25"/>
    <n v="5"/>
    <n v="1185"/>
  </r>
  <r>
    <x v="8"/>
    <x v="9"/>
    <n v="25"/>
    <n v="2"/>
    <n v="2649"/>
  </r>
  <r>
    <x v="9"/>
    <x v="9"/>
    <n v="25"/>
    <n v="0"/>
    <n v="0"/>
  </r>
  <r>
    <x v="10"/>
    <x v="9"/>
    <n v="25"/>
    <n v="92"/>
    <n v="74265"/>
  </r>
  <r>
    <x v="11"/>
    <x v="9"/>
    <n v="25"/>
    <n v="15"/>
    <n v="1461"/>
  </r>
  <r>
    <x v="12"/>
    <x v="9"/>
    <n v="25"/>
    <n v="1"/>
    <n v="230"/>
  </r>
  <r>
    <x v="13"/>
    <x v="9"/>
    <n v="25"/>
    <n v="79"/>
    <n v="38208"/>
  </r>
  <r>
    <x v="14"/>
    <x v="9"/>
    <n v="25"/>
    <n v="17"/>
    <n v="2628"/>
  </r>
  <r>
    <x v="15"/>
    <x v="9"/>
    <n v="25"/>
    <n v="13"/>
    <n v="3571"/>
  </r>
  <r>
    <x v="16"/>
    <x v="9"/>
    <n v="25"/>
    <n v="18"/>
    <n v="10306"/>
  </r>
  <r>
    <x v="17"/>
    <x v="9"/>
    <n v="25"/>
    <n v="14"/>
    <n v="6173"/>
  </r>
  <r>
    <x v="18"/>
    <x v="9"/>
    <n v="25"/>
    <n v="92"/>
    <n v="48032"/>
  </r>
  <r>
    <x v="19"/>
    <x v="9"/>
    <n v="25"/>
    <n v="35"/>
    <n v="13216"/>
  </r>
  <r>
    <x v="20"/>
    <x v="9"/>
    <n v="25"/>
    <n v="13"/>
    <n v="3905"/>
  </r>
  <r>
    <x v="21"/>
    <x v="9"/>
    <n v="25"/>
    <n v="43"/>
    <n v="46135"/>
  </r>
  <r>
    <x v="22"/>
    <x v="9"/>
    <n v="25"/>
    <n v="68"/>
    <n v="19385"/>
  </r>
  <r>
    <x v="23"/>
    <x v="9"/>
    <n v="25"/>
    <n v="19"/>
    <n v="5223"/>
  </r>
  <r>
    <x v="24"/>
    <x v="9"/>
    <n v="25"/>
    <n v="46"/>
    <n v="15097"/>
  </r>
  <r>
    <x v="25"/>
    <x v="9"/>
    <n v="25"/>
    <n v="12"/>
    <n v="1559"/>
  </r>
  <r>
    <x v="26"/>
    <x v="9"/>
    <n v="25"/>
    <n v="25"/>
    <n v="5732"/>
  </r>
  <r>
    <x v="27"/>
    <x v="9"/>
    <n v="25"/>
    <n v="42"/>
    <n v="8161"/>
  </r>
  <r>
    <x v="28"/>
    <x v="9"/>
    <n v="25"/>
    <n v="27"/>
    <n v="8902"/>
  </r>
  <r>
    <x v="29"/>
    <x v="9"/>
    <n v="25"/>
    <n v="12"/>
    <n v="1521"/>
  </r>
  <r>
    <x v="30"/>
    <x v="9"/>
    <n v="25"/>
    <n v="42"/>
    <n v="32180"/>
  </r>
  <r>
    <x v="31"/>
    <x v="9"/>
    <n v="25"/>
    <n v="44"/>
    <n v="17137"/>
  </r>
  <r>
    <x v="32"/>
    <x v="9"/>
    <n v="25"/>
    <n v="123"/>
    <n v="56357"/>
  </r>
  <r>
    <x v="33"/>
    <x v="9"/>
    <n v="25"/>
    <n v="139"/>
    <n v="95512"/>
  </r>
  <r>
    <x v="34"/>
    <x v="9"/>
    <n v="25"/>
    <n v="11"/>
    <n v="3284"/>
  </r>
  <r>
    <x v="35"/>
    <x v="9"/>
    <n v="25"/>
    <n v="29"/>
    <n v="10542"/>
  </r>
  <r>
    <x v="36"/>
    <x v="9"/>
    <n v="25"/>
    <n v="14"/>
    <n v="5583"/>
  </r>
  <r>
    <x v="37"/>
    <x v="9"/>
    <n v="25"/>
    <n v="70"/>
    <n v="33801"/>
  </r>
  <r>
    <x v="38"/>
    <x v="9"/>
    <n v="25"/>
    <n v="123"/>
    <n v="47262"/>
  </r>
  <r>
    <x v="39"/>
    <x v="9"/>
    <n v="25"/>
    <n v="23"/>
    <n v="3725"/>
  </r>
  <r>
    <x v="40"/>
    <x v="9"/>
    <n v="25"/>
    <n v="23"/>
    <n v="13483"/>
  </r>
  <r>
    <x v="41"/>
    <x v="9"/>
    <n v="25"/>
    <n v="30"/>
    <n v="15311"/>
  </r>
  <r>
    <x v="42"/>
    <x v="9"/>
    <n v="25"/>
    <n v="44"/>
    <n v="4501"/>
  </r>
  <r>
    <x v="43"/>
    <x v="9"/>
    <n v="25"/>
    <n v="94"/>
    <n v="20356"/>
  </r>
  <r>
    <x v="44"/>
    <x v="9"/>
    <n v="25"/>
    <n v="53"/>
    <n v="17968"/>
  </r>
  <r>
    <x v="45"/>
    <x v="9"/>
    <n v="25"/>
    <n v="12"/>
    <n v="4980"/>
  </r>
  <r>
    <x v="46"/>
    <x v="9"/>
    <n v="25"/>
    <n v="127"/>
    <n v="87810"/>
  </r>
  <r>
    <x v="47"/>
    <x v="9"/>
    <n v="25"/>
    <n v="9"/>
    <n v="3843"/>
  </r>
  <r>
    <x v="48"/>
    <x v="9"/>
    <n v="25"/>
    <n v="16"/>
    <n v="6228"/>
  </r>
  <r>
    <x v="49"/>
    <x v="9"/>
    <n v="25"/>
    <n v="37"/>
    <n v="19300"/>
  </r>
  <r>
    <x v="50"/>
    <x v="9"/>
    <n v="25"/>
    <n v="9"/>
    <n v="1844"/>
  </r>
  <r>
    <x v="54"/>
    <x v="9"/>
    <n v="25"/>
    <n v="0"/>
    <n v="0"/>
  </r>
  <r>
    <x v="53"/>
    <x v="9"/>
    <n v="25"/>
    <n v="6"/>
    <n v="2827"/>
  </r>
  <r>
    <x v="52"/>
    <x v="9"/>
    <n v="25"/>
    <n v="3"/>
    <n v="946"/>
  </r>
  <r>
    <x v="51"/>
    <x v="9"/>
    <n v="25"/>
    <n v="35"/>
    <n v="89667"/>
  </r>
  <r>
    <x v="0"/>
    <x v="9"/>
    <n v="26"/>
    <n v="76"/>
    <n v="35779"/>
  </r>
  <r>
    <x v="1"/>
    <x v="9"/>
    <n v="26"/>
    <n v="17"/>
    <n v="4453"/>
  </r>
  <r>
    <x v="2"/>
    <x v="9"/>
    <n v="26"/>
    <n v="21"/>
    <n v="10433"/>
  </r>
  <r>
    <x v="3"/>
    <x v="9"/>
    <n v="26"/>
    <n v="7"/>
    <n v="1694"/>
  </r>
  <r>
    <x v="4"/>
    <x v="9"/>
    <n v="26"/>
    <n v="70"/>
    <n v="33226"/>
  </r>
  <r>
    <x v="5"/>
    <x v="9"/>
    <n v="26"/>
    <n v="72"/>
    <n v="39651"/>
  </r>
  <r>
    <x v="6"/>
    <x v="9"/>
    <n v="26"/>
    <n v="2"/>
    <n v="31"/>
  </r>
  <r>
    <x v="7"/>
    <x v="9"/>
    <n v="26"/>
    <n v="5"/>
    <n v="1214"/>
  </r>
  <r>
    <x v="8"/>
    <x v="9"/>
    <n v="26"/>
    <n v="6"/>
    <n v="13430"/>
  </r>
  <r>
    <x v="9"/>
    <x v="9"/>
    <n v="26"/>
    <n v="0"/>
    <n v="0"/>
  </r>
  <r>
    <x v="10"/>
    <x v="9"/>
    <n v="26"/>
    <n v="92"/>
    <n v="73991"/>
  </r>
  <r>
    <x v="11"/>
    <x v="9"/>
    <n v="26"/>
    <n v="15"/>
    <n v="1364"/>
  </r>
  <r>
    <x v="12"/>
    <x v="9"/>
    <n v="26"/>
    <n v="1"/>
    <n v="237"/>
  </r>
  <r>
    <x v="13"/>
    <x v="9"/>
    <n v="26"/>
    <n v="76"/>
    <n v="31374"/>
  </r>
  <r>
    <x v="14"/>
    <x v="9"/>
    <n v="26"/>
    <n v="16"/>
    <n v="2282"/>
  </r>
  <r>
    <x v="15"/>
    <x v="9"/>
    <n v="26"/>
    <n v="13"/>
    <n v="3879"/>
  </r>
  <r>
    <x v="16"/>
    <x v="9"/>
    <n v="26"/>
    <n v="17"/>
    <n v="10365"/>
  </r>
  <r>
    <x v="17"/>
    <x v="9"/>
    <n v="26"/>
    <n v="14"/>
    <n v="6046"/>
  </r>
  <r>
    <x v="18"/>
    <x v="9"/>
    <n v="26"/>
    <n v="93"/>
    <n v="47161"/>
  </r>
  <r>
    <x v="19"/>
    <x v="9"/>
    <n v="26"/>
    <n v="46"/>
    <n v="14928"/>
  </r>
  <r>
    <x v="20"/>
    <x v="9"/>
    <n v="26"/>
    <n v="13"/>
    <n v="4032"/>
  </r>
  <r>
    <x v="21"/>
    <x v="9"/>
    <n v="26"/>
    <n v="43"/>
    <n v="45514"/>
  </r>
  <r>
    <x v="22"/>
    <x v="9"/>
    <n v="26"/>
    <n v="66"/>
    <n v="15883"/>
  </r>
  <r>
    <x v="23"/>
    <x v="9"/>
    <n v="26"/>
    <n v="19"/>
    <n v="5454"/>
  </r>
  <r>
    <x v="24"/>
    <x v="9"/>
    <n v="26"/>
    <n v="43"/>
    <n v="14570"/>
  </r>
  <r>
    <x v="25"/>
    <x v="9"/>
    <n v="26"/>
    <n v="11"/>
    <n v="1378"/>
  </r>
  <r>
    <x v="26"/>
    <x v="9"/>
    <n v="26"/>
    <n v="25"/>
    <n v="5893"/>
  </r>
  <r>
    <x v="27"/>
    <x v="9"/>
    <n v="26"/>
    <n v="42"/>
    <n v="8035"/>
  </r>
  <r>
    <x v="28"/>
    <x v="9"/>
    <n v="26"/>
    <n v="22"/>
    <n v="7845"/>
  </r>
  <r>
    <x v="29"/>
    <x v="9"/>
    <n v="26"/>
    <n v="12"/>
    <n v="1544"/>
  </r>
  <r>
    <x v="30"/>
    <x v="9"/>
    <n v="26"/>
    <n v="38"/>
    <n v="32053"/>
  </r>
  <r>
    <x v="31"/>
    <x v="9"/>
    <n v="26"/>
    <n v="38"/>
    <n v="14481"/>
  </r>
  <r>
    <x v="32"/>
    <x v="9"/>
    <n v="26"/>
    <n v="124"/>
    <n v="60654"/>
  </r>
  <r>
    <x v="33"/>
    <x v="9"/>
    <n v="26"/>
    <n v="138"/>
    <n v="95867"/>
  </r>
  <r>
    <x v="34"/>
    <x v="9"/>
    <n v="26"/>
    <n v="11"/>
    <n v="3329"/>
  </r>
  <r>
    <x v="35"/>
    <x v="9"/>
    <n v="26"/>
    <n v="31"/>
    <n v="10696"/>
  </r>
  <r>
    <x v="36"/>
    <x v="9"/>
    <n v="26"/>
    <n v="10"/>
    <n v="4956"/>
  </r>
  <r>
    <x v="37"/>
    <x v="9"/>
    <n v="26"/>
    <n v="70"/>
    <n v="33477"/>
  </r>
  <r>
    <x v="38"/>
    <x v="9"/>
    <n v="26"/>
    <n v="99"/>
    <n v="45574"/>
  </r>
  <r>
    <x v="39"/>
    <x v="9"/>
    <n v="26"/>
    <n v="21"/>
    <n v="3325"/>
  </r>
  <r>
    <x v="40"/>
    <x v="9"/>
    <n v="26"/>
    <n v="23"/>
    <n v="12436"/>
  </r>
  <r>
    <x v="41"/>
    <x v="9"/>
    <n v="26"/>
    <n v="30"/>
    <n v="15793"/>
  </r>
  <r>
    <x v="42"/>
    <x v="9"/>
    <n v="26"/>
    <n v="42"/>
    <n v="4660"/>
  </r>
  <r>
    <x v="43"/>
    <x v="9"/>
    <n v="26"/>
    <n v="54"/>
    <n v="15393"/>
  </r>
  <r>
    <x v="44"/>
    <x v="9"/>
    <n v="26"/>
    <n v="53"/>
    <n v="18250"/>
  </r>
  <r>
    <x v="45"/>
    <x v="9"/>
    <n v="26"/>
    <n v="12"/>
    <n v="5095"/>
  </r>
  <r>
    <x v="46"/>
    <x v="9"/>
    <n v="26"/>
    <n v="120"/>
    <n v="82261"/>
  </r>
  <r>
    <x v="47"/>
    <x v="9"/>
    <n v="26"/>
    <n v="20"/>
    <n v="3826"/>
  </r>
  <r>
    <x v="48"/>
    <x v="9"/>
    <n v="26"/>
    <n v="16"/>
    <n v="5905"/>
  </r>
  <r>
    <x v="49"/>
    <x v="9"/>
    <n v="26"/>
    <n v="36"/>
    <n v="19481"/>
  </r>
  <r>
    <x v="50"/>
    <x v="9"/>
    <n v="26"/>
    <n v="10"/>
    <n v="2081"/>
  </r>
  <r>
    <x v="54"/>
    <x v="9"/>
    <n v="26"/>
    <n v="0"/>
    <n v="0"/>
  </r>
  <r>
    <x v="53"/>
    <x v="9"/>
    <n v="26"/>
    <n v="6"/>
    <n v="2920"/>
  </r>
  <r>
    <x v="52"/>
    <x v="9"/>
    <n v="26"/>
    <n v="3"/>
    <n v="922"/>
  </r>
  <r>
    <x v="51"/>
    <x v="9"/>
    <n v="26"/>
    <n v="37"/>
    <n v="89425"/>
  </r>
  <r>
    <x v="0"/>
    <x v="9"/>
    <n v="27"/>
    <n v="75"/>
    <n v="34035"/>
  </r>
  <r>
    <x v="1"/>
    <x v="9"/>
    <n v="27"/>
    <n v="17"/>
    <n v="4434"/>
  </r>
  <r>
    <x v="2"/>
    <x v="9"/>
    <n v="27"/>
    <n v="20"/>
    <n v="7974"/>
  </r>
  <r>
    <x v="3"/>
    <x v="9"/>
    <n v="27"/>
    <n v="7"/>
    <n v="1300"/>
  </r>
  <r>
    <x v="4"/>
    <x v="9"/>
    <n v="27"/>
    <n v="72"/>
    <n v="28938"/>
  </r>
  <r>
    <x v="5"/>
    <x v="9"/>
    <n v="27"/>
    <n v="72"/>
    <n v="34200"/>
  </r>
  <r>
    <x v="6"/>
    <x v="9"/>
    <n v="27"/>
    <n v="3"/>
    <n v="30"/>
  </r>
  <r>
    <x v="7"/>
    <x v="9"/>
    <n v="27"/>
    <n v="5"/>
    <n v="1091"/>
  </r>
  <r>
    <x v="8"/>
    <x v="9"/>
    <n v="27"/>
    <n v="6"/>
    <n v="10767"/>
  </r>
  <r>
    <x v="9"/>
    <x v="9"/>
    <n v="27"/>
    <n v="0"/>
    <n v="0"/>
  </r>
  <r>
    <x v="10"/>
    <x v="9"/>
    <n v="27"/>
    <n v="86"/>
    <n v="68984"/>
  </r>
  <r>
    <x v="11"/>
    <x v="9"/>
    <n v="27"/>
    <n v="15"/>
    <n v="1326"/>
  </r>
  <r>
    <x v="12"/>
    <x v="9"/>
    <n v="27"/>
    <n v="1"/>
    <n v="238"/>
  </r>
  <r>
    <x v="13"/>
    <x v="9"/>
    <n v="27"/>
    <n v="74"/>
    <n v="29291"/>
  </r>
  <r>
    <x v="14"/>
    <x v="9"/>
    <n v="27"/>
    <n v="17"/>
    <n v="1783"/>
  </r>
  <r>
    <x v="15"/>
    <x v="9"/>
    <n v="27"/>
    <n v="13"/>
    <n v="3182"/>
  </r>
  <r>
    <x v="16"/>
    <x v="9"/>
    <n v="27"/>
    <n v="18"/>
    <n v="10146"/>
  </r>
  <r>
    <x v="17"/>
    <x v="9"/>
    <n v="27"/>
    <n v="13"/>
    <n v="5615"/>
  </r>
  <r>
    <x v="18"/>
    <x v="9"/>
    <n v="27"/>
    <n v="91"/>
    <n v="44458"/>
  </r>
  <r>
    <x v="19"/>
    <x v="9"/>
    <n v="27"/>
    <n v="46"/>
    <n v="15047"/>
  </r>
  <r>
    <x v="20"/>
    <x v="9"/>
    <n v="27"/>
    <n v="13"/>
    <n v="2541"/>
  </r>
  <r>
    <x v="21"/>
    <x v="9"/>
    <n v="27"/>
    <n v="43"/>
    <n v="39793"/>
  </r>
  <r>
    <x v="22"/>
    <x v="9"/>
    <n v="27"/>
    <n v="69"/>
    <n v="18169"/>
  </r>
  <r>
    <x v="23"/>
    <x v="9"/>
    <n v="27"/>
    <n v="18"/>
    <n v="3722"/>
  </r>
  <r>
    <x v="24"/>
    <x v="9"/>
    <n v="27"/>
    <n v="46"/>
    <n v="14626"/>
  </r>
  <r>
    <x v="25"/>
    <x v="9"/>
    <n v="27"/>
    <n v="12"/>
    <n v="1379"/>
  </r>
  <r>
    <x v="26"/>
    <x v="9"/>
    <n v="27"/>
    <n v="25"/>
    <n v="5548"/>
  </r>
  <r>
    <x v="27"/>
    <x v="9"/>
    <n v="27"/>
    <n v="40"/>
    <n v="7455"/>
  </r>
  <r>
    <x v="28"/>
    <x v="9"/>
    <n v="27"/>
    <n v="24"/>
    <n v="8237"/>
  </r>
  <r>
    <x v="29"/>
    <x v="9"/>
    <n v="27"/>
    <n v="12"/>
    <n v="1067"/>
  </r>
  <r>
    <x v="30"/>
    <x v="9"/>
    <n v="27"/>
    <n v="42"/>
    <n v="31650"/>
  </r>
  <r>
    <x v="31"/>
    <x v="9"/>
    <n v="27"/>
    <n v="42"/>
    <n v="15906"/>
  </r>
  <r>
    <x v="32"/>
    <x v="9"/>
    <n v="27"/>
    <n v="124"/>
    <n v="58319"/>
  </r>
  <r>
    <x v="33"/>
    <x v="9"/>
    <n v="27"/>
    <n v="138"/>
    <n v="91089"/>
  </r>
  <r>
    <x v="34"/>
    <x v="9"/>
    <n v="27"/>
    <n v="11"/>
    <n v="3393"/>
  </r>
  <r>
    <x v="35"/>
    <x v="9"/>
    <n v="27"/>
    <n v="31"/>
    <n v="8926"/>
  </r>
  <r>
    <x v="36"/>
    <x v="9"/>
    <n v="27"/>
    <n v="14"/>
    <n v="5188"/>
  </r>
  <r>
    <x v="37"/>
    <x v="9"/>
    <n v="27"/>
    <n v="72"/>
    <n v="33207"/>
  </r>
  <r>
    <x v="38"/>
    <x v="9"/>
    <n v="27"/>
    <n v="123"/>
    <n v="45584"/>
  </r>
  <r>
    <x v="39"/>
    <x v="9"/>
    <n v="27"/>
    <n v="23"/>
    <n v="3251"/>
  </r>
  <r>
    <x v="40"/>
    <x v="9"/>
    <n v="27"/>
    <n v="21"/>
    <n v="12738"/>
  </r>
  <r>
    <x v="41"/>
    <x v="9"/>
    <n v="27"/>
    <n v="30"/>
    <n v="13595"/>
  </r>
  <r>
    <x v="42"/>
    <x v="9"/>
    <n v="27"/>
    <n v="41"/>
    <n v="3427"/>
  </r>
  <r>
    <x v="43"/>
    <x v="9"/>
    <n v="27"/>
    <n v="92"/>
    <n v="18117"/>
  </r>
  <r>
    <x v="44"/>
    <x v="9"/>
    <n v="27"/>
    <n v="53"/>
    <n v="16274"/>
  </r>
  <r>
    <x v="45"/>
    <x v="9"/>
    <n v="27"/>
    <n v="11"/>
    <n v="4863"/>
  </r>
  <r>
    <x v="46"/>
    <x v="9"/>
    <n v="27"/>
    <n v="128"/>
    <n v="84127"/>
  </r>
  <r>
    <x v="47"/>
    <x v="9"/>
    <n v="27"/>
    <n v="16"/>
    <n v="3519"/>
  </r>
  <r>
    <x v="48"/>
    <x v="9"/>
    <n v="27"/>
    <n v="17"/>
    <n v="5268"/>
  </r>
  <r>
    <x v="49"/>
    <x v="9"/>
    <n v="27"/>
    <n v="32"/>
    <n v="17758"/>
  </r>
  <r>
    <x v="50"/>
    <x v="9"/>
    <n v="27"/>
    <n v="10"/>
    <n v="1652"/>
  </r>
  <r>
    <x v="54"/>
    <x v="9"/>
    <n v="27"/>
    <n v="0"/>
    <n v="0"/>
  </r>
  <r>
    <x v="53"/>
    <x v="9"/>
    <n v="27"/>
    <n v="5"/>
    <n v="2338"/>
  </r>
  <r>
    <x v="52"/>
    <x v="9"/>
    <n v="27"/>
    <n v="3"/>
    <n v="920"/>
  </r>
  <r>
    <x v="51"/>
    <x v="9"/>
    <n v="27"/>
    <n v="35"/>
    <n v="87298"/>
  </r>
  <r>
    <x v="0"/>
    <x v="9"/>
    <n v="28"/>
    <n v="75"/>
    <n v="37665"/>
  </r>
  <r>
    <x v="1"/>
    <x v="9"/>
    <n v="28"/>
    <n v="15"/>
    <n v="4335"/>
  </r>
  <r>
    <x v="2"/>
    <x v="9"/>
    <n v="28"/>
    <n v="19"/>
    <n v="9205"/>
  </r>
  <r>
    <x v="3"/>
    <x v="9"/>
    <n v="28"/>
    <n v="5"/>
    <n v="1388"/>
  </r>
  <r>
    <x v="4"/>
    <x v="9"/>
    <n v="28"/>
    <n v="72"/>
    <n v="33070"/>
  </r>
  <r>
    <x v="5"/>
    <x v="9"/>
    <n v="28"/>
    <n v="72"/>
    <n v="40321"/>
  </r>
  <r>
    <x v="6"/>
    <x v="9"/>
    <n v="28"/>
    <n v="2"/>
    <n v="30"/>
  </r>
  <r>
    <x v="7"/>
    <x v="9"/>
    <n v="28"/>
    <n v="5"/>
    <n v="1363"/>
  </r>
  <r>
    <x v="8"/>
    <x v="9"/>
    <n v="28"/>
    <n v="6"/>
    <n v="12910"/>
  </r>
  <r>
    <x v="9"/>
    <x v="9"/>
    <n v="28"/>
    <n v="0"/>
    <n v="0"/>
  </r>
  <r>
    <x v="10"/>
    <x v="9"/>
    <n v="28"/>
    <n v="85"/>
    <n v="72528"/>
  </r>
  <r>
    <x v="11"/>
    <x v="9"/>
    <n v="28"/>
    <n v="15"/>
    <n v="1540"/>
  </r>
  <r>
    <x v="12"/>
    <x v="9"/>
    <n v="28"/>
    <n v="1"/>
    <n v="299"/>
  </r>
  <r>
    <x v="13"/>
    <x v="9"/>
    <n v="28"/>
    <n v="76"/>
    <n v="33962"/>
  </r>
  <r>
    <x v="14"/>
    <x v="9"/>
    <n v="28"/>
    <n v="16"/>
    <n v="2471"/>
  </r>
  <r>
    <x v="15"/>
    <x v="9"/>
    <n v="28"/>
    <n v="13"/>
    <n v="3826"/>
  </r>
  <r>
    <x v="16"/>
    <x v="9"/>
    <n v="28"/>
    <n v="18"/>
    <n v="10658"/>
  </r>
  <r>
    <x v="17"/>
    <x v="9"/>
    <n v="28"/>
    <n v="13"/>
    <n v="6053"/>
  </r>
  <r>
    <x v="18"/>
    <x v="9"/>
    <n v="28"/>
    <n v="89"/>
    <n v="44565"/>
  </r>
  <r>
    <x v="19"/>
    <x v="9"/>
    <n v="28"/>
    <n v="46"/>
    <n v="15932"/>
  </r>
  <r>
    <x v="20"/>
    <x v="9"/>
    <n v="28"/>
    <n v="12"/>
    <n v="3770"/>
  </r>
  <r>
    <x v="21"/>
    <x v="9"/>
    <n v="28"/>
    <n v="41"/>
    <n v="44965"/>
  </r>
  <r>
    <x v="22"/>
    <x v="9"/>
    <n v="28"/>
    <n v="72"/>
    <n v="21251"/>
  </r>
  <r>
    <x v="23"/>
    <x v="9"/>
    <n v="28"/>
    <n v="18"/>
    <n v="5191"/>
  </r>
  <r>
    <x v="24"/>
    <x v="9"/>
    <n v="28"/>
    <n v="46"/>
    <n v="15306"/>
  </r>
  <r>
    <x v="25"/>
    <x v="9"/>
    <n v="28"/>
    <n v="12"/>
    <n v="1661"/>
  </r>
  <r>
    <x v="26"/>
    <x v="9"/>
    <n v="28"/>
    <n v="25"/>
    <n v="6133"/>
  </r>
  <r>
    <x v="27"/>
    <x v="9"/>
    <n v="28"/>
    <n v="40"/>
    <n v="7836"/>
  </r>
  <r>
    <x v="28"/>
    <x v="9"/>
    <n v="28"/>
    <n v="25"/>
    <n v="8847"/>
  </r>
  <r>
    <x v="29"/>
    <x v="9"/>
    <n v="28"/>
    <n v="12"/>
    <n v="1408"/>
  </r>
  <r>
    <x v="30"/>
    <x v="9"/>
    <n v="28"/>
    <n v="38"/>
    <n v="32696"/>
  </r>
  <r>
    <x v="31"/>
    <x v="9"/>
    <n v="28"/>
    <n v="41"/>
    <n v="17784"/>
  </r>
  <r>
    <x v="32"/>
    <x v="9"/>
    <n v="28"/>
    <n v="123"/>
    <n v="61682"/>
  </r>
  <r>
    <x v="33"/>
    <x v="9"/>
    <n v="28"/>
    <n v="136"/>
    <n v="95622"/>
  </r>
  <r>
    <x v="34"/>
    <x v="9"/>
    <n v="28"/>
    <n v="11"/>
    <n v="3486"/>
  </r>
  <r>
    <x v="35"/>
    <x v="9"/>
    <n v="28"/>
    <n v="29"/>
    <n v="10149"/>
  </r>
  <r>
    <x v="36"/>
    <x v="9"/>
    <n v="28"/>
    <n v="14"/>
    <n v="6083"/>
  </r>
  <r>
    <x v="37"/>
    <x v="9"/>
    <n v="28"/>
    <n v="71"/>
    <n v="34699"/>
  </r>
  <r>
    <x v="38"/>
    <x v="9"/>
    <n v="28"/>
    <n v="122"/>
    <n v="47981"/>
  </r>
  <r>
    <x v="39"/>
    <x v="9"/>
    <n v="28"/>
    <n v="23"/>
    <n v="3956"/>
  </r>
  <r>
    <x v="40"/>
    <x v="9"/>
    <n v="28"/>
    <n v="22"/>
    <n v="12500"/>
  </r>
  <r>
    <x v="41"/>
    <x v="9"/>
    <n v="28"/>
    <n v="30"/>
    <n v="11112"/>
  </r>
  <r>
    <x v="42"/>
    <x v="9"/>
    <n v="28"/>
    <n v="47"/>
    <n v="5080"/>
  </r>
  <r>
    <x v="43"/>
    <x v="9"/>
    <n v="28"/>
    <n v="56"/>
    <n v="15404"/>
  </r>
  <r>
    <x v="44"/>
    <x v="9"/>
    <n v="28"/>
    <n v="53"/>
    <n v="18122"/>
  </r>
  <r>
    <x v="45"/>
    <x v="9"/>
    <n v="28"/>
    <n v="11"/>
    <n v="4967"/>
  </r>
  <r>
    <x v="46"/>
    <x v="9"/>
    <n v="28"/>
    <n v="121"/>
    <n v="82700"/>
  </r>
  <r>
    <x v="47"/>
    <x v="9"/>
    <n v="28"/>
    <n v="20"/>
    <n v="3674"/>
  </r>
  <r>
    <x v="48"/>
    <x v="9"/>
    <n v="28"/>
    <n v="15"/>
    <n v="6166"/>
  </r>
  <r>
    <x v="49"/>
    <x v="9"/>
    <n v="28"/>
    <n v="37"/>
    <n v="20449"/>
  </r>
  <r>
    <x v="50"/>
    <x v="9"/>
    <n v="28"/>
    <n v="10"/>
    <n v="2169"/>
  </r>
  <r>
    <x v="54"/>
    <x v="9"/>
    <n v="28"/>
    <n v="0"/>
    <n v="0"/>
  </r>
  <r>
    <x v="53"/>
    <x v="9"/>
    <n v="28"/>
    <n v="4"/>
    <n v="1620"/>
  </r>
  <r>
    <x v="52"/>
    <x v="9"/>
    <n v="28"/>
    <n v="3"/>
    <n v="925"/>
  </r>
  <r>
    <x v="51"/>
    <x v="9"/>
    <n v="28"/>
    <n v="34"/>
    <n v="89418"/>
  </r>
  <r>
    <x v="0"/>
    <x v="9"/>
    <n v="29"/>
    <n v="75"/>
    <n v="36157"/>
  </r>
  <r>
    <x v="1"/>
    <x v="9"/>
    <n v="29"/>
    <n v="16"/>
    <n v="4006"/>
  </r>
  <r>
    <x v="2"/>
    <x v="9"/>
    <n v="29"/>
    <n v="20"/>
    <n v="9413"/>
  </r>
  <r>
    <x v="3"/>
    <x v="9"/>
    <n v="29"/>
    <n v="7"/>
    <n v="1914"/>
  </r>
  <r>
    <x v="4"/>
    <x v="9"/>
    <n v="29"/>
    <n v="72"/>
    <n v="32824"/>
  </r>
  <r>
    <x v="5"/>
    <x v="9"/>
    <n v="29"/>
    <n v="72"/>
    <n v="39902"/>
  </r>
  <r>
    <x v="6"/>
    <x v="9"/>
    <n v="29"/>
    <n v="1"/>
    <n v="0"/>
  </r>
  <r>
    <x v="7"/>
    <x v="9"/>
    <n v="29"/>
    <n v="5"/>
    <n v="1305"/>
  </r>
  <r>
    <x v="8"/>
    <x v="9"/>
    <n v="29"/>
    <n v="6"/>
    <n v="13000"/>
  </r>
  <r>
    <x v="9"/>
    <x v="9"/>
    <n v="29"/>
    <n v="0"/>
    <n v="0"/>
  </r>
  <r>
    <x v="10"/>
    <x v="9"/>
    <n v="29"/>
    <n v="91"/>
    <n v="70262"/>
  </r>
  <r>
    <x v="11"/>
    <x v="9"/>
    <n v="29"/>
    <n v="14"/>
    <n v="1110"/>
  </r>
  <r>
    <x v="12"/>
    <x v="9"/>
    <n v="29"/>
    <n v="1"/>
    <n v="271"/>
  </r>
  <r>
    <x v="13"/>
    <x v="9"/>
    <n v="29"/>
    <n v="78"/>
    <n v="37936"/>
  </r>
  <r>
    <x v="14"/>
    <x v="9"/>
    <n v="29"/>
    <n v="17"/>
    <n v="2529"/>
  </r>
  <r>
    <x v="15"/>
    <x v="9"/>
    <n v="29"/>
    <n v="13"/>
    <n v="3777"/>
  </r>
  <r>
    <x v="16"/>
    <x v="9"/>
    <n v="29"/>
    <n v="18"/>
    <n v="10548"/>
  </r>
  <r>
    <x v="17"/>
    <x v="9"/>
    <n v="29"/>
    <n v="13"/>
    <n v="5856"/>
  </r>
  <r>
    <x v="18"/>
    <x v="9"/>
    <n v="29"/>
    <n v="89"/>
    <n v="45189"/>
  </r>
  <r>
    <x v="19"/>
    <x v="9"/>
    <n v="29"/>
    <n v="46"/>
    <n v="15383"/>
  </r>
  <r>
    <x v="20"/>
    <x v="9"/>
    <n v="29"/>
    <n v="11"/>
    <n v="3605"/>
  </r>
  <r>
    <x v="21"/>
    <x v="9"/>
    <n v="29"/>
    <n v="40"/>
    <n v="42974"/>
  </r>
  <r>
    <x v="22"/>
    <x v="9"/>
    <n v="29"/>
    <n v="64"/>
    <n v="18505"/>
  </r>
  <r>
    <x v="23"/>
    <x v="9"/>
    <n v="29"/>
    <n v="18"/>
    <n v="5045"/>
  </r>
  <r>
    <x v="24"/>
    <x v="9"/>
    <n v="29"/>
    <n v="46"/>
    <n v="15259"/>
  </r>
  <r>
    <x v="25"/>
    <x v="9"/>
    <n v="29"/>
    <n v="11"/>
    <n v="1510"/>
  </r>
  <r>
    <x v="26"/>
    <x v="9"/>
    <n v="29"/>
    <n v="25"/>
    <n v="5847"/>
  </r>
  <r>
    <x v="27"/>
    <x v="9"/>
    <n v="29"/>
    <n v="41"/>
    <n v="7846"/>
  </r>
  <r>
    <x v="28"/>
    <x v="9"/>
    <n v="29"/>
    <n v="24"/>
    <n v="8615"/>
  </r>
  <r>
    <x v="29"/>
    <x v="9"/>
    <n v="29"/>
    <n v="10"/>
    <n v="1030"/>
  </r>
  <r>
    <x v="30"/>
    <x v="9"/>
    <n v="29"/>
    <n v="42"/>
    <n v="32391"/>
  </r>
  <r>
    <x v="31"/>
    <x v="9"/>
    <n v="29"/>
    <n v="41"/>
    <n v="17476"/>
  </r>
  <r>
    <x v="32"/>
    <x v="9"/>
    <n v="29"/>
    <n v="123"/>
    <n v="60167"/>
  </r>
  <r>
    <x v="33"/>
    <x v="9"/>
    <n v="29"/>
    <n v="136"/>
    <n v="95072"/>
  </r>
  <r>
    <x v="34"/>
    <x v="9"/>
    <n v="29"/>
    <n v="11"/>
    <n v="4248"/>
  </r>
  <r>
    <x v="35"/>
    <x v="9"/>
    <n v="29"/>
    <n v="28"/>
    <n v="10109"/>
  </r>
  <r>
    <x v="36"/>
    <x v="9"/>
    <n v="29"/>
    <n v="14"/>
    <n v="6046"/>
  </r>
  <r>
    <x v="37"/>
    <x v="9"/>
    <n v="29"/>
    <n v="71"/>
    <n v="34635"/>
  </r>
  <r>
    <x v="38"/>
    <x v="9"/>
    <n v="29"/>
    <n v="123"/>
    <n v="48472"/>
  </r>
  <r>
    <x v="39"/>
    <x v="9"/>
    <n v="29"/>
    <n v="23"/>
    <n v="3945"/>
  </r>
  <r>
    <x v="40"/>
    <x v="9"/>
    <n v="29"/>
    <n v="23"/>
    <n v="13365"/>
  </r>
  <r>
    <x v="41"/>
    <x v="9"/>
    <n v="29"/>
    <n v="31"/>
    <n v="16570"/>
  </r>
  <r>
    <x v="42"/>
    <x v="9"/>
    <n v="29"/>
    <n v="46"/>
    <n v="4894"/>
  </r>
  <r>
    <x v="43"/>
    <x v="9"/>
    <n v="29"/>
    <n v="94"/>
    <n v="20705"/>
  </r>
  <r>
    <x v="44"/>
    <x v="9"/>
    <n v="29"/>
    <n v="53"/>
    <n v="17809"/>
  </r>
  <r>
    <x v="45"/>
    <x v="9"/>
    <n v="29"/>
    <n v="11"/>
    <n v="4894"/>
  </r>
  <r>
    <x v="46"/>
    <x v="9"/>
    <n v="29"/>
    <n v="122"/>
    <n v="80556"/>
  </r>
  <r>
    <x v="47"/>
    <x v="9"/>
    <n v="29"/>
    <n v="20"/>
    <n v="3773"/>
  </r>
  <r>
    <x v="48"/>
    <x v="9"/>
    <n v="29"/>
    <n v="16"/>
    <n v="6763"/>
  </r>
  <r>
    <x v="49"/>
    <x v="9"/>
    <n v="29"/>
    <n v="32"/>
    <n v="18549"/>
  </r>
  <r>
    <x v="50"/>
    <x v="9"/>
    <n v="29"/>
    <n v="10"/>
    <n v="2098"/>
  </r>
  <r>
    <x v="54"/>
    <x v="9"/>
    <n v="29"/>
    <n v="0"/>
    <n v="0"/>
  </r>
  <r>
    <x v="53"/>
    <x v="9"/>
    <n v="29"/>
    <n v="5"/>
    <n v="2193"/>
  </r>
  <r>
    <x v="52"/>
    <x v="9"/>
    <n v="29"/>
    <n v="3"/>
    <n v="906"/>
  </r>
  <r>
    <x v="51"/>
    <x v="9"/>
    <n v="29"/>
    <n v="37"/>
    <n v="87226"/>
  </r>
  <r>
    <x v="0"/>
    <x v="9"/>
    <n v="30"/>
    <n v="75"/>
    <n v="35761"/>
  </r>
  <r>
    <x v="1"/>
    <x v="9"/>
    <n v="30"/>
    <n v="16"/>
    <n v="4329"/>
  </r>
  <r>
    <x v="2"/>
    <x v="9"/>
    <n v="30"/>
    <n v="13"/>
    <n v="6841"/>
  </r>
  <r>
    <x v="3"/>
    <x v="9"/>
    <n v="30"/>
    <n v="6"/>
    <n v="1675"/>
  </r>
  <r>
    <x v="4"/>
    <x v="9"/>
    <n v="30"/>
    <n v="70"/>
    <n v="33657"/>
  </r>
  <r>
    <x v="5"/>
    <x v="9"/>
    <n v="30"/>
    <n v="72"/>
    <n v="40036"/>
  </r>
  <r>
    <x v="6"/>
    <x v="9"/>
    <n v="30"/>
    <n v="1"/>
    <n v="8"/>
  </r>
  <r>
    <x v="7"/>
    <x v="9"/>
    <n v="30"/>
    <n v="5"/>
    <n v="1270"/>
  </r>
  <r>
    <x v="8"/>
    <x v="9"/>
    <n v="30"/>
    <n v="6"/>
    <n v="13140"/>
  </r>
  <r>
    <x v="9"/>
    <x v="9"/>
    <n v="30"/>
    <n v="0"/>
    <n v="0"/>
  </r>
  <r>
    <x v="10"/>
    <x v="9"/>
    <n v="30"/>
    <n v="94"/>
    <n v="73708"/>
  </r>
  <r>
    <x v="11"/>
    <x v="9"/>
    <n v="30"/>
    <n v="14"/>
    <n v="1113"/>
  </r>
  <r>
    <x v="12"/>
    <x v="9"/>
    <n v="30"/>
    <n v="1"/>
    <n v="107"/>
  </r>
  <r>
    <x v="13"/>
    <x v="9"/>
    <n v="30"/>
    <n v="77"/>
    <n v="33365"/>
  </r>
  <r>
    <x v="14"/>
    <x v="9"/>
    <n v="30"/>
    <n v="16"/>
    <n v="2261"/>
  </r>
  <r>
    <x v="15"/>
    <x v="9"/>
    <n v="30"/>
    <n v="12"/>
    <n v="3400"/>
  </r>
  <r>
    <x v="16"/>
    <x v="9"/>
    <n v="30"/>
    <n v="18"/>
    <n v="10626"/>
  </r>
  <r>
    <x v="17"/>
    <x v="9"/>
    <n v="30"/>
    <n v="13"/>
    <n v="5778"/>
  </r>
  <r>
    <x v="18"/>
    <x v="9"/>
    <n v="30"/>
    <n v="89"/>
    <n v="43846"/>
  </r>
  <r>
    <x v="19"/>
    <x v="9"/>
    <n v="30"/>
    <n v="46"/>
    <n v="15969"/>
  </r>
  <r>
    <x v="20"/>
    <x v="9"/>
    <n v="30"/>
    <n v="10"/>
    <n v="2831"/>
  </r>
  <r>
    <x v="21"/>
    <x v="9"/>
    <n v="30"/>
    <n v="40"/>
    <n v="42869"/>
  </r>
  <r>
    <x v="22"/>
    <x v="9"/>
    <n v="30"/>
    <n v="69"/>
    <n v="20212"/>
  </r>
  <r>
    <x v="23"/>
    <x v="9"/>
    <n v="30"/>
    <n v="17"/>
    <n v="5474"/>
  </r>
  <r>
    <x v="24"/>
    <x v="9"/>
    <n v="30"/>
    <n v="46"/>
    <n v="13493"/>
  </r>
  <r>
    <x v="25"/>
    <x v="9"/>
    <n v="30"/>
    <n v="12"/>
    <n v="1498"/>
  </r>
  <r>
    <x v="26"/>
    <x v="9"/>
    <n v="30"/>
    <n v="25"/>
    <n v="6109"/>
  </r>
  <r>
    <x v="27"/>
    <x v="9"/>
    <n v="30"/>
    <n v="40"/>
    <n v="7422"/>
  </r>
  <r>
    <x v="28"/>
    <x v="9"/>
    <n v="30"/>
    <n v="24"/>
    <n v="8354"/>
  </r>
  <r>
    <x v="29"/>
    <x v="9"/>
    <n v="30"/>
    <n v="12"/>
    <n v="1333"/>
  </r>
  <r>
    <x v="30"/>
    <x v="9"/>
    <n v="30"/>
    <n v="40"/>
    <n v="32392"/>
  </r>
  <r>
    <x v="31"/>
    <x v="9"/>
    <n v="30"/>
    <n v="41"/>
    <n v="15210"/>
  </r>
  <r>
    <x v="32"/>
    <x v="9"/>
    <n v="30"/>
    <n v="123"/>
    <n v="58365"/>
  </r>
  <r>
    <x v="33"/>
    <x v="9"/>
    <n v="30"/>
    <n v="136"/>
    <n v="93242"/>
  </r>
  <r>
    <x v="34"/>
    <x v="9"/>
    <n v="30"/>
    <n v="11"/>
    <n v="3367"/>
  </r>
  <r>
    <x v="35"/>
    <x v="9"/>
    <n v="30"/>
    <n v="30"/>
    <n v="10036"/>
  </r>
  <r>
    <x v="36"/>
    <x v="9"/>
    <n v="30"/>
    <n v="11"/>
    <n v="5124"/>
  </r>
  <r>
    <x v="37"/>
    <x v="9"/>
    <n v="30"/>
    <n v="71"/>
    <n v="33640"/>
  </r>
  <r>
    <x v="38"/>
    <x v="9"/>
    <n v="30"/>
    <n v="120"/>
    <n v="47543"/>
  </r>
  <r>
    <x v="39"/>
    <x v="9"/>
    <n v="30"/>
    <n v="22"/>
    <n v="3616"/>
  </r>
  <r>
    <x v="40"/>
    <x v="9"/>
    <n v="30"/>
    <n v="22"/>
    <n v="12770"/>
  </r>
  <r>
    <x v="41"/>
    <x v="9"/>
    <n v="30"/>
    <n v="31"/>
    <n v="17037"/>
  </r>
  <r>
    <x v="42"/>
    <x v="9"/>
    <n v="30"/>
    <n v="45"/>
    <n v="4836"/>
  </r>
  <r>
    <x v="43"/>
    <x v="9"/>
    <n v="30"/>
    <n v="92"/>
    <n v="19992"/>
  </r>
  <r>
    <x v="44"/>
    <x v="9"/>
    <n v="30"/>
    <n v="53"/>
    <n v="17782"/>
  </r>
  <r>
    <x v="45"/>
    <x v="9"/>
    <n v="30"/>
    <n v="10"/>
    <n v="4855"/>
  </r>
  <r>
    <x v="46"/>
    <x v="9"/>
    <n v="30"/>
    <n v="126"/>
    <n v="81794"/>
  </r>
  <r>
    <x v="47"/>
    <x v="9"/>
    <n v="30"/>
    <n v="19"/>
    <n v="3573"/>
  </r>
  <r>
    <x v="48"/>
    <x v="9"/>
    <n v="30"/>
    <n v="16"/>
    <n v="6620"/>
  </r>
  <r>
    <x v="49"/>
    <x v="9"/>
    <n v="30"/>
    <n v="37"/>
    <n v="17682"/>
  </r>
  <r>
    <x v="50"/>
    <x v="9"/>
    <n v="30"/>
    <n v="10"/>
    <n v="2142"/>
  </r>
  <r>
    <x v="54"/>
    <x v="9"/>
    <n v="30"/>
    <n v="0"/>
    <n v="0"/>
  </r>
  <r>
    <x v="53"/>
    <x v="9"/>
    <n v="30"/>
    <n v="4"/>
    <n v="1447"/>
  </r>
  <r>
    <x v="52"/>
    <x v="9"/>
    <n v="30"/>
    <n v="2"/>
    <n v="616"/>
  </r>
  <r>
    <x v="51"/>
    <x v="9"/>
    <n v="30"/>
    <n v="32"/>
    <n v="85408"/>
  </r>
  <r>
    <x v="0"/>
    <x v="9"/>
    <n v="31"/>
    <n v="75"/>
    <n v="35686"/>
  </r>
  <r>
    <x v="1"/>
    <x v="9"/>
    <n v="31"/>
    <n v="16"/>
    <n v="4176"/>
  </r>
  <r>
    <x v="2"/>
    <x v="9"/>
    <n v="31"/>
    <n v="14"/>
    <n v="6981"/>
  </r>
  <r>
    <x v="3"/>
    <x v="9"/>
    <n v="31"/>
    <n v="4"/>
    <n v="1333"/>
  </r>
  <r>
    <x v="4"/>
    <x v="9"/>
    <n v="31"/>
    <n v="70"/>
    <n v="32738"/>
  </r>
  <r>
    <x v="5"/>
    <x v="9"/>
    <n v="31"/>
    <n v="72"/>
    <n v="40607"/>
  </r>
  <r>
    <x v="6"/>
    <x v="9"/>
    <n v="31"/>
    <n v="1"/>
    <n v="8"/>
  </r>
  <r>
    <x v="7"/>
    <x v="9"/>
    <n v="31"/>
    <n v="5"/>
    <n v="1356"/>
  </r>
  <r>
    <x v="8"/>
    <x v="9"/>
    <n v="31"/>
    <n v="6"/>
    <n v="12880"/>
  </r>
  <r>
    <x v="9"/>
    <x v="9"/>
    <n v="31"/>
    <n v="0"/>
    <n v="0"/>
  </r>
  <r>
    <x v="10"/>
    <x v="9"/>
    <n v="31"/>
    <n v="94"/>
    <n v="72750"/>
  </r>
  <r>
    <x v="11"/>
    <x v="9"/>
    <n v="31"/>
    <n v="14"/>
    <n v="1060"/>
  </r>
  <r>
    <x v="12"/>
    <x v="9"/>
    <n v="31"/>
    <n v="1"/>
    <n v="66"/>
  </r>
  <r>
    <x v="13"/>
    <x v="9"/>
    <n v="31"/>
    <n v="76"/>
    <n v="32997"/>
  </r>
  <r>
    <x v="14"/>
    <x v="9"/>
    <n v="31"/>
    <n v="15"/>
    <n v="2358"/>
  </r>
  <r>
    <x v="15"/>
    <x v="9"/>
    <n v="31"/>
    <n v="12"/>
    <n v="3425"/>
  </r>
  <r>
    <x v="16"/>
    <x v="9"/>
    <n v="31"/>
    <n v="18"/>
    <n v="10391"/>
  </r>
  <r>
    <x v="17"/>
    <x v="9"/>
    <n v="31"/>
    <n v="13"/>
    <n v="5722"/>
  </r>
  <r>
    <x v="18"/>
    <x v="9"/>
    <n v="31"/>
    <n v="88"/>
    <n v="43872"/>
  </r>
  <r>
    <x v="19"/>
    <x v="9"/>
    <n v="31"/>
    <n v="46"/>
    <n v="15373"/>
  </r>
  <r>
    <x v="20"/>
    <x v="9"/>
    <n v="31"/>
    <n v="9"/>
    <n v="2073"/>
  </r>
  <r>
    <x v="21"/>
    <x v="9"/>
    <n v="31"/>
    <n v="39"/>
    <n v="40099"/>
  </r>
  <r>
    <x v="22"/>
    <x v="9"/>
    <n v="31"/>
    <n v="67"/>
    <n v="17440"/>
  </r>
  <r>
    <x v="23"/>
    <x v="9"/>
    <n v="31"/>
    <n v="16"/>
    <n v="4911"/>
  </r>
  <r>
    <x v="24"/>
    <x v="9"/>
    <n v="31"/>
    <n v="44"/>
    <n v="14978"/>
  </r>
  <r>
    <x v="25"/>
    <x v="9"/>
    <n v="31"/>
    <n v="12"/>
    <n v="1605"/>
  </r>
  <r>
    <x v="26"/>
    <x v="9"/>
    <n v="31"/>
    <n v="25"/>
    <n v="5838"/>
  </r>
  <r>
    <x v="27"/>
    <x v="9"/>
    <n v="31"/>
    <n v="42"/>
    <n v="8063"/>
  </r>
  <r>
    <x v="28"/>
    <x v="9"/>
    <n v="31"/>
    <n v="24"/>
    <n v="8341"/>
  </r>
  <r>
    <x v="29"/>
    <x v="9"/>
    <n v="31"/>
    <n v="12"/>
    <n v="1554"/>
  </r>
  <r>
    <x v="30"/>
    <x v="9"/>
    <n v="31"/>
    <n v="43"/>
    <n v="32476"/>
  </r>
  <r>
    <x v="31"/>
    <x v="9"/>
    <n v="31"/>
    <n v="40"/>
    <n v="17666"/>
  </r>
  <r>
    <x v="32"/>
    <x v="9"/>
    <n v="31"/>
    <n v="123"/>
    <n v="59603"/>
  </r>
  <r>
    <x v="33"/>
    <x v="9"/>
    <n v="31"/>
    <n v="135"/>
    <n v="92189"/>
  </r>
  <r>
    <x v="34"/>
    <x v="9"/>
    <n v="31"/>
    <n v="10"/>
    <n v="3303"/>
  </r>
  <r>
    <x v="35"/>
    <x v="9"/>
    <n v="31"/>
    <n v="30"/>
    <n v="9870"/>
  </r>
  <r>
    <x v="36"/>
    <x v="9"/>
    <n v="31"/>
    <n v="13"/>
    <n v="5313"/>
  </r>
  <r>
    <x v="37"/>
    <x v="9"/>
    <n v="31"/>
    <n v="71"/>
    <n v="33577"/>
  </r>
  <r>
    <x v="38"/>
    <x v="9"/>
    <n v="31"/>
    <n v="118"/>
    <n v="44751"/>
  </r>
  <r>
    <x v="39"/>
    <x v="9"/>
    <n v="31"/>
    <n v="23"/>
    <n v="3905"/>
  </r>
  <r>
    <x v="40"/>
    <x v="9"/>
    <n v="31"/>
    <n v="22"/>
    <n v="12736"/>
  </r>
  <r>
    <x v="41"/>
    <x v="9"/>
    <n v="31"/>
    <n v="31"/>
    <n v="16884"/>
  </r>
  <r>
    <x v="42"/>
    <x v="9"/>
    <n v="31"/>
    <n v="52"/>
    <n v="5867"/>
  </r>
  <r>
    <x v="43"/>
    <x v="9"/>
    <n v="31"/>
    <n v="92"/>
    <n v="20914"/>
  </r>
  <r>
    <x v="44"/>
    <x v="9"/>
    <n v="31"/>
    <n v="53"/>
    <n v="19043"/>
  </r>
  <r>
    <x v="45"/>
    <x v="9"/>
    <n v="31"/>
    <n v="11"/>
    <n v="4828"/>
  </r>
  <r>
    <x v="46"/>
    <x v="9"/>
    <n v="31"/>
    <n v="124"/>
    <n v="80500"/>
  </r>
  <r>
    <x v="47"/>
    <x v="9"/>
    <n v="31"/>
    <n v="19"/>
    <n v="3603"/>
  </r>
  <r>
    <x v="48"/>
    <x v="9"/>
    <n v="31"/>
    <n v="15"/>
    <n v="6580"/>
  </r>
  <r>
    <x v="49"/>
    <x v="9"/>
    <n v="31"/>
    <n v="36"/>
    <n v="17527"/>
  </r>
  <r>
    <x v="50"/>
    <x v="9"/>
    <n v="31"/>
    <n v="8"/>
    <n v="1939"/>
  </r>
  <r>
    <x v="54"/>
    <x v="9"/>
    <n v="31"/>
    <n v="0"/>
    <n v="0"/>
  </r>
  <r>
    <x v="53"/>
    <x v="9"/>
    <n v="31"/>
    <n v="4"/>
    <n v="1609"/>
  </r>
  <r>
    <x v="52"/>
    <x v="9"/>
    <n v="31"/>
    <n v="2"/>
    <n v="567"/>
  </r>
  <r>
    <x v="51"/>
    <x v="9"/>
    <n v="31"/>
    <n v="31"/>
    <n v="84714"/>
  </r>
  <r>
    <x v="0"/>
    <x v="9"/>
    <n v="32"/>
    <n v="75"/>
    <n v="36786"/>
  </r>
  <r>
    <x v="1"/>
    <x v="9"/>
    <n v="32"/>
    <n v="16"/>
    <n v="4124"/>
  </r>
  <r>
    <x v="2"/>
    <x v="9"/>
    <n v="32"/>
    <n v="18"/>
    <n v="9664"/>
  </r>
  <r>
    <x v="3"/>
    <x v="9"/>
    <n v="32"/>
    <n v="6"/>
    <n v="1678"/>
  </r>
  <r>
    <x v="4"/>
    <x v="9"/>
    <n v="32"/>
    <n v="64"/>
    <n v="32035"/>
  </r>
  <r>
    <x v="5"/>
    <x v="9"/>
    <n v="32"/>
    <n v="72"/>
    <n v="41053"/>
  </r>
  <r>
    <x v="6"/>
    <x v="9"/>
    <n v="32"/>
    <n v="1"/>
    <n v="0"/>
  </r>
  <r>
    <x v="7"/>
    <x v="9"/>
    <n v="32"/>
    <n v="5"/>
    <n v="1174"/>
  </r>
  <r>
    <x v="8"/>
    <x v="9"/>
    <n v="32"/>
    <n v="5"/>
    <n v="10569"/>
  </r>
  <r>
    <x v="9"/>
    <x v="9"/>
    <n v="32"/>
    <n v="0"/>
    <n v="0"/>
  </r>
  <r>
    <x v="10"/>
    <x v="9"/>
    <n v="32"/>
    <n v="92"/>
    <n v="74429"/>
  </r>
  <r>
    <x v="11"/>
    <x v="9"/>
    <n v="32"/>
    <n v="14"/>
    <n v="1207"/>
  </r>
  <r>
    <x v="12"/>
    <x v="9"/>
    <n v="32"/>
    <n v="1"/>
    <n v="74"/>
  </r>
  <r>
    <x v="13"/>
    <x v="9"/>
    <n v="32"/>
    <n v="76"/>
    <n v="32782"/>
  </r>
  <r>
    <x v="14"/>
    <x v="9"/>
    <n v="32"/>
    <n v="15"/>
    <n v="2279"/>
  </r>
  <r>
    <x v="15"/>
    <x v="9"/>
    <n v="32"/>
    <n v="12"/>
    <n v="3469"/>
  </r>
  <r>
    <x v="16"/>
    <x v="9"/>
    <n v="32"/>
    <n v="18"/>
    <n v="10666"/>
  </r>
  <r>
    <x v="17"/>
    <x v="9"/>
    <n v="32"/>
    <n v="12"/>
    <n v="5863"/>
  </r>
  <r>
    <x v="18"/>
    <x v="9"/>
    <n v="32"/>
    <n v="89"/>
    <n v="46467"/>
  </r>
  <r>
    <x v="19"/>
    <x v="9"/>
    <n v="32"/>
    <n v="46"/>
    <n v="15118"/>
  </r>
  <r>
    <x v="20"/>
    <x v="9"/>
    <n v="32"/>
    <n v="10"/>
    <n v="3594"/>
  </r>
  <r>
    <x v="21"/>
    <x v="9"/>
    <n v="32"/>
    <n v="40"/>
    <n v="39845"/>
  </r>
  <r>
    <x v="22"/>
    <x v="9"/>
    <n v="32"/>
    <n v="22"/>
    <n v="6181"/>
  </r>
  <r>
    <x v="23"/>
    <x v="9"/>
    <n v="32"/>
    <n v="15"/>
    <n v="4678"/>
  </r>
  <r>
    <x v="24"/>
    <x v="9"/>
    <n v="32"/>
    <n v="44"/>
    <n v="13605"/>
  </r>
  <r>
    <x v="25"/>
    <x v="9"/>
    <n v="32"/>
    <n v="12"/>
    <n v="1611"/>
  </r>
  <r>
    <x v="26"/>
    <x v="9"/>
    <n v="32"/>
    <n v="25"/>
    <n v="5885"/>
  </r>
  <r>
    <x v="27"/>
    <x v="9"/>
    <n v="32"/>
    <n v="42"/>
    <n v="8216"/>
  </r>
  <r>
    <x v="28"/>
    <x v="9"/>
    <n v="32"/>
    <n v="23"/>
    <n v="8385"/>
  </r>
  <r>
    <x v="29"/>
    <x v="9"/>
    <n v="32"/>
    <n v="12"/>
    <n v="1294"/>
  </r>
  <r>
    <x v="30"/>
    <x v="9"/>
    <n v="32"/>
    <n v="43"/>
    <n v="31500"/>
  </r>
  <r>
    <x v="31"/>
    <x v="9"/>
    <n v="32"/>
    <n v="41"/>
    <n v="17927"/>
  </r>
  <r>
    <x v="32"/>
    <x v="9"/>
    <n v="32"/>
    <n v="123"/>
    <n v="54403"/>
  </r>
  <r>
    <x v="33"/>
    <x v="9"/>
    <n v="32"/>
    <n v="132"/>
    <n v="92349"/>
  </r>
  <r>
    <x v="34"/>
    <x v="9"/>
    <n v="32"/>
    <n v="11"/>
    <n v="2082"/>
  </r>
  <r>
    <x v="35"/>
    <x v="9"/>
    <n v="32"/>
    <n v="27"/>
    <n v="9612"/>
  </r>
  <r>
    <x v="36"/>
    <x v="9"/>
    <n v="32"/>
    <n v="12"/>
    <n v="5164"/>
  </r>
  <r>
    <x v="37"/>
    <x v="9"/>
    <n v="32"/>
    <n v="71"/>
    <n v="33749"/>
  </r>
  <r>
    <x v="38"/>
    <x v="9"/>
    <n v="32"/>
    <n v="117"/>
    <n v="45688"/>
  </r>
  <r>
    <x v="39"/>
    <x v="9"/>
    <n v="32"/>
    <n v="21"/>
    <n v="3057"/>
  </r>
  <r>
    <x v="40"/>
    <x v="9"/>
    <n v="32"/>
    <n v="20"/>
    <n v="12527"/>
  </r>
  <r>
    <x v="41"/>
    <x v="9"/>
    <n v="32"/>
    <n v="31"/>
    <n v="16389"/>
  </r>
  <r>
    <x v="42"/>
    <x v="9"/>
    <n v="32"/>
    <n v="52"/>
    <n v="6041"/>
  </r>
  <r>
    <x v="43"/>
    <x v="9"/>
    <n v="32"/>
    <n v="90"/>
    <n v="20964"/>
  </r>
  <r>
    <x v="44"/>
    <x v="9"/>
    <n v="32"/>
    <n v="53"/>
    <n v="18445"/>
  </r>
  <r>
    <x v="45"/>
    <x v="9"/>
    <n v="32"/>
    <n v="10"/>
    <n v="4539"/>
  </r>
  <r>
    <x v="46"/>
    <x v="9"/>
    <n v="32"/>
    <n v="130"/>
    <n v="83150"/>
  </r>
  <r>
    <x v="47"/>
    <x v="9"/>
    <n v="32"/>
    <n v="19"/>
    <n v="3532"/>
  </r>
  <r>
    <x v="48"/>
    <x v="9"/>
    <n v="32"/>
    <n v="15"/>
    <n v="7099"/>
  </r>
  <r>
    <x v="49"/>
    <x v="9"/>
    <n v="32"/>
    <n v="35"/>
    <n v="17723"/>
  </r>
  <r>
    <x v="50"/>
    <x v="9"/>
    <n v="32"/>
    <n v="9"/>
    <n v="2233"/>
  </r>
  <r>
    <x v="54"/>
    <x v="9"/>
    <n v="32"/>
    <n v="0"/>
    <n v="0"/>
  </r>
  <r>
    <x v="53"/>
    <x v="9"/>
    <n v="32"/>
    <n v="6"/>
    <n v="2613"/>
  </r>
  <r>
    <x v="52"/>
    <x v="9"/>
    <n v="32"/>
    <n v="2"/>
    <n v="586"/>
  </r>
  <r>
    <x v="51"/>
    <x v="9"/>
    <n v="32"/>
    <n v="29"/>
    <n v="83817"/>
  </r>
  <r>
    <x v="0"/>
    <x v="9"/>
    <n v="33"/>
    <n v="75"/>
    <n v="37996"/>
  </r>
  <r>
    <x v="1"/>
    <x v="9"/>
    <n v="33"/>
    <n v="16"/>
    <n v="4203"/>
  </r>
  <r>
    <x v="2"/>
    <x v="9"/>
    <n v="33"/>
    <n v="20"/>
    <n v="10214"/>
  </r>
  <r>
    <x v="3"/>
    <x v="9"/>
    <n v="33"/>
    <n v="7"/>
    <n v="1859"/>
  </r>
  <r>
    <x v="4"/>
    <x v="9"/>
    <n v="33"/>
    <n v="63"/>
    <n v="32654"/>
  </r>
  <r>
    <x v="5"/>
    <x v="9"/>
    <n v="33"/>
    <n v="72"/>
    <n v="40502"/>
  </r>
  <r>
    <x v="6"/>
    <x v="9"/>
    <n v="33"/>
    <n v="1"/>
    <n v="0"/>
  </r>
  <r>
    <x v="7"/>
    <x v="9"/>
    <n v="33"/>
    <n v="5"/>
    <n v="1335"/>
  </r>
  <r>
    <x v="8"/>
    <x v="9"/>
    <n v="33"/>
    <n v="6"/>
    <n v="13259"/>
  </r>
  <r>
    <x v="9"/>
    <x v="9"/>
    <n v="33"/>
    <n v="0"/>
    <n v="0"/>
  </r>
  <r>
    <x v="10"/>
    <x v="9"/>
    <n v="33"/>
    <n v="93"/>
    <n v="78740"/>
  </r>
  <r>
    <x v="11"/>
    <x v="9"/>
    <n v="33"/>
    <n v="13"/>
    <n v="1068"/>
  </r>
  <r>
    <x v="12"/>
    <x v="9"/>
    <n v="33"/>
    <n v="1"/>
    <n v="60"/>
  </r>
  <r>
    <x v="13"/>
    <x v="9"/>
    <n v="33"/>
    <n v="76"/>
    <n v="33800"/>
  </r>
  <r>
    <x v="14"/>
    <x v="9"/>
    <n v="33"/>
    <n v="16"/>
    <n v="2553"/>
  </r>
  <r>
    <x v="15"/>
    <x v="9"/>
    <n v="33"/>
    <n v="12"/>
    <n v="3896"/>
  </r>
  <r>
    <x v="16"/>
    <x v="9"/>
    <n v="33"/>
    <n v="18"/>
    <n v="11033"/>
  </r>
  <r>
    <x v="17"/>
    <x v="9"/>
    <n v="33"/>
    <n v="12"/>
    <n v="5945"/>
  </r>
  <r>
    <x v="18"/>
    <x v="9"/>
    <n v="33"/>
    <n v="87"/>
    <n v="43654"/>
  </r>
  <r>
    <x v="19"/>
    <x v="9"/>
    <n v="33"/>
    <n v="46"/>
    <n v="15017"/>
  </r>
  <r>
    <x v="20"/>
    <x v="9"/>
    <n v="33"/>
    <n v="9"/>
    <n v="3311"/>
  </r>
  <r>
    <x v="21"/>
    <x v="9"/>
    <n v="33"/>
    <n v="40"/>
    <n v="40316"/>
  </r>
  <r>
    <x v="22"/>
    <x v="9"/>
    <n v="33"/>
    <n v="24"/>
    <n v="7402"/>
  </r>
  <r>
    <x v="23"/>
    <x v="9"/>
    <n v="33"/>
    <n v="13"/>
    <n v="3986"/>
  </r>
  <r>
    <x v="24"/>
    <x v="9"/>
    <n v="33"/>
    <n v="45"/>
    <n v="14399"/>
  </r>
  <r>
    <x v="25"/>
    <x v="9"/>
    <n v="33"/>
    <n v="12"/>
    <n v="2007"/>
  </r>
  <r>
    <x v="26"/>
    <x v="9"/>
    <n v="33"/>
    <n v="25"/>
    <n v="5890"/>
  </r>
  <r>
    <x v="27"/>
    <x v="9"/>
    <n v="33"/>
    <n v="42"/>
    <n v="8224"/>
  </r>
  <r>
    <x v="28"/>
    <x v="9"/>
    <n v="33"/>
    <n v="21"/>
    <n v="8044"/>
  </r>
  <r>
    <x v="29"/>
    <x v="9"/>
    <n v="33"/>
    <n v="12"/>
    <n v="1450"/>
  </r>
  <r>
    <x v="30"/>
    <x v="9"/>
    <n v="33"/>
    <n v="40"/>
    <n v="31933"/>
  </r>
  <r>
    <x v="31"/>
    <x v="9"/>
    <n v="33"/>
    <n v="42"/>
    <n v="18862"/>
  </r>
  <r>
    <x v="32"/>
    <x v="9"/>
    <n v="33"/>
    <n v="122"/>
    <n v="57056"/>
  </r>
  <r>
    <x v="33"/>
    <x v="9"/>
    <n v="33"/>
    <n v="132"/>
    <n v="93403"/>
  </r>
  <r>
    <x v="34"/>
    <x v="9"/>
    <n v="33"/>
    <n v="10"/>
    <n v="3281"/>
  </r>
  <r>
    <x v="35"/>
    <x v="9"/>
    <n v="33"/>
    <n v="29"/>
    <n v="9876"/>
  </r>
  <r>
    <x v="36"/>
    <x v="9"/>
    <n v="33"/>
    <n v="14"/>
    <n v="5924"/>
  </r>
  <r>
    <x v="37"/>
    <x v="9"/>
    <n v="33"/>
    <n v="92"/>
    <n v="41045"/>
  </r>
  <r>
    <x v="38"/>
    <x v="9"/>
    <n v="33"/>
    <n v="114"/>
    <n v="43525"/>
  </r>
  <r>
    <x v="39"/>
    <x v="9"/>
    <n v="33"/>
    <n v="22"/>
    <n v="3327"/>
  </r>
  <r>
    <x v="40"/>
    <x v="9"/>
    <n v="33"/>
    <n v="20"/>
    <n v="12765"/>
  </r>
  <r>
    <x v="41"/>
    <x v="9"/>
    <n v="33"/>
    <n v="30"/>
    <n v="17588"/>
  </r>
  <r>
    <x v="42"/>
    <x v="9"/>
    <n v="33"/>
    <n v="47"/>
    <n v="5863"/>
  </r>
  <r>
    <x v="43"/>
    <x v="9"/>
    <n v="33"/>
    <n v="86"/>
    <n v="22107"/>
  </r>
  <r>
    <x v="44"/>
    <x v="9"/>
    <n v="33"/>
    <n v="53"/>
    <n v="18292"/>
  </r>
  <r>
    <x v="45"/>
    <x v="9"/>
    <n v="33"/>
    <n v="2"/>
    <n v="354"/>
  </r>
  <r>
    <x v="46"/>
    <x v="9"/>
    <n v="33"/>
    <n v="133"/>
    <n v="86086"/>
  </r>
  <r>
    <x v="47"/>
    <x v="9"/>
    <n v="33"/>
    <n v="8"/>
    <n v="3370"/>
  </r>
  <r>
    <x v="48"/>
    <x v="9"/>
    <n v="33"/>
    <n v="15"/>
    <n v="6519"/>
  </r>
  <r>
    <x v="49"/>
    <x v="9"/>
    <n v="33"/>
    <n v="30"/>
    <n v="15838"/>
  </r>
  <r>
    <x v="50"/>
    <x v="9"/>
    <n v="33"/>
    <n v="9"/>
    <n v="2301"/>
  </r>
  <r>
    <x v="54"/>
    <x v="9"/>
    <n v="33"/>
    <n v="0"/>
    <n v="0"/>
  </r>
  <r>
    <x v="53"/>
    <x v="9"/>
    <n v="33"/>
    <n v="7"/>
    <n v="1983"/>
  </r>
  <r>
    <x v="52"/>
    <x v="9"/>
    <n v="33"/>
    <n v="2"/>
    <n v="542"/>
  </r>
  <r>
    <x v="51"/>
    <x v="9"/>
    <n v="33"/>
    <n v="66"/>
    <n v="92270"/>
  </r>
  <r>
    <x v="0"/>
    <x v="9"/>
    <n v="34"/>
    <n v="75"/>
    <n v="37157"/>
  </r>
  <r>
    <x v="1"/>
    <x v="9"/>
    <n v="34"/>
    <n v="15"/>
    <n v="3895"/>
  </r>
  <r>
    <x v="2"/>
    <x v="9"/>
    <n v="34"/>
    <n v="11"/>
    <n v="6497"/>
  </r>
  <r>
    <x v="3"/>
    <x v="9"/>
    <n v="34"/>
    <n v="6"/>
    <n v="1980"/>
  </r>
  <r>
    <x v="4"/>
    <x v="9"/>
    <n v="34"/>
    <n v="63"/>
    <n v="33072"/>
  </r>
  <r>
    <x v="5"/>
    <x v="9"/>
    <n v="34"/>
    <n v="72"/>
    <n v="39934"/>
  </r>
  <r>
    <x v="6"/>
    <x v="9"/>
    <n v="34"/>
    <n v="1"/>
    <n v="16"/>
  </r>
  <r>
    <x v="7"/>
    <x v="9"/>
    <n v="34"/>
    <n v="5"/>
    <n v="1008"/>
  </r>
  <r>
    <x v="8"/>
    <x v="9"/>
    <n v="34"/>
    <n v="6"/>
    <n v="13037"/>
  </r>
  <r>
    <x v="9"/>
    <x v="9"/>
    <n v="34"/>
    <n v="0"/>
    <n v="0"/>
  </r>
  <r>
    <x v="10"/>
    <x v="9"/>
    <n v="34"/>
    <n v="89"/>
    <n v="77323"/>
  </r>
  <r>
    <x v="11"/>
    <x v="9"/>
    <n v="34"/>
    <n v="11"/>
    <n v="1468"/>
  </r>
  <r>
    <x v="12"/>
    <x v="9"/>
    <n v="34"/>
    <n v="1"/>
    <n v="70"/>
  </r>
  <r>
    <x v="13"/>
    <x v="9"/>
    <n v="34"/>
    <n v="73"/>
    <n v="32834"/>
  </r>
  <r>
    <x v="14"/>
    <x v="9"/>
    <n v="34"/>
    <n v="15"/>
    <n v="2842"/>
  </r>
  <r>
    <x v="15"/>
    <x v="9"/>
    <n v="34"/>
    <n v="13"/>
    <n v="4460"/>
  </r>
  <r>
    <x v="16"/>
    <x v="9"/>
    <n v="34"/>
    <n v="18"/>
    <n v="11366"/>
  </r>
  <r>
    <x v="17"/>
    <x v="9"/>
    <n v="34"/>
    <n v="12"/>
    <n v="6267"/>
  </r>
  <r>
    <x v="18"/>
    <x v="9"/>
    <n v="34"/>
    <n v="87"/>
    <n v="44215"/>
  </r>
  <r>
    <x v="19"/>
    <x v="9"/>
    <n v="34"/>
    <n v="46"/>
    <n v="15080"/>
  </r>
  <r>
    <x v="20"/>
    <x v="9"/>
    <n v="34"/>
    <n v="8"/>
    <n v="3257"/>
  </r>
  <r>
    <x v="21"/>
    <x v="9"/>
    <n v="34"/>
    <n v="40"/>
    <n v="39849"/>
  </r>
  <r>
    <x v="22"/>
    <x v="9"/>
    <n v="34"/>
    <n v="23"/>
    <n v="7195"/>
  </r>
  <r>
    <x v="23"/>
    <x v="9"/>
    <n v="34"/>
    <n v="13"/>
    <n v="4097"/>
  </r>
  <r>
    <x v="24"/>
    <x v="9"/>
    <n v="34"/>
    <n v="47"/>
    <n v="16835"/>
  </r>
  <r>
    <x v="25"/>
    <x v="9"/>
    <n v="34"/>
    <n v="11"/>
    <n v="2309"/>
  </r>
  <r>
    <x v="26"/>
    <x v="9"/>
    <n v="34"/>
    <n v="24"/>
    <n v="5536"/>
  </r>
  <r>
    <x v="27"/>
    <x v="9"/>
    <n v="34"/>
    <n v="41"/>
    <n v="8274"/>
  </r>
  <r>
    <x v="28"/>
    <x v="9"/>
    <n v="34"/>
    <n v="20"/>
    <n v="8655"/>
  </r>
  <r>
    <x v="29"/>
    <x v="9"/>
    <n v="34"/>
    <n v="12"/>
    <n v="1426"/>
  </r>
  <r>
    <x v="30"/>
    <x v="9"/>
    <n v="34"/>
    <n v="35"/>
    <n v="31129"/>
  </r>
  <r>
    <x v="31"/>
    <x v="9"/>
    <n v="34"/>
    <n v="40"/>
    <n v="21498"/>
  </r>
  <r>
    <x v="32"/>
    <x v="9"/>
    <n v="34"/>
    <n v="121"/>
    <n v="55566"/>
  </r>
  <r>
    <x v="33"/>
    <x v="9"/>
    <n v="34"/>
    <n v="131"/>
    <n v="93417"/>
  </r>
  <r>
    <x v="34"/>
    <x v="9"/>
    <n v="34"/>
    <n v="11"/>
    <n v="3501"/>
  </r>
  <r>
    <x v="35"/>
    <x v="9"/>
    <n v="34"/>
    <n v="26"/>
    <n v="9743"/>
  </r>
  <r>
    <x v="36"/>
    <x v="9"/>
    <n v="34"/>
    <n v="14"/>
    <n v="6318"/>
  </r>
  <r>
    <x v="37"/>
    <x v="9"/>
    <n v="34"/>
    <n v="91"/>
    <n v="41125"/>
  </r>
  <r>
    <x v="38"/>
    <x v="9"/>
    <n v="34"/>
    <n v="113"/>
    <n v="44495"/>
  </r>
  <r>
    <x v="39"/>
    <x v="9"/>
    <n v="34"/>
    <n v="22"/>
    <n v="3401"/>
  </r>
  <r>
    <x v="40"/>
    <x v="9"/>
    <n v="34"/>
    <n v="21"/>
    <n v="12223"/>
  </r>
  <r>
    <x v="41"/>
    <x v="9"/>
    <n v="34"/>
    <n v="29"/>
    <n v="11095"/>
  </r>
  <r>
    <x v="42"/>
    <x v="9"/>
    <n v="34"/>
    <n v="50"/>
    <n v="7299"/>
  </r>
  <r>
    <x v="43"/>
    <x v="9"/>
    <n v="34"/>
    <n v="88"/>
    <n v="22769"/>
  </r>
  <r>
    <x v="44"/>
    <x v="9"/>
    <n v="34"/>
    <n v="53"/>
    <n v="19017"/>
  </r>
  <r>
    <x v="45"/>
    <x v="9"/>
    <n v="34"/>
    <n v="2"/>
    <n v="130"/>
  </r>
  <r>
    <x v="46"/>
    <x v="9"/>
    <n v="34"/>
    <n v="139"/>
    <n v="87808"/>
  </r>
  <r>
    <x v="47"/>
    <x v="9"/>
    <n v="34"/>
    <n v="8"/>
    <n v="3358"/>
  </r>
  <r>
    <x v="48"/>
    <x v="9"/>
    <n v="34"/>
    <n v="12"/>
    <n v="3141"/>
  </r>
  <r>
    <x v="49"/>
    <x v="9"/>
    <n v="34"/>
    <n v="28"/>
    <n v="15304"/>
  </r>
  <r>
    <x v="50"/>
    <x v="9"/>
    <n v="34"/>
    <n v="7"/>
    <n v="1697"/>
  </r>
  <r>
    <x v="54"/>
    <x v="9"/>
    <n v="34"/>
    <n v="0"/>
    <n v="0"/>
  </r>
  <r>
    <x v="53"/>
    <x v="9"/>
    <n v="34"/>
    <n v="6"/>
    <n v="1875"/>
  </r>
  <r>
    <x v="52"/>
    <x v="9"/>
    <n v="34"/>
    <n v="2"/>
    <n v="559"/>
  </r>
  <r>
    <x v="51"/>
    <x v="9"/>
    <n v="34"/>
    <n v="26"/>
    <n v="80062"/>
  </r>
  <r>
    <x v="0"/>
    <x v="9"/>
    <n v="35"/>
    <n v="71"/>
    <n v="36882"/>
  </r>
  <r>
    <x v="1"/>
    <x v="9"/>
    <n v="35"/>
    <n v="3"/>
    <n v="355"/>
  </r>
  <r>
    <x v="2"/>
    <x v="9"/>
    <n v="35"/>
    <n v="9"/>
    <n v="3570"/>
  </r>
  <r>
    <x v="3"/>
    <x v="9"/>
    <n v="35"/>
    <n v="5"/>
    <n v="1899"/>
  </r>
  <r>
    <x v="4"/>
    <x v="9"/>
    <n v="35"/>
    <n v="44"/>
    <n v="29801"/>
  </r>
  <r>
    <x v="5"/>
    <x v="9"/>
    <n v="35"/>
    <n v="72"/>
    <n v="40085"/>
  </r>
  <r>
    <x v="6"/>
    <x v="9"/>
    <n v="35"/>
    <n v="1"/>
    <n v="188"/>
  </r>
  <r>
    <x v="7"/>
    <x v="9"/>
    <n v="35"/>
    <n v="5"/>
    <n v="1166"/>
  </r>
  <r>
    <x v="8"/>
    <x v="9"/>
    <n v="35"/>
    <n v="2"/>
    <n v="3075"/>
  </r>
  <r>
    <x v="9"/>
    <x v="9"/>
    <n v="35"/>
    <n v="0"/>
    <n v="0"/>
  </r>
  <r>
    <x v="10"/>
    <x v="9"/>
    <n v="35"/>
    <n v="90"/>
    <n v="76304"/>
  </r>
  <r>
    <x v="11"/>
    <x v="9"/>
    <n v="35"/>
    <n v="9"/>
    <n v="881"/>
  </r>
  <r>
    <x v="12"/>
    <x v="9"/>
    <n v="35"/>
    <n v="0"/>
    <n v="0"/>
  </r>
  <r>
    <x v="13"/>
    <x v="9"/>
    <n v="35"/>
    <n v="43"/>
    <n v="27071"/>
  </r>
  <r>
    <x v="14"/>
    <x v="9"/>
    <n v="35"/>
    <n v="13"/>
    <n v="2721"/>
  </r>
  <r>
    <x v="15"/>
    <x v="9"/>
    <n v="35"/>
    <n v="13"/>
    <n v="5305"/>
  </r>
  <r>
    <x v="16"/>
    <x v="9"/>
    <n v="35"/>
    <n v="15"/>
    <n v="10709"/>
  </r>
  <r>
    <x v="17"/>
    <x v="9"/>
    <n v="35"/>
    <n v="8"/>
    <n v="590"/>
  </r>
  <r>
    <x v="18"/>
    <x v="9"/>
    <n v="35"/>
    <n v="75"/>
    <n v="44544"/>
  </r>
  <r>
    <x v="19"/>
    <x v="9"/>
    <n v="35"/>
    <n v="44"/>
    <n v="14184"/>
  </r>
  <r>
    <x v="20"/>
    <x v="9"/>
    <n v="35"/>
    <n v="5"/>
    <n v="1610"/>
  </r>
  <r>
    <x v="21"/>
    <x v="9"/>
    <n v="35"/>
    <n v="38"/>
    <n v="39714"/>
  </r>
  <r>
    <x v="22"/>
    <x v="9"/>
    <n v="35"/>
    <n v="20"/>
    <n v="6250"/>
  </r>
  <r>
    <x v="23"/>
    <x v="9"/>
    <n v="35"/>
    <n v="11"/>
    <n v="4391"/>
  </r>
  <r>
    <x v="24"/>
    <x v="9"/>
    <n v="35"/>
    <n v="34"/>
    <n v="13825"/>
  </r>
  <r>
    <x v="25"/>
    <x v="9"/>
    <n v="35"/>
    <n v="8"/>
    <n v="1481"/>
  </r>
  <r>
    <x v="26"/>
    <x v="9"/>
    <n v="35"/>
    <n v="23"/>
    <n v="5344"/>
  </r>
  <r>
    <x v="27"/>
    <x v="9"/>
    <n v="35"/>
    <n v="38"/>
    <n v="7355"/>
  </r>
  <r>
    <x v="28"/>
    <x v="9"/>
    <n v="35"/>
    <n v="19"/>
    <n v="7923"/>
  </r>
  <r>
    <x v="29"/>
    <x v="9"/>
    <n v="35"/>
    <n v="10"/>
    <n v="1128"/>
  </r>
  <r>
    <x v="30"/>
    <x v="9"/>
    <n v="35"/>
    <n v="39"/>
    <n v="30704"/>
  </r>
  <r>
    <x v="31"/>
    <x v="9"/>
    <n v="35"/>
    <n v="31"/>
    <n v="14980"/>
  </r>
  <r>
    <x v="32"/>
    <x v="9"/>
    <n v="35"/>
    <n v="117"/>
    <n v="53786"/>
  </r>
  <r>
    <x v="33"/>
    <x v="9"/>
    <n v="35"/>
    <n v="126"/>
    <n v="92161"/>
  </r>
  <r>
    <x v="34"/>
    <x v="9"/>
    <n v="35"/>
    <n v="10"/>
    <n v="3373"/>
  </r>
  <r>
    <x v="35"/>
    <x v="9"/>
    <n v="35"/>
    <n v="23"/>
    <n v="7477"/>
  </r>
  <r>
    <x v="36"/>
    <x v="9"/>
    <n v="35"/>
    <n v="14"/>
    <n v="6045"/>
  </r>
  <r>
    <x v="37"/>
    <x v="9"/>
    <n v="35"/>
    <n v="90"/>
    <n v="40696"/>
  </r>
  <r>
    <x v="38"/>
    <x v="9"/>
    <n v="35"/>
    <n v="8"/>
    <n v="2559"/>
  </r>
  <r>
    <x v="39"/>
    <x v="9"/>
    <n v="35"/>
    <n v="21"/>
    <n v="3652"/>
  </r>
  <r>
    <x v="40"/>
    <x v="9"/>
    <n v="35"/>
    <n v="19"/>
    <n v="8387"/>
  </r>
  <r>
    <x v="41"/>
    <x v="9"/>
    <n v="35"/>
    <n v="31"/>
    <n v="17148"/>
  </r>
  <r>
    <x v="42"/>
    <x v="9"/>
    <n v="35"/>
    <n v="32"/>
    <n v="4840"/>
  </r>
  <r>
    <x v="43"/>
    <x v="9"/>
    <n v="35"/>
    <n v="90"/>
    <n v="23688"/>
  </r>
  <r>
    <x v="44"/>
    <x v="9"/>
    <n v="35"/>
    <n v="0"/>
    <n v="0"/>
  </r>
  <r>
    <x v="45"/>
    <x v="9"/>
    <n v="35"/>
    <n v="3"/>
    <n v="441"/>
  </r>
  <r>
    <x v="46"/>
    <x v="9"/>
    <n v="35"/>
    <n v="147"/>
    <n v="92507"/>
  </r>
  <r>
    <x v="47"/>
    <x v="9"/>
    <n v="35"/>
    <n v="8"/>
    <n v="3237"/>
  </r>
  <r>
    <x v="48"/>
    <x v="9"/>
    <n v="35"/>
    <n v="11"/>
    <n v="3836"/>
  </r>
  <r>
    <x v="49"/>
    <x v="9"/>
    <n v="35"/>
    <n v="29"/>
    <n v="16172"/>
  </r>
  <r>
    <x v="50"/>
    <x v="9"/>
    <n v="35"/>
    <n v="6"/>
    <n v="811"/>
  </r>
  <r>
    <x v="54"/>
    <x v="9"/>
    <n v="35"/>
    <n v="0"/>
    <n v="0"/>
  </r>
  <r>
    <x v="53"/>
    <x v="9"/>
    <n v="35"/>
    <n v="6"/>
    <n v="2394"/>
  </r>
  <r>
    <x v="52"/>
    <x v="9"/>
    <n v="35"/>
    <n v="2"/>
    <n v="524"/>
  </r>
  <r>
    <x v="51"/>
    <x v="9"/>
    <n v="35"/>
    <n v="54"/>
    <n v="8038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73F6C5-C5D1-439C-88B9-285962B52E0E}" name="PivotTable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D430" firstHeaderRow="0" firstDataRow="1" firstDataCol="2"/>
  <pivotFields count="5">
    <pivotField axis="axisRow" compact="0" outline="0" showAll="0" defaultSubtotal="0">
      <items count="55">
        <item x="0"/>
        <item x="1"/>
        <item x="2"/>
        <item x="3"/>
        <item x="4"/>
        <item x="5"/>
        <item x="54"/>
        <item x="6"/>
        <item x="7"/>
        <item x="8"/>
        <item x="9"/>
        <item x="10"/>
        <item x="11"/>
        <item x="12"/>
        <item x="13"/>
        <item x="14"/>
        <item x="15"/>
        <item x="16"/>
        <item x="17"/>
        <item x="18"/>
        <item x="19"/>
        <item x="20"/>
        <item x="21"/>
        <item x="22"/>
        <item x="23"/>
        <item x="24"/>
        <item x="25"/>
        <item x="26"/>
        <item x="27"/>
        <item x="28"/>
        <item x="29"/>
        <item x="30"/>
        <item x="31"/>
        <item x="32"/>
        <item x="51"/>
        <item x="33"/>
        <item x="34"/>
        <item x="35"/>
        <item x="36"/>
        <item x="37"/>
        <item x="38"/>
        <item x="53"/>
        <item x="39"/>
        <item x="40"/>
        <item x="41"/>
        <item x="42"/>
        <item x="43"/>
        <item x="44"/>
        <item x="45"/>
        <item x="52"/>
        <item x="46"/>
        <item x="47"/>
        <item x="48"/>
        <item x="49"/>
        <item x="50"/>
      </items>
    </pivotField>
    <pivotField axis="axisRow" compact="0" outline="0" showAll="0" defaultSubtotal="0">
      <items count="10">
        <item x="0"/>
        <item x="1"/>
        <item x="2"/>
        <item x="3"/>
        <item x="4"/>
        <item x="5"/>
        <item x="6"/>
        <item x="7"/>
        <item h="1" x="8"/>
        <item h="1" x="9"/>
      </items>
    </pivotField>
    <pivotField compact="0" outline="0" showAll="0" defaultSubtotal="0"/>
    <pivotField dataField="1" compact="0" outline="0" showAll="0" defaultSubtotal="0"/>
    <pivotField dataField="1" compact="0" outline="0" showAll="0" defaultSubtotal="0"/>
  </pivotFields>
  <rowFields count="2">
    <field x="0"/>
    <field x="1"/>
  </rowFields>
  <rowItems count="429">
    <i>
      <x/>
      <x/>
    </i>
    <i r="1">
      <x v="1"/>
    </i>
    <i r="1">
      <x v="2"/>
    </i>
    <i r="1">
      <x v="3"/>
    </i>
    <i r="1">
      <x v="4"/>
    </i>
    <i r="1">
      <x v="5"/>
    </i>
    <i r="1">
      <x v="6"/>
    </i>
    <i r="1">
      <x v="7"/>
    </i>
    <i>
      <x v="1"/>
      <x/>
    </i>
    <i r="1">
      <x v="1"/>
    </i>
    <i r="1">
      <x v="2"/>
    </i>
    <i r="1">
      <x v="3"/>
    </i>
    <i r="1">
      <x v="4"/>
    </i>
    <i r="1">
      <x v="5"/>
    </i>
    <i r="1">
      <x v="6"/>
    </i>
    <i r="1">
      <x v="7"/>
    </i>
    <i>
      <x v="2"/>
      <x/>
    </i>
    <i r="1">
      <x v="1"/>
    </i>
    <i r="1">
      <x v="2"/>
    </i>
    <i r="1">
      <x v="3"/>
    </i>
    <i r="1">
      <x v="4"/>
    </i>
    <i r="1">
      <x v="5"/>
    </i>
    <i r="1">
      <x v="6"/>
    </i>
    <i r="1">
      <x v="7"/>
    </i>
    <i>
      <x v="3"/>
      <x/>
    </i>
    <i r="1">
      <x v="1"/>
    </i>
    <i r="1">
      <x v="2"/>
    </i>
    <i r="1">
      <x v="3"/>
    </i>
    <i r="1">
      <x v="4"/>
    </i>
    <i r="1">
      <x v="5"/>
    </i>
    <i r="1">
      <x v="6"/>
    </i>
    <i r="1">
      <x v="7"/>
    </i>
    <i>
      <x v="4"/>
      <x/>
    </i>
    <i r="1">
      <x v="1"/>
    </i>
    <i r="1">
      <x v="2"/>
    </i>
    <i r="1">
      <x v="3"/>
    </i>
    <i r="1">
      <x v="4"/>
    </i>
    <i r="1">
      <x v="5"/>
    </i>
    <i r="1">
      <x v="6"/>
    </i>
    <i r="1">
      <x v="7"/>
    </i>
    <i>
      <x v="5"/>
      <x/>
    </i>
    <i r="1">
      <x v="1"/>
    </i>
    <i r="1">
      <x v="2"/>
    </i>
    <i r="1">
      <x v="3"/>
    </i>
    <i r="1">
      <x v="4"/>
    </i>
    <i r="1">
      <x v="5"/>
    </i>
    <i r="1">
      <x v="6"/>
    </i>
    <i r="1">
      <x v="7"/>
    </i>
    <i>
      <x v="7"/>
      <x/>
    </i>
    <i r="1">
      <x v="1"/>
    </i>
    <i r="1">
      <x v="2"/>
    </i>
    <i r="1">
      <x v="3"/>
    </i>
    <i r="1">
      <x v="4"/>
    </i>
    <i r="1">
      <x v="5"/>
    </i>
    <i r="1">
      <x v="6"/>
    </i>
    <i r="1">
      <x v="7"/>
    </i>
    <i>
      <x v="8"/>
      <x/>
    </i>
    <i r="1">
      <x v="1"/>
    </i>
    <i r="1">
      <x v="2"/>
    </i>
    <i r="1">
      <x v="3"/>
    </i>
    <i r="1">
      <x v="4"/>
    </i>
    <i r="1">
      <x v="5"/>
    </i>
    <i r="1">
      <x v="6"/>
    </i>
    <i r="1">
      <x v="7"/>
    </i>
    <i>
      <x v="9"/>
      <x/>
    </i>
    <i r="1">
      <x v="1"/>
    </i>
    <i r="1">
      <x v="2"/>
    </i>
    <i r="1">
      <x v="3"/>
    </i>
    <i r="1">
      <x v="4"/>
    </i>
    <i r="1">
      <x v="5"/>
    </i>
    <i r="1">
      <x v="6"/>
    </i>
    <i r="1">
      <x v="7"/>
    </i>
    <i>
      <x v="10"/>
      <x/>
    </i>
    <i r="1">
      <x v="1"/>
    </i>
    <i r="1">
      <x v="2"/>
    </i>
    <i r="1">
      <x v="3"/>
    </i>
    <i r="1">
      <x v="4"/>
    </i>
    <i r="1">
      <x v="5"/>
    </i>
    <i r="1">
      <x v="6"/>
    </i>
    <i r="1">
      <x v="7"/>
    </i>
    <i>
      <x v="11"/>
      <x/>
    </i>
    <i r="1">
      <x v="1"/>
    </i>
    <i r="1">
      <x v="2"/>
    </i>
    <i r="1">
      <x v="3"/>
    </i>
    <i r="1">
      <x v="4"/>
    </i>
    <i r="1">
      <x v="5"/>
    </i>
    <i r="1">
      <x v="6"/>
    </i>
    <i r="1">
      <x v="7"/>
    </i>
    <i>
      <x v="12"/>
      <x/>
    </i>
    <i r="1">
      <x v="1"/>
    </i>
    <i r="1">
      <x v="2"/>
    </i>
    <i r="1">
      <x v="3"/>
    </i>
    <i r="1">
      <x v="4"/>
    </i>
    <i r="1">
      <x v="5"/>
    </i>
    <i r="1">
      <x v="6"/>
    </i>
    <i r="1">
      <x v="7"/>
    </i>
    <i>
      <x v="13"/>
      <x/>
    </i>
    <i r="1">
      <x v="1"/>
    </i>
    <i r="1">
      <x v="2"/>
    </i>
    <i r="1">
      <x v="3"/>
    </i>
    <i r="1">
      <x v="4"/>
    </i>
    <i r="1">
      <x v="5"/>
    </i>
    <i r="1">
      <x v="6"/>
    </i>
    <i r="1">
      <x v="7"/>
    </i>
    <i>
      <x v="14"/>
      <x/>
    </i>
    <i r="1">
      <x v="1"/>
    </i>
    <i r="1">
      <x v="2"/>
    </i>
    <i r="1">
      <x v="3"/>
    </i>
    <i r="1">
      <x v="4"/>
    </i>
    <i r="1">
      <x v="5"/>
    </i>
    <i r="1">
      <x v="6"/>
    </i>
    <i r="1">
      <x v="7"/>
    </i>
    <i>
      <x v="15"/>
      <x/>
    </i>
    <i r="1">
      <x v="1"/>
    </i>
    <i r="1">
      <x v="2"/>
    </i>
    <i r="1">
      <x v="3"/>
    </i>
    <i r="1">
      <x v="4"/>
    </i>
    <i r="1">
      <x v="5"/>
    </i>
    <i r="1">
      <x v="6"/>
    </i>
    <i r="1">
      <x v="7"/>
    </i>
    <i>
      <x v="16"/>
      <x/>
    </i>
    <i r="1">
      <x v="1"/>
    </i>
    <i r="1">
      <x v="2"/>
    </i>
    <i r="1">
      <x v="3"/>
    </i>
    <i r="1">
      <x v="4"/>
    </i>
    <i r="1">
      <x v="5"/>
    </i>
    <i r="1">
      <x v="6"/>
    </i>
    <i r="1">
      <x v="7"/>
    </i>
    <i>
      <x v="17"/>
      <x/>
    </i>
    <i r="1">
      <x v="1"/>
    </i>
    <i r="1">
      <x v="2"/>
    </i>
    <i r="1">
      <x v="3"/>
    </i>
    <i r="1">
      <x v="4"/>
    </i>
    <i r="1">
      <x v="5"/>
    </i>
    <i r="1">
      <x v="6"/>
    </i>
    <i r="1">
      <x v="7"/>
    </i>
    <i>
      <x v="18"/>
      <x/>
    </i>
    <i r="1">
      <x v="1"/>
    </i>
    <i r="1">
      <x v="2"/>
    </i>
    <i r="1">
      <x v="3"/>
    </i>
    <i r="1">
      <x v="4"/>
    </i>
    <i r="1">
      <x v="5"/>
    </i>
    <i r="1">
      <x v="6"/>
    </i>
    <i r="1">
      <x v="7"/>
    </i>
    <i>
      <x v="19"/>
      <x/>
    </i>
    <i r="1">
      <x v="1"/>
    </i>
    <i r="1">
      <x v="2"/>
    </i>
    <i r="1">
      <x v="3"/>
    </i>
    <i r="1">
      <x v="4"/>
    </i>
    <i r="1">
      <x v="5"/>
    </i>
    <i r="1">
      <x v="6"/>
    </i>
    <i r="1">
      <x v="7"/>
    </i>
    <i>
      <x v="20"/>
      <x/>
    </i>
    <i r="1">
      <x v="1"/>
    </i>
    <i r="1">
      <x v="2"/>
    </i>
    <i r="1">
      <x v="3"/>
    </i>
    <i r="1">
      <x v="4"/>
    </i>
    <i r="1">
      <x v="5"/>
    </i>
    <i r="1">
      <x v="6"/>
    </i>
    <i r="1">
      <x v="7"/>
    </i>
    <i>
      <x v="21"/>
      <x/>
    </i>
    <i r="1">
      <x v="1"/>
    </i>
    <i r="1">
      <x v="2"/>
    </i>
    <i r="1">
      <x v="3"/>
    </i>
    <i r="1">
      <x v="4"/>
    </i>
    <i r="1">
      <x v="5"/>
    </i>
    <i r="1">
      <x v="6"/>
    </i>
    <i r="1">
      <x v="7"/>
    </i>
    <i>
      <x v="22"/>
      <x/>
    </i>
    <i r="1">
      <x v="1"/>
    </i>
    <i r="1">
      <x v="2"/>
    </i>
    <i r="1">
      <x v="3"/>
    </i>
    <i r="1">
      <x v="4"/>
    </i>
    <i r="1">
      <x v="5"/>
    </i>
    <i r="1">
      <x v="6"/>
    </i>
    <i r="1">
      <x v="7"/>
    </i>
    <i>
      <x v="23"/>
      <x/>
    </i>
    <i r="1">
      <x v="1"/>
    </i>
    <i r="1">
      <x v="2"/>
    </i>
    <i r="1">
      <x v="3"/>
    </i>
    <i r="1">
      <x v="4"/>
    </i>
    <i r="1">
      <x v="5"/>
    </i>
    <i r="1">
      <x v="6"/>
    </i>
    <i r="1">
      <x v="7"/>
    </i>
    <i>
      <x v="24"/>
      <x/>
    </i>
    <i r="1">
      <x v="1"/>
    </i>
    <i r="1">
      <x v="2"/>
    </i>
    <i r="1">
      <x v="3"/>
    </i>
    <i r="1">
      <x v="4"/>
    </i>
    <i r="1">
      <x v="5"/>
    </i>
    <i r="1">
      <x v="6"/>
    </i>
    <i r="1">
      <x v="7"/>
    </i>
    <i>
      <x v="25"/>
      <x/>
    </i>
    <i r="1">
      <x v="1"/>
    </i>
    <i r="1">
      <x v="2"/>
    </i>
    <i r="1">
      <x v="3"/>
    </i>
    <i r="1">
      <x v="4"/>
    </i>
    <i r="1">
      <x v="5"/>
    </i>
    <i r="1">
      <x v="6"/>
    </i>
    <i r="1">
      <x v="7"/>
    </i>
    <i>
      <x v="26"/>
      <x/>
    </i>
    <i r="1">
      <x v="1"/>
    </i>
    <i r="1">
      <x v="2"/>
    </i>
    <i r="1">
      <x v="3"/>
    </i>
    <i r="1">
      <x v="4"/>
    </i>
    <i r="1">
      <x v="5"/>
    </i>
    <i r="1">
      <x v="6"/>
    </i>
    <i r="1">
      <x v="7"/>
    </i>
    <i>
      <x v="27"/>
      <x/>
    </i>
    <i r="1">
      <x v="1"/>
    </i>
    <i r="1">
      <x v="2"/>
    </i>
    <i r="1">
      <x v="3"/>
    </i>
    <i r="1">
      <x v="4"/>
    </i>
    <i r="1">
      <x v="5"/>
    </i>
    <i r="1">
      <x v="6"/>
    </i>
    <i r="1">
      <x v="7"/>
    </i>
    <i>
      <x v="28"/>
      <x/>
    </i>
    <i r="1">
      <x v="1"/>
    </i>
    <i r="1">
      <x v="2"/>
    </i>
    <i r="1">
      <x v="3"/>
    </i>
    <i r="1">
      <x v="4"/>
    </i>
    <i r="1">
      <x v="5"/>
    </i>
    <i r="1">
      <x v="6"/>
    </i>
    <i r="1">
      <x v="7"/>
    </i>
    <i>
      <x v="29"/>
      <x/>
    </i>
    <i r="1">
      <x v="1"/>
    </i>
    <i r="1">
      <x v="2"/>
    </i>
    <i r="1">
      <x v="3"/>
    </i>
    <i r="1">
      <x v="4"/>
    </i>
    <i r="1">
      <x v="5"/>
    </i>
    <i r="1">
      <x v="6"/>
    </i>
    <i r="1">
      <x v="7"/>
    </i>
    <i>
      <x v="30"/>
      <x/>
    </i>
    <i r="1">
      <x v="1"/>
    </i>
    <i r="1">
      <x v="2"/>
    </i>
    <i r="1">
      <x v="3"/>
    </i>
    <i r="1">
      <x v="4"/>
    </i>
    <i r="1">
      <x v="5"/>
    </i>
    <i r="1">
      <x v="6"/>
    </i>
    <i r="1">
      <x v="7"/>
    </i>
    <i>
      <x v="31"/>
      <x/>
    </i>
    <i r="1">
      <x v="1"/>
    </i>
    <i r="1">
      <x v="2"/>
    </i>
    <i r="1">
      <x v="3"/>
    </i>
    <i r="1">
      <x v="4"/>
    </i>
    <i r="1">
      <x v="5"/>
    </i>
    <i r="1">
      <x v="6"/>
    </i>
    <i r="1">
      <x v="7"/>
    </i>
    <i>
      <x v="32"/>
      <x/>
    </i>
    <i r="1">
      <x v="1"/>
    </i>
    <i r="1">
      <x v="2"/>
    </i>
    <i r="1">
      <x v="3"/>
    </i>
    <i r="1">
      <x v="4"/>
    </i>
    <i r="1">
      <x v="5"/>
    </i>
    <i r="1">
      <x v="6"/>
    </i>
    <i r="1">
      <x v="7"/>
    </i>
    <i>
      <x v="33"/>
      <x/>
    </i>
    <i r="1">
      <x v="1"/>
    </i>
    <i r="1">
      <x v="2"/>
    </i>
    <i r="1">
      <x v="3"/>
    </i>
    <i r="1">
      <x v="4"/>
    </i>
    <i r="1">
      <x v="5"/>
    </i>
    <i r="1">
      <x v="6"/>
    </i>
    <i r="1">
      <x v="7"/>
    </i>
    <i>
      <x v="34"/>
      <x/>
    </i>
    <i r="1">
      <x v="1"/>
    </i>
    <i r="1">
      <x v="2"/>
    </i>
    <i r="1">
      <x v="3"/>
    </i>
    <i r="1">
      <x v="4"/>
    </i>
    <i r="1">
      <x v="5"/>
    </i>
    <i r="1">
      <x v="6"/>
    </i>
    <i r="1">
      <x v="7"/>
    </i>
    <i>
      <x v="35"/>
      <x/>
    </i>
    <i r="1">
      <x v="1"/>
    </i>
    <i r="1">
      <x v="2"/>
    </i>
    <i r="1">
      <x v="3"/>
    </i>
    <i r="1">
      <x v="4"/>
    </i>
    <i r="1">
      <x v="5"/>
    </i>
    <i r="1">
      <x v="6"/>
    </i>
    <i r="1">
      <x v="7"/>
    </i>
    <i>
      <x v="36"/>
      <x/>
    </i>
    <i r="1">
      <x v="1"/>
    </i>
    <i r="1">
      <x v="2"/>
    </i>
    <i r="1">
      <x v="3"/>
    </i>
    <i r="1">
      <x v="4"/>
    </i>
    <i r="1">
      <x v="5"/>
    </i>
    <i r="1">
      <x v="6"/>
    </i>
    <i r="1">
      <x v="7"/>
    </i>
    <i>
      <x v="37"/>
      <x/>
    </i>
    <i r="1">
      <x v="1"/>
    </i>
    <i r="1">
      <x v="2"/>
    </i>
    <i r="1">
      <x v="3"/>
    </i>
    <i r="1">
      <x v="4"/>
    </i>
    <i r="1">
      <x v="5"/>
    </i>
    <i r="1">
      <x v="6"/>
    </i>
    <i r="1">
      <x v="7"/>
    </i>
    <i>
      <x v="38"/>
      <x/>
    </i>
    <i r="1">
      <x v="1"/>
    </i>
    <i r="1">
      <x v="2"/>
    </i>
    <i r="1">
      <x v="3"/>
    </i>
    <i r="1">
      <x v="4"/>
    </i>
    <i r="1">
      <x v="5"/>
    </i>
    <i r="1">
      <x v="6"/>
    </i>
    <i r="1">
      <x v="7"/>
    </i>
    <i>
      <x v="39"/>
      <x/>
    </i>
    <i r="1">
      <x v="1"/>
    </i>
    <i r="1">
      <x v="2"/>
    </i>
    <i r="1">
      <x v="3"/>
    </i>
    <i r="1">
      <x v="4"/>
    </i>
    <i r="1">
      <x v="5"/>
    </i>
    <i r="1">
      <x v="6"/>
    </i>
    <i r="1">
      <x v="7"/>
    </i>
    <i>
      <x v="40"/>
      <x/>
    </i>
    <i r="1">
      <x v="1"/>
    </i>
    <i r="1">
      <x v="2"/>
    </i>
    <i r="1">
      <x v="3"/>
    </i>
    <i r="1">
      <x v="4"/>
    </i>
    <i r="1">
      <x v="5"/>
    </i>
    <i r="1">
      <x v="6"/>
    </i>
    <i r="1">
      <x v="7"/>
    </i>
    <i>
      <x v="41"/>
      <x v="3"/>
    </i>
    <i r="1">
      <x v="4"/>
    </i>
    <i r="1">
      <x v="5"/>
    </i>
    <i r="1">
      <x v="6"/>
    </i>
    <i r="1">
      <x v="7"/>
    </i>
    <i>
      <x v="42"/>
      <x/>
    </i>
    <i r="1">
      <x v="1"/>
    </i>
    <i r="1">
      <x v="2"/>
    </i>
    <i r="1">
      <x v="3"/>
    </i>
    <i r="1">
      <x v="4"/>
    </i>
    <i r="1">
      <x v="5"/>
    </i>
    <i r="1">
      <x v="6"/>
    </i>
    <i r="1">
      <x v="7"/>
    </i>
    <i>
      <x v="43"/>
      <x/>
    </i>
    <i r="1">
      <x v="1"/>
    </i>
    <i r="1">
      <x v="2"/>
    </i>
    <i r="1">
      <x v="3"/>
    </i>
    <i r="1">
      <x v="4"/>
    </i>
    <i r="1">
      <x v="5"/>
    </i>
    <i r="1">
      <x v="6"/>
    </i>
    <i r="1">
      <x v="7"/>
    </i>
    <i>
      <x v="44"/>
      <x/>
    </i>
    <i r="1">
      <x v="1"/>
    </i>
    <i r="1">
      <x v="2"/>
    </i>
    <i r="1">
      <x v="3"/>
    </i>
    <i r="1">
      <x v="4"/>
    </i>
    <i r="1">
      <x v="5"/>
    </i>
    <i r="1">
      <x v="6"/>
    </i>
    <i r="1">
      <x v="7"/>
    </i>
    <i>
      <x v="45"/>
      <x/>
    </i>
    <i r="1">
      <x v="1"/>
    </i>
    <i r="1">
      <x v="2"/>
    </i>
    <i r="1">
      <x v="3"/>
    </i>
    <i r="1">
      <x v="4"/>
    </i>
    <i r="1">
      <x v="5"/>
    </i>
    <i r="1">
      <x v="6"/>
    </i>
    <i r="1">
      <x v="7"/>
    </i>
    <i>
      <x v="46"/>
      <x/>
    </i>
    <i r="1">
      <x v="1"/>
    </i>
    <i r="1">
      <x v="2"/>
    </i>
    <i r="1">
      <x v="3"/>
    </i>
    <i r="1">
      <x v="4"/>
    </i>
    <i r="1">
      <x v="5"/>
    </i>
    <i r="1">
      <x v="6"/>
    </i>
    <i r="1">
      <x v="7"/>
    </i>
    <i>
      <x v="47"/>
      <x/>
    </i>
    <i r="1">
      <x v="1"/>
    </i>
    <i r="1">
      <x v="2"/>
    </i>
    <i r="1">
      <x v="3"/>
    </i>
    <i r="1">
      <x v="4"/>
    </i>
    <i r="1">
      <x v="5"/>
    </i>
    <i r="1">
      <x v="6"/>
    </i>
    <i r="1">
      <x v="7"/>
    </i>
    <i>
      <x v="48"/>
      <x/>
    </i>
    <i r="1">
      <x v="1"/>
    </i>
    <i r="1">
      <x v="2"/>
    </i>
    <i r="1">
      <x v="3"/>
    </i>
    <i r="1">
      <x v="4"/>
    </i>
    <i r="1">
      <x v="5"/>
    </i>
    <i r="1">
      <x v="6"/>
    </i>
    <i r="1">
      <x v="7"/>
    </i>
    <i>
      <x v="49"/>
      <x v="1"/>
    </i>
    <i r="1">
      <x v="2"/>
    </i>
    <i r="1">
      <x v="3"/>
    </i>
    <i r="1">
      <x v="4"/>
    </i>
    <i r="1">
      <x v="5"/>
    </i>
    <i r="1">
      <x v="6"/>
    </i>
    <i r="1">
      <x v="7"/>
    </i>
    <i>
      <x v="50"/>
      <x/>
    </i>
    <i r="1">
      <x v="1"/>
    </i>
    <i r="1">
      <x v="2"/>
    </i>
    <i r="1">
      <x v="3"/>
    </i>
    <i r="1">
      <x v="4"/>
    </i>
    <i r="1">
      <x v="5"/>
    </i>
    <i r="1">
      <x v="6"/>
    </i>
    <i r="1">
      <x v="7"/>
    </i>
    <i>
      <x v="51"/>
      <x/>
    </i>
    <i r="1">
      <x v="1"/>
    </i>
    <i r="1">
      <x v="2"/>
    </i>
    <i r="1">
      <x v="3"/>
    </i>
    <i r="1">
      <x v="4"/>
    </i>
    <i r="1">
      <x v="5"/>
    </i>
    <i r="1">
      <x v="6"/>
    </i>
    <i r="1">
      <x v="7"/>
    </i>
    <i>
      <x v="52"/>
      <x/>
    </i>
    <i r="1">
      <x v="1"/>
    </i>
    <i r="1">
      <x v="2"/>
    </i>
    <i r="1">
      <x v="3"/>
    </i>
    <i r="1">
      <x v="4"/>
    </i>
    <i r="1">
      <x v="5"/>
    </i>
    <i r="1">
      <x v="6"/>
    </i>
    <i r="1">
      <x v="7"/>
    </i>
    <i>
      <x v="53"/>
      <x/>
    </i>
    <i r="1">
      <x v="1"/>
    </i>
    <i r="1">
      <x v="2"/>
    </i>
    <i r="1">
      <x v="3"/>
    </i>
    <i r="1">
      <x v="4"/>
    </i>
    <i r="1">
      <x v="5"/>
    </i>
    <i r="1">
      <x v="6"/>
    </i>
    <i r="1">
      <x v="7"/>
    </i>
    <i>
      <x v="54"/>
      <x/>
    </i>
    <i r="1">
      <x v="1"/>
    </i>
    <i r="1">
      <x v="2"/>
    </i>
    <i r="1">
      <x v="3"/>
    </i>
    <i r="1">
      <x v="4"/>
    </i>
    <i r="1">
      <x v="5"/>
    </i>
    <i r="1">
      <x v="6"/>
    </i>
    <i r="1">
      <x v="7"/>
    </i>
    <i t="grand">
      <x/>
    </i>
  </rowItems>
  <colFields count="1">
    <field x="-2"/>
  </colFields>
  <colItems count="2">
    <i>
      <x/>
    </i>
    <i i="1">
      <x v="1"/>
    </i>
  </colItems>
  <dataFields count="2">
    <dataField name="Sum of TOTAL PATIENTS" fld="4" baseField="0" baseItem="0"/>
    <dataField name="Sum of NUM. OF PROVIDER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C21BE0-40AB-4C00-8849-30DCAF44E264}" name="Table1" displayName="Table1" ref="A1:O409" totalsRowShown="0" headerRowDxfId="9" dataDxfId="8" dataCellStyle="Percent">
  <autoFilter ref="A1:O409" xr:uid="{98C21BE0-40AB-4C00-8849-30DCAF44E264}">
    <filterColumn colId="12">
      <customFilters>
        <customFilter operator="greaterThan" val="0.13989799999999999"/>
      </customFilters>
    </filterColumn>
  </autoFilter>
  <tableColumns count="15">
    <tableColumn id="1" xr3:uid="{26B92182-E988-484D-B12C-28F8D2A6DD82}" name="State/Year"/>
    <tableColumn id="2" xr3:uid="{E2F55E25-5906-404B-AC12-476120882367}" name="Total US Pop"/>
    <tableColumn id="3" xr3:uid="{3FAE8C00-3BDA-4941-838C-7773DF42415B}" name="US Pop 0-64" dataDxfId="7"/>
    <tableColumn id="4" xr3:uid="{B6E4337C-B1B7-41CD-B81E-39BE183FB660}" name="US Pop &gt;65" dataDxfId="6"/>
    <tableColumn id="5" xr3:uid="{AA9EA137-FC8A-4019-91D5-081831DA9C6A}" name="US Deaths 0-64"/>
    <tableColumn id="6" xr3:uid="{6FC0C409-BD43-4E55-91FA-F5EB15506D44}" name="US Deaths &gt;65"/>
    <tableColumn id="7" xr3:uid="{347EC230-8110-446C-84A4-FB8541258F1C}" name="Total Deaths"/>
    <tableColumn id="8" xr3:uid="{573C87C4-0E68-4C24-A6A4-A41FC864DBB5}" name="Sum of TOTAL PATIENTS"/>
    <tableColumn id="9" xr3:uid="{2B084CF9-92C3-4C37-B05E-18D45222C1BF}" name="Sum of NUM. OF PROVIDERS"/>
    <tableColumn id="10" xr3:uid="{D011B9F1-B675-43BF-97BA-7BA0BF023ED6}" name="Total Deaths2" dataDxfId="5" dataCellStyle="Percent">
      <calculatedColumnFormula>G2/B2</calculatedColumnFormula>
    </tableColumn>
    <tableColumn id="11" xr3:uid="{5C64ED97-47BD-4E92-B659-84239906C67C}" name="0-64 years" dataDxfId="4" dataCellStyle="Percent">
      <calculatedColumnFormula>E2/C2</calculatedColumnFormula>
    </tableColumn>
    <tableColumn id="12" xr3:uid="{667A963D-4F41-4793-AE0C-2F3F3ECB89CE}" name="65 years and older" dataDxfId="3" dataCellStyle="Percent">
      <calculatedColumnFormula>F2/D2</calculatedColumnFormula>
    </tableColumn>
    <tableColumn id="13" xr3:uid="{BF59C422-D9B5-4B0A-A003-2BDEAB3C2B53}" name="Visits" dataDxfId="2" dataCellStyle="Percent">
      <calculatedColumnFormula>H2/B2</calculatedColumnFormula>
    </tableColumn>
    <tableColumn id="14" xr3:uid="{F59FF778-7B26-4A37-8BD6-BCEDB4D1D786}" name="Providers" dataDxfId="1" dataCellStyle="Percent">
      <calculatedColumnFormula>I2/B2</calculatedColumnFormula>
    </tableColumn>
    <tableColumn id="15" xr3:uid="{EA7C7DD1-6AA7-4E7B-BFC9-069151EC305F}" name="Avg Visits"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faculty.washington.edu/heagerty/Books/Biostatistics/TABLES/t-Tables/"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faculty.washington.edu/heagerty/Books/Biostatistics/TABLES/t-Tables/"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933CF-5069-49AF-B7E1-574A767620EF}">
  <dimension ref="A1:I25"/>
  <sheetViews>
    <sheetView workbookViewId="0">
      <selection activeCell="F8" sqref="F8"/>
    </sheetView>
  </sheetViews>
  <sheetFormatPr defaultRowHeight="14.4"/>
  <cols>
    <col min="1" max="1" width="32.88671875" customWidth="1"/>
    <col min="2" max="2" width="29.44140625" customWidth="1"/>
    <col min="3" max="3" width="31.44140625" customWidth="1"/>
    <col min="4" max="4" width="54.77734375" customWidth="1"/>
    <col min="5" max="5" width="13.5546875" customWidth="1"/>
    <col min="6" max="6" width="20.33203125" customWidth="1"/>
    <col min="7" max="9" width="33.5546875" customWidth="1"/>
  </cols>
  <sheetData>
    <row r="1" spans="1:9" ht="18">
      <c r="A1" s="13" t="s">
        <v>1</v>
      </c>
      <c r="B1" s="72" t="s">
        <v>576</v>
      </c>
      <c r="C1" s="73"/>
      <c r="D1" s="74" t="s">
        <v>577</v>
      </c>
      <c r="E1" s="74"/>
      <c r="F1" s="74"/>
      <c r="G1" s="75" t="s">
        <v>0</v>
      </c>
      <c r="H1" s="75"/>
      <c r="I1" s="75"/>
    </row>
    <row r="2" spans="1:9" ht="28.8">
      <c r="A2" s="14" t="s">
        <v>578</v>
      </c>
      <c r="B2" s="13" t="s">
        <v>2</v>
      </c>
      <c r="C2" s="13" t="s">
        <v>3</v>
      </c>
      <c r="D2" s="15" t="s">
        <v>1</v>
      </c>
      <c r="E2" s="15" t="s">
        <v>2</v>
      </c>
      <c r="F2" s="15" t="s">
        <v>3</v>
      </c>
      <c r="G2" s="1" t="s">
        <v>1</v>
      </c>
      <c r="H2" s="1" t="s">
        <v>2</v>
      </c>
      <c r="I2" s="1" t="s">
        <v>3</v>
      </c>
    </row>
    <row r="3" spans="1:9" ht="43.2">
      <c r="A3" s="14" t="s">
        <v>579</v>
      </c>
      <c r="B3" s="16" t="s">
        <v>554</v>
      </c>
      <c r="C3" s="17" t="s">
        <v>6</v>
      </c>
      <c r="D3" s="18" t="s">
        <v>8</v>
      </c>
      <c r="E3" s="19" t="s">
        <v>580</v>
      </c>
      <c r="F3" s="20" t="s">
        <v>581</v>
      </c>
      <c r="G3" s="2" t="s">
        <v>4</v>
      </c>
      <c r="H3" s="3" t="s">
        <v>5</v>
      </c>
      <c r="I3" s="4" t="s">
        <v>6</v>
      </c>
    </row>
    <row r="4" spans="1:9" ht="28.8">
      <c r="A4" s="14" t="s">
        <v>578</v>
      </c>
      <c r="B4" s="16" t="s">
        <v>582</v>
      </c>
      <c r="C4" s="21">
        <v>1</v>
      </c>
      <c r="D4" s="18" t="s">
        <v>4</v>
      </c>
      <c r="E4" s="19" t="s">
        <v>554</v>
      </c>
      <c r="F4" s="20" t="s">
        <v>6</v>
      </c>
      <c r="G4" s="2" t="s">
        <v>4</v>
      </c>
      <c r="H4" s="3" t="s">
        <v>7</v>
      </c>
      <c r="I4" s="4">
        <v>2010</v>
      </c>
    </row>
    <row r="5" spans="1:9" ht="43.2">
      <c r="A5" s="14" t="s">
        <v>583</v>
      </c>
      <c r="B5" s="16" t="s">
        <v>555</v>
      </c>
      <c r="C5" s="21">
        <v>2009</v>
      </c>
      <c r="D5" s="18" t="s">
        <v>4</v>
      </c>
      <c r="E5" s="19" t="s">
        <v>555</v>
      </c>
      <c r="F5" s="20">
        <v>2009</v>
      </c>
      <c r="G5" s="2" t="s">
        <v>8</v>
      </c>
      <c r="H5" s="3" t="s">
        <v>9</v>
      </c>
      <c r="I5" s="4">
        <v>40</v>
      </c>
    </row>
    <row r="6" spans="1:9" ht="43.2">
      <c r="A6" s="14" t="s">
        <v>579</v>
      </c>
      <c r="B6" s="16" t="s">
        <v>584</v>
      </c>
      <c r="C6" s="17" t="s">
        <v>585</v>
      </c>
      <c r="D6" s="18" t="s">
        <v>8</v>
      </c>
      <c r="E6" s="19" t="s">
        <v>586</v>
      </c>
      <c r="F6" s="20">
        <v>49584</v>
      </c>
      <c r="G6" s="2" t="s">
        <v>8</v>
      </c>
      <c r="H6" s="3" t="s">
        <v>10</v>
      </c>
      <c r="I6" s="4">
        <v>35</v>
      </c>
    </row>
    <row r="7" spans="1:9" ht="86.4">
      <c r="A7" s="14" t="s">
        <v>587</v>
      </c>
      <c r="B7" s="22" t="s">
        <v>588</v>
      </c>
      <c r="C7" s="21">
        <v>0</v>
      </c>
      <c r="D7" s="18" t="s">
        <v>8</v>
      </c>
      <c r="E7" s="19" t="s">
        <v>589</v>
      </c>
      <c r="F7" s="20">
        <v>3421.2959999999998</v>
      </c>
      <c r="G7" s="2" t="s">
        <v>8</v>
      </c>
      <c r="H7" s="3" t="s">
        <v>11</v>
      </c>
      <c r="I7" s="4">
        <v>11664</v>
      </c>
    </row>
    <row r="8" spans="1:9" ht="15.6">
      <c r="A8" s="23"/>
      <c r="B8" s="16" t="s">
        <v>576</v>
      </c>
      <c r="C8" s="21" t="s">
        <v>590</v>
      </c>
      <c r="D8" s="18" t="s">
        <v>8</v>
      </c>
      <c r="E8" s="19" t="s">
        <v>591</v>
      </c>
      <c r="F8" s="20">
        <v>3570.0479999999998</v>
      </c>
    </row>
    <row r="9" spans="1:9">
      <c r="A9" s="23"/>
      <c r="B9" s="24"/>
      <c r="C9" s="25"/>
      <c r="D9" s="18" t="s">
        <v>8</v>
      </c>
      <c r="E9" s="19" t="s">
        <v>592</v>
      </c>
      <c r="F9" s="26">
        <v>4412.9759999999997</v>
      </c>
    </row>
    <row r="10" spans="1:9">
      <c r="A10" s="23"/>
      <c r="B10" s="24"/>
      <c r="C10" s="25"/>
      <c r="D10" s="18" t="s">
        <v>8</v>
      </c>
      <c r="E10" s="19" t="s">
        <v>593</v>
      </c>
      <c r="F10" s="26">
        <v>4016.3040000000001</v>
      </c>
    </row>
    <row r="11" spans="1:9">
      <c r="A11" s="76"/>
      <c r="B11" s="24"/>
      <c r="C11" s="25"/>
      <c r="D11" s="18" t="s">
        <v>8</v>
      </c>
      <c r="E11" s="19" t="s">
        <v>594</v>
      </c>
      <c r="F11" s="20">
        <v>2727.12</v>
      </c>
    </row>
    <row r="12" spans="1:9">
      <c r="A12" s="76"/>
      <c r="B12" s="24"/>
      <c r="C12" s="27"/>
      <c r="D12" s="18" t="s">
        <v>8</v>
      </c>
      <c r="E12" s="19" t="s">
        <v>595</v>
      </c>
      <c r="F12" s="26">
        <v>2875.8719999999998</v>
      </c>
    </row>
    <row r="13" spans="1:9">
      <c r="A13" s="76"/>
      <c r="B13" s="24"/>
      <c r="C13" s="27"/>
      <c r="D13" s="18" t="s">
        <v>8</v>
      </c>
      <c r="E13" s="19" t="s">
        <v>596</v>
      </c>
      <c r="F13" s="26">
        <v>3024.6239999999998</v>
      </c>
    </row>
    <row r="14" spans="1:9">
      <c r="A14" s="28"/>
      <c r="B14" s="24"/>
      <c r="C14" s="27"/>
      <c r="D14" s="18" t="s">
        <v>8</v>
      </c>
      <c r="E14" s="19" t="s">
        <v>597</v>
      </c>
      <c r="F14" s="20">
        <v>3520.4639999999999</v>
      </c>
    </row>
    <row r="15" spans="1:9">
      <c r="B15" s="29"/>
      <c r="C15" s="30"/>
      <c r="D15" s="18" t="s">
        <v>8</v>
      </c>
      <c r="E15" s="31" t="s">
        <v>598</v>
      </c>
      <c r="F15" s="32">
        <v>4363.3919999999998</v>
      </c>
    </row>
    <row r="16" spans="1:9">
      <c r="D16" s="18" t="s">
        <v>8</v>
      </c>
      <c r="E16" s="19" t="s">
        <v>599</v>
      </c>
      <c r="F16" s="20">
        <v>3966.72</v>
      </c>
    </row>
    <row r="17" spans="4:6">
      <c r="D17" s="18" t="s">
        <v>8</v>
      </c>
      <c r="E17" s="19" t="s">
        <v>600</v>
      </c>
      <c r="F17" s="20">
        <v>3222.96</v>
      </c>
    </row>
    <row r="18" spans="4:6">
      <c r="D18" s="18" t="s">
        <v>8</v>
      </c>
      <c r="E18" s="19" t="s">
        <v>601</v>
      </c>
      <c r="F18" s="20">
        <v>2627.9520000000002</v>
      </c>
    </row>
    <row r="19" spans="4:6">
      <c r="D19" s="18" t="s">
        <v>8</v>
      </c>
      <c r="E19" s="19" t="s">
        <v>602</v>
      </c>
      <c r="F19" s="20">
        <v>2429.616</v>
      </c>
    </row>
    <row r="20" spans="4:6">
      <c r="D20" s="18" t="s">
        <v>8</v>
      </c>
      <c r="E20" s="19" t="s">
        <v>603</v>
      </c>
      <c r="F20" s="20">
        <v>1983.36</v>
      </c>
    </row>
    <row r="21" spans="4:6">
      <c r="D21" s="18" t="s">
        <v>8</v>
      </c>
      <c r="E21" s="19" t="s">
        <v>604</v>
      </c>
      <c r="F21" s="20">
        <v>1437.9359999999999</v>
      </c>
    </row>
    <row r="22" spans="4:6">
      <c r="D22" s="18" t="s">
        <v>8</v>
      </c>
      <c r="E22" s="19" t="s">
        <v>605</v>
      </c>
      <c r="F22" s="20">
        <v>892.51199999999994</v>
      </c>
    </row>
    <row r="23" spans="4:6">
      <c r="D23" s="18" t="s">
        <v>8</v>
      </c>
      <c r="E23" s="19" t="s">
        <v>606</v>
      </c>
      <c r="F23" s="20">
        <v>644.59199999999998</v>
      </c>
    </row>
    <row r="24" spans="4:6">
      <c r="D24" s="18" t="s">
        <v>8</v>
      </c>
      <c r="E24" s="19" t="s">
        <v>565</v>
      </c>
      <c r="F24" s="20">
        <v>495.84</v>
      </c>
    </row>
    <row r="25" spans="4:6">
      <c r="D25" s="5"/>
      <c r="F25" s="33"/>
    </row>
  </sheetData>
  <mergeCells count="4">
    <mergeCell ref="B1:C1"/>
    <mergeCell ref="D1:F1"/>
    <mergeCell ref="G1:I1"/>
    <mergeCell ref="A11:A1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F6C90-59D5-4E1E-BE52-F3F2BC14B421}">
  <dimension ref="A1:H24951"/>
  <sheetViews>
    <sheetView workbookViewId="0">
      <selection activeCell="L7" sqref="L7"/>
    </sheetView>
  </sheetViews>
  <sheetFormatPr defaultRowHeight="14.4"/>
  <cols>
    <col min="1" max="1" width="6.6640625" bestFit="1" customWidth="1"/>
    <col min="2" max="2" width="5.77734375" bestFit="1" customWidth="1"/>
    <col min="3" max="3" width="6.44140625" bestFit="1" customWidth="1"/>
    <col min="4" max="4" width="20.88671875" bestFit="1" customWidth="1"/>
    <col min="5" max="5" width="16.5546875" bestFit="1" customWidth="1"/>
  </cols>
  <sheetData>
    <row r="1" spans="1:6" ht="15.6">
      <c r="A1" s="8" t="s">
        <v>5</v>
      </c>
      <c r="B1" s="8" t="s">
        <v>7</v>
      </c>
      <c r="C1" s="8" t="s">
        <v>9</v>
      </c>
      <c r="D1" s="8" t="s">
        <v>10</v>
      </c>
      <c r="E1" s="8" t="s">
        <v>11</v>
      </c>
      <c r="F1" s="9"/>
    </row>
    <row r="2" spans="1:6">
      <c r="A2" t="s">
        <v>6</v>
      </c>
      <c r="B2">
        <v>2010</v>
      </c>
      <c r="C2">
        <v>40</v>
      </c>
      <c r="D2">
        <v>35</v>
      </c>
      <c r="E2">
        <v>11664</v>
      </c>
    </row>
    <row r="3" spans="1:6">
      <c r="A3" t="s">
        <v>12</v>
      </c>
      <c r="B3">
        <v>2010</v>
      </c>
      <c r="C3">
        <v>40</v>
      </c>
      <c r="D3">
        <v>7</v>
      </c>
      <c r="E3">
        <v>1714</v>
      </c>
    </row>
    <row r="4" spans="1:6">
      <c r="A4" t="s">
        <v>13</v>
      </c>
      <c r="B4">
        <v>2010</v>
      </c>
      <c r="C4">
        <v>40</v>
      </c>
      <c r="D4">
        <v>49</v>
      </c>
      <c r="E4">
        <v>25492</v>
      </c>
    </row>
    <row r="5" spans="1:6">
      <c r="A5" t="s">
        <v>14</v>
      </c>
      <c r="B5">
        <v>2010</v>
      </c>
      <c r="C5">
        <v>40</v>
      </c>
      <c r="D5">
        <v>15</v>
      </c>
      <c r="E5">
        <v>2586</v>
      </c>
    </row>
    <row r="6" spans="1:6">
      <c r="A6" t="s">
        <v>15</v>
      </c>
      <c r="B6">
        <v>2010</v>
      </c>
      <c r="C6">
        <v>40</v>
      </c>
      <c r="D6">
        <v>112</v>
      </c>
      <c r="E6">
        <v>32342</v>
      </c>
    </row>
    <row r="7" spans="1:6">
      <c r="A7" t="s">
        <v>16</v>
      </c>
      <c r="B7">
        <v>2010</v>
      </c>
      <c r="C7">
        <v>40</v>
      </c>
      <c r="D7">
        <v>14</v>
      </c>
      <c r="E7">
        <v>20282</v>
      </c>
    </row>
    <row r="8" spans="1:6">
      <c r="A8" t="s">
        <v>17</v>
      </c>
      <c r="B8">
        <v>2010</v>
      </c>
      <c r="C8">
        <v>40</v>
      </c>
      <c r="D8">
        <v>12</v>
      </c>
      <c r="E8">
        <v>3831</v>
      </c>
    </row>
    <row r="9" spans="1:6">
      <c r="A9" t="s">
        <v>18</v>
      </c>
      <c r="B9">
        <v>2010</v>
      </c>
      <c r="C9">
        <v>40</v>
      </c>
      <c r="D9">
        <v>13</v>
      </c>
      <c r="E9">
        <v>3995</v>
      </c>
    </row>
    <row r="10" spans="1:6">
      <c r="A10" t="s">
        <v>19</v>
      </c>
      <c r="B10">
        <v>2010</v>
      </c>
      <c r="C10">
        <v>40</v>
      </c>
      <c r="D10">
        <v>4</v>
      </c>
      <c r="E10">
        <v>2599</v>
      </c>
    </row>
    <row r="11" spans="1:6">
      <c r="A11" t="s">
        <v>20</v>
      </c>
      <c r="B11">
        <v>2010</v>
      </c>
      <c r="C11">
        <v>40</v>
      </c>
      <c r="D11">
        <v>0</v>
      </c>
      <c r="E11">
        <v>0</v>
      </c>
    </row>
    <row r="12" spans="1:6">
      <c r="A12" t="s">
        <v>21</v>
      </c>
      <c r="B12">
        <v>2010</v>
      </c>
      <c r="C12">
        <v>40</v>
      </c>
      <c r="D12">
        <v>62</v>
      </c>
      <c r="E12">
        <v>40314</v>
      </c>
    </row>
    <row r="13" spans="1:6">
      <c r="A13" t="s">
        <v>22</v>
      </c>
      <c r="B13">
        <v>2010</v>
      </c>
      <c r="C13">
        <v>40</v>
      </c>
      <c r="D13">
        <v>18</v>
      </c>
      <c r="E13">
        <v>1943</v>
      </c>
    </row>
    <row r="14" spans="1:6">
      <c r="A14" t="s">
        <v>23</v>
      </c>
      <c r="B14">
        <v>2010</v>
      </c>
      <c r="C14">
        <v>40</v>
      </c>
      <c r="D14">
        <v>12</v>
      </c>
      <c r="E14">
        <v>4579</v>
      </c>
    </row>
    <row r="15" spans="1:6">
      <c r="A15" t="s">
        <v>24</v>
      </c>
      <c r="B15">
        <v>2010</v>
      </c>
      <c r="C15">
        <v>40</v>
      </c>
      <c r="D15">
        <v>74</v>
      </c>
      <c r="E15">
        <v>39390</v>
      </c>
    </row>
    <row r="16" spans="1:6">
      <c r="A16" t="s">
        <v>25</v>
      </c>
      <c r="B16">
        <v>2010</v>
      </c>
      <c r="C16">
        <v>40</v>
      </c>
      <c r="D16">
        <v>44</v>
      </c>
      <c r="E16">
        <v>12525</v>
      </c>
    </row>
    <row r="17" spans="1:5">
      <c r="A17" t="s">
        <v>26</v>
      </c>
      <c r="B17">
        <v>2010</v>
      </c>
      <c r="C17">
        <v>40</v>
      </c>
      <c r="D17">
        <v>6</v>
      </c>
      <c r="E17">
        <v>1776</v>
      </c>
    </row>
    <row r="18" spans="1:5">
      <c r="A18" t="s">
        <v>27</v>
      </c>
      <c r="B18">
        <v>2010</v>
      </c>
      <c r="C18">
        <v>40</v>
      </c>
      <c r="D18">
        <v>40</v>
      </c>
      <c r="E18">
        <v>8819</v>
      </c>
    </row>
    <row r="19" spans="1:5">
      <c r="A19" t="s">
        <v>28</v>
      </c>
      <c r="B19">
        <v>2010</v>
      </c>
      <c r="C19">
        <v>40</v>
      </c>
      <c r="D19">
        <v>14</v>
      </c>
      <c r="E19">
        <v>13293</v>
      </c>
    </row>
    <row r="20" spans="1:5">
      <c r="A20" t="s">
        <v>29</v>
      </c>
      <c r="B20">
        <v>2010</v>
      </c>
      <c r="C20">
        <v>40</v>
      </c>
      <c r="D20">
        <v>41</v>
      </c>
      <c r="E20">
        <v>17141</v>
      </c>
    </row>
    <row r="21" spans="1:5">
      <c r="A21" t="s">
        <v>30</v>
      </c>
      <c r="B21">
        <v>2010</v>
      </c>
      <c r="C21">
        <v>40</v>
      </c>
      <c r="D21">
        <v>30</v>
      </c>
      <c r="E21">
        <v>6150</v>
      </c>
    </row>
    <row r="22" spans="1:5">
      <c r="A22" t="s">
        <v>31</v>
      </c>
      <c r="B22">
        <v>2010</v>
      </c>
      <c r="C22">
        <v>40</v>
      </c>
      <c r="D22">
        <v>17</v>
      </c>
      <c r="E22">
        <v>8869</v>
      </c>
    </row>
    <row r="23" spans="1:5">
      <c r="A23" t="s">
        <v>32</v>
      </c>
      <c r="B23">
        <v>2010</v>
      </c>
      <c r="C23">
        <v>40</v>
      </c>
      <c r="D23">
        <v>56</v>
      </c>
      <c r="E23">
        <v>27786</v>
      </c>
    </row>
    <row r="24" spans="1:5">
      <c r="A24" t="s">
        <v>33</v>
      </c>
      <c r="B24">
        <v>2010</v>
      </c>
      <c r="C24">
        <v>40</v>
      </c>
      <c r="D24">
        <v>47</v>
      </c>
      <c r="E24">
        <v>14587</v>
      </c>
    </row>
    <row r="25" spans="1:5">
      <c r="A25" t="s">
        <v>34</v>
      </c>
      <c r="B25">
        <v>2010</v>
      </c>
      <c r="C25">
        <v>40</v>
      </c>
      <c r="D25">
        <v>17</v>
      </c>
      <c r="E25">
        <v>6611</v>
      </c>
    </row>
    <row r="26" spans="1:5">
      <c r="A26" t="s">
        <v>35</v>
      </c>
      <c r="B26">
        <v>2010</v>
      </c>
      <c r="C26">
        <v>40</v>
      </c>
      <c r="D26">
        <v>42</v>
      </c>
      <c r="E26">
        <v>16874</v>
      </c>
    </row>
    <row r="27" spans="1:5">
      <c r="A27" t="s">
        <v>36</v>
      </c>
      <c r="B27">
        <v>2010</v>
      </c>
      <c r="C27">
        <v>40</v>
      </c>
      <c r="D27">
        <v>33</v>
      </c>
      <c r="E27">
        <v>9621</v>
      </c>
    </row>
    <row r="28" spans="1:5">
      <c r="A28" t="s">
        <v>37</v>
      </c>
      <c r="B28">
        <v>2010</v>
      </c>
      <c r="C28">
        <v>40</v>
      </c>
      <c r="D28">
        <v>7</v>
      </c>
      <c r="E28">
        <v>2694</v>
      </c>
    </row>
    <row r="29" spans="1:5">
      <c r="A29" t="s">
        <v>38</v>
      </c>
      <c r="B29">
        <v>2010</v>
      </c>
      <c r="C29">
        <v>40</v>
      </c>
      <c r="D29">
        <v>13</v>
      </c>
      <c r="E29">
        <v>2773</v>
      </c>
    </row>
    <row r="30" spans="1:5">
      <c r="A30" t="s">
        <v>39</v>
      </c>
      <c r="B30">
        <v>2010</v>
      </c>
      <c r="C30">
        <v>40</v>
      </c>
      <c r="D30">
        <v>30</v>
      </c>
      <c r="E30">
        <v>10499</v>
      </c>
    </row>
    <row r="31" spans="1:5">
      <c r="A31" t="s">
        <v>40</v>
      </c>
      <c r="B31">
        <v>2010</v>
      </c>
      <c r="C31">
        <v>40</v>
      </c>
      <c r="D31">
        <v>21</v>
      </c>
      <c r="E31">
        <v>3951</v>
      </c>
    </row>
    <row r="32" spans="1:5">
      <c r="A32" t="s">
        <v>41</v>
      </c>
      <c r="B32">
        <v>2010</v>
      </c>
      <c r="C32">
        <v>40</v>
      </c>
      <c r="D32">
        <v>23</v>
      </c>
      <c r="E32">
        <v>7040</v>
      </c>
    </row>
    <row r="33" spans="1:5">
      <c r="A33" t="s">
        <v>42</v>
      </c>
      <c r="B33">
        <v>2010</v>
      </c>
      <c r="C33">
        <v>40</v>
      </c>
      <c r="D33">
        <v>23</v>
      </c>
      <c r="E33">
        <v>7505</v>
      </c>
    </row>
    <row r="34" spans="1:5">
      <c r="A34" t="s">
        <v>43</v>
      </c>
      <c r="B34">
        <v>2010</v>
      </c>
      <c r="C34">
        <v>40</v>
      </c>
      <c r="D34">
        <v>91</v>
      </c>
      <c r="E34">
        <v>14069</v>
      </c>
    </row>
    <row r="35" spans="1:5">
      <c r="A35" t="s">
        <v>44</v>
      </c>
      <c r="B35">
        <v>2010</v>
      </c>
      <c r="C35">
        <v>40</v>
      </c>
      <c r="D35">
        <v>74</v>
      </c>
      <c r="E35">
        <v>25215</v>
      </c>
    </row>
    <row r="36" spans="1:5">
      <c r="A36" t="s">
        <v>45</v>
      </c>
      <c r="B36">
        <v>2010</v>
      </c>
      <c r="C36">
        <v>40</v>
      </c>
      <c r="D36">
        <v>19</v>
      </c>
      <c r="E36">
        <v>6256</v>
      </c>
    </row>
    <row r="37" spans="1:5">
      <c r="A37" t="s">
        <v>46</v>
      </c>
      <c r="B37">
        <v>2010</v>
      </c>
      <c r="C37">
        <v>40</v>
      </c>
      <c r="D37">
        <v>36</v>
      </c>
      <c r="E37">
        <v>12705</v>
      </c>
    </row>
    <row r="38" spans="1:5">
      <c r="A38" t="s">
        <v>47</v>
      </c>
      <c r="B38">
        <v>2010</v>
      </c>
      <c r="C38">
        <v>40</v>
      </c>
      <c r="D38">
        <v>17</v>
      </c>
      <c r="E38">
        <v>3044</v>
      </c>
    </row>
    <row r="39" spans="1:5">
      <c r="A39" t="s">
        <v>48</v>
      </c>
      <c r="B39">
        <v>2010</v>
      </c>
      <c r="C39">
        <v>40</v>
      </c>
      <c r="D39">
        <v>20</v>
      </c>
      <c r="E39">
        <v>6711</v>
      </c>
    </row>
    <row r="40" spans="1:5">
      <c r="A40" t="s">
        <v>49</v>
      </c>
      <c r="B40">
        <v>2010</v>
      </c>
      <c r="C40">
        <v>40</v>
      </c>
      <c r="D40">
        <v>64</v>
      </c>
      <c r="E40">
        <v>17347</v>
      </c>
    </row>
    <row r="41" spans="1:5">
      <c r="A41" t="s">
        <v>50</v>
      </c>
      <c r="B41">
        <v>2010</v>
      </c>
      <c r="C41">
        <v>40</v>
      </c>
      <c r="D41">
        <v>21</v>
      </c>
      <c r="E41">
        <v>6382</v>
      </c>
    </row>
    <row r="42" spans="1:5">
      <c r="A42" t="s">
        <v>51</v>
      </c>
      <c r="B42">
        <v>2010</v>
      </c>
      <c r="C42">
        <v>40</v>
      </c>
      <c r="D42">
        <v>25</v>
      </c>
      <c r="E42">
        <v>7397</v>
      </c>
    </row>
    <row r="43" spans="1:5">
      <c r="A43" t="s">
        <v>52</v>
      </c>
      <c r="B43">
        <v>2010</v>
      </c>
      <c r="C43">
        <v>40</v>
      </c>
      <c r="D43">
        <v>18</v>
      </c>
      <c r="E43">
        <v>5713</v>
      </c>
    </row>
    <row r="44" spans="1:5">
      <c r="A44" t="s">
        <v>53</v>
      </c>
      <c r="B44">
        <v>2010</v>
      </c>
      <c r="C44">
        <v>40</v>
      </c>
      <c r="D44">
        <v>52</v>
      </c>
      <c r="E44">
        <v>11651</v>
      </c>
    </row>
    <row r="45" spans="1:5">
      <c r="A45" t="s">
        <v>54</v>
      </c>
      <c r="B45">
        <v>2010</v>
      </c>
      <c r="C45">
        <v>40</v>
      </c>
      <c r="D45">
        <v>98</v>
      </c>
      <c r="E45">
        <v>50844</v>
      </c>
    </row>
    <row r="46" spans="1:5">
      <c r="A46" t="s">
        <v>55</v>
      </c>
      <c r="B46">
        <v>2010</v>
      </c>
      <c r="C46">
        <v>40</v>
      </c>
      <c r="D46">
        <v>13</v>
      </c>
      <c r="E46">
        <v>5751</v>
      </c>
    </row>
    <row r="47" spans="1:5">
      <c r="A47" t="s">
        <v>56</v>
      </c>
      <c r="B47">
        <v>2010</v>
      </c>
      <c r="C47">
        <v>40</v>
      </c>
      <c r="D47">
        <v>10</v>
      </c>
      <c r="E47">
        <v>2777</v>
      </c>
    </row>
    <row r="48" spans="1:5">
      <c r="A48" t="s">
        <v>57</v>
      </c>
      <c r="B48">
        <v>2010</v>
      </c>
      <c r="C48">
        <v>40</v>
      </c>
      <c r="D48">
        <v>81</v>
      </c>
      <c r="E48">
        <v>57721</v>
      </c>
    </row>
    <row r="49" spans="1:8">
      <c r="A49" t="s">
        <v>58</v>
      </c>
      <c r="B49">
        <v>2010</v>
      </c>
      <c r="C49">
        <v>40</v>
      </c>
      <c r="D49">
        <v>17</v>
      </c>
      <c r="E49">
        <v>3137</v>
      </c>
    </row>
    <row r="50" spans="1:8">
      <c r="A50" t="s">
        <v>59</v>
      </c>
      <c r="B50">
        <v>2010</v>
      </c>
      <c r="C50">
        <v>40</v>
      </c>
      <c r="D50">
        <v>34</v>
      </c>
      <c r="E50">
        <v>8952</v>
      </c>
    </row>
    <row r="51" spans="1:8">
      <c r="A51" t="s">
        <v>60</v>
      </c>
      <c r="B51">
        <v>2010</v>
      </c>
      <c r="C51">
        <v>40</v>
      </c>
      <c r="D51">
        <v>44</v>
      </c>
      <c r="E51">
        <v>4946</v>
      </c>
    </row>
    <row r="52" spans="1:8">
      <c r="A52" t="s">
        <v>61</v>
      </c>
      <c r="B52">
        <v>2010</v>
      </c>
      <c r="C52">
        <v>40</v>
      </c>
      <c r="D52">
        <v>28</v>
      </c>
      <c r="E52">
        <v>5056</v>
      </c>
    </row>
    <row r="53" spans="1:8">
      <c r="A53" t="s">
        <v>62</v>
      </c>
      <c r="B53">
        <v>2010</v>
      </c>
      <c r="C53">
        <v>40</v>
      </c>
      <c r="D53">
        <v>40</v>
      </c>
      <c r="E53">
        <v>89577</v>
      </c>
      <c r="H53" t="s">
        <v>68</v>
      </c>
    </row>
    <row r="54" spans="1:8">
      <c r="A54" t="s">
        <v>6</v>
      </c>
      <c r="B54">
        <v>2010</v>
      </c>
      <c r="C54">
        <v>41</v>
      </c>
      <c r="D54">
        <v>31</v>
      </c>
      <c r="E54">
        <v>11602</v>
      </c>
    </row>
    <row r="55" spans="1:8">
      <c r="A55" t="s">
        <v>12</v>
      </c>
      <c r="B55">
        <v>2010</v>
      </c>
      <c r="C55">
        <v>41</v>
      </c>
      <c r="D55">
        <v>7</v>
      </c>
      <c r="E55">
        <v>1684</v>
      </c>
    </row>
    <row r="56" spans="1:8">
      <c r="A56" t="s">
        <v>13</v>
      </c>
      <c r="B56">
        <v>2010</v>
      </c>
      <c r="C56">
        <v>41</v>
      </c>
      <c r="D56">
        <v>49</v>
      </c>
      <c r="E56">
        <v>24402</v>
      </c>
    </row>
    <row r="57" spans="1:8">
      <c r="A57" t="s">
        <v>14</v>
      </c>
      <c r="B57">
        <v>2010</v>
      </c>
      <c r="C57">
        <v>41</v>
      </c>
      <c r="D57">
        <v>14</v>
      </c>
      <c r="E57">
        <v>2670</v>
      </c>
    </row>
    <row r="58" spans="1:8">
      <c r="A58" t="s">
        <v>15</v>
      </c>
      <c r="B58">
        <v>2010</v>
      </c>
      <c r="C58">
        <v>41</v>
      </c>
      <c r="D58">
        <v>122</v>
      </c>
      <c r="E58">
        <v>34469</v>
      </c>
    </row>
    <row r="59" spans="1:8">
      <c r="A59" t="s">
        <v>16</v>
      </c>
      <c r="B59">
        <v>2010</v>
      </c>
      <c r="C59">
        <v>41</v>
      </c>
      <c r="D59">
        <v>12</v>
      </c>
      <c r="E59">
        <v>18294</v>
      </c>
    </row>
    <row r="60" spans="1:8">
      <c r="A60" t="s">
        <v>17</v>
      </c>
      <c r="B60">
        <v>2010</v>
      </c>
      <c r="C60">
        <v>41</v>
      </c>
      <c r="D60">
        <v>15</v>
      </c>
      <c r="E60">
        <v>3780</v>
      </c>
    </row>
    <row r="61" spans="1:8">
      <c r="A61" t="s">
        <v>18</v>
      </c>
      <c r="B61">
        <v>2010</v>
      </c>
      <c r="C61">
        <v>41</v>
      </c>
      <c r="D61">
        <v>13</v>
      </c>
      <c r="E61">
        <v>4070</v>
      </c>
    </row>
    <row r="62" spans="1:8">
      <c r="A62" t="s">
        <v>19</v>
      </c>
      <c r="B62">
        <v>2010</v>
      </c>
      <c r="C62">
        <v>41</v>
      </c>
      <c r="D62">
        <v>4</v>
      </c>
      <c r="E62">
        <v>2802</v>
      </c>
    </row>
    <row r="63" spans="1:8">
      <c r="A63" t="s">
        <v>20</v>
      </c>
      <c r="B63">
        <v>2010</v>
      </c>
      <c r="C63">
        <v>41</v>
      </c>
      <c r="D63">
        <v>0</v>
      </c>
      <c r="E63">
        <v>0</v>
      </c>
    </row>
    <row r="64" spans="1:8">
      <c r="A64" t="s">
        <v>21</v>
      </c>
      <c r="B64">
        <v>2010</v>
      </c>
      <c r="C64">
        <v>41</v>
      </c>
      <c r="D64">
        <v>63</v>
      </c>
      <c r="E64">
        <v>40979</v>
      </c>
    </row>
    <row r="65" spans="1:5">
      <c r="A65" t="s">
        <v>22</v>
      </c>
      <c r="B65">
        <v>2010</v>
      </c>
      <c r="C65">
        <v>41</v>
      </c>
      <c r="D65">
        <v>19</v>
      </c>
      <c r="E65">
        <v>1826</v>
      </c>
    </row>
    <row r="66" spans="1:5">
      <c r="A66" t="s">
        <v>23</v>
      </c>
      <c r="B66">
        <v>2010</v>
      </c>
      <c r="C66">
        <v>41</v>
      </c>
      <c r="D66">
        <v>12</v>
      </c>
      <c r="E66">
        <v>4664</v>
      </c>
    </row>
    <row r="67" spans="1:5">
      <c r="A67" t="s">
        <v>24</v>
      </c>
      <c r="B67">
        <v>2010</v>
      </c>
      <c r="C67">
        <v>41</v>
      </c>
      <c r="D67">
        <v>76</v>
      </c>
      <c r="E67">
        <v>41354</v>
      </c>
    </row>
    <row r="68" spans="1:5">
      <c r="A68" t="s">
        <v>25</v>
      </c>
      <c r="B68">
        <v>2010</v>
      </c>
      <c r="C68">
        <v>41</v>
      </c>
      <c r="D68">
        <v>45</v>
      </c>
      <c r="E68">
        <v>12861</v>
      </c>
    </row>
    <row r="69" spans="1:5">
      <c r="A69" t="s">
        <v>26</v>
      </c>
      <c r="B69">
        <v>2010</v>
      </c>
      <c r="C69">
        <v>41</v>
      </c>
      <c r="D69">
        <v>7</v>
      </c>
      <c r="E69">
        <v>2323</v>
      </c>
    </row>
    <row r="70" spans="1:5">
      <c r="A70" t="s">
        <v>27</v>
      </c>
      <c r="B70">
        <v>2010</v>
      </c>
      <c r="C70">
        <v>41</v>
      </c>
      <c r="D70">
        <v>40</v>
      </c>
      <c r="E70">
        <v>8485</v>
      </c>
    </row>
    <row r="71" spans="1:5">
      <c r="A71" t="s">
        <v>28</v>
      </c>
      <c r="B71">
        <v>2010</v>
      </c>
      <c r="C71">
        <v>41</v>
      </c>
      <c r="D71">
        <v>14</v>
      </c>
      <c r="E71">
        <v>10269</v>
      </c>
    </row>
    <row r="72" spans="1:5">
      <c r="A72" t="s">
        <v>29</v>
      </c>
      <c r="B72">
        <v>2010</v>
      </c>
      <c r="C72">
        <v>41</v>
      </c>
      <c r="D72">
        <v>39</v>
      </c>
      <c r="E72">
        <v>15871</v>
      </c>
    </row>
    <row r="73" spans="1:5">
      <c r="A73" t="s">
        <v>30</v>
      </c>
      <c r="B73">
        <v>2010</v>
      </c>
      <c r="C73">
        <v>41</v>
      </c>
      <c r="D73">
        <v>29</v>
      </c>
      <c r="E73">
        <v>5979</v>
      </c>
    </row>
    <row r="74" spans="1:5">
      <c r="A74" t="s">
        <v>31</v>
      </c>
      <c r="B74">
        <v>2010</v>
      </c>
      <c r="C74">
        <v>41</v>
      </c>
      <c r="D74">
        <v>17</v>
      </c>
      <c r="E74">
        <v>4717</v>
      </c>
    </row>
    <row r="75" spans="1:5">
      <c r="A75" t="s">
        <v>32</v>
      </c>
      <c r="B75">
        <v>2010</v>
      </c>
      <c r="C75">
        <v>41</v>
      </c>
      <c r="D75">
        <v>54</v>
      </c>
      <c r="E75">
        <v>24328</v>
      </c>
    </row>
    <row r="76" spans="1:5">
      <c r="A76" t="s">
        <v>33</v>
      </c>
      <c r="B76">
        <v>2010</v>
      </c>
      <c r="C76">
        <v>41</v>
      </c>
      <c r="D76">
        <v>53</v>
      </c>
      <c r="E76">
        <v>16239</v>
      </c>
    </row>
    <row r="77" spans="1:5">
      <c r="A77" t="s">
        <v>34</v>
      </c>
      <c r="B77">
        <v>2010</v>
      </c>
      <c r="C77">
        <v>41</v>
      </c>
      <c r="D77">
        <v>18</v>
      </c>
      <c r="E77">
        <v>6466</v>
      </c>
    </row>
    <row r="78" spans="1:5">
      <c r="A78" t="s">
        <v>35</v>
      </c>
      <c r="B78">
        <v>2010</v>
      </c>
      <c r="C78">
        <v>41</v>
      </c>
      <c r="D78">
        <v>45</v>
      </c>
      <c r="E78">
        <v>17605</v>
      </c>
    </row>
    <row r="79" spans="1:5">
      <c r="A79" t="s">
        <v>36</v>
      </c>
      <c r="B79">
        <v>2010</v>
      </c>
      <c r="C79">
        <v>41</v>
      </c>
      <c r="D79">
        <v>32</v>
      </c>
      <c r="E79">
        <v>9672</v>
      </c>
    </row>
    <row r="80" spans="1:5">
      <c r="A80" t="s">
        <v>37</v>
      </c>
      <c r="B80">
        <v>2010</v>
      </c>
      <c r="C80">
        <v>41</v>
      </c>
      <c r="D80">
        <v>7</v>
      </c>
      <c r="E80">
        <v>2763</v>
      </c>
    </row>
    <row r="81" spans="1:5">
      <c r="A81" t="s">
        <v>38</v>
      </c>
      <c r="B81">
        <v>2010</v>
      </c>
      <c r="C81">
        <v>41</v>
      </c>
      <c r="D81">
        <v>12</v>
      </c>
      <c r="E81">
        <v>2486</v>
      </c>
    </row>
    <row r="82" spans="1:5">
      <c r="A82" t="s">
        <v>39</v>
      </c>
      <c r="B82">
        <v>2010</v>
      </c>
      <c r="C82">
        <v>41</v>
      </c>
      <c r="D82">
        <v>33</v>
      </c>
      <c r="E82">
        <v>11428</v>
      </c>
    </row>
    <row r="83" spans="1:5">
      <c r="A83" t="s">
        <v>40</v>
      </c>
      <c r="B83">
        <v>2010</v>
      </c>
      <c r="C83">
        <v>41</v>
      </c>
      <c r="D83">
        <v>22</v>
      </c>
      <c r="E83">
        <v>4326</v>
      </c>
    </row>
    <row r="84" spans="1:5">
      <c r="A84" t="s">
        <v>41</v>
      </c>
      <c r="B84">
        <v>2010</v>
      </c>
      <c r="C84">
        <v>41</v>
      </c>
      <c r="D84">
        <v>24</v>
      </c>
      <c r="E84">
        <v>7626</v>
      </c>
    </row>
    <row r="85" spans="1:5">
      <c r="A85" t="s">
        <v>42</v>
      </c>
      <c r="B85">
        <v>2010</v>
      </c>
      <c r="C85">
        <v>41</v>
      </c>
      <c r="D85">
        <v>22</v>
      </c>
      <c r="E85">
        <v>7232</v>
      </c>
    </row>
    <row r="86" spans="1:5">
      <c r="A86" t="s">
        <v>43</v>
      </c>
      <c r="B86">
        <v>2010</v>
      </c>
      <c r="C86">
        <v>41</v>
      </c>
      <c r="D86">
        <v>89</v>
      </c>
      <c r="E86">
        <v>12712</v>
      </c>
    </row>
    <row r="87" spans="1:5">
      <c r="A87" t="s">
        <v>44</v>
      </c>
      <c r="B87">
        <v>2010</v>
      </c>
      <c r="C87">
        <v>41</v>
      </c>
      <c r="D87">
        <v>77</v>
      </c>
      <c r="E87">
        <v>26280</v>
      </c>
    </row>
    <row r="88" spans="1:5">
      <c r="A88" t="s">
        <v>45</v>
      </c>
      <c r="B88">
        <v>2010</v>
      </c>
      <c r="C88">
        <v>41</v>
      </c>
      <c r="D88">
        <v>19</v>
      </c>
      <c r="E88">
        <v>5956</v>
      </c>
    </row>
    <row r="89" spans="1:5">
      <c r="A89" t="s">
        <v>46</v>
      </c>
      <c r="B89">
        <v>2010</v>
      </c>
      <c r="C89">
        <v>41</v>
      </c>
      <c r="D89">
        <v>44</v>
      </c>
      <c r="E89">
        <v>15209</v>
      </c>
    </row>
    <row r="90" spans="1:5">
      <c r="A90" t="s">
        <v>47</v>
      </c>
      <c r="B90">
        <v>2010</v>
      </c>
      <c r="C90">
        <v>41</v>
      </c>
      <c r="D90">
        <v>17</v>
      </c>
      <c r="E90">
        <v>3025</v>
      </c>
    </row>
    <row r="91" spans="1:5">
      <c r="A91" t="s">
        <v>48</v>
      </c>
      <c r="B91">
        <v>2010</v>
      </c>
      <c r="C91">
        <v>41</v>
      </c>
      <c r="D91">
        <v>19</v>
      </c>
      <c r="E91">
        <v>6089</v>
      </c>
    </row>
    <row r="92" spans="1:5">
      <c r="A92" t="s">
        <v>49</v>
      </c>
      <c r="B92">
        <v>2010</v>
      </c>
      <c r="C92">
        <v>41</v>
      </c>
      <c r="D92">
        <v>64</v>
      </c>
      <c r="E92">
        <v>17239</v>
      </c>
    </row>
    <row r="93" spans="1:5">
      <c r="A93" t="s">
        <v>50</v>
      </c>
      <c r="B93">
        <v>2010</v>
      </c>
      <c r="C93">
        <v>41</v>
      </c>
      <c r="D93">
        <v>21</v>
      </c>
      <c r="E93">
        <v>5954</v>
      </c>
    </row>
    <row r="94" spans="1:5">
      <c r="A94" t="s">
        <v>51</v>
      </c>
      <c r="B94">
        <v>2010</v>
      </c>
      <c r="C94">
        <v>41</v>
      </c>
      <c r="D94">
        <v>25</v>
      </c>
      <c r="E94">
        <v>7054</v>
      </c>
    </row>
    <row r="95" spans="1:5">
      <c r="A95" t="s">
        <v>52</v>
      </c>
      <c r="B95">
        <v>2010</v>
      </c>
      <c r="C95">
        <v>41</v>
      </c>
      <c r="D95">
        <v>18</v>
      </c>
      <c r="E95">
        <v>5543</v>
      </c>
    </row>
    <row r="96" spans="1:5">
      <c r="A96" t="s">
        <v>53</v>
      </c>
      <c r="B96">
        <v>2010</v>
      </c>
      <c r="C96">
        <v>41</v>
      </c>
      <c r="D96">
        <v>50</v>
      </c>
      <c r="E96">
        <v>11812</v>
      </c>
    </row>
    <row r="97" spans="1:5">
      <c r="A97" t="s">
        <v>54</v>
      </c>
      <c r="B97">
        <v>2010</v>
      </c>
      <c r="C97">
        <v>41</v>
      </c>
      <c r="D97">
        <v>97</v>
      </c>
      <c r="E97">
        <v>50670</v>
      </c>
    </row>
    <row r="98" spans="1:5">
      <c r="A98" t="s">
        <v>55</v>
      </c>
      <c r="B98">
        <v>2010</v>
      </c>
      <c r="C98">
        <v>41</v>
      </c>
      <c r="D98">
        <v>19</v>
      </c>
      <c r="E98">
        <v>7057</v>
      </c>
    </row>
    <row r="99" spans="1:5">
      <c r="A99" t="s">
        <v>56</v>
      </c>
      <c r="B99">
        <v>2010</v>
      </c>
      <c r="C99">
        <v>41</v>
      </c>
      <c r="D99">
        <v>10</v>
      </c>
      <c r="E99">
        <v>2946</v>
      </c>
    </row>
    <row r="100" spans="1:5">
      <c r="A100" t="s">
        <v>57</v>
      </c>
      <c r="B100">
        <v>2010</v>
      </c>
      <c r="C100">
        <v>41</v>
      </c>
      <c r="D100">
        <v>83</v>
      </c>
      <c r="E100">
        <v>60977</v>
      </c>
    </row>
    <row r="101" spans="1:5">
      <c r="A101" t="s">
        <v>58</v>
      </c>
      <c r="B101">
        <v>2010</v>
      </c>
      <c r="C101">
        <v>41</v>
      </c>
      <c r="D101">
        <v>16</v>
      </c>
      <c r="E101">
        <v>3269</v>
      </c>
    </row>
    <row r="102" spans="1:5">
      <c r="A102" t="s">
        <v>59</v>
      </c>
      <c r="B102">
        <v>2010</v>
      </c>
      <c r="C102">
        <v>41</v>
      </c>
      <c r="D102">
        <v>34</v>
      </c>
      <c r="E102">
        <v>10694</v>
      </c>
    </row>
    <row r="103" spans="1:5">
      <c r="A103" t="s">
        <v>60</v>
      </c>
      <c r="B103">
        <v>2010</v>
      </c>
      <c r="C103">
        <v>41</v>
      </c>
      <c r="D103">
        <v>48</v>
      </c>
      <c r="E103">
        <v>5328</v>
      </c>
    </row>
    <row r="104" spans="1:5">
      <c r="A104" t="s">
        <v>61</v>
      </c>
      <c r="B104">
        <v>2010</v>
      </c>
      <c r="C104">
        <v>41</v>
      </c>
      <c r="D104">
        <v>27</v>
      </c>
      <c r="E104">
        <v>4766</v>
      </c>
    </row>
    <row r="105" spans="1:5">
      <c r="A105" t="s">
        <v>62</v>
      </c>
      <c r="B105">
        <v>2010</v>
      </c>
      <c r="C105">
        <v>41</v>
      </c>
      <c r="D105">
        <v>41</v>
      </c>
      <c r="E105">
        <v>89710</v>
      </c>
    </row>
    <row r="106" spans="1:5">
      <c r="A106" t="s">
        <v>6</v>
      </c>
      <c r="B106">
        <v>2010</v>
      </c>
      <c r="C106">
        <v>42</v>
      </c>
      <c r="D106">
        <v>33</v>
      </c>
      <c r="E106">
        <v>11945</v>
      </c>
    </row>
    <row r="107" spans="1:5">
      <c r="A107" t="s">
        <v>12</v>
      </c>
      <c r="B107">
        <v>2010</v>
      </c>
      <c r="C107">
        <v>42</v>
      </c>
      <c r="D107">
        <v>7</v>
      </c>
      <c r="E107">
        <v>1877</v>
      </c>
    </row>
    <row r="108" spans="1:5">
      <c r="A108" t="s">
        <v>13</v>
      </c>
      <c r="B108">
        <v>2010</v>
      </c>
      <c r="C108">
        <v>42</v>
      </c>
      <c r="D108">
        <v>52</v>
      </c>
      <c r="E108">
        <v>25174</v>
      </c>
    </row>
    <row r="109" spans="1:5">
      <c r="A109" t="s">
        <v>14</v>
      </c>
      <c r="B109">
        <v>2010</v>
      </c>
      <c r="C109">
        <v>42</v>
      </c>
      <c r="D109">
        <v>16</v>
      </c>
      <c r="E109">
        <v>3306</v>
      </c>
    </row>
    <row r="110" spans="1:5">
      <c r="A110" t="s">
        <v>15</v>
      </c>
      <c r="B110">
        <v>2010</v>
      </c>
      <c r="C110">
        <v>42</v>
      </c>
      <c r="D110">
        <v>126</v>
      </c>
      <c r="E110">
        <v>34170</v>
      </c>
    </row>
    <row r="111" spans="1:5">
      <c r="A111" t="s">
        <v>16</v>
      </c>
      <c r="B111">
        <v>2010</v>
      </c>
      <c r="C111">
        <v>42</v>
      </c>
      <c r="D111">
        <v>12</v>
      </c>
      <c r="E111">
        <v>18905</v>
      </c>
    </row>
    <row r="112" spans="1:5">
      <c r="A112" t="s">
        <v>17</v>
      </c>
      <c r="B112">
        <v>2010</v>
      </c>
      <c r="C112">
        <v>42</v>
      </c>
      <c r="D112">
        <v>16</v>
      </c>
      <c r="E112">
        <v>4009</v>
      </c>
    </row>
    <row r="113" spans="1:5">
      <c r="A113" t="s">
        <v>18</v>
      </c>
      <c r="B113">
        <v>2010</v>
      </c>
      <c r="C113">
        <v>42</v>
      </c>
      <c r="D113">
        <v>14</v>
      </c>
      <c r="E113">
        <v>4154</v>
      </c>
    </row>
    <row r="114" spans="1:5">
      <c r="A114" t="s">
        <v>19</v>
      </c>
      <c r="B114">
        <v>2010</v>
      </c>
      <c r="C114">
        <v>42</v>
      </c>
      <c r="D114">
        <v>4</v>
      </c>
      <c r="E114">
        <v>3070</v>
      </c>
    </row>
    <row r="115" spans="1:5">
      <c r="A115" t="s">
        <v>20</v>
      </c>
      <c r="B115">
        <v>2010</v>
      </c>
      <c r="C115">
        <v>42</v>
      </c>
      <c r="D115">
        <v>0</v>
      </c>
      <c r="E115">
        <v>0</v>
      </c>
    </row>
    <row r="116" spans="1:5">
      <c r="A116" t="s">
        <v>21</v>
      </c>
      <c r="B116">
        <v>2010</v>
      </c>
      <c r="C116">
        <v>42</v>
      </c>
      <c r="D116">
        <v>62</v>
      </c>
      <c r="E116">
        <v>39404</v>
      </c>
    </row>
    <row r="117" spans="1:5">
      <c r="A117" t="s">
        <v>22</v>
      </c>
      <c r="B117">
        <v>2010</v>
      </c>
      <c r="C117">
        <v>42</v>
      </c>
      <c r="D117">
        <v>19</v>
      </c>
      <c r="E117">
        <v>1854</v>
      </c>
    </row>
    <row r="118" spans="1:5">
      <c r="A118" t="s">
        <v>23</v>
      </c>
      <c r="B118">
        <v>2010</v>
      </c>
      <c r="C118">
        <v>42</v>
      </c>
      <c r="D118">
        <v>11</v>
      </c>
      <c r="E118">
        <v>4545</v>
      </c>
    </row>
    <row r="119" spans="1:5">
      <c r="A119" t="s">
        <v>24</v>
      </c>
      <c r="B119">
        <v>2010</v>
      </c>
      <c r="C119">
        <v>42</v>
      </c>
      <c r="D119">
        <v>76</v>
      </c>
      <c r="E119">
        <v>41122</v>
      </c>
    </row>
    <row r="120" spans="1:5">
      <c r="A120" t="s">
        <v>25</v>
      </c>
      <c r="B120">
        <v>2010</v>
      </c>
      <c r="C120">
        <v>42</v>
      </c>
      <c r="D120">
        <v>45</v>
      </c>
      <c r="E120">
        <v>13006</v>
      </c>
    </row>
    <row r="121" spans="1:5">
      <c r="A121" t="s">
        <v>26</v>
      </c>
      <c r="B121">
        <v>2010</v>
      </c>
      <c r="C121">
        <v>42</v>
      </c>
      <c r="D121">
        <v>8</v>
      </c>
      <c r="E121">
        <v>2457</v>
      </c>
    </row>
    <row r="122" spans="1:5">
      <c r="A122" t="s">
        <v>27</v>
      </c>
      <c r="B122">
        <v>2010</v>
      </c>
      <c r="C122">
        <v>42</v>
      </c>
      <c r="D122">
        <v>41</v>
      </c>
      <c r="E122">
        <v>8963</v>
      </c>
    </row>
    <row r="123" spans="1:5">
      <c r="A123" t="s">
        <v>28</v>
      </c>
      <c r="B123">
        <v>2010</v>
      </c>
      <c r="C123">
        <v>42</v>
      </c>
      <c r="D123">
        <v>14</v>
      </c>
      <c r="E123">
        <v>16010</v>
      </c>
    </row>
    <row r="124" spans="1:5">
      <c r="A124" t="s">
        <v>29</v>
      </c>
      <c r="B124">
        <v>2010</v>
      </c>
      <c r="C124">
        <v>42</v>
      </c>
      <c r="D124">
        <v>47</v>
      </c>
      <c r="E124">
        <v>16545</v>
      </c>
    </row>
    <row r="125" spans="1:5">
      <c r="A125" t="s">
        <v>30</v>
      </c>
      <c r="B125">
        <v>2010</v>
      </c>
      <c r="C125">
        <v>42</v>
      </c>
      <c r="D125">
        <v>30</v>
      </c>
      <c r="E125">
        <v>6402</v>
      </c>
    </row>
    <row r="126" spans="1:5">
      <c r="A126" t="s">
        <v>31</v>
      </c>
      <c r="B126">
        <v>2010</v>
      </c>
      <c r="C126">
        <v>42</v>
      </c>
      <c r="D126">
        <v>20</v>
      </c>
      <c r="E126">
        <v>11895</v>
      </c>
    </row>
    <row r="127" spans="1:5">
      <c r="A127" t="s">
        <v>32</v>
      </c>
      <c r="B127">
        <v>2010</v>
      </c>
      <c r="C127">
        <v>42</v>
      </c>
      <c r="D127">
        <v>53</v>
      </c>
      <c r="E127">
        <v>28061</v>
      </c>
    </row>
    <row r="128" spans="1:5">
      <c r="A128" t="s">
        <v>33</v>
      </c>
      <c r="B128">
        <v>2010</v>
      </c>
      <c r="C128">
        <v>42</v>
      </c>
      <c r="D128">
        <v>50</v>
      </c>
      <c r="E128">
        <v>15451</v>
      </c>
    </row>
    <row r="129" spans="1:5">
      <c r="A129" t="s">
        <v>34</v>
      </c>
      <c r="B129">
        <v>2010</v>
      </c>
      <c r="C129">
        <v>42</v>
      </c>
      <c r="D129">
        <v>17</v>
      </c>
      <c r="E129">
        <v>6332</v>
      </c>
    </row>
    <row r="130" spans="1:5">
      <c r="A130" t="s">
        <v>35</v>
      </c>
      <c r="B130">
        <v>2010</v>
      </c>
      <c r="C130">
        <v>42</v>
      </c>
      <c r="D130">
        <v>45</v>
      </c>
      <c r="E130">
        <v>17911</v>
      </c>
    </row>
    <row r="131" spans="1:5">
      <c r="A131" t="s">
        <v>36</v>
      </c>
      <c r="B131">
        <v>2010</v>
      </c>
      <c r="C131">
        <v>42</v>
      </c>
      <c r="D131">
        <v>32</v>
      </c>
      <c r="E131">
        <v>9496</v>
      </c>
    </row>
    <row r="132" spans="1:5">
      <c r="A132" t="s">
        <v>37</v>
      </c>
      <c r="B132">
        <v>2010</v>
      </c>
      <c r="C132">
        <v>42</v>
      </c>
      <c r="D132">
        <v>7</v>
      </c>
      <c r="E132">
        <v>2690</v>
      </c>
    </row>
    <row r="133" spans="1:5">
      <c r="A133" t="s">
        <v>38</v>
      </c>
      <c r="B133">
        <v>2010</v>
      </c>
      <c r="C133">
        <v>42</v>
      </c>
      <c r="D133">
        <v>14</v>
      </c>
      <c r="E133">
        <v>2839</v>
      </c>
    </row>
    <row r="134" spans="1:5">
      <c r="A134" t="s">
        <v>39</v>
      </c>
      <c r="B134">
        <v>2010</v>
      </c>
      <c r="C134">
        <v>42</v>
      </c>
      <c r="D134">
        <v>34</v>
      </c>
      <c r="E134">
        <v>11335</v>
      </c>
    </row>
    <row r="135" spans="1:5">
      <c r="A135" t="s">
        <v>40</v>
      </c>
      <c r="B135">
        <v>2010</v>
      </c>
      <c r="C135">
        <v>42</v>
      </c>
      <c r="D135">
        <v>29</v>
      </c>
      <c r="E135">
        <v>5790</v>
      </c>
    </row>
    <row r="136" spans="1:5">
      <c r="A136" t="s">
        <v>41</v>
      </c>
      <c r="B136">
        <v>2010</v>
      </c>
      <c r="C136">
        <v>42</v>
      </c>
      <c r="D136">
        <v>25</v>
      </c>
      <c r="E136">
        <v>8496</v>
      </c>
    </row>
    <row r="137" spans="1:5">
      <c r="A137" t="s">
        <v>42</v>
      </c>
      <c r="B137">
        <v>2010</v>
      </c>
      <c r="C137">
        <v>42</v>
      </c>
      <c r="D137">
        <v>21</v>
      </c>
      <c r="E137">
        <v>7523</v>
      </c>
    </row>
    <row r="138" spans="1:5">
      <c r="A138" t="s">
        <v>43</v>
      </c>
      <c r="B138">
        <v>2010</v>
      </c>
      <c r="C138">
        <v>42</v>
      </c>
      <c r="D138">
        <v>95</v>
      </c>
      <c r="E138">
        <v>14636</v>
      </c>
    </row>
    <row r="139" spans="1:5">
      <c r="A139" t="s">
        <v>44</v>
      </c>
      <c r="B139">
        <v>2010</v>
      </c>
      <c r="C139">
        <v>42</v>
      </c>
      <c r="D139">
        <v>71</v>
      </c>
      <c r="E139">
        <v>25377</v>
      </c>
    </row>
    <row r="140" spans="1:5">
      <c r="A140" t="s">
        <v>45</v>
      </c>
      <c r="B140">
        <v>2010</v>
      </c>
      <c r="C140">
        <v>42</v>
      </c>
      <c r="D140">
        <v>20</v>
      </c>
      <c r="E140">
        <v>5639</v>
      </c>
    </row>
    <row r="141" spans="1:5">
      <c r="A141" t="s">
        <v>46</v>
      </c>
      <c r="B141">
        <v>2010</v>
      </c>
      <c r="C141">
        <v>42</v>
      </c>
      <c r="D141">
        <v>47</v>
      </c>
      <c r="E141">
        <v>16044</v>
      </c>
    </row>
    <row r="142" spans="1:5">
      <c r="A142" t="s">
        <v>47</v>
      </c>
      <c r="B142">
        <v>2010</v>
      </c>
      <c r="C142">
        <v>42</v>
      </c>
      <c r="D142">
        <v>18</v>
      </c>
      <c r="E142">
        <v>3381</v>
      </c>
    </row>
    <row r="143" spans="1:5">
      <c r="A143" t="s">
        <v>48</v>
      </c>
      <c r="B143">
        <v>2010</v>
      </c>
      <c r="C143">
        <v>42</v>
      </c>
      <c r="D143">
        <v>19</v>
      </c>
      <c r="E143">
        <v>7425</v>
      </c>
    </row>
    <row r="144" spans="1:5">
      <c r="A144" t="s">
        <v>49</v>
      </c>
      <c r="B144">
        <v>2010</v>
      </c>
      <c r="C144">
        <v>42</v>
      </c>
      <c r="D144">
        <v>64</v>
      </c>
      <c r="E144">
        <v>18273</v>
      </c>
    </row>
    <row r="145" spans="1:5">
      <c r="A145" t="s">
        <v>50</v>
      </c>
      <c r="B145">
        <v>2010</v>
      </c>
      <c r="C145">
        <v>42</v>
      </c>
      <c r="D145">
        <v>21</v>
      </c>
      <c r="E145">
        <v>6890</v>
      </c>
    </row>
    <row r="146" spans="1:5">
      <c r="A146" t="s">
        <v>51</v>
      </c>
      <c r="B146">
        <v>2010</v>
      </c>
      <c r="C146">
        <v>42</v>
      </c>
      <c r="D146">
        <v>22</v>
      </c>
      <c r="E146">
        <v>7190</v>
      </c>
    </row>
    <row r="147" spans="1:5">
      <c r="A147" t="s">
        <v>52</v>
      </c>
      <c r="B147">
        <v>2010</v>
      </c>
      <c r="C147">
        <v>42</v>
      </c>
      <c r="D147">
        <v>18</v>
      </c>
      <c r="E147">
        <v>5436</v>
      </c>
    </row>
    <row r="148" spans="1:5">
      <c r="A148" t="s">
        <v>53</v>
      </c>
      <c r="B148">
        <v>2010</v>
      </c>
      <c r="C148">
        <v>42</v>
      </c>
      <c r="D148">
        <v>50</v>
      </c>
      <c r="E148">
        <v>12211</v>
      </c>
    </row>
    <row r="149" spans="1:5">
      <c r="A149" t="s">
        <v>54</v>
      </c>
      <c r="B149">
        <v>2010</v>
      </c>
      <c r="C149">
        <v>42</v>
      </c>
      <c r="D149">
        <v>98</v>
      </c>
      <c r="E149">
        <v>51887</v>
      </c>
    </row>
    <row r="150" spans="1:5">
      <c r="A150" t="s">
        <v>55</v>
      </c>
      <c r="B150">
        <v>2010</v>
      </c>
      <c r="C150">
        <v>42</v>
      </c>
      <c r="D150">
        <v>20</v>
      </c>
      <c r="E150">
        <v>8171</v>
      </c>
    </row>
    <row r="151" spans="1:5">
      <c r="A151" t="s">
        <v>56</v>
      </c>
      <c r="B151">
        <v>2010</v>
      </c>
      <c r="C151">
        <v>42</v>
      </c>
      <c r="D151">
        <v>11</v>
      </c>
      <c r="E151">
        <v>3036</v>
      </c>
    </row>
    <row r="152" spans="1:5">
      <c r="A152" t="s">
        <v>57</v>
      </c>
      <c r="B152">
        <v>2010</v>
      </c>
      <c r="C152">
        <v>42</v>
      </c>
      <c r="D152">
        <v>84</v>
      </c>
      <c r="E152">
        <v>61855</v>
      </c>
    </row>
    <row r="153" spans="1:5">
      <c r="A153" t="s">
        <v>58</v>
      </c>
      <c r="B153">
        <v>2010</v>
      </c>
      <c r="C153">
        <v>42</v>
      </c>
      <c r="D153">
        <v>15</v>
      </c>
      <c r="E153">
        <v>3096</v>
      </c>
    </row>
    <row r="154" spans="1:5">
      <c r="A154" t="s">
        <v>59</v>
      </c>
      <c r="B154">
        <v>2010</v>
      </c>
      <c r="C154">
        <v>42</v>
      </c>
      <c r="D154">
        <v>33</v>
      </c>
      <c r="E154">
        <v>8777</v>
      </c>
    </row>
    <row r="155" spans="1:5">
      <c r="A155" t="s">
        <v>60</v>
      </c>
      <c r="B155">
        <v>2010</v>
      </c>
      <c r="C155">
        <v>42</v>
      </c>
      <c r="D155">
        <v>43</v>
      </c>
      <c r="E155">
        <v>5807</v>
      </c>
    </row>
    <row r="156" spans="1:5">
      <c r="A156" t="s">
        <v>61</v>
      </c>
      <c r="B156">
        <v>2010</v>
      </c>
      <c r="C156">
        <v>42</v>
      </c>
      <c r="D156">
        <v>28</v>
      </c>
      <c r="E156">
        <v>5206</v>
      </c>
    </row>
    <row r="157" spans="1:5">
      <c r="A157" t="s">
        <v>62</v>
      </c>
      <c r="B157">
        <v>2010</v>
      </c>
      <c r="C157">
        <v>42</v>
      </c>
      <c r="D157">
        <v>42</v>
      </c>
      <c r="E157">
        <v>90998</v>
      </c>
    </row>
    <row r="158" spans="1:5">
      <c r="A158" t="s">
        <v>6</v>
      </c>
      <c r="B158">
        <v>2010</v>
      </c>
      <c r="C158">
        <v>43</v>
      </c>
      <c r="D158">
        <v>36</v>
      </c>
      <c r="E158">
        <v>12036</v>
      </c>
    </row>
    <row r="159" spans="1:5">
      <c r="A159" t="s">
        <v>12</v>
      </c>
      <c r="B159">
        <v>2010</v>
      </c>
      <c r="C159">
        <v>43</v>
      </c>
      <c r="D159">
        <v>8</v>
      </c>
      <c r="E159">
        <v>1860</v>
      </c>
    </row>
    <row r="160" spans="1:5">
      <c r="A160" t="s">
        <v>13</v>
      </c>
      <c r="B160">
        <v>2010</v>
      </c>
      <c r="C160">
        <v>43</v>
      </c>
      <c r="D160">
        <v>52</v>
      </c>
      <c r="E160">
        <v>26215</v>
      </c>
    </row>
    <row r="161" spans="1:5">
      <c r="A161" t="s">
        <v>14</v>
      </c>
      <c r="B161">
        <v>2010</v>
      </c>
      <c r="C161">
        <v>43</v>
      </c>
      <c r="D161">
        <v>14</v>
      </c>
      <c r="E161">
        <v>2901</v>
      </c>
    </row>
    <row r="162" spans="1:5">
      <c r="A162" t="s">
        <v>15</v>
      </c>
      <c r="B162">
        <v>2010</v>
      </c>
      <c r="C162">
        <v>43</v>
      </c>
      <c r="D162">
        <v>130</v>
      </c>
      <c r="E162">
        <v>34733</v>
      </c>
    </row>
    <row r="163" spans="1:5">
      <c r="A163" t="s">
        <v>16</v>
      </c>
      <c r="B163">
        <v>2010</v>
      </c>
      <c r="C163">
        <v>43</v>
      </c>
      <c r="D163">
        <v>11</v>
      </c>
      <c r="E163">
        <v>19238</v>
      </c>
    </row>
    <row r="164" spans="1:5">
      <c r="A164" t="s">
        <v>17</v>
      </c>
      <c r="B164">
        <v>2010</v>
      </c>
      <c r="C164">
        <v>43</v>
      </c>
      <c r="D164">
        <v>22</v>
      </c>
      <c r="E164">
        <v>4797</v>
      </c>
    </row>
    <row r="165" spans="1:5">
      <c r="A165" t="s">
        <v>18</v>
      </c>
      <c r="B165">
        <v>2010</v>
      </c>
      <c r="C165">
        <v>43</v>
      </c>
      <c r="D165">
        <v>14</v>
      </c>
      <c r="E165">
        <v>4126</v>
      </c>
    </row>
    <row r="166" spans="1:5">
      <c r="A166" t="s">
        <v>19</v>
      </c>
      <c r="B166">
        <v>2010</v>
      </c>
      <c r="C166">
        <v>43</v>
      </c>
      <c r="D166">
        <v>4</v>
      </c>
      <c r="E166">
        <v>3241</v>
      </c>
    </row>
    <row r="167" spans="1:5">
      <c r="A167" t="s">
        <v>20</v>
      </c>
      <c r="B167">
        <v>2010</v>
      </c>
      <c r="C167">
        <v>43</v>
      </c>
      <c r="D167">
        <v>0</v>
      </c>
      <c r="E167">
        <v>0</v>
      </c>
    </row>
    <row r="168" spans="1:5">
      <c r="A168" t="s">
        <v>21</v>
      </c>
      <c r="B168">
        <v>2010</v>
      </c>
      <c r="C168">
        <v>43</v>
      </c>
      <c r="D168">
        <v>60</v>
      </c>
      <c r="E168">
        <v>36901</v>
      </c>
    </row>
    <row r="169" spans="1:5">
      <c r="A169" t="s">
        <v>22</v>
      </c>
      <c r="B169">
        <v>2010</v>
      </c>
      <c r="C169">
        <v>43</v>
      </c>
      <c r="D169">
        <v>18</v>
      </c>
      <c r="E169">
        <v>1715</v>
      </c>
    </row>
    <row r="170" spans="1:5">
      <c r="A170" t="s">
        <v>23</v>
      </c>
      <c r="B170">
        <v>2010</v>
      </c>
      <c r="C170">
        <v>43</v>
      </c>
      <c r="D170">
        <v>12</v>
      </c>
      <c r="E170">
        <v>4531</v>
      </c>
    </row>
    <row r="171" spans="1:5">
      <c r="A171" t="s">
        <v>24</v>
      </c>
      <c r="B171">
        <v>2010</v>
      </c>
      <c r="C171">
        <v>43</v>
      </c>
      <c r="D171">
        <v>79</v>
      </c>
      <c r="E171">
        <v>42741</v>
      </c>
    </row>
    <row r="172" spans="1:5">
      <c r="A172" t="s">
        <v>25</v>
      </c>
      <c r="B172">
        <v>2010</v>
      </c>
      <c r="C172">
        <v>43</v>
      </c>
      <c r="D172">
        <v>45</v>
      </c>
      <c r="E172">
        <v>13079</v>
      </c>
    </row>
    <row r="173" spans="1:5">
      <c r="A173" t="s">
        <v>26</v>
      </c>
      <c r="B173">
        <v>2010</v>
      </c>
      <c r="C173">
        <v>43</v>
      </c>
      <c r="D173">
        <v>10</v>
      </c>
      <c r="E173">
        <v>4912</v>
      </c>
    </row>
    <row r="174" spans="1:5">
      <c r="A174" t="s">
        <v>27</v>
      </c>
      <c r="B174">
        <v>2010</v>
      </c>
      <c r="C174">
        <v>43</v>
      </c>
      <c r="D174">
        <v>43</v>
      </c>
      <c r="E174">
        <v>9850</v>
      </c>
    </row>
    <row r="175" spans="1:5">
      <c r="A175" t="s">
        <v>28</v>
      </c>
      <c r="B175">
        <v>2010</v>
      </c>
      <c r="C175">
        <v>43</v>
      </c>
      <c r="D175">
        <v>15</v>
      </c>
      <c r="E175">
        <v>17987</v>
      </c>
    </row>
    <row r="176" spans="1:5">
      <c r="A176" t="s">
        <v>29</v>
      </c>
      <c r="B176">
        <v>2010</v>
      </c>
      <c r="C176">
        <v>43</v>
      </c>
      <c r="D176">
        <v>39</v>
      </c>
      <c r="E176">
        <v>16904</v>
      </c>
    </row>
    <row r="177" spans="1:5">
      <c r="A177" t="s">
        <v>30</v>
      </c>
      <c r="B177">
        <v>2010</v>
      </c>
      <c r="C177">
        <v>43</v>
      </c>
      <c r="D177">
        <v>30</v>
      </c>
      <c r="E177">
        <v>6501</v>
      </c>
    </row>
    <row r="178" spans="1:5">
      <c r="A178" t="s">
        <v>31</v>
      </c>
      <c r="B178">
        <v>2010</v>
      </c>
      <c r="C178">
        <v>43</v>
      </c>
      <c r="D178">
        <v>20</v>
      </c>
      <c r="E178">
        <v>11517</v>
      </c>
    </row>
    <row r="179" spans="1:5">
      <c r="A179" t="s">
        <v>32</v>
      </c>
      <c r="B179">
        <v>2010</v>
      </c>
      <c r="C179">
        <v>43</v>
      </c>
      <c r="D179">
        <v>52</v>
      </c>
      <c r="E179">
        <v>29092</v>
      </c>
    </row>
    <row r="180" spans="1:5">
      <c r="A180" t="s">
        <v>33</v>
      </c>
      <c r="B180">
        <v>2010</v>
      </c>
      <c r="C180">
        <v>43</v>
      </c>
      <c r="D180">
        <v>51</v>
      </c>
      <c r="E180">
        <v>16496</v>
      </c>
    </row>
    <row r="181" spans="1:5">
      <c r="A181" t="s">
        <v>34</v>
      </c>
      <c r="B181">
        <v>2010</v>
      </c>
      <c r="C181">
        <v>43</v>
      </c>
      <c r="D181">
        <v>18</v>
      </c>
      <c r="E181">
        <v>6586</v>
      </c>
    </row>
    <row r="182" spans="1:5">
      <c r="A182" t="s">
        <v>35</v>
      </c>
      <c r="B182">
        <v>2010</v>
      </c>
      <c r="C182">
        <v>43</v>
      </c>
      <c r="D182">
        <v>47</v>
      </c>
      <c r="E182">
        <v>17090</v>
      </c>
    </row>
    <row r="183" spans="1:5">
      <c r="A183" t="s">
        <v>36</v>
      </c>
      <c r="B183">
        <v>2010</v>
      </c>
      <c r="C183">
        <v>43</v>
      </c>
      <c r="D183">
        <v>31</v>
      </c>
      <c r="E183">
        <v>9482</v>
      </c>
    </row>
    <row r="184" spans="1:5">
      <c r="A184" t="s">
        <v>37</v>
      </c>
      <c r="B184">
        <v>2010</v>
      </c>
      <c r="C184">
        <v>43</v>
      </c>
      <c r="D184">
        <v>7</v>
      </c>
      <c r="E184">
        <v>2748</v>
      </c>
    </row>
    <row r="185" spans="1:5">
      <c r="A185" t="s">
        <v>38</v>
      </c>
      <c r="B185">
        <v>2010</v>
      </c>
      <c r="C185">
        <v>43</v>
      </c>
      <c r="D185">
        <v>14</v>
      </c>
      <c r="E185">
        <v>2916</v>
      </c>
    </row>
    <row r="186" spans="1:5">
      <c r="A186" t="s">
        <v>39</v>
      </c>
      <c r="B186">
        <v>2010</v>
      </c>
      <c r="C186">
        <v>43</v>
      </c>
      <c r="D186">
        <v>34</v>
      </c>
      <c r="E186">
        <v>11238</v>
      </c>
    </row>
    <row r="187" spans="1:5">
      <c r="A187" t="s">
        <v>40</v>
      </c>
      <c r="B187">
        <v>2010</v>
      </c>
      <c r="C187">
        <v>43</v>
      </c>
      <c r="D187">
        <v>29</v>
      </c>
      <c r="E187">
        <v>5593</v>
      </c>
    </row>
    <row r="188" spans="1:5">
      <c r="A188" t="s">
        <v>41</v>
      </c>
      <c r="B188">
        <v>2010</v>
      </c>
      <c r="C188">
        <v>43</v>
      </c>
      <c r="D188">
        <v>23</v>
      </c>
      <c r="E188">
        <v>7734</v>
      </c>
    </row>
    <row r="189" spans="1:5">
      <c r="A189" t="s">
        <v>42</v>
      </c>
      <c r="B189">
        <v>2010</v>
      </c>
      <c r="C189">
        <v>43</v>
      </c>
      <c r="D189">
        <v>24</v>
      </c>
      <c r="E189">
        <v>8068</v>
      </c>
    </row>
    <row r="190" spans="1:5">
      <c r="A190" t="s">
        <v>43</v>
      </c>
      <c r="B190">
        <v>2010</v>
      </c>
      <c r="C190">
        <v>43</v>
      </c>
      <c r="D190">
        <v>98</v>
      </c>
      <c r="E190">
        <v>14764</v>
      </c>
    </row>
    <row r="191" spans="1:5">
      <c r="A191" t="s">
        <v>44</v>
      </c>
      <c r="B191">
        <v>2010</v>
      </c>
      <c r="C191">
        <v>43</v>
      </c>
      <c r="D191">
        <v>74</v>
      </c>
      <c r="E191">
        <v>26606</v>
      </c>
    </row>
    <row r="192" spans="1:5">
      <c r="A192" t="s">
        <v>45</v>
      </c>
      <c r="B192">
        <v>2010</v>
      </c>
      <c r="C192">
        <v>43</v>
      </c>
      <c r="D192">
        <v>20</v>
      </c>
      <c r="E192">
        <v>5306</v>
      </c>
    </row>
    <row r="193" spans="1:5">
      <c r="A193" t="s">
        <v>46</v>
      </c>
      <c r="B193">
        <v>2010</v>
      </c>
      <c r="C193">
        <v>43</v>
      </c>
      <c r="D193">
        <v>49</v>
      </c>
      <c r="E193">
        <v>17298</v>
      </c>
    </row>
    <row r="194" spans="1:5">
      <c r="A194" t="s">
        <v>47</v>
      </c>
      <c r="B194">
        <v>2010</v>
      </c>
      <c r="C194">
        <v>43</v>
      </c>
      <c r="D194">
        <v>18</v>
      </c>
      <c r="E194">
        <v>2873</v>
      </c>
    </row>
    <row r="195" spans="1:5">
      <c r="A195" t="s">
        <v>48</v>
      </c>
      <c r="B195">
        <v>2010</v>
      </c>
      <c r="C195">
        <v>43</v>
      </c>
      <c r="D195">
        <v>22</v>
      </c>
      <c r="E195">
        <v>6917</v>
      </c>
    </row>
    <row r="196" spans="1:5">
      <c r="A196" t="s">
        <v>49</v>
      </c>
      <c r="B196">
        <v>2010</v>
      </c>
      <c r="C196">
        <v>43</v>
      </c>
      <c r="D196">
        <v>65</v>
      </c>
      <c r="E196">
        <v>18442</v>
      </c>
    </row>
    <row r="197" spans="1:5">
      <c r="A197" t="s">
        <v>50</v>
      </c>
      <c r="B197">
        <v>2010</v>
      </c>
      <c r="C197">
        <v>43</v>
      </c>
      <c r="D197">
        <v>21</v>
      </c>
      <c r="E197">
        <v>6818</v>
      </c>
    </row>
    <row r="198" spans="1:5">
      <c r="A198" t="s">
        <v>51</v>
      </c>
      <c r="B198">
        <v>2010</v>
      </c>
      <c r="C198">
        <v>43</v>
      </c>
      <c r="D198">
        <v>22</v>
      </c>
      <c r="E198">
        <v>7410</v>
      </c>
    </row>
    <row r="199" spans="1:5">
      <c r="A199" t="s">
        <v>52</v>
      </c>
      <c r="B199">
        <v>2010</v>
      </c>
      <c r="C199">
        <v>43</v>
      </c>
      <c r="D199">
        <v>19</v>
      </c>
      <c r="E199">
        <v>5491</v>
      </c>
    </row>
    <row r="200" spans="1:5">
      <c r="A200" t="s">
        <v>53</v>
      </c>
      <c r="B200">
        <v>2010</v>
      </c>
      <c r="C200">
        <v>43</v>
      </c>
      <c r="D200">
        <v>52</v>
      </c>
      <c r="E200">
        <v>12698</v>
      </c>
    </row>
    <row r="201" spans="1:5">
      <c r="A201" t="s">
        <v>54</v>
      </c>
      <c r="B201">
        <v>2010</v>
      </c>
      <c r="C201">
        <v>43</v>
      </c>
      <c r="D201">
        <v>96</v>
      </c>
      <c r="E201">
        <v>50622</v>
      </c>
    </row>
    <row r="202" spans="1:5">
      <c r="A202" t="s">
        <v>55</v>
      </c>
      <c r="B202">
        <v>2010</v>
      </c>
      <c r="C202">
        <v>43</v>
      </c>
      <c r="D202">
        <v>15</v>
      </c>
      <c r="E202">
        <v>6085</v>
      </c>
    </row>
    <row r="203" spans="1:5">
      <c r="A203" t="s">
        <v>56</v>
      </c>
      <c r="B203">
        <v>2010</v>
      </c>
      <c r="C203">
        <v>43</v>
      </c>
      <c r="D203">
        <v>11</v>
      </c>
      <c r="E203">
        <v>3255</v>
      </c>
    </row>
    <row r="204" spans="1:5">
      <c r="A204" t="s">
        <v>57</v>
      </c>
      <c r="B204">
        <v>2010</v>
      </c>
      <c r="C204">
        <v>43</v>
      </c>
      <c r="D204">
        <v>83</v>
      </c>
      <c r="E204">
        <v>60125</v>
      </c>
    </row>
    <row r="205" spans="1:5">
      <c r="A205" t="s">
        <v>58</v>
      </c>
      <c r="B205">
        <v>2010</v>
      </c>
      <c r="C205">
        <v>43</v>
      </c>
      <c r="D205">
        <v>15</v>
      </c>
      <c r="E205">
        <v>3141</v>
      </c>
    </row>
    <row r="206" spans="1:5">
      <c r="A206" t="s">
        <v>59</v>
      </c>
      <c r="B206">
        <v>2010</v>
      </c>
      <c r="C206">
        <v>43</v>
      </c>
      <c r="D206">
        <v>32</v>
      </c>
      <c r="E206">
        <v>9549</v>
      </c>
    </row>
    <row r="207" spans="1:5">
      <c r="A207" t="s">
        <v>60</v>
      </c>
      <c r="B207">
        <v>2010</v>
      </c>
      <c r="C207">
        <v>43</v>
      </c>
      <c r="D207">
        <v>46</v>
      </c>
      <c r="E207">
        <v>5245</v>
      </c>
    </row>
    <row r="208" spans="1:5">
      <c r="A208" t="s">
        <v>61</v>
      </c>
      <c r="B208">
        <v>2010</v>
      </c>
      <c r="C208">
        <v>43</v>
      </c>
      <c r="D208">
        <v>27</v>
      </c>
      <c r="E208">
        <v>4487</v>
      </c>
    </row>
    <row r="209" spans="1:5">
      <c r="A209" t="s">
        <v>62</v>
      </c>
      <c r="B209">
        <v>2010</v>
      </c>
      <c r="C209">
        <v>43</v>
      </c>
      <c r="D209">
        <v>41</v>
      </c>
      <c r="E209">
        <v>92678</v>
      </c>
    </row>
    <row r="210" spans="1:5">
      <c r="A210" t="s">
        <v>6</v>
      </c>
      <c r="B210">
        <v>2010</v>
      </c>
      <c r="C210">
        <v>44</v>
      </c>
      <c r="D210">
        <v>35</v>
      </c>
      <c r="E210">
        <v>12069</v>
      </c>
    </row>
    <row r="211" spans="1:5">
      <c r="A211" t="s">
        <v>12</v>
      </c>
      <c r="B211">
        <v>2010</v>
      </c>
      <c r="C211">
        <v>44</v>
      </c>
      <c r="D211">
        <v>8</v>
      </c>
      <c r="E211">
        <v>1901</v>
      </c>
    </row>
    <row r="212" spans="1:5">
      <c r="A212" t="s">
        <v>13</v>
      </c>
      <c r="B212">
        <v>2010</v>
      </c>
      <c r="C212">
        <v>44</v>
      </c>
      <c r="D212">
        <v>55</v>
      </c>
      <c r="E212">
        <v>26313</v>
      </c>
    </row>
    <row r="213" spans="1:5">
      <c r="A213" t="s">
        <v>14</v>
      </c>
      <c r="B213">
        <v>2010</v>
      </c>
      <c r="C213">
        <v>44</v>
      </c>
      <c r="D213">
        <v>19</v>
      </c>
      <c r="E213">
        <v>5228</v>
      </c>
    </row>
    <row r="214" spans="1:5">
      <c r="A214" t="s">
        <v>15</v>
      </c>
      <c r="B214">
        <v>2010</v>
      </c>
      <c r="C214">
        <v>44</v>
      </c>
      <c r="D214">
        <v>131</v>
      </c>
      <c r="E214">
        <v>35153</v>
      </c>
    </row>
    <row r="215" spans="1:5">
      <c r="A215" t="s">
        <v>16</v>
      </c>
      <c r="B215">
        <v>2010</v>
      </c>
      <c r="C215">
        <v>44</v>
      </c>
      <c r="D215">
        <v>12</v>
      </c>
      <c r="E215">
        <v>19862</v>
      </c>
    </row>
    <row r="216" spans="1:5">
      <c r="A216" t="s">
        <v>17</v>
      </c>
      <c r="B216">
        <v>2010</v>
      </c>
      <c r="C216">
        <v>44</v>
      </c>
      <c r="D216">
        <v>20</v>
      </c>
      <c r="E216">
        <v>4789</v>
      </c>
    </row>
    <row r="217" spans="1:5">
      <c r="A217" t="s">
        <v>18</v>
      </c>
      <c r="B217">
        <v>2010</v>
      </c>
      <c r="C217">
        <v>44</v>
      </c>
      <c r="D217">
        <v>14</v>
      </c>
      <c r="E217">
        <v>4048</v>
      </c>
    </row>
    <row r="218" spans="1:5">
      <c r="A218" t="s">
        <v>19</v>
      </c>
      <c r="B218">
        <v>2010</v>
      </c>
      <c r="C218">
        <v>44</v>
      </c>
      <c r="D218">
        <v>4</v>
      </c>
      <c r="E218">
        <v>3176</v>
      </c>
    </row>
    <row r="219" spans="1:5">
      <c r="A219" t="s">
        <v>20</v>
      </c>
      <c r="B219">
        <v>2010</v>
      </c>
      <c r="C219">
        <v>44</v>
      </c>
      <c r="D219">
        <v>0</v>
      </c>
      <c r="E219">
        <v>0</v>
      </c>
    </row>
    <row r="220" spans="1:5">
      <c r="A220" t="s">
        <v>21</v>
      </c>
      <c r="B220">
        <v>2010</v>
      </c>
      <c r="C220">
        <v>44</v>
      </c>
      <c r="D220">
        <v>62</v>
      </c>
      <c r="E220">
        <v>38891</v>
      </c>
    </row>
    <row r="221" spans="1:5">
      <c r="A221" t="s">
        <v>22</v>
      </c>
      <c r="B221">
        <v>2010</v>
      </c>
      <c r="C221">
        <v>44</v>
      </c>
      <c r="D221">
        <v>18</v>
      </c>
      <c r="E221">
        <v>1522</v>
      </c>
    </row>
    <row r="222" spans="1:5">
      <c r="A222" t="s">
        <v>23</v>
      </c>
      <c r="B222">
        <v>2010</v>
      </c>
      <c r="C222">
        <v>44</v>
      </c>
      <c r="D222">
        <v>13</v>
      </c>
      <c r="E222">
        <v>4816</v>
      </c>
    </row>
    <row r="223" spans="1:5">
      <c r="A223" t="s">
        <v>24</v>
      </c>
      <c r="B223">
        <v>2010</v>
      </c>
      <c r="C223">
        <v>44</v>
      </c>
      <c r="D223">
        <v>79</v>
      </c>
      <c r="E223">
        <v>41966</v>
      </c>
    </row>
    <row r="224" spans="1:5">
      <c r="A224" t="s">
        <v>25</v>
      </c>
      <c r="B224">
        <v>2010</v>
      </c>
      <c r="C224">
        <v>44</v>
      </c>
      <c r="D224">
        <v>42</v>
      </c>
      <c r="E224">
        <v>12704</v>
      </c>
    </row>
    <row r="225" spans="1:5">
      <c r="A225" t="s">
        <v>26</v>
      </c>
      <c r="B225">
        <v>2010</v>
      </c>
      <c r="C225">
        <v>44</v>
      </c>
      <c r="D225">
        <v>10</v>
      </c>
      <c r="E225">
        <v>5017</v>
      </c>
    </row>
    <row r="226" spans="1:5">
      <c r="A226" t="s">
        <v>27</v>
      </c>
      <c r="B226">
        <v>2010</v>
      </c>
      <c r="C226">
        <v>44</v>
      </c>
      <c r="D226">
        <v>43</v>
      </c>
      <c r="E226">
        <v>10181</v>
      </c>
    </row>
    <row r="227" spans="1:5">
      <c r="A227" t="s">
        <v>28</v>
      </c>
      <c r="B227">
        <v>2010</v>
      </c>
      <c r="C227">
        <v>44</v>
      </c>
      <c r="D227">
        <v>15</v>
      </c>
      <c r="E227">
        <v>13118</v>
      </c>
    </row>
    <row r="228" spans="1:5">
      <c r="A228" t="s">
        <v>29</v>
      </c>
      <c r="B228">
        <v>2010</v>
      </c>
      <c r="C228">
        <v>44</v>
      </c>
      <c r="D228">
        <v>39</v>
      </c>
      <c r="E228">
        <v>17513</v>
      </c>
    </row>
    <row r="229" spans="1:5">
      <c r="A229" t="s">
        <v>30</v>
      </c>
      <c r="B229">
        <v>2010</v>
      </c>
      <c r="C229">
        <v>44</v>
      </c>
      <c r="D229">
        <v>29</v>
      </c>
      <c r="E229">
        <v>5100</v>
      </c>
    </row>
    <row r="230" spans="1:5">
      <c r="A230" t="s">
        <v>31</v>
      </c>
      <c r="B230">
        <v>2010</v>
      </c>
      <c r="C230">
        <v>44</v>
      </c>
      <c r="D230">
        <v>20</v>
      </c>
      <c r="E230">
        <v>10111</v>
      </c>
    </row>
    <row r="231" spans="1:5">
      <c r="A231" t="s">
        <v>32</v>
      </c>
      <c r="B231">
        <v>2010</v>
      </c>
      <c r="C231">
        <v>44</v>
      </c>
      <c r="D231">
        <v>53</v>
      </c>
      <c r="E231">
        <v>27695</v>
      </c>
    </row>
    <row r="232" spans="1:5">
      <c r="A232" t="s">
        <v>33</v>
      </c>
      <c r="B232">
        <v>2010</v>
      </c>
      <c r="C232">
        <v>44</v>
      </c>
      <c r="D232">
        <v>51</v>
      </c>
      <c r="E232">
        <v>15983</v>
      </c>
    </row>
    <row r="233" spans="1:5">
      <c r="A233" t="s">
        <v>34</v>
      </c>
      <c r="B233">
        <v>2010</v>
      </c>
      <c r="C233">
        <v>44</v>
      </c>
      <c r="D233">
        <v>18</v>
      </c>
      <c r="E233">
        <v>6205</v>
      </c>
    </row>
    <row r="234" spans="1:5">
      <c r="A234" t="s">
        <v>35</v>
      </c>
      <c r="B234">
        <v>2010</v>
      </c>
      <c r="C234">
        <v>44</v>
      </c>
      <c r="D234">
        <v>45</v>
      </c>
      <c r="E234">
        <v>16390</v>
      </c>
    </row>
    <row r="235" spans="1:5">
      <c r="A235" t="s">
        <v>36</v>
      </c>
      <c r="B235">
        <v>2010</v>
      </c>
      <c r="C235">
        <v>44</v>
      </c>
      <c r="D235">
        <v>31</v>
      </c>
      <c r="E235">
        <v>8564</v>
      </c>
    </row>
    <row r="236" spans="1:5">
      <c r="A236" t="s">
        <v>37</v>
      </c>
      <c r="B236">
        <v>2010</v>
      </c>
      <c r="C236">
        <v>44</v>
      </c>
      <c r="D236">
        <v>7</v>
      </c>
      <c r="E236">
        <v>2468</v>
      </c>
    </row>
    <row r="237" spans="1:5">
      <c r="A237" t="s">
        <v>38</v>
      </c>
      <c r="B237">
        <v>2010</v>
      </c>
      <c r="C237">
        <v>44</v>
      </c>
      <c r="D237">
        <v>14</v>
      </c>
      <c r="E237">
        <v>2920</v>
      </c>
    </row>
    <row r="238" spans="1:5">
      <c r="A238" t="s">
        <v>39</v>
      </c>
      <c r="B238">
        <v>2010</v>
      </c>
      <c r="C238">
        <v>44</v>
      </c>
      <c r="D238">
        <v>35</v>
      </c>
      <c r="E238">
        <v>11541</v>
      </c>
    </row>
    <row r="239" spans="1:5">
      <c r="A239" t="s">
        <v>40</v>
      </c>
      <c r="B239">
        <v>2010</v>
      </c>
      <c r="C239">
        <v>44</v>
      </c>
      <c r="D239">
        <v>30</v>
      </c>
      <c r="E239">
        <v>5775</v>
      </c>
    </row>
    <row r="240" spans="1:5">
      <c r="A240" t="s">
        <v>41</v>
      </c>
      <c r="B240">
        <v>2010</v>
      </c>
      <c r="C240">
        <v>44</v>
      </c>
      <c r="D240">
        <v>25</v>
      </c>
      <c r="E240">
        <v>6179</v>
      </c>
    </row>
    <row r="241" spans="1:5">
      <c r="A241" t="s">
        <v>42</v>
      </c>
      <c r="B241">
        <v>2010</v>
      </c>
      <c r="C241">
        <v>44</v>
      </c>
      <c r="D241">
        <v>20</v>
      </c>
      <c r="E241">
        <v>6345</v>
      </c>
    </row>
    <row r="242" spans="1:5">
      <c r="A242" t="s">
        <v>43</v>
      </c>
      <c r="B242">
        <v>2010</v>
      </c>
      <c r="C242">
        <v>44</v>
      </c>
      <c r="D242">
        <v>104</v>
      </c>
      <c r="E242">
        <v>15170</v>
      </c>
    </row>
    <row r="243" spans="1:5">
      <c r="A243" t="s">
        <v>44</v>
      </c>
      <c r="B243">
        <v>2010</v>
      </c>
      <c r="C243">
        <v>44</v>
      </c>
      <c r="D243">
        <v>70</v>
      </c>
      <c r="E243">
        <v>26003</v>
      </c>
    </row>
    <row r="244" spans="1:5">
      <c r="A244" t="s">
        <v>45</v>
      </c>
      <c r="B244">
        <v>2010</v>
      </c>
      <c r="C244">
        <v>44</v>
      </c>
      <c r="D244">
        <v>19</v>
      </c>
      <c r="E244">
        <v>5324</v>
      </c>
    </row>
    <row r="245" spans="1:5">
      <c r="A245" t="s">
        <v>46</v>
      </c>
      <c r="B245">
        <v>2010</v>
      </c>
      <c r="C245">
        <v>44</v>
      </c>
      <c r="D245">
        <v>48</v>
      </c>
      <c r="E245">
        <v>17913</v>
      </c>
    </row>
    <row r="246" spans="1:5">
      <c r="A246" t="s">
        <v>47</v>
      </c>
      <c r="B246">
        <v>2010</v>
      </c>
      <c r="C246">
        <v>44</v>
      </c>
      <c r="D246">
        <v>15</v>
      </c>
      <c r="E246">
        <v>3009</v>
      </c>
    </row>
    <row r="247" spans="1:5">
      <c r="A247" t="s">
        <v>48</v>
      </c>
      <c r="B247">
        <v>2010</v>
      </c>
      <c r="C247">
        <v>44</v>
      </c>
      <c r="D247">
        <v>22</v>
      </c>
      <c r="E247">
        <v>7452</v>
      </c>
    </row>
    <row r="248" spans="1:5">
      <c r="A248" t="s">
        <v>49</v>
      </c>
      <c r="B248">
        <v>2010</v>
      </c>
      <c r="C248">
        <v>44</v>
      </c>
      <c r="D248">
        <v>66</v>
      </c>
      <c r="E248">
        <v>18256</v>
      </c>
    </row>
    <row r="249" spans="1:5">
      <c r="A249" t="s">
        <v>50</v>
      </c>
      <c r="B249">
        <v>2010</v>
      </c>
      <c r="C249">
        <v>44</v>
      </c>
      <c r="D249">
        <v>21</v>
      </c>
      <c r="E249">
        <v>6412</v>
      </c>
    </row>
    <row r="250" spans="1:5">
      <c r="A250" t="s">
        <v>51</v>
      </c>
      <c r="B250">
        <v>2010</v>
      </c>
      <c r="C250">
        <v>44</v>
      </c>
      <c r="D250">
        <v>22</v>
      </c>
      <c r="E250">
        <v>7186</v>
      </c>
    </row>
    <row r="251" spans="1:5">
      <c r="A251" t="s">
        <v>52</v>
      </c>
      <c r="B251">
        <v>2010</v>
      </c>
      <c r="C251">
        <v>44</v>
      </c>
      <c r="D251">
        <v>19</v>
      </c>
      <c r="E251">
        <v>5514</v>
      </c>
    </row>
    <row r="252" spans="1:5">
      <c r="A252" t="s">
        <v>53</v>
      </c>
      <c r="B252">
        <v>2010</v>
      </c>
      <c r="C252">
        <v>44</v>
      </c>
      <c r="D252">
        <v>51</v>
      </c>
      <c r="E252">
        <v>12119</v>
      </c>
    </row>
    <row r="253" spans="1:5">
      <c r="A253" t="s">
        <v>54</v>
      </c>
      <c r="B253">
        <v>2010</v>
      </c>
      <c r="C253">
        <v>44</v>
      </c>
      <c r="D253">
        <v>99</v>
      </c>
      <c r="E253">
        <v>51527</v>
      </c>
    </row>
    <row r="254" spans="1:5">
      <c r="A254" t="s">
        <v>55</v>
      </c>
      <c r="B254">
        <v>2010</v>
      </c>
      <c r="C254">
        <v>44</v>
      </c>
      <c r="D254">
        <v>23</v>
      </c>
      <c r="E254">
        <v>8284</v>
      </c>
    </row>
    <row r="255" spans="1:5">
      <c r="A255" t="s">
        <v>56</v>
      </c>
      <c r="B255">
        <v>2010</v>
      </c>
      <c r="C255">
        <v>44</v>
      </c>
      <c r="D255">
        <v>10</v>
      </c>
      <c r="E255">
        <v>2714</v>
      </c>
    </row>
    <row r="256" spans="1:5">
      <c r="A256" t="s">
        <v>57</v>
      </c>
      <c r="B256">
        <v>2010</v>
      </c>
      <c r="C256">
        <v>44</v>
      </c>
      <c r="D256">
        <v>84</v>
      </c>
      <c r="E256">
        <v>57607</v>
      </c>
    </row>
    <row r="257" spans="1:5">
      <c r="A257" t="s">
        <v>58</v>
      </c>
      <c r="B257">
        <v>2010</v>
      </c>
      <c r="C257">
        <v>44</v>
      </c>
      <c r="D257">
        <v>15</v>
      </c>
      <c r="E257">
        <v>3052</v>
      </c>
    </row>
    <row r="258" spans="1:5">
      <c r="A258" t="s">
        <v>59</v>
      </c>
      <c r="B258">
        <v>2010</v>
      </c>
      <c r="C258">
        <v>44</v>
      </c>
      <c r="D258">
        <v>34</v>
      </c>
      <c r="E258">
        <v>10653</v>
      </c>
    </row>
    <row r="259" spans="1:5">
      <c r="A259" t="s">
        <v>60</v>
      </c>
      <c r="B259">
        <v>2010</v>
      </c>
      <c r="C259">
        <v>44</v>
      </c>
      <c r="D259">
        <v>49</v>
      </c>
      <c r="E259">
        <v>5472</v>
      </c>
    </row>
    <row r="260" spans="1:5">
      <c r="A260" t="s">
        <v>61</v>
      </c>
      <c r="B260">
        <v>2010</v>
      </c>
      <c r="C260">
        <v>44</v>
      </c>
      <c r="D260">
        <v>28</v>
      </c>
      <c r="E260">
        <v>4412</v>
      </c>
    </row>
    <row r="261" spans="1:5">
      <c r="A261" t="s">
        <v>62</v>
      </c>
      <c r="B261">
        <v>2010</v>
      </c>
      <c r="C261">
        <v>44</v>
      </c>
      <c r="D261">
        <v>42</v>
      </c>
      <c r="E261">
        <v>87454</v>
      </c>
    </row>
    <row r="262" spans="1:5">
      <c r="A262" t="s">
        <v>6</v>
      </c>
      <c r="B262">
        <v>2010</v>
      </c>
      <c r="C262">
        <v>45</v>
      </c>
      <c r="D262">
        <v>34</v>
      </c>
      <c r="E262">
        <v>12102</v>
      </c>
    </row>
    <row r="263" spans="1:5">
      <c r="A263" t="s">
        <v>12</v>
      </c>
      <c r="B263">
        <v>2010</v>
      </c>
      <c r="C263">
        <v>45</v>
      </c>
      <c r="D263">
        <v>8</v>
      </c>
      <c r="E263">
        <v>1996</v>
      </c>
    </row>
    <row r="264" spans="1:5">
      <c r="A264" t="s">
        <v>13</v>
      </c>
      <c r="B264">
        <v>2010</v>
      </c>
      <c r="C264">
        <v>45</v>
      </c>
      <c r="D264">
        <v>54</v>
      </c>
      <c r="E264">
        <v>25282</v>
      </c>
    </row>
    <row r="265" spans="1:5">
      <c r="A265" t="s">
        <v>14</v>
      </c>
      <c r="B265">
        <v>2010</v>
      </c>
      <c r="C265">
        <v>45</v>
      </c>
      <c r="D265">
        <v>17</v>
      </c>
      <c r="E265">
        <v>4844</v>
      </c>
    </row>
    <row r="266" spans="1:5">
      <c r="A266" t="s">
        <v>15</v>
      </c>
      <c r="B266">
        <v>2010</v>
      </c>
      <c r="C266">
        <v>45</v>
      </c>
      <c r="D266">
        <v>126</v>
      </c>
      <c r="E266">
        <v>32998</v>
      </c>
    </row>
    <row r="267" spans="1:5">
      <c r="A267" t="s">
        <v>16</v>
      </c>
      <c r="B267">
        <v>2010</v>
      </c>
      <c r="C267">
        <v>45</v>
      </c>
      <c r="D267">
        <v>12</v>
      </c>
      <c r="E267">
        <v>19332</v>
      </c>
    </row>
    <row r="268" spans="1:5">
      <c r="A268" t="s">
        <v>17</v>
      </c>
      <c r="B268">
        <v>2010</v>
      </c>
      <c r="C268">
        <v>45</v>
      </c>
      <c r="D268">
        <v>19</v>
      </c>
      <c r="E268">
        <v>4381</v>
      </c>
    </row>
    <row r="269" spans="1:5">
      <c r="A269" t="s">
        <v>18</v>
      </c>
      <c r="B269">
        <v>2010</v>
      </c>
      <c r="C269">
        <v>45</v>
      </c>
      <c r="D269">
        <v>12</v>
      </c>
      <c r="E269">
        <v>3146</v>
      </c>
    </row>
    <row r="270" spans="1:5">
      <c r="A270" t="s">
        <v>19</v>
      </c>
      <c r="B270">
        <v>2010</v>
      </c>
      <c r="C270">
        <v>45</v>
      </c>
      <c r="D270">
        <v>4</v>
      </c>
      <c r="E270">
        <v>2962</v>
      </c>
    </row>
    <row r="271" spans="1:5">
      <c r="A271" t="s">
        <v>20</v>
      </c>
      <c r="B271">
        <v>2010</v>
      </c>
      <c r="C271">
        <v>45</v>
      </c>
      <c r="D271">
        <v>0</v>
      </c>
      <c r="E271">
        <v>0</v>
      </c>
    </row>
    <row r="272" spans="1:5">
      <c r="A272" t="s">
        <v>21</v>
      </c>
      <c r="B272">
        <v>2010</v>
      </c>
      <c r="C272">
        <v>45</v>
      </c>
      <c r="D272">
        <v>62</v>
      </c>
      <c r="E272">
        <v>40726</v>
      </c>
    </row>
    <row r="273" spans="1:5">
      <c r="A273" t="s">
        <v>22</v>
      </c>
      <c r="B273">
        <v>2010</v>
      </c>
      <c r="C273">
        <v>45</v>
      </c>
      <c r="D273">
        <v>18</v>
      </c>
      <c r="E273">
        <v>1618</v>
      </c>
    </row>
    <row r="274" spans="1:5">
      <c r="A274" t="s">
        <v>23</v>
      </c>
      <c r="B274">
        <v>2010</v>
      </c>
      <c r="C274">
        <v>45</v>
      </c>
      <c r="D274">
        <v>13</v>
      </c>
      <c r="E274">
        <v>4149</v>
      </c>
    </row>
    <row r="275" spans="1:5">
      <c r="A275" t="s">
        <v>24</v>
      </c>
      <c r="B275">
        <v>2010</v>
      </c>
      <c r="C275">
        <v>45</v>
      </c>
      <c r="D275">
        <v>80</v>
      </c>
      <c r="E275">
        <v>41894</v>
      </c>
    </row>
    <row r="276" spans="1:5">
      <c r="A276" t="s">
        <v>25</v>
      </c>
      <c r="B276">
        <v>2010</v>
      </c>
      <c r="C276">
        <v>45</v>
      </c>
      <c r="D276">
        <v>43</v>
      </c>
      <c r="E276">
        <v>12898</v>
      </c>
    </row>
    <row r="277" spans="1:5">
      <c r="A277" t="s">
        <v>26</v>
      </c>
      <c r="B277">
        <v>2010</v>
      </c>
      <c r="C277">
        <v>45</v>
      </c>
      <c r="D277">
        <v>10</v>
      </c>
      <c r="E277">
        <v>5016</v>
      </c>
    </row>
    <row r="278" spans="1:5">
      <c r="A278" t="s">
        <v>27</v>
      </c>
      <c r="B278">
        <v>2010</v>
      </c>
      <c r="C278">
        <v>45</v>
      </c>
      <c r="D278">
        <v>43</v>
      </c>
      <c r="E278">
        <v>10207</v>
      </c>
    </row>
    <row r="279" spans="1:5">
      <c r="A279" t="s">
        <v>28</v>
      </c>
      <c r="B279">
        <v>2010</v>
      </c>
      <c r="C279">
        <v>45</v>
      </c>
      <c r="D279">
        <v>15</v>
      </c>
      <c r="E279">
        <v>15247</v>
      </c>
    </row>
    <row r="280" spans="1:5">
      <c r="A280" t="s">
        <v>29</v>
      </c>
      <c r="B280">
        <v>2010</v>
      </c>
      <c r="C280">
        <v>45</v>
      </c>
      <c r="D280">
        <v>44</v>
      </c>
      <c r="E280">
        <v>22198</v>
      </c>
    </row>
    <row r="281" spans="1:5">
      <c r="A281" t="s">
        <v>30</v>
      </c>
      <c r="B281">
        <v>2010</v>
      </c>
      <c r="C281">
        <v>45</v>
      </c>
      <c r="D281">
        <v>31</v>
      </c>
      <c r="E281">
        <v>6169</v>
      </c>
    </row>
    <row r="282" spans="1:5">
      <c r="A282" t="s">
        <v>31</v>
      </c>
      <c r="B282">
        <v>2010</v>
      </c>
      <c r="C282">
        <v>45</v>
      </c>
      <c r="D282">
        <v>21</v>
      </c>
      <c r="E282">
        <v>9004</v>
      </c>
    </row>
    <row r="283" spans="1:5">
      <c r="A283" t="s">
        <v>32</v>
      </c>
      <c r="B283">
        <v>2010</v>
      </c>
      <c r="C283">
        <v>45</v>
      </c>
      <c r="D283">
        <v>54</v>
      </c>
      <c r="E283">
        <v>25514</v>
      </c>
    </row>
    <row r="284" spans="1:5">
      <c r="A284" t="s">
        <v>33</v>
      </c>
      <c r="B284">
        <v>2010</v>
      </c>
      <c r="C284">
        <v>45</v>
      </c>
      <c r="D284">
        <v>53</v>
      </c>
      <c r="E284">
        <v>17232</v>
      </c>
    </row>
    <row r="285" spans="1:5">
      <c r="A285" t="s">
        <v>34</v>
      </c>
      <c r="B285">
        <v>2010</v>
      </c>
      <c r="C285">
        <v>45</v>
      </c>
      <c r="D285">
        <v>16</v>
      </c>
      <c r="E285">
        <v>5487</v>
      </c>
    </row>
    <row r="286" spans="1:5">
      <c r="A286" t="s">
        <v>35</v>
      </c>
      <c r="B286">
        <v>2010</v>
      </c>
      <c r="C286">
        <v>45</v>
      </c>
      <c r="D286">
        <v>44</v>
      </c>
      <c r="E286">
        <v>16510</v>
      </c>
    </row>
    <row r="287" spans="1:5">
      <c r="A287" t="s">
        <v>36</v>
      </c>
      <c r="B287">
        <v>2010</v>
      </c>
      <c r="C287">
        <v>45</v>
      </c>
      <c r="D287">
        <v>31</v>
      </c>
      <c r="E287">
        <v>8662</v>
      </c>
    </row>
    <row r="288" spans="1:5">
      <c r="A288" t="s">
        <v>37</v>
      </c>
      <c r="B288">
        <v>2010</v>
      </c>
      <c r="C288">
        <v>45</v>
      </c>
      <c r="D288">
        <v>6</v>
      </c>
      <c r="E288">
        <v>2460</v>
      </c>
    </row>
    <row r="289" spans="1:5">
      <c r="A289" t="s">
        <v>38</v>
      </c>
      <c r="B289">
        <v>2010</v>
      </c>
      <c r="C289">
        <v>45</v>
      </c>
      <c r="D289">
        <v>16</v>
      </c>
      <c r="E289">
        <v>3546</v>
      </c>
    </row>
    <row r="290" spans="1:5">
      <c r="A290" t="s">
        <v>39</v>
      </c>
      <c r="B290">
        <v>2010</v>
      </c>
      <c r="C290">
        <v>45</v>
      </c>
      <c r="D290">
        <v>33</v>
      </c>
      <c r="E290">
        <v>9314</v>
      </c>
    </row>
    <row r="291" spans="1:5">
      <c r="A291" t="s">
        <v>40</v>
      </c>
      <c r="B291">
        <v>2010</v>
      </c>
      <c r="C291">
        <v>45</v>
      </c>
      <c r="D291">
        <v>29</v>
      </c>
      <c r="E291">
        <v>5256</v>
      </c>
    </row>
    <row r="292" spans="1:5">
      <c r="A292" t="s">
        <v>41</v>
      </c>
      <c r="B292">
        <v>2010</v>
      </c>
      <c r="C292">
        <v>45</v>
      </c>
      <c r="D292">
        <v>25</v>
      </c>
      <c r="E292">
        <v>7671</v>
      </c>
    </row>
    <row r="293" spans="1:5">
      <c r="A293" t="s">
        <v>42</v>
      </c>
      <c r="B293">
        <v>2010</v>
      </c>
      <c r="C293">
        <v>45</v>
      </c>
      <c r="D293">
        <v>24</v>
      </c>
      <c r="E293">
        <v>7823</v>
      </c>
    </row>
    <row r="294" spans="1:5">
      <c r="A294" t="s">
        <v>43</v>
      </c>
      <c r="B294">
        <v>2010</v>
      </c>
      <c r="C294">
        <v>45</v>
      </c>
      <c r="D294">
        <v>105</v>
      </c>
      <c r="E294">
        <v>15453</v>
      </c>
    </row>
    <row r="295" spans="1:5">
      <c r="A295" t="s">
        <v>44</v>
      </c>
      <c r="B295">
        <v>2010</v>
      </c>
      <c r="C295">
        <v>45</v>
      </c>
      <c r="D295">
        <v>72</v>
      </c>
      <c r="E295">
        <v>24116</v>
      </c>
    </row>
    <row r="296" spans="1:5">
      <c r="A296" t="s">
        <v>45</v>
      </c>
      <c r="B296">
        <v>2010</v>
      </c>
      <c r="C296">
        <v>45</v>
      </c>
      <c r="D296">
        <v>18</v>
      </c>
      <c r="E296">
        <v>5672</v>
      </c>
    </row>
    <row r="297" spans="1:5">
      <c r="A297" t="s">
        <v>46</v>
      </c>
      <c r="B297">
        <v>2010</v>
      </c>
      <c r="C297">
        <v>45</v>
      </c>
      <c r="D297">
        <v>44</v>
      </c>
      <c r="E297">
        <v>16602</v>
      </c>
    </row>
    <row r="298" spans="1:5">
      <c r="A298" t="s">
        <v>47</v>
      </c>
      <c r="B298">
        <v>2010</v>
      </c>
      <c r="C298">
        <v>45</v>
      </c>
      <c r="D298">
        <v>16</v>
      </c>
      <c r="E298">
        <v>2952</v>
      </c>
    </row>
    <row r="299" spans="1:5">
      <c r="A299" t="s">
        <v>48</v>
      </c>
      <c r="B299">
        <v>2010</v>
      </c>
      <c r="C299">
        <v>45</v>
      </c>
      <c r="D299">
        <v>20</v>
      </c>
      <c r="E299">
        <v>6965</v>
      </c>
    </row>
    <row r="300" spans="1:5">
      <c r="A300" t="s">
        <v>49</v>
      </c>
      <c r="B300">
        <v>2010</v>
      </c>
      <c r="C300">
        <v>45</v>
      </c>
      <c r="D300">
        <v>63</v>
      </c>
      <c r="E300">
        <v>17799</v>
      </c>
    </row>
    <row r="301" spans="1:5">
      <c r="A301" t="s">
        <v>50</v>
      </c>
      <c r="B301">
        <v>2010</v>
      </c>
      <c r="C301">
        <v>45</v>
      </c>
      <c r="D301">
        <v>21</v>
      </c>
      <c r="E301">
        <v>6284</v>
      </c>
    </row>
    <row r="302" spans="1:5">
      <c r="A302" t="s">
        <v>51</v>
      </c>
      <c r="B302">
        <v>2010</v>
      </c>
      <c r="C302">
        <v>45</v>
      </c>
      <c r="D302">
        <v>21</v>
      </c>
      <c r="E302">
        <v>6261</v>
      </c>
    </row>
    <row r="303" spans="1:5">
      <c r="A303" t="s">
        <v>52</v>
      </c>
      <c r="B303">
        <v>2010</v>
      </c>
      <c r="C303">
        <v>45</v>
      </c>
      <c r="D303">
        <v>18</v>
      </c>
      <c r="E303">
        <v>5246</v>
      </c>
    </row>
    <row r="304" spans="1:5">
      <c r="A304" t="s">
        <v>53</v>
      </c>
      <c r="B304">
        <v>2010</v>
      </c>
      <c r="C304">
        <v>45</v>
      </c>
      <c r="D304">
        <v>53</v>
      </c>
      <c r="E304">
        <v>12801</v>
      </c>
    </row>
    <row r="305" spans="1:5">
      <c r="A305" t="s">
        <v>54</v>
      </c>
      <c r="B305">
        <v>2010</v>
      </c>
      <c r="C305">
        <v>45</v>
      </c>
      <c r="D305">
        <v>97</v>
      </c>
      <c r="E305">
        <v>52030</v>
      </c>
    </row>
    <row r="306" spans="1:5">
      <c r="A306" t="s">
        <v>55</v>
      </c>
      <c r="B306">
        <v>2010</v>
      </c>
      <c r="C306">
        <v>45</v>
      </c>
      <c r="D306">
        <v>16</v>
      </c>
      <c r="E306">
        <v>6025</v>
      </c>
    </row>
    <row r="307" spans="1:5">
      <c r="A307" t="s">
        <v>56</v>
      </c>
      <c r="B307">
        <v>2010</v>
      </c>
      <c r="C307">
        <v>45</v>
      </c>
      <c r="D307">
        <v>11</v>
      </c>
      <c r="E307">
        <v>2928</v>
      </c>
    </row>
    <row r="308" spans="1:5">
      <c r="A308" t="s">
        <v>57</v>
      </c>
      <c r="B308">
        <v>2010</v>
      </c>
      <c r="C308">
        <v>45</v>
      </c>
      <c r="D308">
        <v>88</v>
      </c>
      <c r="E308">
        <v>62905</v>
      </c>
    </row>
    <row r="309" spans="1:5">
      <c r="A309" t="s">
        <v>58</v>
      </c>
      <c r="B309">
        <v>2010</v>
      </c>
      <c r="C309">
        <v>45</v>
      </c>
      <c r="D309">
        <v>18</v>
      </c>
      <c r="E309">
        <v>3748</v>
      </c>
    </row>
    <row r="310" spans="1:5">
      <c r="A310" t="s">
        <v>59</v>
      </c>
      <c r="B310">
        <v>2010</v>
      </c>
      <c r="C310">
        <v>45</v>
      </c>
      <c r="D310">
        <v>34</v>
      </c>
      <c r="E310">
        <v>9716</v>
      </c>
    </row>
    <row r="311" spans="1:5">
      <c r="A311" t="s">
        <v>60</v>
      </c>
      <c r="B311">
        <v>2010</v>
      </c>
      <c r="C311">
        <v>45</v>
      </c>
      <c r="D311">
        <v>46</v>
      </c>
      <c r="E311">
        <v>5320</v>
      </c>
    </row>
    <row r="312" spans="1:5">
      <c r="A312" t="s">
        <v>61</v>
      </c>
      <c r="B312">
        <v>2010</v>
      </c>
      <c r="C312">
        <v>45</v>
      </c>
      <c r="D312">
        <v>27</v>
      </c>
      <c r="E312">
        <v>4964</v>
      </c>
    </row>
    <row r="313" spans="1:5">
      <c r="A313" t="s">
        <v>62</v>
      </c>
      <c r="B313">
        <v>2010</v>
      </c>
      <c r="C313">
        <v>45</v>
      </c>
      <c r="D313">
        <v>42</v>
      </c>
      <c r="E313">
        <v>89571</v>
      </c>
    </row>
    <row r="314" spans="1:5">
      <c r="A314" t="s">
        <v>6</v>
      </c>
      <c r="B314">
        <v>2010</v>
      </c>
      <c r="C314">
        <v>46</v>
      </c>
      <c r="D314">
        <v>33</v>
      </c>
      <c r="E314">
        <v>12286</v>
      </c>
    </row>
    <row r="315" spans="1:5">
      <c r="A315" t="s">
        <v>12</v>
      </c>
      <c r="B315">
        <v>2010</v>
      </c>
      <c r="C315">
        <v>46</v>
      </c>
      <c r="D315">
        <v>7</v>
      </c>
      <c r="E315">
        <v>1870</v>
      </c>
    </row>
    <row r="316" spans="1:5">
      <c r="A316" t="s">
        <v>13</v>
      </c>
      <c r="B316">
        <v>2010</v>
      </c>
      <c r="C316">
        <v>46</v>
      </c>
      <c r="D316">
        <v>55</v>
      </c>
      <c r="E316">
        <v>25897</v>
      </c>
    </row>
    <row r="317" spans="1:5">
      <c r="A317" t="s">
        <v>14</v>
      </c>
      <c r="B317">
        <v>2010</v>
      </c>
      <c r="C317">
        <v>46</v>
      </c>
      <c r="D317">
        <v>18</v>
      </c>
      <c r="E317">
        <v>4760</v>
      </c>
    </row>
    <row r="318" spans="1:5">
      <c r="A318" t="s">
        <v>15</v>
      </c>
      <c r="B318">
        <v>2010</v>
      </c>
      <c r="C318">
        <v>46</v>
      </c>
      <c r="D318">
        <v>131</v>
      </c>
      <c r="E318">
        <v>36175</v>
      </c>
    </row>
    <row r="319" spans="1:5">
      <c r="A319" t="s">
        <v>16</v>
      </c>
      <c r="B319">
        <v>2010</v>
      </c>
      <c r="C319">
        <v>46</v>
      </c>
      <c r="D319">
        <v>9</v>
      </c>
      <c r="E319">
        <v>19683</v>
      </c>
    </row>
    <row r="320" spans="1:5">
      <c r="A320" t="s">
        <v>17</v>
      </c>
      <c r="B320">
        <v>2010</v>
      </c>
      <c r="C320">
        <v>46</v>
      </c>
      <c r="D320">
        <v>19</v>
      </c>
      <c r="E320">
        <v>3555</v>
      </c>
    </row>
    <row r="321" spans="1:5">
      <c r="A321" t="s">
        <v>18</v>
      </c>
      <c r="B321">
        <v>2010</v>
      </c>
      <c r="C321">
        <v>46</v>
      </c>
      <c r="D321">
        <v>11</v>
      </c>
      <c r="E321">
        <v>3070</v>
      </c>
    </row>
    <row r="322" spans="1:5">
      <c r="A322" t="s">
        <v>19</v>
      </c>
      <c r="B322">
        <v>2010</v>
      </c>
      <c r="C322">
        <v>46</v>
      </c>
      <c r="D322">
        <v>4</v>
      </c>
      <c r="E322">
        <v>3282</v>
      </c>
    </row>
    <row r="323" spans="1:5">
      <c r="A323" t="s">
        <v>20</v>
      </c>
      <c r="B323">
        <v>2010</v>
      </c>
      <c r="C323">
        <v>46</v>
      </c>
      <c r="D323">
        <v>0</v>
      </c>
      <c r="E323">
        <v>0</v>
      </c>
    </row>
    <row r="324" spans="1:5">
      <c r="A324" t="s">
        <v>21</v>
      </c>
      <c r="B324">
        <v>2010</v>
      </c>
      <c r="C324">
        <v>46</v>
      </c>
      <c r="D324">
        <v>62</v>
      </c>
      <c r="E324">
        <v>42545</v>
      </c>
    </row>
    <row r="325" spans="1:5">
      <c r="A325" t="s">
        <v>22</v>
      </c>
      <c r="B325">
        <v>2010</v>
      </c>
      <c r="C325">
        <v>46</v>
      </c>
      <c r="D325">
        <v>18</v>
      </c>
      <c r="E325">
        <v>1753</v>
      </c>
    </row>
    <row r="326" spans="1:5">
      <c r="A326" t="s">
        <v>23</v>
      </c>
      <c r="B326">
        <v>2010</v>
      </c>
      <c r="C326">
        <v>46</v>
      </c>
      <c r="D326">
        <v>13</v>
      </c>
      <c r="E326">
        <v>5003</v>
      </c>
    </row>
    <row r="327" spans="1:5">
      <c r="A327" t="s">
        <v>24</v>
      </c>
      <c r="B327">
        <v>2010</v>
      </c>
      <c r="C327">
        <v>46</v>
      </c>
      <c r="D327">
        <v>79</v>
      </c>
      <c r="E327">
        <v>40492</v>
      </c>
    </row>
    <row r="328" spans="1:5">
      <c r="A328" t="s">
        <v>25</v>
      </c>
      <c r="B328">
        <v>2010</v>
      </c>
      <c r="C328">
        <v>46</v>
      </c>
      <c r="D328">
        <v>42</v>
      </c>
      <c r="E328">
        <v>12670</v>
      </c>
    </row>
    <row r="329" spans="1:5">
      <c r="A329" t="s">
        <v>26</v>
      </c>
      <c r="B329">
        <v>2010</v>
      </c>
      <c r="C329">
        <v>46</v>
      </c>
      <c r="D329">
        <v>9</v>
      </c>
      <c r="E329">
        <v>4337</v>
      </c>
    </row>
    <row r="330" spans="1:5">
      <c r="A330" t="s">
        <v>27</v>
      </c>
      <c r="B330">
        <v>2010</v>
      </c>
      <c r="C330">
        <v>46</v>
      </c>
      <c r="D330">
        <v>44</v>
      </c>
      <c r="E330">
        <v>10574</v>
      </c>
    </row>
    <row r="331" spans="1:5">
      <c r="A331" t="s">
        <v>28</v>
      </c>
      <c r="B331">
        <v>2010</v>
      </c>
      <c r="C331">
        <v>46</v>
      </c>
      <c r="D331">
        <v>15</v>
      </c>
      <c r="E331">
        <v>16839</v>
      </c>
    </row>
    <row r="332" spans="1:5">
      <c r="A332" t="s">
        <v>29</v>
      </c>
      <c r="B332">
        <v>2010</v>
      </c>
      <c r="C332">
        <v>46</v>
      </c>
      <c r="D332">
        <v>37</v>
      </c>
      <c r="E332">
        <v>19147</v>
      </c>
    </row>
    <row r="333" spans="1:5">
      <c r="A333" t="s">
        <v>30</v>
      </c>
      <c r="B333">
        <v>2010</v>
      </c>
      <c r="C333">
        <v>46</v>
      </c>
      <c r="D333">
        <v>31</v>
      </c>
      <c r="E333">
        <v>6342</v>
      </c>
    </row>
    <row r="334" spans="1:5">
      <c r="A334" t="s">
        <v>31</v>
      </c>
      <c r="B334">
        <v>2010</v>
      </c>
      <c r="C334">
        <v>46</v>
      </c>
      <c r="D334">
        <v>20</v>
      </c>
      <c r="E334">
        <v>10399</v>
      </c>
    </row>
    <row r="335" spans="1:5">
      <c r="A335" t="s">
        <v>32</v>
      </c>
      <c r="B335">
        <v>2010</v>
      </c>
      <c r="C335">
        <v>46</v>
      </c>
      <c r="D335">
        <v>51</v>
      </c>
      <c r="E335">
        <v>29372</v>
      </c>
    </row>
    <row r="336" spans="1:5">
      <c r="A336" t="s">
        <v>33</v>
      </c>
      <c r="B336">
        <v>2010</v>
      </c>
      <c r="C336">
        <v>46</v>
      </c>
      <c r="D336">
        <v>49</v>
      </c>
      <c r="E336">
        <v>16629</v>
      </c>
    </row>
    <row r="337" spans="1:5">
      <c r="A337" t="s">
        <v>34</v>
      </c>
      <c r="B337">
        <v>2010</v>
      </c>
      <c r="C337">
        <v>46</v>
      </c>
      <c r="D337">
        <v>18</v>
      </c>
      <c r="E337">
        <v>6261</v>
      </c>
    </row>
    <row r="338" spans="1:5">
      <c r="A338" t="s">
        <v>35</v>
      </c>
      <c r="B338">
        <v>2010</v>
      </c>
      <c r="C338">
        <v>46</v>
      </c>
      <c r="D338">
        <v>45</v>
      </c>
      <c r="E338">
        <v>17108</v>
      </c>
    </row>
    <row r="339" spans="1:5">
      <c r="A339" t="s">
        <v>36</v>
      </c>
      <c r="B339">
        <v>2010</v>
      </c>
      <c r="C339">
        <v>46</v>
      </c>
      <c r="D339">
        <v>31</v>
      </c>
      <c r="E339">
        <v>8391</v>
      </c>
    </row>
    <row r="340" spans="1:5">
      <c r="A340" t="s">
        <v>37</v>
      </c>
      <c r="B340">
        <v>2010</v>
      </c>
      <c r="C340">
        <v>46</v>
      </c>
      <c r="D340">
        <v>6</v>
      </c>
      <c r="E340">
        <v>2729</v>
      </c>
    </row>
    <row r="341" spans="1:5">
      <c r="A341" t="s">
        <v>38</v>
      </c>
      <c r="B341">
        <v>2010</v>
      </c>
      <c r="C341">
        <v>46</v>
      </c>
      <c r="D341">
        <v>16</v>
      </c>
      <c r="E341">
        <v>3508</v>
      </c>
    </row>
    <row r="342" spans="1:5">
      <c r="A342" t="s">
        <v>39</v>
      </c>
      <c r="B342">
        <v>2010</v>
      </c>
      <c r="C342">
        <v>46</v>
      </c>
      <c r="D342">
        <v>34</v>
      </c>
      <c r="E342">
        <v>11167</v>
      </c>
    </row>
    <row r="343" spans="1:5">
      <c r="A343" t="s">
        <v>40</v>
      </c>
      <c r="B343">
        <v>2010</v>
      </c>
      <c r="C343">
        <v>46</v>
      </c>
      <c r="D343">
        <v>31</v>
      </c>
      <c r="E343">
        <v>5729</v>
      </c>
    </row>
    <row r="344" spans="1:5">
      <c r="A344" t="s">
        <v>41</v>
      </c>
      <c r="B344">
        <v>2010</v>
      </c>
      <c r="C344">
        <v>46</v>
      </c>
      <c r="D344">
        <v>24</v>
      </c>
      <c r="E344">
        <v>7393</v>
      </c>
    </row>
    <row r="345" spans="1:5">
      <c r="A345" t="s">
        <v>42</v>
      </c>
      <c r="B345">
        <v>2010</v>
      </c>
      <c r="C345">
        <v>46</v>
      </c>
      <c r="D345">
        <v>24</v>
      </c>
      <c r="E345">
        <v>7921</v>
      </c>
    </row>
    <row r="346" spans="1:5">
      <c r="A346" t="s">
        <v>43</v>
      </c>
      <c r="B346">
        <v>2010</v>
      </c>
      <c r="C346">
        <v>46</v>
      </c>
      <c r="D346">
        <v>107</v>
      </c>
      <c r="E346">
        <v>15692</v>
      </c>
    </row>
    <row r="347" spans="1:5">
      <c r="A347" t="s">
        <v>44</v>
      </c>
      <c r="B347">
        <v>2010</v>
      </c>
      <c r="C347">
        <v>46</v>
      </c>
      <c r="D347">
        <v>75</v>
      </c>
      <c r="E347">
        <v>25177</v>
      </c>
    </row>
    <row r="348" spans="1:5">
      <c r="A348" t="s">
        <v>45</v>
      </c>
      <c r="B348">
        <v>2010</v>
      </c>
      <c r="C348">
        <v>46</v>
      </c>
      <c r="D348">
        <v>16</v>
      </c>
      <c r="E348">
        <v>4657</v>
      </c>
    </row>
    <row r="349" spans="1:5">
      <c r="A349" t="s">
        <v>46</v>
      </c>
      <c r="B349">
        <v>2010</v>
      </c>
      <c r="C349">
        <v>46</v>
      </c>
      <c r="D349">
        <v>45</v>
      </c>
      <c r="E349">
        <v>17817</v>
      </c>
    </row>
    <row r="350" spans="1:5">
      <c r="A350" t="s">
        <v>47</v>
      </c>
      <c r="B350">
        <v>2010</v>
      </c>
      <c r="C350">
        <v>46</v>
      </c>
      <c r="D350">
        <v>16</v>
      </c>
      <c r="E350">
        <v>3074</v>
      </c>
    </row>
    <row r="351" spans="1:5">
      <c r="A351" t="s">
        <v>48</v>
      </c>
      <c r="B351">
        <v>2010</v>
      </c>
      <c r="C351">
        <v>46</v>
      </c>
      <c r="D351">
        <v>19</v>
      </c>
      <c r="E351">
        <v>6688</v>
      </c>
    </row>
    <row r="352" spans="1:5">
      <c r="A352" t="s">
        <v>49</v>
      </c>
      <c r="B352">
        <v>2010</v>
      </c>
      <c r="C352">
        <v>46</v>
      </c>
      <c r="D352">
        <v>60</v>
      </c>
      <c r="E352">
        <v>17964</v>
      </c>
    </row>
    <row r="353" spans="1:5">
      <c r="A353" t="s">
        <v>50</v>
      </c>
      <c r="B353">
        <v>2010</v>
      </c>
      <c r="C353">
        <v>46</v>
      </c>
      <c r="D353">
        <v>21</v>
      </c>
      <c r="E353">
        <v>6942</v>
      </c>
    </row>
    <row r="354" spans="1:5">
      <c r="A354" t="s">
        <v>51</v>
      </c>
      <c r="B354">
        <v>2010</v>
      </c>
      <c r="C354">
        <v>46</v>
      </c>
      <c r="D354">
        <v>21</v>
      </c>
      <c r="E354">
        <v>7238</v>
      </c>
    </row>
    <row r="355" spans="1:5">
      <c r="A355" t="s">
        <v>52</v>
      </c>
      <c r="B355">
        <v>2010</v>
      </c>
      <c r="C355">
        <v>46</v>
      </c>
      <c r="D355">
        <v>19</v>
      </c>
      <c r="E355">
        <v>5892</v>
      </c>
    </row>
    <row r="356" spans="1:5">
      <c r="A356" t="s">
        <v>53</v>
      </c>
      <c r="B356">
        <v>2010</v>
      </c>
      <c r="C356">
        <v>46</v>
      </c>
      <c r="D356">
        <v>51</v>
      </c>
      <c r="E356">
        <v>12712</v>
      </c>
    </row>
    <row r="357" spans="1:5">
      <c r="A357" t="s">
        <v>54</v>
      </c>
      <c r="B357">
        <v>2010</v>
      </c>
      <c r="C357">
        <v>46</v>
      </c>
      <c r="D357">
        <v>95</v>
      </c>
      <c r="E357">
        <v>49906</v>
      </c>
    </row>
    <row r="358" spans="1:5">
      <c r="A358" t="s">
        <v>55</v>
      </c>
      <c r="B358">
        <v>2010</v>
      </c>
      <c r="C358">
        <v>46</v>
      </c>
      <c r="D358">
        <v>14</v>
      </c>
      <c r="E358">
        <v>5838</v>
      </c>
    </row>
    <row r="359" spans="1:5">
      <c r="A359" t="s">
        <v>56</v>
      </c>
      <c r="B359">
        <v>2010</v>
      </c>
      <c r="C359">
        <v>46</v>
      </c>
      <c r="D359">
        <v>11</v>
      </c>
      <c r="E359">
        <v>2960</v>
      </c>
    </row>
    <row r="360" spans="1:5">
      <c r="A360" t="s">
        <v>57</v>
      </c>
      <c r="B360">
        <v>2010</v>
      </c>
      <c r="C360">
        <v>46</v>
      </c>
      <c r="D360">
        <v>84</v>
      </c>
      <c r="E360">
        <v>58600</v>
      </c>
    </row>
    <row r="361" spans="1:5">
      <c r="A361" t="s">
        <v>58</v>
      </c>
      <c r="B361">
        <v>2010</v>
      </c>
      <c r="C361">
        <v>46</v>
      </c>
      <c r="D361">
        <v>16</v>
      </c>
      <c r="E361">
        <v>3305</v>
      </c>
    </row>
    <row r="362" spans="1:5">
      <c r="A362" t="s">
        <v>59</v>
      </c>
      <c r="B362">
        <v>2010</v>
      </c>
      <c r="C362">
        <v>46</v>
      </c>
      <c r="D362">
        <v>36</v>
      </c>
      <c r="E362">
        <v>11211</v>
      </c>
    </row>
    <row r="363" spans="1:5">
      <c r="A363" t="s">
        <v>60</v>
      </c>
      <c r="B363">
        <v>2010</v>
      </c>
      <c r="C363">
        <v>46</v>
      </c>
      <c r="D363">
        <v>47</v>
      </c>
      <c r="E363">
        <v>5249</v>
      </c>
    </row>
    <row r="364" spans="1:5">
      <c r="A364" t="s">
        <v>61</v>
      </c>
      <c r="B364">
        <v>2010</v>
      </c>
      <c r="C364">
        <v>46</v>
      </c>
      <c r="D364">
        <v>28</v>
      </c>
      <c r="E364">
        <v>4834</v>
      </c>
    </row>
    <row r="365" spans="1:5">
      <c r="A365" t="s">
        <v>62</v>
      </c>
      <c r="B365">
        <v>2010</v>
      </c>
      <c r="C365">
        <v>46</v>
      </c>
      <c r="D365">
        <v>43</v>
      </c>
      <c r="E365">
        <v>93936</v>
      </c>
    </row>
    <row r="366" spans="1:5">
      <c r="A366" t="s">
        <v>6</v>
      </c>
      <c r="B366">
        <v>2010</v>
      </c>
      <c r="C366">
        <v>47</v>
      </c>
      <c r="D366">
        <v>33</v>
      </c>
      <c r="E366">
        <v>8418</v>
      </c>
    </row>
    <row r="367" spans="1:5">
      <c r="A367" t="s">
        <v>12</v>
      </c>
      <c r="B367">
        <v>2010</v>
      </c>
      <c r="C367">
        <v>47</v>
      </c>
      <c r="D367">
        <v>6</v>
      </c>
      <c r="E367">
        <v>1533</v>
      </c>
    </row>
    <row r="368" spans="1:5">
      <c r="A368" t="s">
        <v>13</v>
      </c>
      <c r="B368">
        <v>2010</v>
      </c>
      <c r="C368">
        <v>47</v>
      </c>
      <c r="D368">
        <v>54</v>
      </c>
      <c r="E368">
        <v>22138</v>
      </c>
    </row>
    <row r="369" spans="1:5">
      <c r="A369" t="s">
        <v>14</v>
      </c>
      <c r="B369">
        <v>2010</v>
      </c>
      <c r="C369">
        <v>47</v>
      </c>
      <c r="D369">
        <v>17</v>
      </c>
      <c r="E369">
        <v>2616</v>
      </c>
    </row>
    <row r="370" spans="1:5">
      <c r="A370" t="s">
        <v>15</v>
      </c>
      <c r="B370">
        <v>2010</v>
      </c>
      <c r="C370">
        <v>47</v>
      </c>
      <c r="D370">
        <v>134</v>
      </c>
      <c r="E370">
        <v>23060</v>
      </c>
    </row>
    <row r="371" spans="1:5">
      <c r="A371" t="s">
        <v>16</v>
      </c>
      <c r="B371">
        <v>2010</v>
      </c>
      <c r="C371">
        <v>47</v>
      </c>
      <c r="D371">
        <v>11</v>
      </c>
      <c r="E371">
        <v>14316</v>
      </c>
    </row>
    <row r="372" spans="1:5">
      <c r="A372" t="s">
        <v>17</v>
      </c>
      <c r="B372">
        <v>2010</v>
      </c>
      <c r="C372">
        <v>47</v>
      </c>
      <c r="D372">
        <v>16</v>
      </c>
      <c r="E372">
        <v>1535</v>
      </c>
    </row>
    <row r="373" spans="1:5">
      <c r="A373" t="s">
        <v>18</v>
      </c>
      <c r="B373">
        <v>2010</v>
      </c>
      <c r="C373">
        <v>47</v>
      </c>
      <c r="D373">
        <v>12</v>
      </c>
      <c r="E373">
        <v>2384</v>
      </c>
    </row>
    <row r="374" spans="1:5">
      <c r="A374" t="s">
        <v>19</v>
      </c>
      <c r="B374">
        <v>2010</v>
      </c>
      <c r="C374">
        <v>47</v>
      </c>
      <c r="D374">
        <v>4</v>
      </c>
      <c r="E374">
        <v>1799</v>
      </c>
    </row>
    <row r="375" spans="1:5">
      <c r="A375" t="s">
        <v>20</v>
      </c>
      <c r="B375">
        <v>2010</v>
      </c>
      <c r="C375">
        <v>47</v>
      </c>
      <c r="D375">
        <v>0</v>
      </c>
      <c r="E375">
        <v>0</v>
      </c>
    </row>
    <row r="376" spans="1:5">
      <c r="A376" t="s">
        <v>21</v>
      </c>
      <c r="B376">
        <v>2010</v>
      </c>
      <c r="C376">
        <v>47</v>
      </c>
      <c r="D376">
        <v>61</v>
      </c>
      <c r="E376">
        <v>32966</v>
      </c>
    </row>
    <row r="377" spans="1:5">
      <c r="A377" t="s">
        <v>22</v>
      </c>
      <c r="B377">
        <v>2010</v>
      </c>
      <c r="C377">
        <v>47</v>
      </c>
      <c r="D377">
        <v>18</v>
      </c>
      <c r="E377">
        <v>8131</v>
      </c>
    </row>
    <row r="378" spans="1:5">
      <c r="A378" t="s">
        <v>23</v>
      </c>
      <c r="B378">
        <v>2010</v>
      </c>
      <c r="C378">
        <v>47</v>
      </c>
      <c r="D378">
        <v>13</v>
      </c>
      <c r="E378">
        <v>3226</v>
      </c>
    </row>
    <row r="379" spans="1:5">
      <c r="A379" t="s">
        <v>24</v>
      </c>
      <c r="B379">
        <v>2010</v>
      </c>
      <c r="C379">
        <v>47</v>
      </c>
      <c r="D379">
        <v>78</v>
      </c>
      <c r="E379">
        <v>34238</v>
      </c>
    </row>
    <row r="380" spans="1:5">
      <c r="A380" t="s">
        <v>25</v>
      </c>
      <c r="B380">
        <v>2010</v>
      </c>
      <c r="C380">
        <v>47</v>
      </c>
      <c r="D380">
        <v>44</v>
      </c>
      <c r="E380">
        <v>9056</v>
      </c>
    </row>
    <row r="381" spans="1:5">
      <c r="A381" t="s">
        <v>26</v>
      </c>
      <c r="B381">
        <v>2010</v>
      </c>
      <c r="C381">
        <v>47</v>
      </c>
      <c r="D381">
        <v>8</v>
      </c>
      <c r="E381">
        <v>1499</v>
      </c>
    </row>
    <row r="382" spans="1:5">
      <c r="A382" t="s">
        <v>27</v>
      </c>
      <c r="B382">
        <v>2010</v>
      </c>
      <c r="C382">
        <v>47</v>
      </c>
      <c r="D382">
        <v>43</v>
      </c>
      <c r="E382">
        <v>6850</v>
      </c>
    </row>
    <row r="383" spans="1:5">
      <c r="A383" t="s">
        <v>28</v>
      </c>
      <c r="B383">
        <v>2010</v>
      </c>
      <c r="C383">
        <v>47</v>
      </c>
      <c r="D383">
        <v>15</v>
      </c>
      <c r="E383">
        <v>11675</v>
      </c>
    </row>
    <row r="384" spans="1:5">
      <c r="A384" t="s">
        <v>29</v>
      </c>
      <c r="B384">
        <v>2010</v>
      </c>
      <c r="C384">
        <v>47</v>
      </c>
      <c r="D384">
        <v>41</v>
      </c>
      <c r="E384">
        <v>14793</v>
      </c>
    </row>
    <row r="385" spans="1:5">
      <c r="A385" t="s">
        <v>30</v>
      </c>
      <c r="B385">
        <v>2010</v>
      </c>
      <c r="C385">
        <v>47</v>
      </c>
      <c r="D385">
        <v>31</v>
      </c>
      <c r="E385">
        <v>4372</v>
      </c>
    </row>
    <row r="386" spans="1:5">
      <c r="A386" t="s">
        <v>31</v>
      </c>
      <c r="B386">
        <v>2010</v>
      </c>
      <c r="C386">
        <v>47</v>
      </c>
      <c r="D386">
        <v>19</v>
      </c>
      <c r="E386">
        <v>6360</v>
      </c>
    </row>
    <row r="387" spans="1:5">
      <c r="A387" t="s">
        <v>32</v>
      </c>
      <c r="B387">
        <v>2010</v>
      </c>
      <c r="C387">
        <v>47</v>
      </c>
      <c r="D387">
        <v>50</v>
      </c>
      <c r="E387">
        <v>20666</v>
      </c>
    </row>
    <row r="388" spans="1:5">
      <c r="A388" t="s">
        <v>33</v>
      </c>
      <c r="B388">
        <v>2010</v>
      </c>
      <c r="C388">
        <v>47</v>
      </c>
      <c r="D388">
        <v>52</v>
      </c>
      <c r="E388">
        <v>10758</v>
      </c>
    </row>
    <row r="389" spans="1:5">
      <c r="A389" t="s">
        <v>34</v>
      </c>
      <c r="B389">
        <v>2010</v>
      </c>
      <c r="C389">
        <v>47</v>
      </c>
      <c r="D389">
        <v>18</v>
      </c>
      <c r="E389">
        <v>4269</v>
      </c>
    </row>
    <row r="390" spans="1:5">
      <c r="A390" t="s">
        <v>35</v>
      </c>
      <c r="B390">
        <v>2010</v>
      </c>
      <c r="C390">
        <v>47</v>
      </c>
      <c r="D390">
        <v>46</v>
      </c>
      <c r="E390">
        <v>16246</v>
      </c>
    </row>
    <row r="391" spans="1:5">
      <c r="A391" t="s">
        <v>36</v>
      </c>
      <c r="B391">
        <v>2010</v>
      </c>
      <c r="C391">
        <v>47</v>
      </c>
      <c r="D391">
        <v>30</v>
      </c>
      <c r="E391">
        <v>5516</v>
      </c>
    </row>
    <row r="392" spans="1:5">
      <c r="A392" t="s">
        <v>37</v>
      </c>
      <c r="B392">
        <v>2010</v>
      </c>
      <c r="C392">
        <v>47</v>
      </c>
      <c r="D392">
        <v>6</v>
      </c>
      <c r="E392">
        <v>1862</v>
      </c>
    </row>
    <row r="393" spans="1:5">
      <c r="A393" t="s">
        <v>38</v>
      </c>
      <c r="B393">
        <v>2010</v>
      </c>
      <c r="C393">
        <v>47</v>
      </c>
      <c r="D393">
        <v>15</v>
      </c>
      <c r="E393">
        <v>2440</v>
      </c>
    </row>
    <row r="394" spans="1:5">
      <c r="A394" t="s">
        <v>39</v>
      </c>
      <c r="B394">
        <v>2010</v>
      </c>
      <c r="C394">
        <v>47</v>
      </c>
      <c r="D394">
        <v>34</v>
      </c>
      <c r="E394">
        <v>9639</v>
      </c>
    </row>
    <row r="395" spans="1:5">
      <c r="A395" t="s">
        <v>40</v>
      </c>
      <c r="B395">
        <v>2010</v>
      </c>
      <c r="C395">
        <v>47</v>
      </c>
      <c r="D395">
        <v>30</v>
      </c>
      <c r="E395">
        <v>3899</v>
      </c>
    </row>
    <row r="396" spans="1:5">
      <c r="A396" t="s">
        <v>41</v>
      </c>
      <c r="B396">
        <v>2010</v>
      </c>
      <c r="C396">
        <v>47</v>
      </c>
      <c r="D396">
        <v>25</v>
      </c>
      <c r="E396">
        <v>5915</v>
      </c>
    </row>
    <row r="397" spans="1:5">
      <c r="A397" t="s">
        <v>42</v>
      </c>
      <c r="B397">
        <v>2010</v>
      </c>
      <c r="C397">
        <v>47</v>
      </c>
      <c r="D397">
        <v>24</v>
      </c>
      <c r="E397">
        <v>6514</v>
      </c>
    </row>
    <row r="398" spans="1:5">
      <c r="A398" t="s">
        <v>43</v>
      </c>
      <c r="B398">
        <v>2010</v>
      </c>
      <c r="C398">
        <v>47</v>
      </c>
      <c r="D398">
        <v>104</v>
      </c>
      <c r="E398">
        <v>10561</v>
      </c>
    </row>
    <row r="399" spans="1:5">
      <c r="A399" t="s">
        <v>44</v>
      </c>
      <c r="B399">
        <v>2010</v>
      </c>
      <c r="C399">
        <v>47</v>
      </c>
      <c r="D399">
        <v>77</v>
      </c>
      <c r="E399">
        <v>16140</v>
      </c>
    </row>
    <row r="400" spans="1:5">
      <c r="A400" t="s">
        <v>45</v>
      </c>
      <c r="B400">
        <v>2010</v>
      </c>
      <c r="C400">
        <v>47</v>
      </c>
      <c r="D400">
        <v>18</v>
      </c>
      <c r="E400">
        <v>4572</v>
      </c>
    </row>
    <row r="401" spans="1:5">
      <c r="A401" t="s">
        <v>46</v>
      </c>
      <c r="B401">
        <v>2010</v>
      </c>
      <c r="C401">
        <v>47</v>
      </c>
      <c r="D401">
        <v>42</v>
      </c>
      <c r="E401">
        <v>10561</v>
      </c>
    </row>
    <row r="402" spans="1:5">
      <c r="A402" t="s">
        <v>47</v>
      </c>
      <c r="B402">
        <v>2010</v>
      </c>
      <c r="C402">
        <v>47</v>
      </c>
      <c r="D402">
        <v>16</v>
      </c>
      <c r="E402">
        <v>2413</v>
      </c>
    </row>
    <row r="403" spans="1:5">
      <c r="A403" t="s">
        <v>48</v>
      </c>
      <c r="B403">
        <v>2010</v>
      </c>
      <c r="C403">
        <v>47</v>
      </c>
      <c r="D403">
        <v>18</v>
      </c>
      <c r="E403">
        <v>2350</v>
      </c>
    </row>
    <row r="404" spans="1:5">
      <c r="A404" t="s">
        <v>49</v>
      </c>
      <c r="B404">
        <v>2010</v>
      </c>
      <c r="C404">
        <v>47</v>
      </c>
      <c r="D404">
        <v>67</v>
      </c>
      <c r="E404">
        <v>12991</v>
      </c>
    </row>
    <row r="405" spans="1:5">
      <c r="A405" t="s">
        <v>50</v>
      </c>
      <c r="B405">
        <v>2010</v>
      </c>
      <c r="C405">
        <v>47</v>
      </c>
      <c r="D405">
        <v>21</v>
      </c>
      <c r="E405">
        <v>4572</v>
      </c>
    </row>
    <row r="406" spans="1:5">
      <c r="A406" t="s">
        <v>51</v>
      </c>
      <c r="B406">
        <v>2010</v>
      </c>
      <c r="C406">
        <v>47</v>
      </c>
      <c r="D406">
        <v>23</v>
      </c>
      <c r="E406">
        <v>4483</v>
      </c>
    </row>
    <row r="407" spans="1:5">
      <c r="A407" t="s">
        <v>52</v>
      </c>
      <c r="B407">
        <v>2010</v>
      </c>
      <c r="C407">
        <v>47</v>
      </c>
      <c r="D407">
        <v>18</v>
      </c>
      <c r="E407">
        <v>4148</v>
      </c>
    </row>
    <row r="408" spans="1:5">
      <c r="A408" t="s">
        <v>53</v>
      </c>
      <c r="B408">
        <v>2010</v>
      </c>
      <c r="C408">
        <v>47</v>
      </c>
      <c r="D408">
        <v>53</v>
      </c>
      <c r="E408">
        <v>7909</v>
      </c>
    </row>
    <row r="409" spans="1:5">
      <c r="A409" t="s">
        <v>54</v>
      </c>
      <c r="B409">
        <v>2010</v>
      </c>
      <c r="C409">
        <v>47</v>
      </c>
      <c r="D409">
        <v>90</v>
      </c>
      <c r="E409">
        <v>37096</v>
      </c>
    </row>
    <row r="410" spans="1:5">
      <c r="A410" t="s">
        <v>55</v>
      </c>
      <c r="B410">
        <v>2010</v>
      </c>
      <c r="C410">
        <v>47</v>
      </c>
      <c r="D410">
        <v>23</v>
      </c>
      <c r="E410">
        <v>4976</v>
      </c>
    </row>
    <row r="411" spans="1:5">
      <c r="A411" t="s">
        <v>56</v>
      </c>
      <c r="B411">
        <v>2010</v>
      </c>
      <c r="C411">
        <v>47</v>
      </c>
      <c r="D411">
        <v>11</v>
      </c>
      <c r="E411">
        <v>2371</v>
      </c>
    </row>
    <row r="412" spans="1:5">
      <c r="A412" t="s">
        <v>57</v>
      </c>
      <c r="B412">
        <v>2010</v>
      </c>
      <c r="C412">
        <v>47</v>
      </c>
      <c r="D412">
        <v>87</v>
      </c>
      <c r="E412">
        <v>60654</v>
      </c>
    </row>
    <row r="413" spans="1:5">
      <c r="A413" t="s">
        <v>58</v>
      </c>
      <c r="B413">
        <v>2010</v>
      </c>
      <c r="C413">
        <v>47</v>
      </c>
      <c r="D413">
        <v>14</v>
      </c>
      <c r="E413">
        <v>1121</v>
      </c>
    </row>
    <row r="414" spans="1:5">
      <c r="A414" t="s">
        <v>59</v>
      </c>
      <c r="B414">
        <v>2010</v>
      </c>
      <c r="C414">
        <v>47</v>
      </c>
      <c r="D414">
        <v>33</v>
      </c>
      <c r="E414">
        <v>7892</v>
      </c>
    </row>
    <row r="415" spans="1:5">
      <c r="A415" t="s">
        <v>60</v>
      </c>
      <c r="B415">
        <v>2010</v>
      </c>
      <c r="C415">
        <v>47</v>
      </c>
      <c r="D415">
        <v>50</v>
      </c>
      <c r="E415">
        <v>3680</v>
      </c>
    </row>
    <row r="416" spans="1:5">
      <c r="A416" t="s">
        <v>61</v>
      </c>
      <c r="B416">
        <v>2010</v>
      </c>
      <c r="C416">
        <v>47</v>
      </c>
      <c r="D416">
        <v>29</v>
      </c>
      <c r="E416">
        <v>3399</v>
      </c>
    </row>
    <row r="417" spans="1:5">
      <c r="A417" t="s">
        <v>62</v>
      </c>
      <c r="B417">
        <v>2010</v>
      </c>
      <c r="C417">
        <v>47</v>
      </c>
      <c r="D417">
        <v>43</v>
      </c>
      <c r="E417">
        <v>84555</v>
      </c>
    </row>
    <row r="418" spans="1:5">
      <c r="A418" t="s">
        <v>6</v>
      </c>
      <c r="B418">
        <v>2010</v>
      </c>
      <c r="C418">
        <v>48</v>
      </c>
      <c r="D418">
        <v>35</v>
      </c>
      <c r="E418">
        <v>10517</v>
      </c>
    </row>
    <row r="419" spans="1:5">
      <c r="A419" t="s">
        <v>12</v>
      </c>
      <c r="B419">
        <v>2010</v>
      </c>
      <c r="C419">
        <v>48</v>
      </c>
      <c r="D419">
        <v>8</v>
      </c>
      <c r="E419">
        <v>1740</v>
      </c>
    </row>
    <row r="420" spans="1:5">
      <c r="A420" t="s">
        <v>13</v>
      </c>
      <c r="B420">
        <v>2010</v>
      </c>
      <c r="C420">
        <v>48</v>
      </c>
      <c r="D420">
        <v>56</v>
      </c>
      <c r="E420">
        <v>26085</v>
      </c>
    </row>
    <row r="421" spans="1:5">
      <c r="A421" t="s">
        <v>14</v>
      </c>
      <c r="B421">
        <v>2010</v>
      </c>
      <c r="C421">
        <v>48</v>
      </c>
      <c r="D421">
        <v>18</v>
      </c>
      <c r="E421">
        <v>4451</v>
      </c>
    </row>
    <row r="422" spans="1:5">
      <c r="A422" t="s">
        <v>15</v>
      </c>
      <c r="B422">
        <v>2010</v>
      </c>
      <c r="C422">
        <v>48</v>
      </c>
      <c r="D422">
        <v>135</v>
      </c>
      <c r="E422">
        <v>36028</v>
      </c>
    </row>
    <row r="423" spans="1:5">
      <c r="A423" t="s">
        <v>16</v>
      </c>
      <c r="B423">
        <v>2010</v>
      </c>
      <c r="C423">
        <v>48</v>
      </c>
      <c r="D423">
        <v>11</v>
      </c>
      <c r="E423">
        <v>19771</v>
      </c>
    </row>
    <row r="424" spans="1:5">
      <c r="A424" t="s">
        <v>17</v>
      </c>
      <c r="B424">
        <v>2010</v>
      </c>
      <c r="C424">
        <v>48</v>
      </c>
      <c r="D424">
        <v>19</v>
      </c>
      <c r="E424">
        <v>4289</v>
      </c>
    </row>
    <row r="425" spans="1:5">
      <c r="A425" t="s">
        <v>18</v>
      </c>
      <c r="B425">
        <v>2010</v>
      </c>
      <c r="C425">
        <v>48</v>
      </c>
      <c r="D425">
        <v>13</v>
      </c>
      <c r="E425">
        <v>4074</v>
      </c>
    </row>
    <row r="426" spans="1:5">
      <c r="A426" t="s">
        <v>19</v>
      </c>
      <c r="B426">
        <v>2010</v>
      </c>
      <c r="C426">
        <v>48</v>
      </c>
      <c r="D426">
        <v>4</v>
      </c>
      <c r="E426">
        <v>3246</v>
      </c>
    </row>
    <row r="427" spans="1:5">
      <c r="A427" t="s">
        <v>20</v>
      </c>
      <c r="B427">
        <v>2010</v>
      </c>
      <c r="C427">
        <v>48</v>
      </c>
      <c r="D427">
        <v>0</v>
      </c>
      <c r="E427">
        <v>0</v>
      </c>
    </row>
    <row r="428" spans="1:5">
      <c r="A428" t="s">
        <v>21</v>
      </c>
      <c r="B428">
        <v>2010</v>
      </c>
      <c r="C428">
        <v>48</v>
      </c>
      <c r="D428">
        <v>62</v>
      </c>
      <c r="E428">
        <v>37768</v>
      </c>
    </row>
    <row r="429" spans="1:5">
      <c r="A429" t="s">
        <v>22</v>
      </c>
      <c r="B429">
        <v>2010</v>
      </c>
      <c r="C429">
        <v>48</v>
      </c>
      <c r="D429">
        <v>18</v>
      </c>
      <c r="E429">
        <v>1732</v>
      </c>
    </row>
    <row r="430" spans="1:5">
      <c r="A430" t="s">
        <v>23</v>
      </c>
      <c r="B430">
        <v>2010</v>
      </c>
      <c r="C430">
        <v>48</v>
      </c>
      <c r="D430">
        <v>13</v>
      </c>
      <c r="E430">
        <v>4774</v>
      </c>
    </row>
    <row r="431" spans="1:5">
      <c r="A431" t="s">
        <v>24</v>
      </c>
      <c r="B431">
        <v>2010</v>
      </c>
      <c r="C431">
        <v>48</v>
      </c>
      <c r="D431">
        <v>79</v>
      </c>
      <c r="E431">
        <v>40646</v>
      </c>
    </row>
    <row r="432" spans="1:5">
      <c r="A432" t="s">
        <v>25</v>
      </c>
      <c r="B432">
        <v>2010</v>
      </c>
      <c r="C432">
        <v>48</v>
      </c>
      <c r="D432">
        <v>43</v>
      </c>
      <c r="E432">
        <v>12286</v>
      </c>
    </row>
    <row r="433" spans="1:5">
      <c r="A433" t="s">
        <v>26</v>
      </c>
      <c r="B433">
        <v>2010</v>
      </c>
      <c r="C433">
        <v>48</v>
      </c>
      <c r="D433">
        <v>10</v>
      </c>
      <c r="E433">
        <v>3142</v>
      </c>
    </row>
    <row r="434" spans="1:5">
      <c r="A434" t="s">
        <v>27</v>
      </c>
      <c r="B434">
        <v>2010</v>
      </c>
      <c r="C434">
        <v>48</v>
      </c>
      <c r="D434">
        <v>42</v>
      </c>
      <c r="E434">
        <v>9174</v>
      </c>
    </row>
    <row r="435" spans="1:5">
      <c r="A435" t="s">
        <v>28</v>
      </c>
      <c r="B435">
        <v>2010</v>
      </c>
      <c r="C435">
        <v>48</v>
      </c>
      <c r="D435">
        <v>14</v>
      </c>
      <c r="E435">
        <v>16482</v>
      </c>
    </row>
    <row r="436" spans="1:5">
      <c r="A436" t="s">
        <v>29</v>
      </c>
      <c r="B436">
        <v>2010</v>
      </c>
      <c r="C436">
        <v>48</v>
      </c>
      <c r="D436">
        <v>40</v>
      </c>
      <c r="E436">
        <v>16624</v>
      </c>
    </row>
    <row r="437" spans="1:5">
      <c r="A437" t="s">
        <v>30</v>
      </c>
      <c r="B437">
        <v>2010</v>
      </c>
      <c r="C437">
        <v>48</v>
      </c>
      <c r="D437">
        <v>31</v>
      </c>
      <c r="E437">
        <v>6610</v>
      </c>
    </row>
    <row r="438" spans="1:5">
      <c r="A438" t="s">
        <v>31</v>
      </c>
      <c r="B438">
        <v>2010</v>
      </c>
      <c r="C438">
        <v>48</v>
      </c>
      <c r="D438">
        <v>20</v>
      </c>
      <c r="E438">
        <v>8962</v>
      </c>
    </row>
    <row r="439" spans="1:5">
      <c r="A439" t="s">
        <v>32</v>
      </c>
      <c r="B439">
        <v>2010</v>
      </c>
      <c r="C439">
        <v>48</v>
      </c>
      <c r="D439">
        <v>54</v>
      </c>
      <c r="E439">
        <v>28787</v>
      </c>
    </row>
    <row r="440" spans="1:5">
      <c r="A440" t="s">
        <v>33</v>
      </c>
      <c r="B440">
        <v>2010</v>
      </c>
      <c r="C440">
        <v>48</v>
      </c>
      <c r="D440">
        <v>49</v>
      </c>
      <c r="E440">
        <v>15586</v>
      </c>
    </row>
    <row r="441" spans="1:5">
      <c r="A441" t="s">
        <v>34</v>
      </c>
      <c r="B441">
        <v>2010</v>
      </c>
      <c r="C441">
        <v>48</v>
      </c>
      <c r="D441">
        <v>18</v>
      </c>
      <c r="E441">
        <v>5962</v>
      </c>
    </row>
    <row r="442" spans="1:5">
      <c r="A442" t="s">
        <v>35</v>
      </c>
      <c r="B442">
        <v>2010</v>
      </c>
      <c r="C442">
        <v>48</v>
      </c>
      <c r="D442">
        <v>44</v>
      </c>
      <c r="E442">
        <v>16970</v>
      </c>
    </row>
    <row r="443" spans="1:5">
      <c r="A443" t="s">
        <v>36</v>
      </c>
      <c r="B443">
        <v>2010</v>
      </c>
      <c r="C443">
        <v>48</v>
      </c>
      <c r="D443">
        <v>30</v>
      </c>
      <c r="E443">
        <v>8422</v>
      </c>
    </row>
    <row r="444" spans="1:5">
      <c r="A444" t="s">
        <v>37</v>
      </c>
      <c r="B444">
        <v>2010</v>
      </c>
      <c r="C444">
        <v>48</v>
      </c>
      <c r="D444">
        <v>6</v>
      </c>
      <c r="E444">
        <v>2628</v>
      </c>
    </row>
    <row r="445" spans="1:5">
      <c r="A445" t="s">
        <v>38</v>
      </c>
      <c r="B445">
        <v>2010</v>
      </c>
      <c r="C445">
        <v>48</v>
      </c>
      <c r="D445">
        <v>15</v>
      </c>
      <c r="E445">
        <v>3516</v>
      </c>
    </row>
    <row r="446" spans="1:5">
      <c r="A446" t="s">
        <v>39</v>
      </c>
      <c r="B446">
        <v>2010</v>
      </c>
      <c r="C446">
        <v>48</v>
      </c>
      <c r="D446">
        <v>34</v>
      </c>
      <c r="E446">
        <v>11244</v>
      </c>
    </row>
    <row r="447" spans="1:5">
      <c r="A447" t="s">
        <v>40</v>
      </c>
      <c r="B447">
        <v>2010</v>
      </c>
      <c r="C447">
        <v>48</v>
      </c>
      <c r="D447">
        <v>29</v>
      </c>
      <c r="E447">
        <v>5043</v>
      </c>
    </row>
    <row r="448" spans="1:5">
      <c r="A448" t="s">
        <v>41</v>
      </c>
      <c r="B448">
        <v>2010</v>
      </c>
      <c r="C448">
        <v>48</v>
      </c>
      <c r="D448">
        <v>24</v>
      </c>
      <c r="E448">
        <v>5536</v>
      </c>
    </row>
    <row r="449" spans="1:5">
      <c r="A449" t="s">
        <v>42</v>
      </c>
      <c r="B449">
        <v>2010</v>
      </c>
      <c r="C449">
        <v>48</v>
      </c>
      <c r="D449">
        <v>25</v>
      </c>
      <c r="E449">
        <v>8197</v>
      </c>
    </row>
    <row r="450" spans="1:5">
      <c r="A450" t="s">
        <v>43</v>
      </c>
      <c r="B450">
        <v>2010</v>
      </c>
      <c r="C450">
        <v>48</v>
      </c>
      <c r="D450">
        <v>105</v>
      </c>
      <c r="E450">
        <v>15007</v>
      </c>
    </row>
    <row r="451" spans="1:5">
      <c r="A451" t="s">
        <v>44</v>
      </c>
      <c r="B451">
        <v>2010</v>
      </c>
      <c r="C451">
        <v>48</v>
      </c>
      <c r="D451">
        <v>77</v>
      </c>
      <c r="E451">
        <v>25844</v>
      </c>
    </row>
    <row r="452" spans="1:5">
      <c r="A452" t="s">
        <v>45</v>
      </c>
      <c r="B452">
        <v>2010</v>
      </c>
      <c r="C452">
        <v>48</v>
      </c>
      <c r="D452">
        <v>17</v>
      </c>
      <c r="E452">
        <v>5186</v>
      </c>
    </row>
    <row r="453" spans="1:5">
      <c r="A453" t="s">
        <v>46</v>
      </c>
      <c r="B453">
        <v>2010</v>
      </c>
      <c r="C453">
        <v>48</v>
      </c>
      <c r="D453">
        <v>50</v>
      </c>
      <c r="E453">
        <v>16878</v>
      </c>
    </row>
    <row r="454" spans="1:5">
      <c r="A454" t="s">
        <v>47</v>
      </c>
      <c r="B454">
        <v>2010</v>
      </c>
      <c r="C454">
        <v>48</v>
      </c>
      <c r="D454">
        <v>16</v>
      </c>
      <c r="E454">
        <v>2984</v>
      </c>
    </row>
    <row r="455" spans="1:5">
      <c r="A455" t="s">
        <v>48</v>
      </c>
      <c r="B455">
        <v>2010</v>
      </c>
      <c r="C455">
        <v>48</v>
      </c>
      <c r="D455">
        <v>20</v>
      </c>
      <c r="E455">
        <v>3759</v>
      </c>
    </row>
    <row r="456" spans="1:5">
      <c r="A456" t="s">
        <v>49</v>
      </c>
      <c r="B456">
        <v>2010</v>
      </c>
      <c r="C456">
        <v>48</v>
      </c>
      <c r="D456">
        <v>65</v>
      </c>
      <c r="E456">
        <v>17952</v>
      </c>
    </row>
    <row r="457" spans="1:5">
      <c r="A457" t="s">
        <v>50</v>
      </c>
      <c r="B457">
        <v>2010</v>
      </c>
      <c r="C457">
        <v>48</v>
      </c>
      <c r="D457">
        <v>21</v>
      </c>
      <c r="E457">
        <v>6660</v>
      </c>
    </row>
    <row r="458" spans="1:5">
      <c r="A458" t="s">
        <v>51</v>
      </c>
      <c r="B458">
        <v>2010</v>
      </c>
      <c r="C458">
        <v>48</v>
      </c>
      <c r="D458">
        <v>22</v>
      </c>
      <c r="E458">
        <v>7258</v>
      </c>
    </row>
    <row r="459" spans="1:5">
      <c r="A459" t="s">
        <v>52</v>
      </c>
      <c r="B459">
        <v>2010</v>
      </c>
      <c r="C459">
        <v>48</v>
      </c>
      <c r="D459">
        <v>19</v>
      </c>
      <c r="E459">
        <v>5600</v>
      </c>
    </row>
    <row r="460" spans="1:5">
      <c r="A460" t="s">
        <v>53</v>
      </c>
      <c r="B460">
        <v>2010</v>
      </c>
      <c r="C460">
        <v>48</v>
      </c>
      <c r="D460">
        <v>54</v>
      </c>
      <c r="E460">
        <v>13155</v>
      </c>
    </row>
    <row r="461" spans="1:5">
      <c r="A461" t="s">
        <v>54</v>
      </c>
      <c r="B461">
        <v>2010</v>
      </c>
      <c r="C461">
        <v>48</v>
      </c>
      <c r="D461">
        <v>93</v>
      </c>
      <c r="E461">
        <v>49607</v>
      </c>
    </row>
    <row r="462" spans="1:5">
      <c r="A462" t="s">
        <v>55</v>
      </c>
      <c r="B462">
        <v>2010</v>
      </c>
      <c r="C462">
        <v>48</v>
      </c>
      <c r="D462">
        <v>22</v>
      </c>
      <c r="E462">
        <v>7873</v>
      </c>
    </row>
    <row r="463" spans="1:5">
      <c r="A463" t="s">
        <v>56</v>
      </c>
      <c r="B463">
        <v>2010</v>
      </c>
      <c r="C463">
        <v>48</v>
      </c>
      <c r="D463">
        <v>12</v>
      </c>
      <c r="E463">
        <v>3301</v>
      </c>
    </row>
    <row r="464" spans="1:5">
      <c r="A464" t="s">
        <v>57</v>
      </c>
      <c r="B464">
        <v>2010</v>
      </c>
      <c r="C464">
        <v>48</v>
      </c>
      <c r="D464">
        <v>88</v>
      </c>
      <c r="E464">
        <v>61726</v>
      </c>
    </row>
    <row r="465" spans="1:5">
      <c r="A465" t="s">
        <v>58</v>
      </c>
      <c r="B465">
        <v>2010</v>
      </c>
      <c r="C465">
        <v>48</v>
      </c>
      <c r="D465">
        <v>17</v>
      </c>
      <c r="E465">
        <v>3565</v>
      </c>
    </row>
    <row r="466" spans="1:5">
      <c r="A466" t="s">
        <v>59</v>
      </c>
      <c r="B466">
        <v>2010</v>
      </c>
      <c r="C466">
        <v>48</v>
      </c>
      <c r="D466">
        <v>38</v>
      </c>
      <c r="E466">
        <v>11434</v>
      </c>
    </row>
    <row r="467" spans="1:5">
      <c r="A467" t="s">
        <v>60</v>
      </c>
      <c r="B467">
        <v>2010</v>
      </c>
      <c r="C467">
        <v>48</v>
      </c>
      <c r="D467">
        <v>49</v>
      </c>
      <c r="E467">
        <v>5587</v>
      </c>
    </row>
    <row r="468" spans="1:5">
      <c r="A468" t="s">
        <v>61</v>
      </c>
      <c r="B468">
        <v>2010</v>
      </c>
      <c r="C468">
        <v>48</v>
      </c>
      <c r="D468">
        <v>28</v>
      </c>
      <c r="E468">
        <v>4884</v>
      </c>
    </row>
    <row r="469" spans="1:5">
      <c r="A469" t="s">
        <v>62</v>
      </c>
      <c r="B469">
        <v>2010</v>
      </c>
      <c r="C469">
        <v>48</v>
      </c>
      <c r="D469">
        <v>41</v>
      </c>
      <c r="E469">
        <v>94844</v>
      </c>
    </row>
    <row r="470" spans="1:5">
      <c r="A470" t="s">
        <v>6</v>
      </c>
      <c r="B470">
        <v>2010</v>
      </c>
      <c r="C470">
        <v>49</v>
      </c>
      <c r="D470">
        <v>37</v>
      </c>
      <c r="E470">
        <v>11289</v>
      </c>
    </row>
    <row r="471" spans="1:5">
      <c r="A471" t="s">
        <v>12</v>
      </c>
      <c r="B471">
        <v>2010</v>
      </c>
      <c r="C471">
        <v>49</v>
      </c>
      <c r="D471">
        <v>8</v>
      </c>
      <c r="E471">
        <v>1755</v>
      </c>
    </row>
    <row r="472" spans="1:5">
      <c r="A472" t="s">
        <v>13</v>
      </c>
      <c r="B472">
        <v>2010</v>
      </c>
      <c r="C472">
        <v>49</v>
      </c>
      <c r="D472">
        <v>53</v>
      </c>
      <c r="E472">
        <v>24065</v>
      </c>
    </row>
    <row r="473" spans="1:5">
      <c r="A473" t="s">
        <v>14</v>
      </c>
      <c r="B473">
        <v>2010</v>
      </c>
      <c r="C473">
        <v>49</v>
      </c>
      <c r="D473">
        <v>17</v>
      </c>
      <c r="E473">
        <v>4311</v>
      </c>
    </row>
    <row r="474" spans="1:5">
      <c r="A474" t="s">
        <v>15</v>
      </c>
      <c r="B474">
        <v>2010</v>
      </c>
      <c r="C474">
        <v>49</v>
      </c>
      <c r="D474">
        <v>135</v>
      </c>
      <c r="E474">
        <v>35077</v>
      </c>
    </row>
    <row r="475" spans="1:5">
      <c r="A475" t="s">
        <v>16</v>
      </c>
      <c r="B475">
        <v>2010</v>
      </c>
      <c r="C475">
        <v>49</v>
      </c>
      <c r="D475">
        <v>12</v>
      </c>
      <c r="E475">
        <v>19024</v>
      </c>
    </row>
    <row r="476" spans="1:5">
      <c r="A476" t="s">
        <v>17</v>
      </c>
      <c r="B476">
        <v>2010</v>
      </c>
      <c r="C476">
        <v>49</v>
      </c>
      <c r="D476">
        <v>11</v>
      </c>
      <c r="E476">
        <v>3512</v>
      </c>
    </row>
    <row r="477" spans="1:5">
      <c r="A477" t="s">
        <v>18</v>
      </c>
      <c r="B477">
        <v>2010</v>
      </c>
      <c r="C477">
        <v>49</v>
      </c>
      <c r="D477">
        <v>10</v>
      </c>
      <c r="E477">
        <v>2492</v>
      </c>
    </row>
    <row r="478" spans="1:5">
      <c r="A478" t="s">
        <v>19</v>
      </c>
      <c r="B478">
        <v>2010</v>
      </c>
      <c r="C478">
        <v>49</v>
      </c>
      <c r="D478">
        <v>4</v>
      </c>
      <c r="E478">
        <v>3067</v>
      </c>
    </row>
    <row r="479" spans="1:5">
      <c r="A479" t="s">
        <v>20</v>
      </c>
      <c r="B479">
        <v>2010</v>
      </c>
      <c r="C479">
        <v>49</v>
      </c>
      <c r="D479">
        <v>0</v>
      </c>
      <c r="E479">
        <v>0</v>
      </c>
    </row>
    <row r="480" spans="1:5">
      <c r="A480" t="s">
        <v>21</v>
      </c>
      <c r="B480">
        <v>2010</v>
      </c>
      <c r="C480">
        <v>49</v>
      </c>
      <c r="D480">
        <v>62</v>
      </c>
      <c r="E480">
        <v>37531</v>
      </c>
    </row>
    <row r="481" spans="1:5">
      <c r="A481" t="s">
        <v>22</v>
      </c>
      <c r="B481">
        <v>2010</v>
      </c>
      <c r="C481">
        <v>49</v>
      </c>
      <c r="D481">
        <v>18</v>
      </c>
      <c r="E481">
        <v>1734</v>
      </c>
    </row>
    <row r="482" spans="1:5">
      <c r="A482" t="s">
        <v>23</v>
      </c>
      <c r="B482">
        <v>2010</v>
      </c>
      <c r="C482">
        <v>49</v>
      </c>
      <c r="D482">
        <v>13</v>
      </c>
      <c r="E482">
        <v>4702</v>
      </c>
    </row>
    <row r="483" spans="1:5">
      <c r="A483" t="s">
        <v>24</v>
      </c>
      <c r="B483">
        <v>2010</v>
      </c>
      <c r="C483">
        <v>49</v>
      </c>
      <c r="D483">
        <v>79</v>
      </c>
      <c r="E483">
        <v>39506</v>
      </c>
    </row>
    <row r="484" spans="1:5">
      <c r="A484" t="s">
        <v>25</v>
      </c>
      <c r="B484">
        <v>2010</v>
      </c>
      <c r="C484">
        <v>49</v>
      </c>
      <c r="D484">
        <v>42</v>
      </c>
      <c r="E484">
        <v>11790</v>
      </c>
    </row>
    <row r="485" spans="1:5">
      <c r="A485" t="s">
        <v>26</v>
      </c>
      <c r="B485">
        <v>2010</v>
      </c>
      <c r="C485">
        <v>49</v>
      </c>
      <c r="D485">
        <v>10</v>
      </c>
      <c r="E485">
        <v>2934</v>
      </c>
    </row>
    <row r="486" spans="1:5">
      <c r="A486" t="s">
        <v>27</v>
      </c>
      <c r="B486">
        <v>2010</v>
      </c>
      <c r="C486">
        <v>49</v>
      </c>
      <c r="D486">
        <v>43</v>
      </c>
      <c r="E486">
        <v>10381</v>
      </c>
    </row>
    <row r="487" spans="1:5">
      <c r="A487" t="s">
        <v>28</v>
      </c>
      <c r="B487">
        <v>2010</v>
      </c>
      <c r="C487">
        <v>49</v>
      </c>
      <c r="D487">
        <v>15</v>
      </c>
      <c r="E487">
        <v>15032</v>
      </c>
    </row>
    <row r="488" spans="1:5">
      <c r="A488" t="s">
        <v>29</v>
      </c>
      <c r="B488">
        <v>2010</v>
      </c>
      <c r="C488">
        <v>49</v>
      </c>
      <c r="D488">
        <v>40</v>
      </c>
      <c r="E488">
        <v>17541</v>
      </c>
    </row>
    <row r="489" spans="1:5">
      <c r="A489" t="s">
        <v>30</v>
      </c>
      <c r="B489">
        <v>2010</v>
      </c>
      <c r="C489">
        <v>49</v>
      </c>
      <c r="D489">
        <v>31</v>
      </c>
      <c r="E489">
        <v>5974</v>
      </c>
    </row>
    <row r="490" spans="1:5">
      <c r="A490" t="s">
        <v>31</v>
      </c>
      <c r="B490">
        <v>2010</v>
      </c>
      <c r="C490">
        <v>49</v>
      </c>
      <c r="D490">
        <v>20</v>
      </c>
      <c r="E490">
        <v>9864</v>
      </c>
    </row>
    <row r="491" spans="1:5">
      <c r="A491" t="s">
        <v>32</v>
      </c>
      <c r="B491">
        <v>2010</v>
      </c>
      <c r="C491">
        <v>49</v>
      </c>
      <c r="D491">
        <v>54</v>
      </c>
      <c r="E491">
        <v>28114</v>
      </c>
    </row>
    <row r="492" spans="1:5">
      <c r="A492" t="s">
        <v>33</v>
      </c>
      <c r="B492">
        <v>2010</v>
      </c>
      <c r="C492">
        <v>49</v>
      </c>
      <c r="D492">
        <v>52</v>
      </c>
      <c r="E492">
        <v>15087</v>
      </c>
    </row>
    <row r="493" spans="1:5">
      <c r="A493" t="s">
        <v>34</v>
      </c>
      <c r="B493">
        <v>2010</v>
      </c>
      <c r="C493">
        <v>49</v>
      </c>
      <c r="D493">
        <v>17</v>
      </c>
      <c r="E493">
        <v>6332</v>
      </c>
    </row>
    <row r="494" spans="1:5">
      <c r="A494" t="s">
        <v>35</v>
      </c>
      <c r="B494">
        <v>2010</v>
      </c>
      <c r="C494">
        <v>49</v>
      </c>
      <c r="D494">
        <v>46</v>
      </c>
      <c r="E494">
        <v>16447</v>
      </c>
    </row>
    <row r="495" spans="1:5">
      <c r="A495" t="s">
        <v>36</v>
      </c>
      <c r="B495">
        <v>2010</v>
      </c>
      <c r="C495">
        <v>49</v>
      </c>
      <c r="D495">
        <v>31</v>
      </c>
      <c r="E495">
        <v>8246</v>
      </c>
    </row>
    <row r="496" spans="1:5">
      <c r="A496" t="s">
        <v>37</v>
      </c>
      <c r="B496">
        <v>2010</v>
      </c>
      <c r="C496">
        <v>49</v>
      </c>
      <c r="D496">
        <v>6</v>
      </c>
      <c r="E496">
        <v>2782</v>
      </c>
    </row>
    <row r="497" spans="1:5">
      <c r="A497" t="s">
        <v>38</v>
      </c>
      <c r="B497">
        <v>2010</v>
      </c>
      <c r="C497">
        <v>49</v>
      </c>
      <c r="D497">
        <v>16</v>
      </c>
      <c r="E497">
        <v>3696</v>
      </c>
    </row>
    <row r="498" spans="1:5">
      <c r="A498" t="s">
        <v>39</v>
      </c>
      <c r="B498">
        <v>2010</v>
      </c>
      <c r="C498">
        <v>49</v>
      </c>
      <c r="D498">
        <v>35</v>
      </c>
      <c r="E498">
        <v>12002</v>
      </c>
    </row>
    <row r="499" spans="1:5">
      <c r="A499" t="s">
        <v>40</v>
      </c>
      <c r="B499">
        <v>2010</v>
      </c>
      <c r="C499">
        <v>49</v>
      </c>
      <c r="D499">
        <v>30</v>
      </c>
      <c r="E499">
        <v>4858</v>
      </c>
    </row>
    <row r="500" spans="1:5">
      <c r="A500" t="s">
        <v>41</v>
      </c>
      <c r="B500">
        <v>2010</v>
      </c>
      <c r="C500">
        <v>49</v>
      </c>
      <c r="D500">
        <v>24</v>
      </c>
      <c r="E500">
        <v>6896</v>
      </c>
    </row>
    <row r="501" spans="1:5">
      <c r="A501" t="s">
        <v>42</v>
      </c>
      <c r="B501">
        <v>2010</v>
      </c>
      <c r="C501">
        <v>49</v>
      </c>
      <c r="D501">
        <v>25</v>
      </c>
      <c r="E501">
        <v>8605</v>
      </c>
    </row>
    <row r="502" spans="1:5">
      <c r="A502" t="s">
        <v>43</v>
      </c>
      <c r="B502">
        <v>2010</v>
      </c>
      <c r="C502">
        <v>49</v>
      </c>
      <c r="D502">
        <v>103</v>
      </c>
      <c r="E502">
        <v>14009</v>
      </c>
    </row>
    <row r="503" spans="1:5">
      <c r="A503" t="s">
        <v>44</v>
      </c>
      <c r="B503">
        <v>2010</v>
      </c>
      <c r="C503">
        <v>49</v>
      </c>
      <c r="D503">
        <v>75</v>
      </c>
      <c r="E503">
        <v>21512</v>
      </c>
    </row>
    <row r="504" spans="1:5">
      <c r="A504" t="s">
        <v>45</v>
      </c>
      <c r="B504">
        <v>2010</v>
      </c>
      <c r="C504">
        <v>49</v>
      </c>
      <c r="D504">
        <v>18</v>
      </c>
      <c r="E504">
        <v>4631</v>
      </c>
    </row>
    <row r="505" spans="1:5">
      <c r="A505" t="s">
        <v>46</v>
      </c>
      <c r="B505">
        <v>2010</v>
      </c>
      <c r="C505">
        <v>49</v>
      </c>
      <c r="D505">
        <v>50</v>
      </c>
      <c r="E505">
        <v>16060</v>
      </c>
    </row>
    <row r="506" spans="1:5">
      <c r="A506" t="s">
        <v>47</v>
      </c>
      <c r="B506">
        <v>2010</v>
      </c>
      <c r="C506">
        <v>49</v>
      </c>
      <c r="D506">
        <v>15</v>
      </c>
      <c r="E506">
        <v>2183</v>
      </c>
    </row>
    <row r="507" spans="1:5">
      <c r="A507" t="s">
        <v>48</v>
      </c>
      <c r="B507">
        <v>2010</v>
      </c>
      <c r="C507">
        <v>49</v>
      </c>
      <c r="D507">
        <v>19</v>
      </c>
      <c r="E507">
        <v>3367</v>
      </c>
    </row>
    <row r="508" spans="1:5">
      <c r="A508" t="s">
        <v>49</v>
      </c>
      <c r="B508">
        <v>2010</v>
      </c>
      <c r="C508">
        <v>49</v>
      </c>
      <c r="D508">
        <v>61</v>
      </c>
      <c r="E508">
        <v>16584</v>
      </c>
    </row>
    <row r="509" spans="1:5">
      <c r="A509" t="s">
        <v>50</v>
      </c>
      <c r="B509">
        <v>2010</v>
      </c>
      <c r="C509">
        <v>49</v>
      </c>
      <c r="D509">
        <v>21</v>
      </c>
      <c r="E509">
        <v>6609</v>
      </c>
    </row>
    <row r="510" spans="1:5">
      <c r="A510" t="s">
        <v>51</v>
      </c>
      <c r="B510">
        <v>2010</v>
      </c>
      <c r="C510">
        <v>49</v>
      </c>
      <c r="D510">
        <v>20</v>
      </c>
      <c r="E510">
        <v>5983</v>
      </c>
    </row>
    <row r="511" spans="1:5">
      <c r="A511" t="s">
        <v>52</v>
      </c>
      <c r="B511">
        <v>2010</v>
      </c>
      <c r="C511">
        <v>49</v>
      </c>
      <c r="D511">
        <v>19</v>
      </c>
      <c r="E511">
        <v>5502</v>
      </c>
    </row>
    <row r="512" spans="1:5">
      <c r="A512" t="s">
        <v>53</v>
      </c>
      <c r="B512">
        <v>2010</v>
      </c>
      <c r="C512">
        <v>49</v>
      </c>
      <c r="D512">
        <v>50</v>
      </c>
      <c r="E512">
        <v>11033</v>
      </c>
    </row>
    <row r="513" spans="1:5">
      <c r="A513" t="s">
        <v>54</v>
      </c>
      <c r="B513">
        <v>2010</v>
      </c>
      <c r="C513">
        <v>49</v>
      </c>
      <c r="D513">
        <v>93</v>
      </c>
      <c r="E513">
        <v>48474</v>
      </c>
    </row>
    <row r="514" spans="1:5">
      <c r="A514" t="s">
        <v>55</v>
      </c>
      <c r="B514">
        <v>2010</v>
      </c>
      <c r="C514">
        <v>49</v>
      </c>
      <c r="D514">
        <v>21</v>
      </c>
      <c r="E514">
        <v>7640</v>
      </c>
    </row>
    <row r="515" spans="1:5">
      <c r="A515" t="s">
        <v>56</v>
      </c>
      <c r="B515">
        <v>2010</v>
      </c>
      <c r="C515">
        <v>49</v>
      </c>
      <c r="D515">
        <v>14</v>
      </c>
      <c r="E515">
        <v>4150</v>
      </c>
    </row>
    <row r="516" spans="1:5">
      <c r="A516" t="s">
        <v>57</v>
      </c>
      <c r="B516">
        <v>2010</v>
      </c>
      <c r="C516">
        <v>49</v>
      </c>
      <c r="D516">
        <v>86</v>
      </c>
      <c r="E516">
        <v>57786</v>
      </c>
    </row>
    <row r="517" spans="1:5">
      <c r="A517" t="s">
        <v>58</v>
      </c>
      <c r="B517">
        <v>2010</v>
      </c>
      <c r="C517">
        <v>49</v>
      </c>
      <c r="D517">
        <v>17</v>
      </c>
      <c r="E517">
        <v>3421</v>
      </c>
    </row>
    <row r="518" spans="1:5">
      <c r="A518" t="s">
        <v>59</v>
      </c>
      <c r="B518">
        <v>2010</v>
      </c>
      <c r="C518">
        <v>49</v>
      </c>
      <c r="D518">
        <v>33</v>
      </c>
      <c r="E518">
        <v>9957</v>
      </c>
    </row>
    <row r="519" spans="1:5">
      <c r="A519" t="s">
        <v>60</v>
      </c>
      <c r="B519">
        <v>2010</v>
      </c>
      <c r="C519">
        <v>49</v>
      </c>
      <c r="D519">
        <v>46</v>
      </c>
      <c r="E519">
        <v>5471</v>
      </c>
    </row>
    <row r="520" spans="1:5">
      <c r="A520" t="s">
        <v>61</v>
      </c>
      <c r="B520">
        <v>2010</v>
      </c>
      <c r="C520">
        <v>49</v>
      </c>
      <c r="D520">
        <v>27</v>
      </c>
      <c r="E520">
        <v>4781</v>
      </c>
    </row>
    <row r="521" spans="1:5">
      <c r="A521" t="s">
        <v>62</v>
      </c>
      <c r="B521">
        <v>2010</v>
      </c>
      <c r="C521">
        <v>49</v>
      </c>
      <c r="D521">
        <v>41</v>
      </c>
      <c r="E521">
        <v>92454</v>
      </c>
    </row>
    <row r="522" spans="1:5">
      <c r="A522" t="s">
        <v>6</v>
      </c>
      <c r="B522">
        <v>2010</v>
      </c>
      <c r="C522">
        <v>50</v>
      </c>
      <c r="D522">
        <v>36</v>
      </c>
      <c r="E522">
        <v>11930</v>
      </c>
    </row>
    <row r="523" spans="1:5">
      <c r="A523" t="s">
        <v>12</v>
      </c>
      <c r="B523">
        <v>2010</v>
      </c>
      <c r="C523">
        <v>50</v>
      </c>
      <c r="D523">
        <v>9</v>
      </c>
      <c r="E523">
        <v>1989</v>
      </c>
    </row>
    <row r="524" spans="1:5">
      <c r="A524" t="s">
        <v>13</v>
      </c>
      <c r="B524">
        <v>2010</v>
      </c>
      <c r="C524">
        <v>50</v>
      </c>
      <c r="D524">
        <v>55</v>
      </c>
      <c r="E524">
        <v>24178</v>
      </c>
    </row>
    <row r="525" spans="1:5">
      <c r="A525" t="s">
        <v>14</v>
      </c>
      <c r="B525">
        <v>2010</v>
      </c>
      <c r="C525">
        <v>50</v>
      </c>
      <c r="D525">
        <v>18</v>
      </c>
      <c r="E525">
        <v>4227</v>
      </c>
    </row>
    <row r="526" spans="1:5">
      <c r="A526" t="s">
        <v>15</v>
      </c>
      <c r="B526">
        <v>2010</v>
      </c>
      <c r="C526">
        <v>50</v>
      </c>
      <c r="D526">
        <v>128</v>
      </c>
      <c r="E526">
        <v>31969</v>
      </c>
    </row>
    <row r="527" spans="1:5">
      <c r="A527" t="s">
        <v>16</v>
      </c>
      <c r="B527">
        <v>2010</v>
      </c>
      <c r="C527">
        <v>50</v>
      </c>
      <c r="D527">
        <v>13</v>
      </c>
      <c r="E527">
        <v>19299</v>
      </c>
    </row>
    <row r="528" spans="1:5">
      <c r="A528" t="s">
        <v>17</v>
      </c>
      <c r="B528">
        <v>2010</v>
      </c>
      <c r="C528">
        <v>50</v>
      </c>
      <c r="D528">
        <v>18</v>
      </c>
      <c r="E528">
        <v>3033</v>
      </c>
    </row>
    <row r="529" spans="1:5">
      <c r="A529" t="s">
        <v>18</v>
      </c>
      <c r="B529">
        <v>2010</v>
      </c>
      <c r="C529">
        <v>50</v>
      </c>
      <c r="D529">
        <v>13</v>
      </c>
      <c r="E529">
        <v>4083</v>
      </c>
    </row>
    <row r="530" spans="1:5">
      <c r="A530" t="s">
        <v>19</v>
      </c>
      <c r="B530">
        <v>2010</v>
      </c>
      <c r="C530">
        <v>50</v>
      </c>
      <c r="D530">
        <v>4</v>
      </c>
      <c r="E530">
        <v>2886</v>
      </c>
    </row>
    <row r="531" spans="1:5">
      <c r="A531" t="s">
        <v>20</v>
      </c>
      <c r="B531">
        <v>2010</v>
      </c>
      <c r="C531">
        <v>50</v>
      </c>
      <c r="D531">
        <v>0</v>
      </c>
      <c r="E531">
        <v>0</v>
      </c>
    </row>
    <row r="532" spans="1:5">
      <c r="A532" t="s">
        <v>21</v>
      </c>
      <c r="B532">
        <v>2010</v>
      </c>
      <c r="C532">
        <v>50</v>
      </c>
      <c r="D532">
        <v>61</v>
      </c>
      <c r="E532">
        <v>35755</v>
      </c>
    </row>
    <row r="533" spans="1:5">
      <c r="A533" t="s">
        <v>22</v>
      </c>
      <c r="B533">
        <v>2010</v>
      </c>
      <c r="C533">
        <v>50</v>
      </c>
      <c r="D533">
        <v>17</v>
      </c>
      <c r="E533">
        <v>1632</v>
      </c>
    </row>
    <row r="534" spans="1:5">
      <c r="A534" t="s">
        <v>23</v>
      </c>
      <c r="B534">
        <v>2010</v>
      </c>
      <c r="C534">
        <v>50</v>
      </c>
      <c r="D534">
        <v>12</v>
      </c>
      <c r="E534">
        <v>3956</v>
      </c>
    </row>
    <row r="535" spans="1:5">
      <c r="A535" t="s">
        <v>24</v>
      </c>
      <c r="B535">
        <v>2010</v>
      </c>
      <c r="C535">
        <v>50</v>
      </c>
      <c r="D535">
        <v>80</v>
      </c>
      <c r="E535">
        <v>37787</v>
      </c>
    </row>
    <row r="536" spans="1:5">
      <c r="A536" t="s">
        <v>25</v>
      </c>
      <c r="B536">
        <v>2010</v>
      </c>
      <c r="C536">
        <v>50</v>
      </c>
      <c r="D536">
        <v>41</v>
      </c>
      <c r="E536">
        <v>10164</v>
      </c>
    </row>
    <row r="537" spans="1:5">
      <c r="A537" t="s">
        <v>26</v>
      </c>
      <c r="B537">
        <v>2010</v>
      </c>
      <c r="C537">
        <v>50</v>
      </c>
      <c r="D537">
        <v>10</v>
      </c>
      <c r="E537">
        <v>2736</v>
      </c>
    </row>
    <row r="538" spans="1:5">
      <c r="A538" t="s">
        <v>27</v>
      </c>
      <c r="B538">
        <v>2010</v>
      </c>
      <c r="C538">
        <v>50</v>
      </c>
      <c r="D538">
        <v>41</v>
      </c>
      <c r="E538">
        <v>9738</v>
      </c>
    </row>
    <row r="539" spans="1:5">
      <c r="A539" t="s">
        <v>28</v>
      </c>
      <c r="B539">
        <v>2010</v>
      </c>
      <c r="C539">
        <v>50</v>
      </c>
      <c r="D539">
        <v>13</v>
      </c>
      <c r="E539">
        <v>12229</v>
      </c>
    </row>
    <row r="540" spans="1:5">
      <c r="A540" t="s">
        <v>29</v>
      </c>
      <c r="B540">
        <v>2010</v>
      </c>
      <c r="C540">
        <v>50</v>
      </c>
      <c r="D540">
        <v>34</v>
      </c>
      <c r="E540">
        <v>13316</v>
      </c>
    </row>
    <row r="541" spans="1:5">
      <c r="A541" t="s">
        <v>30</v>
      </c>
      <c r="B541">
        <v>2010</v>
      </c>
      <c r="C541">
        <v>50</v>
      </c>
      <c r="D541">
        <v>29</v>
      </c>
      <c r="E541">
        <v>5857</v>
      </c>
    </row>
    <row r="542" spans="1:5">
      <c r="A542" t="s">
        <v>31</v>
      </c>
      <c r="B542">
        <v>2010</v>
      </c>
      <c r="C542">
        <v>50</v>
      </c>
      <c r="D542">
        <v>18</v>
      </c>
      <c r="E542">
        <v>8713</v>
      </c>
    </row>
    <row r="543" spans="1:5">
      <c r="A543" t="s">
        <v>32</v>
      </c>
      <c r="B543">
        <v>2010</v>
      </c>
      <c r="C543">
        <v>50</v>
      </c>
      <c r="D543">
        <v>55</v>
      </c>
      <c r="E543">
        <v>28213</v>
      </c>
    </row>
    <row r="544" spans="1:5">
      <c r="A544" t="s">
        <v>33</v>
      </c>
      <c r="B544">
        <v>2010</v>
      </c>
      <c r="C544">
        <v>50</v>
      </c>
      <c r="D544">
        <v>52</v>
      </c>
      <c r="E544">
        <v>14027</v>
      </c>
    </row>
    <row r="545" spans="1:5">
      <c r="A545" t="s">
        <v>34</v>
      </c>
      <c r="B545">
        <v>2010</v>
      </c>
      <c r="C545">
        <v>50</v>
      </c>
      <c r="D545">
        <v>15</v>
      </c>
      <c r="E545">
        <v>5081</v>
      </c>
    </row>
    <row r="546" spans="1:5">
      <c r="A546" t="s">
        <v>35</v>
      </c>
      <c r="B546">
        <v>2010</v>
      </c>
      <c r="C546">
        <v>50</v>
      </c>
      <c r="D546">
        <v>48</v>
      </c>
      <c r="E546">
        <v>17344</v>
      </c>
    </row>
    <row r="547" spans="1:5">
      <c r="A547" t="s">
        <v>36</v>
      </c>
      <c r="B547">
        <v>2010</v>
      </c>
      <c r="C547">
        <v>50</v>
      </c>
      <c r="D547">
        <v>32</v>
      </c>
      <c r="E547">
        <v>8936</v>
      </c>
    </row>
    <row r="548" spans="1:5">
      <c r="A548" t="s">
        <v>37</v>
      </c>
      <c r="B548">
        <v>2010</v>
      </c>
      <c r="C548">
        <v>50</v>
      </c>
      <c r="D548">
        <v>6</v>
      </c>
      <c r="E548">
        <v>2588</v>
      </c>
    </row>
    <row r="549" spans="1:5">
      <c r="A549" t="s">
        <v>38</v>
      </c>
      <c r="B549">
        <v>2010</v>
      </c>
      <c r="C549">
        <v>50</v>
      </c>
      <c r="D549">
        <v>15</v>
      </c>
      <c r="E549">
        <v>3429</v>
      </c>
    </row>
    <row r="550" spans="1:5">
      <c r="A550" t="s">
        <v>39</v>
      </c>
      <c r="B550">
        <v>2010</v>
      </c>
      <c r="C550">
        <v>50</v>
      </c>
      <c r="D550">
        <v>33</v>
      </c>
      <c r="E550">
        <v>10263</v>
      </c>
    </row>
    <row r="551" spans="1:5">
      <c r="A551" t="s">
        <v>40</v>
      </c>
      <c r="B551">
        <v>2010</v>
      </c>
      <c r="C551">
        <v>50</v>
      </c>
      <c r="D551">
        <v>31</v>
      </c>
      <c r="E551">
        <v>5640</v>
      </c>
    </row>
    <row r="552" spans="1:5">
      <c r="A552" t="s">
        <v>41</v>
      </c>
      <c r="B552">
        <v>2010</v>
      </c>
      <c r="C552">
        <v>50</v>
      </c>
      <c r="D552">
        <v>25</v>
      </c>
      <c r="E552">
        <v>6561</v>
      </c>
    </row>
    <row r="553" spans="1:5">
      <c r="A553" t="s">
        <v>42</v>
      </c>
      <c r="B553">
        <v>2010</v>
      </c>
      <c r="C553">
        <v>50</v>
      </c>
      <c r="D553">
        <v>25</v>
      </c>
      <c r="E553">
        <v>8115</v>
      </c>
    </row>
    <row r="554" spans="1:5">
      <c r="A554" t="s">
        <v>43</v>
      </c>
      <c r="B554">
        <v>2010</v>
      </c>
      <c r="C554">
        <v>50</v>
      </c>
      <c r="D554">
        <v>102</v>
      </c>
      <c r="E554">
        <v>13316</v>
      </c>
    </row>
    <row r="555" spans="1:5">
      <c r="A555" t="s">
        <v>44</v>
      </c>
      <c r="B555">
        <v>2010</v>
      </c>
      <c r="C555">
        <v>50</v>
      </c>
      <c r="D555">
        <v>74</v>
      </c>
      <c r="E555">
        <v>18927</v>
      </c>
    </row>
    <row r="556" spans="1:5">
      <c r="A556" t="s">
        <v>45</v>
      </c>
      <c r="B556">
        <v>2010</v>
      </c>
      <c r="C556">
        <v>50</v>
      </c>
      <c r="D556">
        <v>11</v>
      </c>
      <c r="E556">
        <v>1889</v>
      </c>
    </row>
    <row r="557" spans="1:5">
      <c r="A557" t="s">
        <v>46</v>
      </c>
      <c r="B557">
        <v>2010</v>
      </c>
      <c r="C557">
        <v>50</v>
      </c>
      <c r="D557">
        <v>52</v>
      </c>
      <c r="E557">
        <v>15455</v>
      </c>
    </row>
    <row r="558" spans="1:5">
      <c r="A558" t="s">
        <v>47</v>
      </c>
      <c r="B558">
        <v>2010</v>
      </c>
      <c r="C558">
        <v>50</v>
      </c>
      <c r="D558">
        <v>17</v>
      </c>
      <c r="E558">
        <v>3261</v>
      </c>
    </row>
    <row r="559" spans="1:5">
      <c r="A559" t="s">
        <v>48</v>
      </c>
      <c r="B559">
        <v>2010</v>
      </c>
      <c r="C559">
        <v>50</v>
      </c>
      <c r="D559">
        <v>19</v>
      </c>
      <c r="E559">
        <v>2509</v>
      </c>
    </row>
    <row r="560" spans="1:5">
      <c r="A560" t="s">
        <v>49</v>
      </c>
      <c r="B560">
        <v>2010</v>
      </c>
      <c r="C560">
        <v>50</v>
      </c>
      <c r="D560">
        <v>58</v>
      </c>
      <c r="E560">
        <v>14447</v>
      </c>
    </row>
    <row r="561" spans="1:5">
      <c r="A561" t="s">
        <v>50</v>
      </c>
      <c r="B561">
        <v>2010</v>
      </c>
      <c r="C561">
        <v>50</v>
      </c>
      <c r="D561">
        <v>21</v>
      </c>
      <c r="E561">
        <v>6408</v>
      </c>
    </row>
    <row r="562" spans="1:5">
      <c r="A562" t="s">
        <v>51</v>
      </c>
      <c r="B562">
        <v>2010</v>
      </c>
      <c r="C562">
        <v>50</v>
      </c>
      <c r="D562">
        <v>17</v>
      </c>
      <c r="E562">
        <v>5098</v>
      </c>
    </row>
    <row r="563" spans="1:5">
      <c r="A563" t="s">
        <v>52</v>
      </c>
      <c r="B563">
        <v>2010</v>
      </c>
      <c r="C563">
        <v>50</v>
      </c>
      <c r="D563">
        <v>19</v>
      </c>
      <c r="E563">
        <v>5392</v>
      </c>
    </row>
    <row r="564" spans="1:5">
      <c r="A564" t="s">
        <v>53</v>
      </c>
      <c r="B564">
        <v>2010</v>
      </c>
      <c r="C564">
        <v>50</v>
      </c>
      <c r="D564">
        <v>51</v>
      </c>
      <c r="E564">
        <v>8778</v>
      </c>
    </row>
    <row r="565" spans="1:5">
      <c r="A565" t="s">
        <v>54</v>
      </c>
      <c r="B565">
        <v>2010</v>
      </c>
      <c r="C565">
        <v>50</v>
      </c>
      <c r="D565">
        <v>88</v>
      </c>
      <c r="E565">
        <v>47519</v>
      </c>
    </row>
    <row r="566" spans="1:5">
      <c r="A566" t="s">
        <v>55</v>
      </c>
      <c r="B566">
        <v>2010</v>
      </c>
      <c r="C566">
        <v>50</v>
      </c>
      <c r="D566">
        <v>21</v>
      </c>
      <c r="E566">
        <v>6993</v>
      </c>
    </row>
    <row r="567" spans="1:5">
      <c r="A567" t="s">
        <v>56</v>
      </c>
      <c r="B567">
        <v>2010</v>
      </c>
      <c r="C567">
        <v>50</v>
      </c>
      <c r="D567">
        <v>14</v>
      </c>
      <c r="E567">
        <v>3716</v>
      </c>
    </row>
    <row r="568" spans="1:5">
      <c r="A568" t="s">
        <v>57</v>
      </c>
      <c r="B568">
        <v>2010</v>
      </c>
      <c r="C568">
        <v>50</v>
      </c>
      <c r="D568">
        <v>83</v>
      </c>
      <c r="E568">
        <v>53894</v>
      </c>
    </row>
    <row r="569" spans="1:5">
      <c r="A569" t="s">
        <v>58</v>
      </c>
      <c r="B569">
        <v>2010</v>
      </c>
      <c r="C569">
        <v>50</v>
      </c>
      <c r="D569">
        <v>16</v>
      </c>
      <c r="E569">
        <v>2162</v>
      </c>
    </row>
    <row r="570" spans="1:5">
      <c r="A570" t="s">
        <v>59</v>
      </c>
      <c r="B570">
        <v>2010</v>
      </c>
      <c r="C570">
        <v>50</v>
      </c>
      <c r="D570">
        <v>34</v>
      </c>
      <c r="E570">
        <v>8545</v>
      </c>
    </row>
    <row r="571" spans="1:5">
      <c r="A571" t="s">
        <v>60</v>
      </c>
      <c r="B571">
        <v>2010</v>
      </c>
      <c r="C571">
        <v>50</v>
      </c>
      <c r="D571">
        <v>50</v>
      </c>
      <c r="E571">
        <v>4685</v>
      </c>
    </row>
    <row r="572" spans="1:5">
      <c r="A572" t="s">
        <v>61</v>
      </c>
      <c r="B572">
        <v>2010</v>
      </c>
      <c r="C572">
        <v>50</v>
      </c>
      <c r="D572">
        <v>28</v>
      </c>
      <c r="E572">
        <v>4811</v>
      </c>
    </row>
    <row r="573" spans="1:5">
      <c r="A573" t="s">
        <v>62</v>
      </c>
      <c r="B573">
        <v>2010</v>
      </c>
      <c r="C573">
        <v>50</v>
      </c>
      <c r="D573">
        <v>41</v>
      </c>
      <c r="E573">
        <v>94881</v>
      </c>
    </row>
    <row r="574" spans="1:5">
      <c r="A574" t="s">
        <v>6</v>
      </c>
      <c r="B574">
        <v>2010</v>
      </c>
      <c r="C574">
        <v>51</v>
      </c>
      <c r="D574">
        <v>36</v>
      </c>
      <c r="E574">
        <v>9910</v>
      </c>
    </row>
    <row r="575" spans="1:5">
      <c r="A575" t="s">
        <v>12</v>
      </c>
      <c r="B575">
        <v>2010</v>
      </c>
      <c r="C575">
        <v>51</v>
      </c>
      <c r="D575">
        <v>8</v>
      </c>
      <c r="E575">
        <v>1760</v>
      </c>
    </row>
    <row r="576" spans="1:5">
      <c r="A576" t="s">
        <v>13</v>
      </c>
      <c r="B576">
        <v>2010</v>
      </c>
      <c r="C576">
        <v>51</v>
      </c>
      <c r="D576">
        <v>53</v>
      </c>
      <c r="E576">
        <v>19716</v>
      </c>
    </row>
    <row r="577" spans="1:5">
      <c r="A577" t="s">
        <v>14</v>
      </c>
      <c r="B577">
        <v>2010</v>
      </c>
      <c r="C577">
        <v>51</v>
      </c>
      <c r="D577">
        <v>15</v>
      </c>
      <c r="E577">
        <v>2132</v>
      </c>
    </row>
    <row r="578" spans="1:5">
      <c r="A578" t="s">
        <v>15</v>
      </c>
      <c r="B578">
        <v>2010</v>
      </c>
      <c r="C578">
        <v>51</v>
      </c>
      <c r="D578">
        <v>127</v>
      </c>
      <c r="E578">
        <v>22875</v>
      </c>
    </row>
    <row r="579" spans="1:5">
      <c r="A579" t="s">
        <v>16</v>
      </c>
      <c r="B579">
        <v>2010</v>
      </c>
      <c r="C579">
        <v>51</v>
      </c>
      <c r="D579">
        <v>12</v>
      </c>
      <c r="E579">
        <v>14757</v>
      </c>
    </row>
    <row r="580" spans="1:5">
      <c r="A580" t="s">
        <v>17</v>
      </c>
      <c r="B580">
        <v>2010</v>
      </c>
      <c r="C580">
        <v>51</v>
      </c>
      <c r="D580">
        <v>19</v>
      </c>
      <c r="E580">
        <v>2175</v>
      </c>
    </row>
    <row r="581" spans="1:5">
      <c r="A581" t="s">
        <v>18</v>
      </c>
      <c r="B581">
        <v>2010</v>
      </c>
      <c r="C581">
        <v>51</v>
      </c>
      <c r="D581">
        <v>11</v>
      </c>
      <c r="E581">
        <v>2578</v>
      </c>
    </row>
    <row r="582" spans="1:5">
      <c r="A582" t="s">
        <v>19</v>
      </c>
      <c r="B582">
        <v>2010</v>
      </c>
      <c r="C582">
        <v>51</v>
      </c>
      <c r="D582">
        <v>4</v>
      </c>
      <c r="E582">
        <v>1907</v>
      </c>
    </row>
    <row r="583" spans="1:5">
      <c r="A583" t="s">
        <v>20</v>
      </c>
      <c r="B583">
        <v>2010</v>
      </c>
      <c r="C583">
        <v>51</v>
      </c>
      <c r="D583">
        <v>0</v>
      </c>
      <c r="E583">
        <v>0</v>
      </c>
    </row>
    <row r="584" spans="1:5">
      <c r="A584" t="s">
        <v>21</v>
      </c>
      <c r="B584">
        <v>2010</v>
      </c>
      <c r="C584">
        <v>51</v>
      </c>
      <c r="D584">
        <v>63</v>
      </c>
      <c r="E584">
        <v>34195</v>
      </c>
    </row>
    <row r="585" spans="1:5">
      <c r="A585" t="s">
        <v>22</v>
      </c>
      <c r="B585">
        <v>2010</v>
      </c>
      <c r="C585">
        <v>51</v>
      </c>
      <c r="D585">
        <v>17</v>
      </c>
      <c r="E585">
        <v>857</v>
      </c>
    </row>
    <row r="586" spans="1:5">
      <c r="A586" t="s">
        <v>23</v>
      </c>
      <c r="B586">
        <v>2010</v>
      </c>
      <c r="C586">
        <v>51</v>
      </c>
      <c r="D586">
        <v>12</v>
      </c>
      <c r="E586">
        <v>3182</v>
      </c>
    </row>
    <row r="587" spans="1:5">
      <c r="A587" t="s">
        <v>24</v>
      </c>
      <c r="B587">
        <v>2010</v>
      </c>
      <c r="C587">
        <v>51</v>
      </c>
      <c r="D587">
        <v>79</v>
      </c>
      <c r="E587">
        <v>33621</v>
      </c>
    </row>
    <row r="588" spans="1:5">
      <c r="A588" t="s">
        <v>25</v>
      </c>
      <c r="B588">
        <v>2010</v>
      </c>
      <c r="C588">
        <v>51</v>
      </c>
      <c r="D588">
        <v>41</v>
      </c>
      <c r="E588">
        <v>7337</v>
      </c>
    </row>
    <row r="589" spans="1:5">
      <c r="A589" t="s">
        <v>26</v>
      </c>
      <c r="B589">
        <v>2010</v>
      </c>
      <c r="C589">
        <v>51</v>
      </c>
      <c r="D589">
        <v>10</v>
      </c>
      <c r="E589">
        <v>2123</v>
      </c>
    </row>
    <row r="590" spans="1:5">
      <c r="A590" t="s">
        <v>27</v>
      </c>
      <c r="B590">
        <v>2010</v>
      </c>
      <c r="C590">
        <v>51</v>
      </c>
      <c r="D590">
        <v>42</v>
      </c>
      <c r="E590">
        <v>7741</v>
      </c>
    </row>
    <row r="591" spans="1:5">
      <c r="A591" t="s">
        <v>28</v>
      </c>
      <c r="B591">
        <v>2010</v>
      </c>
      <c r="C591">
        <v>51</v>
      </c>
      <c r="D591">
        <v>14</v>
      </c>
      <c r="E591">
        <v>11496</v>
      </c>
    </row>
    <row r="592" spans="1:5">
      <c r="A592" t="s">
        <v>29</v>
      </c>
      <c r="B592">
        <v>2010</v>
      </c>
      <c r="C592">
        <v>51</v>
      </c>
      <c r="D592">
        <v>25</v>
      </c>
      <c r="E592">
        <v>15367</v>
      </c>
    </row>
    <row r="593" spans="1:5">
      <c r="A593" t="s">
        <v>30</v>
      </c>
      <c r="B593">
        <v>2010</v>
      </c>
      <c r="C593">
        <v>51</v>
      </c>
      <c r="D593">
        <v>30</v>
      </c>
      <c r="E593">
        <v>4170</v>
      </c>
    </row>
    <row r="594" spans="1:5">
      <c r="A594" t="s">
        <v>31</v>
      </c>
      <c r="B594">
        <v>2010</v>
      </c>
      <c r="C594">
        <v>51</v>
      </c>
      <c r="D594">
        <v>17</v>
      </c>
      <c r="E594">
        <v>6355</v>
      </c>
    </row>
    <row r="595" spans="1:5">
      <c r="A595" t="s">
        <v>32</v>
      </c>
      <c r="B595">
        <v>2010</v>
      </c>
      <c r="C595">
        <v>51</v>
      </c>
      <c r="D595">
        <v>49</v>
      </c>
      <c r="E595">
        <v>20513</v>
      </c>
    </row>
    <row r="596" spans="1:5">
      <c r="A596" t="s">
        <v>33</v>
      </c>
      <c r="B596">
        <v>2010</v>
      </c>
      <c r="C596">
        <v>51</v>
      </c>
      <c r="D596">
        <v>47</v>
      </c>
      <c r="E596">
        <v>10820</v>
      </c>
    </row>
    <row r="597" spans="1:5">
      <c r="A597" t="s">
        <v>34</v>
      </c>
      <c r="B597">
        <v>2010</v>
      </c>
      <c r="C597">
        <v>51</v>
      </c>
      <c r="D597">
        <v>15</v>
      </c>
      <c r="E597">
        <v>3853</v>
      </c>
    </row>
    <row r="598" spans="1:5">
      <c r="A598" t="s">
        <v>35</v>
      </c>
      <c r="B598">
        <v>2010</v>
      </c>
      <c r="C598">
        <v>51</v>
      </c>
      <c r="D598">
        <v>45</v>
      </c>
      <c r="E598">
        <v>16410</v>
      </c>
    </row>
    <row r="599" spans="1:5">
      <c r="A599" t="s">
        <v>36</v>
      </c>
      <c r="B599">
        <v>2010</v>
      </c>
      <c r="C599">
        <v>51</v>
      </c>
      <c r="D599">
        <v>32</v>
      </c>
      <c r="E599">
        <v>6573</v>
      </c>
    </row>
    <row r="600" spans="1:5">
      <c r="A600" t="s">
        <v>37</v>
      </c>
      <c r="B600">
        <v>2010</v>
      </c>
      <c r="C600">
        <v>51</v>
      </c>
      <c r="D600">
        <v>6</v>
      </c>
      <c r="E600">
        <v>1602</v>
      </c>
    </row>
    <row r="601" spans="1:5">
      <c r="A601" t="s">
        <v>38</v>
      </c>
      <c r="B601">
        <v>2010</v>
      </c>
      <c r="C601">
        <v>51</v>
      </c>
      <c r="D601">
        <v>15</v>
      </c>
      <c r="E601">
        <v>2792</v>
      </c>
    </row>
    <row r="602" spans="1:5">
      <c r="A602" t="s">
        <v>39</v>
      </c>
      <c r="B602">
        <v>2010</v>
      </c>
      <c r="C602">
        <v>51</v>
      </c>
      <c r="D602">
        <v>37</v>
      </c>
      <c r="E602">
        <v>14274</v>
      </c>
    </row>
    <row r="603" spans="1:5">
      <c r="A603" t="s">
        <v>40</v>
      </c>
      <c r="B603">
        <v>2010</v>
      </c>
      <c r="C603">
        <v>51</v>
      </c>
      <c r="D603">
        <v>31</v>
      </c>
      <c r="E603">
        <v>4110</v>
      </c>
    </row>
    <row r="604" spans="1:5">
      <c r="A604" t="s">
        <v>41</v>
      </c>
      <c r="B604">
        <v>2010</v>
      </c>
      <c r="C604">
        <v>51</v>
      </c>
      <c r="D604">
        <v>25</v>
      </c>
      <c r="E604">
        <v>5685</v>
      </c>
    </row>
    <row r="605" spans="1:5">
      <c r="A605" t="s">
        <v>42</v>
      </c>
      <c r="B605">
        <v>2010</v>
      </c>
      <c r="C605">
        <v>51</v>
      </c>
      <c r="D605">
        <v>22</v>
      </c>
      <c r="E605">
        <v>6800</v>
      </c>
    </row>
    <row r="606" spans="1:5">
      <c r="A606" t="s">
        <v>43</v>
      </c>
      <c r="B606">
        <v>2010</v>
      </c>
      <c r="C606">
        <v>51</v>
      </c>
      <c r="D606">
        <v>103</v>
      </c>
      <c r="E606">
        <v>10082</v>
      </c>
    </row>
    <row r="607" spans="1:5">
      <c r="A607" t="s">
        <v>44</v>
      </c>
      <c r="B607">
        <v>2010</v>
      </c>
      <c r="C607">
        <v>51</v>
      </c>
      <c r="D607">
        <v>68</v>
      </c>
      <c r="E607">
        <v>11326</v>
      </c>
    </row>
    <row r="608" spans="1:5">
      <c r="A608" t="s">
        <v>45</v>
      </c>
      <c r="B608">
        <v>2010</v>
      </c>
      <c r="C608">
        <v>51</v>
      </c>
      <c r="D608">
        <v>11</v>
      </c>
      <c r="E608">
        <v>1451</v>
      </c>
    </row>
    <row r="609" spans="1:5">
      <c r="A609" t="s">
        <v>46</v>
      </c>
      <c r="B609">
        <v>2010</v>
      </c>
      <c r="C609">
        <v>51</v>
      </c>
      <c r="D609">
        <v>47</v>
      </c>
      <c r="E609">
        <v>12037</v>
      </c>
    </row>
    <row r="610" spans="1:5">
      <c r="A610" t="s">
        <v>47</v>
      </c>
      <c r="B610">
        <v>2010</v>
      </c>
      <c r="C610">
        <v>51</v>
      </c>
      <c r="D610">
        <v>17</v>
      </c>
      <c r="E610">
        <v>2076</v>
      </c>
    </row>
    <row r="611" spans="1:5">
      <c r="A611" t="s">
        <v>48</v>
      </c>
      <c r="B611">
        <v>2010</v>
      </c>
      <c r="C611">
        <v>51</v>
      </c>
      <c r="D611">
        <v>20</v>
      </c>
      <c r="E611">
        <v>2087</v>
      </c>
    </row>
    <row r="612" spans="1:5">
      <c r="A612" t="s">
        <v>49</v>
      </c>
      <c r="B612">
        <v>2010</v>
      </c>
      <c r="C612">
        <v>51</v>
      </c>
      <c r="D612">
        <v>55</v>
      </c>
      <c r="E612">
        <v>10680</v>
      </c>
    </row>
    <row r="613" spans="1:5">
      <c r="A613" t="s">
        <v>50</v>
      </c>
      <c r="B613">
        <v>2010</v>
      </c>
      <c r="C613">
        <v>51</v>
      </c>
      <c r="D613">
        <v>21</v>
      </c>
      <c r="E613">
        <v>4446</v>
      </c>
    </row>
    <row r="614" spans="1:5">
      <c r="A614" t="s">
        <v>51</v>
      </c>
      <c r="B614">
        <v>2010</v>
      </c>
      <c r="C614">
        <v>51</v>
      </c>
      <c r="D614">
        <v>17</v>
      </c>
      <c r="E614">
        <v>3878</v>
      </c>
    </row>
    <row r="615" spans="1:5">
      <c r="A615" t="s">
        <v>52</v>
      </c>
      <c r="B615">
        <v>2010</v>
      </c>
      <c r="C615">
        <v>51</v>
      </c>
      <c r="D615">
        <v>19</v>
      </c>
      <c r="E615">
        <v>4544</v>
      </c>
    </row>
    <row r="616" spans="1:5">
      <c r="A616" t="s">
        <v>53</v>
      </c>
      <c r="B616">
        <v>2010</v>
      </c>
      <c r="C616">
        <v>51</v>
      </c>
      <c r="D616">
        <v>49</v>
      </c>
      <c r="E616">
        <v>6142</v>
      </c>
    </row>
    <row r="617" spans="1:5">
      <c r="A617" t="s">
        <v>54</v>
      </c>
      <c r="B617">
        <v>2010</v>
      </c>
      <c r="C617">
        <v>51</v>
      </c>
      <c r="D617">
        <v>81</v>
      </c>
      <c r="E617">
        <v>36611</v>
      </c>
    </row>
    <row r="618" spans="1:5">
      <c r="A618" t="s">
        <v>55</v>
      </c>
      <c r="B618">
        <v>2010</v>
      </c>
      <c r="C618">
        <v>51</v>
      </c>
      <c r="D618">
        <v>15</v>
      </c>
      <c r="E618">
        <v>3883</v>
      </c>
    </row>
    <row r="619" spans="1:5">
      <c r="A619" t="s">
        <v>56</v>
      </c>
      <c r="B619">
        <v>2010</v>
      </c>
      <c r="C619">
        <v>51</v>
      </c>
      <c r="D619">
        <v>13</v>
      </c>
      <c r="E619">
        <v>2963</v>
      </c>
    </row>
    <row r="620" spans="1:5">
      <c r="A620" t="s">
        <v>57</v>
      </c>
      <c r="B620">
        <v>2010</v>
      </c>
      <c r="C620">
        <v>51</v>
      </c>
      <c r="D620">
        <v>89</v>
      </c>
      <c r="E620">
        <v>57381</v>
      </c>
    </row>
    <row r="621" spans="1:5">
      <c r="A621" t="s">
        <v>58</v>
      </c>
      <c r="B621">
        <v>2010</v>
      </c>
      <c r="C621">
        <v>51</v>
      </c>
      <c r="D621">
        <v>17</v>
      </c>
      <c r="E621">
        <v>1550</v>
      </c>
    </row>
    <row r="622" spans="1:5">
      <c r="A622" t="s">
        <v>59</v>
      </c>
      <c r="B622">
        <v>2010</v>
      </c>
      <c r="C622">
        <v>51</v>
      </c>
      <c r="D622">
        <v>32</v>
      </c>
      <c r="E622">
        <v>7272</v>
      </c>
    </row>
    <row r="623" spans="1:5">
      <c r="A623" t="s">
        <v>60</v>
      </c>
      <c r="B623">
        <v>2010</v>
      </c>
      <c r="C623">
        <v>51</v>
      </c>
      <c r="D623">
        <v>46</v>
      </c>
      <c r="E623">
        <v>2451</v>
      </c>
    </row>
    <row r="624" spans="1:5">
      <c r="A624" t="s">
        <v>61</v>
      </c>
      <c r="B624">
        <v>2010</v>
      </c>
      <c r="C624">
        <v>51</v>
      </c>
      <c r="D624">
        <v>29</v>
      </c>
      <c r="E624">
        <v>3798</v>
      </c>
    </row>
    <row r="625" spans="1:5">
      <c r="A625" t="s">
        <v>62</v>
      </c>
      <c r="B625">
        <v>2010</v>
      </c>
      <c r="C625">
        <v>51</v>
      </c>
      <c r="D625">
        <v>41</v>
      </c>
      <c r="E625">
        <v>89593</v>
      </c>
    </row>
    <row r="626" spans="1:5">
      <c r="A626" t="s">
        <v>6</v>
      </c>
      <c r="B626">
        <v>2010</v>
      </c>
      <c r="C626">
        <v>52</v>
      </c>
      <c r="D626">
        <v>38</v>
      </c>
      <c r="E626">
        <v>10927</v>
      </c>
    </row>
    <row r="627" spans="1:5">
      <c r="A627" t="s">
        <v>12</v>
      </c>
      <c r="B627">
        <v>2010</v>
      </c>
      <c r="C627">
        <v>52</v>
      </c>
      <c r="D627">
        <v>8</v>
      </c>
      <c r="E627">
        <v>1857</v>
      </c>
    </row>
    <row r="628" spans="1:5">
      <c r="A628" t="s">
        <v>13</v>
      </c>
      <c r="B628">
        <v>2010</v>
      </c>
      <c r="C628">
        <v>52</v>
      </c>
      <c r="D628">
        <v>69</v>
      </c>
      <c r="E628">
        <v>22684</v>
      </c>
    </row>
    <row r="629" spans="1:5">
      <c r="A629" t="s">
        <v>14</v>
      </c>
      <c r="B629">
        <v>2010</v>
      </c>
      <c r="C629">
        <v>52</v>
      </c>
      <c r="D629">
        <v>16</v>
      </c>
      <c r="E629">
        <v>2367</v>
      </c>
    </row>
    <row r="630" spans="1:5">
      <c r="A630" t="s">
        <v>15</v>
      </c>
      <c r="B630">
        <v>2010</v>
      </c>
      <c r="C630">
        <v>52</v>
      </c>
      <c r="D630">
        <v>125</v>
      </c>
      <c r="E630">
        <v>19533</v>
      </c>
    </row>
    <row r="631" spans="1:5">
      <c r="A631" t="s">
        <v>16</v>
      </c>
      <c r="B631">
        <v>2010</v>
      </c>
      <c r="C631">
        <v>52</v>
      </c>
      <c r="D631">
        <v>10</v>
      </c>
      <c r="E631">
        <v>15093</v>
      </c>
    </row>
    <row r="632" spans="1:5">
      <c r="A632" t="s">
        <v>17</v>
      </c>
      <c r="B632">
        <v>2010</v>
      </c>
      <c r="C632">
        <v>52</v>
      </c>
      <c r="D632">
        <v>19</v>
      </c>
      <c r="E632">
        <v>1523</v>
      </c>
    </row>
    <row r="633" spans="1:5">
      <c r="A633" t="s">
        <v>18</v>
      </c>
      <c r="B633">
        <v>2010</v>
      </c>
      <c r="C633">
        <v>52</v>
      </c>
      <c r="D633">
        <v>14</v>
      </c>
      <c r="E633">
        <v>3733</v>
      </c>
    </row>
    <row r="634" spans="1:5">
      <c r="A634" t="s">
        <v>19</v>
      </c>
      <c r="B634">
        <v>2010</v>
      </c>
      <c r="C634">
        <v>52</v>
      </c>
      <c r="D634">
        <v>4</v>
      </c>
      <c r="E634">
        <v>1475</v>
      </c>
    </row>
    <row r="635" spans="1:5">
      <c r="A635" t="s">
        <v>20</v>
      </c>
      <c r="B635">
        <v>2010</v>
      </c>
      <c r="C635">
        <v>52</v>
      </c>
      <c r="D635">
        <v>0</v>
      </c>
      <c r="E635">
        <v>0</v>
      </c>
    </row>
    <row r="636" spans="1:5">
      <c r="A636" t="s">
        <v>21</v>
      </c>
      <c r="B636">
        <v>2010</v>
      </c>
      <c r="C636">
        <v>52</v>
      </c>
      <c r="D636">
        <v>60</v>
      </c>
      <c r="E636">
        <v>34013</v>
      </c>
    </row>
    <row r="637" spans="1:5">
      <c r="A637" t="s">
        <v>22</v>
      </c>
      <c r="B637">
        <v>2010</v>
      </c>
      <c r="C637">
        <v>52</v>
      </c>
      <c r="D637">
        <v>17</v>
      </c>
      <c r="E637">
        <v>957</v>
      </c>
    </row>
    <row r="638" spans="1:5">
      <c r="A638" t="s">
        <v>23</v>
      </c>
      <c r="B638">
        <v>2010</v>
      </c>
      <c r="C638">
        <v>52</v>
      </c>
      <c r="D638">
        <v>12</v>
      </c>
      <c r="E638">
        <v>3464</v>
      </c>
    </row>
    <row r="639" spans="1:5">
      <c r="A639" t="s">
        <v>24</v>
      </c>
      <c r="B639">
        <v>2010</v>
      </c>
      <c r="C639">
        <v>52</v>
      </c>
      <c r="D639">
        <v>76</v>
      </c>
      <c r="E639">
        <v>35224</v>
      </c>
    </row>
    <row r="640" spans="1:5">
      <c r="A640" t="s">
        <v>25</v>
      </c>
      <c r="B640">
        <v>2010</v>
      </c>
      <c r="C640">
        <v>52</v>
      </c>
      <c r="D640">
        <v>41</v>
      </c>
      <c r="E640">
        <v>7849</v>
      </c>
    </row>
    <row r="641" spans="1:5">
      <c r="A641" t="s">
        <v>26</v>
      </c>
      <c r="B641">
        <v>2010</v>
      </c>
      <c r="C641">
        <v>52</v>
      </c>
      <c r="D641">
        <v>10</v>
      </c>
      <c r="E641">
        <v>1923</v>
      </c>
    </row>
    <row r="642" spans="1:5">
      <c r="A642" t="s">
        <v>27</v>
      </c>
      <c r="B642">
        <v>2010</v>
      </c>
      <c r="C642">
        <v>52</v>
      </c>
      <c r="D642">
        <v>38</v>
      </c>
      <c r="E642">
        <v>5936</v>
      </c>
    </row>
    <row r="643" spans="1:5">
      <c r="A643" t="s">
        <v>28</v>
      </c>
      <c r="B643">
        <v>2010</v>
      </c>
      <c r="C643">
        <v>52</v>
      </c>
      <c r="D643">
        <v>14</v>
      </c>
      <c r="E643">
        <v>14044</v>
      </c>
    </row>
    <row r="644" spans="1:5">
      <c r="A644" t="s">
        <v>29</v>
      </c>
      <c r="B644">
        <v>2010</v>
      </c>
      <c r="C644">
        <v>52</v>
      </c>
      <c r="D644">
        <v>46</v>
      </c>
      <c r="E644">
        <v>23212</v>
      </c>
    </row>
    <row r="645" spans="1:5">
      <c r="A645" t="s">
        <v>30</v>
      </c>
      <c r="B645">
        <v>2010</v>
      </c>
      <c r="C645">
        <v>52</v>
      </c>
      <c r="D645">
        <v>31</v>
      </c>
      <c r="E645">
        <v>3877</v>
      </c>
    </row>
    <row r="646" spans="1:5">
      <c r="A646" t="s">
        <v>31</v>
      </c>
      <c r="B646">
        <v>2010</v>
      </c>
      <c r="C646">
        <v>52</v>
      </c>
      <c r="D646">
        <v>16</v>
      </c>
      <c r="E646">
        <v>5401</v>
      </c>
    </row>
    <row r="647" spans="1:5">
      <c r="A647" t="s">
        <v>32</v>
      </c>
      <c r="B647">
        <v>2010</v>
      </c>
      <c r="C647">
        <v>52</v>
      </c>
      <c r="D647">
        <v>50</v>
      </c>
      <c r="E647">
        <v>17670</v>
      </c>
    </row>
    <row r="648" spans="1:5">
      <c r="A648" t="s">
        <v>33</v>
      </c>
      <c r="B648">
        <v>2010</v>
      </c>
      <c r="C648">
        <v>52</v>
      </c>
      <c r="D648">
        <v>48</v>
      </c>
      <c r="E648">
        <v>9226</v>
      </c>
    </row>
    <row r="649" spans="1:5">
      <c r="A649" t="s">
        <v>34</v>
      </c>
      <c r="B649">
        <v>2010</v>
      </c>
      <c r="C649">
        <v>52</v>
      </c>
      <c r="D649">
        <v>15</v>
      </c>
      <c r="E649">
        <v>3076</v>
      </c>
    </row>
    <row r="650" spans="1:5">
      <c r="A650" t="s">
        <v>35</v>
      </c>
      <c r="B650">
        <v>2010</v>
      </c>
      <c r="C650">
        <v>52</v>
      </c>
      <c r="D650">
        <v>45</v>
      </c>
      <c r="E650">
        <v>17379</v>
      </c>
    </row>
    <row r="651" spans="1:5">
      <c r="A651" t="s">
        <v>36</v>
      </c>
      <c r="B651">
        <v>2010</v>
      </c>
      <c r="C651">
        <v>52</v>
      </c>
      <c r="D651">
        <v>32</v>
      </c>
      <c r="E651">
        <v>6753</v>
      </c>
    </row>
    <row r="652" spans="1:5">
      <c r="A652" t="s">
        <v>37</v>
      </c>
      <c r="B652">
        <v>2010</v>
      </c>
      <c r="C652">
        <v>52</v>
      </c>
      <c r="D652">
        <v>5</v>
      </c>
      <c r="E652">
        <v>1277</v>
      </c>
    </row>
    <row r="653" spans="1:5">
      <c r="A653" t="s">
        <v>38</v>
      </c>
      <c r="B653">
        <v>2010</v>
      </c>
      <c r="C653">
        <v>52</v>
      </c>
      <c r="D653">
        <v>14</v>
      </c>
      <c r="E653">
        <v>2220</v>
      </c>
    </row>
    <row r="654" spans="1:5">
      <c r="A654" t="s">
        <v>39</v>
      </c>
      <c r="B654">
        <v>2010</v>
      </c>
      <c r="C654">
        <v>52</v>
      </c>
      <c r="D654">
        <v>38</v>
      </c>
      <c r="E654">
        <v>16055</v>
      </c>
    </row>
    <row r="655" spans="1:5">
      <c r="A655" t="s">
        <v>40</v>
      </c>
      <c r="B655">
        <v>2010</v>
      </c>
      <c r="C655">
        <v>52</v>
      </c>
      <c r="D655">
        <v>30</v>
      </c>
      <c r="E655">
        <v>3007</v>
      </c>
    </row>
    <row r="656" spans="1:5">
      <c r="A656" t="s">
        <v>41</v>
      </c>
      <c r="B656">
        <v>2010</v>
      </c>
      <c r="C656">
        <v>52</v>
      </c>
      <c r="D656">
        <v>25</v>
      </c>
      <c r="E656">
        <v>4050</v>
      </c>
    </row>
    <row r="657" spans="1:5">
      <c r="A657" t="s">
        <v>42</v>
      </c>
      <c r="B657">
        <v>2010</v>
      </c>
      <c r="C657">
        <v>52</v>
      </c>
      <c r="D657">
        <v>23</v>
      </c>
      <c r="E657">
        <v>6684</v>
      </c>
    </row>
    <row r="658" spans="1:5">
      <c r="A658" t="s">
        <v>43</v>
      </c>
      <c r="B658">
        <v>2010</v>
      </c>
      <c r="C658">
        <v>52</v>
      </c>
      <c r="D658">
        <v>100</v>
      </c>
      <c r="E658">
        <v>8311</v>
      </c>
    </row>
    <row r="659" spans="1:5">
      <c r="A659" t="s">
        <v>44</v>
      </c>
      <c r="B659">
        <v>2010</v>
      </c>
      <c r="C659">
        <v>52</v>
      </c>
      <c r="D659">
        <v>73</v>
      </c>
      <c r="E659">
        <v>9938</v>
      </c>
    </row>
    <row r="660" spans="1:5">
      <c r="A660" t="s">
        <v>45</v>
      </c>
      <c r="B660">
        <v>2010</v>
      </c>
      <c r="C660">
        <v>52</v>
      </c>
      <c r="D660">
        <v>10</v>
      </c>
      <c r="E660">
        <v>958</v>
      </c>
    </row>
    <row r="661" spans="1:5">
      <c r="A661" t="s">
        <v>46</v>
      </c>
      <c r="B661">
        <v>2010</v>
      </c>
      <c r="C661">
        <v>52</v>
      </c>
      <c r="D661">
        <v>47</v>
      </c>
      <c r="E661">
        <v>11091</v>
      </c>
    </row>
    <row r="662" spans="1:5">
      <c r="A662" t="s">
        <v>47</v>
      </c>
      <c r="B662">
        <v>2010</v>
      </c>
      <c r="C662">
        <v>52</v>
      </c>
      <c r="D662">
        <v>17</v>
      </c>
      <c r="E662">
        <v>2892</v>
      </c>
    </row>
    <row r="663" spans="1:5">
      <c r="A663" t="s">
        <v>48</v>
      </c>
      <c r="B663">
        <v>2010</v>
      </c>
      <c r="C663">
        <v>52</v>
      </c>
      <c r="D663">
        <v>21</v>
      </c>
      <c r="E663">
        <v>1959</v>
      </c>
    </row>
    <row r="664" spans="1:5">
      <c r="A664" t="s">
        <v>49</v>
      </c>
      <c r="B664">
        <v>2010</v>
      </c>
      <c r="C664">
        <v>52</v>
      </c>
      <c r="D664">
        <v>56</v>
      </c>
      <c r="E664">
        <v>10188</v>
      </c>
    </row>
    <row r="665" spans="1:5">
      <c r="A665" t="s">
        <v>50</v>
      </c>
      <c r="B665">
        <v>2010</v>
      </c>
      <c r="C665">
        <v>52</v>
      </c>
      <c r="D665">
        <v>21</v>
      </c>
      <c r="E665">
        <v>3414</v>
      </c>
    </row>
    <row r="666" spans="1:5">
      <c r="A666" t="s">
        <v>51</v>
      </c>
      <c r="B666">
        <v>2010</v>
      </c>
      <c r="C666">
        <v>52</v>
      </c>
      <c r="D666">
        <v>19</v>
      </c>
      <c r="E666">
        <v>4854</v>
      </c>
    </row>
    <row r="667" spans="1:5">
      <c r="A667" t="s">
        <v>52</v>
      </c>
      <c r="B667">
        <v>2010</v>
      </c>
      <c r="C667">
        <v>52</v>
      </c>
      <c r="D667">
        <v>19</v>
      </c>
      <c r="E667">
        <v>4395</v>
      </c>
    </row>
    <row r="668" spans="1:5">
      <c r="A668" t="s">
        <v>53</v>
      </c>
      <c r="B668">
        <v>2010</v>
      </c>
      <c r="C668">
        <v>52</v>
      </c>
      <c r="D668">
        <v>50</v>
      </c>
      <c r="E668">
        <v>6853</v>
      </c>
    </row>
    <row r="669" spans="1:5">
      <c r="A669" t="s">
        <v>54</v>
      </c>
      <c r="B669">
        <v>2010</v>
      </c>
      <c r="C669">
        <v>52</v>
      </c>
      <c r="D669">
        <v>81</v>
      </c>
      <c r="E669">
        <v>37950</v>
      </c>
    </row>
    <row r="670" spans="1:5">
      <c r="A670" t="s">
        <v>55</v>
      </c>
      <c r="B670">
        <v>2010</v>
      </c>
      <c r="C670">
        <v>52</v>
      </c>
      <c r="D670">
        <v>13</v>
      </c>
      <c r="E670">
        <v>3853</v>
      </c>
    </row>
    <row r="671" spans="1:5">
      <c r="A671" t="s">
        <v>56</v>
      </c>
      <c r="B671">
        <v>2010</v>
      </c>
      <c r="C671">
        <v>52</v>
      </c>
      <c r="D671">
        <v>15</v>
      </c>
      <c r="E671">
        <v>3479</v>
      </c>
    </row>
    <row r="672" spans="1:5">
      <c r="A672" t="s">
        <v>57</v>
      </c>
      <c r="B672">
        <v>2010</v>
      </c>
      <c r="C672">
        <v>52</v>
      </c>
      <c r="D672">
        <v>86</v>
      </c>
      <c r="E672">
        <v>61175</v>
      </c>
    </row>
    <row r="673" spans="1:5">
      <c r="A673" t="s">
        <v>58</v>
      </c>
      <c r="B673">
        <v>2010</v>
      </c>
      <c r="C673">
        <v>52</v>
      </c>
      <c r="D673">
        <v>15</v>
      </c>
      <c r="E673">
        <v>1220</v>
      </c>
    </row>
    <row r="674" spans="1:5">
      <c r="A674" t="s">
        <v>59</v>
      </c>
      <c r="B674">
        <v>2010</v>
      </c>
      <c r="C674">
        <v>52</v>
      </c>
      <c r="D674">
        <v>31</v>
      </c>
      <c r="E674">
        <v>7285</v>
      </c>
    </row>
    <row r="675" spans="1:5">
      <c r="A675" t="s">
        <v>60</v>
      </c>
      <c r="B675">
        <v>2010</v>
      </c>
      <c r="C675">
        <v>52</v>
      </c>
      <c r="D675">
        <v>46</v>
      </c>
      <c r="E675">
        <v>2089</v>
      </c>
    </row>
    <row r="676" spans="1:5">
      <c r="A676" t="s">
        <v>61</v>
      </c>
      <c r="B676">
        <v>2010</v>
      </c>
      <c r="C676">
        <v>52</v>
      </c>
      <c r="D676">
        <v>30</v>
      </c>
      <c r="E676">
        <v>4099</v>
      </c>
    </row>
    <row r="677" spans="1:5">
      <c r="A677" t="s">
        <v>62</v>
      </c>
      <c r="B677">
        <v>2010</v>
      </c>
      <c r="C677">
        <v>52</v>
      </c>
      <c r="D677">
        <v>40</v>
      </c>
      <c r="E677">
        <v>82434</v>
      </c>
    </row>
    <row r="678" spans="1:5">
      <c r="A678" t="s">
        <v>6</v>
      </c>
      <c r="B678">
        <v>2011</v>
      </c>
      <c r="C678">
        <v>1</v>
      </c>
      <c r="D678">
        <v>37</v>
      </c>
      <c r="E678">
        <v>12231</v>
      </c>
    </row>
    <row r="679" spans="1:5">
      <c r="A679" t="s">
        <v>12</v>
      </c>
      <c r="B679">
        <v>2011</v>
      </c>
      <c r="C679">
        <v>1</v>
      </c>
      <c r="D679">
        <v>8</v>
      </c>
      <c r="E679">
        <v>2025</v>
      </c>
    </row>
    <row r="680" spans="1:5">
      <c r="A680" t="s">
        <v>13</v>
      </c>
      <c r="B680">
        <v>2011</v>
      </c>
      <c r="C680">
        <v>1</v>
      </c>
      <c r="D680">
        <v>70</v>
      </c>
      <c r="E680">
        <v>25741</v>
      </c>
    </row>
    <row r="681" spans="1:5">
      <c r="A681" t="s">
        <v>14</v>
      </c>
      <c r="B681">
        <v>2011</v>
      </c>
      <c r="C681">
        <v>1</v>
      </c>
      <c r="D681">
        <v>15</v>
      </c>
      <c r="E681">
        <v>3623</v>
      </c>
    </row>
    <row r="682" spans="1:5">
      <c r="A682" t="s">
        <v>15</v>
      </c>
      <c r="B682">
        <v>2011</v>
      </c>
      <c r="C682">
        <v>1</v>
      </c>
      <c r="D682">
        <v>129</v>
      </c>
      <c r="E682">
        <v>33407</v>
      </c>
    </row>
    <row r="683" spans="1:5">
      <c r="A683" t="s">
        <v>16</v>
      </c>
      <c r="B683">
        <v>2011</v>
      </c>
      <c r="C683">
        <v>1</v>
      </c>
      <c r="D683">
        <v>12</v>
      </c>
      <c r="E683">
        <v>21642</v>
      </c>
    </row>
    <row r="684" spans="1:5">
      <c r="A684" t="s">
        <v>17</v>
      </c>
      <c r="B684">
        <v>2011</v>
      </c>
      <c r="C684">
        <v>1</v>
      </c>
      <c r="D684">
        <v>19</v>
      </c>
      <c r="E684">
        <v>2708</v>
      </c>
    </row>
    <row r="685" spans="1:5">
      <c r="A685" t="s">
        <v>18</v>
      </c>
      <c r="B685">
        <v>2011</v>
      </c>
      <c r="C685">
        <v>1</v>
      </c>
      <c r="D685">
        <v>12</v>
      </c>
      <c r="E685">
        <v>3827</v>
      </c>
    </row>
    <row r="686" spans="1:5">
      <c r="A686" t="s">
        <v>19</v>
      </c>
      <c r="B686">
        <v>2011</v>
      </c>
      <c r="C686">
        <v>1</v>
      </c>
      <c r="D686">
        <v>4</v>
      </c>
      <c r="E686">
        <v>3005</v>
      </c>
    </row>
    <row r="687" spans="1:5">
      <c r="A687" t="s">
        <v>20</v>
      </c>
      <c r="B687">
        <v>2011</v>
      </c>
      <c r="C687">
        <v>1</v>
      </c>
      <c r="D687">
        <v>0</v>
      </c>
      <c r="E687">
        <v>0</v>
      </c>
    </row>
    <row r="688" spans="1:5">
      <c r="A688" t="s">
        <v>21</v>
      </c>
      <c r="B688">
        <v>2011</v>
      </c>
      <c r="C688">
        <v>1</v>
      </c>
      <c r="D688">
        <v>63</v>
      </c>
      <c r="E688">
        <v>35731</v>
      </c>
    </row>
    <row r="689" spans="1:5">
      <c r="A689" t="s">
        <v>22</v>
      </c>
      <c r="B689">
        <v>2011</v>
      </c>
      <c r="C689">
        <v>1</v>
      </c>
      <c r="D689">
        <v>18</v>
      </c>
      <c r="E689">
        <v>1965</v>
      </c>
    </row>
    <row r="690" spans="1:5">
      <c r="A690" t="s">
        <v>23</v>
      </c>
      <c r="B690">
        <v>2011</v>
      </c>
      <c r="C690">
        <v>1</v>
      </c>
      <c r="D690">
        <v>11</v>
      </c>
      <c r="E690">
        <v>4659</v>
      </c>
    </row>
    <row r="691" spans="1:5">
      <c r="A691" t="s">
        <v>24</v>
      </c>
      <c r="B691">
        <v>2011</v>
      </c>
      <c r="C691">
        <v>1</v>
      </c>
      <c r="D691">
        <v>78</v>
      </c>
      <c r="E691">
        <v>39188</v>
      </c>
    </row>
    <row r="692" spans="1:5">
      <c r="A692" t="s">
        <v>25</v>
      </c>
      <c r="B692">
        <v>2011</v>
      </c>
      <c r="C692">
        <v>1</v>
      </c>
      <c r="D692">
        <v>41</v>
      </c>
      <c r="E692">
        <v>9590</v>
      </c>
    </row>
    <row r="693" spans="1:5">
      <c r="A693" t="s">
        <v>26</v>
      </c>
      <c r="B693">
        <v>2011</v>
      </c>
      <c r="C693">
        <v>1</v>
      </c>
      <c r="D693">
        <v>9</v>
      </c>
      <c r="E693">
        <v>2245</v>
      </c>
    </row>
    <row r="694" spans="1:5">
      <c r="A694" t="s">
        <v>27</v>
      </c>
      <c r="B694">
        <v>2011</v>
      </c>
      <c r="C694">
        <v>1</v>
      </c>
      <c r="D694">
        <v>43</v>
      </c>
      <c r="E694">
        <v>9547</v>
      </c>
    </row>
    <row r="695" spans="1:5">
      <c r="A695" t="s">
        <v>28</v>
      </c>
      <c r="B695">
        <v>2011</v>
      </c>
      <c r="C695">
        <v>1</v>
      </c>
      <c r="D695">
        <v>15</v>
      </c>
      <c r="E695">
        <v>10622</v>
      </c>
    </row>
    <row r="696" spans="1:5">
      <c r="A696" t="s">
        <v>29</v>
      </c>
      <c r="B696">
        <v>2011</v>
      </c>
      <c r="C696">
        <v>1</v>
      </c>
      <c r="D696">
        <v>40</v>
      </c>
      <c r="E696">
        <v>21010</v>
      </c>
    </row>
    <row r="697" spans="1:5">
      <c r="A697" t="s">
        <v>30</v>
      </c>
      <c r="B697">
        <v>2011</v>
      </c>
      <c r="C697">
        <v>1</v>
      </c>
      <c r="D697">
        <v>30</v>
      </c>
      <c r="E697">
        <v>6088</v>
      </c>
    </row>
    <row r="698" spans="1:5">
      <c r="A698" t="s">
        <v>31</v>
      </c>
      <c r="B698">
        <v>2011</v>
      </c>
      <c r="C698">
        <v>1</v>
      </c>
      <c r="D698">
        <v>18</v>
      </c>
      <c r="E698">
        <v>9645</v>
      </c>
    </row>
    <row r="699" spans="1:5">
      <c r="A699" t="s">
        <v>32</v>
      </c>
      <c r="B699">
        <v>2011</v>
      </c>
      <c r="C699">
        <v>1</v>
      </c>
      <c r="D699">
        <v>51</v>
      </c>
      <c r="E699">
        <v>27817</v>
      </c>
    </row>
    <row r="700" spans="1:5">
      <c r="A700" t="s">
        <v>33</v>
      </c>
      <c r="B700">
        <v>2011</v>
      </c>
      <c r="C700">
        <v>1</v>
      </c>
      <c r="D700">
        <v>49</v>
      </c>
      <c r="E700">
        <v>13973</v>
      </c>
    </row>
    <row r="701" spans="1:5">
      <c r="A701" t="s">
        <v>34</v>
      </c>
      <c r="B701">
        <v>2011</v>
      </c>
      <c r="C701">
        <v>1</v>
      </c>
      <c r="D701">
        <v>15</v>
      </c>
      <c r="E701">
        <v>4450</v>
      </c>
    </row>
    <row r="702" spans="1:5">
      <c r="A702" t="s">
        <v>35</v>
      </c>
      <c r="B702">
        <v>2011</v>
      </c>
      <c r="C702">
        <v>1</v>
      </c>
      <c r="D702">
        <v>47</v>
      </c>
      <c r="E702">
        <v>16853</v>
      </c>
    </row>
    <row r="703" spans="1:5">
      <c r="A703" t="s">
        <v>36</v>
      </c>
      <c r="B703">
        <v>2011</v>
      </c>
      <c r="C703">
        <v>1</v>
      </c>
      <c r="D703">
        <v>31</v>
      </c>
      <c r="E703">
        <v>8134</v>
      </c>
    </row>
    <row r="704" spans="1:5">
      <c r="A704" t="s">
        <v>37</v>
      </c>
      <c r="B704">
        <v>2011</v>
      </c>
      <c r="C704">
        <v>1</v>
      </c>
      <c r="D704">
        <v>6</v>
      </c>
      <c r="E704">
        <v>2164</v>
      </c>
    </row>
    <row r="705" spans="1:5">
      <c r="A705" t="s">
        <v>38</v>
      </c>
      <c r="B705">
        <v>2011</v>
      </c>
      <c r="C705">
        <v>1</v>
      </c>
      <c r="D705">
        <v>16</v>
      </c>
      <c r="E705">
        <v>3393</v>
      </c>
    </row>
    <row r="706" spans="1:5">
      <c r="A706" t="s">
        <v>39</v>
      </c>
      <c r="B706">
        <v>2011</v>
      </c>
      <c r="C706">
        <v>1</v>
      </c>
      <c r="D706">
        <v>39</v>
      </c>
      <c r="E706">
        <v>19076</v>
      </c>
    </row>
    <row r="707" spans="1:5">
      <c r="A707" t="s">
        <v>40</v>
      </c>
      <c r="B707">
        <v>2011</v>
      </c>
      <c r="C707">
        <v>1</v>
      </c>
      <c r="D707">
        <v>30</v>
      </c>
      <c r="E707">
        <v>5171</v>
      </c>
    </row>
    <row r="708" spans="1:5">
      <c r="A708" t="s">
        <v>41</v>
      </c>
      <c r="B708">
        <v>2011</v>
      </c>
      <c r="C708">
        <v>1</v>
      </c>
      <c r="D708">
        <v>25</v>
      </c>
      <c r="E708">
        <v>5667</v>
      </c>
    </row>
    <row r="709" spans="1:5">
      <c r="A709" t="s">
        <v>42</v>
      </c>
      <c r="B709">
        <v>2011</v>
      </c>
      <c r="C709">
        <v>1</v>
      </c>
      <c r="D709">
        <v>24</v>
      </c>
      <c r="E709">
        <v>8157</v>
      </c>
    </row>
    <row r="710" spans="1:5">
      <c r="A710" t="s">
        <v>43</v>
      </c>
      <c r="B710">
        <v>2011</v>
      </c>
      <c r="C710">
        <v>1</v>
      </c>
      <c r="D710">
        <v>101</v>
      </c>
      <c r="E710">
        <v>12235</v>
      </c>
    </row>
    <row r="711" spans="1:5">
      <c r="A711" t="s">
        <v>44</v>
      </c>
      <c r="B711">
        <v>2011</v>
      </c>
      <c r="C711">
        <v>1</v>
      </c>
      <c r="D711">
        <v>73</v>
      </c>
      <c r="E711">
        <v>18931</v>
      </c>
    </row>
    <row r="712" spans="1:5">
      <c r="A712" t="s">
        <v>45</v>
      </c>
      <c r="B712">
        <v>2011</v>
      </c>
      <c r="C712">
        <v>1</v>
      </c>
      <c r="D712">
        <v>9</v>
      </c>
      <c r="E712">
        <v>1510</v>
      </c>
    </row>
    <row r="713" spans="1:5">
      <c r="A713" t="s">
        <v>46</v>
      </c>
      <c r="B713">
        <v>2011</v>
      </c>
      <c r="C713">
        <v>1</v>
      </c>
      <c r="D713">
        <v>48</v>
      </c>
      <c r="E713">
        <v>16724</v>
      </c>
    </row>
    <row r="714" spans="1:5">
      <c r="A714" t="s">
        <v>47</v>
      </c>
      <c r="B714">
        <v>2011</v>
      </c>
      <c r="C714">
        <v>1</v>
      </c>
      <c r="D714">
        <v>17</v>
      </c>
      <c r="E714">
        <v>3302</v>
      </c>
    </row>
    <row r="715" spans="1:5">
      <c r="A715" t="s">
        <v>48</v>
      </c>
      <c r="B715">
        <v>2011</v>
      </c>
      <c r="C715">
        <v>1</v>
      </c>
      <c r="D715">
        <v>19</v>
      </c>
      <c r="E715">
        <v>3926</v>
      </c>
    </row>
    <row r="716" spans="1:5">
      <c r="A716" t="s">
        <v>49</v>
      </c>
      <c r="B716">
        <v>2011</v>
      </c>
      <c r="C716">
        <v>1</v>
      </c>
      <c r="D716">
        <v>56</v>
      </c>
      <c r="E716">
        <v>12189</v>
      </c>
    </row>
    <row r="717" spans="1:5">
      <c r="A717" t="s">
        <v>50</v>
      </c>
      <c r="B717">
        <v>2011</v>
      </c>
      <c r="C717">
        <v>1</v>
      </c>
      <c r="D717">
        <v>21</v>
      </c>
      <c r="E717">
        <v>5438</v>
      </c>
    </row>
    <row r="718" spans="1:5">
      <c r="A718" t="s">
        <v>51</v>
      </c>
      <c r="B718">
        <v>2011</v>
      </c>
      <c r="C718">
        <v>1</v>
      </c>
      <c r="D718">
        <v>20</v>
      </c>
      <c r="E718">
        <v>6440</v>
      </c>
    </row>
    <row r="719" spans="1:5">
      <c r="A719" t="s">
        <v>52</v>
      </c>
      <c r="B719">
        <v>2011</v>
      </c>
      <c r="C719">
        <v>1</v>
      </c>
      <c r="D719">
        <v>19</v>
      </c>
      <c r="E719">
        <v>5547</v>
      </c>
    </row>
    <row r="720" spans="1:5">
      <c r="A720" t="s">
        <v>53</v>
      </c>
      <c r="B720">
        <v>2011</v>
      </c>
      <c r="C720">
        <v>1</v>
      </c>
      <c r="D720">
        <v>52</v>
      </c>
      <c r="E720">
        <v>10471</v>
      </c>
    </row>
    <row r="721" spans="1:5">
      <c r="A721" t="s">
        <v>54</v>
      </c>
      <c r="B721">
        <v>2011</v>
      </c>
      <c r="C721">
        <v>1</v>
      </c>
      <c r="D721">
        <v>89</v>
      </c>
      <c r="E721">
        <v>47440</v>
      </c>
    </row>
    <row r="722" spans="1:5">
      <c r="A722" t="s">
        <v>55</v>
      </c>
      <c r="B722">
        <v>2011</v>
      </c>
      <c r="C722">
        <v>1</v>
      </c>
      <c r="D722">
        <v>14</v>
      </c>
      <c r="E722">
        <v>7116</v>
      </c>
    </row>
    <row r="723" spans="1:5">
      <c r="A723" t="s">
        <v>56</v>
      </c>
      <c r="B723">
        <v>2011</v>
      </c>
      <c r="C723">
        <v>1</v>
      </c>
      <c r="D723">
        <v>15</v>
      </c>
      <c r="E723">
        <v>4233</v>
      </c>
    </row>
    <row r="724" spans="1:5">
      <c r="A724" t="s">
        <v>57</v>
      </c>
      <c r="B724">
        <v>2011</v>
      </c>
      <c r="C724">
        <v>1</v>
      </c>
      <c r="D724">
        <v>87</v>
      </c>
      <c r="E724">
        <v>64119</v>
      </c>
    </row>
    <row r="725" spans="1:5">
      <c r="A725" t="s">
        <v>58</v>
      </c>
      <c r="B725">
        <v>2011</v>
      </c>
      <c r="C725">
        <v>1</v>
      </c>
      <c r="D725">
        <v>15</v>
      </c>
      <c r="E725">
        <v>2299</v>
      </c>
    </row>
    <row r="726" spans="1:5">
      <c r="A726" t="s">
        <v>59</v>
      </c>
      <c r="B726">
        <v>2011</v>
      </c>
      <c r="C726">
        <v>1</v>
      </c>
      <c r="D726">
        <v>36</v>
      </c>
      <c r="E726">
        <v>10842</v>
      </c>
    </row>
    <row r="727" spans="1:5">
      <c r="A727" t="s">
        <v>60</v>
      </c>
      <c r="B727">
        <v>2011</v>
      </c>
      <c r="C727">
        <v>1</v>
      </c>
      <c r="D727">
        <v>45</v>
      </c>
      <c r="E727">
        <v>3367</v>
      </c>
    </row>
    <row r="728" spans="1:5">
      <c r="A728" t="s">
        <v>61</v>
      </c>
      <c r="B728">
        <v>2011</v>
      </c>
      <c r="C728">
        <v>1</v>
      </c>
      <c r="D728">
        <v>27</v>
      </c>
      <c r="E728">
        <v>4837</v>
      </c>
    </row>
    <row r="729" spans="1:5">
      <c r="A729" t="s">
        <v>62</v>
      </c>
      <c r="B729">
        <v>2011</v>
      </c>
      <c r="C729">
        <v>1</v>
      </c>
      <c r="D729">
        <v>40</v>
      </c>
      <c r="E729">
        <v>99575</v>
      </c>
    </row>
    <row r="730" spans="1:5">
      <c r="A730" t="s">
        <v>6</v>
      </c>
      <c r="B730">
        <v>2011</v>
      </c>
      <c r="C730">
        <v>2</v>
      </c>
      <c r="D730">
        <v>38</v>
      </c>
      <c r="E730">
        <v>10005</v>
      </c>
    </row>
    <row r="731" spans="1:5">
      <c r="A731" t="s">
        <v>12</v>
      </c>
      <c r="B731">
        <v>2011</v>
      </c>
      <c r="C731">
        <v>2</v>
      </c>
      <c r="D731">
        <v>8</v>
      </c>
      <c r="E731">
        <v>1889</v>
      </c>
    </row>
    <row r="732" spans="1:5">
      <c r="A732" t="s">
        <v>13</v>
      </c>
      <c r="B732">
        <v>2011</v>
      </c>
      <c r="C732">
        <v>2</v>
      </c>
      <c r="D732">
        <v>67</v>
      </c>
      <c r="E732">
        <v>26118</v>
      </c>
    </row>
    <row r="733" spans="1:5">
      <c r="A733" t="s">
        <v>14</v>
      </c>
      <c r="B733">
        <v>2011</v>
      </c>
      <c r="C733">
        <v>2</v>
      </c>
      <c r="D733">
        <v>14</v>
      </c>
      <c r="E733">
        <v>3425</v>
      </c>
    </row>
    <row r="734" spans="1:5">
      <c r="A734" t="s">
        <v>15</v>
      </c>
      <c r="B734">
        <v>2011</v>
      </c>
      <c r="C734">
        <v>2</v>
      </c>
      <c r="D734">
        <v>132</v>
      </c>
      <c r="E734">
        <v>35695</v>
      </c>
    </row>
    <row r="735" spans="1:5">
      <c r="A735" t="s">
        <v>16</v>
      </c>
      <c r="B735">
        <v>2011</v>
      </c>
      <c r="C735">
        <v>2</v>
      </c>
      <c r="D735">
        <v>12</v>
      </c>
      <c r="E735">
        <v>19919</v>
      </c>
    </row>
    <row r="736" spans="1:5">
      <c r="A736" t="s">
        <v>17</v>
      </c>
      <c r="B736">
        <v>2011</v>
      </c>
      <c r="C736">
        <v>2</v>
      </c>
      <c r="D736">
        <v>22</v>
      </c>
      <c r="E736">
        <v>3249</v>
      </c>
    </row>
    <row r="737" spans="1:5">
      <c r="A737" t="s">
        <v>18</v>
      </c>
      <c r="B737">
        <v>2011</v>
      </c>
      <c r="C737">
        <v>2</v>
      </c>
      <c r="D737">
        <v>14</v>
      </c>
      <c r="E737">
        <v>4110</v>
      </c>
    </row>
    <row r="738" spans="1:5">
      <c r="A738" t="s">
        <v>19</v>
      </c>
      <c r="B738">
        <v>2011</v>
      </c>
      <c r="C738">
        <v>2</v>
      </c>
      <c r="D738">
        <v>4</v>
      </c>
      <c r="E738">
        <v>3003</v>
      </c>
    </row>
    <row r="739" spans="1:5">
      <c r="A739" t="s">
        <v>20</v>
      </c>
      <c r="B739">
        <v>2011</v>
      </c>
      <c r="C739">
        <v>2</v>
      </c>
      <c r="D739">
        <v>0</v>
      </c>
      <c r="E739">
        <v>0</v>
      </c>
    </row>
    <row r="740" spans="1:5">
      <c r="A740" t="s">
        <v>21</v>
      </c>
      <c r="B740">
        <v>2011</v>
      </c>
      <c r="C740">
        <v>2</v>
      </c>
      <c r="D740">
        <v>60</v>
      </c>
      <c r="E740">
        <v>27557</v>
      </c>
    </row>
    <row r="741" spans="1:5">
      <c r="A741" t="s">
        <v>22</v>
      </c>
      <c r="B741">
        <v>2011</v>
      </c>
      <c r="C741">
        <v>2</v>
      </c>
      <c r="D741">
        <v>19</v>
      </c>
      <c r="E741">
        <v>2031</v>
      </c>
    </row>
    <row r="742" spans="1:5">
      <c r="A742" t="s">
        <v>23</v>
      </c>
      <c r="B742">
        <v>2011</v>
      </c>
      <c r="C742">
        <v>2</v>
      </c>
      <c r="D742">
        <v>13</v>
      </c>
      <c r="E742">
        <v>5097</v>
      </c>
    </row>
    <row r="743" spans="1:5">
      <c r="A743" t="s">
        <v>24</v>
      </c>
      <c r="B743">
        <v>2011</v>
      </c>
      <c r="C743">
        <v>2</v>
      </c>
      <c r="D743">
        <v>79</v>
      </c>
      <c r="E743">
        <v>38982</v>
      </c>
    </row>
    <row r="744" spans="1:5">
      <c r="A744" t="s">
        <v>25</v>
      </c>
      <c r="B744">
        <v>2011</v>
      </c>
      <c r="C744">
        <v>2</v>
      </c>
      <c r="D744">
        <v>41</v>
      </c>
      <c r="E744">
        <v>10650</v>
      </c>
    </row>
    <row r="745" spans="1:5">
      <c r="A745" t="s">
        <v>26</v>
      </c>
      <c r="B745">
        <v>2011</v>
      </c>
      <c r="C745">
        <v>2</v>
      </c>
      <c r="D745">
        <v>10</v>
      </c>
      <c r="E745">
        <v>4574</v>
      </c>
    </row>
    <row r="746" spans="1:5">
      <c r="A746" t="s">
        <v>27</v>
      </c>
      <c r="B746">
        <v>2011</v>
      </c>
      <c r="C746">
        <v>2</v>
      </c>
      <c r="D746">
        <v>41</v>
      </c>
      <c r="E746">
        <v>7439</v>
      </c>
    </row>
    <row r="747" spans="1:5">
      <c r="A747" t="s">
        <v>28</v>
      </c>
      <c r="B747">
        <v>2011</v>
      </c>
      <c r="C747">
        <v>2</v>
      </c>
      <c r="D747">
        <v>13</v>
      </c>
      <c r="E747">
        <v>13792</v>
      </c>
    </row>
    <row r="748" spans="1:5">
      <c r="A748" t="s">
        <v>29</v>
      </c>
      <c r="B748">
        <v>2011</v>
      </c>
      <c r="C748">
        <v>2</v>
      </c>
      <c r="D748">
        <v>32</v>
      </c>
      <c r="E748">
        <v>17289</v>
      </c>
    </row>
    <row r="749" spans="1:5">
      <c r="A749" t="s">
        <v>30</v>
      </c>
      <c r="B749">
        <v>2011</v>
      </c>
      <c r="C749">
        <v>2</v>
      </c>
      <c r="D749">
        <v>31</v>
      </c>
      <c r="E749">
        <v>5730</v>
      </c>
    </row>
    <row r="750" spans="1:5">
      <c r="A750" t="s">
        <v>31</v>
      </c>
      <c r="B750">
        <v>2011</v>
      </c>
      <c r="C750">
        <v>2</v>
      </c>
      <c r="D750">
        <v>19</v>
      </c>
      <c r="E750">
        <v>9269</v>
      </c>
    </row>
    <row r="751" spans="1:5">
      <c r="A751" t="s">
        <v>32</v>
      </c>
      <c r="B751">
        <v>2011</v>
      </c>
      <c r="C751">
        <v>2</v>
      </c>
      <c r="D751">
        <v>51</v>
      </c>
      <c r="E751">
        <v>24059</v>
      </c>
    </row>
    <row r="752" spans="1:5">
      <c r="A752" t="s">
        <v>33</v>
      </c>
      <c r="B752">
        <v>2011</v>
      </c>
      <c r="C752">
        <v>2</v>
      </c>
      <c r="D752">
        <v>51</v>
      </c>
      <c r="E752">
        <v>15234</v>
      </c>
    </row>
    <row r="753" spans="1:5">
      <c r="A753" t="s">
        <v>34</v>
      </c>
      <c r="B753">
        <v>2011</v>
      </c>
      <c r="C753">
        <v>2</v>
      </c>
      <c r="D753">
        <v>14</v>
      </c>
      <c r="E753">
        <v>4396</v>
      </c>
    </row>
    <row r="754" spans="1:5">
      <c r="A754" t="s">
        <v>35</v>
      </c>
      <c r="B754">
        <v>2011</v>
      </c>
      <c r="C754">
        <v>2</v>
      </c>
      <c r="D754">
        <v>45</v>
      </c>
      <c r="E754">
        <v>15123</v>
      </c>
    </row>
    <row r="755" spans="1:5">
      <c r="A755" t="s">
        <v>36</v>
      </c>
      <c r="B755">
        <v>2011</v>
      </c>
      <c r="C755">
        <v>2</v>
      </c>
      <c r="D755">
        <v>32</v>
      </c>
      <c r="E755">
        <v>8241</v>
      </c>
    </row>
    <row r="756" spans="1:5">
      <c r="A756" t="s">
        <v>37</v>
      </c>
      <c r="B756">
        <v>2011</v>
      </c>
      <c r="C756">
        <v>2</v>
      </c>
      <c r="D756">
        <v>6</v>
      </c>
      <c r="E756">
        <v>2253</v>
      </c>
    </row>
    <row r="757" spans="1:5">
      <c r="A757" t="s">
        <v>38</v>
      </c>
      <c r="B757">
        <v>2011</v>
      </c>
      <c r="C757">
        <v>2</v>
      </c>
      <c r="D757">
        <v>15</v>
      </c>
      <c r="E757">
        <v>2906</v>
      </c>
    </row>
    <row r="758" spans="1:5">
      <c r="A758" t="s">
        <v>39</v>
      </c>
      <c r="B758">
        <v>2011</v>
      </c>
      <c r="C758">
        <v>2</v>
      </c>
      <c r="D758">
        <v>38</v>
      </c>
      <c r="E758">
        <v>18647</v>
      </c>
    </row>
    <row r="759" spans="1:5">
      <c r="A759" t="s">
        <v>40</v>
      </c>
      <c r="B759">
        <v>2011</v>
      </c>
      <c r="C759">
        <v>2</v>
      </c>
      <c r="D759">
        <v>29</v>
      </c>
      <c r="E759">
        <v>4746</v>
      </c>
    </row>
    <row r="760" spans="1:5">
      <c r="A760" t="s">
        <v>41</v>
      </c>
      <c r="B760">
        <v>2011</v>
      </c>
      <c r="C760">
        <v>2</v>
      </c>
      <c r="D760">
        <v>25</v>
      </c>
      <c r="E760">
        <v>5490</v>
      </c>
    </row>
    <row r="761" spans="1:5">
      <c r="A761" t="s">
        <v>42</v>
      </c>
      <c r="B761">
        <v>2011</v>
      </c>
      <c r="C761">
        <v>2</v>
      </c>
      <c r="D761">
        <v>26</v>
      </c>
      <c r="E761">
        <v>8626</v>
      </c>
    </row>
    <row r="762" spans="1:5">
      <c r="A762" t="s">
        <v>43</v>
      </c>
      <c r="B762">
        <v>2011</v>
      </c>
      <c r="C762">
        <v>2</v>
      </c>
      <c r="D762">
        <v>101</v>
      </c>
      <c r="E762">
        <v>11098</v>
      </c>
    </row>
    <row r="763" spans="1:5">
      <c r="A763" t="s">
        <v>44</v>
      </c>
      <c r="B763">
        <v>2011</v>
      </c>
      <c r="C763">
        <v>2</v>
      </c>
      <c r="D763">
        <v>77</v>
      </c>
      <c r="E763">
        <v>18505</v>
      </c>
    </row>
    <row r="764" spans="1:5">
      <c r="A764" t="s">
        <v>45</v>
      </c>
      <c r="B764">
        <v>2011</v>
      </c>
      <c r="C764">
        <v>2</v>
      </c>
      <c r="D764">
        <v>10</v>
      </c>
      <c r="E764">
        <v>1693</v>
      </c>
    </row>
    <row r="765" spans="1:5">
      <c r="A765" t="s">
        <v>46</v>
      </c>
      <c r="B765">
        <v>2011</v>
      </c>
      <c r="C765">
        <v>2</v>
      </c>
      <c r="D765">
        <v>47</v>
      </c>
      <c r="E765">
        <v>16134</v>
      </c>
    </row>
    <row r="766" spans="1:5">
      <c r="A766" t="s">
        <v>47</v>
      </c>
      <c r="B766">
        <v>2011</v>
      </c>
      <c r="C766">
        <v>2</v>
      </c>
      <c r="D766">
        <v>18</v>
      </c>
      <c r="E766">
        <v>3124</v>
      </c>
    </row>
    <row r="767" spans="1:5">
      <c r="A767" t="s">
        <v>48</v>
      </c>
      <c r="B767">
        <v>2011</v>
      </c>
      <c r="C767">
        <v>2</v>
      </c>
      <c r="D767">
        <v>20</v>
      </c>
      <c r="E767">
        <v>4012</v>
      </c>
    </row>
    <row r="768" spans="1:5">
      <c r="A768" t="s">
        <v>49</v>
      </c>
      <c r="B768">
        <v>2011</v>
      </c>
      <c r="C768">
        <v>2</v>
      </c>
      <c r="D768">
        <v>61</v>
      </c>
      <c r="E768">
        <v>13856</v>
      </c>
    </row>
    <row r="769" spans="1:5">
      <c r="A769" t="s">
        <v>50</v>
      </c>
      <c r="B769">
        <v>2011</v>
      </c>
      <c r="C769">
        <v>2</v>
      </c>
      <c r="D769">
        <v>21</v>
      </c>
      <c r="E769">
        <v>4568</v>
      </c>
    </row>
    <row r="770" spans="1:5">
      <c r="A770" t="s">
        <v>51</v>
      </c>
      <c r="B770">
        <v>2011</v>
      </c>
      <c r="C770">
        <v>2</v>
      </c>
      <c r="D770">
        <v>22</v>
      </c>
      <c r="E770">
        <v>5677</v>
      </c>
    </row>
    <row r="771" spans="1:5">
      <c r="A771" t="s">
        <v>52</v>
      </c>
      <c r="B771">
        <v>2011</v>
      </c>
      <c r="C771">
        <v>2</v>
      </c>
      <c r="D771">
        <v>19</v>
      </c>
      <c r="E771">
        <v>5184</v>
      </c>
    </row>
    <row r="772" spans="1:5">
      <c r="A772" t="s">
        <v>53</v>
      </c>
      <c r="B772">
        <v>2011</v>
      </c>
      <c r="C772">
        <v>2</v>
      </c>
      <c r="D772">
        <v>50</v>
      </c>
      <c r="E772">
        <v>8694</v>
      </c>
    </row>
    <row r="773" spans="1:5">
      <c r="A773" t="s">
        <v>54</v>
      </c>
      <c r="B773">
        <v>2011</v>
      </c>
      <c r="C773">
        <v>2</v>
      </c>
      <c r="D773">
        <v>89</v>
      </c>
      <c r="E773">
        <v>48030</v>
      </c>
    </row>
    <row r="774" spans="1:5">
      <c r="A774" t="s">
        <v>55</v>
      </c>
      <c r="B774">
        <v>2011</v>
      </c>
      <c r="C774">
        <v>2</v>
      </c>
      <c r="D774">
        <v>7</v>
      </c>
      <c r="E774">
        <v>2233</v>
      </c>
    </row>
    <row r="775" spans="1:5">
      <c r="A775" t="s">
        <v>56</v>
      </c>
      <c r="B775">
        <v>2011</v>
      </c>
      <c r="C775">
        <v>2</v>
      </c>
      <c r="D775">
        <v>15</v>
      </c>
      <c r="E775">
        <v>3835</v>
      </c>
    </row>
    <row r="776" spans="1:5">
      <c r="A776" t="s">
        <v>57</v>
      </c>
      <c r="B776">
        <v>2011</v>
      </c>
      <c r="C776">
        <v>2</v>
      </c>
      <c r="D776">
        <v>91</v>
      </c>
      <c r="E776">
        <v>65278</v>
      </c>
    </row>
    <row r="777" spans="1:5">
      <c r="A777" t="s">
        <v>58</v>
      </c>
      <c r="B777">
        <v>2011</v>
      </c>
      <c r="C777">
        <v>2</v>
      </c>
      <c r="D777">
        <v>16</v>
      </c>
      <c r="E777">
        <v>2707</v>
      </c>
    </row>
    <row r="778" spans="1:5">
      <c r="A778" t="s">
        <v>59</v>
      </c>
      <c r="B778">
        <v>2011</v>
      </c>
      <c r="C778">
        <v>2</v>
      </c>
      <c r="D778">
        <v>37</v>
      </c>
      <c r="E778">
        <v>10170</v>
      </c>
    </row>
    <row r="779" spans="1:5">
      <c r="A779" t="s">
        <v>60</v>
      </c>
      <c r="B779">
        <v>2011</v>
      </c>
      <c r="C779">
        <v>2</v>
      </c>
      <c r="D779">
        <v>44</v>
      </c>
      <c r="E779">
        <v>3443</v>
      </c>
    </row>
    <row r="780" spans="1:5">
      <c r="A780" t="s">
        <v>61</v>
      </c>
      <c r="B780">
        <v>2011</v>
      </c>
      <c r="C780">
        <v>2</v>
      </c>
      <c r="D780">
        <v>27</v>
      </c>
      <c r="E780">
        <v>4786</v>
      </c>
    </row>
    <row r="781" spans="1:5">
      <c r="A781" t="s">
        <v>62</v>
      </c>
      <c r="B781">
        <v>2011</v>
      </c>
      <c r="C781">
        <v>2</v>
      </c>
      <c r="D781">
        <v>38</v>
      </c>
      <c r="E781">
        <v>89582</v>
      </c>
    </row>
    <row r="782" spans="1:5">
      <c r="A782" t="s">
        <v>6</v>
      </c>
      <c r="B782">
        <v>2011</v>
      </c>
      <c r="C782">
        <v>3</v>
      </c>
      <c r="D782">
        <v>38</v>
      </c>
      <c r="E782">
        <v>12391</v>
      </c>
    </row>
    <row r="783" spans="1:5">
      <c r="A783" t="s">
        <v>12</v>
      </c>
      <c r="B783">
        <v>2011</v>
      </c>
      <c r="C783">
        <v>3</v>
      </c>
      <c r="D783">
        <v>9</v>
      </c>
      <c r="E783">
        <v>2158</v>
      </c>
    </row>
    <row r="784" spans="1:5">
      <c r="A784" t="s">
        <v>13</v>
      </c>
      <c r="B784">
        <v>2011</v>
      </c>
      <c r="C784">
        <v>3</v>
      </c>
      <c r="D784">
        <v>68</v>
      </c>
      <c r="E784">
        <v>25296</v>
      </c>
    </row>
    <row r="785" spans="1:5">
      <c r="A785" t="s">
        <v>14</v>
      </c>
      <c r="B785">
        <v>2011</v>
      </c>
      <c r="C785">
        <v>3</v>
      </c>
      <c r="D785">
        <v>16</v>
      </c>
      <c r="E785">
        <v>3999</v>
      </c>
    </row>
    <row r="786" spans="1:5">
      <c r="A786" t="s">
        <v>15</v>
      </c>
      <c r="B786">
        <v>2011</v>
      </c>
      <c r="C786">
        <v>3</v>
      </c>
      <c r="D786">
        <v>130</v>
      </c>
      <c r="E786">
        <v>32879</v>
      </c>
    </row>
    <row r="787" spans="1:5">
      <c r="A787" t="s">
        <v>16</v>
      </c>
      <c r="B787">
        <v>2011</v>
      </c>
      <c r="C787">
        <v>3</v>
      </c>
      <c r="D787">
        <v>12</v>
      </c>
      <c r="E787">
        <v>20684</v>
      </c>
    </row>
    <row r="788" spans="1:5">
      <c r="A788" t="s">
        <v>17</v>
      </c>
      <c r="B788">
        <v>2011</v>
      </c>
      <c r="C788">
        <v>3</v>
      </c>
      <c r="D788">
        <v>21</v>
      </c>
      <c r="E788">
        <v>3633</v>
      </c>
    </row>
    <row r="789" spans="1:5">
      <c r="A789" t="s">
        <v>18</v>
      </c>
      <c r="B789">
        <v>2011</v>
      </c>
      <c r="C789">
        <v>3</v>
      </c>
      <c r="D789">
        <v>14</v>
      </c>
      <c r="E789">
        <v>4078</v>
      </c>
    </row>
    <row r="790" spans="1:5">
      <c r="A790" t="s">
        <v>19</v>
      </c>
      <c r="B790">
        <v>2011</v>
      </c>
      <c r="C790">
        <v>3</v>
      </c>
      <c r="D790">
        <v>4</v>
      </c>
      <c r="E790">
        <v>2696</v>
      </c>
    </row>
    <row r="791" spans="1:5">
      <c r="A791" t="s">
        <v>20</v>
      </c>
      <c r="B791">
        <v>2011</v>
      </c>
      <c r="C791">
        <v>3</v>
      </c>
      <c r="D791">
        <v>0</v>
      </c>
      <c r="E791">
        <v>0</v>
      </c>
    </row>
    <row r="792" spans="1:5">
      <c r="A792" t="s">
        <v>21</v>
      </c>
      <c r="B792">
        <v>2011</v>
      </c>
      <c r="C792">
        <v>3</v>
      </c>
      <c r="D792">
        <v>64</v>
      </c>
      <c r="E792">
        <v>36583</v>
      </c>
    </row>
    <row r="793" spans="1:5">
      <c r="A793" t="s">
        <v>22</v>
      </c>
      <c r="B793">
        <v>2011</v>
      </c>
      <c r="C793">
        <v>3</v>
      </c>
      <c r="D793">
        <v>18</v>
      </c>
      <c r="E793">
        <v>1772</v>
      </c>
    </row>
    <row r="794" spans="1:5">
      <c r="A794" t="s">
        <v>23</v>
      </c>
      <c r="B794">
        <v>2011</v>
      </c>
      <c r="C794">
        <v>3</v>
      </c>
      <c r="D794">
        <v>13</v>
      </c>
      <c r="E794">
        <v>4524</v>
      </c>
    </row>
    <row r="795" spans="1:5">
      <c r="A795" t="s">
        <v>24</v>
      </c>
      <c r="B795">
        <v>2011</v>
      </c>
      <c r="C795">
        <v>3</v>
      </c>
      <c r="D795">
        <v>79</v>
      </c>
      <c r="E795">
        <v>41243</v>
      </c>
    </row>
    <row r="796" spans="1:5">
      <c r="A796" t="s">
        <v>25</v>
      </c>
      <c r="B796">
        <v>2011</v>
      </c>
      <c r="C796">
        <v>3</v>
      </c>
      <c r="D796">
        <v>41</v>
      </c>
      <c r="E796">
        <v>11622</v>
      </c>
    </row>
    <row r="797" spans="1:5">
      <c r="A797" t="s">
        <v>26</v>
      </c>
      <c r="B797">
        <v>2011</v>
      </c>
      <c r="C797">
        <v>3</v>
      </c>
      <c r="D797">
        <v>10</v>
      </c>
      <c r="E797">
        <v>4371</v>
      </c>
    </row>
    <row r="798" spans="1:5">
      <c r="A798" t="s">
        <v>27</v>
      </c>
      <c r="B798">
        <v>2011</v>
      </c>
      <c r="C798">
        <v>3</v>
      </c>
      <c r="D798">
        <v>43</v>
      </c>
      <c r="E798">
        <v>9233</v>
      </c>
    </row>
    <row r="799" spans="1:5">
      <c r="A799" t="s">
        <v>28</v>
      </c>
      <c r="B799">
        <v>2011</v>
      </c>
      <c r="C799">
        <v>3</v>
      </c>
      <c r="D799">
        <v>15</v>
      </c>
      <c r="E799">
        <v>14943</v>
      </c>
    </row>
    <row r="800" spans="1:5">
      <c r="A800" t="s">
        <v>29</v>
      </c>
      <c r="B800">
        <v>2011</v>
      </c>
      <c r="C800">
        <v>3</v>
      </c>
      <c r="D800">
        <v>44</v>
      </c>
      <c r="E800">
        <v>21510</v>
      </c>
    </row>
    <row r="801" spans="1:5">
      <c r="A801" t="s">
        <v>30</v>
      </c>
      <c r="B801">
        <v>2011</v>
      </c>
      <c r="C801">
        <v>3</v>
      </c>
      <c r="D801">
        <v>30</v>
      </c>
      <c r="E801">
        <v>5181</v>
      </c>
    </row>
    <row r="802" spans="1:5">
      <c r="A802" t="s">
        <v>31</v>
      </c>
      <c r="B802">
        <v>2011</v>
      </c>
      <c r="C802">
        <v>3</v>
      </c>
      <c r="D802">
        <v>19</v>
      </c>
      <c r="E802">
        <v>8341</v>
      </c>
    </row>
    <row r="803" spans="1:5">
      <c r="A803" t="s">
        <v>32</v>
      </c>
      <c r="B803">
        <v>2011</v>
      </c>
      <c r="C803">
        <v>3</v>
      </c>
      <c r="D803">
        <v>54</v>
      </c>
      <c r="E803">
        <v>24253</v>
      </c>
    </row>
    <row r="804" spans="1:5">
      <c r="A804" t="s">
        <v>33</v>
      </c>
      <c r="B804">
        <v>2011</v>
      </c>
      <c r="C804">
        <v>3</v>
      </c>
      <c r="D804">
        <v>50</v>
      </c>
      <c r="E804">
        <v>14242</v>
      </c>
    </row>
    <row r="805" spans="1:5">
      <c r="A805" t="s">
        <v>34</v>
      </c>
      <c r="B805">
        <v>2011</v>
      </c>
      <c r="C805">
        <v>3</v>
      </c>
      <c r="D805">
        <v>14</v>
      </c>
      <c r="E805">
        <v>4465</v>
      </c>
    </row>
    <row r="806" spans="1:5">
      <c r="A806" t="s">
        <v>35</v>
      </c>
      <c r="B806">
        <v>2011</v>
      </c>
      <c r="C806">
        <v>3</v>
      </c>
      <c r="D806">
        <v>45</v>
      </c>
      <c r="E806">
        <v>16027</v>
      </c>
    </row>
    <row r="807" spans="1:5">
      <c r="A807" t="s">
        <v>36</v>
      </c>
      <c r="B807">
        <v>2011</v>
      </c>
      <c r="C807">
        <v>3</v>
      </c>
      <c r="D807">
        <v>31</v>
      </c>
      <c r="E807">
        <v>8381</v>
      </c>
    </row>
    <row r="808" spans="1:5">
      <c r="A808" t="s">
        <v>37</v>
      </c>
      <c r="B808">
        <v>2011</v>
      </c>
      <c r="C808">
        <v>3</v>
      </c>
      <c r="D808">
        <v>5</v>
      </c>
      <c r="E808">
        <v>1992</v>
      </c>
    </row>
    <row r="809" spans="1:5">
      <c r="A809" t="s">
        <v>38</v>
      </c>
      <c r="B809">
        <v>2011</v>
      </c>
      <c r="C809">
        <v>3</v>
      </c>
      <c r="D809">
        <v>16</v>
      </c>
      <c r="E809">
        <v>3461</v>
      </c>
    </row>
    <row r="810" spans="1:5">
      <c r="A810" t="s">
        <v>39</v>
      </c>
      <c r="B810">
        <v>2011</v>
      </c>
      <c r="C810">
        <v>3</v>
      </c>
      <c r="D810">
        <v>37</v>
      </c>
      <c r="E810">
        <v>17545</v>
      </c>
    </row>
    <row r="811" spans="1:5">
      <c r="A811" t="s">
        <v>40</v>
      </c>
      <c r="B811">
        <v>2011</v>
      </c>
      <c r="C811">
        <v>3</v>
      </c>
      <c r="D811">
        <v>30</v>
      </c>
      <c r="E811">
        <v>4731</v>
      </c>
    </row>
    <row r="812" spans="1:5">
      <c r="A812" t="s">
        <v>41</v>
      </c>
      <c r="B812">
        <v>2011</v>
      </c>
      <c r="C812">
        <v>3</v>
      </c>
      <c r="D812">
        <v>25</v>
      </c>
      <c r="E812">
        <v>5991</v>
      </c>
    </row>
    <row r="813" spans="1:5">
      <c r="A813" t="s">
        <v>42</v>
      </c>
      <c r="B813">
        <v>2011</v>
      </c>
      <c r="C813">
        <v>3</v>
      </c>
      <c r="D813">
        <v>26</v>
      </c>
      <c r="E813">
        <v>8384</v>
      </c>
    </row>
    <row r="814" spans="1:5">
      <c r="A814" t="s">
        <v>43</v>
      </c>
      <c r="B814">
        <v>2011</v>
      </c>
      <c r="C814">
        <v>3</v>
      </c>
      <c r="D814">
        <v>103</v>
      </c>
      <c r="E814">
        <v>11564</v>
      </c>
    </row>
    <row r="815" spans="1:5">
      <c r="A815" t="s">
        <v>44</v>
      </c>
      <c r="B815">
        <v>2011</v>
      </c>
      <c r="C815">
        <v>3</v>
      </c>
      <c r="D815">
        <v>77</v>
      </c>
      <c r="E815">
        <v>22856</v>
      </c>
    </row>
    <row r="816" spans="1:5">
      <c r="A816" t="s">
        <v>45</v>
      </c>
      <c r="B816">
        <v>2011</v>
      </c>
      <c r="C816">
        <v>3</v>
      </c>
      <c r="D816">
        <v>12</v>
      </c>
      <c r="E816">
        <v>1821</v>
      </c>
    </row>
    <row r="817" spans="1:5">
      <c r="A817" t="s">
        <v>46</v>
      </c>
      <c r="B817">
        <v>2011</v>
      </c>
      <c r="C817">
        <v>3</v>
      </c>
      <c r="D817">
        <v>48</v>
      </c>
      <c r="E817">
        <v>16650</v>
      </c>
    </row>
    <row r="818" spans="1:5">
      <c r="A818" t="s">
        <v>47</v>
      </c>
      <c r="B818">
        <v>2011</v>
      </c>
      <c r="C818">
        <v>3</v>
      </c>
      <c r="D818">
        <v>15</v>
      </c>
      <c r="E818">
        <v>3337</v>
      </c>
    </row>
    <row r="819" spans="1:5">
      <c r="A819" t="s">
        <v>48</v>
      </c>
      <c r="B819">
        <v>2011</v>
      </c>
      <c r="C819">
        <v>3</v>
      </c>
      <c r="D819">
        <v>18</v>
      </c>
      <c r="E819">
        <v>3257</v>
      </c>
    </row>
    <row r="820" spans="1:5">
      <c r="A820" t="s">
        <v>49</v>
      </c>
      <c r="B820">
        <v>2011</v>
      </c>
      <c r="C820">
        <v>3</v>
      </c>
      <c r="D820">
        <v>64</v>
      </c>
      <c r="E820">
        <v>16098</v>
      </c>
    </row>
    <row r="821" spans="1:5">
      <c r="A821" t="s">
        <v>50</v>
      </c>
      <c r="B821">
        <v>2011</v>
      </c>
      <c r="C821">
        <v>3</v>
      </c>
      <c r="D821">
        <v>21</v>
      </c>
      <c r="E821">
        <v>4574</v>
      </c>
    </row>
    <row r="822" spans="1:5">
      <c r="A822" t="s">
        <v>51</v>
      </c>
      <c r="B822">
        <v>2011</v>
      </c>
      <c r="C822">
        <v>3</v>
      </c>
      <c r="D822">
        <v>21</v>
      </c>
      <c r="E822">
        <v>6874</v>
      </c>
    </row>
    <row r="823" spans="1:5">
      <c r="A823" t="s">
        <v>52</v>
      </c>
      <c r="B823">
        <v>2011</v>
      </c>
      <c r="C823">
        <v>3</v>
      </c>
      <c r="D823">
        <v>19</v>
      </c>
      <c r="E823">
        <v>5237</v>
      </c>
    </row>
    <row r="824" spans="1:5">
      <c r="A824" t="s">
        <v>53</v>
      </c>
      <c r="B824">
        <v>2011</v>
      </c>
      <c r="C824">
        <v>3</v>
      </c>
      <c r="D824">
        <v>53</v>
      </c>
      <c r="E824">
        <v>10699</v>
      </c>
    </row>
    <row r="825" spans="1:5">
      <c r="A825" t="s">
        <v>54</v>
      </c>
      <c r="B825">
        <v>2011</v>
      </c>
      <c r="C825">
        <v>3</v>
      </c>
      <c r="D825">
        <v>92</v>
      </c>
      <c r="E825">
        <v>53212</v>
      </c>
    </row>
    <row r="826" spans="1:5">
      <c r="A826" t="s">
        <v>55</v>
      </c>
      <c r="B826">
        <v>2011</v>
      </c>
      <c r="C826">
        <v>3</v>
      </c>
      <c r="D826">
        <v>19</v>
      </c>
      <c r="E826">
        <v>6688</v>
      </c>
    </row>
    <row r="827" spans="1:5">
      <c r="A827" t="s">
        <v>56</v>
      </c>
      <c r="B827">
        <v>2011</v>
      </c>
      <c r="C827">
        <v>3</v>
      </c>
      <c r="D827">
        <v>15</v>
      </c>
      <c r="E827">
        <v>4179</v>
      </c>
    </row>
    <row r="828" spans="1:5">
      <c r="A828" t="s">
        <v>57</v>
      </c>
      <c r="B828">
        <v>2011</v>
      </c>
      <c r="C828">
        <v>3</v>
      </c>
      <c r="D828">
        <v>91</v>
      </c>
      <c r="E828">
        <v>68448</v>
      </c>
    </row>
    <row r="829" spans="1:5">
      <c r="A829" t="s">
        <v>58</v>
      </c>
      <c r="B829">
        <v>2011</v>
      </c>
      <c r="C829">
        <v>3</v>
      </c>
      <c r="D829">
        <v>14</v>
      </c>
      <c r="E829">
        <v>2219</v>
      </c>
    </row>
    <row r="830" spans="1:5">
      <c r="A830" t="s">
        <v>59</v>
      </c>
      <c r="B830">
        <v>2011</v>
      </c>
      <c r="C830">
        <v>3</v>
      </c>
      <c r="D830">
        <v>38</v>
      </c>
      <c r="E830">
        <v>10770</v>
      </c>
    </row>
    <row r="831" spans="1:5">
      <c r="A831" t="s">
        <v>60</v>
      </c>
      <c r="B831">
        <v>2011</v>
      </c>
      <c r="C831">
        <v>3</v>
      </c>
      <c r="D831">
        <v>45</v>
      </c>
      <c r="E831">
        <v>3368</v>
      </c>
    </row>
    <row r="832" spans="1:5">
      <c r="A832" t="s">
        <v>61</v>
      </c>
      <c r="B832">
        <v>2011</v>
      </c>
      <c r="C832">
        <v>3</v>
      </c>
      <c r="D832">
        <v>26</v>
      </c>
      <c r="E832">
        <v>4443</v>
      </c>
    </row>
    <row r="833" spans="1:5">
      <c r="A833" t="s">
        <v>62</v>
      </c>
      <c r="B833">
        <v>2011</v>
      </c>
      <c r="C833">
        <v>3</v>
      </c>
      <c r="D833">
        <v>38</v>
      </c>
      <c r="E833">
        <v>89798</v>
      </c>
    </row>
    <row r="834" spans="1:5">
      <c r="A834" t="s">
        <v>6</v>
      </c>
      <c r="B834">
        <v>2011</v>
      </c>
      <c r="C834">
        <v>4</v>
      </c>
      <c r="D834">
        <v>39</v>
      </c>
      <c r="E834">
        <v>13150</v>
      </c>
    </row>
    <row r="835" spans="1:5">
      <c r="A835" t="s">
        <v>12</v>
      </c>
      <c r="B835">
        <v>2011</v>
      </c>
      <c r="C835">
        <v>4</v>
      </c>
      <c r="D835">
        <v>9</v>
      </c>
      <c r="E835">
        <v>2355</v>
      </c>
    </row>
    <row r="836" spans="1:5">
      <c r="A836" t="s">
        <v>13</v>
      </c>
      <c r="B836">
        <v>2011</v>
      </c>
      <c r="C836">
        <v>4</v>
      </c>
      <c r="D836">
        <v>68</v>
      </c>
      <c r="E836">
        <v>32376</v>
      </c>
    </row>
    <row r="837" spans="1:5">
      <c r="A837" t="s">
        <v>14</v>
      </c>
      <c r="B837">
        <v>2011</v>
      </c>
      <c r="C837">
        <v>4</v>
      </c>
      <c r="D837">
        <v>16</v>
      </c>
      <c r="E837">
        <v>4591</v>
      </c>
    </row>
    <row r="838" spans="1:5">
      <c r="A838" t="s">
        <v>15</v>
      </c>
      <c r="B838">
        <v>2011</v>
      </c>
      <c r="C838">
        <v>4</v>
      </c>
      <c r="D838">
        <v>132</v>
      </c>
      <c r="E838">
        <v>38393</v>
      </c>
    </row>
    <row r="839" spans="1:5">
      <c r="A839" t="s">
        <v>16</v>
      </c>
      <c r="B839">
        <v>2011</v>
      </c>
      <c r="C839">
        <v>4</v>
      </c>
      <c r="D839">
        <v>12</v>
      </c>
      <c r="E839">
        <v>21503</v>
      </c>
    </row>
    <row r="840" spans="1:5">
      <c r="A840" t="s">
        <v>17</v>
      </c>
      <c r="B840">
        <v>2011</v>
      </c>
      <c r="C840">
        <v>4</v>
      </c>
      <c r="D840">
        <v>13</v>
      </c>
      <c r="E840">
        <v>3546</v>
      </c>
    </row>
    <row r="841" spans="1:5">
      <c r="A841" t="s">
        <v>18</v>
      </c>
      <c r="B841">
        <v>2011</v>
      </c>
      <c r="C841">
        <v>4</v>
      </c>
      <c r="D841">
        <v>15</v>
      </c>
      <c r="E841">
        <v>4214</v>
      </c>
    </row>
    <row r="842" spans="1:5">
      <c r="A842" t="s">
        <v>19</v>
      </c>
      <c r="B842">
        <v>2011</v>
      </c>
      <c r="C842">
        <v>4</v>
      </c>
      <c r="D842">
        <v>4</v>
      </c>
      <c r="E842">
        <v>2701</v>
      </c>
    </row>
    <row r="843" spans="1:5">
      <c r="A843" t="s">
        <v>20</v>
      </c>
      <c r="B843">
        <v>2011</v>
      </c>
      <c r="C843">
        <v>4</v>
      </c>
      <c r="D843">
        <v>0</v>
      </c>
      <c r="E843">
        <v>0</v>
      </c>
    </row>
    <row r="844" spans="1:5">
      <c r="A844" t="s">
        <v>21</v>
      </c>
      <c r="B844">
        <v>2011</v>
      </c>
      <c r="C844">
        <v>4</v>
      </c>
      <c r="D844">
        <v>65</v>
      </c>
      <c r="E844">
        <v>37305</v>
      </c>
    </row>
    <row r="845" spans="1:5">
      <c r="A845" t="s">
        <v>22</v>
      </c>
      <c r="B845">
        <v>2011</v>
      </c>
      <c r="C845">
        <v>4</v>
      </c>
      <c r="D845">
        <v>17</v>
      </c>
      <c r="E845">
        <v>1722</v>
      </c>
    </row>
    <row r="846" spans="1:5">
      <c r="A846" t="s">
        <v>23</v>
      </c>
      <c r="B846">
        <v>2011</v>
      </c>
      <c r="C846">
        <v>4</v>
      </c>
      <c r="D846">
        <v>13</v>
      </c>
      <c r="E846">
        <v>4958</v>
      </c>
    </row>
    <row r="847" spans="1:5">
      <c r="A847" t="s">
        <v>24</v>
      </c>
      <c r="B847">
        <v>2011</v>
      </c>
      <c r="C847">
        <v>4</v>
      </c>
      <c r="D847">
        <v>77</v>
      </c>
      <c r="E847">
        <v>42193</v>
      </c>
    </row>
    <row r="848" spans="1:5">
      <c r="A848" t="s">
        <v>25</v>
      </c>
      <c r="B848">
        <v>2011</v>
      </c>
      <c r="C848">
        <v>4</v>
      </c>
      <c r="D848">
        <v>40</v>
      </c>
      <c r="E848">
        <v>13064</v>
      </c>
    </row>
    <row r="849" spans="1:5">
      <c r="A849" t="s">
        <v>26</v>
      </c>
      <c r="B849">
        <v>2011</v>
      </c>
      <c r="C849">
        <v>4</v>
      </c>
      <c r="D849">
        <v>10</v>
      </c>
      <c r="E849">
        <v>4611</v>
      </c>
    </row>
    <row r="850" spans="1:5">
      <c r="A850" t="s">
        <v>27</v>
      </c>
      <c r="B850">
        <v>2011</v>
      </c>
      <c r="C850">
        <v>4</v>
      </c>
      <c r="D850">
        <v>42</v>
      </c>
      <c r="E850">
        <v>10226</v>
      </c>
    </row>
    <row r="851" spans="1:5">
      <c r="A851" t="s">
        <v>28</v>
      </c>
      <c r="B851">
        <v>2011</v>
      </c>
      <c r="C851">
        <v>4</v>
      </c>
      <c r="D851">
        <v>15</v>
      </c>
      <c r="E851">
        <v>18061</v>
      </c>
    </row>
    <row r="852" spans="1:5">
      <c r="A852" t="s">
        <v>29</v>
      </c>
      <c r="B852">
        <v>2011</v>
      </c>
      <c r="C852">
        <v>4</v>
      </c>
      <c r="D852">
        <v>35</v>
      </c>
      <c r="E852">
        <v>15601</v>
      </c>
    </row>
    <row r="853" spans="1:5">
      <c r="A853" t="s">
        <v>30</v>
      </c>
      <c r="B853">
        <v>2011</v>
      </c>
      <c r="C853">
        <v>4</v>
      </c>
      <c r="D853">
        <v>30</v>
      </c>
      <c r="E853">
        <v>6189</v>
      </c>
    </row>
    <row r="854" spans="1:5">
      <c r="A854" t="s">
        <v>31</v>
      </c>
      <c r="B854">
        <v>2011</v>
      </c>
      <c r="C854">
        <v>4</v>
      </c>
      <c r="D854">
        <v>18</v>
      </c>
      <c r="E854">
        <v>8472</v>
      </c>
    </row>
    <row r="855" spans="1:5">
      <c r="A855" t="s">
        <v>32</v>
      </c>
      <c r="B855">
        <v>2011</v>
      </c>
      <c r="C855">
        <v>4</v>
      </c>
      <c r="D855">
        <v>53</v>
      </c>
      <c r="E855">
        <v>27470</v>
      </c>
    </row>
    <row r="856" spans="1:5">
      <c r="A856" t="s">
        <v>33</v>
      </c>
      <c r="B856">
        <v>2011</v>
      </c>
      <c r="C856">
        <v>4</v>
      </c>
      <c r="D856">
        <v>49</v>
      </c>
      <c r="E856">
        <v>15846</v>
      </c>
    </row>
    <row r="857" spans="1:5">
      <c r="A857" t="s">
        <v>34</v>
      </c>
      <c r="B857">
        <v>2011</v>
      </c>
      <c r="C857">
        <v>4</v>
      </c>
      <c r="D857">
        <v>14</v>
      </c>
      <c r="E857">
        <v>5047</v>
      </c>
    </row>
    <row r="858" spans="1:5">
      <c r="A858" t="s">
        <v>35</v>
      </c>
      <c r="B858">
        <v>2011</v>
      </c>
      <c r="C858">
        <v>4</v>
      </c>
      <c r="D858">
        <v>46</v>
      </c>
      <c r="E858">
        <v>17413</v>
      </c>
    </row>
    <row r="859" spans="1:5">
      <c r="A859" t="s">
        <v>36</v>
      </c>
      <c r="B859">
        <v>2011</v>
      </c>
      <c r="C859">
        <v>4</v>
      </c>
      <c r="D859">
        <v>31</v>
      </c>
      <c r="E859">
        <v>8775</v>
      </c>
    </row>
    <row r="860" spans="1:5">
      <c r="A860" t="s">
        <v>37</v>
      </c>
      <c r="B860">
        <v>2011</v>
      </c>
      <c r="C860">
        <v>4</v>
      </c>
      <c r="D860">
        <v>6</v>
      </c>
      <c r="E860">
        <v>2887</v>
      </c>
    </row>
    <row r="861" spans="1:5">
      <c r="A861" t="s">
        <v>38</v>
      </c>
      <c r="B861">
        <v>2011</v>
      </c>
      <c r="C861">
        <v>4</v>
      </c>
      <c r="D861">
        <v>16</v>
      </c>
      <c r="E861">
        <v>3662</v>
      </c>
    </row>
    <row r="862" spans="1:5">
      <c r="A862" t="s">
        <v>39</v>
      </c>
      <c r="B862">
        <v>2011</v>
      </c>
      <c r="C862">
        <v>4</v>
      </c>
      <c r="D862">
        <v>38</v>
      </c>
      <c r="E862">
        <v>20128</v>
      </c>
    </row>
    <row r="863" spans="1:5">
      <c r="A863" t="s">
        <v>40</v>
      </c>
      <c r="B863">
        <v>2011</v>
      </c>
      <c r="C863">
        <v>4</v>
      </c>
      <c r="D863">
        <v>30</v>
      </c>
      <c r="E863">
        <v>5321</v>
      </c>
    </row>
    <row r="864" spans="1:5">
      <c r="A864" t="s">
        <v>41</v>
      </c>
      <c r="B864">
        <v>2011</v>
      </c>
      <c r="C864">
        <v>4</v>
      </c>
      <c r="D864">
        <v>25</v>
      </c>
      <c r="E864">
        <v>5438</v>
      </c>
    </row>
    <row r="865" spans="1:5">
      <c r="A865" t="s">
        <v>42</v>
      </c>
      <c r="B865">
        <v>2011</v>
      </c>
      <c r="C865">
        <v>4</v>
      </c>
      <c r="D865">
        <v>25</v>
      </c>
      <c r="E865">
        <v>8905</v>
      </c>
    </row>
    <row r="866" spans="1:5">
      <c r="A866" t="s">
        <v>43</v>
      </c>
      <c r="B866">
        <v>2011</v>
      </c>
      <c r="C866">
        <v>4</v>
      </c>
      <c r="D866">
        <v>104</v>
      </c>
      <c r="E866">
        <v>13025</v>
      </c>
    </row>
    <row r="867" spans="1:5">
      <c r="A867" t="s">
        <v>44</v>
      </c>
      <c r="B867">
        <v>2011</v>
      </c>
      <c r="C867">
        <v>4</v>
      </c>
      <c r="D867">
        <v>76</v>
      </c>
      <c r="E867">
        <v>25738</v>
      </c>
    </row>
    <row r="868" spans="1:5">
      <c r="A868" t="s">
        <v>45</v>
      </c>
      <c r="B868">
        <v>2011</v>
      </c>
      <c r="C868">
        <v>4</v>
      </c>
      <c r="D868">
        <v>11</v>
      </c>
      <c r="E868">
        <v>1848</v>
      </c>
    </row>
    <row r="869" spans="1:5">
      <c r="A869" t="s">
        <v>46</v>
      </c>
      <c r="B869">
        <v>2011</v>
      </c>
      <c r="C869">
        <v>4</v>
      </c>
      <c r="D869">
        <v>49</v>
      </c>
      <c r="E869">
        <v>18179</v>
      </c>
    </row>
    <row r="870" spans="1:5">
      <c r="A870" t="s">
        <v>47</v>
      </c>
      <c r="B870">
        <v>2011</v>
      </c>
      <c r="C870">
        <v>4</v>
      </c>
      <c r="D870">
        <v>15</v>
      </c>
      <c r="E870">
        <v>3547</v>
      </c>
    </row>
    <row r="871" spans="1:5">
      <c r="A871" t="s">
        <v>48</v>
      </c>
      <c r="B871">
        <v>2011</v>
      </c>
      <c r="C871">
        <v>4</v>
      </c>
      <c r="D871">
        <v>21</v>
      </c>
      <c r="E871">
        <v>4067</v>
      </c>
    </row>
    <row r="872" spans="1:5">
      <c r="A872" t="s">
        <v>49</v>
      </c>
      <c r="B872">
        <v>2011</v>
      </c>
      <c r="C872">
        <v>4</v>
      </c>
      <c r="D872">
        <v>61</v>
      </c>
      <c r="E872">
        <v>16829</v>
      </c>
    </row>
    <row r="873" spans="1:5">
      <c r="A873" t="s">
        <v>50</v>
      </c>
      <c r="B873">
        <v>2011</v>
      </c>
      <c r="C873">
        <v>4</v>
      </c>
      <c r="D873">
        <v>21</v>
      </c>
      <c r="E873">
        <v>5784</v>
      </c>
    </row>
    <row r="874" spans="1:5">
      <c r="A874" t="s">
        <v>51</v>
      </c>
      <c r="B874">
        <v>2011</v>
      </c>
      <c r="C874">
        <v>4</v>
      </c>
      <c r="D874">
        <v>23</v>
      </c>
      <c r="E874">
        <v>8544</v>
      </c>
    </row>
    <row r="875" spans="1:5">
      <c r="A875" t="s">
        <v>52</v>
      </c>
      <c r="B875">
        <v>2011</v>
      </c>
      <c r="C875">
        <v>4</v>
      </c>
      <c r="D875">
        <v>19</v>
      </c>
      <c r="E875">
        <v>5606</v>
      </c>
    </row>
    <row r="876" spans="1:5">
      <c r="A876" t="s">
        <v>53</v>
      </c>
      <c r="B876">
        <v>2011</v>
      </c>
      <c r="C876">
        <v>4</v>
      </c>
      <c r="D876">
        <v>52</v>
      </c>
      <c r="E876">
        <v>12659</v>
      </c>
    </row>
    <row r="877" spans="1:5">
      <c r="A877" t="s">
        <v>54</v>
      </c>
      <c r="B877">
        <v>2011</v>
      </c>
      <c r="C877">
        <v>4</v>
      </c>
      <c r="D877">
        <v>97</v>
      </c>
      <c r="E877">
        <v>56973</v>
      </c>
    </row>
    <row r="878" spans="1:5">
      <c r="A878" t="s">
        <v>55</v>
      </c>
      <c r="B878">
        <v>2011</v>
      </c>
      <c r="C878">
        <v>4</v>
      </c>
      <c r="D878">
        <v>13</v>
      </c>
      <c r="E878">
        <v>5361</v>
      </c>
    </row>
    <row r="879" spans="1:5">
      <c r="A879" t="s">
        <v>56</v>
      </c>
      <c r="B879">
        <v>2011</v>
      </c>
      <c r="C879">
        <v>4</v>
      </c>
      <c r="D879">
        <v>14</v>
      </c>
      <c r="E879">
        <v>4083</v>
      </c>
    </row>
    <row r="880" spans="1:5">
      <c r="A880" t="s">
        <v>57</v>
      </c>
      <c r="B880">
        <v>2011</v>
      </c>
      <c r="C880">
        <v>4</v>
      </c>
      <c r="D880">
        <v>90</v>
      </c>
      <c r="E880">
        <v>69460</v>
      </c>
    </row>
    <row r="881" spans="1:5">
      <c r="A881" t="s">
        <v>58</v>
      </c>
      <c r="B881">
        <v>2011</v>
      </c>
      <c r="C881">
        <v>4</v>
      </c>
      <c r="D881">
        <v>14</v>
      </c>
      <c r="E881">
        <v>2536</v>
      </c>
    </row>
    <row r="882" spans="1:5">
      <c r="A882" t="s">
        <v>59</v>
      </c>
      <c r="B882">
        <v>2011</v>
      </c>
      <c r="C882">
        <v>4</v>
      </c>
      <c r="D882">
        <v>38</v>
      </c>
      <c r="E882">
        <v>10854</v>
      </c>
    </row>
    <row r="883" spans="1:5">
      <c r="A883" t="s">
        <v>60</v>
      </c>
      <c r="B883">
        <v>2011</v>
      </c>
      <c r="C883">
        <v>4</v>
      </c>
      <c r="D883">
        <v>46</v>
      </c>
      <c r="E883">
        <v>4248</v>
      </c>
    </row>
    <row r="884" spans="1:5">
      <c r="A884" t="s">
        <v>61</v>
      </c>
      <c r="B884">
        <v>2011</v>
      </c>
      <c r="C884">
        <v>4</v>
      </c>
      <c r="D884">
        <v>27</v>
      </c>
      <c r="E884">
        <v>5245</v>
      </c>
    </row>
    <row r="885" spans="1:5">
      <c r="A885" t="s">
        <v>62</v>
      </c>
      <c r="B885">
        <v>2011</v>
      </c>
      <c r="C885">
        <v>4</v>
      </c>
      <c r="D885">
        <v>40</v>
      </c>
      <c r="E885">
        <v>86430</v>
      </c>
    </row>
    <row r="886" spans="1:5">
      <c r="A886" t="s">
        <v>6</v>
      </c>
      <c r="B886">
        <v>2011</v>
      </c>
      <c r="C886">
        <v>5</v>
      </c>
      <c r="D886">
        <v>36</v>
      </c>
      <c r="E886">
        <v>11938</v>
      </c>
    </row>
    <row r="887" spans="1:5">
      <c r="A887" t="s">
        <v>12</v>
      </c>
      <c r="B887">
        <v>2011</v>
      </c>
      <c r="C887">
        <v>5</v>
      </c>
      <c r="D887">
        <v>7</v>
      </c>
      <c r="E887">
        <v>1332</v>
      </c>
    </row>
    <row r="888" spans="1:5">
      <c r="A888" t="s">
        <v>13</v>
      </c>
      <c r="B888">
        <v>2011</v>
      </c>
      <c r="C888">
        <v>5</v>
      </c>
      <c r="D888">
        <v>71</v>
      </c>
      <c r="E888">
        <v>27974</v>
      </c>
    </row>
    <row r="889" spans="1:5">
      <c r="A889" t="s">
        <v>14</v>
      </c>
      <c r="B889">
        <v>2011</v>
      </c>
      <c r="C889">
        <v>5</v>
      </c>
      <c r="D889">
        <v>18</v>
      </c>
      <c r="E889">
        <v>4562</v>
      </c>
    </row>
    <row r="890" spans="1:5">
      <c r="A890" t="s">
        <v>15</v>
      </c>
      <c r="B890">
        <v>2011</v>
      </c>
      <c r="C890">
        <v>5</v>
      </c>
      <c r="D890">
        <v>133</v>
      </c>
      <c r="E890">
        <v>40255</v>
      </c>
    </row>
    <row r="891" spans="1:5">
      <c r="A891" t="s">
        <v>16</v>
      </c>
      <c r="B891">
        <v>2011</v>
      </c>
      <c r="C891">
        <v>5</v>
      </c>
      <c r="D891">
        <v>11</v>
      </c>
      <c r="E891">
        <v>19282</v>
      </c>
    </row>
    <row r="892" spans="1:5">
      <c r="A892" t="s">
        <v>17</v>
      </c>
      <c r="B892">
        <v>2011</v>
      </c>
      <c r="C892">
        <v>5</v>
      </c>
      <c r="D892">
        <v>21</v>
      </c>
      <c r="E892">
        <v>4313</v>
      </c>
    </row>
    <row r="893" spans="1:5">
      <c r="A893" t="s">
        <v>18</v>
      </c>
      <c r="B893">
        <v>2011</v>
      </c>
      <c r="C893">
        <v>5</v>
      </c>
      <c r="D893">
        <v>15</v>
      </c>
      <c r="E893">
        <v>4553</v>
      </c>
    </row>
    <row r="894" spans="1:5">
      <c r="A894" t="s">
        <v>19</v>
      </c>
      <c r="B894">
        <v>2011</v>
      </c>
      <c r="C894">
        <v>5</v>
      </c>
      <c r="D894">
        <v>4</v>
      </c>
      <c r="E894">
        <v>3157</v>
      </c>
    </row>
    <row r="895" spans="1:5">
      <c r="A895" t="s">
        <v>20</v>
      </c>
      <c r="B895">
        <v>2011</v>
      </c>
      <c r="C895">
        <v>5</v>
      </c>
      <c r="D895">
        <v>0</v>
      </c>
      <c r="E895">
        <v>0</v>
      </c>
    </row>
    <row r="896" spans="1:5">
      <c r="A896" t="s">
        <v>21</v>
      </c>
      <c r="B896">
        <v>2011</v>
      </c>
      <c r="C896">
        <v>5</v>
      </c>
      <c r="D896">
        <v>64</v>
      </c>
      <c r="E896">
        <v>38119</v>
      </c>
    </row>
    <row r="897" spans="1:5">
      <c r="A897" t="s">
        <v>22</v>
      </c>
      <c r="B897">
        <v>2011</v>
      </c>
      <c r="C897">
        <v>5</v>
      </c>
      <c r="D897">
        <v>17</v>
      </c>
      <c r="E897">
        <v>1685</v>
      </c>
    </row>
    <row r="898" spans="1:5">
      <c r="A898" t="s">
        <v>23</v>
      </c>
      <c r="B898">
        <v>2011</v>
      </c>
      <c r="C898">
        <v>5</v>
      </c>
      <c r="D898">
        <v>13</v>
      </c>
      <c r="E898">
        <v>5073</v>
      </c>
    </row>
    <row r="899" spans="1:5">
      <c r="A899" t="s">
        <v>24</v>
      </c>
      <c r="B899">
        <v>2011</v>
      </c>
      <c r="C899">
        <v>5</v>
      </c>
      <c r="D899">
        <v>76</v>
      </c>
      <c r="E899">
        <v>37377</v>
      </c>
    </row>
    <row r="900" spans="1:5">
      <c r="A900" t="s">
        <v>25</v>
      </c>
      <c r="B900">
        <v>2011</v>
      </c>
      <c r="C900">
        <v>5</v>
      </c>
      <c r="D900">
        <v>42</v>
      </c>
      <c r="E900">
        <v>12198</v>
      </c>
    </row>
    <row r="901" spans="1:5">
      <c r="A901" t="s">
        <v>26</v>
      </c>
      <c r="B901">
        <v>2011</v>
      </c>
      <c r="C901">
        <v>5</v>
      </c>
      <c r="D901">
        <v>9</v>
      </c>
      <c r="E901">
        <v>3903</v>
      </c>
    </row>
    <row r="902" spans="1:5">
      <c r="A902" t="s">
        <v>27</v>
      </c>
      <c r="B902">
        <v>2011</v>
      </c>
      <c r="C902">
        <v>5</v>
      </c>
      <c r="D902">
        <v>42</v>
      </c>
      <c r="E902">
        <v>8630</v>
      </c>
    </row>
    <row r="903" spans="1:5">
      <c r="A903" t="s">
        <v>28</v>
      </c>
      <c r="B903">
        <v>2011</v>
      </c>
      <c r="C903">
        <v>5</v>
      </c>
      <c r="D903">
        <v>16</v>
      </c>
      <c r="E903">
        <v>15490</v>
      </c>
    </row>
    <row r="904" spans="1:5">
      <c r="A904" t="s">
        <v>29</v>
      </c>
      <c r="B904">
        <v>2011</v>
      </c>
      <c r="C904">
        <v>5</v>
      </c>
      <c r="D904">
        <v>44</v>
      </c>
      <c r="E904">
        <v>22407</v>
      </c>
    </row>
    <row r="905" spans="1:5">
      <c r="A905" t="s">
        <v>30</v>
      </c>
      <c r="B905">
        <v>2011</v>
      </c>
      <c r="C905">
        <v>5</v>
      </c>
      <c r="D905">
        <v>30</v>
      </c>
      <c r="E905">
        <v>5374</v>
      </c>
    </row>
    <row r="906" spans="1:5">
      <c r="A906" t="s">
        <v>31</v>
      </c>
      <c r="B906">
        <v>2011</v>
      </c>
      <c r="C906">
        <v>5</v>
      </c>
      <c r="D906">
        <v>18</v>
      </c>
      <c r="E906">
        <v>9501</v>
      </c>
    </row>
    <row r="907" spans="1:5">
      <c r="A907" t="s">
        <v>32</v>
      </c>
      <c r="B907">
        <v>2011</v>
      </c>
      <c r="C907">
        <v>5</v>
      </c>
      <c r="D907">
        <v>54</v>
      </c>
      <c r="E907">
        <v>24333</v>
      </c>
    </row>
    <row r="908" spans="1:5">
      <c r="A908" t="s">
        <v>33</v>
      </c>
      <c r="B908">
        <v>2011</v>
      </c>
      <c r="C908">
        <v>5</v>
      </c>
      <c r="D908">
        <v>48</v>
      </c>
      <c r="E908">
        <v>13238</v>
      </c>
    </row>
    <row r="909" spans="1:5">
      <c r="A909" t="s">
        <v>34</v>
      </c>
      <c r="B909">
        <v>2011</v>
      </c>
      <c r="C909">
        <v>5</v>
      </c>
      <c r="D909">
        <v>14</v>
      </c>
      <c r="E909">
        <v>4637</v>
      </c>
    </row>
    <row r="910" spans="1:5">
      <c r="A910" t="s">
        <v>35</v>
      </c>
      <c r="B910">
        <v>2011</v>
      </c>
      <c r="C910">
        <v>5</v>
      </c>
      <c r="D910">
        <v>47</v>
      </c>
      <c r="E910">
        <v>16773</v>
      </c>
    </row>
    <row r="911" spans="1:5">
      <c r="A911" t="s">
        <v>36</v>
      </c>
      <c r="B911">
        <v>2011</v>
      </c>
      <c r="C911">
        <v>5</v>
      </c>
      <c r="D911">
        <v>31</v>
      </c>
      <c r="E911">
        <v>6287</v>
      </c>
    </row>
    <row r="912" spans="1:5">
      <c r="A912" t="s">
        <v>37</v>
      </c>
      <c r="B912">
        <v>2011</v>
      </c>
      <c r="C912">
        <v>5</v>
      </c>
      <c r="D912">
        <v>6</v>
      </c>
      <c r="E912">
        <v>2748</v>
      </c>
    </row>
    <row r="913" spans="1:5">
      <c r="A913" t="s">
        <v>38</v>
      </c>
      <c r="B913">
        <v>2011</v>
      </c>
      <c r="C913">
        <v>5</v>
      </c>
      <c r="D913">
        <v>14</v>
      </c>
      <c r="E913">
        <v>2484</v>
      </c>
    </row>
    <row r="914" spans="1:5">
      <c r="A914" t="s">
        <v>39</v>
      </c>
      <c r="B914">
        <v>2011</v>
      </c>
      <c r="C914">
        <v>5</v>
      </c>
      <c r="D914">
        <v>38</v>
      </c>
      <c r="E914">
        <v>19222</v>
      </c>
    </row>
    <row r="915" spans="1:5">
      <c r="A915" t="s">
        <v>40</v>
      </c>
      <c r="B915">
        <v>2011</v>
      </c>
      <c r="C915">
        <v>5</v>
      </c>
      <c r="D915">
        <v>30</v>
      </c>
      <c r="E915">
        <v>4755</v>
      </c>
    </row>
    <row r="916" spans="1:5">
      <c r="A916" t="s">
        <v>41</v>
      </c>
      <c r="B916">
        <v>2011</v>
      </c>
      <c r="C916">
        <v>5</v>
      </c>
      <c r="D916">
        <v>25</v>
      </c>
      <c r="E916">
        <v>6858</v>
      </c>
    </row>
    <row r="917" spans="1:5">
      <c r="A917" t="s">
        <v>42</v>
      </c>
      <c r="B917">
        <v>2011</v>
      </c>
      <c r="C917">
        <v>5</v>
      </c>
      <c r="D917">
        <v>26</v>
      </c>
      <c r="E917">
        <v>7858</v>
      </c>
    </row>
    <row r="918" spans="1:5">
      <c r="A918" t="s">
        <v>43</v>
      </c>
      <c r="B918">
        <v>2011</v>
      </c>
      <c r="C918">
        <v>5</v>
      </c>
      <c r="D918">
        <v>100</v>
      </c>
      <c r="E918">
        <v>13056</v>
      </c>
    </row>
    <row r="919" spans="1:5">
      <c r="A919" t="s">
        <v>44</v>
      </c>
      <c r="B919">
        <v>2011</v>
      </c>
      <c r="C919">
        <v>5</v>
      </c>
      <c r="D919">
        <v>72</v>
      </c>
      <c r="E919">
        <v>24368</v>
      </c>
    </row>
    <row r="920" spans="1:5">
      <c r="A920" t="s">
        <v>45</v>
      </c>
      <c r="B920">
        <v>2011</v>
      </c>
      <c r="C920">
        <v>5</v>
      </c>
      <c r="D920">
        <v>12</v>
      </c>
      <c r="E920">
        <v>2040</v>
      </c>
    </row>
    <row r="921" spans="1:5">
      <c r="A921" t="s">
        <v>46</v>
      </c>
      <c r="B921">
        <v>2011</v>
      </c>
      <c r="C921">
        <v>5</v>
      </c>
      <c r="D921">
        <v>54</v>
      </c>
      <c r="E921">
        <v>15888</v>
      </c>
    </row>
    <row r="922" spans="1:5">
      <c r="A922" t="s">
        <v>47</v>
      </c>
      <c r="B922">
        <v>2011</v>
      </c>
      <c r="C922">
        <v>5</v>
      </c>
      <c r="D922">
        <v>17</v>
      </c>
      <c r="E922">
        <v>2236</v>
      </c>
    </row>
    <row r="923" spans="1:5">
      <c r="A923" t="s">
        <v>48</v>
      </c>
      <c r="B923">
        <v>2011</v>
      </c>
      <c r="C923">
        <v>5</v>
      </c>
      <c r="D923">
        <v>17</v>
      </c>
      <c r="E923">
        <v>3389</v>
      </c>
    </row>
    <row r="924" spans="1:5">
      <c r="A924" t="s">
        <v>49</v>
      </c>
      <c r="B924">
        <v>2011</v>
      </c>
      <c r="C924">
        <v>5</v>
      </c>
      <c r="D924">
        <v>65</v>
      </c>
      <c r="E924">
        <v>17335</v>
      </c>
    </row>
    <row r="925" spans="1:5">
      <c r="A925" t="s">
        <v>50</v>
      </c>
      <c r="B925">
        <v>2011</v>
      </c>
      <c r="C925">
        <v>5</v>
      </c>
      <c r="D925">
        <v>21</v>
      </c>
      <c r="E925">
        <v>5765</v>
      </c>
    </row>
    <row r="926" spans="1:5">
      <c r="A926" t="s">
        <v>51</v>
      </c>
      <c r="B926">
        <v>2011</v>
      </c>
      <c r="C926">
        <v>5</v>
      </c>
      <c r="D926">
        <v>24</v>
      </c>
      <c r="E926">
        <v>10187</v>
      </c>
    </row>
    <row r="927" spans="1:5">
      <c r="A927" t="s">
        <v>52</v>
      </c>
      <c r="B927">
        <v>2011</v>
      </c>
      <c r="C927">
        <v>5</v>
      </c>
      <c r="D927">
        <v>19</v>
      </c>
      <c r="E927">
        <v>5395</v>
      </c>
    </row>
    <row r="928" spans="1:5">
      <c r="A928" t="s">
        <v>53</v>
      </c>
      <c r="B928">
        <v>2011</v>
      </c>
      <c r="C928">
        <v>5</v>
      </c>
      <c r="D928">
        <v>52</v>
      </c>
      <c r="E928">
        <v>13144</v>
      </c>
    </row>
    <row r="929" spans="1:5">
      <c r="A929" t="s">
        <v>54</v>
      </c>
      <c r="B929">
        <v>2011</v>
      </c>
      <c r="C929">
        <v>5</v>
      </c>
      <c r="D929">
        <v>95</v>
      </c>
      <c r="E929">
        <v>46194</v>
      </c>
    </row>
    <row r="930" spans="1:5">
      <c r="A930" t="s">
        <v>55</v>
      </c>
      <c r="B930">
        <v>2011</v>
      </c>
      <c r="C930">
        <v>5</v>
      </c>
      <c r="D930">
        <v>14</v>
      </c>
      <c r="E930">
        <v>6546</v>
      </c>
    </row>
    <row r="931" spans="1:5">
      <c r="A931" t="s">
        <v>56</v>
      </c>
      <c r="B931">
        <v>2011</v>
      </c>
      <c r="C931">
        <v>5</v>
      </c>
      <c r="D931">
        <v>15</v>
      </c>
      <c r="E931">
        <v>3915</v>
      </c>
    </row>
    <row r="932" spans="1:5">
      <c r="A932" t="s">
        <v>57</v>
      </c>
      <c r="B932">
        <v>2011</v>
      </c>
      <c r="C932">
        <v>5</v>
      </c>
      <c r="D932">
        <v>91</v>
      </c>
      <c r="E932">
        <v>72151</v>
      </c>
    </row>
    <row r="933" spans="1:5">
      <c r="A933" t="s">
        <v>58</v>
      </c>
      <c r="B933">
        <v>2011</v>
      </c>
      <c r="C933">
        <v>5</v>
      </c>
      <c r="D933">
        <v>15</v>
      </c>
      <c r="E933">
        <v>2668</v>
      </c>
    </row>
    <row r="934" spans="1:5">
      <c r="A934" t="s">
        <v>59</v>
      </c>
      <c r="B934">
        <v>2011</v>
      </c>
      <c r="C934">
        <v>5</v>
      </c>
      <c r="D934">
        <v>40</v>
      </c>
      <c r="E934">
        <v>12611</v>
      </c>
    </row>
    <row r="935" spans="1:5">
      <c r="A935" t="s">
        <v>60</v>
      </c>
      <c r="B935">
        <v>2011</v>
      </c>
      <c r="C935">
        <v>5</v>
      </c>
      <c r="D935">
        <v>47</v>
      </c>
      <c r="E935">
        <v>4047</v>
      </c>
    </row>
    <row r="936" spans="1:5">
      <c r="A936" t="s">
        <v>61</v>
      </c>
      <c r="B936">
        <v>2011</v>
      </c>
      <c r="C936">
        <v>5</v>
      </c>
      <c r="D936">
        <v>26</v>
      </c>
      <c r="E936">
        <v>4957</v>
      </c>
    </row>
    <row r="937" spans="1:5">
      <c r="A937" t="s">
        <v>62</v>
      </c>
      <c r="B937">
        <v>2011</v>
      </c>
      <c r="C937">
        <v>5</v>
      </c>
      <c r="D937">
        <v>38</v>
      </c>
      <c r="E937">
        <v>88873</v>
      </c>
    </row>
    <row r="938" spans="1:5">
      <c r="A938" t="s">
        <v>6</v>
      </c>
      <c r="B938">
        <v>2011</v>
      </c>
      <c r="C938">
        <v>6</v>
      </c>
      <c r="D938">
        <v>38</v>
      </c>
      <c r="E938">
        <v>13782</v>
      </c>
    </row>
    <row r="939" spans="1:5">
      <c r="A939" t="s">
        <v>12</v>
      </c>
      <c r="B939">
        <v>2011</v>
      </c>
      <c r="C939">
        <v>6</v>
      </c>
      <c r="D939">
        <v>8</v>
      </c>
      <c r="E939">
        <v>2093</v>
      </c>
    </row>
    <row r="940" spans="1:5">
      <c r="A940" t="s">
        <v>13</v>
      </c>
      <c r="B940">
        <v>2011</v>
      </c>
      <c r="C940">
        <v>6</v>
      </c>
      <c r="D940">
        <v>71</v>
      </c>
      <c r="E940">
        <v>27699</v>
      </c>
    </row>
    <row r="941" spans="1:5">
      <c r="A941" t="s">
        <v>14</v>
      </c>
      <c r="B941">
        <v>2011</v>
      </c>
      <c r="C941">
        <v>6</v>
      </c>
      <c r="D941">
        <v>16</v>
      </c>
      <c r="E941">
        <v>3527</v>
      </c>
    </row>
    <row r="942" spans="1:5">
      <c r="A942" t="s">
        <v>15</v>
      </c>
      <c r="B942">
        <v>2011</v>
      </c>
      <c r="C942">
        <v>6</v>
      </c>
      <c r="D942">
        <v>138</v>
      </c>
      <c r="E942">
        <v>40658</v>
      </c>
    </row>
    <row r="943" spans="1:5">
      <c r="A943" t="s">
        <v>16</v>
      </c>
      <c r="B943">
        <v>2011</v>
      </c>
      <c r="C943">
        <v>6</v>
      </c>
      <c r="D943">
        <v>12</v>
      </c>
      <c r="E943">
        <v>20775</v>
      </c>
    </row>
    <row r="944" spans="1:5">
      <c r="A944" t="s">
        <v>17</v>
      </c>
      <c r="B944">
        <v>2011</v>
      </c>
      <c r="C944">
        <v>6</v>
      </c>
      <c r="D944">
        <v>23</v>
      </c>
      <c r="E944">
        <v>5443</v>
      </c>
    </row>
    <row r="945" spans="1:5">
      <c r="A945" t="s">
        <v>18</v>
      </c>
      <c r="B945">
        <v>2011</v>
      </c>
      <c r="C945">
        <v>6</v>
      </c>
      <c r="D945">
        <v>14</v>
      </c>
      <c r="E945">
        <v>4706</v>
      </c>
    </row>
    <row r="946" spans="1:5">
      <c r="A946" t="s">
        <v>19</v>
      </c>
      <c r="B946">
        <v>2011</v>
      </c>
      <c r="C946">
        <v>6</v>
      </c>
      <c r="D946">
        <v>4</v>
      </c>
      <c r="E946">
        <v>3105</v>
      </c>
    </row>
    <row r="947" spans="1:5">
      <c r="A947" t="s">
        <v>20</v>
      </c>
      <c r="B947">
        <v>2011</v>
      </c>
      <c r="C947">
        <v>6</v>
      </c>
      <c r="D947">
        <v>0</v>
      </c>
      <c r="E947">
        <v>0</v>
      </c>
    </row>
    <row r="948" spans="1:5">
      <c r="A948" t="s">
        <v>21</v>
      </c>
      <c r="B948">
        <v>2011</v>
      </c>
      <c r="C948">
        <v>6</v>
      </c>
      <c r="D948">
        <v>63</v>
      </c>
      <c r="E948">
        <v>39163</v>
      </c>
    </row>
    <row r="949" spans="1:5">
      <c r="A949" t="s">
        <v>22</v>
      </c>
      <c r="B949">
        <v>2011</v>
      </c>
      <c r="C949">
        <v>6</v>
      </c>
      <c r="D949">
        <v>17</v>
      </c>
      <c r="E949">
        <v>1717</v>
      </c>
    </row>
    <row r="950" spans="1:5">
      <c r="A950" t="s">
        <v>23</v>
      </c>
      <c r="B950">
        <v>2011</v>
      </c>
      <c r="C950">
        <v>6</v>
      </c>
      <c r="D950">
        <v>11</v>
      </c>
      <c r="E950">
        <v>4912</v>
      </c>
    </row>
    <row r="951" spans="1:5">
      <c r="A951" t="s">
        <v>24</v>
      </c>
      <c r="B951">
        <v>2011</v>
      </c>
      <c r="C951">
        <v>6</v>
      </c>
      <c r="D951">
        <v>77</v>
      </c>
      <c r="E951">
        <v>41906</v>
      </c>
    </row>
    <row r="952" spans="1:5">
      <c r="A952" t="s">
        <v>25</v>
      </c>
      <c r="B952">
        <v>2011</v>
      </c>
      <c r="C952">
        <v>6</v>
      </c>
      <c r="D952">
        <v>41</v>
      </c>
      <c r="E952">
        <v>13702</v>
      </c>
    </row>
    <row r="953" spans="1:5">
      <c r="A953" t="s">
        <v>26</v>
      </c>
      <c r="B953">
        <v>2011</v>
      </c>
      <c r="C953">
        <v>6</v>
      </c>
      <c r="D953">
        <v>8</v>
      </c>
      <c r="E953">
        <v>4686</v>
      </c>
    </row>
    <row r="954" spans="1:5">
      <c r="A954" t="s">
        <v>27</v>
      </c>
      <c r="B954">
        <v>2011</v>
      </c>
      <c r="C954">
        <v>6</v>
      </c>
      <c r="D954">
        <v>42</v>
      </c>
      <c r="E954">
        <v>10672</v>
      </c>
    </row>
    <row r="955" spans="1:5">
      <c r="A955" t="s">
        <v>28</v>
      </c>
      <c r="B955">
        <v>2011</v>
      </c>
      <c r="C955">
        <v>6</v>
      </c>
      <c r="D955">
        <v>15</v>
      </c>
      <c r="E955">
        <v>15302</v>
      </c>
    </row>
    <row r="956" spans="1:5">
      <c r="A956" t="s">
        <v>29</v>
      </c>
      <c r="B956">
        <v>2011</v>
      </c>
      <c r="C956">
        <v>6</v>
      </c>
      <c r="D956">
        <v>42</v>
      </c>
      <c r="E956">
        <v>21909</v>
      </c>
    </row>
    <row r="957" spans="1:5">
      <c r="A957" t="s">
        <v>30</v>
      </c>
      <c r="B957">
        <v>2011</v>
      </c>
      <c r="C957">
        <v>6</v>
      </c>
      <c r="D957">
        <v>29</v>
      </c>
      <c r="E957">
        <v>6339</v>
      </c>
    </row>
    <row r="958" spans="1:5">
      <c r="A958" t="s">
        <v>31</v>
      </c>
      <c r="B958">
        <v>2011</v>
      </c>
      <c r="C958">
        <v>6</v>
      </c>
      <c r="D958">
        <v>16</v>
      </c>
      <c r="E958">
        <v>9281</v>
      </c>
    </row>
    <row r="959" spans="1:5">
      <c r="A959" t="s">
        <v>32</v>
      </c>
      <c r="B959">
        <v>2011</v>
      </c>
      <c r="C959">
        <v>6</v>
      </c>
      <c r="D959">
        <v>52</v>
      </c>
      <c r="E959">
        <v>29896</v>
      </c>
    </row>
    <row r="960" spans="1:5">
      <c r="A960" t="s">
        <v>33</v>
      </c>
      <c r="B960">
        <v>2011</v>
      </c>
      <c r="C960">
        <v>6</v>
      </c>
      <c r="D960">
        <v>52</v>
      </c>
      <c r="E960">
        <v>16862</v>
      </c>
    </row>
    <row r="961" spans="1:5">
      <c r="A961" t="s">
        <v>34</v>
      </c>
      <c r="B961">
        <v>2011</v>
      </c>
      <c r="C961">
        <v>6</v>
      </c>
      <c r="D961">
        <v>15</v>
      </c>
      <c r="E961">
        <v>4977</v>
      </c>
    </row>
    <row r="962" spans="1:5">
      <c r="A962" t="s">
        <v>35</v>
      </c>
      <c r="B962">
        <v>2011</v>
      </c>
      <c r="C962">
        <v>6</v>
      </c>
      <c r="D962">
        <v>46</v>
      </c>
      <c r="E962">
        <v>16592</v>
      </c>
    </row>
    <row r="963" spans="1:5">
      <c r="A963" t="s">
        <v>36</v>
      </c>
      <c r="B963">
        <v>2011</v>
      </c>
      <c r="C963">
        <v>6</v>
      </c>
      <c r="D963">
        <v>30</v>
      </c>
      <c r="E963">
        <v>8065</v>
      </c>
    </row>
    <row r="964" spans="1:5">
      <c r="A964" t="s">
        <v>37</v>
      </c>
      <c r="B964">
        <v>2011</v>
      </c>
      <c r="C964">
        <v>6</v>
      </c>
      <c r="D964">
        <v>6</v>
      </c>
      <c r="E964">
        <v>2816</v>
      </c>
    </row>
    <row r="965" spans="1:5">
      <c r="A965" t="s">
        <v>38</v>
      </c>
      <c r="B965">
        <v>2011</v>
      </c>
      <c r="C965">
        <v>6</v>
      </c>
      <c r="D965">
        <v>15</v>
      </c>
      <c r="E965">
        <v>3423</v>
      </c>
    </row>
    <row r="966" spans="1:5">
      <c r="A966" t="s">
        <v>39</v>
      </c>
      <c r="B966">
        <v>2011</v>
      </c>
      <c r="C966">
        <v>6</v>
      </c>
      <c r="D966">
        <v>39</v>
      </c>
      <c r="E966">
        <v>20357</v>
      </c>
    </row>
    <row r="967" spans="1:5">
      <c r="A967" t="s">
        <v>40</v>
      </c>
      <c r="B967">
        <v>2011</v>
      </c>
      <c r="C967">
        <v>6</v>
      </c>
      <c r="D967">
        <v>29</v>
      </c>
      <c r="E967">
        <v>5511</v>
      </c>
    </row>
    <row r="968" spans="1:5">
      <c r="A968" t="s">
        <v>41</v>
      </c>
      <c r="B968">
        <v>2011</v>
      </c>
      <c r="C968">
        <v>6</v>
      </c>
      <c r="D968">
        <v>25</v>
      </c>
      <c r="E968">
        <v>7026</v>
      </c>
    </row>
    <row r="969" spans="1:5">
      <c r="A969" t="s">
        <v>42</v>
      </c>
      <c r="B969">
        <v>2011</v>
      </c>
      <c r="C969">
        <v>6</v>
      </c>
      <c r="D969">
        <v>26</v>
      </c>
      <c r="E969">
        <v>9262</v>
      </c>
    </row>
    <row r="970" spans="1:5">
      <c r="A970" t="s">
        <v>43</v>
      </c>
      <c r="B970">
        <v>2011</v>
      </c>
      <c r="C970">
        <v>6</v>
      </c>
      <c r="D970">
        <v>96</v>
      </c>
      <c r="E970">
        <v>14674</v>
      </c>
    </row>
    <row r="971" spans="1:5">
      <c r="A971" t="s">
        <v>44</v>
      </c>
      <c r="B971">
        <v>2011</v>
      </c>
      <c r="C971">
        <v>6</v>
      </c>
      <c r="D971">
        <v>71</v>
      </c>
      <c r="E971">
        <v>23157</v>
      </c>
    </row>
    <row r="972" spans="1:5">
      <c r="A972" t="s">
        <v>45</v>
      </c>
      <c r="B972">
        <v>2011</v>
      </c>
      <c r="C972">
        <v>6</v>
      </c>
      <c r="D972">
        <v>10</v>
      </c>
      <c r="E972">
        <v>1815</v>
      </c>
    </row>
    <row r="973" spans="1:5">
      <c r="A973" t="s">
        <v>46</v>
      </c>
      <c r="B973">
        <v>2011</v>
      </c>
      <c r="C973">
        <v>6</v>
      </c>
      <c r="D973">
        <v>54</v>
      </c>
      <c r="E973">
        <v>18438</v>
      </c>
    </row>
    <row r="974" spans="1:5">
      <c r="A974" t="s">
        <v>47</v>
      </c>
      <c r="B974">
        <v>2011</v>
      </c>
      <c r="C974">
        <v>6</v>
      </c>
      <c r="D974">
        <v>14</v>
      </c>
      <c r="E974">
        <v>2322</v>
      </c>
    </row>
    <row r="975" spans="1:5">
      <c r="A975" t="s">
        <v>48</v>
      </c>
      <c r="B975">
        <v>2011</v>
      </c>
      <c r="C975">
        <v>6</v>
      </c>
      <c r="D975">
        <v>21</v>
      </c>
      <c r="E975">
        <v>3955</v>
      </c>
    </row>
    <row r="976" spans="1:5">
      <c r="A976" t="s">
        <v>49</v>
      </c>
      <c r="B976">
        <v>2011</v>
      </c>
      <c r="C976">
        <v>6</v>
      </c>
      <c r="D976">
        <v>60</v>
      </c>
      <c r="E976">
        <v>18365</v>
      </c>
    </row>
    <row r="977" spans="1:5">
      <c r="A977" t="s">
        <v>50</v>
      </c>
      <c r="B977">
        <v>2011</v>
      </c>
      <c r="C977">
        <v>6</v>
      </c>
      <c r="D977">
        <v>20</v>
      </c>
      <c r="E977">
        <v>6432</v>
      </c>
    </row>
    <row r="978" spans="1:5">
      <c r="A978" t="s">
        <v>51</v>
      </c>
      <c r="B978">
        <v>2011</v>
      </c>
      <c r="C978">
        <v>6</v>
      </c>
      <c r="D978">
        <v>25</v>
      </c>
      <c r="E978">
        <v>10195</v>
      </c>
    </row>
    <row r="979" spans="1:5">
      <c r="A979" t="s">
        <v>52</v>
      </c>
      <c r="B979">
        <v>2011</v>
      </c>
      <c r="C979">
        <v>6</v>
      </c>
      <c r="D979">
        <v>19</v>
      </c>
      <c r="E979">
        <v>5776</v>
      </c>
    </row>
    <row r="980" spans="1:5">
      <c r="A980" t="s">
        <v>53</v>
      </c>
      <c r="B980">
        <v>2011</v>
      </c>
      <c r="C980">
        <v>6</v>
      </c>
      <c r="D980">
        <v>55</v>
      </c>
      <c r="E980">
        <v>12606</v>
      </c>
    </row>
    <row r="981" spans="1:5">
      <c r="A981" t="s">
        <v>54</v>
      </c>
      <c r="B981">
        <v>2011</v>
      </c>
      <c r="C981">
        <v>6</v>
      </c>
      <c r="D981">
        <v>91</v>
      </c>
      <c r="E981">
        <v>40351</v>
      </c>
    </row>
    <row r="982" spans="1:5">
      <c r="A982" t="s">
        <v>55</v>
      </c>
      <c r="B982">
        <v>2011</v>
      </c>
      <c r="C982">
        <v>6</v>
      </c>
      <c r="D982">
        <v>21</v>
      </c>
      <c r="E982">
        <v>10281</v>
      </c>
    </row>
    <row r="983" spans="1:5">
      <c r="A983" t="s">
        <v>56</v>
      </c>
      <c r="B983">
        <v>2011</v>
      </c>
      <c r="C983">
        <v>6</v>
      </c>
      <c r="D983">
        <v>14</v>
      </c>
      <c r="E983">
        <v>4245</v>
      </c>
    </row>
    <row r="984" spans="1:5">
      <c r="A984" t="s">
        <v>57</v>
      </c>
      <c r="B984">
        <v>2011</v>
      </c>
      <c r="C984">
        <v>6</v>
      </c>
      <c r="D984">
        <v>91</v>
      </c>
      <c r="E984">
        <v>72740</v>
      </c>
    </row>
    <row r="985" spans="1:5">
      <c r="A985" t="s">
        <v>58</v>
      </c>
      <c r="B985">
        <v>2011</v>
      </c>
      <c r="C985">
        <v>6</v>
      </c>
      <c r="D985">
        <v>16</v>
      </c>
      <c r="E985">
        <v>2908</v>
      </c>
    </row>
    <row r="986" spans="1:5">
      <c r="A986" t="s">
        <v>59</v>
      </c>
      <c r="B986">
        <v>2011</v>
      </c>
      <c r="C986">
        <v>6</v>
      </c>
      <c r="D986">
        <v>39</v>
      </c>
      <c r="E986">
        <v>13144</v>
      </c>
    </row>
    <row r="987" spans="1:5">
      <c r="A987" t="s">
        <v>60</v>
      </c>
      <c r="B987">
        <v>2011</v>
      </c>
      <c r="C987">
        <v>6</v>
      </c>
      <c r="D987">
        <v>45</v>
      </c>
      <c r="E987">
        <v>4599</v>
      </c>
    </row>
    <row r="988" spans="1:5">
      <c r="A988" t="s">
        <v>61</v>
      </c>
      <c r="B988">
        <v>2011</v>
      </c>
      <c r="C988">
        <v>6</v>
      </c>
      <c r="D988">
        <v>25</v>
      </c>
      <c r="E988">
        <v>4945</v>
      </c>
    </row>
    <row r="989" spans="1:5">
      <c r="A989" t="s">
        <v>62</v>
      </c>
      <c r="B989">
        <v>2011</v>
      </c>
      <c r="C989">
        <v>6</v>
      </c>
      <c r="D989">
        <v>39</v>
      </c>
      <c r="E989">
        <v>93901</v>
      </c>
    </row>
    <row r="990" spans="1:5">
      <c r="A990" t="s">
        <v>6</v>
      </c>
      <c r="B990">
        <v>2011</v>
      </c>
      <c r="C990">
        <v>7</v>
      </c>
      <c r="D990">
        <v>35</v>
      </c>
      <c r="E990">
        <v>12114</v>
      </c>
    </row>
    <row r="991" spans="1:5">
      <c r="A991" t="s">
        <v>12</v>
      </c>
      <c r="B991">
        <v>2011</v>
      </c>
      <c r="C991">
        <v>7</v>
      </c>
      <c r="D991">
        <v>7</v>
      </c>
      <c r="E991">
        <v>1557</v>
      </c>
    </row>
    <row r="992" spans="1:5">
      <c r="A992" t="s">
        <v>13</v>
      </c>
      <c r="B992">
        <v>2011</v>
      </c>
      <c r="C992">
        <v>7</v>
      </c>
      <c r="D992">
        <v>70</v>
      </c>
      <c r="E992">
        <v>29238</v>
      </c>
    </row>
    <row r="993" spans="1:5">
      <c r="A993" t="s">
        <v>14</v>
      </c>
      <c r="B993">
        <v>2011</v>
      </c>
      <c r="C993">
        <v>7</v>
      </c>
      <c r="D993">
        <v>17</v>
      </c>
      <c r="E993">
        <v>5007</v>
      </c>
    </row>
    <row r="994" spans="1:5">
      <c r="A994" t="s">
        <v>15</v>
      </c>
      <c r="B994">
        <v>2011</v>
      </c>
      <c r="C994">
        <v>7</v>
      </c>
      <c r="D994">
        <v>136</v>
      </c>
      <c r="E994">
        <v>40145</v>
      </c>
    </row>
    <row r="995" spans="1:5">
      <c r="A995" t="s">
        <v>16</v>
      </c>
      <c r="B995">
        <v>2011</v>
      </c>
      <c r="C995">
        <v>7</v>
      </c>
      <c r="D995">
        <v>12</v>
      </c>
      <c r="E995">
        <v>22338</v>
      </c>
    </row>
    <row r="996" spans="1:5">
      <c r="A996" t="s">
        <v>17</v>
      </c>
      <c r="B996">
        <v>2011</v>
      </c>
      <c r="C996">
        <v>7</v>
      </c>
      <c r="D996">
        <v>22</v>
      </c>
      <c r="E996">
        <v>5496</v>
      </c>
    </row>
    <row r="997" spans="1:5">
      <c r="A997" t="s">
        <v>18</v>
      </c>
      <c r="B997">
        <v>2011</v>
      </c>
      <c r="C997">
        <v>7</v>
      </c>
      <c r="D997">
        <v>14</v>
      </c>
      <c r="E997">
        <v>4642</v>
      </c>
    </row>
    <row r="998" spans="1:5">
      <c r="A998" t="s">
        <v>19</v>
      </c>
      <c r="B998">
        <v>2011</v>
      </c>
      <c r="C998">
        <v>7</v>
      </c>
      <c r="D998">
        <v>3</v>
      </c>
      <c r="E998">
        <v>2790</v>
      </c>
    </row>
    <row r="999" spans="1:5">
      <c r="A999" t="s">
        <v>20</v>
      </c>
      <c r="B999">
        <v>2011</v>
      </c>
      <c r="C999">
        <v>7</v>
      </c>
      <c r="D999">
        <v>0</v>
      </c>
      <c r="E999">
        <v>0</v>
      </c>
    </row>
    <row r="1000" spans="1:5">
      <c r="A1000" t="s">
        <v>21</v>
      </c>
      <c r="B1000">
        <v>2011</v>
      </c>
      <c r="C1000">
        <v>7</v>
      </c>
      <c r="D1000">
        <v>62</v>
      </c>
      <c r="E1000">
        <v>38942</v>
      </c>
    </row>
    <row r="1001" spans="1:5">
      <c r="A1001" t="s">
        <v>22</v>
      </c>
      <c r="B1001">
        <v>2011</v>
      </c>
      <c r="C1001">
        <v>7</v>
      </c>
      <c r="D1001">
        <v>16</v>
      </c>
      <c r="E1001">
        <v>1695</v>
      </c>
    </row>
    <row r="1002" spans="1:5">
      <c r="A1002" t="s">
        <v>23</v>
      </c>
      <c r="B1002">
        <v>2011</v>
      </c>
      <c r="C1002">
        <v>7</v>
      </c>
      <c r="D1002">
        <v>12</v>
      </c>
      <c r="E1002">
        <v>5008</v>
      </c>
    </row>
    <row r="1003" spans="1:5">
      <c r="A1003" t="s">
        <v>24</v>
      </c>
      <c r="B1003">
        <v>2011</v>
      </c>
      <c r="C1003">
        <v>7</v>
      </c>
      <c r="D1003">
        <v>76</v>
      </c>
      <c r="E1003">
        <v>43006</v>
      </c>
    </row>
    <row r="1004" spans="1:5">
      <c r="A1004" t="s">
        <v>25</v>
      </c>
      <c r="B1004">
        <v>2011</v>
      </c>
      <c r="C1004">
        <v>7</v>
      </c>
      <c r="D1004">
        <v>43</v>
      </c>
      <c r="E1004">
        <v>14125</v>
      </c>
    </row>
    <row r="1005" spans="1:5">
      <c r="A1005" t="s">
        <v>26</v>
      </c>
      <c r="B1005">
        <v>2011</v>
      </c>
      <c r="C1005">
        <v>7</v>
      </c>
      <c r="D1005">
        <v>9</v>
      </c>
      <c r="E1005">
        <v>4788</v>
      </c>
    </row>
    <row r="1006" spans="1:5">
      <c r="A1006" t="s">
        <v>27</v>
      </c>
      <c r="B1006">
        <v>2011</v>
      </c>
      <c r="C1006">
        <v>7</v>
      </c>
      <c r="D1006">
        <v>42</v>
      </c>
      <c r="E1006">
        <v>10665</v>
      </c>
    </row>
    <row r="1007" spans="1:5">
      <c r="A1007" t="s">
        <v>28</v>
      </c>
      <c r="B1007">
        <v>2011</v>
      </c>
      <c r="C1007">
        <v>7</v>
      </c>
      <c r="D1007">
        <v>14</v>
      </c>
      <c r="E1007">
        <v>15366</v>
      </c>
    </row>
    <row r="1008" spans="1:5">
      <c r="A1008" t="s">
        <v>29</v>
      </c>
      <c r="B1008">
        <v>2011</v>
      </c>
      <c r="C1008">
        <v>7</v>
      </c>
      <c r="D1008">
        <v>43</v>
      </c>
      <c r="E1008">
        <v>22467</v>
      </c>
    </row>
    <row r="1009" spans="1:5">
      <c r="A1009" t="s">
        <v>30</v>
      </c>
      <c r="B1009">
        <v>2011</v>
      </c>
      <c r="C1009">
        <v>7</v>
      </c>
      <c r="D1009">
        <v>29</v>
      </c>
      <c r="E1009">
        <v>6581</v>
      </c>
    </row>
    <row r="1010" spans="1:5">
      <c r="A1010" t="s">
        <v>31</v>
      </c>
      <c r="B1010">
        <v>2011</v>
      </c>
      <c r="C1010">
        <v>7</v>
      </c>
      <c r="D1010">
        <v>15</v>
      </c>
      <c r="E1010">
        <v>8801</v>
      </c>
    </row>
    <row r="1011" spans="1:5">
      <c r="A1011" t="s">
        <v>32</v>
      </c>
      <c r="B1011">
        <v>2011</v>
      </c>
      <c r="C1011">
        <v>7</v>
      </c>
      <c r="D1011">
        <v>52</v>
      </c>
      <c r="E1011">
        <v>27374</v>
      </c>
    </row>
    <row r="1012" spans="1:5">
      <c r="A1012" t="s">
        <v>33</v>
      </c>
      <c r="B1012">
        <v>2011</v>
      </c>
      <c r="C1012">
        <v>7</v>
      </c>
      <c r="D1012">
        <v>49</v>
      </c>
      <c r="E1012">
        <v>16332</v>
      </c>
    </row>
    <row r="1013" spans="1:5">
      <c r="A1013" t="s">
        <v>34</v>
      </c>
      <c r="B1013">
        <v>2011</v>
      </c>
      <c r="C1013">
        <v>7</v>
      </c>
      <c r="D1013">
        <v>15</v>
      </c>
      <c r="E1013">
        <v>5144</v>
      </c>
    </row>
    <row r="1014" spans="1:5">
      <c r="A1014" t="s">
        <v>35</v>
      </c>
      <c r="B1014">
        <v>2011</v>
      </c>
      <c r="C1014">
        <v>7</v>
      </c>
      <c r="D1014">
        <v>44</v>
      </c>
      <c r="E1014">
        <v>18259</v>
      </c>
    </row>
    <row r="1015" spans="1:5">
      <c r="A1015" t="s">
        <v>36</v>
      </c>
      <c r="B1015">
        <v>2011</v>
      </c>
      <c r="C1015">
        <v>7</v>
      </c>
      <c r="D1015">
        <v>29</v>
      </c>
      <c r="E1015">
        <v>8647</v>
      </c>
    </row>
    <row r="1016" spans="1:5">
      <c r="A1016" t="s">
        <v>37</v>
      </c>
      <c r="B1016">
        <v>2011</v>
      </c>
      <c r="C1016">
        <v>7</v>
      </c>
      <c r="D1016">
        <v>6</v>
      </c>
      <c r="E1016">
        <v>2852</v>
      </c>
    </row>
    <row r="1017" spans="1:5">
      <c r="A1017" t="s">
        <v>38</v>
      </c>
      <c r="B1017">
        <v>2011</v>
      </c>
      <c r="C1017">
        <v>7</v>
      </c>
      <c r="D1017">
        <v>16</v>
      </c>
      <c r="E1017">
        <v>3520</v>
      </c>
    </row>
    <row r="1018" spans="1:5">
      <c r="A1018" t="s">
        <v>39</v>
      </c>
      <c r="B1018">
        <v>2011</v>
      </c>
      <c r="C1018">
        <v>7</v>
      </c>
      <c r="D1018">
        <v>37</v>
      </c>
      <c r="E1018">
        <v>19293</v>
      </c>
    </row>
    <row r="1019" spans="1:5">
      <c r="A1019" t="s">
        <v>40</v>
      </c>
      <c r="B1019">
        <v>2011</v>
      </c>
      <c r="C1019">
        <v>7</v>
      </c>
      <c r="D1019">
        <v>29</v>
      </c>
      <c r="E1019">
        <v>5592</v>
      </c>
    </row>
    <row r="1020" spans="1:5">
      <c r="A1020" t="s">
        <v>41</v>
      </c>
      <c r="B1020">
        <v>2011</v>
      </c>
      <c r="C1020">
        <v>7</v>
      </c>
      <c r="D1020">
        <v>24</v>
      </c>
      <c r="E1020">
        <v>5741</v>
      </c>
    </row>
    <row r="1021" spans="1:5">
      <c r="A1021" t="s">
        <v>42</v>
      </c>
      <c r="B1021">
        <v>2011</v>
      </c>
      <c r="C1021">
        <v>7</v>
      </c>
      <c r="D1021">
        <v>24</v>
      </c>
      <c r="E1021">
        <v>9713</v>
      </c>
    </row>
    <row r="1022" spans="1:5">
      <c r="A1022" t="s">
        <v>43</v>
      </c>
      <c r="B1022">
        <v>2011</v>
      </c>
      <c r="C1022">
        <v>7</v>
      </c>
      <c r="D1022">
        <v>88</v>
      </c>
      <c r="E1022">
        <v>13303</v>
      </c>
    </row>
    <row r="1023" spans="1:5">
      <c r="A1023" t="s">
        <v>44</v>
      </c>
      <c r="B1023">
        <v>2011</v>
      </c>
      <c r="C1023">
        <v>7</v>
      </c>
      <c r="D1023">
        <v>72</v>
      </c>
      <c r="E1023">
        <v>25923</v>
      </c>
    </row>
    <row r="1024" spans="1:5">
      <c r="A1024" t="s">
        <v>45</v>
      </c>
      <c r="B1024">
        <v>2011</v>
      </c>
      <c r="C1024">
        <v>7</v>
      </c>
      <c r="D1024">
        <v>12</v>
      </c>
      <c r="E1024">
        <v>2128</v>
      </c>
    </row>
    <row r="1025" spans="1:5">
      <c r="A1025" t="s">
        <v>46</v>
      </c>
      <c r="B1025">
        <v>2011</v>
      </c>
      <c r="C1025">
        <v>7</v>
      </c>
      <c r="D1025">
        <v>49</v>
      </c>
      <c r="E1025">
        <v>18282</v>
      </c>
    </row>
    <row r="1026" spans="1:5">
      <c r="A1026" t="s">
        <v>47</v>
      </c>
      <c r="B1026">
        <v>2011</v>
      </c>
      <c r="C1026">
        <v>7</v>
      </c>
      <c r="D1026">
        <v>17</v>
      </c>
      <c r="E1026">
        <v>2457</v>
      </c>
    </row>
    <row r="1027" spans="1:5">
      <c r="A1027" t="s">
        <v>48</v>
      </c>
      <c r="B1027">
        <v>2011</v>
      </c>
      <c r="C1027">
        <v>7</v>
      </c>
      <c r="D1027">
        <v>19</v>
      </c>
      <c r="E1027">
        <v>3667</v>
      </c>
    </row>
    <row r="1028" spans="1:5">
      <c r="A1028" t="s">
        <v>49</v>
      </c>
      <c r="B1028">
        <v>2011</v>
      </c>
      <c r="C1028">
        <v>7</v>
      </c>
      <c r="D1028">
        <v>62</v>
      </c>
      <c r="E1028">
        <v>18324</v>
      </c>
    </row>
    <row r="1029" spans="1:5">
      <c r="A1029" t="s">
        <v>50</v>
      </c>
      <c r="B1029">
        <v>2011</v>
      </c>
      <c r="C1029">
        <v>7</v>
      </c>
      <c r="D1029">
        <v>21</v>
      </c>
      <c r="E1029">
        <v>6933</v>
      </c>
    </row>
    <row r="1030" spans="1:5">
      <c r="A1030" t="s">
        <v>51</v>
      </c>
      <c r="B1030">
        <v>2011</v>
      </c>
      <c r="C1030">
        <v>7</v>
      </c>
      <c r="D1030">
        <v>22</v>
      </c>
      <c r="E1030">
        <v>9407</v>
      </c>
    </row>
    <row r="1031" spans="1:5">
      <c r="A1031" t="s">
        <v>52</v>
      </c>
      <c r="B1031">
        <v>2011</v>
      </c>
      <c r="C1031">
        <v>7</v>
      </c>
      <c r="D1031">
        <v>19</v>
      </c>
      <c r="E1031">
        <v>6325</v>
      </c>
    </row>
    <row r="1032" spans="1:5">
      <c r="A1032" t="s">
        <v>53</v>
      </c>
      <c r="B1032">
        <v>2011</v>
      </c>
      <c r="C1032">
        <v>7</v>
      </c>
      <c r="D1032">
        <v>51</v>
      </c>
      <c r="E1032">
        <v>13081</v>
      </c>
    </row>
    <row r="1033" spans="1:5">
      <c r="A1033" t="s">
        <v>54</v>
      </c>
      <c r="B1033">
        <v>2011</v>
      </c>
      <c r="C1033">
        <v>7</v>
      </c>
      <c r="D1033">
        <v>88</v>
      </c>
      <c r="E1033">
        <v>58329</v>
      </c>
    </row>
    <row r="1034" spans="1:5">
      <c r="A1034" t="s">
        <v>55</v>
      </c>
      <c r="B1034">
        <v>2011</v>
      </c>
      <c r="C1034">
        <v>7</v>
      </c>
      <c r="D1034">
        <v>14</v>
      </c>
      <c r="E1034">
        <v>6192</v>
      </c>
    </row>
    <row r="1035" spans="1:5">
      <c r="A1035" t="s">
        <v>56</v>
      </c>
      <c r="B1035">
        <v>2011</v>
      </c>
      <c r="C1035">
        <v>7</v>
      </c>
      <c r="D1035">
        <v>13</v>
      </c>
      <c r="E1035">
        <v>3723</v>
      </c>
    </row>
    <row r="1036" spans="1:5">
      <c r="A1036" t="s">
        <v>57</v>
      </c>
      <c r="B1036">
        <v>2011</v>
      </c>
      <c r="C1036">
        <v>7</v>
      </c>
      <c r="D1036">
        <v>91</v>
      </c>
      <c r="E1036">
        <v>72778</v>
      </c>
    </row>
    <row r="1037" spans="1:5">
      <c r="A1037" t="s">
        <v>58</v>
      </c>
      <c r="B1037">
        <v>2011</v>
      </c>
      <c r="C1037">
        <v>7</v>
      </c>
      <c r="D1037">
        <v>14</v>
      </c>
      <c r="E1037">
        <v>2752</v>
      </c>
    </row>
    <row r="1038" spans="1:5">
      <c r="A1038" t="s">
        <v>59</v>
      </c>
      <c r="B1038">
        <v>2011</v>
      </c>
      <c r="C1038">
        <v>7</v>
      </c>
      <c r="D1038">
        <v>39</v>
      </c>
      <c r="E1038">
        <v>14196</v>
      </c>
    </row>
    <row r="1039" spans="1:5">
      <c r="A1039" t="s">
        <v>60</v>
      </c>
      <c r="B1039">
        <v>2011</v>
      </c>
      <c r="C1039">
        <v>7</v>
      </c>
      <c r="D1039">
        <v>43</v>
      </c>
      <c r="E1039">
        <v>4621</v>
      </c>
    </row>
    <row r="1040" spans="1:5">
      <c r="A1040" t="s">
        <v>61</v>
      </c>
      <c r="B1040">
        <v>2011</v>
      </c>
      <c r="C1040">
        <v>7</v>
      </c>
      <c r="D1040">
        <v>26</v>
      </c>
      <c r="E1040">
        <v>4805</v>
      </c>
    </row>
    <row r="1041" spans="1:5">
      <c r="A1041" t="s">
        <v>62</v>
      </c>
      <c r="B1041">
        <v>2011</v>
      </c>
      <c r="C1041">
        <v>7</v>
      </c>
      <c r="D1041">
        <v>39</v>
      </c>
      <c r="E1041">
        <v>95165</v>
      </c>
    </row>
    <row r="1042" spans="1:5">
      <c r="A1042" t="s">
        <v>6</v>
      </c>
      <c r="B1042">
        <v>2011</v>
      </c>
      <c r="C1042">
        <v>8</v>
      </c>
      <c r="D1042">
        <v>33</v>
      </c>
      <c r="E1042">
        <v>12407</v>
      </c>
    </row>
    <row r="1043" spans="1:5">
      <c r="A1043" t="s">
        <v>12</v>
      </c>
      <c r="B1043">
        <v>2011</v>
      </c>
      <c r="C1043">
        <v>8</v>
      </c>
      <c r="D1043">
        <v>8</v>
      </c>
      <c r="E1043">
        <v>2215</v>
      </c>
    </row>
    <row r="1044" spans="1:5">
      <c r="A1044" t="s">
        <v>13</v>
      </c>
      <c r="B1044">
        <v>2011</v>
      </c>
      <c r="C1044">
        <v>8</v>
      </c>
      <c r="D1044">
        <v>68</v>
      </c>
      <c r="E1044">
        <v>29789</v>
      </c>
    </row>
    <row r="1045" spans="1:5">
      <c r="A1045" t="s">
        <v>14</v>
      </c>
      <c r="B1045">
        <v>2011</v>
      </c>
      <c r="C1045">
        <v>8</v>
      </c>
      <c r="D1045">
        <v>15</v>
      </c>
      <c r="E1045">
        <v>4491</v>
      </c>
    </row>
    <row r="1046" spans="1:5">
      <c r="A1046" t="s">
        <v>15</v>
      </c>
      <c r="B1046">
        <v>2011</v>
      </c>
      <c r="C1046">
        <v>8</v>
      </c>
      <c r="D1046">
        <v>134</v>
      </c>
      <c r="E1046">
        <v>34306</v>
      </c>
    </row>
    <row r="1047" spans="1:5">
      <c r="A1047" t="s">
        <v>16</v>
      </c>
      <c r="B1047">
        <v>2011</v>
      </c>
      <c r="C1047">
        <v>8</v>
      </c>
      <c r="D1047">
        <v>12</v>
      </c>
      <c r="E1047">
        <v>22302</v>
      </c>
    </row>
    <row r="1048" spans="1:5">
      <c r="A1048" t="s">
        <v>17</v>
      </c>
      <c r="B1048">
        <v>2011</v>
      </c>
      <c r="C1048">
        <v>8</v>
      </c>
      <c r="D1048">
        <v>22</v>
      </c>
      <c r="E1048">
        <v>5553</v>
      </c>
    </row>
    <row r="1049" spans="1:5">
      <c r="A1049" t="s">
        <v>18</v>
      </c>
      <c r="B1049">
        <v>2011</v>
      </c>
      <c r="C1049">
        <v>8</v>
      </c>
      <c r="D1049">
        <v>13</v>
      </c>
      <c r="E1049">
        <v>4335</v>
      </c>
    </row>
    <row r="1050" spans="1:5">
      <c r="A1050" t="s">
        <v>19</v>
      </c>
      <c r="B1050">
        <v>2011</v>
      </c>
      <c r="C1050">
        <v>8</v>
      </c>
      <c r="D1050">
        <v>3</v>
      </c>
      <c r="E1050">
        <v>2129</v>
      </c>
    </row>
    <row r="1051" spans="1:5">
      <c r="A1051" t="s">
        <v>20</v>
      </c>
      <c r="B1051">
        <v>2011</v>
      </c>
      <c r="C1051">
        <v>8</v>
      </c>
      <c r="D1051">
        <v>0</v>
      </c>
      <c r="E1051">
        <v>0</v>
      </c>
    </row>
    <row r="1052" spans="1:5">
      <c r="A1052" t="s">
        <v>21</v>
      </c>
      <c r="B1052">
        <v>2011</v>
      </c>
      <c r="C1052">
        <v>8</v>
      </c>
      <c r="D1052">
        <v>61</v>
      </c>
      <c r="E1052">
        <v>39344</v>
      </c>
    </row>
    <row r="1053" spans="1:5">
      <c r="A1053" t="s">
        <v>22</v>
      </c>
      <c r="B1053">
        <v>2011</v>
      </c>
      <c r="C1053">
        <v>8</v>
      </c>
      <c r="D1053">
        <v>17</v>
      </c>
      <c r="E1053">
        <v>1586</v>
      </c>
    </row>
    <row r="1054" spans="1:5">
      <c r="A1054" t="s">
        <v>23</v>
      </c>
      <c r="B1054">
        <v>2011</v>
      </c>
      <c r="C1054">
        <v>8</v>
      </c>
      <c r="D1054">
        <v>12</v>
      </c>
      <c r="E1054">
        <v>4584</v>
      </c>
    </row>
    <row r="1055" spans="1:5">
      <c r="A1055" t="s">
        <v>24</v>
      </c>
      <c r="B1055">
        <v>2011</v>
      </c>
      <c r="C1055">
        <v>8</v>
      </c>
      <c r="D1055">
        <v>74</v>
      </c>
      <c r="E1055">
        <v>40630</v>
      </c>
    </row>
    <row r="1056" spans="1:5">
      <c r="A1056" t="s">
        <v>25</v>
      </c>
      <c r="B1056">
        <v>2011</v>
      </c>
      <c r="C1056">
        <v>8</v>
      </c>
      <c r="D1056">
        <v>42</v>
      </c>
      <c r="E1056">
        <v>13218</v>
      </c>
    </row>
    <row r="1057" spans="1:5">
      <c r="A1057" t="s">
        <v>26</v>
      </c>
      <c r="B1057">
        <v>2011</v>
      </c>
      <c r="C1057">
        <v>8</v>
      </c>
      <c r="D1057">
        <v>9</v>
      </c>
      <c r="E1057">
        <v>4841</v>
      </c>
    </row>
    <row r="1058" spans="1:5">
      <c r="A1058" t="s">
        <v>27</v>
      </c>
      <c r="B1058">
        <v>2011</v>
      </c>
      <c r="C1058">
        <v>8</v>
      </c>
      <c r="D1058">
        <v>42</v>
      </c>
      <c r="E1058">
        <v>11867</v>
      </c>
    </row>
    <row r="1059" spans="1:5">
      <c r="A1059" t="s">
        <v>28</v>
      </c>
      <c r="B1059">
        <v>2011</v>
      </c>
      <c r="C1059">
        <v>8</v>
      </c>
      <c r="D1059">
        <v>15</v>
      </c>
      <c r="E1059">
        <v>17843</v>
      </c>
    </row>
    <row r="1060" spans="1:5">
      <c r="A1060" t="s">
        <v>29</v>
      </c>
      <c r="B1060">
        <v>2011</v>
      </c>
      <c r="C1060">
        <v>8</v>
      </c>
      <c r="D1060">
        <v>39</v>
      </c>
      <c r="E1060">
        <v>21809</v>
      </c>
    </row>
    <row r="1061" spans="1:5">
      <c r="A1061" t="s">
        <v>30</v>
      </c>
      <c r="B1061">
        <v>2011</v>
      </c>
      <c r="C1061">
        <v>8</v>
      </c>
      <c r="D1061">
        <v>29</v>
      </c>
      <c r="E1061">
        <v>5241</v>
      </c>
    </row>
    <row r="1062" spans="1:5">
      <c r="A1062" t="s">
        <v>31</v>
      </c>
      <c r="B1062">
        <v>2011</v>
      </c>
      <c r="C1062">
        <v>8</v>
      </c>
      <c r="D1062">
        <v>16</v>
      </c>
      <c r="E1062">
        <v>8113</v>
      </c>
    </row>
    <row r="1063" spans="1:5">
      <c r="A1063" t="s">
        <v>32</v>
      </c>
      <c r="B1063">
        <v>2011</v>
      </c>
      <c r="C1063">
        <v>8</v>
      </c>
      <c r="D1063">
        <v>54</v>
      </c>
      <c r="E1063">
        <v>25160</v>
      </c>
    </row>
    <row r="1064" spans="1:5">
      <c r="A1064" t="s">
        <v>33</v>
      </c>
      <c r="B1064">
        <v>2011</v>
      </c>
      <c r="C1064">
        <v>8</v>
      </c>
      <c r="D1064">
        <v>51</v>
      </c>
      <c r="E1064">
        <v>15792</v>
      </c>
    </row>
    <row r="1065" spans="1:5">
      <c r="A1065" t="s">
        <v>34</v>
      </c>
      <c r="B1065">
        <v>2011</v>
      </c>
      <c r="C1065">
        <v>8</v>
      </c>
      <c r="D1065">
        <v>14</v>
      </c>
      <c r="E1065">
        <v>4687</v>
      </c>
    </row>
    <row r="1066" spans="1:5">
      <c r="A1066" t="s">
        <v>35</v>
      </c>
      <c r="B1066">
        <v>2011</v>
      </c>
      <c r="C1066">
        <v>8</v>
      </c>
      <c r="D1066">
        <v>46</v>
      </c>
      <c r="E1066">
        <v>17240</v>
      </c>
    </row>
    <row r="1067" spans="1:5">
      <c r="A1067" t="s">
        <v>36</v>
      </c>
      <c r="B1067">
        <v>2011</v>
      </c>
      <c r="C1067">
        <v>8</v>
      </c>
      <c r="D1067">
        <v>31</v>
      </c>
      <c r="E1067">
        <v>8575</v>
      </c>
    </row>
    <row r="1068" spans="1:5">
      <c r="A1068" t="s">
        <v>37</v>
      </c>
      <c r="B1068">
        <v>2011</v>
      </c>
      <c r="C1068">
        <v>8</v>
      </c>
      <c r="D1068">
        <v>6</v>
      </c>
      <c r="E1068">
        <v>2541</v>
      </c>
    </row>
    <row r="1069" spans="1:5">
      <c r="A1069" t="s">
        <v>38</v>
      </c>
      <c r="B1069">
        <v>2011</v>
      </c>
      <c r="C1069">
        <v>8</v>
      </c>
      <c r="D1069">
        <v>16</v>
      </c>
      <c r="E1069">
        <v>3640</v>
      </c>
    </row>
    <row r="1070" spans="1:5">
      <c r="A1070" t="s">
        <v>39</v>
      </c>
      <c r="B1070">
        <v>2011</v>
      </c>
      <c r="C1070">
        <v>8</v>
      </c>
      <c r="D1070">
        <v>37</v>
      </c>
      <c r="E1070">
        <v>18733</v>
      </c>
    </row>
    <row r="1071" spans="1:5">
      <c r="A1071" t="s">
        <v>40</v>
      </c>
      <c r="B1071">
        <v>2011</v>
      </c>
      <c r="C1071">
        <v>8</v>
      </c>
      <c r="D1071">
        <v>27</v>
      </c>
      <c r="E1071">
        <v>4827</v>
      </c>
    </row>
    <row r="1072" spans="1:5">
      <c r="A1072" t="s">
        <v>41</v>
      </c>
      <c r="B1072">
        <v>2011</v>
      </c>
      <c r="C1072">
        <v>8</v>
      </c>
      <c r="D1072">
        <v>24</v>
      </c>
      <c r="E1072">
        <v>6285</v>
      </c>
    </row>
    <row r="1073" spans="1:5">
      <c r="A1073" t="s">
        <v>42</v>
      </c>
      <c r="B1073">
        <v>2011</v>
      </c>
      <c r="C1073">
        <v>8</v>
      </c>
      <c r="D1073">
        <v>26</v>
      </c>
      <c r="E1073">
        <v>9685</v>
      </c>
    </row>
    <row r="1074" spans="1:5">
      <c r="A1074" t="s">
        <v>43</v>
      </c>
      <c r="B1074">
        <v>2011</v>
      </c>
      <c r="C1074">
        <v>8</v>
      </c>
      <c r="D1074">
        <v>88</v>
      </c>
      <c r="E1074">
        <v>11220</v>
      </c>
    </row>
    <row r="1075" spans="1:5">
      <c r="A1075" t="s">
        <v>44</v>
      </c>
      <c r="B1075">
        <v>2011</v>
      </c>
      <c r="C1075">
        <v>8</v>
      </c>
      <c r="D1075">
        <v>74</v>
      </c>
      <c r="E1075">
        <v>25728</v>
      </c>
    </row>
    <row r="1076" spans="1:5">
      <c r="A1076" t="s">
        <v>45</v>
      </c>
      <c r="B1076">
        <v>2011</v>
      </c>
      <c r="C1076">
        <v>8</v>
      </c>
      <c r="D1076">
        <v>12</v>
      </c>
      <c r="E1076">
        <v>2125</v>
      </c>
    </row>
    <row r="1077" spans="1:5">
      <c r="A1077" t="s">
        <v>46</v>
      </c>
      <c r="B1077">
        <v>2011</v>
      </c>
      <c r="C1077">
        <v>8</v>
      </c>
      <c r="D1077">
        <v>49</v>
      </c>
      <c r="E1077">
        <v>16575</v>
      </c>
    </row>
    <row r="1078" spans="1:5">
      <c r="A1078" t="s">
        <v>47</v>
      </c>
      <c r="B1078">
        <v>2011</v>
      </c>
      <c r="C1078">
        <v>8</v>
      </c>
      <c r="D1078">
        <v>17</v>
      </c>
      <c r="E1078">
        <v>3274</v>
      </c>
    </row>
    <row r="1079" spans="1:5">
      <c r="A1079" t="s">
        <v>48</v>
      </c>
      <c r="B1079">
        <v>2011</v>
      </c>
      <c r="C1079">
        <v>8</v>
      </c>
      <c r="D1079">
        <v>17</v>
      </c>
      <c r="E1079">
        <v>3259</v>
      </c>
    </row>
    <row r="1080" spans="1:5">
      <c r="A1080" t="s">
        <v>49</v>
      </c>
      <c r="B1080">
        <v>2011</v>
      </c>
      <c r="C1080">
        <v>8</v>
      </c>
      <c r="D1080">
        <v>59</v>
      </c>
      <c r="E1080">
        <v>17359</v>
      </c>
    </row>
    <row r="1081" spans="1:5">
      <c r="A1081" t="s">
        <v>50</v>
      </c>
      <c r="B1081">
        <v>2011</v>
      </c>
      <c r="C1081">
        <v>8</v>
      </c>
      <c r="D1081">
        <v>21</v>
      </c>
      <c r="E1081">
        <v>5777</v>
      </c>
    </row>
    <row r="1082" spans="1:5">
      <c r="A1082" t="s">
        <v>51</v>
      </c>
      <c r="B1082">
        <v>2011</v>
      </c>
      <c r="C1082">
        <v>8</v>
      </c>
      <c r="D1082">
        <v>24</v>
      </c>
      <c r="E1082">
        <v>9454</v>
      </c>
    </row>
    <row r="1083" spans="1:5">
      <c r="A1083" t="s">
        <v>52</v>
      </c>
      <c r="B1083">
        <v>2011</v>
      </c>
      <c r="C1083">
        <v>8</v>
      </c>
      <c r="D1083">
        <v>19</v>
      </c>
      <c r="E1083">
        <v>5855</v>
      </c>
    </row>
    <row r="1084" spans="1:5">
      <c r="A1084" t="s">
        <v>53</v>
      </c>
      <c r="B1084">
        <v>2011</v>
      </c>
      <c r="C1084">
        <v>8</v>
      </c>
      <c r="D1084">
        <v>51</v>
      </c>
      <c r="E1084">
        <v>12491</v>
      </c>
    </row>
    <row r="1085" spans="1:5">
      <c r="A1085" t="s">
        <v>54</v>
      </c>
      <c r="B1085">
        <v>2011</v>
      </c>
      <c r="C1085">
        <v>8</v>
      </c>
      <c r="D1085">
        <v>90</v>
      </c>
      <c r="E1085">
        <v>54666</v>
      </c>
    </row>
    <row r="1086" spans="1:5">
      <c r="A1086" t="s">
        <v>55</v>
      </c>
      <c r="B1086">
        <v>2011</v>
      </c>
      <c r="C1086">
        <v>8</v>
      </c>
      <c r="D1086">
        <v>13</v>
      </c>
      <c r="E1086">
        <v>4764</v>
      </c>
    </row>
    <row r="1087" spans="1:5">
      <c r="A1087" t="s">
        <v>56</v>
      </c>
      <c r="B1087">
        <v>2011</v>
      </c>
      <c r="C1087">
        <v>8</v>
      </c>
      <c r="D1087">
        <v>14</v>
      </c>
      <c r="E1087">
        <v>3941</v>
      </c>
    </row>
    <row r="1088" spans="1:5">
      <c r="A1088" t="s">
        <v>57</v>
      </c>
      <c r="B1088">
        <v>2011</v>
      </c>
      <c r="C1088">
        <v>8</v>
      </c>
      <c r="D1088">
        <v>92</v>
      </c>
      <c r="E1088">
        <v>73043</v>
      </c>
    </row>
    <row r="1089" spans="1:5">
      <c r="A1089" t="s">
        <v>58</v>
      </c>
      <c r="B1089">
        <v>2011</v>
      </c>
      <c r="C1089">
        <v>8</v>
      </c>
      <c r="D1089">
        <v>14</v>
      </c>
      <c r="E1089">
        <v>2469</v>
      </c>
    </row>
    <row r="1090" spans="1:5">
      <c r="A1090" t="s">
        <v>59</v>
      </c>
      <c r="B1090">
        <v>2011</v>
      </c>
      <c r="C1090">
        <v>8</v>
      </c>
      <c r="D1090">
        <v>43</v>
      </c>
      <c r="E1090">
        <v>14029</v>
      </c>
    </row>
    <row r="1091" spans="1:5">
      <c r="A1091" t="s">
        <v>60</v>
      </c>
      <c r="B1091">
        <v>2011</v>
      </c>
      <c r="C1091">
        <v>8</v>
      </c>
      <c r="D1091">
        <v>43</v>
      </c>
      <c r="E1091">
        <v>4340</v>
      </c>
    </row>
    <row r="1092" spans="1:5">
      <c r="A1092" t="s">
        <v>61</v>
      </c>
      <c r="B1092">
        <v>2011</v>
      </c>
      <c r="C1092">
        <v>8</v>
      </c>
      <c r="D1092">
        <v>25</v>
      </c>
      <c r="E1092">
        <v>4516</v>
      </c>
    </row>
    <row r="1093" spans="1:5">
      <c r="A1093" t="s">
        <v>62</v>
      </c>
      <c r="B1093">
        <v>2011</v>
      </c>
      <c r="C1093">
        <v>8</v>
      </c>
      <c r="D1093">
        <v>40</v>
      </c>
      <c r="E1093">
        <v>91654</v>
      </c>
    </row>
    <row r="1094" spans="1:5">
      <c r="A1094" t="s">
        <v>6</v>
      </c>
      <c r="B1094">
        <v>2011</v>
      </c>
      <c r="C1094">
        <v>9</v>
      </c>
      <c r="D1094">
        <v>32</v>
      </c>
      <c r="E1094">
        <v>10835</v>
      </c>
    </row>
    <row r="1095" spans="1:5">
      <c r="A1095" t="s">
        <v>12</v>
      </c>
      <c r="B1095">
        <v>2011</v>
      </c>
      <c r="C1095">
        <v>9</v>
      </c>
      <c r="D1095">
        <v>8</v>
      </c>
      <c r="E1095">
        <v>2377</v>
      </c>
    </row>
    <row r="1096" spans="1:5">
      <c r="A1096" t="s">
        <v>13</v>
      </c>
      <c r="B1096">
        <v>2011</v>
      </c>
      <c r="C1096">
        <v>9</v>
      </c>
      <c r="D1096">
        <v>66</v>
      </c>
      <c r="E1096">
        <v>26517</v>
      </c>
    </row>
    <row r="1097" spans="1:5">
      <c r="A1097" t="s">
        <v>14</v>
      </c>
      <c r="B1097">
        <v>2011</v>
      </c>
      <c r="C1097">
        <v>9</v>
      </c>
      <c r="D1097">
        <v>15</v>
      </c>
      <c r="E1097">
        <v>4441</v>
      </c>
    </row>
    <row r="1098" spans="1:5">
      <c r="A1098" t="s">
        <v>15</v>
      </c>
      <c r="B1098">
        <v>2011</v>
      </c>
      <c r="C1098">
        <v>9</v>
      </c>
      <c r="D1098">
        <v>138</v>
      </c>
      <c r="E1098">
        <v>40133</v>
      </c>
    </row>
    <row r="1099" spans="1:5">
      <c r="A1099" t="s">
        <v>16</v>
      </c>
      <c r="B1099">
        <v>2011</v>
      </c>
      <c r="C1099">
        <v>9</v>
      </c>
      <c r="D1099">
        <v>12</v>
      </c>
      <c r="E1099">
        <v>22070</v>
      </c>
    </row>
    <row r="1100" spans="1:5">
      <c r="A1100" t="s">
        <v>17</v>
      </c>
      <c r="B1100">
        <v>2011</v>
      </c>
      <c r="C1100">
        <v>9</v>
      </c>
      <c r="D1100">
        <v>21</v>
      </c>
      <c r="E1100">
        <v>5659</v>
      </c>
    </row>
    <row r="1101" spans="1:5">
      <c r="A1101" t="s">
        <v>18</v>
      </c>
      <c r="B1101">
        <v>2011</v>
      </c>
      <c r="C1101">
        <v>9</v>
      </c>
      <c r="D1101">
        <v>12</v>
      </c>
      <c r="E1101">
        <v>4147</v>
      </c>
    </row>
    <row r="1102" spans="1:5">
      <c r="A1102" t="s">
        <v>19</v>
      </c>
      <c r="B1102">
        <v>2011</v>
      </c>
      <c r="C1102">
        <v>9</v>
      </c>
      <c r="D1102">
        <v>3</v>
      </c>
      <c r="E1102">
        <v>2710</v>
      </c>
    </row>
    <row r="1103" spans="1:5">
      <c r="A1103" t="s">
        <v>20</v>
      </c>
      <c r="B1103">
        <v>2011</v>
      </c>
      <c r="C1103">
        <v>9</v>
      </c>
      <c r="D1103">
        <v>0</v>
      </c>
      <c r="E1103">
        <v>0</v>
      </c>
    </row>
    <row r="1104" spans="1:5">
      <c r="A1104" t="s">
        <v>21</v>
      </c>
      <c r="B1104">
        <v>2011</v>
      </c>
      <c r="C1104">
        <v>9</v>
      </c>
      <c r="D1104">
        <v>61</v>
      </c>
      <c r="E1104">
        <v>37144</v>
      </c>
    </row>
    <row r="1105" spans="1:5">
      <c r="A1105" t="s">
        <v>22</v>
      </c>
      <c r="B1105">
        <v>2011</v>
      </c>
      <c r="C1105">
        <v>9</v>
      </c>
      <c r="D1105">
        <v>17</v>
      </c>
      <c r="E1105">
        <v>1789</v>
      </c>
    </row>
    <row r="1106" spans="1:5">
      <c r="A1106" t="s">
        <v>23</v>
      </c>
      <c r="B1106">
        <v>2011</v>
      </c>
      <c r="C1106">
        <v>9</v>
      </c>
      <c r="D1106">
        <v>11</v>
      </c>
      <c r="E1106">
        <v>5180</v>
      </c>
    </row>
    <row r="1107" spans="1:5">
      <c r="A1107" t="s">
        <v>24</v>
      </c>
      <c r="B1107">
        <v>2011</v>
      </c>
      <c r="C1107">
        <v>9</v>
      </c>
      <c r="D1107">
        <v>77</v>
      </c>
      <c r="E1107">
        <v>42730</v>
      </c>
    </row>
    <row r="1108" spans="1:5">
      <c r="A1108" t="s">
        <v>25</v>
      </c>
      <c r="B1108">
        <v>2011</v>
      </c>
      <c r="C1108">
        <v>9</v>
      </c>
      <c r="D1108">
        <v>43</v>
      </c>
      <c r="E1108">
        <v>13366</v>
      </c>
    </row>
    <row r="1109" spans="1:5">
      <c r="A1109" t="s">
        <v>26</v>
      </c>
      <c r="B1109">
        <v>2011</v>
      </c>
      <c r="C1109">
        <v>9</v>
      </c>
      <c r="D1109">
        <v>9</v>
      </c>
      <c r="E1109">
        <v>4626</v>
      </c>
    </row>
    <row r="1110" spans="1:5">
      <c r="A1110" t="s">
        <v>27</v>
      </c>
      <c r="B1110">
        <v>2011</v>
      </c>
      <c r="C1110">
        <v>9</v>
      </c>
      <c r="D1110">
        <v>42</v>
      </c>
      <c r="E1110">
        <v>11338</v>
      </c>
    </row>
    <row r="1111" spans="1:5">
      <c r="A1111" t="s">
        <v>28</v>
      </c>
      <c r="B1111">
        <v>2011</v>
      </c>
      <c r="C1111">
        <v>9</v>
      </c>
      <c r="D1111">
        <v>14</v>
      </c>
      <c r="E1111">
        <v>16315</v>
      </c>
    </row>
    <row r="1112" spans="1:5">
      <c r="A1112" t="s">
        <v>29</v>
      </c>
      <c r="B1112">
        <v>2011</v>
      </c>
      <c r="C1112">
        <v>9</v>
      </c>
      <c r="D1112">
        <v>25</v>
      </c>
      <c r="E1112">
        <v>14637</v>
      </c>
    </row>
    <row r="1113" spans="1:5">
      <c r="A1113" t="s">
        <v>30</v>
      </c>
      <c r="B1113">
        <v>2011</v>
      </c>
      <c r="C1113">
        <v>9</v>
      </c>
      <c r="D1113">
        <v>31</v>
      </c>
      <c r="E1113">
        <v>6463</v>
      </c>
    </row>
    <row r="1114" spans="1:5">
      <c r="A1114" t="s">
        <v>31</v>
      </c>
      <c r="B1114">
        <v>2011</v>
      </c>
      <c r="C1114">
        <v>9</v>
      </c>
      <c r="D1114">
        <v>16</v>
      </c>
      <c r="E1114">
        <v>9295</v>
      </c>
    </row>
    <row r="1115" spans="1:5">
      <c r="A1115" t="s">
        <v>32</v>
      </c>
      <c r="B1115">
        <v>2011</v>
      </c>
      <c r="C1115">
        <v>9</v>
      </c>
      <c r="D1115">
        <v>53</v>
      </c>
      <c r="E1115">
        <v>27450</v>
      </c>
    </row>
    <row r="1116" spans="1:5">
      <c r="A1116" t="s">
        <v>33</v>
      </c>
      <c r="B1116">
        <v>2011</v>
      </c>
      <c r="C1116">
        <v>9</v>
      </c>
      <c r="D1116">
        <v>49</v>
      </c>
      <c r="E1116">
        <v>13637</v>
      </c>
    </row>
    <row r="1117" spans="1:5">
      <c r="A1117" t="s">
        <v>34</v>
      </c>
      <c r="B1117">
        <v>2011</v>
      </c>
      <c r="C1117">
        <v>9</v>
      </c>
      <c r="D1117">
        <v>13</v>
      </c>
      <c r="E1117">
        <v>4983</v>
      </c>
    </row>
    <row r="1118" spans="1:5">
      <c r="A1118" t="s">
        <v>35</v>
      </c>
      <c r="B1118">
        <v>2011</v>
      </c>
      <c r="C1118">
        <v>9</v>
      </c>
      <c r="D1118">
        <v>44</v>
      </c>
      <c r="E1118">
        <v>15900</v>
      </c>
    </row>
    <row r="1119" spans="1:5">
      <c r="A1119" t="s">
        <v>36</v>
      </c>
      <c r="B1119">
        <v>2011</v>
      </c>
      <c r="C1119">
        <v>9</v>
      </c>
      <c r="D1119">
        <v>31</v>
      </c>
      <c r="E1119">
        <v>8827</v>
      </c>
    </row>
    <row r="1120" spans="1:5">
      <c r="A1120" t="s">
        <v>37</v>
      </c>
      <c r="B1120">
        <v>2011</v>
      </c>
      <c r="C1120">
        <v>9</v>
      </c>
      <c r="D1120">
        <v>6</v>
      </c>
      <c r="E1120">
        <v>2866</v>
      </c>
    </row>
    <row r="1121" spans="1:5">
      <c r="A1121" t="s">
        <v>38</v>
      </c>
      <c r="B1121">
        <v>2011</v>
      </c>
      <c r="C1121">
        <v>9</v>
      </c>
      <c r="D1121">
        <v>16</v>
      </c>
      <c r="E1121">
        <v>3837</v>
      </c>
    </row>
    <row r="1122" spans="1:5">
      <c r="A1122" t="s">
        <v>39</v>
      </c>
      <c r="B1122">
        <v>2011</v>
      </c>
      <c r="C1122">
        <v>9</v>
      </c>
      <c r="D1122">
        <v>32</v>
      </c>
      <c r="E1122">
        <v>11171</v>
      </c>
    </row>
    <row r="1123" spans="1:5">
      <c r="A1123" t="s">
        <v>40</v>
      </c>
      <c r="B1123">
        <v>2011</v>
      </c>
      <c r="C1123">
        <v>9</v>
      </c>
      <c r="D1123">
        <v>26</v>
      </c>
      <c r="E1123">
        <v>5004</v>
      </c>
    </row>
    <row r="1124" spans="1:5">
      <c r="A1124" t="s">
        <v>41</v>
      </c>
      <c r="B1124">
        <v>2011</v>
      </c>
      <c r="C1124">
        <v>9</v>
      </c>
      <c r="D1124">
        <v>24</v>
      </c>
      <c r="E1124">
        <v>7664</v>
      </c>
    </row>
    <row r="1125" spans="1:5">
      <c r="A1125" t="s">
        <v>42</v>
      </c>
      <c r="B1125">
        <v>2011</v>
      </c>
      <c r="C1125">
        <v>9</v>
      </c>
      <c r="D1125">
        <v>25</v>
      </c>
      <c r="E1125">
        <v>8543</v>
      </c>
    </row>
    <row r="1126" spans="1:5">
      <c r="A1126" t="s">
        <v>43</v>
      </c>
      <c r="B1126">
        <v>2011</v>
      </c>
      <c r="C1126">
        <v>9</v>
      </c>
      <c r="D1126">
        <v>85</v>
      </c>
      <c r="E1126">
        <v>12037</v>
      </c>
    </row>
    <row r="1127" spans="1:5">
      <c r="A1127" t="s">
        <v>44</v>
      </c>
      <c r="B1127">
        <v>2011</v>
      </c>
      <c r="C1127">
        <v>9</v>
      </c>
      <c r="D1127">
        <v>69</v>
      </c>
      <c r="E1127">
        <v>23115</v>
      </c>
    </row>
    <row r="1128" spans="1:5">
      <c r="A1128" t="s">
        <v>45</v>
      </c>
      <c r="B1128">
        <v>2011</v>
      </c>
      <c r="C1128">
        <v>9</v>
      </c>
      <c r="D1128">
        <v>11</v>
      </c>
      <c r="E1128">
        <v>2221</v>
      </c>
    </row>
    <row r="1129" spans="1:5">
      <c r="A1129" t="s">
        <v>46</v>
      </c>
      <c r="B1129">
        <v>2011</v>
      </c>
      <c r="C1129">
        <v>9</v>
      </c>
      <c r="D1129">
        <v>51</v>
      </c>
      <c r="E1129">
        <v>16231</v>
      </c>
    </row>
    <row r="1130" spans="1:5">
      <c r="A1130" t="s">
        <v>47</v>
      </c>
      <c r="B1130">
        <v>2011</v>
      </c>
      <c r="C1130">
        <v>9</v>
      </c>
      <c r="D1130">
        <v>15</v>
      </c>
      <c r="E1130">
        <v>2702</v>
      </c>
    </row>
    <row r="1131" spans="1:5">
      <c r="A1131" t="s">
        <v>48</v>
      </c>
      <c r="B1131">
        <v>2011</v>
      </c>
      <c r="C1131">
        <v>9</v>
      </c>
      <c r="D1131">
        <v>16</v>
      </c>
      <c r="E1131">
        <v>3557</v>
      </c>
    </row>
    <row r="1132" spans="1:5">
      <c r="A1132" t="s">
        <v>49</v>
      </c>
      <c r="B1132">
        <v>2011</v>
      </c>
      <c r="C1132">
        <v>9</v>
      </c>
      <c r="D1132">
        <v>57</v>
      </c>
      <c r="E1132">
        <v>16662</v>
      </c>
    </row>
    <row r="1133" spans="1:5">
      <c r="A1133" t="s">
        <v>50</v>
      </c>
      <c r="B1133">
        <v>2011</v>
      </c>
      <c r="C1133">
        <v>9</v>
      </c>
      <c r="D1133">
        <v>21</v>
      </c>
      <c r="E1133">
        <v>7055</v>
      </c>
    </row>
    <row r="1134" spans="1:5">
      <c r="A1134" t="s">
        <v>51</v>
      </c>
      <c r="B1134">
        <v>2011</v>
      </c>
      <c r="C1134">
        <v>9</v>
      </c>
      <c r="D1134">
        <v>23</v>
      </c>
      <c r="E1134">
        <v>8349</v>
      </c>
    </row>
    <row r="1135" spans="1:5">
      <c r="A1135" t="s">
        <v>52</v>
      </c>
      <c r="B1135">
        <v>2011</v>
      </c>
      <c r="C1135">
        <v>9</v>
      </c>
      <c r="D1135">
        <v>19</v>
      </c>
      <c r="E1135">
        <v>6223</v>
      </c>
    </row>
    <row r="1136" spans="1:5">
      <c r="A1136" t="s">
        <v>53</v>
      </c>
      <c r="B1136">
        <v>2011</v>
      </c>
      <c r="C1136">
        <v>9</v>
      </c>
      <c r="D1136">
        <v>50</v>
      </c>
      <c r="E1136">
        <v>11707</v>
      </c>
    </row>
    <row r="1137" spans="1:5">
      <c r="A1137" t="s">
        <v>54</v>
      </c>
      <c r="B1137">
        <v>2011</v>
      </c>
      <c r="C1137">
        <v>9</v>
      </c>
      <c r="D1137">
        <v>87</v>
      </c>
      <c r="E1137">
        <v>52359</v>
      </c>
    </row>
    <row r="1138" spans="1:5">
      <c r="A1138" t="s">
        <v>55</v>
      </c>
      <c r="B1138">
        <v>2011</v>
      </c>
      <c r="C1138">
        <v>9</v>
      </c>
      <c r="D1138">
        <v>13</v>
      </c>
      <c r="E1138">
        <v>5574</v>
      </c>
    </row>
    <row r="1139" spans="1:5">
      <c r="A1139" t="s">
        <v>56</v>
      </c>
      <c r="B1139">
        <v>2011</v>
      </c>
      <c r="C1139">
        <v>9</v>
      </c>
      <c r="D1139">
        <v>13</v>
      </c>
      <c r="E1139">
        <v>3595</v>
      </c>
    </row>
    <row r="1140" spans="1:5">
      <c r="A1140" t="s">
        <v>57</v>
      </c>
      <c r="B1140">
        <v>2011</v>
      </c>
      <c r="C1140">
        <v>9</v>
      </c>
      <c r="D1140">
        <v>92</v>
      </c>
      <c r="E1140">
        <v>69415</v>
      </c>
    </row>
    <row r="1141" spans="1:5">
      <c r="A1141" t="s">
        <v>58</v>
      </c>
      <c r="B1141">
        <v>2011</v>
      </c>
      <c r="C1141">
        <v>9</v>
      </c>
      <c r="D1141">
        <v>14</v>
      </c>
      <c r="E1141">
        <v>2825</v>
      </c>
    </row>
    <row r="1142" spans="1:5">
      <c r="A1142" t="s">
        <v>59</v>
      </c>
      <c r="B1142">
        <v>2011</v>
      </c>
      <c r="C1142">
        <v>9</v>
      </c>
      <c r="D1142">
        <v>41</v>
      </c>
      <c r="E1142">
        <v>13784</v>
      </c>
    </row>
    <row r="1143" spans="1:5">
      <c r="A1143" t="s">
        <v>60</v>
      </c>
      <c r="B1143">
        <v>2011</v>
      </c>
      <c r="C1143">
        <v>9</v>
      </c>
      <c r="D1143">
        <v>44</v>
      </c>
      <c r="E1143">
        <v>4667</v>
      </c>
    </row>
    <row r="1144" spans="1:5">
      <c r="A1144" t="s">
        <v>61</v>
      </c>
      <c r="B1144">
        <v>2011</v>
      </c>
      <c r="C1144">
        <v>9</v>
      </c>
      <c r="D1144">
        <v>23</v>
      </c>
      <c r="E1144">
        <v>4636</v>
      </c>
    </row>
    <row r="1145" spans="1:5">
      <c r="A1145" t="s">
        <v>62</v>
      </c>
      <c r="B1145">
        <v>2011</v>
      </c>
      <c r="C1145">
        <v>9</v>
      </c>
      <c r="D1145">
        <v>39</v>
      </c>
      <c r="E1145">
        <v>92859</v>
      </c>
    </row>
    <row r="1146" spans="1:5">
      <c r="A1146" t="s">
        <v>6</v>
      </c>
      <c r="B1146">
        <v>2011</v>
      </c>
      <c r="C1146">
        <v>10</v>
      </c>
      <c r="D1146">
        <v>30</v>
      </c>
      <c r="E1146">
        <v>10179</v>
      </c>
    </row>
    <row r="1147" spans="1:5">
      <c r="A1147" t="s">
        <v>12</v>
      </c>
      <c r="B1147">
        <v>2011</v>
      </c>
      <c r="C1147">
        <v>10</v>
      </c>
      <c r="D1147">
        <v>8</v>
      </c>
      <c r="E1147">
        <v>2462</v>
      </c>
    </row>
    <row r="1148" spans="1:5">
      <c r="A1148" t="s">
        <v>13</v>
      </c>
      <c r="B1148">
        <v>2011</v>
      </c>
      <c r="C1148">
        <v>10</v>
      </c>
      <c r="D1148">
        <v>66</v>
      </c>
      <c r="E1148">
        <v>26049</v>
      </c>
    </row>
    <row r="1149" spans="1:5">
      <c r="A1149" t="s">
        <v>14</v>
      </c>
      <c r="B1149">
        <v>2011</v>
      </c>
      <c r="C1149">
        <v>10</v>
      </c>
      <c r="D1149">
        <v>15</v>
      </c>
      <c r="E1149">
        <v>4176</v>
      </c>
    </row>
    <row r="1150" spans="1:5">
      <c r="A1150" t="s">
        <v>15</v>
      </c>
      <c r="B1150">
        <v>2011</v>
      </c>
      <c r="C1150">
        <v>10</v>
      </c>
      <c r="D1150">
        <v>136</v>
      </c>
      <c r="E1150">
        <v>39472</v>
      </c>
    </row>
    <row r="1151" spans="1:5">
      <c r="A1151" t="s">
        <v>16</v>
      </c>
      <c r="B1151">
        <v>2011</v>
      </c>
      <c r="C1151">
        <v>10</v>
      </c>
      <c r="D1151">
        <v>12</v>
      </c>
      <c r="E1151">
        <v>21433</v>
      </c>
    </row>
    <row r="1152" spans="1:5">
      <c r="A1152" t="s">
        <v>17</v>
      </c>
      <c r="B1152">
        <v>2011</v>
      </c>
      <c r="C1152">
        <v>10</v>
      </c>
      <c r="D1152">
        <v>15</v>
      </c>
      <c r="E1152">
        <v>3197</v>
      </c>
    </row>
    <row r="1153" spans="1:5">
      <c r="A1153" t="s">
        <v>18</v>
      </c>
      <c r="B1153">
        <v>2011</v>
      </c>
      <c r="C1153">
        <v>10</v>
      </c>
      <c r="D1153">
        <v>13</v>
      </c>
      <c r="E1153">
        <v>4331</v>
      </c>
    </row>
    <row r="1154" spans="1:5">
      <c r="A1154" t="s">
        <v>19</v>
      </c>
      <c r="B1154">
        <v>2011</v>
      </c>
      <c r="C1154">
        <v>10</v>
      </c>
      <c r="D1154">
        <v>3</v>
      </c>
      <c r="E1154">
        <v>2728</v>
      </c>
    </row>
    <row r="1155" spans="1:5">
      <c r="A1155" t="s">
        <v>20</v>
      </c>
      <c r="B1155">
        <v>2011</v>
      </c>
      <c r="C1155">
        <v>10</v>
      </c>
      <c r="D1155">
        <v>0</v>
      </c>
      <c r="E1155">
        <v>0</v>
      </c>
    </row>
    <row r="1156" spans="1:5">
      <c r="A1156" t="s">
        <v>21</v>
      </c>
      <c r="B1156">
        <v>2011</v>
      </c>
      <c r="C1156">
        <v>10</v>
      </c>
      <c r="D1156">
        <v>58</v>
      </c>
      <c r="E1156">
        <v>33524</v>
      </c>
    </row>
    <row r="1157" spans="1:5">
      <c r="A1157" t="s">
        <v>22</v>
      </c>
      <c r="B1157">
        <v>2011</v>
      </c>
      <c r="C1157">
        <v>10</v>
      </c>
      <c r="D1157">
        <v>15</v>
      </c>
      <c r="E1157">
        <v>1179</v>
      </c>
    </row>
    <row r="1158" spans="1:5">
      <c r="A1158" t="s">
        <v>23</v>
      </c>
      <c r="B1158">
        <v>2011</v>
      </c>
      <c r="C1158">
        <v>10</v>
      </c>
      <c r="D1158">
        <v>10</v>
      </c>
      <c r="E1158">
        <v>4609</v>
      </c>
    </row>
    <row r="1159" spans="1:5">
      <c r="A1159" t="s">
        <v>24</v>
      </c>
      <c r="B1159">
        <v>2011</v>
      </c>
      <c r="C1159">
        <v>10</v>
      </c>
      <c r="D1159">
        <v>76</v>
      </c>
      <c r="E1159">
        <v>42161</v>
      </c>
    </row>
    <row r="1160" spans="1:5">
      <c r="A1160" t="s">
        <v>25</v>
      </c>
      <c r="B1160">
        <v>2011</v>
      </c>
      <c r="C1160">
        <v>10</v>
      </c>
      <c r="D1160">
        <v>41</v>
      </c>
      <c r="E1160">
        <v>12539</v>
      </c>
    </row>
    <row r="1161" spans="1:5">
      <c r="A1161" t="s">
        <v>26</v>
      </c>
      <c r="B1161">
        <v>2011</v>
      </c>
      <c r="C1161">
        <v>10</v>
      </c>
      <c r="D1161">
        <v>7</v>
      </c>
      <c r="E1161">
        <v>3819</v>
      </c>
    </row>
    <row r="1162" spans="1:5">
      <c r="A1162" t="s">
        <v>27</v>
      </c>
      <c r="B1162">
        <v>2011</v>
      </c>
      <c r="C1162">
        <v>10</v>
      </c>
      <c r="D1162">
        <v>42</v>
      </c>
      <c r="E1162">
        <v>10183</v>
      </c>
    </row>
    <row r="1163" spans="1:5">
      <c r="A1163" t="s">
        <v>28</v>
      </c>
      <c r="B1163">
        <v>2011</v>
      </c>
      <c r="C1163">
        <v>10</v>
      </c>
      <c r="D1163">
        <v>14</v>
      </c>
      <c r="E1163">
        <v>15170</v>
      </c>
    </row>
    <row r="1164" spans="1:5">
      <c r="A1164" t="s">
        <v>29</v>
      </c>
      <c r="B1164">
        <v>2011</v>
      </c>
      <c r="C1164">
        <v>10</v>
      </c>
      <c r="D1164">
        <v>35</v>
      </c>
      <c r="E1164">
        <v>16835</v>
      </c>
    </row>
    <row r="1165" spans="1:5">
      <c r="A1165" t="s">
        <v>30</v>
      </c>
      <c r="B1165">
        <v>2011</v>
      </c>
      <c r="C1165">
        <v>10</v>
      </c>
      <c r="D1165">
        <v>29</v>
      </c>
      <c r="E1165">
        <v>6081</v>
      </c>
    </row>
    <row r="1166" spans="1:5">
      <c r="A1166" t="s">
        <v>31</v>
      </c>
      <c r="B1166">
        <v>2011</v>
      </c>
      <c r="C1166">
        <v>10</v>
      </c>
      <c r="D1166">
        <v>16</v>
      </c>
      <c r="E1166">
        <v>8885</v>
      </c>
    </row>
    <row r="1167" spans="1:5">
      <c r="A1167" t="s">
        <v>32</v>
      </c>
      <c r="B1167">
        <v>2011</v>
      </c>
      <c r="C1167">
        <v>10</v>
      </c>
      <c r="D1167">
        <v>51</v>
      </c>
      <c r="E1167">
        <v>28628</v>
      </c>
    </row>
    <row r="1168" spans="1:5">
      <c r="A1168" t="s">
        <v>33</v>
      </c>
      <c r="B1168">
        <v>2011</v>
      </c>
      <c r="C1168">
        <v>10</v>
      </c>
      <c r="D1168">
        <v>48</v>
      </c>
      <c r="E1168">
        <v>16165</v>
      </c>
    </row>
    <row r="1169" spans="1:5">
      <c r="A1169" t="s">
        <v>34</v>
      </c>
      <c r="B1169">
        <v>2011</v>
      </c>
      <c r="C1169">
        <v>10</v>
      </c>
      <c r="D1169">
        <v>13</v>
      </c>
      <c r="E1169">
        <v>4682</v>
      </c>
    </row>
    <row r="1170" spans="1:5">
      <c r="A1170" t="s">
        <v>35</v>
      </c>
      <c r="B1170">
        <v>2011</v>
      </c>
      <c r="C1170">
        <v>10</v>
      </c>
      <c r="D1170">
        <v>44</v>
      </c>
      <c r="E1170">
        <v>15465</v>
      </c>
    </row>
    <row r="1171" spans="1:5">
      <c r="A1171" t="s">
        <v>36</v>
      </c>
      <c r="B1171">
        <v>2011</v>
      </c>
      <c r="C1171">
        <v>10</v>
      </c>
      <c r="D1171">
        <v>30</v>
      </c>
      <c r="E1171">
        <v>7974</v>
      </c>
    </row>
    <row r="1172" spans="1:5">
      <c r="A1172" t="s">
        <v>37</v>
      </c>
      <c r="B1172">
        <v>2011</v>
      </c>
      <c r="C1172">
        <v>10</v>
      </c>
      <c r="D1172">
        <v>6</v>
      </c>
      <c r="E1172">
        <v>2746</v>
      </c>
    </row>
    <row r="1173" spans="1:5">
      <c r="A1173" t="s">
        <v>38</v>
      </c>
      <c r="B1173">
        <v>2011</v>
      </c>
      <c r="C1173">
        <v>10</v>
      </c>
      <c r="D1173">
        <v>16</v>
      </c>
      <c r="E1173">
        <v>3260</v>
      </c>
    </row>
    <row r="1174" spans="1:5">
      <c r="A1174" t="s">
        <v>39</v>
      </c>
      <c r="B1174">
        <v>2011</v>
      </c>
      <c r="C1174">
        <v>10</v>
      </c>
      <c r="D1174">
        <v>37</v>
      </c>
      <c r="E1174">
        <v>18908</v>
      </c>
    </row>
    <row r="1175" spans="1:5">
      <c r="A1175" t="s">
        <v>40</v>
      </c>
      <c r="B1175">
        <v>2011</v>
      </c>
      <c r="C1175">
        <v>10</v>
      </c>
      <c r="D1175">
        <v>27</v>
      </c>
      <c r="E1175">
        <v>5292</v>
      </c>
    </row>
    <row r="1176" spans="1:5">
      <c r="A1176" t="s">
        <v>41</v>
      </c>
      <c r="B1176">
        <v>2011</v>
      </c>
      <c r="C1176">
        <v>10</v>
      </c>
      <c r="D1176">
        <v>22</v>
      </c>
      <c r="E1176">
        <v>4886</v>
      </c>
    </row>
    <row r="1177" spans="1:5">
      <c r="A1177" t="s">
        <v>42</v>
      </c>
      <c r="B1177">
        <v>2011</v>
      </c>
      <c r="C1177">
        <v>10</v>
      </c>
      <c r="D1177">
        <v>25</v>
      </c>
      <c r="E1177">
        <v>9306</v>
      </c>
    </row>
    <row r="1178" spans="1:5">
      <c r="A1178" t="s">
        <v>43</v>
      </c>
      <c r="B1178">
        <v>2011</v>
      </c>
      <c r="C1178">
        <v>10</v>
      </c>
      <c r="D1178">
        <v>85</v>
      </c>
      <c r="E1178">
        <v>11501</v>
      </c>
    </row>
    <row r="1179" spans="1:5">
      <c r="A1179" t="s">
        <v>44</v>
      </c>
      <c r="B1179">
        <v>2011</v>
      </c>
      <c r="C1179">
        <v>10</v>
      </c>
      <c r="D1179">
        <v>61</v>
      </c>
      <c r="E1179">
        <v>16378</v>
      </c>
    </row>
    <row r="1180" spans="1:5">
      <c r="A1180" t="s">
        <v>45</v>
      </c>
      <c r="B1180">
        <v>2011</v>
      </c>
      <c r="C1180">
        <v>10</v>
      </c>
      <c r="D1180">
        <v>12</v>
      </c>
      <c r="E1180">
        <v>2110</v>
      </c>
    </row>
    <row r="1181" spans="1:5">
      <c r="A1181" t="s">
        <v>46</v>
      </c>
      <c r="B1181">
        <v>2011</v>
      </c>
      <c r="C1181">
        <v>10</v>
      </c>
      <c r="D1181">
        <v>48</v>
      </c>
      <c r="E1181">
        <v>15898</v>
      </c>
    </row>
    <row r="1182" spans="1:5">
      <c r="A1182" t="s">
        <v>47</v>
      </c>
      <c r="B1182">
        <v>2011</v>
      </c>
      <c r="C1182">
        <v>10</v>
      </c>
      <c r="D1182">
        <v>15</v>
      </c>
      <c r="E1182">
        <v>3022</v>
      </c>
    </row>
    <row r="1183" spans="1:5">
      <c r="A1183" t="s">
        <v>48</v>
      </c>
      <c r="B1183">
        <v>2011</v>
      </c>
      <c r="C1183">
        <v>10</v>
      </c>
      <c r="D1183">
        <v>19</v>
      </c>
      <c r="E1183">
        <v>3633</v>
      </c>
    </row>
    <row r="1184" spans="1:5">
      <c r="A1184" t="s">
        <v>49</v>
      </c>
      <c r="B1184">
        <v>2011</v>
      </c>
      <c r="C1184">
        <v>10</v>
      </c>
      <c r="D1184">
        <v>54</v>
      </c>
      <c r="E1184">
        <v>13294</v>
      </c>
    </row>
    <row r="1185" spans="1:5">
      <c r="A1185" t="s">
        <v>50</v>
      </c>
      <c r="B1185">
        <v>2011</v>
      </c>
      <c r="C1185">
        <v>10</v>
      </c>
      <c r="D1185">
        <v>21</v>
      </c>
      <c r="E1185">
        <v>6515</v>
      </c>
    </row>
    <row r="1186" spans="1:5">
      <c r="A1186" t="s">
        <v>51</v>
      </c>
      <c r="B1186">
        <v>2011</v>
      </c>
      <c r="C1186">
        <v>10</v>
      </c>
      <c r="D1186">
        <v>20</v>
      </c>
      <c r="E1186">
        <v>6435</v>
      </c>
    </row>
    <row r="1187" spans="1:5">
      <c r="A1187" t="s">
        <v>52</v>
      </c>
      <c r="B1187">
        <v>2011</v>
      </c>
      <c r="C1187">
        <v>10</v>
      </c>
      <c r="D1187">
        <v>19</v>
      </c>
      <c r="E1187">
        <v>6136</v>
      </c>
    </row>
    <row r="1188" spans="1:5">
      <c r="A1188" t="s">
        <v>53</v>
      </c>
      <c r="B1188">
        <v>2011</v>
      </c>
      <c r="C1188">
        <v>10</v>
      </c>
      <c r="D1188">
        <v>51</v>
      </c>
      <c r="E1188">
        <v>10386</v>
      </c>
    </row>
    <row r="1189" spans="1:5">
      <c r="A1189" t="s">
        <v>54</v>
      </c>
      <c r="B1189">
        <v>2011</v>
      </c>
      <c r="C1189">
        <v>10</v>
      </c>
      <c r="D1189">
        <v>82</v>
      </c>
      <c r="E1189">
        <v>48475</v>
      </c>
    </row>
    <row r="1190" spans="1:5">
      <c r="A1190" t="s">
        <v>55</v>
      </c>
      <c r="B1190">
        <v>2011</v>
      </c>
      <c r="C1190">
        <v>10</v>
      </c>
      <c r="D1190">
        <v>20</v>
      </c>
      <c r="E1190">
        <v>8119</v>
      </c>
    </row>
    <row r="1191" spans="1:5">
      <c r="A1191" t="s">
        <v>56</v>
      </c>
      <c r="B1191">
        <v>2011</v>
      </c>
      <c r="C1191">
        <v>10</v>
      </c>
      <c r="D1191">
        <v>13</v>
      </c>
      <c r="E1191">
        <v>3242</v>
      </c>
    </row>
    <row r="1192" spans="1:5">
      <c r="A1192" t="s">
        <v>57</v>
      </c>
      <c r="B1192">
        <v>2011</v>
      </c>
      <c r="C1192">
        <v>10</v>
      </c>
      <c r="D1192">
        <v>91</v>
      </c>
      <c r="E1192">
        <v>64358</v>
      </c>
    </row>
    <row r="1193" spans="1:5">
      <c r="A1193" t="s">
        <v>58</v>
      </c>
      <c r="B1193">
        <v>2011</v>
      </c>
      <c r="C1193">
        <v>10</v>
      </c>
      <c r="D1193">
        <v>15</v>
      </c>
      <c r="E1193">
        <v>2689</v>
      </c>
    </row>
    <row r="1194" spans="1:5">
      <c r="A1194" t="s">
        <v>59</v>
      </c>
      <c r="B1194">
        <v>2011</v>
      </c>
      <c r="C1194">
        <v>10</v>
      </c>
      <c r="D1194">
        <v>36</v>
      </c>
      <c r="E1194">
        <v>12417</v>
      </c>
    </row>
    <row r="1195" spans="1:5">
      <c r="A1195" t="s">
        <v>60</v>
      </c>
      <c r="B1195">
        <v>2011</v>
      </c>
      <c r="C1195">
        <v>10</v>
      </c>
      <c r="D1195">
        <v>45</v>
      </c>
      <c r="E1195">
        <v>4730</v>
      </c>
    </row>
    <row r="1196" spans="1:5">
      <c r="A1196" t="s">
        <v>61</v>
      </c>
      <c r="B1196">
        <v>2011</v>
      </c>
      <c r="C1196">
        <v>10</v>
      </c>
      <c r="D1196">
        <v>22</v>
      </c>
      <c r="E1196">
        <v>4632</v>
      </c>
    </row>
    <row r="1197" spans="1:5">
      <c r="A1197" t="s">
        <v>62</v>
      </c>
      <c r="B1197">
        <v>2011</v>
      </c>
      <c r="C1197">
        <v>10</v>
      </c>
      <c r="D1197">
        <v>36</v>
      </c>
      <c r="E1197">
        <v>92023</v>
      </c>
    </row>
    <row r="1198" spans="1:5">
      <c r="A1198" t="s">
        <v>6</v>
      </c>
      <c r="B1198">
        <v>2011</v>
      </c>
      <c r="C1198">
        <v>11</v>
      </c>
      <c r="D1198">
        <v>29</v>
      </c>
      <c r="E1198">
        <v>9639</v>
      </c>
    </row>
    <row r="1199" spans="1:5">
      <c r="A1199" t="s">
        <v>12</v>
      </c>
      <c r="B1199">
        <v>2011</v>
      </c>
      <c r="C1199">
        <v>11</v>
      </c>
      <c r="D1199">
        <v>8</v>
      </c>
      <c r="E1199">
        <v>2307</v>
      </c>
    </row>
    <row r="1200" spans="1:5">
      <c r="A1200" t="s">
        <v>13</v>
      </c>
      <c r="B1200">
        <v>2011</v>
      </c>
      <c r="C1200">
        <v>11</v>
      </c>
      <c r="D1200">
        <v>64</v>
      </c>
      <c r="E1200">
        <v>23340</v>
      </c>
    </row>
    <row r="1201" spans="1:5">
      <c r="A1201" t="s">
        <v>14</v>
      </c>
      <c r="B1201">
        <v>2011</v>
      </c>
      <c r="C1201">
        <v>11</v>
      </c>
      <c r="D1201">
        <v>16</v>
      </c>
      <c r="E1201">
        <v>3946</v>
      </c>
    </row>
    <row r="1202" spans="1:5">
      <c r="A1202" t="s">
        <v>15</v>
      </c>
      <c r="B1202">
        <v>2011</v>
      </c>
      <c r="C1202">
        <v>11</v>
      </c>
      <c r="D1202">
        <v>134</v>
      </c>
      <c r="E1202">
        <v>36008</v>
      </c>
    </row>
    <row r="1203" spans="1:5">
      <c r="A1203" t="s">
        <v>16</v>
      </c>
      <c r="B1203">
        <v>2011</v>
      </c>
      <c r="C1203">
        <v>11</v>
      </c>
      <c r="D1203">
        <v>12</v>
      </c>
      <c r="E1203">
        <v>21689</v>
      </c>
    </row>
    <row r="1204" spans="1:5">
      <c r="A1204" t="s">
        <v>17</v>
      </c>
      <c r="B1204">
        <v>2011</v>
      </c>
      <c r="C1204">
        <v>11</v>
      </c>
      <c r="D1204">
        <v>22</v>
      </c>
      <c r="E1204">
        <v>4164</v>
      </c>
    </row>
    <row r="1205" spans="1:5">
      <c r="A1205" t="s">
        <v>18</v>
      </c>
      <c r="B1205">
        <v>2011</v>
      </c>
      <c r="C1205">
        <v>11</v>
      </c>
      <c r="D1205">
        <v>13</v>
      </c>
      <c r="E1205">
        <v>4537</v>
      </c>
    </row>
    <row r="1206" spans="1:5">
      <c r="A1206" t="s">
        <v>19</v>
      </c>
      <c r="B1206">
        <v>2011</v>
      </c>
      <c r="C1206">
        <v>11</v>
      </c>
      <c r="D1206">
        <v>2</v>
      </c>
      <c r="E1206">
        <v>2039</v>
      </c>
    </row>
    <row r="1207" spans="1:5">
      <c r="A1207" t="s">
        <v>20</v>
      </c>
      <c r="B1207">
        <v>2011</v>
      </c>
      <c r="C1207">
        <v>11</v>
      </c>
      <c r="D1207">
        <v>0</v>
      </c>
      <c r="E1207">
        <v>0</v>
      </c>
    </row>
    <row r="1208" spans="1:5">
      <c r="A1208" t="s">
        <v>21</v>
      </c>
      <c r="B1208">
        <v>2011</v>
      </c>
      <c r="C1208">
        <v>11</v>
      </c>
      <c r="D1208">
        <v>60</v>
      </c>
      <c r="E1208">
        <v>35901</v>
      </c>
    </row>
    <row r="1209" spans="1:5">
      <c r="A1209" t="s">
        <v>22</v>
      </c>
      <c r="B1209">
        <v>2011</v>
      </c>
      <c r="C1209">
        <v>11</v>
      </c>
      <c r="D1209">
        <v>16</v>
      </c>
      <c r="E1209">
        <v>1723</v>
      </c>
    </row>
    <row r="1210" spans="1:5">
      <c r="A1210" t="s">
        <v>23</v>
      </c>
      <c r="B1210">
        <v>2011</v>
      </c>
      <c r="C1210">
        <v>11</v>
      </c>
      <c r="D1210">
        <v>9</v>
      </c>
      <c r="E1210">
        <v>4604</v>
      </c>
    </row>
    <row r="1211" spans="1:5">
      <c r="A1211" t="s">
        <v>24</v>
      </c>
      <c r="B1211">
        <v>2011</v>
      </c>
      <c r="C1211">
        <v>11</v>
      </c>
      <c r="D1211">
        <v>74</v>
      </c>
      <c r="E1211">
        <v>38067</v>
      </c>
    </row>
    <row r="1212" spans="1:5">
      <c r="A1212" t="s">
        <v>25</v>
      </c>
      <c r="B1212">
        <v>2011</v>
      </c>
      <c r="C1212">
        <v>11</v>
      </c>
      <c r="D1212">
        <v>41</v>
      </c>
      <c r="E1212">
        <v>11463</v>
      </c>
    </row>
    <row r="1213" spans="1:5">
      <c r="A1213" t="s">
        <v>26</v>
      </c>
      <c r="B1213">
        <v>2011</v>
      </c>
      <c r="C1213">
        <v>11</v>
      </c>
      <c r="D1213">
        <v>7</v>
      </c>
      <c r="E1213">
        <v>3517</v>
      </c>
    </row>
    <row r="1214" spans="1:5">
      <c r="A1214" t="s">
        <v>27</v>
      </c>
      <c r="B1214">
        <v>2011</v>
      </c>
      <c r="C1214">
        <v>11</v>
      </c>
      <c r="D1214">
        <v>38</v>
      </c>
      <c r="E1214">
        <v>8309</v>
      </c>
    </row>
    <row r="1215" spans="1:5">
      <c r="A1215" t="s">
        <v>28</v>
      </c>
      <c r="B1215">
        <v>2011</v>
      </c>
      <c r="C1215">
        <v>11</v>
      </c>
      <c r="D1215">
        <v>14</v>
      </c>
      <c r="E1215">
        <v>15035</v>
      </c>
    </row>
    <row r="1216" spans="1:5">
      <c r="A1216" t="s">
        <v>29</v>
      </c>
      <c r="B1216">
        <v>2011</v>
      </c>
      <c r="C1216">
        <v>11</v>
      </c>
      <c r="D1216">
        <v>40</v>
      </c>
      <c r="E1216">
        <v>20730</v>
      </c>
    </row>
    <row r="1217" spans="1:5">
      <c r="A1217" t="s">
        <v>30</v>
      </c>
      <c r="B1217">
        <v>2011</v>
      </c>
      <c r="C1217">
        <v>11</v>
      </c>
      <c r="D1217">
        <v>28</v>
      </c>
      <c r="E1217">
        <v>6351</v>
      </c>
    </row>
    <row r="1218" spans="1:5">
      <c r="A1218" t="s">
        <v>31</v>
      </c>
      <c r="B1218">
        <v>2011</v>
      </c>
      <c r="C1218">
        <v>11</v>
      </c>
      <c r="D1218">
        <v>16</v>
      </c>
      <c r="E1218">
        <v>8790</v>
      </c>
    </row>
    <row r="1219" spans="1:5">
      <c r="A1219" t="s">
        <v>32</v>
      </c>
      <c r="B1219">
        <v>2011</v>
      </c>
      <c r="C1219">
        <v>11</v>
      </c>
      <c r="D1219">
        <v>50</v>
      </c>
      <c r="E1219">
        <v>27027</v>
      </c>
    </row>
    <row r="1220" spans="1:5">
      <c r="A1220" t="s">
        <v>33</v>
      </c>
      <c r="B1220">
        <v>2011</v>
      </c>
      <c r="C1220">
        <v>11</v>
      </c>
      <c r="D1220">
        <v>47</v>
      </c>
      <c r="E1220">
        <v>14576</v>
      </c>
    </row>
    <row r="1221" spans="1:5">
      <c r="A1221" t="s">
        <v>34</v>
      </c>
      <c r="B1221">
        <v>2011</v>
      </c>
      <c r="C1221">
        <v>11</v>
      </c>
      <c r="D1221">
        <v>14</v>
      </c>
      <c r="E1221">
        <v>4562</v>
      </c>
    </row>
    <row r="1222" spans="1:5">
      <c r="A1222" t="s">
        <v>35</v>
      </c>
      <c r="B1222">
        <v>2011</v>
      </c>
      <c r="C1222">
        <v>11</v>
      </c>
      <c r="D1222">
        <v>45</v>
      </c>
      <c r="E1222">
        <v>15399</v>
      </c>
    </row>
    <row r="1223" spans="1:5">
      <c r="A1223" t="s">
        <v>36</v>
      </c>
      <c r="B1223">
        <v>2011</v>
      </c>
      <c r="C1223">
        <v>11</v>
      </c>
      <c r="D1223">
        <v>30</v>
      </c>
      <c r="E1223">
        <v>7871</v>
      </c>
    </row>
    <row r="1224" spans="1:5">
      <c r="A1224" t="s">
        <v>37</v>
      </c>
      <c r="B1224">
        <v>2011</v>
      </c>
      <c r="C1224">
        <v>11</v>
      </c>
      <c r="D1224">
        <v>6</v>
      </c>
      <c r="E1224">
        <v>3434</v>
      </c>
    </row>
    <row r="1225" spans="1:5">
      <c r="A1225" t="s">
        <v>38</v>
      </c>
      <c r="B1225">
        <v>2011</v>
      </c>
      <c r="C1225">
        <v>11</v>
      </c>
      <c r="D1225">
        <v>15</v>
      </c>
      <c r="E1225">
        <v>3005</v>
      </c>
    </row>
    <row r="1226" spans="1:5">
      <c r="A1226" t="s">
        <v>39</v>
      </c>
      <c r="B1226">
        <v>2011</v>
      </c>
      <c r="C1226">
        <v>11</v>
      </c>
      <c r="D1226">
        <v>37</v>
      </c>
      <c r="E1226">
        <v>18309</v>
      </c>
    </row>
    <row r="1227" spans="1:5">
      <c r="A1227" t="s">
        <v>40</v>
      </c>
      <c r="B1227">
        <v>2011</v>
      </c>
      <c r="C1227">
        <v>11</v>
      </c>
      <c r="D1227">
        <v>27</v>
      </c>
      <c r="E1227">
        <v>4429</v>
      </c>
    </row>
    <row r="1228" spans="1:5">
      <c r="A1228" t="s">
        <v>41</v>
      </c>
      <c r="B1228">
        <v>2011</v>
      </c>
      <c r="C1228">
        <v>11</v>
      </c>
      <c r="D1228">
        <v>21</v>
      </c>
      <c r="E1228">
        <v>4287</v>
      </c>
    </row>
    <row r="1229" spans="1:5">
      <c r="A1229" t="s">
        <v>42</v>
      </c>
      <c r="B1229">
        <v>2011</v>
      </c>
      <c r="C1229">
        <v>11</v>
      </c>
      <c r="D1229">
        <v>25</v>
      </c>
      <c r="E1229">
        <v>8981</v>
      </c>
    </row>
    <row r="1230" spans="1:5">
      <c r="A1230" t="s">
        <v>43</v>
      </c>
      <c r="B1230">
        <v>2011</v>
      </c>
      <c r="C1230">
        <v>11</v>
      </c>
      <c r="D1230">
        <v>83</v>
      </c>
      <c r="E1230">
        <v>11218</v>
      </c>
    </row>
    <row r="1231" spans="1:5">
      <c r="A1231" t="s">
        <v>44</v>
      </c>
      <c r="B1231">
        <v>2011</v>
      </c>
      <c r="C1231">
        <v>11</v>
      </c>
      <c r="D1231">
        <v>63</v>
      </c>
      <c r="E1231">
        <v>20157</v>
      </c>
    </row>
    <row r="1232" spans="1:5">
      <c r="A1232" t="s">
        <v>45</v>
      </c>
      <c r="B1232">
        <v>2011</v>
      </c>
      <c r="C1232">
        <v>11</v>
      </c>
      <c r="D1232">
        <v>12</v>
      </c>
      <c r="E1232">
        <v>1985</v>
      </c>
    </row>
    <row r="1233" spans="1:5">
      <c r="A1233" t="s">
        <v>46</v>
      </c>
      <c r="B1233">
        <v>2011</v>
      </c>
      <c r="C1233">
        <v>11</v>
      </c>
      <c r="D1233">
        <v>44</v>
      </c>
      <c r="E1233">
        <v>14817</v>
      </c>
    </row>
    <row r="1234" spans="1:5">
      <c r="A1234" t="s">
        <v>47</v>
      </c>
      <c r="B1234">
        <v>2011</v>
      </c>
      <c r="C1234">
        <v>11</v>
      </c>
      <c r="D1234">
        <v>15</v>
      </c>
      <c r="E1234">
        <v>2591</v>
      </c>
    </row>
    <row r="1235" spans="1:5">
      <c r="A1235" t="s">
        <v>48</v>
      </c>
      <c r="B1235">
        <v>2011</v>
      </c>
      <c r="C1235">
        <v>11</v>
      </c>
      <c r="D1235">
        <v>15</v>
      </c>
      <c r="E1235">
        <v>3200</v>
      </c>
    </row>
    <row r="1236" spans="1:5">
      <c r="A1236" t="s">
        <v>49</v>
      </c>
      <c r="B1236">
        <v>2011</v>
      </c>
      <c r="C1236">
        <v>11</v>
      </c>
      <c r="D1236">
        <v>57</v>
      </c>
      <c r="E1236">
        <v>16251</v>
      </c>
    </row>
    <row r="1237" spans="1:5">
      <c r="A1237" t="s">
        <v>50</v>
      </c>
      <c r="B1237">
        <v>2011</v>
      </c>
      <c r="C1237">
        <v>11</v>
      </c>
      <c r="D1237">
        <v>21</v>
      </c>
      <c r="E1237">
        <v>6396</v>
      </c>
    </row>
    <row r="1238" spans="1:5">
      <c r="A1238" t="s">
        <v>51</v>
      </c>
      <c r="B1238">
        <v>2011</v>
      </c>
      <c r="C1238">
        <v>11</v>
      </c>
      <c r="D1238">
        <v>21</v>
      </c>
      <c r="E1238">
        <v>7884</v>
      </c>
    </row>
    <row r="1239" spans="1:5">
      <c r="A1239" t="s">
        <v>52</v>
      </c>
      <c r="B1239">
        <v>2011</v>
      </c>
      <c r="C1239">
        <v>11</v>
      </c>
      <c r="D1239">
        <v>19</v>
      </c>
      <c r="E1239">
        <v>6077</v>
      </c>
    </row>
    <row r="1240" spans="1:5">
      <c r="A1240" t="s">
        <v>53</v>
      </c>
      <c r="B1240">
        <v>2011</v>
      </c>
      <c r="C1240">
        <v>11</v>
      </c>
      <c r="D1240">
        <v>50</v>
      </c>
      <c r="E1240">
        <v>11117</v>
      </c>
    </row>
    <row r="1241" spans="1:5">
      <c r="A1241" t="s">
        <v>54</v>
      </c>
      <c r="B1241">
        <v>2011</v>
      </c>
      <c r="C1241">
        <v>11</v>
      </c>
      <c r="D1241">
        <v>84</v>
      </c>
      <c r="E1241">
        <v>43231</v>
      </c>
    </row>
    <row r="1242" spans="1:5">
      <c r="A1242" t="s">
        <v>55</v>
      </c>
      <c r="B1242">
        <v>2011</v>
      </c>
      <c r="C1242">
        <v>11</v>
      </c>
      <c r="D1242">
        <v>20</v>
      </c>
      <c r="E1242">
        <v>9274</v>
      </c>
    </row>
    <row r="1243" spans="1:5">
      <c r="A1243" t="s">
        <v>56</v>
      </c>
      <c r="B1243">
        <v>2011</v>
      </c>
      <c r="C1243">
        <v>11</v>
      </c>
      <c r="D1243">
        <v>11</v>
      </c>
      <c r="E1243">
        <v>2912</v>
      </c>
    </row>
    <row r="1244" spans="1:5">
      <c r="A1244" t="s">
        <v>57</v>
      </c>
      <c r="B1244">
        <v>2011</v>
      </c>
      <c r="C1244">
        <v>11</v>
      </c>
      <c r="D1244">
        <v>92</v>
      </c>
      <c r="E1244">
        <v>68804</v>
      </c>
    </row>
    <row r="1245" spans="1:5">
      <c r="A1245" t="s">
        <v>58</v>
      </c>
      <c r="B1245">
        <v>2011</v>
      </c>
      <c r="C1245">
        <v>11</v>
      </c>
      <c r="D1245">
        <v>16</v>
      </c>
      <c r="E1245">
        <v>2004</v>
      </c>
    </row>
    <row r="1246" spans="1:5">
      <c r="A1246" t="s">
        <v>59</v>
      </c>
      <c r="B1246">
        <v>2011</v>
      </c>
      <c r="C1246">
        <v>11</v>
      </c>
      <c r="D1246">
        <v>37</v>
      </c>
      <c r="E1246">
        <v>11742</v>
      </c>
    </row>
    <row r="1247" spans="1:5">
      <c r="A1247" t="s">
        <v>60</v>
      </c>
      <c r="B1247">
        <v>2011</v>
      </c>
      <c r="C1247">
        <v>11</v>
      </c>
      <c r="D1247">
        <v>41</v>
      </c>
      <c r="E1247">
        <v>3470</v>
      </c>
    </row>
    <row r="1248" spans="1:5">
      <c r="A1248" t="s">
        <v>61</v>
      </c>
      <c r="B1248">
        <v>2011</v>
      </c>
      <c r="C1248">
        <v>11</v>
      </c>
      <c r="D1248">
        <v>20</v>
      </c>
      <c r="E1248">
        <v>4153</v>
      </c>
    </row>
    <row r="1249" spans="1:5">
      <c r="A1249" t="s">
        <v>62</v>
      </c>
      <c r="B1249">
        <v>2011</v>
      </c>
      <c r="C1249">
        <v>11</v>
      </c>
      <c r="D1249">
        <v>38</v>
      </c>
      <c r="E1249">
        <v>92267</v>
      </c>
    </row>
    <row r="1250" spans="1:5">
      <c r="A1250" t="s">
        <v>6</v>
      </c>
      <c r="B1250">
        <v>2011</v>
      </c>
      <c r="C1250">
        <v>12</v>
      </c>
      <c r="D1250">
        <v>29</v>
      </c>
      <c r="E1250">
        <v>9714</v>
      </c>
    </row>
    <row r="1251" spans="1:5">
      <c r="A1251" t="s">
        <v>12</v>
      </c>
      <c r="B1251">
        <v>2011</v>
      </c>
      <c r="C1251">
        <v>12</v>
      </c>
      <c r="D1251">
        <v>6</v>
      </c>
      <c r="E1251">
        <v>1587</v>
      </c>
    </row>
    <row r="1252" spans="1:5">
      <c r="A1252" t="s">
        <v>13</v>
      </c>
      <c r="B1252">
        <v>2011</v>
      </c>
      <c r="C1252">
        <v>12</v>
      </c>
      <c r="D1252">
        <v>65</v>
      </c>
      <c r="E1252">
        <v>27693</v>
      </c>
    </row>
    <row r="1253" spans="1:5">
      <c r="A1253" t="s">
        <v>14</v>
      </c>
      <c r="B1253">
        <v>2011</v>
      </c>
      <c r="C1253">
        <v>12</v>
      </c>
      <c r="D1253">
        <v>14</v>
      </c>
      <c r="E1253">
        <v>2723</v>
      </c>
    </row>
    <row r="1254" spans="1:5">
      <c r="A1254" t="s">
        <v>15</v>
      </c>
      <c r="B1254">
        <v>2011</v>
      </c>
      <c r="C1254">
        <v>12</v>
      </c>
      <c r="D1254">
        <v>127</v>
      </c>
      <c r="E1254">
        <v>33697</v>
      </c>
    </row>
    <row r="1255" spans="1:5">
      <c r="A1255" t="s">
        <v>16</v>
      </c>
      <c r="B1255">
        <v>2011</v>
      </c>
      <c r="C1255">
        <v>12</v>
      </c>
      <c r="D1255">
        <v>12</v>
      </c>
      <c r="E1255">
        <v>20983</v>
      </c>
    </row>
    <row r="1256" spans="1:5">
      <c r="A1256" t="s">
        <v>17</v>
      </c>
      <c r="B1256">
        <v>2011</v>
      </c>
      <c r="C1256">
        <v>12</v>
      </c>
      <c r="D1256">
        <v>17</v>
      </c>
      <c r="E1256">
        <v>4215</v>
      </c>
    </row>
    <row r="1257" spans="1:5">
      <c r="A1257" t="s">
        <v>18</v>
      </c>
      <c r="B1257">
        <v>2011</v>
      </c>
      <c r="C1257">
        <v>12</v>
      </c>
      <c r="D1257">
        <v>12</v>
      </c>
      <c r="E1257">
        <v>4180</v>
      </c>
    </row>
    <row r="1258" spans="1:5">
      <c r="A1258" t="s">
        <v>19</v>
      </c>
      <c r="B1258">
        <v>2011</v>
      </c>
      <c r="C1258">
        <v>12</v>
      </c>
      <c r="D1258">
        <v>3</v>
      </c>
      <c r="E1258">
        <v>2869</v>
      </c>
    </row>
    <row r="1259" spans="1:5">
      <c r="A1259" t="s">
        <v>20</v>
      </c>
      <c r="B1259">
        <v>2011</v>
      </c>
      <c r="C1259">
        <v>12</v>
      </c>
      <c r="D1259">
        <v>0</v>
      </c>
      <c r="E1259">
        <v>0</v>
      </c>
    </row>
    <row r="1260" spans="1:5">
      <c r="A1260" t="s">
        <v>21</v>
      </c>
      <c r="B1260">
        <v>2011</v>
      </c>
      <c r="C1260">
        <v>12</v>
      </c>
      <c r="D1260">
        <v>55</v>
      </c>
      <c r="E1260">
        <v>37659</v>
      </c>
    </row>
    <row r="1261" spans="1:5">
      <c r="A1261" t="s">
        <v>22</v>
      </c>
      <c r="B1261">
        <v>2011</v>
      </c>
      <c r="C1261">
        <v>12</v>
      </c>
      <c r="D1261">
        <v>16</v>
      </c>
      <c r="E1261">
        <v>1216</v>
      </c>
    </row>
    <row r="1262" spans="1:5">
      <c r="A1262" t="s">
        <v>23</v>
      </c>
      <c r="B1262">
        <v>2011</v>
      </c>
      <c r="C1262">
        <v>12</v>
      </c>
      <c r="D1262">
        <v>10</v>
      </c>
      <c r="E1262">
        <v>4034</v>
      </c>
    </row>
    <row r="1263" spans="1:5">
      <c r="A1263" t="s">
        <v>24</v>
      </c>
      <c r="B1263">
        <v>2011</v>
      </c>
      <c r="C1263">
        <v>12</v>
      </c>
      <c r="D1263">
        <v>74</v>
      </c>
      <c r="E1263">
        <v>39643</v>
      </c>
    </row>
    <row r="1264" spans="1:5">
      <c r="A1264" t="s">
        <v>25</v>
      </c>
      <c r="B1264">
        <v>2011</v>
      </c>
      <c r="C1264">
        <v>12</v>
      </c>
      <c r="D1264">
        <v>42</v>
      </c>
      <c r="E1264">
        <v>13032</v>
      </c>
    </row>
    <row r="1265" spans="1:5">
      <c r="A1265" t="s">
        <v>26</v>
      </c>
      <c r="B1265">
        <v>2011</v>
      </c>
      <c r="C1265">
        <v>12</v>
      </c>
      <c r="D1265">
        <v>7</v>
      </c>
      <c r="E1265">
        <v>3880</v>
      </c>
    </row>
    <row r="1266" spans="1:5">
      <c r="A1266" t="s">
        <v>27</v>
      </c>
      <c r="B1266">
        <v>2011</v>
      </c>
      <c r="C1266">
        <v>12</v>
      </c>
      <c r="D1266">
        <v>36</v>
      </c>
      <c r="E1266">
        <v>6159</v>
      </c>
    </row>
    <row r="1267" spans="1:5">
      <c r="A1267" t="s">
        <v>28</v>
      </c>
      <c r="B1267">
        <v>2011</v>
      </c>
      <c r="C1267">
        <v>12</v>
      </c>
      <c r="D1267">
        <v>15</v>
      </c>
      <c r="E1267">
        <v>16145</v>
      </c>
    </row>
    <row r="1268" spans="1:5">
      <c r="A1268" t="s">
        <v>29</v>
      </c>
      <c r="B1268">
        <v>2011</v>
      </c>
      <c r="C1268">
        <v>12</v>
      </c>
      <c r="D1268">
        <v>38</v>
      </c>
      <c r="E1268">
        <v>20056</v>
      </c>
    </row>
    <row r="1269" spans="1:5">
      <c r="A1269" t="s">
        <v>30</v>
      </c>
      <c r="B1269">
        <v>2011</v>
      </c>
      <c r="C1269">
        <v>12</v>
      </c>
      <c r="D1269">
        <v>28</v>
      </c>
      <c r="E1269">
        <v>6392</v>
      </c>
    </row>
    <row r="1270" spans="1:5">
      <c r="A1270" t="s">
        <v>31</v>
      </c>
      <c r="B1270">
        <v>2011</v>
      </c>
      <c r="C1270">
        <v>12</v>
      </c>
      <c r="D1270">
        <v>13</v>
      </c>
      <c r="E1270">
        <v>7983</v>
      </c>
    </row>
    <row r="1271" spans="1:5">
      <c r="A1271" t="s">
        <v>32</v>
      </c>
      <c r="B1271">
        <v>2011</v>
      </c>
      <c r="C1271">
        <v>12</v>
      </c>
      <c r="D1271">
        <v>50</v>
      </c>
      <c r="E1271">
        <v>28065</v>
      </c>
    </row>
    <row r="1272" spans="1:5">
      <c r="A1272" t="s">
        <v>33</v>
      </c>
      <c r="B1272">
        <v>2011</v>
      </c>
      <c r="C1272">
        <v>12</v>
      </c>
      <c r="D1272">
        <v>49</v>
      </c>
      <c r="E1272">
        <v>16475</v>
      </c>
    </row>
    <row r="1273" spans="1:5">
      <c r="A1273" t="s">
        <v>34</v>
      </c>
      <c r="B1273">
        <v>2011</v>
      </c>
      <c r="C1273">
        <v>12</v>
      </c>
      <c r="D1273">
        <v>14</v>
      </c>
      <c r="E1273">
        <v>4862</v>
      </c>
    </row>
    <row r="1274" spans="1:5">
      <c r="A1274" t="s">
        <v>35</v>
      </c>
      <c r="B1274">
        <v>2011</v>
      </c>
      <c r="C1274">
        <v>12</v>
      </c>
      <c r="D1274">
        <v>43</v>
      </c>
      <c r="E1274">
        <v>16874</v>
      </c>
    </row>
    <row r="1275" spans="1:5">
      <c r="A1275" t="s">
        <v>36</v>
      </c>
      <c r="B1275">
        <v>2011</v>
      </c>
      <c r="C1275">
        <v>12</v>
      </c>
      <c r="D1275">
        <v>28</v>
      </c>
      <c r="E1275">
        <v>7527</v>
      </c>
    </row>
    <row r="1276" spans="1:5">
      <c r="A1276" t="s">
        <v>37</v>
      </c>
      <c r="B1276">
        <v>2011</v>
      </c>
      <c r="C1276">
        <v>12</v>
      </c>
      <c r="D1276">
        <v>6</v>
      </c>
      <c r="E1276">
        <v>3592</v>
      </c>
    </row>
    <row r="1277" spans="1:5">
      <c r="A1277" t="s">
        <v>38</v>
      </c>
      <c r="B1277">
        <v>2011</v>
      </c>
      <c r="C1277">
        <v>12</v>
      </c>
      <c r="D1277">
        <v>15</v>
      </c>
      <c r="E1277">
        <v>3070</v>
      </c>
    </row>
    <row r="1278" spans="1:5">
      <c r="A1278" t="s">
        <v>39</v>
      </c>
      <c r="B1278">
        <v>2011</v>
      </c>
      <c r="C1278">
        <v>12</v>
      </c>
      <c r="D1278">
        <v>34</v>
      </c>
      <c r="E1278">
        <v>11402</v>
      </c>
    </row>
    <row r="1279" spans="1:5">
      <c r="A1279" t="s">
        <v>40</v>
      </c>
      <c r="B1279">
        <v>2011</v>
      </c>
      <c r="C1279">
        <v>12</v>
      </c>
      <c r="D1279">
        <v>27</v>
      </c>
      <c r="E1279">
        <v>5152</v>
      </c>
    </row>
    <row r="1280" spans="1:5">
      <c r="A1280" t="s">
        <v>41</v>
      </c>
      <c r="B1280">
        <v>2011</v>
      </c>
      <c r="C1280">
        <v>12</v>
      </c>
      <c r="D1280">
        <v>22</v>
      </c>
      <c r="E1280">
        <v>5366</v>
      </c>
    </row>
    <row r="1281" spans="1:5">
      <c r="A1281" t="s">
        <v>42</v>
      </c>
      <c r="B1281">
        <v>2011</v>
      </c>
      <c r="C1281">
        <v>12</v>
      </c>
      <c r="D1281">
        <v>26</v>
      </c>
      <c r="E1281">
        <v>8907</v>
      </c>
    </row>
    <row r="1282" spans="1:5">
      <c r="A1282" t="s">
        <v>43</v>
      </c>
      <c r="B1282">
        <v>2011</v>
      </c>
      <c r="C1282">
        <v>12</v>
      </c>
      <c r="D1282">
        <v>85</v>
      </c>
      <c r="E1282">
        <v>10989</v>
      </c>
    </row>
    <row r="1283" spans="1:5">
      <c r="A1283" t="s">
        <v>44</v>
      </c>
      <c r="B1283">
        <v>2011</v>
      </c>
      <c r="C1283">
        <v>12</v>
      </c>
      <c r="D1283">
        <v>63</v>
      </c>
      <c r="E1283">
        <v>21359</v>
      </c>
    </row>
    <row r="1284" spans="1:5">
      <c r="A1284" t="s">
        <v>45</v>
      </c>
      <c r="B1284">
        <v>2011</v>
      </c>
      <c r="C1284">
        <v>12</v>
      </c>
      <c r="D1284">
        <v>12</v>
      </c>
      <c r="E1284">
        <v>2076</v>
      </c>
    </row>
    <row r="1285" spans="1:5">
      <c r="A1285" t="s">
        <v>46</v>
      </c>
      <c r="B1285">
        <v>2011</v>
      </c>
      <c r="C1285">
        <v>12</v>
      </c>
      <c r="D1285">
        <v>42</v>
      </c>
      <c r="E1285">
        <v>13874</v>
      </c>
    </row>
    <row r="1286" spans="1:5">
      <c r="A1286" t="s">
        <v>47</v>
      </c>
      <c r="B1286">
        <v>2011</v>
      </c>
      <c r="C1286">
        <v>12</v>
      </c>
      <c r="D1286">
        <v>16</v>
      </c>
      <c r="E1286">
        <v>2515</v>
      </c>
    </row>
    <row r="1287" spans="1:5">
      <c r="A1287" t="s">
        <v>48</v>
      </c>
      <c r="B1287">
        <v>2011</v>
      </c>
      <c r="C1287">
        <v>12</v>
      </c>
      <c r="D1287">
        <v>18</v>
      </c>
      <c r="E1287">
        <v>2128</v>
      </c>
    </row>
    <row r="1288" spans="1:5">
      <c r="A1288" t="s">
        <v>49</v>
      </c>
      <c r="B1288">
        <v>2011</v>
      </c>
      <c r="C1288">
        <v>12</v>
      </c>
      <c r="D1288">
        <v>50</v>
      </c>
      <c r="E1288">
        <v>15963</v>
      </c>
    </row>
    <row r="1289" spans="1:5">
      <c r="A1289" t="s">
        <v>50</v>
      </c>
      <c r="B1289">
        <v>2011</v>
      </c>
      <c r="C1289">
        <v>12</v>
      </c>
      <c r="D1289">
        <v>21</v>
      </c>
      <c r="E1289">
        <v>5571</v>
      </c>
    </row>
    <row r="1290" spans="1:5">
      <c r="A1290" t="s">
        <v>51</v>
      </c>
      <c r="B1290">
        <v>2011</v>
      </c>
      <c r="C1290">
        <v>12</v>
      </c>
      <c r="D1290">
        <v>22</v>
      </c>
      <c r="E1290">
        <v>8052</v>
      </c>
    </row>
    <row r="1291" spans="1:5">
      <c r="A1291" t="s">
        <v>52</v>
      </c>
      <c r="B1291">
        <v>2011</v>
      </c>
      <c r="C1291">
        <v>12</v>
      </c>
      <c r="D1291">
        <v>18</v>
      </c>
      <c r="E1291">
        <v>6046</v>
      </c>
    </row>
    <row r="1292" spans="1:5">
      <c r="A1292" t="s">
        <v>53</v>
      </c>
      <c r="B1292">
        <v>2011</v>
      </c>
      <c r="C1292">
        <v>12</v>
      </c>
      <c r="D1292">
        <v>51</v>
      </c>
      <c r="E1292">
        <v>11695</v>
      </c>
    </row>
    <row r="1293" spans="1:5">
      <c r="A1293" t="s">
        <v>54</v>
      </c>
      <c r="B1293">
        <v>2011</v>
      </c>
      <c r="C1293">
        <v>12</v>
      </c>
      <c r="D1293">
        <v>82</v>
      </c>
      <c r="E1293">
        <v>34763</v>
      </c>
    </row>
    <row r="1294" spans="1:5">
      <c r="A1294" t="s">
        <v>55</v>
      </c>
      <c r="B1294">
        <v>2011</v>
      </c>
      <c r="C1294">
        <v>12</v>
      </c>
      <c r="D1294">
        <v>23</v>
      </c>
      <c r="E1294">
        <v>10082</v>
      </c>
    </row>
    <row r="1295" spans="1:5">
      <c r="A1295" t="s">
        <v>56</v>
      </c>
      <c r="B1295">
        <v>2011</v>
      </c>
      <c r="C1295">
        <v>12</v>
      </c>
      <c r="D1295">
        <v>12</v>
      </c>
      <c r="E1295">
        <v>3391</v>
      </c>
    </row>
    <row r="1296" spans="1:5">
      <c r="A1296" t="s">
        <v>57</v>
      </c>
      <c r="B1296">
        <v>2011</v>
      </c>
      <c r="C1296">
        <v>12</v>
      </c>
      <c r="D1296">
        <v>91</v>
      </c>
      <c r="E1296">
        <v>65301</v>
      </c>
    </row>
    <row r="1297" spans="1:5">
      <c r="A1297" t="s">
        <v>58</v>
      </c>
      <c r="B1297">
        <v>2011</v>
      </c>
      <c r="C1297">
        <v>12</v>
      </c>
      <c r="D1297">
        <v>16</v>
      </c>
      <c r="E1297">
        <v>2483</v>
      </c>
    </row>
    <row r="1298" spans="1:5">
      <c r="A1298" t="s">
        <v>59</v>
      </c>
      <c r="B1298">
        <v>2011</v>
      </c>
      <c r="C1298">
        <v>12</v>
      </c>
      <c r="D1298">
        <v>37</v>
      </c>
      <c r="E1298">
        <v>11743</v>
      </c>
    </row>
    <row r="1299" spans="1:5">
      <c r="A1299" t="s">
        <v>60</v>
      </c>
      <c r="B1299">
        <v>2011</v>
      </c>
      <c r="C1299">
        <v>12</v>
      </c>
      <c r="D1299">
        <v>39</v>
      </c>
      <c r="E1299">
        <v>3234</v>
      </c>
    </row>
    <row r="1300" spans="1:5">
      <c r="A1300" t="s">
        <v>61</v>
      </c>
      <c r="B1300">
        <v>2011</v>
      </c>
      <c r="C1300">
        <v>12</v>
      </c>
      <c r="D1300">
        <v>20</v>
      </c>
      <c r="E1300">
        <v>4415</v>
      </c>
    </row>
    <row r="1301" spans="1:5">
      <c r="A1301" t="s">
        <v>62</v>
      </c>
      <c r="B1301">
        <v>2011</v>
      </c>
      <c r="C1301">
        <v>12</v>
      </c>
      <c r="D1301">
        <v>36</v>
      </c>
      <c r="E1301">
        <v>89787</v>
      </c>
    </row>
    <row r="1302" spans="1:5">
      <c r="A1302" t="s">
        <v>6</v>
      </c>
      <c r="B1302">
        <v>2011</v>
      </c>
      <c r="C1302">
        <v>13</v>
      </c>
      <c r="D1302">
        <v>28</v>
      </c>
      <c r="E1302">
        <v>9169</v>
      </c>
    </row>
    <row r="1303" spans="1:5">
      <c r="A1303" t="s">
        <v>12</v>
      </c>
      <c r="B1303">
        <v>2011</v>
      </c>
      <c r="C1303">
        <v>13</v>
      </c>
      <c r="D1303">
        <v>8</v>
      </c>
      <c r="E1303">
        <v>2379</v>
      </c>
    </row>
    <row r="1304" spans="1:5">
      <c r="A1304" t="s">
        <v>13</v>
      </c>
      <c r="B1304">
        <v>2011</v>
      </c>
      <c r="C1304">
        <v>13</v>
      </c>
      <c r="D1304">
        <v>64</v>
      </c>
      <c r="E1304">
        <v>24435</v>
      </c>
    </row>
    <row r="1305" spans="1:5">
      <c r="A1305" t="s">
        <v>14</v>
      </c>
      <c r="B1305">
        <v>2011</v>
      </c>
      <c r="C1305">
        <v>13</v>
      </c>
      <c r="D1305">
        <v>14</v>
      </c>
      <c r="E1305">
        <v>3908</v>
      </c>
    </row>
    <row r="1306" spans="1:5">
      <c r="A1306" t="s">
        <v>15</v>
      </c>
      <c r="B1306">
        <v>2011</v>
      </c>
      <c r="C1306">
        <v>13</v>
      </c>
      <c r="D1306">
        <v>131</v>
      </c>
      <c r="E1306">
        <v>36250</v>
      </c>
    </row>
    <row r="1307" spans="1:5">
      <c r="A1307" t="s">
        <v>16</v>
      </c>
      <c r="B1307">
        <v>2011</v>
      </c>
      <c r="C1307">
        <v>13</v>
      </c>
      <c r="D1307">
        <v>11</v>
      </c>
      <c r="E1307">
        <v>19504</v>
      </c>
    </row>
    <row r="1308" spans="1:5">
      <c r="A1308" t="s">
        <v>17</v>
      </c>
      <c r="B1308">
        <v>2011</v>
      </c>
      <c r="C1308">
        <v>13</v>
      </c>
      <c r="D1308">
        <v>25</v>
      </c>
      <c r="E1308">
        <v>6092</v>
      </c>
    </row>
    <row r="1309" spans="1:5">
      <c r="A1309" t="s">
        <v>18</v>
      </c>
      <c r="B1309">
        <v>2011</v>
      </c>
      <c r="C1309">
        <v>13</v>
      </c>
      <c r="D1309">
        <v>12</v>
      </c>
      <c r="E1309">
        <v>4233</v>
      </c>
    </row>
    <row r="1310" spans="1:5">
      <c r="A1310" t="s">
        <v>19</v>
      </c>
      <c r="B1310">
        <v>2011</v>
      </c>
      <c r="C1310">
        <v>13</v>
      </c>
      <c r="D1310">
        <v>3</v>
      </c>
      <c r="E1310">
        <v>2824</v>
      </c>
    </row>
    <row r="1311" spans="1:5">
      <c r="A1311" t="s">
        <v>20</v>
      </c>
      <c r="B1311">
        <v>2011</v>
      </c>
      <c r="C1311">
        <v>13</v>
      </c>
      <c r="D1311">
        <v>0</v>
      </c>
      <c r="E1311">
        <v>0</v>
      </c>
    </row>
    <row r="1312" spans="1:5">
      <c r="A1312" t="s">
        <v>21</v>
      </c>
      <c r="B1312">
        <v>2011</v>
      </c>
      <c r="C1312">
        <v>13</v>
      </c>
      <c r="D1312">
        <v>57</v>
      </c>
      <c r="E1312">
        <v>35417</v>
      </c>
    </row>
    <row r="1313" spans="1:5">
      <c r="A1313" t="s">
        <v>22</v>
      </c>
      <c r="B1313">
        <v>2011</v>
      </c>
      <c r="C1313">
        <v>13</v>
      </c>
      <c r="D1313">
        <v>15</v>
      </c>
      <c r="E1313">
        <v>1522</v>
      </c>
    </row>
    <row r="1314" spans="1:5">
      <c r="A1314" t="s">
        <v>23</v>
      </c>
      <c r="B1314">
        <v>2011</v>
      </c>
      <c r="C1314">
        <v>13</v>
      </c>
      <c r="D1314">
        <v>7</v>
      </c>
      <c r="E1314">
        <v>3598</v>
      </c>
    </row>
    <row r="1315" spans="1:5">
      <c r="A1315" t="s">
        <v>24</v>
      </c>
      <c r="B1315">
        <v>2011</v>
      </c>
      <c r="C1315">
        <v>13</v>
      </c>
      <c r="D1315">
        <v>71</v>
      </c>
      <c r="E1315">
        <v>38600</v>
      </c>
    </row>
    <row r="1316" spans="1:5">
      <c r="A1316" t="s">
        <v>25</v>
      </c>
      <c r="B1316">
        <v>2011</v>
      </c>
      <c r="C1316">
        <v>13</v>
      </c>
      <c r="D1316">
        <v>41</v>
      </c>
      <c r="E1316">
        <v>12088</v>
      </c>
    </row>
    <row r="1317" spans="1:5">
      <c r="A1317" t="s">
        <v>26</v>
      </c>
      <c r="B1317">
        <v>2011</v>
      </c>
      <c r="C1317">
        <v>13</v>
      </c>
      <c r="D1317">
        <v>7</v>
      </c>
      <c r="E1317">
        <v>2111</v>
      </c>
    </row>
    <row r="1318" spans="1:5">
      <c r="A1318" t="s">
        <v>27</v>
      </c>
      <c r="B1318">
        <v>2011</v>
      </c>
      <c r="C1318">
        <v>13</v>
      </c>
      <c r="D1318">
        <v>36</v>
      </c>
      <c r="E1318">
        <v>7325</v>
      </c>
    </row>
    <row r="1319" spans="1:5">
      <c r="A1319" t="s">
        <v>28</v>
      </c>
      <c r="B1319">
        <v>2011</v>
      </c>
      <c r="C1319">
        <v>13</v>
      </c>
      <c r="D1319">
        <v>15</v>
      </c>
      <c r="E1319">
        <v>18121</v>
      </c>
    </row>
    <row r="1320" spans="1:5">
      <c r="A1320" t="s">
        <v>29</v>
      </c>
      <c r="B1320">
        <v>2011</v>
      </c>
      <c r="C1320">
        <v>13</v>
      </c>
      <c r="D1320">
        <v>41</v>
      </c>
      <c r="E1320">
        <v>21461</v>
      </c>
    </row>
    <row r="1321" spans="1:5">
      <c r="A1321" t="s">
        <v>30</v>
      </c>
      <c r="B1321">
        <v>2011</v>
      </c>
      <c r="C1321">
        <v>13</v>
      </c>
      <c r="D1321">
        <v>28</v>
      </c>
      <c r="E1321">
        <v>6051</v>
      </c>
    </row>
    <row r="1322" spans="1:5">
      <c r="A1322" t="s">
        <v>31</v>
      </c>
      <c r="B1322">
        <v>2011</v>
      </c>
      <c r="C1322">
        <v>13</v>
      </c>
      <c r="D1322">
        <v>15</v>
      </c>
      <c r="E1322">
        <v>8485</v>
      </c>
    </row>
    <row r="1323" spans="1:5">
      <c r="A1323" t="s">
        <v>32</v>
      </c>
      <c r="B1323">
        <v>2011</v>
      </c>
      <c r="C1323">
        <v>13</v>
      </c>
      <c r="D1323">
        <v>51</v>
      </c>
      <c r="E1323">
        <v>29953</v>
      </c>
    </row>
    <row r="1324" spans="1:5">
      <c r="A1324" t="s">
        <v>33</v>
      </c>
      <c r="B1324">
        <v>2011</v>
      </c>
      <c r="C1324">
        <v>13</v>
      </c>
      <c r="D1324">
        <v>48</v>
      </c>
      <c r="E1324">
        <v>16157</v>
      </c>
    </row>
    <row r="1325" spans="1:5">
      <c r="A1325" t="s">
        <v>34</v>
      </c>
      <c r="B1325">
        <v>2011</v>
      </c>
      <c r="C1325">
        <v>13</v>
      </c>
      <c r="D1325">
        <v>14</v>
      </c>
      <c r="E1325">
        <v>4990</v>
      </c>
    </row>
    <row r="1326" spans="1:5">
      <c r="A1326" t="s">
        <v>35</v>
      </c>
      <c r="B1326">
        <v>2011</v>
      </c>
      <c r="C1326">
        <v>13</v>
      </c>
      <c r="D1326">
        <v>44</v>
      </c>
      <c r="E1326">
        <v>16677</v>
      </c>
    </row>
    <row r="1327" spans="1:5">
      <c r="A1327" t="s">
        <v>36</v>
      </c>
      <c r="B1327">
        <v>2011</v>
      </c>
      <c r="C1327">
        <v>13</v>
      </c>
      <c r="D1327">
        <v>27</v>
      </c>
      <c r="E1327">
        <v>6562</v>
      </c>
    </row>
    <row r="1328" spans="1:5">
      <c r="A1328" t="s">
        <v>37</v>
      </c>
      <c r="B1328">
        <v>2011</v>
      </c>
      <c r="C1328">
        <v>13</v>
      </c>
      <c r="D1328">
        <v>5</v>
      </c>
      <c r="E1328">
        <v>3003</v>
      </c>
    </row>
    <row r="1329" spans="1:5">
      <c r="A1329" t="s">
        <v>38</v>
      </c>
      <c r="B1329">
        <v>2011</v>
      </c>
      <c r="C1329">
        <v>13</v>
      </c>
      <c r="D1329">
        <v>14</v>
      </c>
      <c r="E1329">
        <v>2670</v>
      </c>
    </row>
    <row r="1330" spans="1:5">
      <c r="A1330" t="s">
        <v>39</v>
      </c>
      <c r="B1330">
        <v>2011</v>
      </c>
      <c r="C1330">
        <v>13</v>
      </c>
      <c r="D1330">
        <v>37</v>
      </c>
      <c r="E1330">
        <v>19128</v>
      </c>
    </row>
    <row r="1331" spans="1:5">
      <c r="A1331" t="s">
        <v>40</v>
      </c>
      <c r="B1331">
        <v>2011</v>
      </c>
      <c r="C1331">
        <v>13</v>
      </c>
      <c r="D1331">
        <v>27</v>
      </c>
      <c r="E1331">
        <v>5368</v>
      </c>
    </row>
    <row r="1332" spans="1:5">
      <c r="A1332" t="s">
        <v>41</v>
      </c>
      <c r="B1332">
        <v>2011</v>
      </c>
      <c r="C1332">
        <v>13</v>
      </c>
      <c r="D1332">
        <v>22</v>
      </c>
      <c r="E1332">
        <v>5188</v>
      </c>
    </row>
    <row r="1333" spans="1:5">
      <c r="A1333" t="s">
        <v>42</v>
      </c>
      <c r="B1333">
        <v>2011</v>
      </c>
      <c r="C1333">
        <v>13</v>
      </c>
      <c r="D1333">
        <v>24</v>
      </c>
      <c r="E1333">
        <v>8373</v>
      </c>
    </row>
    <row r="1334" spans="1:5">
      <c r="A1334" t="s">
        <v>43</v>
      </c>
      <c r="B1334">
        <v>2011</v>
      </c>
      <c r="C1334">
        <v>13</v>
      </c>
      <c r="D1334">
        <v>82</v>
      </c>
      <c r="E1334">
        <v>11974</v>
      </c>
    </row>
    <row r="1335" spans="1:5">
      <c r="A1335" t="s">
        <v>44</v>
      </c>
      <c r="B1335">
        <v>2011</v>
      </c>
      <c r="C1335">
        <v>13</v>
      </c>
      <c r="D1335">
        <v>59</v>
      </c>
      <c r="E1335">
        <v>20868</v>
      </c>
    </row>
    <row r="1336" spans="1:5">
      <c r="A1336" t="s">
        <v>45</v>
      </c>
      <c r="B1336">
        <v>2011</v>
      </c>
      <c r="C1336">
        <v>13</v>
      </c>
      <c r="D1336">
        <v>12</v>
      </c>
      <c r="E1336">
        <v>2244</v>
      </c>
    </row>
    <row r="1337" spans="1:5">
      <c r="A1337" t="s">
        <v>46</v>
      </c>
      <c r="B1337">
        <v>2011</v>
      </c>
      <c r="C1337">
        <v>13</v>
      </c>
      <c r="D1337">
        <v>39</v>
      </c>
      <c r="E1337">
        <v>12828</v>
      </c>
    </row>
    <row r="1338" spans="1:5">
      <c r="A1338" t="s">
        <v>47</v>
      </c>
      <c r="B1338">
        <v>2011</v>
      </c>
      <c r="C1338">
        <v>13</v>
      </c>
      <c r="D1338">
        <v>16</v>
      </c>
      <c r="E1338">
        <v>2060</v>
      </c>
    </row>
    <row r="1339" spans="1:5">
      <c r="A1339" t="s">
        <v>48</v>
      </c>
      <c r="B1339">
        <v>2011</v>
      </c>
      <c r="C1339">
        <v>13</v>
      </c>
      <c r="D1339">
        <v>17</v>
      </c>
      <c r="E1339">
        <v>3644</v>
      </c>
    </row>
    <row r="1340" spans="1:5">
      <c r="A1340" t="s">
        <v>49</v>
      </c>
      <c r="B1340">
        <v>2011</v>
      </c>
      <c r="C1340">
        <v>13</v>
      </c>
      <c r="D1340">
        <v>50</v>
      </c>
      <c r="E1340">
        <v>15682</v>
      </c>
    </row>
    <row r="1341" spans="1:5">
      <c r="A1341" t="s">
        <v>50</v>
      </c>
      <c r="B1341">
        <v>2011</v>
      </c>
      <c r="C1341">
        <v>13</v>
      </c>
      <c r="D1341">
        <v>21</v>
      </c>
      <c r="E1341">
        <v>5956</v>
      </c>
    </row>
    <row r="1342" spans="1:5">
      <c r="A1342" t="s">
        <v>51</v>
      </c>
      <c r="B1342">
        <v>2011</v>
      </c>
      <c r="C1342">
        <v>13</v>
      </c>
      <c r="D1342">
        <v>18</v>
      </c>
      <c r="E1342">
        <v>6944</v>
      </c>
    </row>
    <row r="1343" spans="1:5">
      <c r="A1343" t="s">
        <v>52</v>
      </c>
      <c r="B1343">
        <v>2011</v>
      </c>
      <c r="C1343">
        <v>13</v>
      </c>
      <c r="D1343">
        <v>18</v>
      </c>
      <c r="E1343">
        <v>5841</v>
      </c>
    </row>
    <row r="1344" spans="1:5">
      <c r="A1344" t="s">
        <v>53</v>
      </c>
      <c r="B1344">
        <v>2011</v>
      </c>
      <c r="C1344">
        <v>13</v>
      </c>
      <c r="D1344">
        <v>51</v>
      </c>
      <c r="E1344">
        <v>11492</v>
      </c>
    </row>
    <row r="1345" spans="1:5">
      <c r="A1345" t="s">
        <v>54</v>
      </c>
      <c r="B1345">
        <v>2011</v>
      </c>
      <c r="C1345">
        <v>13</v>
      </c>
      <c r="D1345">
        <v>79</v>
      </c>
      <c r="E1345">
        <v>45332</v>
      </c>
    </row>
    <row r="1346" spans="1:5">
      <c r="A1346" t="s">
        <v>55</v>
      </c>
      <c r="B1346">
        <v>2011</v>
      </c>
      <c r="C1346">
        <v>13</v>
      </c>
      <c r="D1346">
        <v>21</v>
      </c>
      <c r="E1346">
        <v>7705</v>
      </c>
    </row>
    <row r="1347" spans="1:5">
      <c r="A1347" t="s">
        <v>56</v>
      </c>
      <c r="B1347">
        <v>2011</v>
      </c>
      <c r="C1347">
        <v>13</v>
      </c>
      <c r="D1347">
        <v>12</v>
      </c>
      <c r="E1347">
        <v>3289</v>
      </c>
    </row>
    <row r="1348" spans="1:5">
      <c r="A1348" t="s">
        <v>57</v>
      </c>
      <c r="B1348">
        <v>2011</v>
      </c>
      <c r="C1348">
        <v>13</v>
      </c>
      <c r="D1348">
        <v>92</v>
      </c>
      <c r="E1348">
        <v>64702</v>
      </c>
    </row>
    <row r="1349" spans="1:5">
      <c r="A1349" t="s">
        <v>58</v>
      </c>
      <c r="B1349">
        <v>2011</v>
      </c>
      <c r="C1349">
        <v>13</v>
      </c>
      <c r="D1349">
        <v>14</v>
      </c>
      <c r="E1349">
        <v>2715</v>
      </c>
    </row>
    <row r="1350" spans="1:5">
      <c r="A1350" t="s">
        <v>59</v>
      </c>
      <c r="B1350">
        <v>2011</v>
      </c>
      <c r="C1350">
        <v>13</v>
      </c>
      <c r="D1350">
        <v>33</v>
      </c>
      <c r="E1350">
        <v>10674</v>
      </c>
    </row>
    <row r="1351" spans="1:5">
      <c r="A1351" t="s">
        <v>60</v>
      </c>
      <c r="B1351">
        <v>2011</v>
      </c>
      <c r="C1351">
        <v>13</v>
      </c>
      <c r="D1351">
        <v>40</v>
      </c>
      <c r="E1351">
        <v>4400</v>
      </c>
    </row>
    <row r="1352" spans="1:5">
      <c r="A1352" t="s">
        <v>61</v>
      </c>
      <c r="B1352">
        <v>2011</v>
      </c>
      <c r="C1352">
        <v>13</v>
      </c>
      <c r="D1352">
        <v>19</v>
      </c>
      <c r="E1352">
        <v>3932</v>
      </c>
    </row>
    <row r="1353" spans="1:5">
      <c r="A1353" t="s">
        <v>62</v>
      </c>
      <c r="B1353">
        <v>2011</v>
      </c>
      <c r="C1353">
        <v>13</v>
      </c>
      <c r="D1353">
        <v>37</v>
      </c>
      <c r="E1353">
        <v>89117</v>
      </c>
    </row>
    <row r="1354" spans="1:5">
      <c r="A1354" t="s">
        <v>6</v>
      </c>
      <c r="B1354">
        <v>2011</v>
      </c>
      <c r="C1354">
        <v>14</v>
      </c>
      <c r="D1354">
        <v>27</v>
      </c>
      <c r="E1354">
        <v>9175</v>
      </c>
    </row>
    <row r="1355" spans="1:5">
      <c r="A1355" t="s">
        <v>12</v>
      </c>
      <c r="B1355">
        <v>2011</v>
      </c>
      <c r="C1355">
        <v>14</v>
      </c>
      <c r="D1355">
        <v>8</v>
      </c>
      <c r="E1355">
        <v>2219</v>
      </c>
    </row>
    <row r="1356" spans="1:5">
      <c r="A1356" t="s">
        <v>13</v>
      </c>
      <c r="B1356">
        <v>2011</v>
      </c>
      <c r="C1356">
        <v>14</v>
      </c>
      <c r="D1356">
        <v>65</v>
      </c>
      <c r="E1356">
        <v>24661</v>
      </c>
    </row>
    <row r="1357" spans="1:5">
      <c r="A1357" t="s">
        <v>14</v>
      </c>
      <c r="B1357">
        <v>2011</v>
      </c>
      <c r="C1357">
        <v>14</v>
      </c>
      <c r="D1357">
        <v>14</v>
      </c>
      <c r="E1357">
        <v>2703</v>
      </c>
    </row>
    <row r="1358" spans="1:5">
      <c r="A1358" t="s">
        <v>15</v>
      </c>
      <c r="B1358">
        <v>2011</v>
      </c>
      <c r="C1358">
        <v>14</v>
      </c>
      <c r="D1358">
        <v>121</v>
      </c>
      <c r="E1358">
        <v>35023</v>
      </c>
    </row>
    <row r="1359" spans="1:5">
      <c r="A1359" t="s">
        <v>16</v>
      </c>
      <c r="B1359">
        <v>2011</v>
      </c>
      <c r="C1359">
        <v>14</v>
      </c>
      <c r="D1359">
        <v>12</v>
      </c>
      <c r="E1359">
        <v>20297</v>
      </c>
    </row>
    <row r="1360" spans="1:5">
      <c r="A1360" t="s">
        <v>17</v>
      </c>
      <c r="B1360">
        <v>2011</v>
      </c>
      <c r="C1360">
        <v>14</v>
      </c>
      <c r="D1360">
        <v>13</v>
      </c>
      <c r="E1360">
        <v>4647</v>
      </c>
    </row>
    <row r="1361" spans="1:5">
      <c r="A1361" t="s">
        <v>18</v>
      </c>
      <c r="B1361">
        <v>2011</v>
      </c>
      <c r="C1361">
        <v>14</v>
      </c>
      <c r="D1361">
        <v>11</v>
      </c>
      <c r="E1361">
        <v>3999</v>
      </c>
    </row>
    <row r="1362" spans="1:5">
      <c r="A1362" t="s">
        <v>19</v>
      </c>
      <c r="B1362">
        <v>2011</v>
      </c>
      <c r="C1362">
        <v>14</v>
      </c>
      <c r="D1362">
        <v>2</v>
      </c>
      <c r="E1362">
        <v>1537</v>
      </c>
    </row>
    <row r="1363" spans="1:5">
      <c r="A1363" t="s">
        <v>20</v>
      </c>
      <c r="B1363">
        <v>2011</v>
      </c>
      <c r="C1363">
        <v>14</v>
      </c>
      <c r="D1363">
        <v>0</v>
      </c>
      <c r="E1363">
        <v>0</v>
      </c>
    </row>
    <row r="1364" spans="1:5">
      <c r="A1364" t="s">
        <v>21</v>
      </c>
      <c r="B1364">
        <v>2011</v>
      </c>
      <c r="C1364">
        <v>14</v>
      </c>
      <c r="D1364">
        <v>58</v>
      </c>
      <c r="E1364">
        <v>35896</v>
      </c>
    </row>
    <row r="1365" spans="1:5">
      <c r="A1365" t="s">
        <v>22</v>
      </c>
      <c r="B1365">
        <v>2011</v>
      </c>
      <c r="C1365">
        <v>14</v>
      </c>
      <c r="D1365">
        <v>15</v>
      </c>
      <c r="E1365">
        <v>1536</v>
      </c>
    </row>
    <row r="1366" spans="1:5">
      <c r="A1366" t="s">
        <v>23</v>
      </c>
      <c r="B1366">
        <v>2011</v>
      </c>
      <c r="C1366">
        <v>14</v>
      </c>
      <c r="D1366">
        <v>8</v>
      </c>
      <c r="E1366">
        <v>3740</v>
      </c>
    </row>
    <row r="1367" spans="1:5">
      <c r="A1367" t="s">
        <v>24</v>
      </c>
      <c r="B1367">
        <v>2011</v>
      </c>
      <c r="C1367">
        <v>14</v>
      </c>
      <c r="D1367">
        <v>71</v>
      </c>
      <c r="E1367">
        <v>39523</v>
      </c>
    </row>
    <row r="1368" spans="1:5">
      <c r="A1368" t="s">
        <v>25</v>
      </c>
      <c r="B1368">
        <v>2011</v>
      </c>
      <c r="C1368">
        <v>14</v>
      </c>
      <c r="D1368">
        <v>40</v>
      </c>
      <c r="E1368">
        <v>11601</v>
      </c>
    </row>
    <row r="1369" spans="1:5">
      <c r="A1369" t="s">
        <v>26</v>
      </c>
      <c r="B1369">
        <v>2011</v>
      </c>
      <c r="C1369">
        <v>14</v>
      </c>
      <c r="D1369">
        <v>7</v>
      </c>
      <c r="E1369">
        <v>2359</v>
      </c>
    </row>
    <row r="1370" spans="1:5">
      <c r="A1370" t="s">
        <v>27</v>
      </c>
      <c r="B1370">
        <v>2011</v>
      </c>
      <c r="C1370">
        <v>14</v>
      </c>
      <c r="D1370">
        <v>38</v>
      </c>
      <c r="E1370">
        <v>7846</v>
      </c>
    </row>
    <row r="1371" spans="1:5">
      <c r="A1371" t="s">
        <v>28</v>
      </c>
      <c r="B1371">
        <v>2011</v>
      </c>
      <c r="C1371">
        <v>14</v>
      </c>
      <c r="D1371">
        <v>13</v>
      </c>
      <c r="E1371">
        <v>12356</v>
      </c>
    </row>
    <row r="1372" spans="1:5">
      <c r="A1372" t="s">
        <v>29</v>
      </c>
      <c r="B1372">
        <v>2011</v>
      </c>
      <c r="C1372">
        <v>14</v>
      </c>
      <c r="D1372">
        <v>40</v>
      </c>
      <c r="E1372">
        <v>18793</v>
      </c>
    </row>
    <row r="1373" spans="1:5">
      <c r="A1373" t="s">
        <v>30</v>
      </c>
      <c r="B1373">
        <v>2011</v>
      </c>
      <c r="C1373">
        <v>14</v>
      </c>
      <c r="D1373">
        <v>28</v>
      </c>
      <c r="E1373">
        <v>6495</v>
      </c>
    </row>
    <row r="1374" spans="1:5">
      <c r="A1374" t="s">
        <v>31</v>
      </c>
      <c r="B1374">
        <v>2011</v>
      </c>
      <c r="C1374">
        <v>14</v>
      </c>
      <c r="D1374">
        <v>12</v>
      </c>
      <c r="E1374">
        <v>7375</v>
      </c>
    </row>
    <row r="1375" spans="1:5">
      <c r="A1375" t="s">
        <v>32</v>
      </c>
      <c r="B1375">
        <v>2011</v>
      </c>
      <c r="C1375">
        <v>14</v>
      </c>
      <c r="D1375">
        <v>47</v>
      </c>
      <c r="E1375">
        <v>28679</v>
      </c>
    </row>
    <row r="1376" spans="1:5">
      <c r="A1376" t="s">
        <v>33</v>
      </c>
      <c r="B1376">
        <v>2011</v>
      </c>
      <c r="C1376">
        <v>14</v>
      </c>
      <c r="D1376">
        <v>46</v>
      </c>
      <c r="E1376">
        <v>14023</v>
      </c>
    </row>
    <row r="1377" spans="1:5">
      <c r="A1377" t="s">
        <v>34</v>
      </c>
      <c r="B1377">
        <v>2011</v>
      </c>
      <c r="C1377">
        <v>14</v>
      </c>
      <c r="D1377">
        <v>15</v>
      </c>
      <c r="E1377">
        <v>5132</v>
      </c>
    </row>
    <row r="1378" spans="1:5">
      <c r="A1378" t="s">
        <v>35</v>
      </c>
      <c r="B1378">
        <v>2011</v>
      </c>
      <c r="C1378">
        <v>14</v>
      </c>
      <c r="D1378">
        <v>43</v>
      </c>
      <c r="E1378">
        <v>16420</v>
      </c>
    </row>
    <row r="1379" spans="1:5">
      <c r="A1379" t="s">
        <v>36</v>
      </c>
      <c r="B1379">
        <v>2011</v>
      </c>
      <c r="C1379">
        <v>14</v>
      </c>
      <c r="D1379">
        <v>26</v>
      </c>
      <c r="E1379">
        <v>6762</v>
      </c>
    </row>
    <row r="1380" spans="1:5">
      <c r="A1380" t="s">
        <v>37</v>
      </c>
      <c r="B1380">
        <v>2011</v>
      </c>
      <c r="C1380">
        <v>14</v>
      </c>
      <c r="D1380">
        <v>5</v>
      </c>
      <c r="E1380">
        <v>2148</v>
      </c>
    </row>
    <row r="1381" spans="1:5">
      <c r="A1381" t="s">
        <v>38</v>
      </c>
      <c r="B1381">
        <v>2011</v>
      </c>
      <c r="C1381">
        <v>14</v>
      </c>
      <c r="D1381">
        <v>15</v>
      </c>
      <c r="E1381">
        <v>3243</v>
      </c>
    </row>
    <row r="1382" spans="1:5">
      <c r="A1382" t="s">
        <v>39</v>
      </c>
      <c r="B1382">
        <v>2011</v>
      </c>
      <c r="C1382">
        <v>14</v>
      </c>
      <c r="D1382">
        <v>36</v>
      </c>
      <c r="E1382">
        <v>18443</v>
      </c>
    </row>
    <row r="1383" spans="1:5">
      <c r="A1383" t="s">
        <v>40</v>
      </c>
      <c r="B1383">
        <v>2011</v>
      </c>
      <c r="C1383">
        <v>14</v>
      </c>
      <c r="D1383">
        <v>25</v>
      </c>
      <c r="E1383">
        <v>5082</v>
      </c>
    </row>
    <row r="1384" spans="1:5">
      <c r="A1384" t="s">
        <v>41</v>
      </c>
      <c r="B1384">
        <v>2011</v>
      </c>
      <c r="C1384">
        <v>14</v>
      </c>
      <c r="D1384">
        <v>22</v>
      </c>
      <c r="E1384">
        <v>5448</v>
      </c>
    </row>
    <row r="1385" spans="1:5">
      <c r="A1385" t="s">
        <v>42</v>
      </c>
      <c r="B1385">
        <v>2011</v>
      </c>
      <c r="C1385">
        <v>14</v>
      </c>
      <c r="D1385">
        <v>26</v>
      </c>
      <c r="E1385">
        <v>8611</v>
      </c>
    </row>
    <row r="1386" spans="1:5">
      <c r="A1386" t="s">
        <v>43</v>
      </c>
      <c r="B1386">
        <v>2011</v>
      </c>
      <c r="C1386">
        <v>14</v>
      </c>
      <c r="D1386">
        <v>80</v>
      </c>
      <c r="E1386">
        <v>11263</v>
      </c>
    </row>
    <row r="1387" spans="1:5">
      <c r="A1387" t="s">
        <v>44</v>
      </c>
      <c r="B1387">
        <v>2011</v>
      </c>
      <c r="C1387">
        <v>14</v>
      </c>
      <c r="D1387">
        <v>56</v>
      </c>
      <c r="E1387">
        <v>19570</v>
      </c>
    </row>
    <row r="1388" spans="1:5">
      <c r="A1388" t="s">
        <v>45</v>
      </c>
      <c r="B1388">
        <v>2011</v>
      </c>
      <c r="C1388">
        <v>14</v>
      </c>
      <c r="D1388">
        <v>11</v>
      </c>
      <c r="E1388">
        <v>2078</v>
      </c>
    </row>
    <row r="1389" spans="1:5">
      <c r="A1389" t="s">
        <v>46</v>
      </c>
      <c r="B1389">
        <v>2011</v>
      </c>
      <c r="C1389">
        <v>14</v>
      </c>
      <c r="D1389">
        <v>38</v>
      </c>
      <c r="E1389">
        <v>11536</v>
      </c>
    </row>
    <row r="1390" spans="1:5">
      <c r="A1390" t="s">
        <v>47</v>
      </c>
      <c r="B1390">
        <v>2011</v>
      </c>
      <c r="C1390">
        <v>14</v>
      </c>
      <c r="D1390">
        <v>16</v>
      </c>
      <c r="E1390">
        <v>2872</v>
      </c>
    </row>
    <row r="1391" spans="1:5">
      <c r="A1391" t="s">
        <v>48</v>
      </c>
      <c r="B1391">
        <v>2011</v>
      </c>
      <c r="C1391">
        <v>14</v>
      </c>
      <c r="D1391">
        <v>18</v>
      </c>
      <c r="E1391">
        <v>3769</v>
      </c>
    </row>
    <row r="1392" spans="1:5">
      <c r="A1392" t="s">
        <v>49</v>
      </c>
      <c r="B1392">
        <v>2011</v>
      </c>
      <c r="C1392">
        <v>14</v>
      </c>
      <c r="D1392">
        <v>49</v>
      </c>
      <c r="E1392">
        <v>15700</v>
      </c>
    </row>
    <row r="1393" spans="1:5">
      <c r="A1393" t="s">
        <v>50</v>
      </c>
      <c r="B1393">
        <v>2011</v>
      </c>
      <c r="C1393">
        <v>14</v>
      </c>
      <c r="D1393">
        <v>21</v>
      </c>
      <c r="E1393">
        <v>6703</v>
      </c>
    </row>
    <row r="1394" spans="1:5">
      <c r="A1394" t="s">
        <v>51</v>
      </c>
      <c r="B1394">
        <v>2011</v>
      </c>
      <c r="C1394">
        <v>14</v>
      </c>
      <c r="D1394">
        <v>20</v>
      </c>
      <c r="E1394">
        <v>7956</v>
      </c>
    </row>
    <row r="1395" spans="1:5">
      <c r="A1395" t="s">
        <v>52</v>
      </c>
      <c r="B1395">
        <v>2011</v>
      </c>
      <c r="C1395">
        <v>14</v>
      </c>
      <c r="D1395">
        <v>17</v>
      </c>
      <c r="E1395">
        <v>5097</v>
      </c>
    </row>
    <row r="1396" spans="1:5">
      <c r="A1396" t="s">
        <v>53</v>
      </c>
      <c r="B1396">
        <v>2011</v>
      </c>
      <c r="C1396">
        <v>14</v>
      </c>
      <c r="D1396">
        <v>50</v>
      </c>
      <c r="E1396">
        <v>12510</v>
      </c>
    </row>
    <row r="1397" spans="1:5">
      <c r="A1397" t="s">
        <v>54</v>
      </c>
      <c r="B1397">
        <v>2011</v>
      </c>
      <c r="C1397">
        <v>14</v>
      </c>
      <c r="D1397">
        <v>79</v>
      </c>
      <c r="E1397">
        <v>45138</v>
      </c>
    </row>
    <row r="1398" spans="1:5">
      <c r="A1398" t="s">
        <v>55</v>
      </c>
      <c r="B1398">
        <v>2011</v>
      </c>
      <c r="C1398">
        <v>14</v>
      </c>
      <c r="D1398">
        <v>15</v>
      </c>
      <c r="E1398">
        <v>7178</v>
      </c>
    </row>
    <row r="1399" spans="1:5">
      <c r="A1399" t="s">
        <v>56</v>
      </c>
      <c r="B1399">
        <v>2011</v>
      </c>
      <c r="C1399">
        <v>14</v>
      </c>
      <c r="D1399">
        <v>11</v>
      </c>
      <c r="E1399">
        <v>3261</v>
      </c>
    </row>
    <row r="1400" spans="1:5">
      <c r="A1400" t="s">
        <v>57</v>
      </c>
      <c r="B1400">
        <v>2011</v>
      </c>
      <c r="C1400">
        <v>14</v>
      </c>
      <c r="D1400">
        <v>93</v>
      </c>
      <c r="E1400">
        <v>68000</v>
      </c>
    </row>
    <row r="1401" spans="1:5">
      <c r="A1401" t="s">
        <v>58</v>
      </c>
      <c r="B1401">
        <v>2011</v>
      </c>
      <c r="C1401">
        <v>14</v>
      </c>
      <c r="D1401">
        <v>11</v>
      </c>
      <c r="E1401">
        <v>2254</v>
      </c>
    </row>
    <row r="1402" spans="1:5">
      <c r="A1402" t="s">
        <v>59</v>
      </c>
      <c r="B1402">
        <v>2011</v>
      </c>
      <c r="C1402">
        <v>14</v>
      </c>
      <c r="D1402">
        <v>36</v>
      </c>
      <c r="E1402">
        <v>10946</v>
      </c>
    </row>
    <row r="1403" spans="1:5">
      <c r="A1403" t="s">
        <v>60</v>
      </c>
      <c r="B1403">
        <v>2011</v>
      </c>
      <c r="C1403">
        <v>14</v>
      </c>
      <c r="D1403">
        <v>40</v>
      </c>
      <c r="E1403">
        <v>4393</v>
      </c>
    </row>
    <row r="1404" spans="1:5">
      <c r="A1404" t="s">
        <v>61</v>
      </c>
      <c r="B1404">
        <v>2011</v>
      </c>
      <c r="C1404">
        <v>14</v>
      </c>
      <c r="D1404">
        <v>19</v>
      </c>
      <c r="E1404">
        <v>4179</v>
      </c>
    </row>
    <row r="1405" spans="1:5">
      <c r="A1405" t="s">
        <v>62</v>
      </c>
      <c r="B1405">
        <v>2011</v>
      </c>
      <c r="C1405">
        <v>14</v>
      </c>
      <c r="D1405">
        <v>36</v>
      </c>
      <c r="E1405">
        <v>91412</v>
      </c>
    </row>
    <row r="1406" spans="1:5">
      <c r="A1406" t="s">
        <v>6</v>
      </c>
      <c r="B1406">
        <v>2011</v>
      </c>
      <c r="C1406">
        <v>15</v>
      </c>
      <c r="D1406">
        <v>24</v>
      </c>
      <c r="E1406">
        <v>7063</v>
      </c>
    </row>
    <row r="1407" spans="1:5">
      <c r="A1407" t="s">
        <v>12</v>
      </c>
      <c r="B1407">
        <v>2011</v>
      </c>
      <c r="C1407">
        <v>15</v>
      </c>
      <c r="D1407">
        <v>8</v>
      </c>
      <c r="E1407">
        <v>2271</v>
      </c>
    </row>
    <row r="1408" spans="1:5">
      <c r="A1408" t="s">
        <v>13</v>
      </c>
      <c r="B1408">
        <v>2011</v>
      </c>
      <c r="C1408">
        <v>15</v>
      </c>
      <c r="D1408">
        <v>66</v>
      </c>
      <c r="E1408">
        <v>24803</v>
      </c>
    </row>
    <row r="1409" spans="1:5">
      <c r="A1409" t="s">
        <v>14</v>
      </c>
      <c r="B1409">
        <v>2011</v>
      </c>
      <c r="C1409">
        <v>15</v>
      </c>
      <c r="D1409">
        <v>13</v>
      </c>
      <c r="E1409">
        <v>2735</v>
      </c>
    </row>
    <row r="1410" spans="1:5">
      <c r="A1410" t="s">
        <v>15</v>
      </c>
      <c r="B1410">
        <v>2011</v>
      </c>
      <c r="C1410">
        <v>15</v>
      </c>
      <c r="D1410">
        <v>120</v>
      </c>
      <c r="E1410">
        <v>35693</v>
      </c>
    </row>
    <row r="1411" spans="1:5">
      <c r="A1411" t="s">
        <v>16</v>
      </c>
      <c r="B1411">
        <v>2011</v>
      </c>
      <c r="C1411">
        <v>15</v>
      </c>
      <c r="D1411">
        <v>12</v>
      </c>
      <c r="E1411">
        <v>20506</v>
      </c>
    </row>
    <row r="1412" spans="1:5">
      <c r="A1412" t="s">
        <v>17</v>
      </c>
      <c r="B1412">
        <v>2011</v>
      </c>
      <c r="C1412">
        <v>15</v>
      </c>
      <c r="D1412">
        <v>11</v>
      </c>
      <c r="E1412">
        <v>3275</v>
      </c>
    </row>
    <row r="1413" spans="1:5">
      <c r="A1413" t="s">
        <v>18</v>
      </c>
      <c r="B1413">
        <v>2011</v>
      </c>
      <c r="C1413">
        <v>15</v>
      </c>
      <c r="D1413">
        <v>10</v>
      </c>
      <c r="E1413">
        <v>3468</v>
      </c>
    </row>
    <row r="1414" spans="1:5">
      <c r="A1414" t="s">
        <v>19</v>
      </c>
      <c r="B1414">
        <v>2011</v>
      </c>
      <c r="C1414">
        <v>15</v>
      </c>
      <c r="D1414">
        <v>2</v>
      </c>
      <c r="E1414">
        <v>1464</v>
      </c>
    </row>
    <row r="1415" spans="1:5">
      <c r="A1415" t="s">
        <v>20</v>
      </c>
      <c r="B1415">
        <v>2011</v>
      </c>
      <c r="C1415">
        <v>15</v>
      </c>
      <c r="D1415">
        <v>0</v>
      </c>
      <c r="E1415">
        <v>0</v>
      </c>
    </row>
    <row r="1416" spans="1:5">
      <c r="A1416" t="s">
        <v>21</v>
      </c>
      <c r="B1416">
        <v>2011</v>
      </c>
      <c r="C1416">
        <v>15</v>
      </c>
      <c r="D1416">
        <v>58</v>
      </c>
      <c r="E1416">
        <v>36440</v>
      </c>
    </row>
    <row r="1417" spans="1:5">
      <c r="A1417" t="s">
        <v>22</v>
      </c>
      <c r="B1417">
        <v>2011</v>
      </c>
      <c r="C1417">
        <v>15</v>
      </c>
      <c r="D1417">
        <v>15</v>
      </c>
      <c r="E1417">
        <v>1405</v>
      </c>
    </row>
    <row r="1418" spans="1:5">
      <c r="A1418" t="s">
        <v>23</v>
      </c>
      <c r="B1418">
        <v>2011</v>
      </c>
      <c r="C1418">
        <v>15</v>
      </c>
      <c r="D1418">
        <v>8</v>
      </c>
      <c r="E1418">
        <v>3647</v>
      </c>
    </row>
    <row r="1419" spans="1:5">
      <c r="A1419" t="s">
        <v>24</v>
      </c>
      <c r="B1419">
        <v>2011</v>
      </c>
      <c r="C1419">
        <v>15</v>
      </c>
      <c r="D1419">
        <v>71</v>
      </c>
      <c r="E1419">
        <v>39220</v>
      </c>
    </row>
    <row r="1420" spans="1:5">
      <c r="A1420" t="s">
        <v>25</v>
      </c>
      <c r="B1420">
        <v>2011</v>
      </c>
      <c r="C1420">
        <v>15</v>
      </c>
      <c r="D1420">
        <v>40</v>
      </c>
      <c r="E1420">
        <v>11701</v>
      </c>
    </row>
    <row r="1421" spans="1:5">
      <c r="A1421" t="s">
        <v>26</v>
      </c>
      <c r="B1421">
        <v>2011</v>
      </c>
      <c r="C1421">
        <v>15</v>
      </c>
      <c r="D1421">
        <v>7</v>
      </c>
      <c r="E1421">
        <v>2219</v>
      </c>
    </row>
    <row r="1422" spans="1:5">
      <c r="A1422" t="s">
        <v>27</v>
      </c>
      <c r="B1422">
        <v>2011</v>
      </c>
      <c r="C1422">
        <v>15</v>
      </c>
      <c r="D1422">
        <v>36</v>
      </c>
      <c r="E1422">
        <v>8277</v>
      </c>
    </row>
    <row r="1423" spans="1:5">
      <c r="A1423" t="s">
        <v>28</v>
      </c>
      <c r="B1423">
        <v>2011</v>
      </c>
      <c r="C1423">
        <v>15</v>
      </c>
      <c r="D1423">
        <v>11</v>
      </c>
      <c r="E1423">
        <v>14314</v>
      </c>
    </row>
    <row r="1424" spans="1:5">
      <c r="A1424" t="s">
        <v>29</v>
      </c>
      <c r="B1424">
        <v>2011</v>
      </c>
      <c r="C1424">
        <v>15</v>
      </c>
      <c r="D1424">
        <v>29</v>
      </c>
      <c r="E1424">
        <v>16289</v>
      </c>
    </row>
    <row r="1425" spans="1:5">
      <c r="A1425" t="s">
        <v>30</v>
      </c>
      <c r="B1425">
        <v>2011</v>
      </c>
      <c r="C1425">
        <v>15</v>
      </c>
      <c r="D1425">
        <v>26</v>
      </c>
      <c r="E1425">
        <v>5120</v>
      </c>
    </row>
    <row r="1426" spans="1:5">
      <c r="A1426" t="s">
        <v>31</v>
      </c>
      <c r="B1426">
        <v>2011</v>
      </c>
      <c r="C1426">
        <v>15</v>
      </c>
      <c r="D1426">
        <v>10</v>
      </c>
      <c r="E1426">
        <v>6080</v>
      </c>
    </row>
    <row r="1427" spans="1:5">
      <c r="A1427" t="s">
        <v>32</v>
      </c>
      <c r="B1427">
        <v>2011</v>
      </c>
      <c r="C1427">
        <v>15</v>
      </c>
      <c r="D1427">
        <v>48</v>
      </c>
      <c r="E1427">
        <v>28403</v>
      </c>
    </row>
    <row r="1428" spans="1:5">
      <c r="A1428" t="s">
        <v>33</v>
      </c>
      <c r="B1428">
        <v>2011</v>
      </c>
      <c r="C1428">
        <v>15</v>
      </c>
      <c r="D1428">
        <v>49</v>
      </c>
      <c r="E1428">
        <v>16466</v>
      </c>
    </row>
    <row r="1429" spans="1:5">
      <c r="A1429" t="s">
        <v>34</v>
      </c>
      <c r="B1429">
        <v>2011</v>
      </c>
      <c r="C1429">
        <v>15</v>
      </c>
      <c r="D1429">
        <v>14</v>
      </c>
      <c r="E1429">
        <v>4849</v>
      </c>
    </row>
    <row r="1430" spans="1:5">
      <c r="A1430" t="s">
        <v>35</v>
      </c>
      <c r="B1430">
        <v>2011</v>
      </c>
      <c r="C1430">
        <v>15</v>
      </c>
      <c r="D1430">
        <v>43</v>
      </c>
      <c r="E1430">
        <v>16606</v>
      </c>
    </row>
    <row r="1431" spans="1:5">
      <c r="A1431" t="s">
        <v>36</v>
      </c>
      <c r="B1431">
        <v>2011</v>
      </c>
      <c r="C1431">
        <v>15</v>
      </c>
      <c r="D1431">
        <v>26</v>
      </c>
      <c r="E1431">
        <v>6956</v>
      </c>
    </row>
    <row r="1432" spans="1:5">
      <c r="A1432" t="s">
        <v>37</v>
      </c>
      <c r="B1432">
        <v>2011</v>
      </c>
      <c r="C1432">
        <v>15</v>
      </c>
      <c r="D1432">
        <v>6</v>
      </c>
      <c r="E1432">
        <v>3404</v>
      </c>
    </row>
    <row r="1433" spans="1:5">
      <c r="A1433" t="s">
        <v>38</v>
      </c>
      <c r="B1433">
        <v>2011</v>
      </c>
      <c r="C1433">
        <v>15</v>
      </c>
      <c r="D1433">
        <v>14</v>
      </c>
      <c r="E1433">
        <v>2640</v>
      </c>
    </row>
    <row r="1434" spans="1:5">
      <c r="A1434" t="s">
        <v>39</v>
      </c>
      <c r="B1434">
        <v>2011</v>
      </c>
      <c r="C1434">
        <v>15</v>
      </c>
      <c r="D1434">
        <v>31</v>
      </c>
      <c r="E1434">
        <v>13722</v>
      </c>
    </row>
    <row r="1435" spans="1:5">
      <c r="A1435" t="s">
        <v>40</v>
      </c>
      <c r="B1435">
        <v>2011</v>
      </c>
      <c r="C1435">
        <v>15</v>
      </c>
      <c r="D1435">
        <v>25</v>
      </c>
      <c r="E1435">
        <v>5076</v>
      </c>
    </row>
    <row r="1436" spans="1:5">
      <c r="A1436" t="s">
        <v>41</v>
      </c>
      <c r="B1436">
        <v>2011</v>
      </c>
      <c r="C1436">
        <v>15</v>
      </c>
      <c r="D1436">
        <v>21</v>
      </c>
      <c r="E1436">
        <v>5097</v>
      </c>
    </row>
    <row r="1437" spans="1:5">
      <c r="A1437" t="s">
        <v>42</v>
      </c>
      <c r="B1437">
        <v>2011</v>
      </c>
      <c r="C1437">
        <v>15</v>
      </c>
      <c r="D1437">
        <v>25</v>
      </c>
      <c r="E1437">
        <v>7934</v>
      </c>
    </row>
    <row r="1438" spans="1:5">
      <c r="A1438" t="s">
        <v>43</v>
      </c>
      <c r="B1438">
        <v>2011</v>
      </c>
      <c r="C1438">
        <v>15</v>
      </c>
      <c r="D1438">
        <v>78</v>
      </c>
      <c r="E1438">
        <v>9978</v>
      </c>
    </row>
    <row r="1439" spans="1:5">
      <c r="A1439" t="s">
        <v>44</v>
      </c>
      <c r="B1439">
        <v>2011</v>
      </c>
      <c r="C1439">
        <v>15</v>
      </c>
      <c r="D1439">
        <v>58</v>
      </c>
      <c r="E1439">
        <v>19623</v>
      </c>
    </row>
    <row r="1440" spans="1:5">
      <c r="A1440" t="s">
        <v>45</v>
      </c>
      <c r="B1440">
        <v>2011</v>
      </c>
      <c r="C1440">
        <v>15</v>
      </c>
      <c r="D1440">
        <v>11</v>
      </c>
      <c r="E1440">
        <v>2014</v>
      </c>
    </row>
    <row r="1441" spans="1:5">
      <c r="A1441" t="s">
        <v>46</v>
      </c>
      <c r="B1441">
        <v>2011</v>
      </c>
      <c r="C1441">
        <v>15</v>
      </c>
      <c r="D1441">
        <v>36</v>
      </c>
      <c r="E1441">
        <v>11280</v>
      </c>
    </row>
    <row r="1442" spans="1:5">
      <c r="A1442" t="s">
        <v>47</v>
      </c>
      <c r="B1442">
        <v>2011</v>
      </c>
      <c r="C1442">
        <v>15</v>
      </c>
      <c r="D1442">
        <v>16</v>
      </c>
      <c r="E1442">
        <v>2373</v>
      </c>
    </row>
    <row r="1443" spans="1:5">
      <c r="A1443" t="s">
        <v>48</v>
      </c>
      <c r="B1443">
        <v>2011</v>
      </c>
      <c r="C1443">
        <v>15</v>
      </c>
      <c r="D1443">
        <v>15</v>
      </c>
      <c r="E1443">
        <v>3106</v>
      </c>
    </row>
    <row r="1444" spans="1:5">
      <c r="A1444" t="s">
        <v>49</v>
      </c>
      <c r="B1444">
        <v>2011</v>
      </c>
      <c r="C1444">
        <v>15</v>
      </c>
      <c r="D1444">
        <v>48</v>
      </c>
      <c r="E1444">
        <v>15047</v>
      </c>
    </row>
    <row r="1445" spans="1:5">
      <c r="A1445" t="s">
        <v>50</v>
      </c>
      <c r="B1445">
        <v>2011</v>
      </c>
      <c r="C1445">
        <v>15</v>
      </c>
      <c r="D1445">
        <v>21</v>
      </c>
      <c r="E1445">
        <v>6616</v>
      </c>
    </row>
    <row r="1446" spans="1:5">
      <c r="A1446" t="s">
        <v>51</v>
      </c>
      <c r="B1446">
        <v>2011</v>
      </c>
      <c r="C1446">
        <v>15</v>
      </c>
      <c r="D1446">
        <v>20</v>
      </c>
      <c r="E1446">
        <v>7798</v>
      </c>
    </row>
    <row r="1447" spans="1:5">
      <c r="A1447" t="s">
        <v>52</v>
      </c>
      <c r="B1447">
        <v>2011</v>
      </c>
      <c r="C1447">
        <v>15</v>
      </c>
      <c r="D1447">
        <v>16</v>
      </c>
      <c r="E1447">
        <v>4816</v>
      </c>
    </row>
    <row r="1448" spans="1:5">
      <c r="A1448" t="s">
        <v>53</v>
      </c>
      <c r="B1448">
        <v>2011</v>
      </c>
      <c r="C1448">
        <v>15</v>
      </c>
      <c r="D1448">
        <v>50</v>
      </c>
      <c r="E1448">
        <v>10867</v>
      </c>
    </row>
    <row r="1449" spans="1:5">
      <c r="A1449" t="s">
        <v>54</v>
      </c>
      <c r="B1449">
        <v>2011</v>
      </c>
      <c r="C1449">
        <v>15</v>
      </c>
      <c r="D1449">
        <v>83</v>
      </c>
      <c r="E1449">
        <v>46101</v>
      </c>
    </row>
    <row r="1450" spans="1:5">
      <c r="A1450" t="s">
        <v>55</v>
      </c>
      <c r="B1450">
        <v>2011</v>
      </c>
      <c r="C1450">
        <v>15</v>
      </c>
      <c r="D1450">
        <v>22</v>
      </c>
      <c r="E1450">
        <v>7784</v>
      </c>
    </row>
    <row r="1451" spans="1:5">
      <c r="A1451" t="s">
        <v>56</v>
      </c>
      <c r="B1451">
        <v>2011</v>
      </c>
      <c r="C1451">
        <v>15</v>
      </c>
      <c r="D1451">
        <v>10</v>
      </c>
      <c r="E1451">
        <v>2792</v>
      </c>
    </row>
    <row r="1452" spans="1:5">
      <c r="A1452" t="s">
        <v>57</v>
      </c>
      <c r="B1452">
        <v>2011</v>
      </c>
      <c r="C1452">
        <v>15</v>
      </c>
      <c r="D1452">
        <v>80</v>
      </c>
      <c r="E1452">
        <v>48569</v>
      </c>
    </row>
    <row r="1453" spans="1:5">
      <c r="A1453" t="s">
        <v>58</v>
      </c>
      <c r="B1453">
        <v>2011</v>
      </c>
      <c r="C1453">
        <v>15</v>
      </c>
      <c r="D1453">
        <v>12</v>
      </c>
      <c r="E1453">
        <v>2576</v>
      </c>
    </row>
    <row r="1454" spans="1:5">
      <c r="A1454" t="s">
        <v>59</v>
      </c>
      <c r="B1454">
        <v>2011</v>
      </c>
      <c r="C1454">
        <v>15</v>
      </c>
      <c r="D1454">
        <v>35</v>
      </c>
      <c r="E1454">
        <v>10647</v>
      </c>
    </row>
    <row r="1455" spans="1:5">
      <c r="A1455" t="s">
        <v>60</v>
      </c>
      <c r="B1455">
        <v>2011</v>
      </c>
      <c r="C1455">
        <v>15</v>
      </c>
      <c r="D1455">
        <v>40</v>
      </c>
      <c r="E1455">
        <v>4263</v>
      </c>
    </row>
    <row r="1456" spans="1:5">
      <c r="A1456" t="s">
        <v>61</v>
      </c>
      <c r="B1456">
        <v>2011</v>
      </c>
      <c r="C1456">
        <v>15</v>
      </c>
      <c r="D1456">
        <v>18</v>
      </c>
      <c r="E1456">
        <v>4072</v>
      </c>
    </row>
    <row r="1457" spans="1:5">
      <c r="A1457" t="s">
        <v>62</v>
      </c>
      <c r="B1457">
        <v>2011</v>
      </c>
      <c r="C1457">
        <v>15</v>
      </c>
      <c r="D1457">
        <v>36</v>
      </c>
      <c r="E1457">
        <v>87751</v>
      </c>
    </row>
    <row r="1458" spans="1:5">
      <c r="A1458" t="s">
        <v>6</v>
      </c>
      <c r="B1458">
        <v>2011</v>
      </c>
      <c r="C1458">
        <v>16</v>
      </c>
      <c r="D1458">
        <v>24</v>
      </c>
      <c r="E1458">
        <v>7007</v>
      </c>
    </row>
    <row r="1459" spans="1:5">
      <c r="A1459" t="s">
        <v>12</v>
      </c>
      <c r="B1459">
        <v>2011</v>
      </c>
      <c r="C1459">
        <v>16</v>
      </c>
      <c r="D1459">
        <v>7</v>
      </c>
      <c r="E1459">
        <v>2195</v>
      </c>
    </row>
    <row r="1460" spans="1:5">
      <c r="A1460" t="s">
        <v>13</v>
      </c>
      <c r="B1460">
        <v>2011</v>
      </c>
      <c r="C1460">
        <v>16</v>
      </c>
      <c r="D1460">
        <v>57</v>
      </c>
      <c r="E1460">
        <v>23572</v>
      </c>
    </row>
    <row r="1461" spans="1:5">
      <c r="A1461" t="s">
        <v>14</v>
      </c>
      <c r="B1461">
        <v>2011</v>
      </c>
      <c r="C1461">
        <v>16</v>
      </c>
      <c r="D1461">
        <v>14</v>
      </c>
      <c r="E1461">
        <v>2664</v>
      </c>
    </row>
    <row r="1462" spans="1:5">
      <c r="A1462" t="s">
        <v>15</v>
      </c>
      <c r="B1462">
        <v>2011</v>
      </c>
      <c r="C1462">
        <v>16</v>
      </c>
      <c r="D1462">
        <v>119</v>
      </c>
      <c r="E1462">
        <v>32828</v>
      </c>
    </row>
    <row r="1463" spans="1:5">
      <c r="A1463" t="s">
        <v>16</v>
      </c>
      <c r="B1463">
        <v>2011</v>
      </c>
      <c r="C1463">
        <v>16</v>
      </c>
      <c r="D1463">
        <v>12</v>
      </c>
      <c r="E1463">
        <v>20023</v>
      </c>
    </row>
    <row r="1464" spans="1:5">
      <c r="A1464" t="s">
        <v>17</v>
      </c>
      <c r="B1464">
        <v>2011</v>
      </c>
      <c r="C1464">
        <v>16</v>
      </c>
      <c r="D1464">
        <v>21</v>
      </c>
      <c r="E1464">
        <v>3469</v>
      </c>
    </row>
    <row r="1465" spans="1:5">
      <c r="A1465" t="s">
        <v>18</v>
      </c>
      <c r="B1465">
        <v>2011</v>
      </c>
      <c r="C1465">
        <v>16</v>
      </c>
      <c r="D1465">
        <v>11</v>
      </c>
      <c r="E1465">
        <v>3658</v>
      </c>
    </row>
    <row r="1466" spans="1:5">
      <c r="A1466" t="s">
        <v>19</v>
      </c>
      <c r="B1466">
        <v>2011</v>
      </c>
      <c r="C1466">
        <v>16</v>
      </c>
      <c r="D1466">
        <v>2</v>
      </c>
      <c r="E1466">
        <v>1326</v>
      </c>
    </row>
    <row r="1467" spans="1:5">
      <c r="A1467" t="s">
        <v>20</v>
      </c>
      <c r="B1467">
        <v>2011</v>
      </c>
      <c r="C1467">
        <v>16</v>
      </c>
      <c r="D1467">
        <v>0</v>
      </c>
      <c r="E1467">
        <v>0</v>
      </c>
    </row>
    <row r="1468" spans="1:5">
      <c r="A1468" t="s">
        <v>21</v>
      </c>
      <c r="B1468">
        <v>2011</v>
      </c>
      <c r="C1468">
        <v>16</v>
      </c>
      <c r="D1468">
        <v>57</v>
      </c>
      <c r="E1468">
        <v>36983</v>
      </c>
    </row>
    <row r="1469" spans="1:5">
      <c r="A1469" t="s">
        <v>22</v>
      </c>
      <c r="B1469">
        <v>2011</v>
      </c>
      <c r="C1469">
        <v>16</v>
      </c>
      <c r="D1469">
        <v>15</v>
      </c>
      <c r="E1469">
        <v>1331</v>
      </c>
    </row>
    <row r="1470" spans="1:5">
      <c r="A1470" t="s">
        <v>23</v>
      </c>
      <c r="B1470">
        <v>2011</v>
      </c>
      <c r="C1470">
        <v>16</v>
      </c>
      <c r="D1470">
        <v>6</v>
      </c>
      <c r="E1470">
        <v>3431</v>
      </c>
    </row>
    <row r="1471" spans="1:5">
      <c r="A1471" t="s">
        <v>24</v>
      </c>
      <c r="B1471">
        <v>2011</v>
      </c>
      <c r="C1471">
        <v>16</v>
      </c>
      <c r="D1471">
        <v>69</v>
      </c>
      <c r="E1471">
        <v>37168</v>
      </c>
    </row>
    <row r="1472" spans="1:5">
      <c r="A1472" t="s">
        <v>25</v>
      </c>
      <c r="B1472">
        <v>2011</v>
      </c>
      <c r="C1472">
        <v>16</v>
      </c>
      <c r="D1472">
        <v>40</v>
      </c>
      <c r="E1472">
        <v>11166</v>
      </c>
    </row>
    <row r="1473" spans="1:5">
      <c r="A1473" t="s">
        <v>26</v>
      </c>
      <c r="B1473">
        <v>2011</v>
      </c>
      <c r="C1473">
        <v>16</v>
      </c>
      <c r="D1473">
        <v>7</v>
      </c>
      <c r="E1473">
        <v>2261</v>
      </c>
    </row>
    <row r="1474" spans="1:5">
      <c r="A1474" t="s">
        <v>27</v>
      </c>
      <c r="B1474">
        <v>2011</v>
      </c>
      <c r="C1474">
        <v>16</v>
      </c>
      <c r="D1474">
        <v>38</v>
      </c>
      <c r="E1474">
        <v>8183</v>
      </c>
    </row>
    <row r="1475" spans="1:5">
      <c r="A1475" t="s">
        <v>28</v>
      </c>
      <c r="B1475">
        <v>2011</v>
      </c>
      <c r="C1475">
        <v>16</v>
      </c>
      <c r="D1475">
        <v>10</v>
      </c>
      <c r="E1475">
        <v>14960</v>
      </c>
    </row>
    <row r="1476" spans="1:5">
      <c r="A1476" t="s">
        <v>29</v>
      </c>
      <c r="B1476">
        <v>2011</v>
      </c>
      <c r="C1476">
        <v>16</v>
      </c>
      <c r="D1476">
        <v>35</v>
      </c>
      <c r="E1476">
        <v>14243</v>
      </c>
    </row>
    <row r="1477" spans="1:5">
      <c r="A1477" t="s">
        <v>30</v>
      </c>
      <c r="B1477">
        <v>2011</v>
      </c>
      <c r="C1477">
        <v>16</v>
      </c>
      <c r="D1477">
        <v>26</v>
      </c>
      <c r="E1477">
        <v>4438</v>
      </c>
    </row>
    <row r="1478" spans="1:5">
      <c r="A1478" t="s">
        <v>31</v>
      </c>
      <c r="B1478">
        <v>2011</v>
      </c>
      <c r="C1478">
        <v>16</v>
      </c>
      <c r="D1478">
        <v>11</v>
      </c>
      <c r="E1478">
        <v>6646</v>
      </c>
    </row>
    <row r="1479" spans="1:5">
      <c r="A1479" t="s">
        <v>32</v>
      </c>
      <c r="B1479">
        <v>2011</v>
      </c>
      <c r="C1479">
        <v>16</v>
      </c>
      <c r="D1479">
        <v>47</v>
      </c>
      <c r="E1479">
        <v>23236</v>
      </c>
    </row>
    <row r="1480" spans="1:5">
      <c r="A1480" t="s">
        <v>33</v>
      </c>
      <c r="B1480">
        <v>2011</v>
      </c>
      <c r="C1480">
        <v>16</v>
      </c>
      <c r="D1480">
        <v>47</v>
      </c>
      <c r="E1480">
        <v>15148</v>
      </c>
    </row>
    <row r="1481" spans="1:5">
      <c r="A1481" t="s">
        <v>34</v>
      </c>
      <c r="B1481">
        <v>2011</v>
      </c>
      <c r="C1481">
        <v>16</v>
      </c>
      <c r="D1481">
        <v>12</v>
      </c>
      <c r="E1481">
        <v>4290</v>
      </c>
    </row>
    <row r="1482" spans="1:5">
      <c r="A1482" t="s">
        <v>35</v>
      </c>
      <c r="B1482">
        <v>2011</v>
      </c>
      <c r="C1482">
        <v>16</v>
      </c>
      <c r="D1482">
        <v>40</v>
      </c>
      <c r="E1482">
        <v>15321</v>
      </c>
    </row>
    <row r="1483" spans="1:5">
      <c r="A1483" t="s">
        <v>36</v>
      </c>
      <c r="B1483">
        <v>2011</v>
      </c>
      <c r="C1483">
        <v>16</v>
      </c>
      <c r="D1483">
        <v>24</v>
      </c>
      <c r="E1483">
        <v>6442</v>
      </c>
    </row>
    <row r="1484" spans="1:5">
      <c r="A1484" t="s">
        <v>37</v>
      </c>
      <c r="B1484">
        <v>2011</v>
      </c>
      <c r="C1484">
        <v>16</v>
      </c>
      <c r="D1484">
        <v>6</v>
      </c>
      <c r="E1484">
        <v>3357</v>
      </c>
    </row>
    <row r="1485" spans="1:5">
      <c r="A1485" t="s">
        <v>38</v>
      </c>
      <c r="B1485">
        <v>2011</v>
      </c>
      <c r="C1485">
        <v>16</v>
      </c>
      <c r="D1485">
        <v>14</v>
      </c>
      <c r="E1485">
        <v>2656</v>
      </c>
    </row>
    <row r="1486" spans="1:5">
      <c r="A1486" t="s">
        <v>39</v>
      </c>
      <c r="B1486">
        <v>2011</v>
      </c>
      <c r="C1486">
        <v>16</v>
      </c>
      <c r="D1486">
        <v>34</v>
      </c>
      <c r="E1486">
        <v>11900</v>
      </c>
    </row>
    <row r="1487" spans="1:5">
      <c r="A1487" t="s">
        <v>40</v>
      </c>
      <c r="B1487">
        <v>2011</v>
      </c>
      <c r="C1487">
        <v>16</v>
      </c>
      <c r="D1487">
        <v>25</v>
      </c>
      <c r="E1487">
        <v>4530</v>
      </c>
    </row>
    <row r="1488" spans="1:5">
      <c r="A1488" t="s">
        <v>41</v>
      </c>
      <c r="B1488">
        <v>2011</v>
      </c>
      <c r="C1488">
        <v>16</v>
      </c>
      <c r="D1488">
        <v>19</v>
      </c>
      <c r="E1488">
        <v>4869</v>
      </c>
    </row>
    <row r="1489" spans="1:5">
      <c r="A1489" t="s">
        <v>42</v>
      </c>
      <c r="B1489">
        <v>2011</v>
      </c>
      <c r="C1489">
        <v>16</v>
      </c>
      <c r="D1489">
        <v>25</v>
      </c>
      <c r="E1489">
        <v>8278</v>
      </c>
    </row>
    <row r="1490" spans="1:5">
      <c r="A1490" t="s">
        <v>43</v>
      </c>
      <c r="B1490">
        <v>2011</v>
      </c>
      <c r="C1490">
        <v>16</v>
      </c>
      <c r="D1490">
        <v>77</v>
      </c>
      <c r="E1490">
        <v>8818</v>
      </c>
    </row>
    <row r="1491" spans="1:5">
      <c r="A1491" t="s">
        <v>44</v>
      </c>
      <c r="B1491">
        <v>2011</v>
      </c>
      <c r="C1491">
        <v>16</v>
      </c>
      <c r="D1491">
        <v>54</v>
      </c>
      <c r="E1491">
        <v>16185</v>
      </c>
    </row>
    <row r="1492" spans="1:5">
      <c r="A1492" t="s">
        <v>45</v>
      </c>
      <c r="B1492">
        <v>2011</v>
      </c>
      <c r="C1492">
        <v>16</v>
      </c>
      <c r="D1492">
        <v>8</v>
      </c>
      <c r="E1492">
        <v>1501</v>
      </c>
    </row>
    <row r="1493" spans="1:5">
      <c r="A1493" t="s">
        <v>46</v>
      </c>
      <c r="B1493">
        <v>2011</v>
      </c>
      <c r="C1493">
        <v>16</v>
      </c>
      <c r="D1493">
        <v>37</v>
      </c>
      <c r="E1493">
        <v>10118</v>
      </c>
    </row>
    <row r="1494" spans="1:5">
      <c r="A1494" t="s">
        <v>47</v>
      </c>
      <c r="B1494">
        <v>2011</v>
      </c>
      <c r="C1494">
        <v>16</v>
      </c>
      <c r="D1494">
        <v>14</v>
      </c>
      <c r="E1494">
        <v>2361</v>
      </c>
    </row>
    <row r="1495" spans="1:5">
      <c r="A1495" t="s">
        <v>48</v>
      </c>
      <c r="B1495">
        <v>2011</v>
      </c>
      <c r="C1495">
        <v>16</v>
      </c>
      <c r="D1495">
        <v>15</v>
      </c>
      <c r="E1495">
        <v>3450</v>
      </c>
    </row>
    <row r="1496" spans="1:5">
      <c r="A1496" t="s">
        <v>49</v>
      </c>
      <c r="B1496">
        <v>2011</v>
      </c>
      <c r="C1496">
        <v>16</v>
      </c>
      <c r="D1496">
        <v>49</v>
      </c>
      <c r="E1496">
        <v>14841</v>
      </c>
    </row>
    <row r="1497" spans="1:5">
      <c r="A1497" t="s">
        <v>50</v>
      </c>
      <c r="B1497">
        <v>2011</v>
      </c>
      <c r="C1497">
        <v>16</v>
      </c>
      <c r="D1497">
        <v>21</v>
      </c>
      <c r="E1497">
        <v>5813</v>
      </c>
    </row>
    <row r="1498" spans="1:5">
      <c r="A1498" t="s">
        <v>51</v>
      </c>
      <c r="B1498">
        <v>2011</v>
      </c>
      <c r="C1498">
        <v>16</v>
      </c>
      <c r="D1498">
        <v>20</v>
      </c>
      <c r="E1498">
        <v>7063</v>
      </c>
    </row>
    <row r="1499" spans="1:5">
      <c r="A1499" t="s">
        <v>52</v>
      </c>
      <c r="B1499">
        <v>2011</v>
      </c>
      <c r="C1499">
        <v>16</v>
      </c>
      <c r="D1499">
        <v>17</v>
      </c>
      <c r="E1499">
        <v>4860</v>
      </c>
    </row>
    <row r="1500" spans="1:5">
      <c r="A1500" t="s">
        <v>53</v>
      </c>
      <c r="B1500">
        <v>2011</v>
      </c>
      <c r="C1500">
        <v>16</v>
      </c>
      <c r="D1500">
        <v>53</v>
      </c>
      <c r="E1500">
        <v>11286</v>
      </c>
    </row>
    <row r="1501" spans="1:5">
      <c r="A1501" t="s">
        <v>54</v>
      </c>
      <c r="B1501">
        <v>2011</v>
      </c>
      <c r="C1501">
        <v>16</v>
      </c>
      <c r="D1501">
        <v>70</v>
      </c>
      <c r="E1501">
        <v>41092</v>
      </c>
    </row>
    <row r="1502" spans="1:5">
      <c r="A1502" t="s">
        <v>55</v>
      </c>
      <c r="B1502">
        <v>2011</v>
      </c>
      <c r="C1502">
        <v>16</v>
      </c>
      <c r="D1502">
        <v>21</v>
      </c>
      <c r="E1502">
        <v>6902</v>
      </c>
    </row>
    <row r="1503" spans="1:5">
      <c r="A1503" t="s">
        <v>56</v>
      </c>
      <c r="B1503">
        <v>2011</v>
      </c>
      <c r="C1503">
        <v>16</v>
      </c>
      <c r="D1503">
        <v>10</v>
      </c>
      <c r="E1503">
        <v>2578</v>
      </c>
    </row>
    <row r="1504" spans="1:5">
      <c r="A1504" t="s">
        <v>57</v>
      </c>
      <c r="B1504">
        <v>2011</v>
      </c>
      <c r="C1504">
        <v>16</v>
      </c>
      <c r="D1504">
        <v>82</v>
      </c>
      <c r="E1504">
        <v>58721</v>
      </c>
    </row>
    <row r="1505" spans="1:5">
      <c r="A1505" t="s">
        <v>58</v>
      </c>
      <c r="B1505">
        <v>2011</v>
      </c>
      <c r="C1505">
        <v>16</v>
      </c>
      <c r="D1505">
        <v>11</v>
      </c>
      <c r="E1505">
        <v>2379</v>
      </c>
    </row>
    <row r="1506" spans="1:5">
      <c r="A1506" t="s">
        <v>59</v>
      </c>
      <c r="B1506">
        <v>2011</v>
      </c>
      <c r="C1506">
        <v>16</v>
      </c>
      <c r="D1506">
        <v>33</v>
      </c>
      <c r="E1506">
        <v>9590</v>
      </c>
    </row>
    <row r="1507" spans="1:5">
      <c r="A1507" t="s">
        <v>60</v>
      </c>
      <c r="B1507">
        <v>2011</v>
      </c>
      <c r="C1507">
        <v>16</v>
      </c>
      <c r="D1507">
        <v>37</v>
      </c>
      <c r="E1507">
        <v>3580</v>
      </c>
    </row>
    <row r="1508" spans="1:5">
      <c r="A1508" t="s">
        <v>61</v>
      </c>
      <c r="B1508">
        <v>2011</v>
      </c>
      <c r="C1508">
        <v>16</v>
      </c>
      <c r="D1508">
        <v>19</v>
      </c>
      <c r="E1508">
        <v>3996</v>
      </c>
    </row>
    <row r="1509" spans="1:5">
      <c r="A1509" t="s">
        <v>62</v>
      </c>
      <c r="B1509">
        <v>2011</v>
      </c>
      <c r="C1509">
        <v>16</v>
      </c>
      <c r="D1509">
        <v>35</v>
      </c>
      <c r="E1509">
        <v>84458</v>
      </c>
    </row>
    <row r="1510" spans="1:5">
      <c r="A1510" t="s">
        <v>6</v>
      </c>
      <c r="B1510">
        <v>2011</v>
      </c>
      <c r="C1510">
        <v>17</v>
      </c>
      <c r="D1510">
        <v>23</v>
      </c>
      <c r="E1510">
        <v>6305</v>
      </c>
    </row>
    <row r="1511" spans="1:5">
      <c r="A1511" t="s">
        <v>12</v>
      </c>
      <c r="B1511">
        <v>2011</v>
      </c>
      <c r="C1511">
        <v>17</v>
      </c>
      <c r="D1511">
        <v>6</v>
      </c>
      <c r="E1511">
        <v>1990</v>
      </c>
    </row>
    <row r="1512" spans="1:5">
      <c r="A1512" t="s">
        <v>13</v>
      </c>
      <c r="B1512">
        <v>2011</v>
      </c>
      <c r="C1512">
        <v>17</v>
      </c>
      <c r="D1512">
        <v>66</v>
      </c>
      <c r="E1512">
        <v>28842</v>
      </c>
    </row>
    <row r="1513" spans="1:5">
      <c r="A1513" t="s">
        <v>14</v>
      </c>
      <c r="B1513">
        <v>2011</v>
      </c>
      <c r="C1513">
        <v>17</v>
      </c>
      <c r="D1513">
        <v>13</v>
      </c>
      <c r="E1513">
        <v>2633</v>
      </c>
    </row>
    <row r="1514" spans="1:5">
      <c r="A1514" t="s">
        <v>15</v>
      </c>
      <c r="B1514">
        <v>2011</v>
      </c>
      <c r="C1514">
        <v>17</v>
      </c>
      <c r="D1514">
        <v>112</v>
      </c>
      <c r="E1514">
        <v>33442</v>
      </c>
    </row>
    <row r="1515" spans="1:5">
      <c r="A1515" t="s">
        <v>16</v>
      </c>
      <c r="B1515">
        <v>2011</v>
      </c>
      <c r="C1515">
        <v>17</v>
      </c>
      <c r="D1515">
        <v>11</v>
      </c>
      <c r="E1515">
        <v>19457</v>
      </c>
    </row>
    <row r="1516" spans="1:5">
      <c r="A1516" t="s">
        <v>17</v>
      </c>
      <c r="B1516">
        <v>2011</v>
      </c>
      <c r="C1516">
        <v>17</v>
      </c>
      <c r="D1516">
        <v>17</v>
      </c>
      <c r="E1516">
        <v>4332</v>
      </c>
    </row>
    <row r="1517" spans="1:5">
      <c r="A1517" t="s">
        <v>18</v>
      </c>
      <c r="B1517">
        <v>2011</v>
      </c>
      <c r="C1517">
        <v>17</v>
      </c>
      <c r="D1517">
        <v>7</v>
      </c>
      <c r="E1517">
        <v>2187</v>
      </c>
    </row>
    <row r="1518" spans="1:5">
      <c r="A1518" t="s">
        <v>19</v>
      </c>
      <c r="B1518">
        <v>2011</v>
      </c>
      <c r="C1518">
        <v>17</v>
      </c>
      <c r="D1518">
        <v>2</v>
      </c>
      <c r="E1518">
        <v>1381</v>
      </c>
    </row>
    <row r="1519" spans="1:5">
      <c r="A1519" t="s">
        <v>20</v>
      </c>
      <c r="B1519">
        <v>2011</v>
      </c>
      <c r="C1519">
        <v>17</v>
      </c>
      <c r="D1519">
        <v>0</v>
      </c>
      <c r="E1519">
        <v>0</v>
      </c>
    </row>
    <row r="1520" spans="1:5">
      <c r="A1520" t="s">
        <v>21</v>
      </c>
      <c r="B1520">
        <v>2011</v>
      </c>
      <c r="C1520">
        <v>17</v>
      </c>
      <c r="D1520">
        <v>53</v>
      </c>
      <c r="E1520">
        <v>34443</v>
      </c>
    </row>
    <row r="1521" spans="1:5">
      <c r="A1521" t="s">
        <v>22</v>
      </c>
      <c r="B1521">
        <v>2011</v>
      </c>
      <c r="C1521">
        <v>17</v>
      </c>
      <c r="D1521">
        <v>14</v>
      </c>
      <c r="E1521">
        <v>1242</v>
      </c>
    </row>
    <row r="1522" spans="1:5">
      <c r="A1522" t="s">
        <v>23</v>
      </c>
      <c r="B1522">
        <v>2011</v>
      </c>
      <c r="C1522">
        <v>17</v>
      </c>
      <c r="D1522">
        <v>7</v>
      </c>
      <c r="E1522">
        <v>3655</v>
      </c>
    </row>
    <row r="1523" spans="1:5">
      <c r="A1523" t="s">
        <v>24</v>
      </c>
      <c r="B1523">
        <v>2011</v>
      </c>
      <c r="C1523">
        <v>17</v>
      </c>
      <c r="D1523">
        <v>66</v>
      </c>
      <c r="E1523">
        <v>34493</v>
      </c>
    </row>
    <row r="1524" spans="1:5">
      <c r="A1524" t="s">
        <v>25</v>
      </c>
      <c r="B1524">
        <v>2011</v>
      </c>
      <c r="C1524">
        <v>17</v>
      </c>
      <c r="D1524">
        <v>37</v>
      </c>
      <c r="E1524">
        <v>10329</v>
      </c>
    </row>
    <row r="1525" spans="1:5">
      <c r="A1525" t="s">
        <v>26</v>
      </c>
      <c r="B1525">
        <v>2011</v>
      </c>
      <c r="C1525">
        <v>17</v>
      </c>
      <c r="D1525">
        <v>7</v>
      </c>
      <c r="E1525">
        <v>2170</v>
      </c>
    </row>
    <row r="1526" spans="1:5">
      <c r="A1526" t="s">
        <v>27</v>
      </c>
      <c r="B1526">
        <v>2011</v>
      </c>
      <c r="C1526">
        <v>17</v>
      </c>
      <c r="D1526">
        <v>34</v>
      </c>
      <c r="E1526">
        <v>6976</v>
      </c>
    </row>
    <row r="1527" spans="1:5">
      <c r="A1527" t="s">
        <v>28</v>
      </c>
      <c r="B1527">
        <v>2011</v>
      </c>
      <c r="C1527">
        <v>17</v>
      </c>
      <c r="D1527">
        <v>11</v>
      </c>
      <c r="E1527">
        <v>19042</v>
      </c>
    </row>
    <row r="1528" spans="1:5">
      <c r="A1528" t="s">
        <v>29</v>
      </c>
      <c r="B1528">
        <v>2011</v>
      </c>
      <c r="C1528">
        <v>17</v>
      </c>
      <c r="D1528">
        <v>34</v>
      </c>
      <c r="E1528">
        <v>16203</v>
      </c>
    </row>
    <row r="1529" spans="1:5">
      <c r="A1529" t="s">
        <v>30</v>
      </c>
      <c r="B1529">
        <v>2011</v>
      </c>
      <c r="C1529">
        <v>17</v>
      </c>
      <c r="D1529">
        <v>25</v>
      </c>
      <c r="E1529">
        <v>4949</v>
      </c>
    </row>
    <row r="1530" spans="1:5">
      <c r="A1530" t="s">
        <v>31</v>
      </c>
      <c r="B1530">
        <v>2011</v>
      </c>
      <c r="C1530">
        <v>17</v>
      </c>
      <c r="D1530">
        <v>11</v>
      </c>
      <c r="E1530">
        <v>6559</v>
      </c>
    </row>
    <row r="1531" spans="1:5">
      <c r="A1531" t="s">
        <v>32</v>
      </c>
      <c r="B1531">
        <v>2011</v>
      </c>
      <c r="C1531">
        <v>17</v>
      </c>
      <c r="D1531">
        <v>44</v>
      </c>
      <c r="E1531">
        <v>24920</v>
      </c>
    </row>
    <row r="1532" spans="1:5">
      <c r="A1532" t="s">
        <v>33</v>
      </c>
      <c r="B1532">
        <v>2011</v>
      </c>
      <c r="C1532">
        <v>17</v>
      </c>
      <c r="D1532">
        <v>48</v>
      </c>
      <c r="E1532">
        <v>15442</v>
      </c>
    </row>
    <row r="1533" spans="1:5">
      <c r="A1533" t="s">
        <v>34</v>
      </c>
      <c r="B1533">
        <v>2011</v>
      </c>
      <c r="C1533">
        <v>17</v>
      </c>
      <c r="D1533">
        <v>12</v>
      </c>
      <c r="E1533">
        <v>4338</v>
      </c>
    </row>
    <row r="1534" spans="1:5">
      <c r="A1534" t="s">
        <v>35</v>
      </c>
      <c r="B1534">
        <v>2011</v>
      </c>
      <c r="C1534">
        <v>17</v>
      </c>
      <c r="D1534">
        <v>40</v>
      </c>
      <c r="E1534">
        <v>15429</v>
      </c>
    </row>
    <row r="1535" spans="1:5">
      <c r="A1535" t="s">
        <v>36</v>
      </c>
      <c r="B1535">
        <v>2011</v>
      </c>
      <c r="C1535">
        <v>17</v>
      </c>
      <c r="D1535">
        <v>21</v>
      </c>
      <c r="E1535">
        <v>6046</v>
      </c>
    </row>
    <row r="1536" spans="1:5">
      <c r="A1536" t="s">
        <v>37</v>
      </c>
      <c r="B1536">
        <v>2011</v>
      </c>
      <c r="C1536">
        <v>17</v>
      </c>
      <c r="D1536">
        <v>6</v>
      </c>
      <c r="E1536">
        <v>3262</v>
      </c>
    </row>
    <row r="1537" spans="1:5">
      <c r="A1537" t="s">
        <v>38</v>
      </c>
      <c r="B1537">
        <v>2011</v>
      </c>
      <c r="C1537">
        <v>17</v>
      </c>
      <c r="D1537">
        <v>14</v>
      </c>
      <c r="E1537">
        <v>2530</v>
      </c>
    </row>
    <row r="1538" spans="1:5">
      <c r="A1538" t="s">
        <v>39</v>
      </c>
      <c r="B1538">
        <v>2011</v>
      </c>
      <c r="C1538">
        <v>17</v>
      </c>
      <c r="D1538">
        <v>37</v>
      </c>
      <c r="E1538">
        <v>17709</v>
      </c>
    </row>
    <row r="1539" spans="1:5">
      <c r="A1539" t="s">
        <v>40</v>
      </c>
      <c r="B1539">
        <v>2011</v>
      </c>
      <c r="C1539">
        <v>17</v>
      </c>
      <c r="D1539">
        <v>24</v>
      </c>
      <c r="E1539">
        <v>4341</v>
      </c>
    </row>
    <row r="1540" spans="1:5">
      <c r="A1540" t="s">
        <v>41</v>
      </c>
      <c r="B1540">
        <v>2011</v>
      </c>
      <c r="C1540">
        <v>17</v>
      </c>
      <c r="D1540">
        <v>20</v>
      </c>
      <c r="E1540">
        <v>6827</v>
      </c>
    </row>
    <row r="1541" spans="1:5">
      <c r="A1541" t="s">
        <v>42</v>
      </c>
      <c r="B1541">
        <v>2011</v>
      </c>
      <c r="C1541">
        <v>17</v>
      </c>
      <c r="D1541">
        <v>26</v>
      </c>
      <c r="E1541">
        <v>8023</v>
      </c>
    </row>
    <row r="1542" spans="1:5">
      <c r="A1542" t="s">
        <v>43</v>
      </c>
      <c r="B1542">
        <v>2011</v>
      </c>
      <c r="C1542">
        <v>17</v>
      </c>
      <c r="D1542">
        <v>72</v>
      </c>
      <c r="E1542">
        <v>9068</v>
      </c>
    </row>
    <row r="1543" spans="1:5">
      <c r="A1543" t="s">
        <v>44</v>
      </c>
      <c r="B1543">
        <v>2011</v>
      </c>
      <c r="C1543">
        <v>17</v>
      </c>
      <c r="D1543">
        <v>55</v>
      </c>
      <c r="E1543">
        <v>17789</v>
      </c>
    </row>
    <row r="1544" spans="1:5">
      <c r="A1544" t="s">
        <v>45</v>
      </c>
      <c r="B1544">
        <v>2011</v>
      </c>
      <c r="C1544">
        <v>17</v>
      </c>
      <c r="D1544">
        <v>11</v>
      </c>
      <c r="E1544">
        <v>1901</v>
      </c>
    </row>
    <row r="1545" spans="1:5">
      <c r="A1545" t="s">
        <v>46</v>
      </c>
      <c r="B1545">
        <v>2011</v>
      </c>
      <c r="C1545">
        <v>17</v>
      </c>
      <c r="D1545">
        <v>37</v>
      </c>
      <c r="E1545">
        <v>10396</v>
      </c>
    </row>
    <row r="1546" spans="1:5">
      <c r="A1546" t="s">
        <v>47</v>
      </c>
      <c r="B1546">
        <v>2011</v>
      </c>
      <c r="C1546">
        <v>17</v>
      </c>
      <c r="D1546">
        <v>17</v>
      </c>
      <c r="E1546">
        <v>2724</v>
      </c>
    </row>
    <row r="1547" spans="1:5">
      <c r="A1547" t="s">
        <v>48</v>
      </c>
      <c r="B1547">
        <v>2011</v>
      </c>
      <c r="C1547">
        <v>17</v>
      </c>
      <c r="D1547">
        <v>14</v>
      </c>
      <c r="E1547">
        <v>3230</v>
      </c>
    </row>
    <row r="1548" spans="1:5">
      <c r="A1548" t="s">
        <v>49</v>
      </c>
      <c r="B1548">
        <v>2011</v>
      </c>
      <c r="C1548">
        <v>17</v>
      </c>
      <c r="D1548">
        <v>46</v>
      </c>
      <c r="E1548">
        <v>14546</v>
      </c>
    </row>
    <row r="1549" spans="1:5">
      <c r="A1549" t="s">
        <v>50</v>
      </c>
      <c r="B1549">
        <v>2011</v>
      </c>
      <c r="C1549">
        <v>17</v>
      </c>
      <c r="D1549">
        <v>20</v>
      </c>
      <c r="E1549">
        <v>6296</v>
      </c>
    </row>
    <row r="1550" spans="1:5">
      <c r="A1550" t="s">
        <v>51</v>
      </c>
      <c r="B1550">
        <v>2011</v>
      </c>
      <c r="C1550">
        <v>17</v>
      </c>
      <c r="D1550">
        <v>18</v>
      </c>
      <c r="E1550">
        <v>6046</v>
      </c>
    </row>
    <row r="1551" spans="1:5">
      <c r="A1551" t="s">
        <v>52</v>
      </c>
      <c r="B1551">
        <v>2011</v>
      </c>
      <c r="C1551">
        <v>17</v>
      </c>
      <c r="D1551">
        <v>17</v>
      </c>
      <c r="E1551">
        <v>4657</v>
      </c>
    </row>
    <row r="1552" spans="1:5">
      <c r="A1552" t="s">
        <v>53</v>
      </c>
      <c r="B1552">
        <v>2011</v>
      </c>
      <c r="C1552">
        <v>17</v>
      </c>
      <c r="D1552">
        <v>53</v>
      </c>
      <c r="E1552">
        <v>11399</v>
      </c>
    </row>
    <row r="1553" spans="1:5">
      <c r="A1553" t="s">
        <v>54</v>
      </c>
      <c r="B1553">
        <v>2011</v>
      </c>
      <c r="C1553">
        <v>17</v>
      </c>
      <c r="D1553">
        <v>70</v>
      </c>
      <c r="E1553">
        <v>41857</v>
      </c>
    </row>
    <row r="1554" spans="1:5">
      <c r="A1554" t="s">
        <v>55</v>
      </c>
      <c r="B1554">
        <v>2011</v>
      </c>
      <c r="C1554">
        <v>17</v>
      </c>
      <c r="D1554">
        <v>15</v>
      </c>
      <c r="E1554">
        <v>6591</v>
      </c>
    </row>
    <row r="1555" spans="1:5">
      <c r="A1555" t="s">
        <v>56</v>
      </c>
      <c r="B1555">
        <v>2011</v>
      </c>
      <c r="C1555">
        <v>17</v>
      </c>
      <c r="D1555">
        <v>10</v>
      </c>
      <c r="E1555">
        <v>2712</v>
      </c>
    </row>
    <row r="1556" spans="1:5">
      <c r="A1556" t="s">
        <v>57</v>
      </c>
      <c r="B1556">
        <v>2011</v>
      </c>
      <c r="C1556">
        <v>17</v>
      </c>
      <c r="D1556">
        <v>80</v>
      </c>
      <c r="E1556">
        <v>60064</v>
      </c>
    </row>
    <row r="1557" spans="1:5">
      <c r="A1557" t="s">
        <v>58</v>
      </c>
      <c r="B1557">
        <v>2011</v>
      </c>
      <c r="C1557">
        <v>17</v>
      </c>
      <c r="D1557">
        <v>11</v>
      </c>
      <c r="E1557">
        <v>2465</v>
      </c>
    </row>
    <row r="1558" spans="1:5">
      <c r="A1558" t="s">
        <v>59</v>
      </c>
      <c r="B1558">
        <v>2011</v>
      </c>
      <c r="C1558">
        <v>17</v>
      </c>
      <c r="D1558">
        <v>33</v>
      </c>
      <c r="E1558">
        <v>9448</v>
      </c>
    </row>
    <row r="1559" spans="1:5">
      <c r="A1559" t="s">
        <v>60</v>
      </c>
      <c r="B1559">
        <v>2011</v>
      </c>
      <c r="C1559">
        <v>17</v>
      </c>
      <c r="D1559">
        <v>38</v>
      </c>
      <c r="E1559">
        <v>4086</v>
      </c>
    </row>
    <row r="1560" spans="1:5">
      <c r="A1560" t="s">
        <v>61</v>
      </c>
      <c r="B1560">
        <v>2011</v>
      </c>
      <c r="C1560">
        <v>17</v>
      </c>
      <c r="D1560">
        <v>19</v>
      </c>
      <c r="E1560">
        <v>4033</v>
      </c>
    </row>
    <row r="1561" spans="1:5">
      <c r="A1561" t="s">
        <v>62</v>
      </c>
      <c r="B1561">
        <v>2011</v>
      </c>
      <c r="C1561">
        <v>17</v>
      </c>
      <c r="D1561">
        <v>34</v>
      </c>
      <c r="E1561">
        <v>89156</v>
      </c>
    </row>
    <row r="1562" spans="1:5">
      <c r="A1562" t="s">
        <v>6</v>
      </c>
      <c r="B1562">
        <v>2011</v>
      </c>
      <c r="C1562">
        <v>18</v>
      </c>
      <c r="D1562">
        <v>21</v>
      </c>
      <c r="E1562">
        <v>6590</v>
      </c>
    </row>
    <row r="1563" spans="1:5">
      <c r="A1563" t="s">
        <v>12</v>
      </c>
      <c r="B1563">
        <v>2011</v>
      </c>
      <c r="C1563">
        <v>18</v>
      </c>
      <c r="D1563">
        <v>7</v>
      </c>
      <c r="E1563">
        <v>2130</v>
      </c>
    </row>
    <row r="1564" spans="1:5">
      <c r="A1564" t="s">
        <v>13</v>
      </c>
      <c r="B1564">
        <v>2011</v>
      </c>
      <c r="C1564">
        <v>18</v>
      </c>
      <c r="D1564">
        <v>65</v>
      </c>
      <c r="E1564">
        <v>23425</v>
      </c>
    </row>
    <row r="1565" spans="1:5">
      <c r="A1565" t="s">
        <v>14</v>
      </c>
      <c r="B1565">
        <v>2011</v>
      </c>
      <c r="C1565">
        <v>18</v>
      </c>
      <c r="D1565">
        <v>13</v>
      </c>
      <c r="E1565">
        <v>2221</v>
      </c>
    </row>
    <row r="1566" spans="1:5">
      <c r="A1566" t="s">
        <v>15</v>
      </c>
      <c r="B1566">
        <v>2011</v>
      </c>
      <c r="C1566">
        <v>18</v>
      </c>
      <c r="D1566">
        <v>111</v>
      </c>
      <c r="E1566">
        <v>34198</v>
      </c>
    </row>
    <row r="1567" spans="1:5">
      <c r="A1567" t="s">
        <v>16</v>
      </c>
      <c r="B1567">
        <v>2011</v>
      </c>
      <c r="C1567">
        <v>18</v>
      </c>
      <c r="D1567">
        <v>12</v>
      </c>
      <c r="E1567">
        <v>19881</v>
      </c>
    </row>
    <row r="1568" spans="1:5">
      <c r="A1568" t="s">
        <v>17</v>
      </c>
      <c r="B1568">
        <v>2011</v>
      </c>
      <c r="C1568">
        <v>18</v>
      </c>
      <c r="D1568">
        <v>12</v>
      </c>
      <c r="E1568">
        <v>3353</v>
      </c>
    </row>
    <row r="1569" spans="1:5">
      <c r="A1569" t="s">
        <v>18</v>
      </c>
      <c r="B1569">
        <v>2011</v>
      </c>
      <c r="C1569">
        <v>18</v>
      </c>
      <c r="D1569">
        <v>10</v>
      </c>
      <c r="E1569">
        <v>3475</v>
      </c>
    </row>
    <row r="1570" spans="1:5">
      <c r="A1570" t="s">
        <v>19</v>
      </c>
      <c r="B1570">
        <v>2011</v>
      </c>
      <c r="C1570">
        <v>18</v>
      </c>
      <c r="D1570">
        <v>2</v>
      </c>
      <c r="E1570">
        <v>1312</v>
      </c>
    </row>
    <row r="1571" spans="1:5">
      <c r="A1571" t="s">
        <v>20</v>
      </c>
      <c r="B1571">
        <v>2011</v>
      </c>
      <c r="C1571">
        <v>18</v>
      </c>
      <c r="D1571">
        <v>0</v>
      </c>
      <c r="E1571">
        <v>0</v>
      </c>
    </row>
    <row r="1572" spans="1:5">
      <c r="A1572" t="s">
        <v>21</v>
      </c>
      <c r="B1572">
        <v>2011</v>
      </c>
      <c r="C1572">
        <v>18</v>
      </c>
      <c r="D1572">
        <v>52</v>
      </c>
      <c r="E1572">
        <v>34046</v>
      </c>
    </row>
    <row r="1573" spans="1:5">
      <c r="A1573" t="s">
        <v>22</v>
      </c>
      <c r="B1573">
        <v>2011</v>
      </c>
      <c r="C1573">
        <v>18</v>
      </c>
      <c r="D1573">
        <v>14</v>
      </c>
      <c r="E1573">
        <v>1325</v>
      </c>
    </row>
    <row r="1574" spans="1:5">
      <c r="A1574" t="s">
        <v>23</v>
      </c>
      <c r="B1574">
        <v>2011</v>
      </c>
      <c r="C1574">
        <v>18</v>
      </c>
      <c r="D1574">
        <v>7</v>
      </c>
      <c r="E1574">
        <v>3659</v>
      </c>
    </row>
    <row r="1575" spans="1:5">
      <c r="A1575" t="s">
        <v>24</v>
      </c>
      <c r="B1575">
        <v>2011</v>
      </c>
      <c r="C1575">
        <v>18</v>
      </c>
      <c r="D1575">
        <v>67</v>
      </c>
      <c r="E1575">
        <v>35533</v>
      </c>
    </row>
    <row r="1576" spans="1:5">
      <c r="A1576" t="s">
        <v>25</v>
      </c>
      <c r="B1576">
        <v>2011</v>
      </c>
      <c r="C1576">
        <v>18</v>
      </c>
      <c r="D1576">
        <v>38</v>
      </c>
      <c r="E1576">
        <v>10361</v>
      </c>
    </row>
    <row r="1577" spans="1:5">
      <c r="A1577" t="s">
        <v>26</v>
      </c>
      <c r="B1577">
        <v>2011</v>
      </c>
      <c r="C1577">
        <v>18</v>
      </c>
      <c r="D1577">
        <v>7</v>
      </c>
      <c r="E1577">
        <v>2065</v>
      </c>
    </row>
    <row r="1578" spans="1:5">
      <c r="A1578" t="s">
        <v>27</v>
      </c>
      <c r="B1578">
        <v>2011</v>
      </c>
      <c r="C1578">
        <v>18</v>
      </c>
      <c r="D1578">
        <v>33</v>
      </c>
      <c r="E1578">
        <v>6710</v>
      </c>
    </row>
    <row r="1579" spans="1:5">
      <c r="A1579" t="s">
        <v>28</v>
      </c>
      <c r="B1579">
        <v>2011</v>
      </c>
      <c r="C1579">
        <v>18</v>
      </c>
      <c r="D1579">
        <v>10</v>
      </c>
      <c r="E1579">
        <v>12985</v>
      </c>
    </row>
    <row r="1580" spans="1:5">
      <c r="A1580" t="s">
        <v>29</v>
      </c>
      <c r="B1580">
        <v>2011</v>
      </c>
      <c r="C1580">
        <v>18</v>
      </c>
      <c r="D1580">
        <v>30</v>
      </c>
      <c r="E1580">
        <v>12210</v>
      </c>
    </row>
    <row r="1581" spans="1:5">
      <c r="A1581" t="s">
        <v>30</v>
      </c>
      <c r="B1581">
        <v>2011</v>
      </c>
      <c r="C1581">
        <v>18</v>
      </c>
      <c r="D1581">
        <v>25</v>
      </c>
      <c r="E1581">
        <v>5032</v>
      </c>
    </row>
    <row r="1582" spans="1:5">
      <c r="A1582" t="s">
        <v>31</v>
      </c>
      <c r="B1582">
        <v>2011</v>
      </c>
      <c r="C1582">
        <v>18</v>
      </c>
      <c r="D1582">
        <v>11</v>
      </c>
      <c r="E1582">
        <v>7328</v>
      </c>
    </row>
    <row r="1583" spans="1:5">
      <c r="A1583" t="s">
        <v>32</v>
      </c>
      <c r="B1583">
        <v>2011</v>
      </c>
      <c r="C1583">
        <v>18</v>
      </c>
      <c r="D1583">
        <v>45</v>
      </c>
      <c r="E1583">
        <v>26732</v>
      </c>
    </row>
    <row r="1584" spans="1:5">
      <c r="A1584" t="s">
        <v>33</v>
      </c>
      <c r="B1584">
        <v>2011</v>
      </c>
      <c r="C1584">
        <v>18</v>
      </c>
      <c r="D1584">
        <v>44</v>
      </c>
      <c r="E1584">
        <v>14191</v>
      </c>
    </row>
    <row r="1585" spans="1:5">
      <c r="A1585" t="s">
        <v>34</v>
      </c>
      <c r="B1585">
        <v>2011</v>
      </c>
      <c r="C1585">
        <v>18</v>
      </c>
      <c r="D1585">
        <v>10</v>
      </c>
      <c r="E1585">
        <v>4075</v>
      </c>
    </row>
    <row r="1586" spans="1:5">
      <c r="A1586" t="s">
        <v>35</v>
      </c>
      <c r="B1586">
        <v>2011</v>
      </c>
      <c r="C1586">
        <v>18</v>
      </c>
      <c r="D1586">
        <v>43</v>
      </c>
      <c r="E1586">
        <v>15292</v>
      </c>
    </row>
    <row r="1587" spans="1:5">
      <c r="A1587" t="s">
        <v>36</v>
      </c>
      <c r="B1587">
        <v>2011</v>
      </c>
      <c r="C1587">
        <v>18</v>
      </c>
      <c r="D1587">
        <v>23</v>
      </c>
      <c r="E1587">
        <v>6292</v>
      </c>
    </row>
    <row r="1588" spans="1:5">
      <c r="A1588" t="s">
        <v>37</v>
      </c>
      <c r="B1588">
        <v>2011</v>
      </c>
      <c r="C1588">
        <v>18</v>
      </c>
      <c r="D1588">
        <v>6</v>
      </c>
      <c r="E1588">
        <v>3191</v>
      </c>
    </row>
    <row r="1589" spans="1:5">
      <c r="A1589" t="s">
        <v>38</v>
      </c>
      <c r="B1589">
        <v>2011</v>
      </c>
      <c r="C1589">
        <v>18</v>
      </c>
      <c r="D1589">
        <v>12</v>
      </c>
      <c r="E1589">
        <v>2135</v>
      </c>
    </row>
    <row r="1590" spans="1:5">
      <c r="A1590" t="s">
        <v>39</v>
      </c>
      <c r="B1590">
        <v>2011</v>
      </c>
      <c r="C1590">
        <v>18</v>
      </c>
      <c r="D1590">
        <v>32</v>
      </c>
      <c r="E1590">
        <v>10866</v>
      </c>
    </row>
    <row r="1591" spans="1:5">
      <c r="A1591" t="s">
        <v>40</v>
      </c>
      <c r="B1591">
        <v>2011</v>
      </c>
      <c r="C1591">
        <v>18</v>
      </c>
      <c r="D1591">
        <v>23</v>
      </c>
      <c r="E1591">
        <v>3988</v>
      </c>
    </row>
    <row r="1592" spans="1:5">
      <c r="A1592" t="s">
        <v>41</v>
      </c>
      <c r="B1592">
        <v>2011</v>
      </c>
      <c r="C1592">
        <v>18</v>
      </c>
      <c r="D1592">
        <v>19</v>
      </c>
      <c r="E1592">
        <v>4625</v>
      </c>
    </row>
    <row r="1593" spans="1:5">
      <c r="A1593" t="s">
        <v>42</v>
      </c>
      <c r="B1593">
        <v>2011</v>
      </c>
      <c r="C1593">
        <v>18</v>
      </c>
      <c r="D1593">
        <v>26</v>
      </c>
      <c r="E1593">
        <v>8147</v>
      </c>
    </row>
    <row r="1594" spans="1:5">
      <c r="A1594" t="s">
        <v>43</v>
      </c>
      <c r="B1594">
        <v>2011</v>
      </c>
      <c r="C1594">
        <v>18</v>
      </c>
      <c r="D1594">
        <v>78</v>
      </c>
      <c r="E1594">
        <v>9185</v>
      </c>
    </row>
    <row r="1595" spans="1:5">
      <c r="A1595" t="s">
        <v>44</v>
      </c>
      <c r="B1595">
        <v>2011</v>
      </c>
      <c r="C1595">
        <v>18</v>
      </c>
      <c r="D1595">
        <v>55</v>
      </c>
      <c r="E1595">
        <v>15589</v>
      </c>
    </row>
    <row r="1596" spans="1:5">
      <c r="A1596" t="s">
        <v>45</v>
      </c>
      <c r="B1596">
        <v>2011</v>
      </c>
      <c r="C1596">
        <v>18</v>
      </c>
      <c r="D1596">
        <v>8</v>
      </c>
      <c r="E1596">
        <v>1624</v>
      </c>
    </row>
    <row r="1597" spans="1:5">
      <c r="A1597" t="s">
        <v>46</v>
      </c>
      <c r="B1597">
        <v>2011</v>
      </c>
      <c r="C1597">
        <v>18</v>
      </c>
      <c r="D1597">
        <v>37</v>
      </c>
      <c r="E1597">
        <v>10275</v>
      </c>
    </row>
    <row r="1598" spans="1:5">
      <c r="A1598" t="s">
        <v>47</v>
      </c>
      <c r="B1598">
        <v>2011</v>
      </c>
      <c r="C1598">
        <v>18</v>
      </c>
      <c r="D1598">
        <v>15</v>
      </c>
      <c r="E1598">
        <v>2255</v>
      </c>
    </row>
    <row r="1599" spans="1:5">
      <c r="A1599" t="s">
        <v>48</v>
      </c>
      <c r="B1599">
        <v>2011</v>
      </c>
      <c r="C1599">
        <v>18</v>
      </c>
      <c r="D1599">
        <v>14</v>
      </c>
      <c r="E1599">
        <v>3136</v>
      </c>
    </row>
    <row r="1600" spans="1:5">
      <c r="A1600" t="s">
        <v>49</v>
      </c>
      <c r="B1600">
        <v>2011</v>
      </c>
      <c r="C1600">
        <v>18</v>
      </c>
      <c r="D1600">
        <v>43</v>
      </c>
      <c r="E1600">
        <v>13653</v>
      </c>
    </row>
    <row r="1601" spans="1:5">
      <c r="A1601" t="s">
        <v>50</v>
      </c>
      <c r="B1601">
        <v>2011</v>
      </c>
      <c r="C1601">
        <v>18</v>
      </c>
      <c r="D1601">
        <v>20</v>
      </c>
      <c r="E1601">
        <v>6398</v>
      </c>
    </row>
    <row r="1602" spans="1:5">
      <c r="A1602" t="s">
        <v>51</v>
      </c>
      <c r="B1602">
        <v>2011</v>
      </c>
      <c r="C1602">
        <v>18</v>
      </c>
      <c r="D1602">
        <v>15</v>
      </c>
      <c r="E1602">
        <v>5216</v>
      </c>
    </row>
    <row r="1603" spans="1:5">
      <c r="A1603" t="s">
        <v>52</v>
      </c>
      <c r="B1603">
        <v>2011</v>
      </c>
      <c r="C1603">
        <v>18</v>
      </c>
      <c r="D1603">
        <v>16</v>
      </c>
      <c r="E1603">
        <v>4485</v>
      </c>
    </row>
    <row r="1604" spans="1:5">
      <c r="A1604" t="s">
        <v>53</v>
      </c>
      <c r="B1604">
        <v>2011</v>
      </c>
      <c r="C1604">
        <v>18</v>
      </c>
      <c r="D1604">
        <v>49</v>
      </c>
      <c r="E1604">
        <v>9223</v>
      </c>
    </row>
    <row r="1605" spans="1:5">
      <c r="A1605" t="s">
        <v>54</v>
      </c>
      <c r="B1605">
        <v>2011</v>
      </c>
      <c r="C1605">
        <v>18</v>
      </c>
      <c r="D1605">
        <v>61</v>
      </c>
      <c r="E1605">
        <v>40684</v>
      </c>
    </row>
    <row r="1606" spans="1:5">
      <c r="A1606" t="s">
        <v>55</v>
      </c>
      <c r="B1606">
        <v>2011</v>
      </c>
      <c r="C1606">
        <v>18</v>
      </c>
      <c r="D1606">
        <v>21</v>
      </c>
      <c r="E1606">
        <v>8190</v>
      </c>
    </row>
    <row r="1607" spans="1:5">
      <c r="A1607" t="s">
        <v>56</v>
      </c>
      <c r="B1607">
        <v>2011</v>
      </c>
      <c r="C1607">
        <v>18</v>
      </c>
      <c r="D1607">
        <v>9</v>
      </c>
      <c r="E1607">
        <v>2642</v>
      </c>
    </row>
    <row r="1608" spans="1:5">
      <c r="A1608" t="s">
        <v>57</v>
      </c>
      <c r="B1608">
        <v>2011</v>
      </c>
      <c r="C1608">
        <v>18</v>
      </c>
      <c r="D1608">
        <v>88</v>
      </c>
      <c r="E1608">
        <v>62644</v>
      </c>
    </row>
    <row r="1609" spans="1:5">
      <c r="A1609" t="s">
        <v>58</v>
      </c>
      <c r="B1609">
        <v>2011</v>
      </c>
      <c r="C1609">
        <v>18</v>
      </c>
      <c r="D1609">
        <v>10</v>
      </c>
      <c r="E1609">
        <v>2220</v>
      </c>
    </row>
    <row r="1610" spans="1:5">
      <c r="A1610" t="s">
        <v>59</v>
      </c>
      <c r="B1610">
        <v>2011</v>
      </c>
      <c r="C1610">
        <v>18</v>
      </c>
      <c r="D1610">
        <v>32</v>
      </c>
      <c r="E1610">
        <v>8924</v>
      </c>
    </row>
    <row r="1611" spans="1:5">
      <c r="A1611" t="s">
        <v>60</v>
      </c>
      <c r="B1611">
        <v>2011</v>
      </c>
      <c r="C1611">
        <v>18</v>
      </c>
      <c r="D1611">
        <v>38</v>
      </c>
      <c r="E1611">
        <v>4273</v>
      </c>
    </row>
    <row r="1612" spans="1:5">
      <c r="A1612" t="s">
        <v>61</v>
      </c>
      <c r="B1612">
        <v>2011</v>
      </c>
      <c r="C1612">
        <v>18</v>
      </c>
      <c r="D1612">
        <v>17</v>
      </c>
      <c r="E1612">
        <v>2773</v>
      </c>
    </row>
    <row r="1613" spans="1:5">
      <c r="A1613" t="s">
        <v>62</v>
      </c>
      <c r="B1613">
        <v>2011</v>
      </c>
      <c r="C1613">
        <v>18</v>
      </c>
      <c r="D1613">
        <v>33</v>
      </c>
      <c r="E1613">
        <v>92602</v>
      </c>
    </row>
    <row r="1614" spans="1:5">
      <c r="A1614" t="s">
        <v>6</v>
      </c>
      <c r="B1614">
        <v>2011</v>
      </c>
      <c r="C1614">
        <v>19</v>
      </c>
      <c r="D1614">
        <v>22</v>
      </c>
      <c r="E1614">
        <v>6802</v>
      </c>
    </row>
    <row r="1615" spans="1:5">
      <c r="A1615" t="s">
        <v>12</v>
      </c>
      <c r="B1615">
        <v>2011</v>
      </c>
      <c r="C1615">
        <v>19</v>
      </c>
      <c r="D1615">
        <v>7</v>
      </c>
      <c r="E1615">
        <v>1946</v>
      </c>
    </row>
    <row r="1616" spans="1:5">
      <c r="A1616" t="s">
        <v>13</v>
      </c>
      <c r="B1616">
        <v>2011</v>
      </c>
      <c r="C1616">
        <v>19</v>
      </c>
      <c r="D1616">
        <v>64</v>
      </c>
      <c r="E1616">
        <v>22737</v>
      </c>
    </row>
    <row r="1617" spans="1:5">
      <c r="A1617" t="s">
        <v>14</v>
      </c>
      <c r="B1617">
        <v>2011</v>
      </c>
      <c r="C1617">
        <v>19</v>
      </c>
      <c r="D1617">
        <v>10</v>
      </c>
      <c r="E1617">
        <v>1405</v>
      </c>
    </row>
    <row r="1618" spans="1:5">
      <c r="A1618" t="s">
        <v>15</v>
      </c>
      <c r="B1618">
        <v>2011</v>
      </c>
      <c r="C1618">
        <v>19</v>
      </c>
      <c r="D1618">
        <v>110</v>
      </c>
      <c r="E1618">
        <v>32736</v>
      </c>
    </row>
    <row r="1619" spans="1:5">
      <c r="A1619" t="s">
        <v>16</v>
      </c>
      <c r="B1619">
        <v>2011</v>
      </c>
      <c r="C1619">
        <v>19</v>
      </c>
      <c r="D1619">
        <v>12</v>
      </c>
      <c r="E1619">
        <v>18698</v>
      </c>
    </row>
    <row r="1620" spans="1:5">
      <c r="A1620" t="s">
        <v>17</v>
      </c>
      <c r="B1620">
        <v>2011</v>
      </c>
      <c r="C1620">
        <v>19</v>
      </c>
      <c r="D1620">
        <v>11</v>
      </c>
      <c r="E1620">
        <v>2336</v>
      </c>
    </row>
    <row r="1621" spans="1:5">
      <c r="A1621" t="s">
        <v>18</v>
      </c>
      <c r="B1621">
        <v>2011</v>
      </c>
      <c r="C1621">
        <v>19</v>
      </c>
      <c r="D1621">
        <v>7</v>
      </c>
      <c r="E1621">
        <v>2193</v>
      </c>
    </row>
    <row r="1622" spans="1:5">
      <c r="A1622" t="s">
        <v>19</v>
      </c>
      <c r="B1622">
        <v>2011</v>
      </c>
      <c r="C1622">
        <v>19</v>
      </c>
      <c r="D1622">
        <v>1</v>
      </c>
      <c r="E1622">
        <v>756</v>
      </c>
    </row>
    <row r="1623" spans="1:5">
      <c r="A1623" t="s">
        <v>20</v>
      </c>
      <c r="B1623">
        <v>2011</v>
      </c>
      <c r="C1623">
        <v>19</v>
      </c>
      <c r="D1623">
        <v>0</v>
      </c>
      <c r="E1623">
        <v>0</v>
      </c>
    </row>
    <row r="1624" spans="1:5">
      <c r="A1624" t="s">
        <v>21</v>
      </c>
      <c r="B1624">
        <v>2011</v>
      </c>
      <c r="C1624">
        <v>19</v>
      </c>
      <c r="D1624">
        <v>52</v>
      </c>
      <c r="E1624">
        <v>33556</v>
      </c>
    </row>
    <row r="1625" spans="1:5">
      <c r="A1625" t="s">
        <v>22</v>
      </c>
      <c r="B1625">
        <v>2011</v>
      </c>
      <c r="C1625">
        <v>19</v>
      </c>
      <c r="D1625">
        <v>14</v>
      </c>
      <c r="E1625">
        <v>1275</v>
      </c>
    </row>
    <row r="1626" spans="1:5">
      <c r="A1626" t="s">
        <v>23</v>
      </c>
      <c r="B1626">
        <v>2011</v>
      </c>
      <c r="C1626">
        <v>19</v>
      </c>
      <c r="D1626">
        <v>7</v>
      </c>
      <c r="E1626">
        <v>3445</v>
      </c>
    </row>
    <row r="1627" spans="1:5">
      <c r="A1627" t="s">
        <v>24</v>
      </c>
      <c r="B1627">
        <v>2011</v>
      </c>
      <c r="C1627">
        <v>19</v>
      </c>
      <c r="D1627">
        <v>67</v>
      </c>
      <c r="E1627">
        <v>36148</v>
      </c>
    </row>
    <row r="1628" spans="1:5">
      <c r="A1628" t="s">
        <v>25</v>
      </c>
      <c r="B1628">
        <v>2011</v>
      </c>
      <c r="C1628">
        <v>19</v>
      </c>
      <c r="D1628">
        <v>34</v>
      </c>
      <c r="E1628">
        <v>8638</v>
      </c>
    </row>
    <row r="1629" spans="1:5">
      <c r="A1629" t="s">
        <v>26</v>
      </c>
      <c r="B1629">
        <v>2011</v>
      </c>
      <c r="C1629">
        <v>19</v>
      </c>
      <c r="D1629">
        <v>7</v>
      </c>
      <c r="E1629">
        <v>1792</v>
      </c>
    </row>
    <row r="1630" spans="1:5">
      <c r="A1630" t="s">
        <v>27</v>
      </c>
      <c r="B1630">
        <v>2011</v>
      </c>
      <c r="C1630">
        <v>19</v>
      </c>
      <c r="D1630">
        <v>33</v>
      </c>
      <c r="E1630">
        <v>7306</v>
      </c>
    </row>
    <row r="1631" spans="1:5">
      <c r="A1631" t="s">
        <v>28</v>
      </c>
      <c r="B1631">
        <v>2011</v>
      </c>
      <c r="C1631">
        <v>19</v>
      </c>
      <c r="D1631">
        <v>11</v>
      </c>
      <c r="E1631">
        <v>14187</v>
      </c>
    </row>
    <row r="1632" spans="1:5">
      <c r="A1632" t="s">
        <v>29</v>
      </c>
      <c r="B1632">
        <v>2011</v>
      </c>
      <c r="C1632">
        <v>19</v>
      </c>
      <c r="D1632">
        <v>29</v>
      </c>
      <c r="E1632">
        <v>14308</v>
      </c>
    </row>
    <row r="1633" spans="1:5">
      <c r="A1633" t="s">
        <v>30</v>
      </c>
      <c r="B1633">
        <v>2011</v>
      </c>
      <c r="C1633">
        <v>19</v>
      </c>
      <c r="D1633">
        <v>24</v>
      </c>
      <c r="E1633">
        <v>4919</v>
      </c>
    </row>
    <row r="1634" spans="1:5">
      <c r="A1634" t="s">
        <v>31</v>
      </c>
      <c r="B1634">
        <v>2011</v>
      </c>
      <c r="C1634">
        <v>19</v>
      </c>
      <c r="D1634">
        <v>11</v>
      </c>
      <c r="E1634">
        <v>7097</v>
      </c>
    </row>
    <row r="1635" spans="1:5">
      <c r="A1635" t="s">
        <v>32</v>
      </c>
      <c r="B1635">
        <v>2011</v>
      </c>
      <c r="C1635">
        <v>19</v>
      </c>
      <c r="D1635">
        <v>42</v>
      </c>
      <c r="E1635">
        <v>26661</v>
      </c>
    </row>
    <row r="1636" spans="1:5">
      <c r="A1636" t="s">
        <v>33</v>
      </c>
      <c r="B1636">
        <v>2011</v>
      </c>
      <c r="C1636">
        <v>19</v>
      </c>
      <c r="D1636">
        <v>44</v>
      </c>
      <c r="E1636">
        <v>14373</v>
      </c>
    </row>
    <row r="1637" spans="1:5">
      <c r="A1637" t="s">
        <v>34</v>
      </c>
      <c r="B1637">
        <v>2011</v>
      </c>
      <c r="C1637">
        <v>19</v>
      </c>
      <c r="D1637">
        <v>10</v>
      </c>
      <c r="E1637">
        <v>3779</v>
      </c>
    </row>
    <row r="1638" spans="1:5">
      <c r="A1638" t="s">
        <v>35</v>
      </c>
      <c r="B1638">
        <v>2011</v>
      </c>
      <c r="C1638">
        <v>19</v>
      </c>
      <c r="D1638">
        <v>42</v>
      </c>
      <c r="E1638">
        <v>15735</v>
      </c>
    </row>
    <row r="1639" spans="1:5">
      <c r="A1639" t="s">
        <v>36</v>
      </c>
      <c r="B1639">
        <v>2011</v>
      </c>
      <c r="C1639">
        <v>19</v>
      </c>
      <c r="D1639">
        <v>21</v>
      </c>
      <c r="E1639">
        <v>5993</v>
      </c>
    </row>
    <row r="1640" spans="1:5">
      <c r="A1640" t="s">
        <v>37</v>
      </c>
      <c r="B1640">
        <v>2011</v>
      </c>
      <c r="C1640">
        <v>19</v>
      </c>
      <c r="D1640">
        <v>6</v>
      </c>
      <c r="E1640">
        <v>3023</v>
      </c>
    </row>
    <row r="1641" spans="1:5">
      <c r="A1641" t="s">
        <v>38</v>
      </c>
      <c r="B1641">
        <v>2011</v>
      </c>
      <c r="C1641">
        <v>19</v>
      </c>
      <c r="D1641">
        <v>13</v>
      </c>
      <c r="E1641">
        <v>2471</v>
      </c>
    </row>
    <row r="1642" spans="1:5">
      <c r="A1642" t="s">
        <v>39</v>
      </c>
      <c r="B1642">
        <v>2011</v>
      </c>
      <c r="C1642">
        <v>19</v>
      </c>
      <c r="D1642">
        <v>31</v>
      </c>
      <c r="E1642">
        <v>10328</v>
      </c>
    </row>
    <row r="1643" spans="1:5">
      <c r="A1643" t="s">
        <v>40</v>
      </c>
      <c r="B1643">
        <v>2011</v>
      </c>
      <c r="C1643">
        <v>19</v>
      </c>
      <c r="D1643">
        <v>23</v>
      </c>
      <c r="E1643">
        <v>4249</v>
      </c>
    </row>
    <row r="1644" spans="1:5">
      <c r="A1644" t="s">
        <v>41</v>
      </c>
      <c r="B1644">
        <v>2011</v>
      </c>
      <c r="C1644">
        <v>19</v>
      </c>
      <c r="D1644">
        <v>18</v>
      </c>
      <c r="E1644">
        <v>4590</v>
      </c>
    </row>
    <row r="1645" spans="1:5">
      <c r="A1645" t="s">
        <v>42</v>
      </c>
      <c r="B1645">
        <v>2011</v>
      </c>
      <c r="C1645">
        <v>19</v>
      </c>
      <c r="D1645">
        <v>24</v>
      </c>
      <c r="E1645">
        <v>7523</v>
      </c>
    </row>
    <row r="1646" spans="1:5">
      <c r="A1646" t="s">
        <v>43</v>
      </c>
      <c r="B1646">
        <v>2011</v>
      </c>
      <c r="C1646">
        <v>19</v>
      </c>
      <c r="D1646">
        <v>74</v>
      </c>
      <c r="E1646">
        <v>9529</v>
      </c>
    </row>
    <row r="1647" spans="1:5">
      <c r="A1647" t="s">
        <v>44</v>
      </c>
      <c r="B1647">
        <v>2011</v>
      </c>
      <c r="C1647">
        <v>19</v>
      </c>
      <c r="D1647">
        <v>50</v>
      </c>
      <c r="E1647">
        <v>12328</v>
      </c>
    </row>
    <row r="1648" spans="1:5">
      <c r="A1648" t="s">
        <v>45</v>
      </c>
      <c r="B1648">
        <v>2011</v>
      </c>
      <c r="C1648">
        <v>19</v>
      </c>
      <c r="D1648">
        <v>8</v>
      </c>
      <c r="E1648">
        <v>1463</v>
      </c>
    </row>
    <row r="1649" spans="1:5">
      <c r="A1649" t="s">
        <v>46</v>
      </c>
      <c r="B1649">
        <v>2011</v>
      </c>
      <c r="C1649">
        <v>19</v>
      </c>
      <c r="D1649">
        <v>36</v>
      </c>
      <c r="E1649">
        <v>10063</v>
      </c>
    </row>
    <row r="1650" spans="1:5">
      <c r="A1650" t="s">
        <v>47</v>
      </c>
      <c r="B1650">
        <v>2011</v>
      </c>
      <c r="C1650">
        <v>19</v>
      </c>
      <c r="D1650">
        <v>16</v>
      </c>
      <c r="E1650">
        <v>2062</v>
      </c>
    </row>
    <row r="1651" spans="1:5">
      <c r="A1651" t="s">
        <v>48</v>
      </c>
      <c r="B1651">
        <v>2011</v>
      </c>
      <c r="C1651">
        <v>19</v>
      </c>
      <c r="D1651">
        <v>13</v>
      </c>
      <c r="E1651">
        <v>3011</v>
      </c>
    </row>
    <row r="1652" spans="1:5">
      <c r="A1652" t="s">
        <v>49</v>
      </c>
      <c r="B1652">
        <v>2011</v>
      </c>
      <c r="C1652">
        <v>19</v>
      </c>
      <c r="D1652">
        <v>41</v>
      </c>
      <c r="E1652">
        <v>12038</v>
      </c>
    </row>
    <row r="1653" spans="1:5">
      <c r="A1653" t="s">
        <v>50</v>
      </c>
      <c r="B1653">
        <v>2011</v>
      </c>
      <c r="C1653">
        <v>19</v>
      </c>
      <c r="D1653">
        <v>18</v>
      </c>
      <c r="E1653">
        <v>6012</v>
      </c>
    </row>
    <row r="1654" spans="1:5">
      <c r="A1654" t="s">
        <v>51</v>
      </c>
      <c r="B1654">
        <v>2011</v>
      </c>
      <c r="C1654">
        <v>19</v>
      </c>
      <c r="D1654">
        <v>15</v>
      </c>
      <c r="E1654">
        <v>5114</v>
      </c>
    </row>
    <row r="1655" spans="1:5">
      <c r="A1655" t="s">
        <v>52</v>
      </c>
      <c r="B1655">
        <v>2011</v>
      </c>
      <c r="C1655">
        <v>19</v>
      </c>
      <c r="D1655">
        <v>16</v>
      </c>
      <c r="E1655">
        <v>4462</v>
      </c>
    </row>
    <row r="1656" spans="1:5">
      <c r="A1656" t="s">
        <v>53</v>
      </c>
      <c r="B1656">
        <v>2011</v>
      </c>
      <c r="C1656">
        <v>19</v>
      </c>
      <c r="D1656">
        <v>50</v>
      </c>
      <c r="E1656">
        <v>8669</v>
      </c>
    </row>
    <row r="1657" spans="1:5">
      <c r="A1657" t="s">
        <v>54</v>
      </c>
      <c r="B1657">
        <v>2011</v>
      </c>
      <c r="C1657">
        <v>19</v>
      </c>
      <c r="D1657">
        <v>68</v>
      </c>
      <c r="E1657">
        <v>40821</v>
      </c>
    </row>
    <row r="1658" spans="1:5">
      <c r="A1658" t="s">
        <v>55</v>
      </c>
      <c r="B1658">
        <v>2011</v>
      </c>
      <c r="C1658">
        <v>19</v>
      </c>
      <c r="D1658">
        <v>22</v>
      </c>
      <c r="E1658">
        <v>7800</v>
      </c>
    </row>
    <row r="1659" spans="1:5">
      <c r="A1659" t="s">
        <v>56</v>
      </c>
      <c r="B1659">
        <v>2011</v>
      </c>
      <c r="C1659">
        <v>19</v>
      </c>
      <c r="D1659">
        <v>10</v>
      </c>
      <c r="E1659">
        <v>2644</v>
      </c>
    </row>
    <row r="1660" spans="1:5">
      <c r="A1660" t="s">
        <v>57</v>
      </c>
      <c r="B1660">
        <v>2011</v>
      </c>
      <c r="C1660">
        <v>19</v>
      </c>
      <c r="D1660">
        <v>90</v>
      </c>
      <c r="E1660">
        <v>66245</v>
      </c>
    </row>
    <row r="1661" spans="1:5">
      <c r="A1661" t="s">
        <v>58</v>
      </c>
      <c r="B1661">
        <v>2011</v>
      </c>
      <c r="C1661">
        <v>19</v>
      </c>
      <c r="D1661">
        <v>11</v>
      </c>
      <c r="E1661">
        <v>1894</v>
      </c>
    </row>
    <row r="1662" spans="1:5">
      <c r="A1662" t="s">
        <v>59</v>
      </c>
      <c r="B1662">
        <v>2011</v>
      </c>
      <c r="C1662">
        <v>19</v>
      </c>
      <c r="D1662">
        <v>32</v>
      </c>
      <c r="E1662">
        <v>9800</v>
      </c>
    </row>
    <row r="1663" spans="1:5">
      <c r="A1663" t="s">
        <v>60</v>
      </c>
      <c r="B1663">
        <v>2011</v>
      </c>
      <c r="C1663">
        <v>19</v>
      </c>
      <c r="D1663">
        <v>36</v>
      </c>
      <c r="E1663">
        <v>3514</v>
      </c>
    </row>
    <row r="1664" spans="1:5">
      <c r="A1664" t="s">
        <v>61</v>
      </c>
      <c r="B1664">
        <v>2011</v>
      </c>
      <c r="C1664">
        <v>19</v>
      </c>
      <c r="D1664">
        <v>16</v>
      </c>
      <c r="E1664">
        <v>2600</v>
      </c>
    </row>
    <row r="1665" spans="1:5">
      <c r="A1665" t="s">
        <v>62</v>
      </c>
      <c r="B1665">
        <v>2011</v>
      </c>
      <c r="C1665">
        <v>19</v>
      </c>
      <c r="D1665">
        <v>33</v>
      </c>
      <c r="E1665">
        <v>97960</v>
      </c>
    </row>
    <row r="1666" spans="1:5">
      <c r="A1666" t="s">
        <v>6</v>
      </c>
      <c r="B1666">
        <v>2011</v>
      </c>
      <c r="C1666">
        <v>20</v>
      </c>
      <c r="D1666">
        <v>21</v>
      </c>
      <c r="E1666">
        <v>6533</v>
      </c>
    </row>
    <row r="1667" spans="1:5">
      <c r="A1667" t="s">
        <v>12</v>
      </c>
      <c r="B1667">
        <v>2011</v>
      </c>
      <c r="C1667">
        <v>20</v>
      </c>
      <c r="D1667">
        <v>6</v>
      </c>
      <c r="E1667">
        <v>1959</v>
      </c>
    </row>
    <row r="1668" spans="1:5">
      <c r="A1668" t="s">
        <v>13</v>
      </c>
      <c r="B1668">
        <v>2011</v>
      </c>
      <c r="C1668">
        <v>20</v>
      </c>
      <c r="D1668">
        <v>63</v>
      </c>
      <c r="E1668">
        <v>21776</v>
      </c>
    </row>
    <row r="1669" spans="1:5">
      <c r="A1669" t="s">
        <v>14</v>
      </c>
      <c r="B1669">
        <v>2011</v>
      </c>
      <c r="C1669">
        <v>20</v>
      </c>
      <c r="D1669">
        <v>8</v>
      </c>
      <c r="E1669">
        <v>1153</v>
      </c>
    </row>
    <row r="1670" spans="1:5">
      <c r="A1670" t="s">
        <v>15</v>
      </c>
      <c r="B1670">
        <v>2011</v>
      </c>
      <c r="C1670">
        <v>20</v>
      </c>
      <c r="D1670">
        <v>113</v>
      </c>
      <c r="E1670">
        <v>32820</v>
      </c>
    </row>
    <row r="1671" spans="1:5">
      <c r="A1671" t="s">
        <v>16</v>
      </c>
      <c r="B1671">
        <v>2011</v>
      </c>
      <c r="C1671">
        <v>20</v>
      </c>
      <c r="D1671">
        <v>12</v>
      </c>
      <c r="E1671">
        <v>18806</v>
      </c>
    </row>
    <row r="1672" spans="1:5">
      <c r="A1672" t="s">
        <v>17</v>
      </c>
      <c r="B1672">
        <v>2011</v>
      </c>
      <c r="C1672">
        <v>20</v>
      </c>
      <c r="D1672">
        <v>10</v>
      </c>
      <c r="E1672">
        <v>2127</v>
      </c>
    </row>
    <row r="1673" spans="1:5">
      <c r="A1673" t="s">
        <v>18</v>
      </c>
      <c r="B1673">
        <v>2011</v>
      </c>
      <c r="C1673">
        <v>20</v>
      </c>
      <c r="D1673">
        <v>6</v>
      </c>
      <c r="E1673">
        <v>1858</v>
      </c>
    </row>
    <row r="1674" spans="1:5">
      <c r="A1674" t="s">
        <v>19</v>
      </c>
      <c r="B1674">
        <v>2011</v>
      </c>
      <c r="C1674">
        <v>20</v>
      </c>
      <c r="D1674">
        <v>2</v>
      </c>
      <c r="E1674">
        <v>1876</v>
      </c>
    </row>
    <row r="1675" spans="1:5">
      <c r="A1675" t="s">
        <v>20</v>
      </c>
      <c r="B1675">
        <v>2011</v>
      </c>
      <c r="C1675">
        <v>20</v>
      </c>
      <c r="D1675">
        <v>0</v>
      </c>
      <c r="E1675">
        <v>0</v>
      </c>
    </row>
    <row r="1676" spans="1:5">
      <c r="A1676" t="s">
        <v>21</v>
      </c>
      <c r="B1676">
        <v>2011</v>
      </c>
      <c r="C1676">
        <v>20</v>
      </c>
      <c r="D1676">
        <v>50</v>
      </c>
      <c r="E1676">
        <v>31115</v>
      </c>
    </row>
    <row r="1677" spans="1:5">
      <c r="A1677" t="s">
        <v>22</v>
      </c>
      <c r="B1677">
        <v>2011</v>
      </c>
      <c r="C1677">
        <v>20</v>
      </c>
      <c r="D1677">
        <v>15</v>
      </c>
      <c r="E1677">
        <v>1350</v>
      </c>
    </row>
    <row r="1678" spans="1:5">
      <c r="A1678" t="s">
        <v>23</v>
      </c>
      <c r="B1678">
        <v>2011</v>
      </c>
      <c r="C1678">
        <v>20</v>
      </c>
      <c r="D1678">
        <v>7</v>
      </c>
      <c r="E1678">
        <v>3543</v>
      </c>
    </row>
    <row r="1679" spans="1:5">
      <c r="A1679" t="s">
        <v>24</v>
      </c>
      <c r="B1679">
        <v>2011</v>
      </c>
      <c r="C1679">
        <v>20</v>
      </c>
      <c r="D1679">
        <v>63</v>
      </c>
      <c r="E1679">
        <v>32750</v>
      </c>
    </row>
    <row r="1680" spans="1:5">
      <c r="A1680" t="s">
        <v>25</v>
      </c>
      <c r="B1680">
        <v>2011</v>
      </c>
      <c r="C1680">
        <v>20</v>
      </c>
      <c r="D1680">
        <v>34</v>
      </c>
      <c r="E1680">
        <v>8268</v>
      </c>
    </row>
    <row r="1681" spans="1:5">
      <c r="A1681" t="s">
        <v>26</v>
      </c>
      <c r="B1681">
        <v>2011</v>
      </c>
      <c r="C1681">
        <v>20</v>
      </c>
      <c r="D1681">
        <v>8</v>
      </c>
      <c r="E1681">
        <v>1768</v>
      </c>
    </row>
    <row r="1682" spans="1:5">
      <c r="A1682" t="s">
        <v>27</v>
      </c>
      <c r="B1682">
        <v>2011</v>
      </c>
      <c r="C1682">
        <v>20</v>
      </c>
      <c r="D1682">
        <v>32</v>
      </c>
      <c r="E1682">
        <v>6110</v>
      </c>
    </row>
    <row r="1683" spans="1:5">
      <c r="A1683" t="s">
        <v>28</v>
      </c>
      <c r="B1683">
        <v>2011</v>
      </c>
      <c r="C1683">
        <v>20</v>
      </c>
      <c r="D1683">
        <v>12</v>
      </c>
      <c r="E1683">
        <v>14193</v>
      </c>
    </row>
    <row r="1684" spans="1:5">
      <c r="A1684" t="s">
        <v>29</v>
      </c>
      <c r="B1684">
        <v>2011</v>
      </c>
      <c r="C1684">
        <v>20</v>
      </c>
      <c r="D1684">
        <v>30</v>
      </c>
      <c r="E1684">
        <v>16480</v>
      </c>
    </row>
    <row r="1685" spans="1:5">
      <c r="A1685" t="s">
        <v>30</v>
      </c>
      <c r="B1685">
        <v>2011</v>
      </c>
      <c r="C1685">
        <v>20</v>
      </c>
      <c r="D1685">
        <v>22</v>
      </c>
      <c r="E1685">
        <v>4324</v>
      </c>
    </row>
    <row r="1686" spans="1:5">
      <c r="A1686" t="s">
        <v>31</v>
      </c>
      <c r="B1686">
        <v>2011</v>
      </c>
      <c r="C1686">
        <v>20</v>
      </c>
      <c r="D1686">
        <v>9</v>
      </c>
      <c r="E1686">
        <v>6469</v>
      </c>
    </row>
    <row r="1687" spans="1:5">
      <c r="A1687" t="s">
        <v>32</v>
      </c>
      <c r="B1687">
        <v>2011</v>
      </c>
      <c r="C1687">
        <v>20</v>
      </c>
      <c r="D1687">
        <v>40</v>
      </c>
      <c r="E1687">
        <v>26344</v>
      </c>
    </row>
    <row r="1688" spans="1:5">
      <c r="A1688" t="s">
        <v>33</v>
      </c>
      <c r="B1688">
        <v>2011</v>
      </c>
      <c r="C1688">
        <v>20</v>
      </c>
      <c r="D1688">
        <v>39</v>
      </c>
      <c r="E1688">
        <v>10951</v>
      </c>
    </row>
    <row r="1689" spans="1:5">
      <c r="A1689" t="s">
        <v>34</v>
      </c>
      <c r="B1689">
        <v>2011</v>
      </c>
      <c r="C1689">
        <v>20</v>
      </c>
      <c r="D1689">
        <v>9</v>
      </c>
      <c r="E1689">
        <v>3437</v>
      </c>
    </row>
    <row r="1690" spans="1:5">
      <c r="A1690" t="s">
        <v>35</v>
      </c>
      <c r="B1690">
        <v>2011</v>
      </c>
      <c r="C1690">
        <v>20</v>
      </c>
      <c r="D1690">
        <v>42</v>
      </c>
      <c r="E1690">
        <v>15274</v>
      </c>
    </row>
    <row r="1691" spans="1:5">
      <c r="A1691" t="s">
        <v>36</v>
      </c>
      <c r="B1691">
        <v>2011</v>
      </c>
      <c r="C1691">
        <v>20</v>
      </c>
      <c r="D1691">
        <v>24</v>
      </c>
      <c r="E1691">
        <v>5711</v>
      </c>
    </row>
    <row r="1692" spans="1:5">
      <c r="A1692" t="s">
        <v>37</v>
      </c>
      <c r="B1692">
        <v>2011</v>
      </c>
      <c r="C1692">
        <v>20</v>
      </c>
      <c r="D1692">
        <v>4</v>
      </c>
      <c r="E1692">
        <v>1696</v>
      </c>
    </row>
    <row r="1693" spans="1:5">
      <c r="A1693" t="s">
        <v>38</v>
      </c>
      <c r="B1693">
        <v>2011</v>
      </c>
      <c r="C1693">
        <v>20</v>
      </c>
      <c r="D1693">
        <v>12</v>
      </c>
      <c r="E1693">
        <v>2025</v>
      </c>
    </row>
    <row r="1694" spans="1:5">
      <c r="A1694" t="s">
        <v>39</v>
      </c>
      <c r="B1694">
        <v>2011</v>
      </c>
      <c r="C1694">
        <v>20</v>
      </c>
      <c r="D1694">
        <v>29</v>
      </c>
      <c r="E1694">
        <v>8111</v>
      </c>
    </row>
    <row r="1695" spans="1:5">
      <c r="A1695" t="s">
        <v>40</v>
      </c>
      <c r="B1695">
        <v>2011</v>
      </c>
      <c r="C1695">
        <v>20</v>
      </c>
      <c r="D1695">
        <v>23</v>
      </c>
      <c r="E1695">
        <v>4407</v>
      </c>
    </row>
    <row r="1696" spans="1:5">
      <c r="A1696" t="s">
        <v>41</v>
      </c>
      <c r="B1696">
        <v>2011</v>
      </c>
      <c r="C1696">
        <v>20</v>
      </c>
      <c r="D1696">
        <v>21</v>
      </c>
      <c r="E1696">
        <v>6020</v>
      </c>
    </row>
    <row r="1697" spans="1:5">
      <c r="A1697" t="s">
        <v>42</v>
      </c>
      <c r="B1697">
        <v>2011</v>
      </c>
      <c r="C1697">
        <v>20</v>
      </c>
      <c r="D1697">
        <v>24</v>
      </c>
      <c r="E1697">
        <v>7779</v>
      </c>
    </row>
    <row r="1698" spans="1:5">
      <c r="A1698" t="s">
        <v>43</v>
      </c>
      <c r="B1698">
        <v>2011</v>
      </c>
      <c r="C1698">
        <v>20</v>
      </c>
      <c r="D1698">
        <v>73</v>
      </c>
      <c r="E1698">
        <v>8103</v>
      </c>
    </row>
    <row r="1699" spans="1:5">
      <c r="A1699" t="s">
        <v>44</v>
      </c>
      <c r="B1699">
        <v>2011</v>
      </c>
      <c r="C1699">
        <v>20</v>
      </c>
      <c r="D1699">
        <v>44</v>
      </c>
      <c r="E1699">
        <v>11800</v>
      </c>
    </row>
    <row r="1700" spans="1:5">
      <c r="A1700" t="s">
        <v>45</v>
      </c>
      <c r="B1700">
        <v>2011</v>
      </c>
      <c r="C1700">
        <v>20</v>
      </c>
      <c r="D1700">
        <v>6</v>
      </c>
      <c r="E1700">
        <v>1167</v>
      </c>
    </row>
    <row r="1701" spans="1:5">
      <c r="A1701" t="s">
        <v>46</v>
      </c>
      <c r="B1701">
        <v>2011</v>
      </c>
      <c r="C1701">
        <v>20</v>
      </c>
      <c r="D1701">
        <v>35</v>
      </c>
      <c r="E1701">
        <v>9879</v>
      </c>
    </row>
    <row r="1702" spans="1:5">
      <c r="A1702" t="s">
        <v>47</v>
      </c>
      <c r="B1702">
        <v>2011</v>
      </c>
      <c r="C1702">
        <v>20</v>
      </c>
      <c r="D1702">
        <v>16</v>
      </c>
      <c r="E1702">
        <v>2318</v>
      </c>
    </row>
    <row r="1703" spans="1:5">
      <c r="A1703" t="s">
        <v>48</v>
      </c>
      <c r="B1703">
        <v>2011</v>
      </c>
      <c r="C1703">
        <v>20</v>
      </c>
      <c r="D1703">
        <v>12</v>
      </c>
      <c r="E1703">
        <v>2873</v>
      </c>
    </row>
    <row r="1704" spans="1:5">
      <c r="A1704" t="s">
        <v>49</v>
      </c>
      <c r="B1704">
        <v>2011</v>
      </c>
      <c r="C1704">
        <v>20</v>
      </c>
      <c r="D1704">
        <v>40</v>
      </c>
      <c r="E1704">
        <v>11227</v>
      </c>
    </row>
    <row r="1705" spans="1:5">
      <c r="A1705" t="s">
        <v>50</v>
      </c>
      <c r="B1705">
        <v>2011</v>
      </c>
      <c r="C1705">
        <v>20</v>
      </c>
      <c r="D1705">
        <v>18</v>
      </c>
      <c r="E1705">
        <v>5002</v>
      </c>
    </row>
    <row r="1706" spans="1:5">
      <c r="A1706" t="s">
        <v>51</v>
      </c>
      <c r="B1706">
        <v>2011</v>
      </c>
      <c r="C1706">
        <v>20</v>
      </c>
      <c r="D1706">
        <v>15</v>
      </c>
      <c r="E1706">
        <v>5376</v>
      </c>
    </row>
    <row r="1707" spans="1:5">
      <c r="A1707" t="s">
        <v>52</v>
      </c>
      <c r="B1707">
        <v>2011</v>
      </c>
      <c r="C1707">
        <v>20</v>
      </c>
      <c r="D1707">
        <v>16</v>
      </c>
      <c r="E1707">
        <v>4207</v>
      </c>
    </row>
    <row r="1708" spans="1:5">
      <c r="A1708" t="s">
        <v>53</v>
      </c>
      <c r="B1708">
        <v>2011</v>
      </c>
      <c r="C1708">
        <v>20</v>
      </c>
      <c r="D1708">
        <v>49</v>
      </c>
      <c r="E1708">
        <v>9060</v>
      </c>
    </row>
    <row r="1709" spans="1:5">
      <c r="A1709" t="s">
        <v>54</v>
      </c>
      <c r="B1709">
        <v>2011</v>
      </c>
      <c r="C1709">
        <v>20</v>
      </c>
      <c r="D1709">
        <v>64</v>
      </c>
      <c r="E1709">
        <v>39895</v>
      </c>
    </row>
    <row r="1710" spans="1:5">
      <c r="A1710" t="s">
        <v>55</v>
      </c>
      <c r="B1710">
        <v>2011</v>
      </c>
      <c r="C1710">
        <v>20</v>
      </c>
      <c r="D1710">
        <v>22</v>
      </c>
      <c r="E1710">
        <v>8503</v>
      </c>
    </row>
    <row r="1711" spans="1:5">
      <c r="A1711" t="s">
        <v>56</v>
      </c>
      <c r="B1711">
        <v>2011</v>
      </c>
      <c r="C1711">
        <v>20</v>
      </c>
      <c r="D1711">
        <v>9</v>
      </c>
      <c r="E1711">
        <v>2609</v>
      </c>
    </row>
    <row r="1712" spans="1:5">
      <c r="A1712" t="s">
        <v>57</v>
      </c>
      <c r="B1712">
        <v>2011</v>
      </c>
      <c r="C1712">
        <v>20</v>
      </c>
      <c r="D1712">
        <v>86</v>
      </c>
      <c r="E1712">
        <v>62220</v>
      </c>
    </row>
    <row r="1713" spans="1:5">
      <c r="A1713" t="s">
        <v>58</v>
      </c>
      <c r="B1713">
        <v>2011</v>
      </c>
      <c r="C1713">
        <v>20</v>
      </c>
      <c r="D1713">
        <v>10</v>
      </c>
      <c r="E1713">
        <v>1606</v>
      </c>
    </row>
    <row r="1714" spans="1:5">
      <c r="A1714" t="s">
        <v>59</v>
      </c>
      <c r="B1714">
        <v>2011</v>
      </c>
      <c r="C1714">
        <v>20</v>
      </c>
      <c r="D1714">
        <v>34</v>
      </c>
      <c r="E1714">
        <v>10125</v>
      </c>
    </row>
    <row r="1715" spans="1:5">
      <c r="A1715" t="s">
        <v>60</v>
      </c>
      <c r="B1715">
        <v>2011</v>
      </c>
      <c r="C1715">
        <v>20</v>
      </c>
      <c r="D1715">
        <v>36</v>
      </c>
      <c r="E1715">
        <v>2861</v>
      </c>
    </row>
    <row r="1716" spans="1:5">
      <c r="A1716" t="s">
        <v>61</v>
      </c>
      <c r="B1716">
        <v>2011</v>
      </c>
      <c r="C1716">
        <v>20</v>
      </c>
      <c r="D1716">
        <v>16</v>
      </c>
      <c r="E1716">
        <v>2354</v>
      </c>
    </row>
    <row r="1717" spans="1:5">
      <c r="A1717" t="s">
        <v>62</v>
      </c>
      <c r="B1717">
        <v>2011</v>
      </c>
      <c r="C1717">
        <v>20</v>
      </c>
      <c r="D1717">
        <v>29</v>
      </c>
      <c r="E1717">
        <v>89747</v>
      </c>
    </row>
    <row r="1718" spans="1:5">
      <c r="A1718" t="s">
        <v>6</v>
      </c>
      <c r="B1718">
        <v>2011</v>
      </c>
      <c r="C1718">
        <v>21</v>
      </c>
      <c r="D1718">
        <v>21</v>
      </c>
      <c r="E1718">
        <v>6121</v>
      </c>
    </row>
    <row r="1719" spans="1:5">
      <c r="A1719" t="s">
        <v>12</v>
      </c>
      <c r="B1719">
        <v>2011</v>
      </c>
      <c r="C1719">
        <v>21</v>
      </c>
      <c r="D1719">
        <v>6</v>
      </c>
      <c r="E1719">
        <v>1953</v>
      </c>
    </row>
    <row r="1720" spans="1:5">
      <c r="A1720" t="s">
        <v>13</v>
      </c>
      <c r="B1720">
        <v>2011</v>
      </c>
      <c r="C1720">
        <v>21</v>
      </c>
      <c r="D1720">
        <v>63</v>
      </c>
      <c r="E1720">
        <v>24662</v>
      </c>
    </row>
    <row r="1721" spans="1:5">
      <c r="A1721" t="s">
        <v>14</v>
      </c>
      <c r="B1721">
        <v>2011</v>
      </c>
      <c r="C1721">
        <v>21</v>
      </c>
      <c r="D1721">
        <v>8</v>
      </c>
      <c r="E1721">
        <v>1158</v>
      </c>
    </row>
    <row r="1722" spans="1:5">
      <c r="A1722" t="s">
        <v>15</v>
      </c>
      <c r="B1722">
        <v>2011</v>
      </c>
      <c r="C1722">
        <v>21</v>
      </c>
      <c r="D1722">
        <v>94</v>
      </c>
      <c r="E1722">
        <v>27674</v>
      </c>
    </row>
    <row r="1723" spans="1:5">
      <c r="A1723" t="s">
        <v>16</v>
      </c>
      <c r="B1723">
        <v>2011</v>
      </c>
      <c r="C1723">
        <v>21</v>
      </c>
      <c r="D1723">
        <v>12</v>
      </c>
      <c r="E1723">
        <v>18880</v>
      </c>
    </row>
    <row r="1724" spans="1:5">
      <c r="A1724" t="s">
        <v>17</v>
      </c>
      <c r="B1724">
        <v>2011</v>
      </c>
      <c r="C1724">
        <v>21</v>
      </c>
      <c r="D1724">
        <v>13</v>
      </c>
      <c r="E1724">
        <v>1596</v>
      </c>
    </row>
    <row r="1725" spans="1:5">
      <c r="A1725" t="s">
        <v>18</v>
      </c>
      <c r="B1725">
        <v>2011</v>
      </c>
      <c r="C1725">
        <v>21</v>
      </c>
      <c r="D1725">
        <v>1</v>
      </c>
      <c r="E1725">
        <v>329</v>
      </c>
    </row>
    <row r="1726" spans="1:5">
      <c r="A1726" t="s">
        <v>19</v>
      </c>
      <c r="B1726">
        <v>2011</v>
      </c>
      <c r="C1726">
        <v>21</v>
      </c>
      <c r="D1726">
        <v>2</v>
      </c>
      <c r="E1726">
        <v>1775</v>
      </c>
    </row>
    <row r="1727" spans="1:5">
      <c r="A1727" t="s">
        <v>20</v>
      </c>
      <c r="B1727">
        <v>2011</v>
      </c>
      <c r="C1727">
        <v>21</v>
      </c>
      <c r="D1727">
        <v>0</v>
      </c>
      <c r="E1727">
        <v>0</v>
      </c>
    </row>
    <row r="1728" spans="1:5">
      <c r="A1728" t="s">
        <v>21</v>
      </c>
      <c r="B1728">
        <v>2011</v>
      </c>
      <c r="C1728">
        <v>21</v>
      </c>
      <c r="D1728">
        <v>50</v>
      </c>
      <c r="E1728">
        <v>30064</v>
      </c>
    </row>
    <row r="1729" spans="1:5">
      <c r="A1729" t="s">
        <v>22</v>
      </c>
      <c r="B1729">
        <v>2011</v>
      </c>
      <c r="C1729">
        <v>21</v>
      </c>
      <c r="D1729">
        <v>15</v>
      </c>
      <c r="E1729">
        <v>1286</v>
      </c>
    </row>
    <row r="1730" spans="1:5">
      <c r="A1730" t="s">
        <v>23</v>
      </c>
      <c r="B1730">
        <v>2011</v>
      </c>
      <c r="C1730">
        <v>21</v>
      </c>
      <c r="D1730">
        <v>7</v>
      </c>
      <c r="E1730">
        <v>3217</v>
      </c>
    </row>
    <row r="1731" spans="1:5">
      <c r="A1731" t="s">
        <v>24</v>
      </c>
      <c r="B1731">
        <v>2011</v>
      </c>
      <c r="C1731">
        <v>21</v>
      </c>
      <c r="D1731">
        <v>59</v>
      </c>
      <c r="E1731">
        <v>30764</v>
      </c>
    </row>
    <row r="1732" spans="1:5">
      <c r="A1732" t="s">
        <v>25</v>
      </c>
      <c r="B1732">
        <v>2011</v>
      </c>
      <c r="C1732">
        <v>21</v>
      </c>
      <c r="D1732">
        <v>32</v>
      </c>
      <c r="E1732">
        <v>7634</v>
      </c>
    </row>
    <row r="1733" spans="1:5">
      <c r="A1733" t="s">
        <v>26</v>
      </c>
      <c r="B1733">
        <v>2011</v>
      </c>
      <c r="C1733">
        <v>21</v>
      </c>
      <c r="D1733">
        <v>8</v>
      </c>
      <c r="E1733">
        <v>1728</v>
      </c>
    </row>
    <row r="1734" spans="1:5">
      <c r="A1734" t="s">
        <v>27</v>
      </c>
      <c r="B1734">
        <v>2011</v>
      </c>
      <c r="C1734">
        <v>21</v>
      </c>
      <c r="D1734">
        <v>21</v>
      </c>
      <c r="E1734">
        <v>3748</v>
      </c>
    </row>
    <row r="1735" spans="1:5">
      <c r="A1735" t="s">
        <v>28</v>
      </c>
      <c r="B1735">
        <v>2011</v>
      </c>
      <c r="C1735">
        <v>21</v>
      </c>
      <c r="D1735">
        <v>12</v>
      </c>
      <c r="E1735">
        <v>16454</v>
      </c>
    </row>
    <row r="1736" spans="1:5">
      <c r="A1736" t="s">
        <v>29</v>
      </c>
      <c r="B1736">
        <v>2011</v>
      </c>
      <c r="C1736">
        <v>21</v>
      </c>
      <c r="D1736">
        <v>28</v>
      </c>
      <c r="E1736">
        <v>14318</v>
      </c>
    </row>
    <row r="1737" spans="1:5">
      <c r="A1737" t="s">
        <v>30</v>
      </c>
      <c r="B1737">
        <v>2011</v>
      </c>
      <c r="C1737">
        <v>21</v>
      </c>
      <c r="D1737">
        <v>21</v>
      </c>
      <c r="E1737">
        <v>4040</v>
      </c>
    </row>
    <row r="1738" spans="1:5">
      <c r="A1738" t="s">
        <v>31</v>
      </c>
      <c r="B1738">
        <v>2011</v>
      </c>
      <c r="C1738">
        <v>21</v>
      </c>
      <c r="D1738">
        <v>9</v>
      </c>
      <c r="E1738">
        <v>6161</v>
      </c>
    </row>
    <row r="1739" spans="1:5">
      <c r="A1739" t="s">
        <v>32</v>
      </c>
      <c r="B1739">
        <v>2011</v>
      </c>
      <c r="C1739">
        <v>21</v>
      </c>
      <c r="D1739">
        <v>38</v>
      </c>
      <c r="E1739">
        <v>25970</v>
      </c>
    </row>
    <row r="1740" spans="1:5">
      <c r="A1740" t="s">
        <v>33</v>
      </c>
      <c r="B1740">
        <v>2011</v>
      </c>
      <c r="C1740">
        <v>21</v>
      </c>
      <c r="D1740">
        <v>38</v>
      </c>
      <c r="E1740">
        <v>10624</v>
      </c>
    </row>
    <row r="1741" spans="1:5">
      <c r="A1741" t="s">
        <v>34</v>
      </c>
      <c r="B1741">
        <v>2011</v>
      </c>
      <c r="C1741">
        <v>21</v>
      </c>
      <c r="D1741">
        <v>9</v>
      </c>
      <c r="E1741">
        <v>3512</v>
      </c>
    </row>
    <row r="1742" spans="1:5">
      <c r="A1742" t="s">
        <v>35</v>
      </c>
      <c r="B1742">
        <v>2011</v>
      </c>
      <c r="C1742">
        <v>21</v>
      </c>
      <c r="D1742">
        <v>42</v>
      </c>
      <c r="E1742">
        <v>15054</v>
      </c>
    </row>
    <row r="1743" spans="1:5">
      <c r="A1743" t="s">
        <v>36</v>
      </c>
      <c r="B1743">
        <v>2011</v>
      </c>
      <c r="C1743">
        <v>21</v>
      </c>
      <c r="D1743">
        <v>22</v>
      </c>
      <c r="E1743">
        <v>5348</v>
      </c>
    </row>
    <row r="1744" spans="1:5">
      <c r="A1744" t="s">
        <v>37</v>
      </c>
      <c r="B1744">
        <v>2011</v>
      </c>
      <c r="C1744">
        <v>21</v>
      </c>
      <c r="D1744">
        <v>5</v>
      </c>
      <c r="E1744">
        <v>2497</v>
      </c>
    </row>
    <row r="1745" spans="1:5">
      <c r="A1745" t="s">
        <v>38</v>
      </c>
      <c r="B1745">
        <v>2011</v>
      </c>
      <c r="C1745">
        <v>21</v>
      </c>
      <c r="D1745">
        <v>11</v>
      </c>
      <c r="E1745">
        <v>1621</v>
      </c>
    </row>
    <row r="1746" spans="1:5">
      <c r="A1746" t="s">
        <v>39</v>
      </c>
      <c r="B1746">
        <v>2011</v>
      </c>
      <c r="C1746">
        <v>21</v>
      </c>
      <c r="D1746">
        <v>26</v>
      </c>
      <c r="E1746">
        <v>7373</v>
      </c>
    </row>
    <row r="1747" spans="1:5">
      <c r="A1747" t="s">
        <v>40</v>
      </c>
      <c r="B1747">
        <v>2011</v>
      </c>
      <c r="C1747">
        <v>21</v>
      </c>
      <c r="D1747">
        <v>17</v>
      </c>
      <c r="E1747">
        <v>3200</v>
      </c>
    </row>
    <row r="1748" spans="1:5">
      <c r="A1748" t="s">
        <v>41</v>
      </c>
      <c r="B1748">
        <v>2011</v>
      </c>
      <c r="C1748">
        <v>21</v>
      </c>
      <c r="D1748">
        <v>20</v>
      </c>
      <c r="E1748">
        <v>5492</v>
      </c>
    </row>
    <row r="1749" spans="1:5">
      <c r="A1749" t="s">
        <v>42</v>
      </c>
      <c r="B1749">
        <v>2011</v>
      </c>
      <c r="C1749">
        <v>21</v>
      </c>
      <c r="D1749">
        <v>12</v>
      </c>
      <c r="E1749">
        <v>4702</v>
      </c>
    </row>
    <row r="1750" spans="1:5">
      <c r="A1750" t="s">
        <v>43</v>
      </c>
      <c r="B1750">
        <v>2011</v>
      </c>
      <c r="C1750">
        <v>21</v>
      </c>
      <c r="D1750">
        <v>61</v>
      </c>
      <c r="E1750">
        <v>6332</v>
      </c>
    </row>
    <row r="1751" spans="1:5">
      <c r="A1751" t="s">
        <v>44</v>
      </c>
      <c r="B1751">
        <v>2011</v>
      </c>
      <c r="C1751">
        <v>21</v>
      </c>
      <c r="D1751">
        <v>27</v>
      </c>
      <c r="E1751">
        <v>6589</v>
      </c>
    </row>
    <row r="1752" spans="1:5">
      <c r="A1752" t="s">
        <v>45</v>
      </c>
      <c r="B1752">
        <v>2011</v>
      </c>
      <c r="C1752">
        <v>21</v>
      </c>
      <c r="D1752">
        <v>7</v>
      </c>
      <c r="E1752">
        <v>1128</v>
      </c>
    </row>
    <row r="1753" spans="1:5">
      <c r="A1753" t="s">
        <v>46</v>
      </c>
      <c r="B1753">
        <v>2011</v>
      </c>
      <c r="C1753">
        <v>21</v>
      </c>
      <c r="D1753">
        <v>36</v>
      </c>
      <c r="E1753">
        <v>9459</v>
      </c>
    </row>
    <row r="1754" spans="1:5">
      <c r="A1754" t="s">
        <v>47</v>
      </c>
      <c r="B1754">
        <v>2011</v>
      </c>
      <c r="C1754">
        <v>21</v>
      </c>
      <c r="D1754">
        <v>16</v>
      </c>
      <c r="E1754">
        <v>1745</v>
      </c>
    </row>
    <row r="1755" spans="1:5">
      <c r="A1755" t="s">
        <v>48</v>
      </c>
      <c r="B1755">
        <v>2011</v>
      </c>
      <c r="C1755">
        <v>21</v>
      </c>
      <c r="D1755">
        <v>12</v>
      </c>
      <c r="E1755">
        <v>2942</v>
      </c>
    </row>
    <row r="1756" spans="1:5">
      <c r="A1756" t="s">
        <v>49</v>
      </c>
      <c r="B1756">
        <v>2011</v>
      </c>
      <c r="C1756">
        <v>21</v>
      </c>
      <c r="D1756">
        <v>40</v>
      </c>
      <c r="E1756">
        <v>11018</v>
      </c>
    </row>
    <row r="1757" spans="1:5">
      <c r="A1757" t="s">
        <v>50</v>
      </c>
      <c r="B1757">
        <v>2011</v>
      </c>
      <c r="C1757">
        <v>21</v>
      </c>
      <c r="D1757">
        <v>16</v>
      </c>
      <c r="E1757">
        <v>4207</v>
      </c>
    </row>
    <row r="1758" spans="1:5">
      <c r="A1758" t="s">
        <v>51</v>
      </c>
      <c r="B1758">
        <v>2011</v>
      </c>
      <c r="C1758">
        <v>21</v>
      </c>
      <c r="D1758">
        <v>15</v>
      </c>
      <c r="E1758">
        <v>5375</v>
      </c>
    </row>
    <row r="1759" spans="1:5">
      <c r="A1759" t="s">
        <v>52</v>
      </c>
      <c r="B1759">
        <v>2011</v>
      </c>
      <c r="C1759">
        <v>21</v>
      </c>
      <c r="D1759">
        <v>16</v>
      </c>
      <c r="E1759">
        <v>4242</v>
      </c>
    </row>
    <row r="1760" spans="1:5">
      <c r="A1760" t="s">
        <v>53</v>
      </c>
      <c r="B1760">
        <v>2011</v>
      </c>
      <c r="C1760">
        <v>21</v>
      </c>
      <c r="D1760">
        <v>47</v>
      </c>
      <c r="E1760">
        <v>8058</v>
      </c>
    </row>
    <row r="1761" spans="1:5">
      <c r="A1761" t="s">
        <v>54</v>
      </c>
      <c r="B1761">
        <v>2011</v>
      </c>
      <c r="C1761">
        <v>21</v>
      </c>
      <c r="D1761">
        <v>56</v>
      </c>
      <c r="E1761">
        <v>38805</v>
      </c>
    </row>
    <row r="1762" spans="1:5">
      <c r="A1762" t="s">
        <v>55</v>
      </c>
      <c r="B1762">
        <v>2011</v>
      </c>
      <c r="C1762">
        <v>21</v>
      </c>
      <c r="D1762">
        <v>14</v>
      </c>
      <c r="E1762">
        <v>6217</v>
      </c>
    </row>
    <row r="1763" spans="1:5">
      <c r="A1763" t="s">
        <v>56</v>
      </c>
      <c r="B1763">
        <v>2011</v>
      </c>
      <c r="C1763">
        <v>21</v>
      </c>
      <c r="D1763">
        <v>7</v>
      </c>
      <c r="E1763">
        <v>1837</v>
      </c>
    </row>
    <row r="1764" spans="1:5">
      <c r="A1764" t="s">
        <v>57</v>
      </c>
      <c r="B1764">
        <v>2011</v>
      </c>
      <c r="C1764">
        <v>21</v>
      </c>
      <c r="D1764">
        <v>85</v>
      </c>
      <c r="E1764">
        <v>61739</v>
      </c>
    </row>
    <row r="1765" spans="1:5">
      <c r="A1765" t="s">
        <v>58</v>
      </c>
      <c r="B1765">
        <v>2011</v>
      </c>
      <c r="C1765">
        <v>21</v>
      </c>
      <c r="D1765">
        <v>6</v>
      </c>
      <c r="E1765">
        <v>1110</v>
      </c>
    </row>
    <row r="1766" spans="1:5">
      <c r="A1766" t="s">
        <v>59</v>
      </c>
      <c r="B1766">
        <v>2011</v>
      </c>
      <c r="C1766">
        <v>21</v>
      </c>
      <c r="D1766">
        <v>30</v>
      </c>
      <c r="E1766">
        <v>9170</v>
      </c>
    </row>
    <row r="1767" spans="1:5">
      <c r="A1767" t="s">
        <v>60</v>
      </c>
      <c r="B1767">
        <v>2011</v>
      </c>
      <c r="C1767">
        <v>21</v>
      </c>
      <c r="D1767">
        <v>33</v>
      </c>
      <c r="E1767">
        <v>2194</v>
      </c>
    </row>
    <row r="1768" spans="1:5">
      <c r="A1768" t="s">
        <v>61</v>
      </c>
      <c r="B1768">
        <v>2011</v>
      </c>
      <c r="C1768">
        <v>21</v>
      </c>
      <c r="D1768">
        <v>15</v>
      </c>
      <c r="E1768">
        <v>2397</v>
      </c>
    </row>
    <row r="1769" spans="1:5">
      <c r="A1769" t="s">
        <v>62</v>
      </c>
      <c r="B1769">
        <v>2011</v>
      </c>
      <c r="C1769">
        <v>21</v>
      </c>
      <c r="D1769">
        <v>29</v>
      </c>
      <c r="E1769">
        <v>91212</v>
      </c>
    </row>
    <row r="1770" spans="1:5">
      <c r="A1770" t="s">
        <v>6</v>
      </c>
      <c r="B1770">
        <v>2011</v>
      </c>
      <c r="C1770">
        <v>22</v>
      </c>
      <c r="D1770">
        <v>19</v>
      </c>
      <c r="E1770">
        <v>5265</v>
      </c>
    </row>
    <row r="1771" spans="1:5">
      <c r="A1771" t="s">
        <v>12</v>
      </c>
      <c r="B1771">
        <v>2011</v>
      </c>
      <c r="C1771">
        <v>22</v>
      </c>
      <c r="D1771">
        <v>6</v>
      </c>
      <c r="E1771">
        <v>1910</v>
      </c>
    </row>
    <row r="1772" spans="1:5">
      <c r="A1772" t="s">
        <v>13</v>
      </c>
      <c r="B1772">
        <v>2011</v>
      </c>
      <c r="C1772">
        <v>22</v>
      </c>
      <c r="D1772">
        <v>63</v>
      </c>
      <c r="E1772">
        <v>18884</v>
      </c>
    </row>
    <row r="1773" spans="1:5">
      <c r="A1773" t="s">
        <v>14</v>
      </c>
      <c r="B1773">
        <v>2011</v>
      </c>
      <c r="C1773">
        <v>22</v>
      </c>
      <c r="D1773">
        <v>9</v>
      </c>
      <c r="E1773">
        <v>1384</v>
      </c>
    </row>
    <row r="1774" spans="1:5">
      <c r="A1774" t="s">
        <v>15</v>
      </c>
      <c r="B1774">
        <v>2011</v>
      </c>
      <c r="C1774">
        <v>22</v>
      </c>
      <c r="D1774">
        <v>91</v>
      </c>
      <c r="E1774">
        <v>22550</v>
      </c>
    </row>
    <row r="1775" spans="1:5">
      <c r="A1775" t="s">
        <v>16</v>
      </c>
      <c r="B1775">
        <v>2011</v>
      </c>
      <c r="C1775">
        <v>22</v>
      </c>
      <c r="D1775">
        <v>12</v>
      </c>
      <c r="E1775">
        <v>15964</v>
      </c>
    </row>
    <row r="1776" spans="1:5">
      <c r="A1776" t="s">
        <v>17</v>
      </c>
      <c r="B1776">
        <v>2011</v>
      </c>
      <c r="C1776">
        <v>22</v>
      </c>
      <c r="D1776">
        <v>7</v>
      </c>
      <c r="E1776">
        <v>1145</v>
      </c>
    </row>
    <row r="1777" spans="1:5">
      <c r="A1777" t="s">
        <v>18</v>
      </c>
      <c r="B1777">
        <v>2011</v>
      </c>
      <c r="C1777">
        <v>22</v>
      </c>
      <c r="D1777">
        <v>1</v>
      </c>
      <c r="E1777">
        <v>252</v>
      </c>
    </row>
    <row r="1778" spans="1:5">
      <c r="A1778" t="s">
        <v>19</v>
      </c>
      <c r="B1778">
        <v>2011</v>
      </c>
      <c r="C1778">
        <v>22</v>
      </c>
      <c r="D1778">
        <v>2</v>
      </c>
      <c r="E1778">
        <v>1683</v>
      </c>
    </row>
    <row r="1779" spans="1:5">
      <c r="A1779" t="s">
        <v>20</v>
      </c>
      <c r="B1779">
        <v>2011</v>
      </c>
      <c r="C1779">
        <v>22</v>
      </c>
      <c r="D1779">
        <v>0</v>
      </c>
      <c r="E1779">
        <v>0</v>
      </c>
    </row>
    <row r="1780" spans="1:5">
      <c r="A1780" t="s">
        <v>21</v>
      </c>
      <c r="B1780">
        <v>2011</v>
      </c>
      <c r="C1780">
        <v>22</v>
      </c>
      <c r="D1780">
        <v>50</v>
      </c>
      <c r="E1780">
        <v>31345</v>
      </c>
    </row>
    <row r="1781" spans="1:5">
      <c r="A1781" t="s">
        <v>22</v>
      </c>
      <c r="B1781">
        <v>2011</v>
      </c>
      <c r="C1781">
        <v>22</v>
      </c>
      <c r="D1781">
        <v>15</v>
      </c>
      <c r="E1781">
        <v>967</v>
      </c>
    </row>
    <row r="1782" spans="1:5">
      <c r="A1782" t="s">
        <v>23</v>
      </c>
      <c r="B1782">
        <v>2011</v>
      </c>
      <c r="C1782">
        <v>22</v>
      </c>
      <c r="D1782">
        <v>6</v>
      </c>
      <c r="E1782">
        <v>2805</v>
      </c>
    </row>
    <row r="1783" spans="1:5">
      <c r="A1783" t="s">
        <v>24</v>
      </c>
      <c r="B1783">
        <v>2011</v>
      </c>
      <c r="C1783">
        <v>22</v>
      </c>
      <c r="D1783">
        <v>57</v>
      </c>
      <c r="E1783">
        <v>30644</v>
      </c>
    </row>
    <row r="1784" spans="1:5">
      <c r="A1784" t="s">
        <v>25</v>
      </c>
      <c r="B1784">
        <v>2011</v>
      </c>
      <c r="C1784">
        <v>22</v>
      </c>
      <c r="D1784">
        <v>31</v>
      </c>
      <c r="E1784">
        <v>6650</v>
      </c>
    </row>
    <row r="1785" spans="1:5">
      <c r="A1785" t="s">
        <v>26</v>
      </c>
      <c r="B1785">
        <v>2011</v>
      </c>
      <c r="C1785">
        <v>22</v>
      </c>
      <c r="D1785">
        <v>8</v>
      </c>
      <c r="E1785">
        <v>1482</v>
      </c>
    </row>
    <row r="1786" spans="1:5">
      <c r="A1786" t="s">
        <v>27</v>
      </c>
      <c r="B1786">
        <v>2011</v>
      </c>
      <c r="C1786">
        <v>22</v>
      </c>
      <c r="D1786">
        <v>22</v>
      </c>
      <c r="E1786">
        <v>3674</v>
      </c>
    </row>
    <row r="1787" spans="1:5">
      <c r="A1787" t="s">
        <v>28</v>
      </c>
      <c r="B1787">
        <v>2011</v>
      </c>
      <c r="C1787">
        <v>22</v>
      </c>
      <c r="D1787">
        <v>8</v>
      </c>
      <c r="E1787">
        <v>10202</v>
      </c>
    </row>
    <row r="1788" spans="1:5">
      <c r="A1788" t="s">
        <v>29</v>
      </c>
      <c r="B1788">
        <v>2011</v>
      </c>
      <c r="C1788">
        <v>22</v>
      </c>
      <c r="D1788">
        <v>27</v>
      </c>
      <c r="E1788">
        <v>14205</v>
      </c>
    </row>
    <row r="1789" spans="1:5">
      <c r="A1789" t="s">
        <v>30</v>
      </c>
      <c r="B1789">
        <v>2011</v>
      </c>
      <c r="C1789">
        <v>22</v>
      </c>
      <c r="D1789">
        <v>21</v>
      </c>
      <c r="E1789">
        <v>3574</v>
      </c>
    </row>
    <row r="1790" spans="1:5">
      <c r="A1790" t="s">
        <v>31</v>
      </c>
      <c r="B1790">
        <v>2011</v>
      </c>
      <c r="C1790">
        <v>22</v>
      </c>
      <c r="D1790">
        <v>8</v>
      </c>
      <c r="E1790">
        <v>4610</v>
      </c>
    </row>
    <row r="1791" spans="1:5">
      <c r="A1791" t="s">
        <v>32</v>
      </c>
      <c r="B1791">
        <v>2011</v>
      </c>
      <c r="C1791">
        <v>22</v>
      </c>
      <c r="D1791">
        <v>36</v>
      </c>
      <c r="E1791">
        <v>22080</v>
      </c>
    </row>
    <row r="1792" spans="1:5">
      <c r="A1792" t="s">
        <v>33</v>
      </c>
      <c r="B1792">
        <v>2011</v>
      </c>
      <c r="C1792">
        <v>22</v>
      </c>
      <c r="D1792">
        <v>38</v>
      </c>
      <c r="E1792">
        <v>9405</v>
      </c>
    </row>
    <row r="1793" spans="1:5">
      <c r="A1793" t="s">
        <v>34</v>
      </c>
      <c r="B1793">
        <v>2011</v>
      </c>
      <c r="C1793">
        <v>22</v>
      </c>
      <c r="D1793">
        <v>9</v>
      </c>
      <c r="E1793">
        <v>2668</v>
      </c>
    </row>
    <row r="1794" spans="1:5">
      <c r="A1794" t="s">
        <v>35</v>
      </c>
      <c r="B1794">
        <v>2011</v>
      </c>
      <c r="C1794">
        <v>22</v>
      </c>
      <c r="D1794">
        <v>44</v>
      </c>
      <c r="E1794">
        <v>16280</v>
      </c>
    </row>
    <row r="1795" spans="1:5">
      <c r="A1795" t="s">
        <v>36</v>
      </c>
      <c r="B1795">
        <v>2011</v>
      </c>
      <c r="C1795">
        <v>22</v>
      </c>
      <c r="D1795">
        <v>22</v>
      </c>
      <c r="E1795">
        <v>2474</v>
      </c>
    </row>
    <row r="1796" spans="1:5">
      <c r="A1796" t="s">
        <v>37</v>
      </c>
      <c r="B1796">
        <v>2011</v>
      </c>
      <c r="C1796">
        <v>22</v>
      </c>
      <c r="D1796">
        <v>5</v>
      </c>
      <c r="E1796">
        <v>1779</v>
      </c>
    </row>
    <row r="1797" spans="1:5">
      <c r="A1797" t="s">
        <v>38</v>
      </c>
      <c r="B1797">
        <v>2011</v>
      </c>
      <c r="C1797">
        <v>22</v>
      </c>
      <c r="D1797">
        <v>13</v>
      </c>
      <c r="E1797">
        <v>1636</v>
      </c>
    </row>
    <row r="1798" spans="1:5">
      <c r="A1798" t="s">
        <v>39</v>
      </c>
      <c r="B1798">
        <v>2011</v>
      </c>
      <c r="C1798">
        <v>22</v>
      </c>
      <c r="D1798">
        <v>26</v>
      </c>
      <c r="E1798">
        <v>6971</v>
      </c>
    </row>
    <row r="1799" spans="1:5">
      <c r="A1799" t="s">
        <v>40</v>
      </c>
      <c r="B1799">
        <v>2011</v>
      </c>
      <c r="C1799">
        <v>22</v>
      </c>
      <c r="D1799">
        <v>16</v>
      </c>
      <c r="E1799">
        <v>2231</v>
      </c>
    </row>
    <row r="1800" spans="1:5">
      <c r="A1800" t="s">
        <v>41</v>
      </c>
      <c r="B1800">
        <v>2011</v>
      </c>
      <c r="C1800">
        <v>22</v>
      </c>
      <c r="D1800">
        <v>20</v>
      </c>
      <c r="E1800">
        <v>4667</v>
      </c>
    </row>
    <row r="1801" spans="1:5">
      <c r="A1801" t="s">
        <v>42</v>
      </c>
      <c r="B1801">
        <v>2011</v>
      </c>
      <c r="C1801">
        <v>22</v>
      </c>
      <c r="D1801">
        <v>13</v>
      </c>
      <c r="E1801">
        <v>4802</v>
      </c>
    </row>
    <row r="1802" spans="1:5">
      <c r="A1802" t="s">
        <v>43</v>
      </c>
      <c r="B1802">
        <v>2011</v>
      </c>
      <c r="C1802">
        <v>22</v>
      </c>
      <c r="D1802">
        <v>62</v>
      </c>
      <c r="E1802">
        <v>4949</v>
      </c>
    </row>
    <row r="1803" spans="1:5">
      <c r="A1803" t="s">
        <v>44</v>
      </c>
      <c r="B1803">
        <v>2011</v>
      </c>
      <c r="C1803">
        <v>22</v>
      </c>
      <c r="D1803">
        <v>27</v>
      </c>
      <c r="E1803">
        <v>6419</v>
      </c>
    </row>
    <row r="1804" spans="1:5">
      <c r="A1804" t="s">
        <v>45</v>
      </c>
      <c r="B1804">
        <v>2011</v>
      </c>
      <c r="C1804">
        <v>22</v>
      </c>
      <c r="D1804">
        <v>8</v>
      </c>
      <c r="E1804">
        <v>1234</v>
      </c>
    </row>
    <row r="1805" spans="1:5">
      <c r="A1805" t="s">
        <v>46</v>
      </c>
      <c r="B1805">
        <v>2011</v>
      </c>
      <c r="C1805">
        <v>22</v>
      </c>
      <c r="D1805">
        <v>35</v>
      </c>
      <c r="E1805">
        <v>7815</v>
      </c>
    </row>
    <row r="1806" spans="1:5">
      <c r="A1806" t="s">
        <v>47</v>
      </c>
      <c r="B1806">
        <v>2011</v>
      </c>
      <c r="C1806">
        <v>22</v>
      </c>
      <c r="D1806">
        <v>15</v>
      </c>
      <c r="E1806">
        <v>2091</v>
      </c>
    </row>
    <row r="1807" spans="1:5">
      <c r="A1807" t="s">
        <v>48</v>
      </c>
      <c r="B1807">
        <v>2011</v>
      </c>
      <c r="C1807">
        <v>22</v>
      </c>
      <c r="D1807">
        <v>11</v>
      </c>
      <c r="E1807">
        <v>2334</v>
      </c>
    </row>
    <row r="1808" spans="1:5">
      <c r="A1808" t="s">
        <v>49</v>
      </c>
      <c r="B1808">
        <v>2011</v>
      </c>
      <c r="C1808">
        <v>22</v>
      </c>
      <c r="D1808">
        <v>38</v>
      </c>
      <c r="E1808">
        <v>9761</v>
      </c>
    </row>
    <row r="1809" spans="1:5">
      <c r="A1809" t="s">
        <v>50</v>
      </c>
      <c r="B1809">
        <v>2011</v>
      </c>
      <c r="C1809">
        <v>22</v>
      </c>
      <c r="D1809">
        <v>17</v>
      </c>
      <c r="E1809">
        <v>3332</v>
      </c>
    </row>
    <row r="1810" spans="1:5">
      <c r="A1810" t="s">
        <v>51</v>
      </c>
      <c r="B1810">
        <v>2011</v>
      </c>
      <c r="C1810">
        <v>22</v>
      </c>
      <c r="D1810">
        <v>15</v>
      </c>
      <c r="E1810">
        <v>4526</v>
      </c>
    </row>
    <row r="1811" spans="1:5">
      <c r="A1811" t="s">
        <v>52</v>
      </c>
      <c r="B1811">
        <v>2011</v>
      </c>
      <c r="C1811">
        <v>22</v>
      </c>
      <c r="D1811">
        <v>16</v>
      </c>
      <c r="E1811">
        <v>3745</v>
      </c>
    </row>
    <row r="1812" spans="1:5">
      <c r="A1812" t="s">
        <v>53</v>
      </c>
      <c r="B1812">
        <v>2011</v>
      </c>
      <c r="C1812">
        <v>22</v>
      </c>
      <c r="D1812">
        <v>51</v>
      </c>
      <c r="E1812">
        <v>7067</v>
      </c>
    </row>
    <row r="1813" spans="1:5">
      <c r="A1813" t="s">
        <v>54</v>
      </c>
      <c r="B1813">
        <v>2011</v>
      </c>
      <c r="C1813">
        <v>22</v>
      </c>
      <c r="D1813">
        <v>55</v>
      </c>
      <c r="E1813">
        <v>33080</v>
      </c>
    </row>
    <row r="1814" spans="1:5">
      <c r="A1814" t="s">
        <v>55</v>
      </c>
      <c r="B1814">
        <v>2011</v>
      </c>
      <c r="C1814">
        <v>22</v>
      </c>
      <c r="D1814">
        <v>14</v>
      </c>
      <c r="E1814">
        <v>4815</v>
      </c>
    </row>
    <row r="1815" spans="1:5">
      <c r="A1815" t="s">
        <v>56</v>
      </c>
      <c r="B1815">
        <v>2011</v>
      </c>
      <c r="C1815">
        <v>22</v>
      </c>
      <c r="D1815">
        <v>7</v>
      </c>
      <c r="E1815">
        <v>1598</v>
      </c>
    </row>
    <row r="1816" spans="1:5">
      <c r="A1816" t="s">
        <v>57</v>
      </c>
      <c r="B1816">
        <v>2011</v>
      </c>
      <c r="C1816">
        <v>22</v>
      </c>
      <c r="D1816">
        <v>83</v>
      </c>
      <c r="E1816">
        <v>62193</v>
      </c>
    </row>
    <row r="1817" spans="1:5">
      <c r="A1817" t="s">
        <v>58</v>
      </c>
      <c r="B1817">
        <v>2011</v>
      </c>
      <c r="C1817">
        <v>22</v>
      </c>
      <c r="D1817">
        <v>5</v>
      </c>
      <c r="E1817">
        <v>673</v>
      </c>
    </row>
    <row r="1818" spans="1:5">
      <c r="A1818" t="s">
        <v>59</v>
      </c>
      <c r="B1818">
        <v>2011</v>
      </c>
      <c r="C1818">
        <v>22</v>
      </c>
      <c r="D1818">
        <v>26</v>
      </c>
      <c r="E1818">
        <v>8028</v>
      </c>
    </row>
    <row r="1819" spans="1:5">
      <c r="A1819" t="s">
        <v>60</v>
      </c>
      <c r="B1819">
        <v>2011</v>
      </c>
      <c r="C1819">
        <v>22</v>
      </c>
      <c r="D1819">
        <v>34</v>
      </c>
      <c r="E1819">
        <v>1898</v>
      </c>
    </row>
    <row r="1820" spans="1:5">
      <c r="A1820" t="s">
        <v>61</v>
      </c>
      <c r="B1820">
        <v>2011</v>
      </c>
      <c r="C1820">
        <v>22</v>
      </c>
      <c r="D1820">
        <v>16</v>
      </c>
      <c r="E1820">
        <v>2195</v>
      </c>
    </row>
    <row r="1821" spans="1:5">
      <c r="A1821" t="s">
        <v>62</v>
      </c>
      <c r="B1821">
        <v>2011</v>
      </c>
      <c r="C1821">
        <v>22</v>
      </c>
      <c r="D1821">
        <v>30</v>
      </c>
      <c r="E1821">
        <v>91238</v>
      </c>
    </row>
    <row r="1822" spans="1:5">
      <c r="A1822" t="s">
        <v>6</v>
      </c>
      <c r="B1822">
        <v>2011</v>
      </c>
      <c r="C1822">
        <v>23</v>
      </c>
      <c r="D1822">
        <v>19</v>
      </c>
      <c r="E1822">
        <v>6027</v>
      </c>
    </row>
    <row r="1823" spans="1:5">
      <c r="A1823" t="s">
        <v>12</v>
      </c>
      <c r="B1823">
        <v>2011</v>
      </c>
      <c r="C1823">
        <v>23</v>
      </c>
      <c r="D1823">
        <v>6</v>
      </c>
      <c r="E1823">
        <v>1828</v>
      </c>
    </row>
    <row r="1824" spans="1:5">
      <c r="A1824" t="s">
        <v>13</v>
      </c>
      <c r="B1824">
        <v>2011</v>
      </c>
      <c r="C1824">
        <v>23</v>
      </c>
      <c r="D1824">
        <v>61</v>
      </c>
      <c r="E1824">
        <v>20716</v>
      </c>
    </row>
    <row r="1825" spans="1:5">
      <c r="A1825" t="s">
        <v>14</v>
      </c>
      <c r="B1825">
        <v>2011</v>
      </c>
      <c r="C1825">
        <v>23</v>
      </c>
      <c r="D1825">
        <v>6</v>
      </c>
      <c r="E1825">
        <v>1602</v>
      </c>
    </row>
    <row r="1826" spans="1:5">
      <c r="A1826" t="s">
        <v>15</v>
      </c>
      <c r="B1826">
        <v>2011</v>
      </c>
      <c r="C1826">
        <v>23</v>
      </c>
      <c r="D1826">
        <v>87</v>
      </c>
      <c r="E1826">
        <v>25969</v>
      </c>
    </row>
    <row r="1827" spans="1:5">
      <c r="A1827" t="s">
        <v>16</v>
      </c>
      <c r="B1827">
        <v>2011</v>
      </c>
      <c r="C1827">
        <v>23</v>
      </c>
      <c r="D1827">
        <v>12</v>
      </c>
      <c r="E1827">
        <v>19361</v>
      </c>
    </row>
    <row r="1828" spans="1:5">
      <c r="A1828" t="s">
        <v>17</v>
      </c>
      <c r="B1828">
        <v>2011</v>
      </c>
      <c r="C1828">
        <v>23</v>
      </c>
      <c r="D1828">
        <v>7</v>
      </c>
      <c r="E1828">
        <v>1410</v>
      </c>
    </row>
    <row r="1829" spans="1:5">
      <c r="A1829" t="s">
        <v>18</v>
      </c>
      <c r="B1829">
        <v>2011</v>
      </c>
      <c r="C1829">
        <v>23</v>
      </c>
      <c r="D1829">
        <v>0</v>
      </c>
      <c r="E1829">
        <v>0</v>
      </c>
    </row>
    <row r="1830" spans="1:5">
      <c r="A1830" t="s">
        <v>19</v>
      </c>
      <c r="B1830">
        <v>2011</v>
      </c>
      <c r="C1830">
        <v>23</v>
      </c>
      <c r="D1830">
        <v>2</v>
      </c>
      <c r="E1830">
        <v>1961</v>
      </c>
    </row>
    <row r="1831" spans="1:5">
      <c r="A1831" t="s">
        <v>20</v>
      </c>
      <c r="B1831">
        <v>2011</v>
      </c>
      <c r="C1831">
        <v>23</v>
      </c>
      <c r="D1831">
        <v>0</v>
      </c>
      <c r="E1831">
        <v>0</v>
      </c>
    </row>
    <row r="1832" spans="1:5">
      <c r="A1832" t="s">
        <v>21</v>
      </c>
      <c r="B1832">
        <v>2011</v>
      </c>
      <c r="C1832">
        <v>23</v>
      </c>
      <c r="D1832">
        <v>51</v>
      </c>
      <c r="E1832">
        <v>31064</v>
      </c>
    </row>
    <row r="1833" spans="1:5">
      <c r="A1833" t="s">
        <v>22</v>
      </c>
      <c r="B1833">
        <v>2011</v>
      </c>
      <c r="C1833">
        <v>23</v>
      </c>
      <c r="D1833">
        <v>15</v>
      </c>
      <c r="E1833">
        <v>1054</v>
      </c>
    </row>
    <row r="1834" spans="1:5">
      <c r="A1834" t="s">
        <v>23</v>
      </c>
      <c r="B1834">
        <v>2011</v>
      </c>
      <c r="C1834">
        <v>23</v>
      </c>
      <c r="D1834">
        <v>6</v>
      </c>
      <c r="E1834">
        <v>3048</v>
      </c>
    </row>
    <row r="1835" spans="1:5">
      <c r="A1835" t="s">
        <v>24</v>
      </c>
      <c r="B1835">
        <v>2011</v>
      </c>
      <c r="C1835">
        <v>23</v>
      </c>
      <c r="D1835">
        <v>57</v>
      </c>
      <c r="E1835">
        <v>31079</v>
      </c>
    </row>
    <row r="1836" spans="1:5">
      <c r="A1836" t="s">
        <v>25</v>
      </c>
      <c r="B1836">
        <v>2011</v>
      </c>
      <c r="C1836">
        <v>23</v>
      </c>
      <c r="D1836">
        <v>31</v>
      </c>
      <c r="E1836">
        <v>7160</v>
      </c>
    </row>
    <row r="1837" spans="1:5">
      <c r="A1837" t="s">
        <v>26</v>
      </c>
      <c r="B1837">
        <v>2011</v>
      </c>
      <c r="C1837">
        <v>23</v>
      </c>
      <c r="D1837">
        <v>7</v>
      </c>
      <c r="E1837">
        <v>1639</v>
      </c>
    </row>
    <row r="1838" spans="1:5">
      <c r="A1838" t="s">
        <v>27</v>
      </c>
      <c r="B1838">
        <v>2011</v>
      </c>
      <c r="C1838">
        <v>23</v>
      </c>
      <c r="D1838">
        <v>20</v>
      </c>
      <c r="E1838">
        <v>3867</v>
      </c>
    </row>
    <row r="1839" spans="1:5">
      <c r="A1839" t="s">
        <v>28</v>
      </c>
      <c r="B1839">
        <v>2011</v>
      </c>
      <c r="C1839">
        <v>23</v>
      </c>
      <c r="D1839">
        <v>10</v>
      </c>
      <c r="E1839">
        <v>14021</v>
      </c>
    </row>
    <row r="1840" spans="1:5">
      <c r="A1840" t="s">
        <v>29</v>
      </c>
      <c r="B1840">
        <v>2011</v>
      </c>
      <c r="C1840">
        <v>23</v>
      </c>
      <c r="D1840">
        <v>31</v>
      </c>
      <c r="E1840">
        <v>15700</v>
      </c>
    </row>
    <row r="1841" spans="1:5">
      <c r="A1841" t="s">
        <v>30</v>
      </c>
      <c r="B1841">
        <v>2011</v>
      </c>
      <c r="C1841">
        <v>23</v>
      </c>
      <c r="D1841">
        <v>21</v>
      </c>
      <c r="E1841">
        <v>4069</v>
      </c>
    </row>
    <row r="1842" spans="1:5">
      <c r="A1842" t="s">
        <v>31</v>
      </c>
      <c r="B1842">
        <v>2011</v>
      </c>
      <c r="C1842">
        <v>23</v>
      </c>
      <c r="D1842">
        <v>7</v>
      </c>
      <c r="E1842">
        <v>4944</v>
      </c>
    </row>
    <row r="1843" spans="1:5">
      <c r="A1843" t="s">
        <v>32</v>
      </c>
      <c r="B1843">
        <v>2011</v>
      </c>
      <c r="C1843">
        <v>23</v>
      </c>
      <c r="D1843">
        <v>31</v>
      </c>
      <c r="E1843">
        <v>29007</v>
      </c>
    </row>
    <row r="1844" spans="1:5">
      <c r="A1844" t="s">
        <v>33</v>
      </c>
      <c r="B1844">
        <v>2011</v>
      </c>
      <c r="C1844">
        <v>23</v>
      </c>
      <c r="D1844">
        <v>42</v>
      </c>
      <c r="E1844">
        <v>12896</v>
      </c>
    </row>
    <row r="1845" spans="1:5">
      <c r="A1845" t="s">
        <v>34</v>
      </c>
      <c r="B1845">
        <v>2011</v>
      </c>
      <c r="C1845">
        <v>23</v>
      </c>
      <c r="D1845">
        <v>8</v>
      </c>
      <c r="E1845">
        <v>3246</v>
      </c>
    </row>
    <row r="1846" spans="1:5">
      <c r="A1846" t="s">
        <v>35</v>
      </c>
      <c r="B1846">
        <v>2011</v>
      </c>
      <c r="C1846">
        <v>23</v>
      </c>
      <c r="D1846">
        <v>43</v>
      </c>
      <c r="E1846">
        <v>16353</v>
      </c>
    </row>
    <row r="1847" spans="1:5">
      <c r="A1847" t="s">
        <v>36</v>
      </c>
      <c r="B1847">
        <v>2011</v>
      </c>
      <c r="C1847">
        <v>23</v>
      </c>
      <c r="D1847">
        <v>21</v>
      </c>
      <c r="E1847">
        <v>2900</v>
      </c>
    </row>
    <row r="1848" spans="1:5">
      <c r="A1848" t="s">
        <v>37</v>
      </c>
      <c r="B1848">
        <v>2011</v>
      </c>
      <c r="C1848">
        <v>23</v>
      </c>
      <c r="D1848">
        <v>4</v>
      </c>
      <c r="E1848">
        <v>1220</v>
      </c>
    </row>
    <row r="1849" spans="1:5">
      <c r="A1849" t="s">
        <v>38</v>
      </c>
      <c r="B1849">
        <v>2011</v>
      </c>
      <c r="C1849">
        <v>23</v>
      </c>
      <c r="D1849">
        <v>10</v>
      </c>
      <c r="E1849">
        <v>1514</v>
      </c>
    </row>
    <row r="1850" spans="1:5">
      <c r="A1850" t="s">
        <v>39</v>
      </c>
      <c r="B1850">
        <v>2011</v>
      </c>
      <c r="C1850">
        <v>23</v>
      </c>
      <c r="D1850">
        <v>24</v>
      </c>
      <c r="E1850">
        <v>6893</v>
      </c>
    </row>
    <row r="1851" spans="1:5">
      <c r="A1851" t="s">
        <v>40</v>
      </c>
      <c r="B1851">
        <v>2011</v>
      </c>
      <c r="C1851">
        <v>23</v>
      </c>
      <c r="D1851">
        <v>17</v>
      </c>
      <c r="E1851">
        <v>3071</v>
      </c>
    </row>
    <row r="1852" spans="1:5">
      <c r="A1852" t="s">
        <v>41</v>
      </c>
      <c r="B1852">
        <v>2011</v>
      </c>
      <c r="C1852">
        <v>23</v>
      </c>
      <c r="D1852">
        <v>19</v>
      </c>
      <c r="E1852">
        <v>5432</v>
      </c>
    </row>
    <row r="1853" spans="1:5">
      <c r="A1853" t="s">
        <v>42</v>
      </c>
      <c r="B1853">
        <v>2011</v>
      </c>
      <c r="C1853">
        <v>23</v>
      </c>
      <c r="D1853">
        <v>11</v>
      </c>
      <c r="E1853">
        <v>4160</v>
      </c>
    </row>
    <row r="1854" spans="1:5">
      <c r="A1854" t="s">
        <v>43</v>
      </c>
      <c r="B1854">
        <v>2011</v>
      </c>
      <c r="C1854">
        <v>23</v>
      </c>
      <c r="D1854">
        <v>60</v>
      </c>
      <c r="E1854">
        <v>5423</v>
      </c>
    </row>
    <row r="1855" spans="1:5">
      <c r="A1855" t="s">
        <v>44</v>
      </c>
      <c r="B1855">
        <v>2011</v>
      </c>
      <c r="C1855">
        <v>23</v>
      </c>
      <c r="D1855">
        <v>26</v>
      </c>
      <c r="E1855">
        <v>6371</v>
      </c>
    </row>
    <row r="1856" spans="1:5">
      <c r="A1856" t="s">
        <v>45</v>
      </c>
      <c r="B1856">
        <v>2011</v>
      </c>
      <c r="C1856">
        <v>23</v>
      </c>
      <c r="D1856">
        <v>8</v>
      </c>
      <c r="E1856">
        <v>1322</v>
      </c>
    </row>
    <row r="1857" spans="1:5">
      <c r="A1857" t="s">
        <v>46</v>
      </c>
      <c r="B1857">
        <v>2011</v>
      </c>
      <c r="C1857">
        <v>23</v>
      </c>
      <c r="D1857">
        <v>34</v>
      </c>
      <c r="E1857">
        <v>9513</v>
      </c>
    </row>
    <row r="1858" spans="1:5">
      <c r="A1858" t="s">
        <v>47</v>
      </c>
      <c r="B1858">
        <v>2011</v>
      </c>
      <c r="C1858">
        <v>23</v>
      </c>
      <c r="D1858">
        <v>15</v>
      </c>
      <c r="E1858">
        <v>2042</v>
      </c>
    </row>
    <row r="1859" spans="1:5">
      <c r="A1859" t="s">
        <v>48</v>
      </c>
      <c r="B1859">
        <v>2011</v>
      </c>
      <c r="C1859">
        <v>23</v>
      </c>
      <c r="D1859">
        <v>11</v>
      </c>
      <c r="E1859">
        <v>2606</v>
      </c>
    </row>
    <row r="1860" spans="1:5">
      <c r="A1860" t="s">
        <v>49</v>
      </c>
      <c r="B1860">
        <v>2011</v>
      </c>
      <c r="C1860">
        <v>23</v>
      </c>
      <c r="D1860">
        <v>36</v>
      </c>
      <c r="E1860">
        <v>10847</v>
      </c>
    </row>
    <row r="1861" spans="1:5">
      <c r="A1861" t="s">
        <v>50</v>
      </c>
      <c r="B1861">
        <v>2011</v>
      </c>
      <c r="C1861">
        <v>23</v>
      </c>
      <c r="D1861">
        <v>17</v>
      </c>
      <c r="E1861">
        <v>4109</v>
      </c>
    </row>
    <row r="1862" spans="1:5">
      <c r="A1862" t="s">
        <v>51</v>
      </c>
      <c r="B1862">
        <v>2011</v>
      </c>
      <c r="C1862">
        <v>23</v>
      </c>
      <c r="D1862">
        <v>13</v>
      </c>
      <c r="E1862">
        <v>4221</v>
      </c>
    </row>
    <row r="1863" spans="1:5">
      <c r="A1863" t="s">
        <v>52</v>
      </c>
      <c r="B1863">
        <v>2011</v>
      </c>
      <c r="C1863">
        <v>23</v>
      </c>
      <c r="D1863">
        <v>16</v>
      </c>
      <c r="E1863">
        <v>4296</v>
      </c>
    </row>
    <row r="1864" spans="1:5">
      <c r="A1864" t="s">
        <v>53</v>
      </c>
      <c r="B1864">
        <v>2011</v>
      </c>
      <c r="C1864">
        <v>23</v>
      </c>
      <c r="D1864">
        <v>48</v>
      </c>
      <c r="E1864">
        <v>8206</v>
      </c>
    </row>
    <row r="1865" spans="1:5">
      <c r="A1865" t="s">
        <v>54</v>
      </c>
      <c r="B1865">
        <v>2011</v>
      </c>
      <c r="C1865">
        <v>23</v>
      </c>
      <c r="D1865">
        <v>51</v>
      </c>
      <c r="E1865">
        <v>37665</v>
      </c>
    </row>
    <row r="1866" spans="1:5">
      <c r="A1866" t="s">
        <v>55</v>
      </c>
      <c r="B1866">
        <v>2011</v>
      </c>
      <c r="C1866">
        <v>23</v>
      </c>
      <c r="D1866">
        <v>13</v>
      </c>
      <c r="E1866">
        <v>5110</v>
      </c>
    </row>
    <row r="1867" spans="1:5">
      <c r="A1867" t="s">
        <v>56</v>
      </c>
      <c r="B1867">
        <v>2011</v>
      </c>
      <c r="C1867">
        <v>23</v>
      </c>
      <c r="D1867">
        <v>7</v>
      </c>
      <c r="E1867">
        <v>1874</v>
      </c>
    </row>
    <row r="1868" spans="1:5">
      <c r="A1868" t="s">
        <v>57</v>
      </c>
      <c r="B1868">
        <v>2011</v>
      </c>
      <c r="C1868">
        <v>23</v>
      </c>
      <c r="D1868">
        <v>82</v>
      </c>
      <c r="E1868">
        <v>60114</v>
      </c>
    </row>
    <row r="1869" spans="1:5">
      <c r="A1869" t="s">
        <v>58</v>
      </c>
      <c r="B1869">
        <v>2011</v>
      </c>
      <c r="C1869">
        <v>23</v>
      </c>
      <c r="D1869">
        <v>5</v>
      </c>
      <c r="E1869">
        <v>903</v>
      </c>
    </row>
    <row r="1870" spans="1:5">
      <c r="A1870" t="s">
        <v>59</v>
      </c>
      <c r="B1870">
        <v>2011</v>
      </c>
      <c r="C1870">
        <v>23</v>
      </c>
      <c r="D1870">
        <v>24</v>
      </c>
      <c r="E1870">
        <v>7628</v>
      </c>
    </row>
    <row r="1871" spans="1:5">
      <c r="A1871" t="s">
        <v>60</v>
      </c>
      <c r="B1871">
        <v>2011</v>
      </c>
      <c r="C1871">
        <v>23</v>
      </c>
      <c r="D1871">
        <v>32</v>
      </c>
      <c r="E1871">
        <v>1643</v>
      </c>
    </row>
    <row r="1872" spans="1:5">
      <c r="A1872" t="s">
        <v>61</v>
      </c>
      <c r="B1872">
        <v>2011</v>
      </c>
      <c r="C1872">
        <v>23</v>
      </c>
      <c r="D1872">
        <v>14</v>
      </c>
      <c r="E1872">
        <v>1972</v>
      </c>
    </row>
    <row r="1873" spans="1:5">
      <c r="A1873" t="s">
        <v>62</v>
      </c>
      <c r="B1873">
        <v>2011</v>
      </c>
      <c r="C1873">
        <v>23</v>
      </c>
      <c r="D1873">
        <v>28</v>
      </c>
      <c r="E1873">
        <v>89484</v>
      </c>
    </row>
    <row r="1874" spans="1:5">
      <c r="A1874" t="s">
        <v>6</v>
      </c>
      <c r="B1874">
        <v>2011</v>
      </c>
      <c r="C1874">
        <v>24</v>
      </c>
      <c r="D1874">
        <v>19</v>
      </c>
      <c r="E1874">
        <v>5916</v>
      </c>
    </row>
    <row r="1875" spans="1:5">
      <c r="A1875" t="s">
        <v>12</v>
      </c>
      <c r="B1875">
        <v>2011</v>
      </c>
      <c r="C1875">
        <v>24</v>
      </c>
      <c r="D1875">
        <v>6</v>
      </c>
      <c r="E1875">
        <v>1810</v>
      </c>
    </row>
    <row r="1876" spans="1:5">
      <c r="A1876" t="s">
        <v>13</v>
      </c>
      <c r="B1876">
        <v>2011</v>
      </c>
      <c r="C1876">
        <v>24</v>
      </c>
      <c r="D1876">
        <v>61</v>
      </c>
      <c r="E1876">
        <v>20376</v>
      </c>
    </row>
    <row r="1877" spans="1:5">
      <c r="A1877" t="s">
        <v>14</v>
      </c>
      <c r="B1877">
        <v>2011</v>
      </c>
      <c r="C1877">
        <v>24</v>
      </c>
      <c r="D1877">
        <v>5</v>
      </c>
      <c r="E1877">
        <v>863</v>
      </c>
    </row>
    <row r="1878" spans="1:5">
      <c r="A1878" t="s">
        <v>15</v>
      </c>
      <c r="B1878">
        <v>2011</v>
      </c>
      <c r="C1878">
        <v>24</v>
      </c>
      <c r="D1878">
        <v>88</v>
      </c>
      <c r="E1878">
        <v>24951</v>
      </c>
    </row>
    <row r="1879" spans="1:5">
      <c r="A1879" t="s">
        <v>16</v>
      </c>
      <c r="B1879">
        <v>2011</v>
      </c>
      <c r="C1879">
        <v>24</v>
      </c>
      <c r="D1879">
        <v>12</v>
      </c>
      <c r="E1879">
        <v>18801</v>
      </c>
    </row>
    <row r="1880" spans="1:5">
      <c r="A1880" t="s">
        <v>17</v>
      </c>
      <c r="B1880">
        <v>2011</v>
      </c>
      <c r="C1880">
        <v>24</v>
      </c>
      <c r="D1880">
        <v>7</v>
      </c>
      <c r="E1880">
        <v>1363</v>
      </c>
    </row>
    <row r="1881" spans="1:5">
      <c r="A1881" t="s">
        <v>18</v>
      </c>
      <c r="B1881">
        <v>2011</v>
      </c>
      <c r="C1881">
        <v>24</v>
      </c>
      <c r="D1881">
        <v>0</v>
      </c>
      <c r="E1881">
        <v>0</v>
      </c>
    </row>
    <row r="1882" spans="1:5">
      <c r="A1882" t="s">
        <v>19</v>
      </c>
      <c r="B1882">
        <v>2011</v>
      </c>
      <c r="C1882">
        <v>24</v>
      </c>
      <c r="D1882">
        <v>2</v>
      </c>
      <c r="E1882">
        <v>1726</v>
      </c>
    </row>
    <row r="1883" spans="1:5">
      <c r="A1883" t="s">
        <v>20</v>
      </c>
      <c r="B1883">
        <v>2011</v>
      </c>
      <c r="C1883">
        <v>24</v>
      </c>
      <c r="D1883">
        <v>0</v>
      </c>
      <c r="E1883">
        <v>0</v>
      </c>
    </row>
    <row r="1884" spans="1:5">
      <c r="A1884" t="s">
        <v>21</v>
      </c>
      <c r="B1884">
        <v>2011</v>
      </c>
      <c r="C1884">
        <v>24</v>
      </c>
      <c r="D1884">
        <v>52</v>
      </c>
      <c r="E1884">
        <v>30443</v>
      </c>
    </row>
    <row r="1885" spans="1:5">
      <c r="A1885" t="s">
        <v>22</v>
      </c>
      <c r="B1885">
        <v>2011</v>
      </c>
      <c r="C1885">
        <v>24</v>
      </c>
      <c r="D1885">
        <v>16</v>
      </c>
      <c r="E1885">
        <v>1454</v>
      </c>
    </row>
    <row r="1886" spans="1:5">
      <c r="A1886" t="s">
        <v>23</v>
      </c>
      <c r="B1886">
        <v>2011</v>
      </c>
      <c r="C1886">
        <v>24</v>
      </c>
      <c r="D1886">
        <v>6</v>
      </c>
      <c r="E1886">
        <v>2951</v>
      </c>
    </row>
    <row r="1887" spans="1:5">
      <c r="A1887" t="s">
        <v>24</v>
      </c>
      <c r="B1887">
        <v>2011</v>
      </c>
      <c r="C1887">
        <v>24</v>
      </c>
      <c r="D1887">
        <v>55</v>
      </c>
      <c r="E1887">
        <v>28088</v>
      </c>
    </row>
    <row r="1888" spans="1:5">
      <c r="A1888" t="s">
        <v>25</v>
      </c>
      <c r="B1888">
        <v>2011</v>
      </c>
      <c r="C1888">
        <v>24</v>
      </c>
      <c r="D1888">
        <v>31</v>
      </c>
      <c r="E1888">
        <v>6793</v>
      </c>
    </row>
    <row r="1889" spans="1:5">
      <c r="A1889" t="s">
        <v>26</v>
      </c>
      <c r="B1889">
        <v>2011</v>
      </c>
      <c r="C1889">
        <v>24</v>
      </c>
      <c r="D1889">
        <v>7</v>
      </c>
      <c r="E1889">
        <v>1452</v>
      </c>
    </row>
    <row r="1890" spans="1:5">
      <c r="A1890" t="s">
        <v>27</v>
      </c>
      <c r="B1890">
        <v>2011</v>
      </c>
      <c r="C1890">
        <v>24</v>
      </c>
      <c r="D1890">
        <v>19</v>
      </c>
      <c r="E1890">
        <v>3924</v>
      </c>
    </row>
    <row r="1891" spans="1:5">
      <c r="A1891" t="s">
        <v>28</v>
      </c>
      <c r="B1891">
        <v>2011</v>
      </c>
      <c r="C1891">
        <v>24</v>
      </c>
      <c r="D1891">
        <v>10</v>
      </c>
      <c r="E1891">
        <v>14947</v>
      </c>
    </row>
    <row r="1892" spans="1:5">
      <c r="A1892" t="s">
        <v>29</v>
      </c>
      <c r="B1892">
        <v>2011</v>
      </c>
      <c r="C1892">
        <v>24</v>
      </c>
      <c r="D1892">
        <v>28</v>
      </c>
      <c r="E1892">
        <v>14094</v>
      </c>
    </row>
    <row r="1893" spans="1:5">
      <c r="A1893" t="s">
        <v>30</v>
      </c>
      <c r="B1893">
        <v>2011</v>
      </c>
      <c r="C1893">
        <v>24</v>
      </c>
      <c r="D1893">
        <v>21</v>
      </c>
      <c r="E1893">
        <v>4218</v>
      </c>
    </row>
    <row r="1894" spans="1:5">
      <c r="A1894" t="s">
        <v>31</v>
      </c>
      <c r="B1894">
        <v>2011</v>
      </c>
      <c r="C1894">
        <v>24</v>
      </c>
      <c r="D1894">
        <v>7</v>
      </c>
      <c r="E1894">
        <v>5603</v>
      </c>
    </row>
    <row r="1895" spans="1:5">
      <c r="A1895" t="s">
        <v>32</v>
      </c>
      <c r="B1895">
        <v>2011</v>
      </c>
      <c r="C1895">
        <v>24</v>
      </c>
      <c r="D1895">
        <v>30</v>
      </c>
      <c r="E1895">
        <v>23183</v>
      </c>
    </row>
    <row r="1896" spans="1:5">
      <c r="A1896" t="s">
        <v>33</v>
      </c>
      <c r="B1896">
        <v>2011</v>
      </c>
      <c r="C1896">
        <v>24</v>
      </c>
      <c r="D1896">
        <v>40</v>
      </c>
      <c r="E1896">
        <v>11776</v>
      </c>
    </row>
    <row r="1897" spans="1:5">
      <c r="A1897" t="s">
        <v>34</v>
      </c>
      <c r="B1897">
        <v>2011</v>
      </c>
      <c r="C1897">
        <v>24</v>
      </c>
      <c r="D1897">
        <v>8</v>
      </c>
      <c r="E1897">
        <v>3436</v>
      </c>
    </row>
    <row r="1898" spans="1:5">
      <c r="A1898" t="s">
        <v>35</v>
      </c>
      <c r="B1898">
        <v>2011</v>
      </c>
      <c r="C1898">
        <v>24</v>
      </c>
      <c r="D1898">
        <v>44</v>
      </c>
      <c r="E1898">
        <v>15926</v>
      </c>
    </row>
    <row r="1899" spans="1:5">
      <c r="A1899" t="s">
        <v>36</v>
      </c>
      <c r="B1899">
        <v>2011</v>
      </c>
      <c r="C1899">
        <v>24</v>
      </c>
      <c r="D1899">
        <v>20</v>
      </c>
      <c r="E1899">
        <v>2574</v>
      </c>
    </row>
    <row r="1900" spans="1:5">
      <c r="A1900" t="s">
        <v>37</v>
      </c>
      <c r="B1900">
        <v>2011</v>
      </c>
      <c r="C1900">
        <v>24</v>
      </c>
      <c r="D1900">
        <v>3</v>
      </c>
      <c r="E1900">
        <v>1472</v>
      </c>
    </row>
    <row r="1901" spans="1:5">
      <c r="A1901" t="s">
        <v>38</v>
      </c>
      <c r="B1901">
        <v>2011</v>
      </c>
      <c r="C1901">
        <v>24</v>
      </c>
      <c r="D1901">
        <v>10</v>
      </c>
      <c r="E1901">
        <v>1142</v>
      </c>
    </row>
    <row r="1902" spans="1:5">
      <c r="A1902" t="s">
        <v>39</v>
      </c>
      <c r="B1902">
        <v>2011</v>
      </c>
      <c r="C1902">
        <v>24</v>
      </c>
      <c r="D1902">
        <v>23</v>
      </c>
      <c r="E1902">
        <v>6570</v>
      </c>
    </row>
    <row r="1903" spans="1:5">
      <c r="A1903" t="s">
        <v>40</v>
      </c>
      <c r="B1903">
        <v>2011</v>
      </c>
      <c r="C1903">
        <v>24</v>
      </c>
      <c r="D1903">
        <v>16</v>
      </c>
      <c r="E1903">
        <v>2691</v>
      </c>
    </row>
    <row r="1904" spans="1:5">
      <c r="A1904" t="s">
        <v>41</v>
      </c>
      <c r="B1904">
        <v>2011</v>
      </c>
      <c r="C1904">
        <v>24</v>
      </c>
      <c r="D1904">
        <v>18</v>
      </c>
      <c r="E1904">
        <v>3443</v>
      </c>
    </row>
    <row r="1905" spans="1:5">
      <c r="A1905" t="s">
        <v>42</v>
      </c>
      <c r="B1905">
        <v>2011</v>
      </c>
      <c r="C1905">
        <v>24</v>
      </c>
      <c r="D1905">
        <v>11</v>
      </c>
      <c r="E1905">
        <v>4220</v>
      </c>
    </row>
    <row r="1906" spans="1:5">
      <c r="A1906" t="s">
        <v>43</v>
      </c>
      <c r="B1906">
        <v>2011</v>
      </c>
      <c r="C1906">
        <v>24</v>
      </c>
      <c r="D1906">
        <v>60</v>
      </c>
      <c r="E1906">
        <v>5500</v>
      </c>
    </row>
    <row r="1907" spans="1:5">
      <c r="A1907" t="s">
        <v>44</v>
      </c>
      <c r="B1907">
        <v>2011</v>
      </c>
      <c r="C1907">
        <v>24</v>
      </c>
      <c r="D1907">
        <v>22</v>
      </c>
      <c r="E1907">
        <v>5120</v>
      </c>
    </row>
    <row r="1908" spans="1:5">
      <c r="A1908" t="s">
        <v>45</v>
      </c>
      <c r="B1908">
        <v>2011</v>
      </c>
      <c r="C1908">
        <v>24</v>
      </c>
      <c r="D1908">
        <v>8</v>
      </c>
      <c r="E1908">
        <v>1321</v>
      </c>
    </row>
    <row r="1909" spans="1:5">
      <c r="A1909" t="s">
        <v>46</v>
      </c>
      <c r="B1909">
        <v>2011</v>
      </c>
      <c r="C1909">
        <v>24</v>
      </c>
      <c r="D1909">
        <v>34</v>
      </c>
      <c r="E1909">
        <v>8565</v>
      </c>
    </row>
    <row r="1910" spans="1:5">
      <c r="A1910" t="s">
        <v>47</v>
      </c>
      <c r="B1910">
        <v>2011</v>
      </c>
      <c r="C1910">
        <v>24</v>
      </c>
      <c r="D1910">
        <v>13</v>
      </c>
      <c r="E1910">
        <v>1680</v>
      </c>
    </row>
    <row r="1911" spans="1:5">
      <c r="A1911" t="s">
        <v>48</v>
      </c>
      <c r="B1911">
        <v>2011</v>
      </c>
      <c r="C1911">
        <v>24</v>
      </c>
      <c r="D1911">
        <v>9</v>
      </c>
      <c r="E1911">
        <v>1669</v>
      </c>
    </row>
    <row r="1912" spans="1:5">
      <c r="A1912" t="s">
        <v>49</v>
      </c>
      <c r="B1912">
        <v>2011</v>
      </c>
      <c r="C1912">
        <v>24</v>
      </c>
      <c r="D1912">
        <v>37</v>
      </c>
      <c r="E1912">
        <v>10747</v>
      </c>
    </row>
    <row r="1913" spans="1:5">
      <c r="A1913" t="s">
        <v>50</v>
      </c>
      <c r="B1913">
        <v>2011</v>
      </c>
      <c r="C1913">
        <v>24</v>
      </c>
      <c r="D1913">
        <v>17</v>
      </c>
      <c r="E1913">
        <v>4124</v>
      </c>
    </row>
    <row r="1914" spans="1:5">
      <c r="A1914" t="s">
        <v>51</v>
      </c>
      <c r="B1914">
        <v>2011</v>
      </c>
      <c r="C1914">
        <v>24</v>
      </c>
      <c r="D1914">
        <v>14</v>
      </c>
      <c r="E1914">
        <v>4177</v>
      </c>
    </row>
    <row r="1915" spans="1:5">
      <c r="A1915" t="s">
        <v>52</v>
      </c>
      <c r="B1915">
        <v>2011</v>
      </c>
      <c r="C1915">
        <v>24</v>
      </c>
      <c r="D1915">
        <v>16</v>
      </c>
      <c r="E1915">
        <v>4244</v>
      </c>
    </row>
    <row r="1916" spans="1:5">
      <c r="A1916" t="s">
        <v>53</v>
      </c>
      <c r="B1916">
        <v>2011</v>
      </c>
      <c r="C1916">
        <v>24</v>
      </c>
      <c r="D1916">
        <v>48</v>
      </c>
      <c r="E1916">
        <v>7242</v>
      </c>
    </row>
    <row r="1917" spans="1:5">
      <c r="A1917" t="s">
        <v>54</v>
      </c>
      <c r="B1917">
        <v>2011</v>
      </c>
      <c r="C1917">
        <v>24</v>
      </c>
      <c r="D1917">
        <v>51</v>
      </c>
      <c r="E1917">
        <v>36047</v>
      </c>
    </row>
    <row r="1918" spans="1:5">
      <c r="A1918" t="s">
        <v>55</v>
      </c>
      <c r="B1918">
        <v>2011</v>
      </c>
      <c r="C1918">
        <v>24</v>
      </c>
      <c r="D1918">
        <v>14</v>
      </c>
      <c r="E1918">
        <v>6213</v>
      </c>
    </row>
    <row r="1919" spans="1:5">
      <c r="A1919" t="s">
        <v>56</v>
      </c>
      <c r="B1919">
        <v>2011</v>
      </c>
      <c r="C1919">
        <v>24</v>
      </c>
      <c r="D1919">
        <v>7</v>
      </c>
      <c r="E1919">
        <v>1706</v>
      </c>
    </row>
    <row r="1920" spans="1:5">
      <c r="A1920" t="s">
        <v>57</v>
      </c>
      <c r="B1920">
        <v>2011</v>
      </c>
      <c r="C1920">
        <v>24</v>
      </c>
      <c r="D1920">
        <v>83</v>
      </c>
      <c r="E1920">
        <v>60150</v>
      </c>
    </row>
    <row r="1921" spans="1:5">
      <c r="A1921" t="s">
        <v>58</v>
      </c>
      <c r="B1921">
        <v>2011</v>
      </c>
      <c r="C1921">
        <v>24</v>
      </c>
      <c r="D1921">
        <v>5</v>
      </c>
      <c r="E1921">
        <v>373</v>
      </c>
    </row>
    <row r="1922" spans="1:5">
      <c r="A1922" t="s">
        <v>59</v>
      </c>
      <c r="B1922">
        <v>2011</v>
      </c>
      <c r="C1922">
        <v>24</v>
      </c>
      <c r="D1922">
        <v>26</v>
      </c>
      <c r="E1922">
        <v>7651</v>
      </c>
    </row>
    <row r="1923" spans="1:5">
      <c r="A1923" t="s">
        <v>60</v>
      </c>
      <c r="B1923">
        <v>2011</v>
      </c>
      <c r="C1923">
        <v>24</v>
      </c>
      <c r="D1923">
        <v>34</v>
      </c>
      <c r="E1923">
        <v>1796</v>
      </c>
    </row>
    <row r="1924" spans="1:5">
      <c r="A1924" t="s">
        <v>61</v>
      </c>
      <c r="B1924">
        <v>2011</v>
      </c>
      <c r="C1924">
        <v>24</v>
      </c>
      <c r="D1924">
        <v>13</v>
      </c>
      <c r="E1924">
        <v>1840</v>
      </c>
    </row>
    <row r="1925" spans="1:5">
      <c r="A1925" t="s">
        <v>62</v>
      </c>
      <c r="B1925">
        <v>2011</v>
      </c>
      <c r="C1925">
        <v>24</v>
      </c>
      <c r="D1925">
        <v>28</v>
      </c>
      <c r="E1925">
        <v>88697</v>
      </c>
    </row>
    <row r="1926" spans="1:5">
      <c r="A1926" t="s">
        <v>6</v>
      </c>
      <c r="B1926">
        <v>2011</v>
      </c>
      <c r="C1926">
        <v>25</v>
      </c>
      <c r="D1926">
        <v>18</v>
      </c>
      <c r="E1926">
        <v>5352</v>
      </c>
    </row>
    <row r="1927" spans="1:5">
      <c r="A1927" t="s">
        <v>12</v>
      </c>
      <c r="B1927">
        <v>2011</v>
      </c>
      <c r="C1927">
        <v>25</v>
      </c>
      <c r="D1927">
        <v>6</v>
      </c>
      <c r="E1927">
        <v>1832</v>
      </c>
    </row>
    <row r="1928" spans="1:5">
      <c r="A1928" t="s">
        <v>13</v>
      </c>
      <c r="B1928">
        <v>2011</v>
      </c>
      <c r="C1928">
        <v>25</v>
      </c>
      <c r="D1928">
        <v>62</v>
      </c>
      <c r="E1928">
        <v>20989</v>
      </c>
    </row>
    <row r="1929" spans="1:5">
      <c r="A1929" t="s">
        <v>14</v>
      </c>
      <c r="B1929">
        <v>2011</v>
      </c>
      <c r="C1929">
        <v>25</v>
      </c>
      <c r="D1929">
        <v>3</v>
      </c>
      <c r="E1929">
        <v>763</v>
      </c>
    </row>
    <row r="1930" spans="1:5">
      <c r="A1930" t="s">
        <v>15</v>
      </c>
      <c r="B1930">
        <v>2011</v>
      </c>
      <c r="C1930">
        <v>25</v>
      </c>
      <c r="D1930">
        <v>88</v>
      </c>
      <c r="E1930">
        <v>25159</v>
      </c>
    </row>
    <row r="1931" spans="1:5">
      <c r="A1931" t="s">
        <v>16</v>
      </c>
      <c r="B1931">
        <v>2011</v>
      </c>
      <c r="C1931">
        <v>25</v>
      </c>
      <c r="D1931">
        <v>11</v>
      </c>
      <c r="E1931">
        <v>17728</v>
      </c>
    </row>
    <row r="1932" spans="1:5">
      <c r="A1932" t="s">
        <v>17</v>
      </c>
      <c r="B1932">
        <v>2011</v>
      </c>
      <c r="C1932">
        <v>25</v>
      </c>
      <c r="D1932">
        <v>7</v>
      </c>
      <c r="E1932">
        <v>1382</v>
      </c>
    </row>
    <row r="1933" spans="1:5">
      <c r="A1933" t="s">
        <v>18</v>
      </c>
      <c r="B1933">
        <v>2011</v>
      </c>
      <c r="C1933">
        <v>25</v>
      </c>
      <c r="D1933">
        <v>0</v>
      </c>
      <c r="E1933">
        <v>0</v>
      </c>
    </row>
    <row r="1934" spans="1:5">
      <c r="A1934" t="s">
        <v>19</v>
      </c>
      <c r="B1934">
        <v>2011</v>
      </c>
      <c r="C1934">
        <v>25</v>
      </c>
      <c r="D1934">
        <v>2</v>
      </c>
      <c r="E1934">
        <v>1645</v>
      </c>
    </row>
    <row r="1935" spans="1:5">
      <c r="A1935" t="s">
        <v>20</v>
      </c>
      <c r="B1935">
        <v>2011</v>
      </c>
      <c r="C1935">
        <v>25</v>
      </c>
      <c r="D1935">
        <v>0</v>
      </c>
      <c r="E1935">
        <v>0</v>
      </c>
    </row>
    <row r="1936" spans="1:5">
      <c r="A1936" t="s">
        <v>21</v>
      </c>
      <c r="B1936">
        <v>2011</v>
      </c>
      <c r="C1936">
        <v>25</v>
      </c>
      <c r="D1936">
        <v>51</v>
      </c>
      <c r="E1936">
        <v>32043</v>
      </c>
    </row>
    <row r="1937" spans="1:5">
      <c r="A1937" t="s">
        <v>22</v>
      </c>
      <c r="B1937">
        <v>2011</v>
      </c>
      <c r="C1937">
        <v>25</v>
      </c>
      <c r="D1937">
        <v>16</v>
      </c>
      <c r="E1937">
        <v>1464</v>
      </c>
    </row>
    <row r="1938" spans="1:5">
      <c r="A1938" t="s">
        <v>23</v>
      </c>
      <c r="B1938">
        <v>2011</v>
      </c>
      <c r="C1938">
        <v>25</v>
      </c>
      <c r="D1938">
        <v>6</v>
      </c>
      <c r="E1938">
        <v>2867</v>
      </c>
    </row>
    <row r="1939" spans="1:5">
      <c r="A1939" t="s">
        <v>24</v>
      </c>
      <c r="B1939">
        <v>2011</v>
      </c>
      <c r="C1939">
        <v>25</v>
      </c>
      <c r="D1939">
        <v>55</v>
      </c>
      <c r="E1939">
        <v>28830</v>
      </c>
    </row>
    <row r="1940" spans="1:5">
      <c r="A1940" t="s">
        <v>25</v>
      </c>
      <c r="B1940">
        <v>2011</v>
      </c>
      <c r="C1940">
        <v>25</v>
      </c>
      <c r="D1940">
        <v>32</v>
      </c>
      <c r="E1940">
        <v>6753</v>
      </c>
    </row>
    <row r="1941" spans="1:5">
      <c r="A1941" t="s">
        <v>26</v>
      </c>
      <c r="B1941">
        <v>2011</v>
      </c>
      <c r="C1941">
        <v>25</v>
      </c>
      <c r="D1941">
        <v>7</v>
      </c>
      <c r="E1941">
        <v>1499</v>
      </c>
    </row>
    <row r="1942" spans="1:5">
      <c r="A1942" t="s">
        <v>27</v>
      </c>
      <c r="B1942">
        <v>2011</v>
      </c>
      <c r="C1942">
        <v>25</v>
      </c>
      <c r="D1942">
        <v>18</v>
      </c>
      <c r="E1942">
        <v>3605</v>
      </c>
    </row>
    <row r="1943" spans="1:5">
      <c r="A1943" t="s">
        <v>28</v>
      </c>
      <c r="B1943">
        <v>2011</v>
      </c>
      <c r="C1943">
        <v>25</v>
      </c>
      <c r="D1943">
        <v>10</v>
      </c>
      <c r="E1943">
        <v>13660</v>
      </c>
    </row>
    <row r="1944" spans="1:5">
      <c r="A1944" t="s">
        <v>29</v>
      </c>
      <c r="B1944">
        <v>2011</v>
      </c>
      <c r="C1944">
        <v>25</v>
      </c>
      <c r="D1944">
        <v>25</v>
      </c>
      <c r="E1944">
        <v>15311</v>
      </c>
    </row>
    <row r="1945" spans="1:5">
      <c r="A1945" t="s">
        <v>30</v>
      </c>
      <c r="B1945">
        <v>2011</v>
      </c>
      <c r="C1945">
        <v>25</v>
      </c>
      <c r="D1945">
        <v>21</v>
      </c>
      <c r="E1945">
        <v>4101</v>
      </c>
    </row>
    <row r="1946" spans="1:5">
      <c r="A1946" t="s">
        <v>31</v>
      </c>
      <c r="B1946">
        <v>2011</v>
      </c>
      <c r="C1946">
        <v>25</v>
      </c>
      <c r="D1946">
        <v>7</v>
      </c>
      <c r="E1946">
        <v>5458</v>
      </c>
    </row>
    <row r="1947" spans="1:5">
      <c r="A1947" t="s">
        <v>32</v>
      </c>
      <c r="B1947">
        <v>2011</v>
      </c>
      <c r="C1947">
        <v>25</v>
      </c>
      <c r="D1947">
        <v>28</v>
      </c>
      <c r="E1947">
        <v>21734</v>
      </c>
    </row>
    <row r="1948" spans="1:5">
      <c r="A1948" t="s">
        <v>33</v>
      </c>
      <c r="B1948">
        <v>2011</v>
      </c>
      <c r="C1948">
        <v>25</v>
      </c>
      <c r="D1948">
        <v>35</v>
      </c>
      <c r="E1948">
        <v>10778</v>
      </c>
    </row>
    <row r="1949" spans="1:5">
      <c r="A1949" t="s">
        <v>34</v>
      </c>
      <c r="B1949">
        <v>2011</v>
      </c>
      <c r="C1949">
        <v>25</v>
      </c>
      <c r="D1949">
        <v>8</v>
      </c>
      <c r="E1949">
        <v>3574</v>
      </c>
    </row>
    <row r="1950" spans="1:5">
      <c r="A1950" t="s">
        <v>35</v>
      </c>
      <c r="B1950">
        <v>2011</v>
      </c>
      <c r="C1950">
        <v>25</v>
      </c>
      <c r="D1950">
        <v>41</v>
      </c>
      <c r="E1950">
        <v>15063</v>
      </c>
    </row>
    <row r="1951" spans="1:5">
      <c r="A1951" t="s">
        <v>36</v>
      </c>
      <c r="B1951">
        <v>2011</v>
      </c>
      <c r="C1951">
        <v>25</v>
      </c>
      <c r="D1951">
        <v>20</v>
      </c>
      <c r="E1951">
        <v>2533</v>
      </c>
    </row>
    <row r="1952" spans="1:5">
      <c r="A1952" t="s">
        <v>37</v>
      </c>
      <c r="B1952">
        <v>2011</v>
      </c>
      <c r="C1952">
        <v>25</v>
      </c>
      <c r="D1952">
        <v>4</v>
      </c>
      <c r="E1952">
        <v>1198</v>
      </c>
    </row>
    <row r="1953" spans="1:5">
      <c r="A1953" t="s">
        <v>38</v>
      </c>
      <c r="B1953">
        <v>2011</v>
      </c>
      <c r="C1953">
        <v>25</v>
      </c>
      <c r="D1953">
        <v>9</v>
      </c>
      <c r="E1953">
        <v>1190</v>
      </c>
    </row>
    <row r="1954" spans="1:5">
      <c r="A1954" t="s">
        <v>39</v>
      </c>
      <c r="B1954">
        <v>2011</v>
      </c>
      <c r="C1954">
        <v>25</v>
      </c>
      <c r="D1954">
        <v>21</v>
      </c>
      <c r="E1954">
        <v>7023</v>
      </c>
    </row>
    <row r="1955" spans="1:5">
      <c r="A1955" t="s">
        <v>40</v>
      </c>
      <c r="B1955">
        <v>2011</v>
      </c>
      <c r="C1955">
        <v>25</v>
      </c>
      <c r="D1955">
        <v>16</v>
      </c>
      <c r="E1955">
        <v>2724</v>
      </c>
    </row>
    <row r="1956" spans="1:5">
      <c r="A1956" t="s">
        <v>41</v>
      </c>
      <c r="B1956">
        <v>2011</v>
      </c>
      <c r="C1956">
        <v>25</v>
      </c>
      <c r="D1956">
        <v>18</v>
      </c>
      <c r="E1956">
        <v>3987</v>
      </c>
    </row>
    <row r="1957" spans="1:5">
      <c r="A1957" t="s">
        <v>42</v>
      </c>
      <c r="B1957">
        <v>2011</v>
      </c>
      <c r="C1957">
        <v>25</v>
      </c>
      <c r="D1957">
        <v>13</v>
      </c>
      <c r="E1957">
        <v>5138</v>
      </c>
    </row>
    <row r="1958" spans="1:5">
      <c r="A1958" t="s">
        <v>43</v>
      </c>
      <c r="B1958">
        <v>2011</v>
      </c>
      <c r="C1958">
        <v>25</v>
      </c>
      <c r="D1958">
        <v>60</v>
      </c>
      <c r="E1958">
        <v>5189</v>
      </c>
    </row>
    <row r="1959" spans="1:5">
      <c r="A1959" t="s">
        <v>44</v>
      </c>
      <c r="B1959">
        <v>2011</v>
      </c>
      <c r="C1959">
        <v>25</v>
      </c>
      <c r="D1959">
        <v>21</v>
      </c>
      <c r="E1959">
        <v>4232</v>
      </c>
    </row>
    <row r="1960" spans="1:5">
      <c r="A1960" t="s">
        <v>45</v>
      </c>
      <c r="B1960">
        <v>2011</v>
      </c>
      <c r="C1960">
        <v>25</v>
      </c>
      <c r="D1960">
        <v>8</v>
      </c>
      <c r="E1960">
        <v>1355</v>
      </c>
    </row>
    <row r="1961" spans="1:5">
      <c r="A1961" t="s">
        <v>46</v>
      </c>
      <c r="B1961">
        <v>2011</v>
      </c>
      <c r="C1961">
        <v>25</v>
      </c>
      <c r="D1961">
        <v>30</v>
      </c>
      <c r="E1961">
        <v>8095</v>
      </c>
    </row>
    <row r="1962" spans="1:5">
      <c r="A1962" t="s">
        <v>47</v>
      </c>
      <c r="B1962">
        <v>2011</v>
      </c>
      <c r="C1962">
        <v>25</v>
      </c>
      <c r="D1962">
        <v>15</v>
      </c>
      <c r="E1962">
        <v>2048</v>
      </c>
    </row>
    <row r="1963" spans="1:5">
      <c r="A1963" t="s">
        <v>48</v>
      </c>
      <c r="B1963">
        <v>2011</v>
      </c>
      <c r="C1963">
        <v>25</v>
      </c>
      <c r="D1963">
        <v>10</v>
      </c>
      <c r="E1963">
        <v>1775</v>
      </c>
    </row>
    <row r="1964" spans="1:5">
      <c r="A1964" t="s">
        <v>49</v>
      </c>
      <c r="B1964">
        <v>2011</v>
      </c>
      <c r="C1964">
        <v>25</v>
      </c>
      <c r="D1964">
        <v>37</v>
      </c>
      <c r="E1964">
        <v>9999</v>
      </c>
    </row>
    <row r="1965" spans="1:5">
      <c r="A1965" t="s">
        <v>50</v>
      </c>
      <c r="B1965">
        <v>2011</v>
      </c>
      <c r="C1965">
        <v>25</v>
      </c>
      <c r="D1965">
        <v>17</v>
      </c>
      <c r="E1965">
        <v>4113</v>
      </c>
    </row>
    <row r="1966" spans="1:5">
      <c r="A1966" t="s">
        <v>51</v>
      </c>
      <c r="B1966">
        <v>2011</v>
      </c>
      <c r="C1966">
        <v>25</v>
      </c>
      <c r="D1966">
        <v>13</v>
      </c>
      <c r="E1966">
        <v>4198</v>
      </c>
    </row>
    <row r="1967" spans="1:5">
      <c r="A1967" t="s">
        <v>52</v>
      </c>
      <c r="B1967">
        <v>2011</v>
      </c>
      <c r="C1967">
        <v>25</v>
      </c>
      <c r="D1967">
        <v>16</v>
      </c>
      <c r="E1967">
        <v>4065</v>
      </c>
    </row>
    <row r="1968" spans="1:5">
      <c r="A1968" t="s">
        <v>53</v>
      </c>
      <c r="B1968">
        <v>2011</v>
      </c>
      <c r="C1968">
        <v>25</v>
      </c>
      <c r="D1968">
        <v>50</v>
      </c>
      <c r="E1968">
        <v>7997</v>
      </c>
    </row>
    <row r="1969" spans="1:5">
      <c r="A1969" t="s">
        <v>54</v>
      </c>
      <c r="B1969">
        <v>2011</v>
      </c>
      <c r="C1969">
        <v>25</v>
      </c>
      <c r="D1969">
        <v>49</v>
      </c>
      <c r="E1969">
        <v>34521</v>
      </c>
    </row>
    <row r="1970" spans="1:5">
      <c r="A1970" t="s">
        <v>55</v>
      </c>
      <c r="B1970">
        <v>2011</v>
      </c>
      <c r="C1970">
        <v>25</v>
      </c>
      <c r="D1970">
        <v>14</v>
      </c>
      <c r="E1970">
        <v>5882</v>
      </c>
    </row>
    <row r="1971" spans="1:5">
      <c r="A1971" t="s">
        <v>56</v>
      </c>
      <c r="B1971">
        <v>2011</v>
      </c>
      <c r="C1971">
        <v>25</v>
      </c>
      <c r="D1971">
        <v>7</v>
      </c>
      <c r="E1971">
        <v>1684</v>
      </c>
    </row>
    <row r="1972" spans="1:5">
      <c r="A1972" t="s">
        <v>57</v>
      </c>
      <c r="B1972">
        <v>2011</v>
      </c>
      <c r="C1972">
        <v>25</v>
      </c>
      <c r="D1972">
        <v>74</v>
      </c>
      <c r="E1972">
        <v>55290</v>
      </c>
    </row>
    <row r="1973" spans="1:5">
      <c r="A1973" t="s">
        <v>58</v>
      </c>
      <c r="B1973">
        <v>2011</v>
      </c>
      <c r="C1973">
        <v>25</v>
      </c>
      <c r="D1973">
        <v>4</v>
      </c>
      <c r="E1973">
        <v>446</v>
      </c>
    </row>
    <row r="1974" spans="1:5">
      <c r="A1974" t="s">
        <v>59</v>
      </c>
      <c r="B1974">
        <v>2011</v>
      </c>
      <c r="C1974">
        <v>25</v>
      </c>
      <c r="D1974">
        <v>27</v>
      </c>
      <c r="E1974">
        <v>8597</v>
      </c>
    </row>
    <row r="1975" spans="1:5">
      <c r="A1975" t="s">
        <v>60</v>
      </c>
      <c r="B1975">
        <v>2011</v>
      </c>
      <c r="C1975">
        <v>25</v>
      </c>
      <c r="D1975">
        <v>33</v>
      </c>
      <c r="E1975">
        <v>2275</v>
      </c>
    </row>
    <row r="1976" spans="1:5">
      <c r="A1976" t="s">
        <v>61</v>
      </c>
      <c r="B1976">
        <v>2011</v>
      </c>
      <c r="C1976">
        <v>25</v>
      </c>
      <c r="D1976">
        <v>14</v>
      </c>
      <c r="E1976">
        <v>1787</v>
      </c>
    </row>
    <row r="1977" spans="1:5">
      <c r="A1977" t="s">
        <v>62</v>
      </c>
      <c r="B1977">
        <v>2011</v>
      </c>
      <c r="C1977">
        <v>25</v>
      </c>
      <c r="D1977">
        <v>27</v>
      </c>
      <c r="E1977">
        <v>88918</v>
      </c>
    </row>
    <row r="1978" spans="1:5">
      <c r="A1978" t="s">
        <v>6</v>
      </c>
      <c r="B1978">
        <v>2011</v>
      </c>
      <c r="C1978">
        <v>26</v>
      </c>
      <c r="D1978">
        <v>17</v>
      </c>
      <c r="E1978">
        <v>4745</v>
      </c>
    </row>
    <row r="1979" spans="1:5">
      <c r="A1979" t="s">
        <v>12</v>
      </c>
      <c r="B1979">
        <v>2011</v>
      </c>
      <c r="C1979">
        <v>26</v>
      </c>
      <c r="D1979">
        <v>6</v>
      </c>
      <c r="E1979">
        <v>1788</v>
      </c>
    </row>
    <row r="1980" spans="1:5">
      <c r="A1980" t="s">
        <v>13</v>
      </c>
      <c r="B1980">
        <v>2011</v>
      </c>
      <c r="C1980">
        <v>26</v>
      </c>
      <c r="D1980">
        <v>62</v>
      </c>
      <c r="E1980">
        <v>21017</v>
      </c>
    </row>
    <row r="1981" spans="1:5">
      <c r="A1981" t="s">
        <v>14</v>
      </c>
      <c r="B1981">
        <v>2011</v>
      </c>
      <c r="C1981">
        <v>26</v>
      </c>
      <c r="D1981">
        <v>3</v>
      </c>
      <c r="E1981">
        <v>693</v>
      </c>
    </row>
    <row r="1982" spans="1:5">
      <c r="A1982" t="s">
        <v>15</v>
      </c>
      <c r="B1982">
        <v>2011</v>
      </c>
      <c r="C1982">
        <v>26</v>
      </c>
      <c r="D1982">
        <v>80</v>
      </c>
      <c r="E1982">
        <v>25405</v>
      </c>
    </row>
    <row r="1983" spans="1:5">
      <c r="A1983" t="s">
        <v>16</v>
      </c>
      <c r="B1983">
        <v>2011</v>
      </c>
      <c r="C1983">
        <v>26</v>
      </c>
      <c r="D1983">
        <v>11</v>
      </c>
      <c r="E1983">
        <v>17936</v>
      </c>
    </row>
    <row r="1984" spans="1:5">
      <c r="A1984" t="s">
        <v>17</v>
      </c>
      <c r="B1984">
        <v>2011</v>
      </c>
      <c r="C1984">
        <v>26</v>
      </c>
      <c r="D1984">
        <v>7</v>
      </c>
      <c r="E1984">
        <v>1291</v>
      </c>
    </row>
    <row r="1985" spans="1:5">
      <c r="A1985" t="s">
        <v>18</v>
      </c>
      <c r="B1985">
        <v>2011</v>
      </c>
      <c r="C1985">
        <v>26</v>
      </c>
      <c r="D1985">
        <v>0</v>
      </c>
      <c r="E1985">
        <v>0</v>
      </c>
    </row>
    <row r="1986" spans="1:5">
      <c r="A1986" t="s">
        <v>19</v>
      </c>
      <c r="B1986">
        <v>2011</v>
      </c>
      <c r="C1986">
        <v>26</v>
      </c>
      <c r="D1986">
        <v>2</v>
      </c>
      <c r="E1986">
        <v>1539</v>
      </c>
    </row>
    <row r="1987" spans="1:5">
      <c r="A1987" t="s">
        <v>20</v>
      </c>
      <c r="B1987">
        <v>2011</v>
      </c>
      <c r="C1987">
        <v>26</v>
      </c>
      <c r="D1987">
        <v>0</v>
      </c>
      <c r="E1987">
        <v>0</v>
      </c>
    </row>
    <row r="1988" spans="1:5">
      <c r="A1988" t="s">
        <v>21</v>
      </c>
      <c r="B1988">
        <v>2011</v>
      </c>
      <c r="C1988">
        <v>26</v>
      </c>
      <c r="D1988">
        <v>48</v>
      </c>
      <c r="E1988">
        <v>27667</v>
      </c>
    </row>
    <row r="1989" spans="1:5">
      <c r="A1989" t="s">
        <v>22</v>
      </c>
      <c r="B1989">
        <v>2011</v>
      </c>
      <c r="C1989">
        <v>26</v>
      </c>
      <c r="D1989">
        <v>15</v>
      </c>
      <c r="E1989">
        <v>1142</v>
      </c>
    </row>
    <row r="1990" spans="1:5">
      <c r="A1990" t="s">
        <v>23</v>
      </c>
      <c r="B1990">
        <v>2011</v>
      </c>
      <c r="C1990">
        <v>26</v>
      </c>
      <c r="D1990">
        <v>7</v>
      </c>
      <c r="E1990">
        <v>3898</v>
      </c>
    </row>
    <row r="1991" spans="1:5">
      <c r="A1991" t="s">
        <v>24</v>
      </c>
      <c r="B1991">
        <v>2011</v>
      </c>
      <c r="C1991">
        <v>26</v>
      </c>
      <c r="D1991">
        <v>56</v>
      </c>
      <c r="E1991">
        <v>30372</v>
      </c>
    </row>
    <row r="1992" spans="1:5">
      <c r="A1992" t="s">
        <v>25</v>
      </c>
      <c r="B1992">
        <v>2011</v>
      </c>
      <c r="C1992">
        <v>26</v>
      </c>
      <c r="D1992">
        <v>31</v>
      </c>
      <c r="E1992">
        <v>5991</v>
      </c>
    </row>
    <row r="1993" spans="1:5">
      <c r="A1993" t="s">
        <v>26</v>
      </c>
      <c r="B1993">
        <v>2011</v>
      </c>
      <c r="C1993">
        <v>26</v>
      </c>
      <c r="D1993">
        <v>7</v>
      </c>
      <c r="E1993">
        <v>1477</v>
      </c>
    </row>
    <row r="1994" spans="1:5">
      <c r="A1994" t="s">
        <v>27</v>
      </c>
      <c r="B1994">
        <v>2011</v>
      </c>
      <c r="C1994">
        <v>26</v>
      </c>
      <c r="D1994">
        <v>19</v>
      </c>
      <c r="E1994">
        <v>3729</v>
      </c>
    </row>
    <row r="1995" spans="1:5">
      <c r="A1995" t="s">
        <v>28</v>
      </c>
      <c r="B1995">
        <v>2011</v>
      </c>
      <c r="C1995">
        <v>26</v>
      </c>
      <c r="D1995">
        <v>9</v>
      </c>
      <c r="E1995">
        <v>16087</v>
      </c>
    </row>
    <row r="1996" spans="1:5">
      <c r="A1996" t="s">
        <v>29</v>
      </c>
      <c r="B1996">
        <v>2011</v>
      </c>
      <c r="C1996">
        <v>26</v>
      </c>
      <c r="D1996">
        <v>21</v>
      </c>
      <c r="E1996">
        <v>13874</v>
      </c>
    </row>
    <row r="1997" spans="1:5">
      <c r="A1997" t="s">
        <v>30</v>
      </c>
      <c r="B1997">
        <v>2011</v>
      </c>
      <c r="C1997">
        <v>26</v>
      </c>
      <c r="D1997">
        <v>21</v>
      </c>
      <c r="E1997">
        <v>4077</v>
      </c>
    </row>
    <row r="1998" spans="1:5">
      <c r="A1998" t="s">
        <v>31</v>
      </c>
      <c r="B1998">
        <v>2011</v>
      </c>
      <c r="C1998">
        <v>26</v>
      </c>
      <c r="D1998">
        <v>7</v>
      </c>
      <c r="E1998">
        <v>5206</v>
      </c>
    </row>
    <row r="1999" spans="1:5">
      <c r="A1999" t="s">
        <v>32</v>
      </c>
      <c r="B1999">
        <v>2011</v>
      </c>
      <c r="C1999">
        <v>26</v>
      </c>
      <c r="D1999">
        <v>28</v>
      </c>
      <c r="E1999">
        <v>20816</v>
      </c>
    </row>
    <row r="2000" spans="1:5">
      <c r="A2000" t="s">
        <v>33</v>
      </c>
      <c r="B2000">
        <v>2011</v>
      </c>
      <c r="C2000">
        <v>26</v>
      </c>
      <c r="D2000">
        <v>33</v>
      </c>
      <c r="E2000">
        <v>8759</v>
      </c>
    </row>
    <row r="2001" spans="1:5">
      <c r="A2001" t="s">
        <v>34</v>
      </c>
      <c r="B2001">
        <v>2011</v>
      </c>
      <c r="C2001">
        <v>26</v>
      </c>
      <c r="D2001">
        <v>8</v>
      </c>
      <c r="E2001">
        <v>3286</v>
      </c>
    </row>
    <row r="2002" spans="1:5">
      <c r="A2002" t="s">
        <v>35</v>
      </c>
      <c r="B2002">
        <v>2011</v>
      </c>
      <c r="C2002">
        <v>26</v>
      </c>
      <c r="D2002">
        <v>40</v>
      </c>
      <c r="E2002">
        <v>12959</v>
      </c>
    </row>
    <row r="2003" spans="1:5">
      <c r="A2003" t="s">
        <v>36</v>
      </c>
      <c r="B2003">
        <v>2011</v>
      </c>
      <c r="C2003">
        <v>26</v>
      </c>
      <c r="D2003">
        <v>20</v>
      </c>
      <c r="E2003">
        <v>2749</v>
      </c>
    </row>
    <row r="2004" spans="1:5">
      <c r="A2004" t="s">
        <v>37</v>
      </c>
      <c r="B2004">
        <v>2011</v>
      </c>
      <c r="C2004">
        <v>26</v>
      </c>
      <c r="D2004">
        <v>4</v>
      </c>
      <c r="E2004">
        <v>1692</v>
      </c>
    </row>
    <row r="2005" spans="1:5">
      <c r="A2005" t="s">
        <v>38</v>
      </c>
      <c r="B2005">
        <v>2011</v>
      </c>
      <c r="C2005">
        <v>26</v>
      </c>
      <c r="D2005">
        <v>11</v>
      </c>
      <c r="E2005">
        <v>1523</v>
      </c>
    </row>
    <row r="2006" spans="1:5">
      <c r="A2006" t="s">
        <v>39</v>
      </c>
      <c r="B2006">
        <v>2011</v>
      </c>
      <c r="C2006">
        <v>26</v>
      </c>
      <c r="D2006">
        <v>22</v>
      </c>
      <c r="E2006">
        <v>6512</v>
      </c>
    </row>
    <row r="2007" spans="1:5">
      <c r="A2007" t="s">
        <v>40</v>
      </c>
      <c r="B2007">
        <v>2011</v>
      </c>
      <c r="C2007">
        <v>26</v>
      </c>
      <c r="D2007">
        <v>15</v>
      </c>
      <c r="E2007">
        <v>2388</v>
      </c>
    </row>
    <row r="2008" spans="1:5">
      <c r="A2008" t="s">
        <v>41</v>
      </c>
      <c r="B2008">
        <v>2011</v>
      </c>
      <c r="C2008">
        <v>26</v>
      </c>
      <c r="D2008">
        <v>19</v>
      </c>
      <c r="E2008">
        <v>4858</v>
      </c>
    </row>
    <row r="2009" spans="1:5">
      <c r="A2009" t="s">
        <v>42</v>
      </c>
      <c r="B2009">
        <v>2011</v>
      </c>
      <c r="C2009">
        <v>26</v>
      </c>
      <c r="D2009">
        <v>12</v>
      </c>
      <c r="E2009">
        <v>4552</v>
      </c>
    </row>
    <row r="2010" spans="1:5">
      <c r="A2010" t="s">
        <v>43</v>
      </c>
      <c r="B2010">
        <v>2011</v>
      </c>
      <c r="C2010">
        <v>26</v>
      </c>
      <c r="D2010">
        <v>60</v>
      </c>
      <c r="E2010">
        <v>5141</v>
      </c>
    </row>
    <row r="2011" spans="1:5">
      <c r="A2011" t="s">
        <v>44</v>
      </c>
      <c r="B2011">
        <v>2011</v>
      </c>
      <c r="C2011">
        <v>26</v>
      </c>
      <c r="D2011">
        <v>22</v>
      </c>
      <c r="E2011">
        <v>4432</v>
      </c>
    </row>
    <row r="2012" spans="1:5">
      <c r="A2012" t="s">
        <v>45</v>
      </c>
      <c r="B2012">
        <v>2011</v>
      </c>
      <c r="C2012">
        <v>26</v>
      </c>
      <c r="D2012">
        <v>7</v>
      </c>
      <c r="E2012">
        <v>1304</v>
      </c>
    </row>
    <row r="2013" spans="1:5">
      <c r="A2013" t="s">
        <v>46</v>
      </c>
      <c r="B2013">
        <v>2011</v>
      </c>
      <c r="C2013">
        <v>26</v>
      </c>
      <c r="D2013">
        <v>31</v>
      </c>
      <c r="E2013">
        <v>7928</v>
      </c>
    </row>
    <row r="2014" spans="1:5">
      <c r="A2014" t="s">
        <v>47</v>
      </c>
      <c r="B2014">
        <v>2011</v>
      </c>
      <c r="C2014">
        <v>26</v>
      </c>
      <c r="D2014">
        <v>15</v>
      </c>
      <c r="E2014">
        <v>1711</v>
      </c>
    </row>
    <row r="2015" spans="1:5">
      <c r="A2015" t="s">
        <v>48</v>
      </c>
      <c r="B2015">
        <v>2011</v>
      </c>
      <c r="C2015">
        <v>26</v>
      </c>
      <c r="D2015">
        <v>10</v>
      </c>
      <c r="E2015">
        <v>1793</v>
      </c>
    </row>
    <row r="2016" spans="1:5">
      <c r="A2016" t="s">
        <v>49</v>
      </c>
      <c r="B2016">
        <v>2011</v>
      </c>
      <c r="C2016">
        <v>26</v>
      </c>
      <c r="D2016">
        <v>37</v>
      </c>
      <c r="E2016">
        <v>10255</v>
      </c>
    </row>
    <row r="2017" spans="1:5">
      <c r="A2017" t="s">
        <v>50</v>
      </c>
      <c r="B2017">
        <v>2011</v>
      </c>
      <c r="C2017">
        <v>26</v>
      </c>
      <c r="D2017">
        <v>15</v>
      </c>
      <c r="E2017">
        <v>3466</v>
      </c>
    </row>
    <row r="2018" spans="1:5">
      <c r="A2018" t="s">
        <v>51</v>
      </c>
      <c r="B2018">
        <v>2011</v>
      </c>
      <c r="C2018">
        <v>26</v>
      </c>
      <c r="D2018">
        <v>12</v>
      </c>
      <c r="E2018">
        <v>4063</v>
      </c>
    </row>
    <row r="2019" spans="1:5">
      <c r="A2019" t="s">
        <v>52</v>
      </c>
      <c r="B2019">
        <v>2011</v>
      </c>
      <c r="C2019">
        <v>26</v>
      </c>
      <c r="D2019">
        <v>16</v>
      </c>
      <c r="E2019">
        <v>4191</v>
      </c>
    </row>
    <row r="2020" spans="1:5">
      <c r="A2020" t="s">
        <v>53</v>
      </c>
      <c r="B2020">
        <v>2011</v>
      </c>
      <c r="C2020">
        <v>26</v>
      </c>
      <c r="D2020">
        <v>47</v>
      </c>
      <c r="E2020">
        <v>7621</v>
      </c>
    </row>
    <row r="2021" spans="1:5">
      <c r="A2021" t="s">
        <v>54</v>
      </c>
      <c r="B2021">
        <v>2011</v>
      </c>
      <c r="C2021">
        <v>26</v>
      </c>
      <c r="D2021">
        <v>47</v>
      </c>
      <c r="E2021">
        <v>22409</v>
      </c>
    </row>
    <row r="2022" spans="1:5">
      <c r="A2022" t="s">
        <v>55</v>
      </c>
      <c r="B2022">
        <v>2011</v>
      </c>
      <c r="C2022">
        <v>26</v>
      </c>
      <c r="D2022">
        <v>13</v>
      </c>
      <c r="E2022">
        <v>5629</v>
      </c>
    </row>
    <row r="2023" spans="1:5">
      <c r="A2023" t="s">
        <v>56</v>
      </c>
      <c r="B2023">
        <v>2011</v>
      </c>
      <c r="C2023">
        <v>26</v>
      </c>
      <c r="D2023">
        <v>7</v>
      </c>
      <c r="E2023">
        <v>1703</v>
      </c>
    </row>
    <row r="2024" spans="1:5">
      <c r="A2024" t="s">
        <v>57</v>
      </c>
      <c r="B2024">
        <v>2011</v>
      </c>
      <c r="C2024">
        <v>26</v>
      </c>
      <c r="D2024">
        <v>79</v>
      </c>
      <c r="E2024">
        <v>55265</v>
      </c>
    </row>
    <row r="2025" spans="1:5">
      <c r="A2025" t="s">
        <v>58</v>
      </c>
      <c r="B2025">
        <v>2011</v>
      </c>
      <c r="C2025">
        <v>26</v>
      </c>
      <c r="D2025">
        <v>4</v>
      </c>
      <c r="E2025">
        <v>495</v>
      </c>
    </row>
    <row r="2026" spans="1:5">
      <c r="A2026" t="s">
        <v>59</v>
      </c>
      <c r="B2026">
        <v>2011</v>
      </c>
      <c r="C2026">
        <v>26</v>
      </c>
      <c r="D2026">
        <v>27</v>
      </c>
      <c r="E2026">
        <v>7646</v>
      </c>
    </row>
    <row r="2027" spans="1:5">
      <c r="A2027" t="s">
        <v>60</v>
      </c>
      <c r="B2027">
        <v>2011</v>
      </c>
      <c r="C2027">
        <v>26</v>
      </c>
      <c r="D2027">
        <v>32</v>
      </c>
      <c r="E2027">
        <v>2107</v>
      </c>
    </row>
    <row r="2028" spans="1:5">
      <c r="A2028" t="s">
        <v>61</v>
      </c>
      <c r="B2028">
        <v>2011</v>
      </c>
      <c r="C2028">
        <v>26</v>
      </c>
      <c r="D2028">
        <v>14</v>
      </c>
      <c r="E2028">
        <v>1943</v>
      </c>
    </row>
    <row r="2029" spans="1:5">
      <c r="A2029" t="s">
        <v>62</v>
      </c>
      <c r="B2029">
        <v>2011</v>
      </c>
      <c r="C2029">
        <v>26</v>
      </c>
      <c r="D2029">
        <v>25</v>
      </c>
      <c r="E2029">
        <v>85961</v>
      </c>
    </row>
    <row r="2030" spans="1:5">
      <c r="A2030" t="s">
        <v>6</v>
      </c>
      <c r="B2030">
        <v>2011</v>
      </c>
      <c r="C2030">
        <v>27</v>
      </c>
      <c r="D2030">
        <v>17</v>
      </c>
      <c r="E2030">
        <v>4777</v>
      </c>
    </row>
    <row r="2031" spans="1:5">
      <c r="A2031" t="s">
        <v>12</v>
      </c>
      <c r="B2031">
        <v>2011</v>
      </c>
      <c r="C2031">
        <v>27</v>
      </c>
      <c r="D2031">
        <v>6</v>
      </c>
      <c r="E2031">
        <v>1797</v>
      </c>
    </row>
    <row r="2032" spans="1:5">
      <c r="A2032" t="s">
        <v>13</v>
      </c>
      <c r="B2032">
        <v>2011</v>
      </c>
      <c r="C2032">
        <v>27</v>
      </c>
      <c r="D2032">
        <v>61</v>
      </c>
      <c r="E2032">
        <v>17454</v>
      </c>
    </row>
    <row r="2033" spans="1:5">
      <c r="A2033" t="s">
        <v>14</v>
      </c>
      <c r="B2033">
        <v>2011</v>
      </c>
      <c r="C2033">
        <v>27</v>
      </c>
      <c r="D2033">
        <v>4</v>
      </c>
      <c r="E2033">
        <v>768</v>
      </c>
    </row>
    <row r="2034" spans="1:5">
      <c r="A2034" t="s">
        <v>15</v>
      </c>
      <c r="B2034">
        <v>2011</v>
      </c>
      <c r="C2034">
        <v>27</v>
      </c>
      <c r="D2034">
        <v>82</v>
      </c>
      <c r="E2034">
        <v>20323</v>
      </c>
    </row>
    <row r="2035" spans="1:5">
      <c r="A2035" t="s">
        <v>16</v>
      </c>
      <c r="B2035">
        <v>2011</v>
      </c>
      <c r="C2035">
        <v>27</v>
      </c>
      <c r="D2035">
        <v>12</v>
      </c>
      <c r="E2035">
        <v>15138</v>
      </c>
    </row>
    <row r="2036" spans="1:5">
      <c r="A2036" t="s">
        <v>17</v>
      </c>
      <c r="B2036">
        <v>2011</v>
      </c>
      <c r="C2036">
        <v>27</v>
      </c>
      <c r="D2036">
        <v>7</v>
      </c>
      <c r="E2036">
        <v>1101</v>
      </c>
    </row>
    <row r="2037" spans="1:5">
      <c r="A2037" t="s">
        <v>18</v>
      </c>
      <c r="B2037">
        <v>2011</v>
      </c>
      <c r="C2037">
        <v>27</v>
      </c>
      <c r="D2037">
        <v>0</v>
      </c>
      <c r="E2037">
        <v>0</v>
      </c>
    </row>
    <row r="2038" spans="1:5">
      <c r="A2038" t="s">
        <v>19</v>
      </c>
      <c r="B2038">
        <v>2011</v>
      </c>
      <c r="C2038">
        <v>27</v>
      </c>
      <c r="D2038">
        <v>2</v>
      </c>
      <c r="E2038">
        <v>1482</v>
      </c>
    </row>
    <row r="2039" spans="1:5">
      <c r="A2039" t="s">
        <v>20</v>
      </c>
      <c r="B2039">
        <v>2011</v>
      </c>
      <c r="C2039">
        <v>27</v>
      </c>
      <c r="D2039">
        <v>0</v>
      </c>
      <c r="E2039">
        <v>0</v>
      </c>
    </row>
    <row r="2040" spans="1:5">
      <c r="A2040" t="s">
        <v>21</v>
      </c>
      <c r="B2040">
        <v>2011</v>
      </c>
      <c r="C2040">
        <v>27</v>
      </c>
      <c r="D2040">
        <v>48</v>
      </c>
      <c r="E2040">
        <v>29837</v>
      </c>
    </row>
    <row r="2041" spans="1:5">
      <c r="A2041" t="s">
        <v>22</v>
      </c>
      <c r="B2041">
        <v>2011</v>
      </c>
      <c r="C2041">
        <v>27</v>
      </c>
      <c r="D2041">
        <v>15</v>
      </c>
      <c r="E2041">
        <v>1191</v>
      </c>
    </row>
    <row r="2042" spans="1:5">
      <c r="A2042" t="s">
        <v>23</v>
      </c>
      <c r="B2042">
        <v>2011</v>
      </c>
      <c r="C2042">
        <v>27</v>
      </c>
      <c r="D2042">
        <v>7</v>
      </c>
      <c r="E2042">
        <v>3446</v>
      </c>
    </row>
    <row r="2043" spans="1:5">
      <c r="A2043" t="s">
        <v>24</v>
      </c>
      <c r="B2043">
        <v>2011</v>
      </c>
      <c r="C2043">
        <v>27</v>
      </c>
      <c r="D2043">
        <v>52</v>
      </c>
      <c r="E2043">
        <v>24448</v>
      </c>
    </row>
    <row r="2044" spans="1:5">
      <c r="A2044" t="s">
        <v>25</v>
      </c>
      <c r="B2044">
        <v>2011</v>
      </c>
      <c r="C2044">
        <v>27</v>
      </c>
      <c r="D2044">
        <v>32</v>
      </c>
      <c r="E2044">
        <v>5815</v>
      </c>
    </row>
    <row r="2045" spans="1:5">
      <c r="A2045" t="s">
        <v>26</v>
      </c>
      <c r="B2045">
        <v>2011</v>
      </c>
      <c r="C2045">
        <v>27</v>
      </c>
      <c r="D2045">
        <v>7</v>
      </c>
      <c r="E2045">
        <v>1259</v>
      </c>
    </row>
    <row r="2046" spans="1:5">
      <c r="A2046" t="s">
        <v>27</v>
      </c>
      <c r="B2046">
        <v>2011</v>
      </c>
      <c r="C2046">
        <v>27</v>
      </c>
      <c r="D2046">
        <v>20</v>
      </c>
      <c r="E2046">
        <v>3666</v>
      </c>
    </row>
    <row r="2047" spans="1:5">
      <c r="A2047" t="s">
        <v>28</v>
      </c>
      <c r="B2047">
        <v>2011</v>
      </c>
      <c r="C2047">
        <v>27</v>
      </c>
      <c r="D2047">
        <v>9</v>
      </c>
      <c r="E2047">
        <v>9836</v>
      </c>
    </row>
    <row r="2048" spans="1:5">
      <c r="A2048" t="s">
        <v>29</v>
      </c>
      <c r="B2048">
        <v>2011</v>
      </c>
      <c r="C2048">
        <v>27</v>
      </c>
      <c r="D2048">
        <v>12</v>
      </c>
      <c r="E2048">
        <v>8784</v>
      </c>
    </row>
    <row r="2049" spans="1:5">
      <c r="A2049" t="s">
        <v>30</v>
      </c>
      <c r="B2049">
        <v>2011</v>
      </c>
      <c r="C2049">
        <v>27</v>
      </c>
      <c r="D2049">
        <v>20</v>
      </c>
      <c r="E2049">
        <v>3549</v>
      </c>
    </row>
    <row r="2050" spans="1:5">
      <c r="A2050" t="s">
        <v>31</v>
      </c>
      <c r="B2050">
        <v>2011</v>
      </c>
      <c r="C2050">
        <v>27</v>
      </c>
      <c r="D2050">
        <v>7</v>
      </c>
      <c r="E2050">
        <v>2630</v>
      </c>
    </row>
    <row r="2051" spans="1:5">
      <c r="A2051" t="s">
        <v>32</v>
      </c>
      <c r="B2051">
        <v>2011</v>
      </c>
      <c r="C2051">
        <v>27</v>
      </c>
      <c r="D2051">
        <v>27</v>
      </c>
      <c r="E2051">
        <v>17883</v>
      </c>
    </row>
    <row r="2052" spans="1:5">
      <c r="A2052" t="s">
        <v>33</v>
      </c>
      <c r="B2052">
        <v>2011</v>
      </c>
      <c r="C2052">
        <v>27</v>
      </c>
      <c r="D2052">
        <v>30</v>
      </c>
      <c r="E2052">
        <v>6199</v>
      </c>
    </row>
    <row r="2053" spans="1:5">
      <c r="A2053" t="s">
        <v>34</v>
      </c>
      <c r="B2053">
        <v>2011</v>
      </c>
      <c r="C2053">
        <v>27</v>
      </c>
      <c r="D2053">
        <v>8</v>
      </c>
      <c r="E2053">
        <v>2777</v>
      </c>
    </row>
    <row r="2054" spans="1:5">
      <c r="A2054" t="s">
        <v>35</v>
      </c>
      <c r="B2054">
        <v>2011</v>
      </c>
      <c r="C2054">
        <v>27</v>
      </c>
      <c r="D2054">
        <v>44</v>
      </c>
      <c r="E2054">
        <v>15615</v>
      </c>
    </row>
    <row r="2055" spans="1:5">
      <c r="A2055" t="s">
        <v>36</v>
      </c>
      <c r="B2055">
        <v>2011</v>
      </c>
      <c r="C2055">
        <v>27</v>
      </c>
      <c r="D2055">
        <v>20</v>
      </c>
      <c r="E2055">
        <v>2459</v>
      </c>
    </row>
    <row r="2056" spans="1:5">
      <c r="A2056" t="s">
        <v>37</v>
      </c>
      <c r="B2056">
        <v>2011</v>
      </c>
      <c r="C2056">
        <v>27</v>
      </c>
      <c r="D2056">
        <v>4</v>
      </c>
      <c r="E2056">
        <v>1470</v>
      </c>
    </row>
    <row r="2057" spans="1:5">
      <c r="A2057" t="s">
        <v>38</v>
      </c>
      <c r="B2057">
        <v>2011</v>
      </c>
      <c r="C2057">
        <v>27</v>
      </c>
      <c r="D2057">
        <v>10</v>
      </c>
      <c r="E2057">
        <v>809</v>
      </c>
    </row>
    <row r="2058" spans="1:5">
      <c r="A2058" t="s">
        <v>39</v>
      </c>
      <c r="B2058">
        <v>2011</v>
      </c>
      <c r="C2058">
        <v>27</v>
      </c>
      <c r="D2058">
        <v>23</v>
      </c>
      <c r="E2058">
        <v>6687</v>
      </c>
    </row>
    <row r="2059" spans="1:5">
      <c r="A2059" t="s">
        <v>40</v>
      </c>
      <c r="B2059">
        <v>2011</v>
      </c>
      <c r="C2059">
        <v>27</v>
      </c>
      <c r="D2059">
        <v>16</v>
      </c>
      <c r="E2059">
        <v>2176</v>
      </c>
    </row>
    <row r="2060" spans="1:5">
      <c r="A2060" t="s">
        <v>41</v>
      </c>
      <c r="B2060">
        <v>2011</v>
      </c>
      <c r="C2060">
        <v>27</v>
      </c>
      <c r="D2060">
        <v>19</v>
      </c>
      <c r="E2060">
        <v>3237</v>
      </c>
    </row>
    <row r="2061" spans="1:5">
      <c r="A2061" t="s">
        <v>42</v>
      </c>
      <c r="B2061">
        <v>2011</v>
      </c>
      <c r="C2061">
        <v>27</v>
      </c>
      <c r="D2061">
        <v>12</v>
      </c>
      <c r="E2061">
        <v>4479</v>
      </c>
    </row>
    <row r="2062" spans="1:5">
      <c r="A2062" t="s">
        <v>43</v>
      </c>
      <c r="B2062">
        <v>2011</v>
      </c>
      <c r="C2062">
        <v>27</v>
      </c>
      <c r="D2062">
        <v>59</v>
      </c>
      <c r="E2062">
        <v>3715</v>
      </c>
    </row>
    <row r="2063" spans="1:5">
      <c r="A2063" t="s">
        <v>44</v>
      </c>
      <c r="B2063">
        <v>2011</v>
      </c>
      <c r="C2063">
        <v>27</v>
      </c>
      <c r="D2063">
        <v>21</v>
      </c>
      <c r="E2063">
        <v>3837</v>
      </c>
    </row>
    <row r="2064" spans="1:5">
      <c r="A2064" t="s">
        <v>45</v>
      </c>
      <c r="B2064">
        <v>2011</v>
      </c>
      <c r="C2064">
        <v>27</v>
      </c>
      <c r="D2064">
        <v>7</v>
      </c>
      <c r="E2064">
        <v>953</v>
      </c>
    </row>
    <row r="2065" spans="1:5">
      <c r="A2065" t="s">
        <v>46</v>
      </c>
      <c r="B2065">
        <v>2011</v>
      </c>
      <c r="C2065">
        <v>27</v>
      </c>
      <c r="D2065">
        <v>30</v>
      </c>
      <c r="E2065">
        <v>6790</v>
      </c>
    </row>
    <row r="2066" spans="1:5">
      <c r="A2066" t="s">
        <v>47</v>
      </c>
      <c r="B2066">
        <v>2011</v>
      </c>
      <c r="C2066">
        <v>27</v>
      </c>
      <c r="D2066">
        <v>15</v>
      </c>
      <c r="E2066">
        <v>1740</v>
      </c>
    </row>
    <row r="2067" spans="1:5">
      <c r="A2067" t="s">
        <v>48</v>
      </c>
      <c r="B2067">
        <v>2011</v>
      </c>
      <c r="C2067">
        <v>27</v>
      </c>
      <c r="D2067">
        <v>11</v>
      </c>
      <c r="E2067">
        <v>1543</v>
      </c>
    </row>
    <row r="2068" spans="1:5">
      <c r="A2068" t="s">
        <v>49</v>
      </c>
      <c r="B2068">
        <v>2011</v>
      </c>
      <c r="C2068">
        <v>27</v>
      </c>
      <c r="D2068">
        <v>38</v>
      </c>
      <c r="E2068">
        <v>9983</v>
      </c>
    </row>
    <row r="2069" spans="1:5">
      <c r="A2069" t="s">
        <v>50</v>
      </c>
      <c r="B2069">
        <v>2011</v>
      </c>
      <c r="C2069">
        <v>27</v>
      </c>
      <c r="D2069">
        <v>16</v>
      </c>
      <c r="E2069">
        <v>3129</v>
      </c>
    </row>
    <row r="2070" spans="1:5">
      <c r="A2070" t="s">
        <v>51</v>
      </c>
      <c r="B2070">
        <v>2011</v>
      </c>
      <c r="C2070">
        <v>27</v>
      </c>
      <c r="D2070">
        <v>12</v>
      </c>
      <c r="E2070">
        <v>3389</v>
      </c>
    </row>
    <row r="2071" spans="1:5">
      <c r="A2071" t="s">
        <v>52</v>
      </c>
      <c r="B2071">
        <v>2011</v>
      </c>
      <c r="C2071">
        <v>27</v>
      </c>
      <c r="D2071">
        <v>16</v>
      </c>
      <c r="E2071">
        <v>3627</v>
      </c>
    </row>
    <row r="2072" spans="1:5">
      <c r="A2072" t="s">
        <v>53</v>
      </c>
      <c r="B2072">
        <v>2011</v>
      </c>
      <c r="C2072">
        <v>27</v>
      </c>
      <c r="D2072">
        <v>45</v>
      </c>
      <c r="E2072">
        <v>5677</v>
      </c>
    </row>
    <row r="2073" spans="1:5">
      <c r="A2073" t="s">
        <v>54</v>
      </c>
      <c r="B2073">
        <v>2011</v>
      </c>
      <c r="C2073">
        <v>27</v>
      </c>
      <c r="D2073">
        <v>47</v>
      </c>
      <c r="E2073">
        <v>30296</v>
      </c>
    </row>
    <row r="2074" spans="1:5">
      <c r="A2074" t="s">
        <v>55</v>
      </c>
      <c r="B2074">
        <v>2011</v>
      </c>
      <c r="C2074">
        <v>27</v>
      </c>
      <c r="D2074">
        <v>12</v>
      </c>
      <c r="E2074">
        <v>3532</v>
      </c>
    </row>
    <row r="2075" spans="1:5">
      <c r="A2075" t="s">
        <v>56</v>
      </c>
      <c r="B2075">
        <v>2011</v>
      </c>
      <c r="C2075">
        <v>27</v>
      </c>
      <c r="D2075">
        <v>7</v>
      </c>
      <c r="E2075">
        <v>1579</v>
      </c>
    </row>
    <row r="2076" spans="1:5">
      <c r="A2076" t="s">
        <v>57</v>
      </c>
      <c r="B2076">
        <v>2011</v>
      </c>
      <c r="C2076">
        <v>27</v>
      </c>
      <c r="D2076">
        <v>83</v>
      </c>
      <c r="E2076">
        <v>61333</v>
      </c>
    </row>
    <row r="2077" spans="1:5">
      <c r="A2077" t="s">
        <v>58</v>
      </c>
      <c r="B2077">
        <v>2011</v>
      </c>
      <c r="C2077">
        <v>27</v>
      </c>
      <c r="D2077">
        <v>4</v>
      </c>
      <c r="E2077">
        <v>344</v>
      </c>
    </row>
    <row r="2078" spans="1:5">
      <c r="A2078" t="s">
        <v>59</v>
      </c>
      <c r="B2078">
        <v>2011</v>
      </c>
      <c r="C2078">
        <v>27</v>
      </c>
      <c r="D2078">
        <v>24</v>
      </c>
      <c r="E2078">
        <v>5921</v>
      </c>
    </row>
    <row r="2079" spans="1:5">
      <c r="A2079" t="s">
        <v>60</v>
      </c>
      <c r="B2079">
        <v>2011</v>
      </c>
      <c r="C2079">
        <v>27</v>
      </c>
      <c r="D2079">
        <v>31</v>
      </c>
      <c r="E2079">
        <v>1713</v>
      </c>
    </row>
    <row r="2080" spans="1:5">
      <c r="A2080" t="s">
        <v>61</v>
      </c>
      <c r="B2080">
        <v>2011</v>
      </c>
      <c r="C2080">
        <v>27</v>
      </c>
      <c r="D2080">
        <v>14</v>
      </c>
      <c r="E2080">
        <v>1760</v>
      </c>
    </row>
    <row r="2081" spans="1:5">
      <c r="A2081" t="s">
        <v>62</v>
      </c>
      <c r="B2081">
        <v>2011</v>
      </c>
      <c r="C2081">
        <v>27</v>
      </c>
      <c r="D2081">
        <v>23</v>
      </c>
      <c r="E2081">
        <v>84620</v>
      </c>
    </row>
    <row r="2082" spans="1:5">
      <c r="A2082" t="s">
        <v>6</v>
      </c>
      <c r="B2082">
        <v>2011</v>
      </c>
      <c r="C2082">
        <v>28</v>
      </c>
      <c r="D2082">
        <v>17</v>
      </c>
      <c r="E2082">
        <v>5790</v>
      </c>
    </row>
    <row r="2083" spans="1:5">
      <c r="A2083" t="s">
        <v>12</v>
      </c>
      <c r="B2083">
        <v>2011</v>
      </c>
      <c r="C2083">
        <v>28</v>
      </c>
      <c r="D2083">
        <v>6</v>
      </c>
      <c r="E2083">
        <v>1794</v>
      </c>
    </row>
    <row r="2084" spans="1:5">
      <c r="A2084" t="s">
        <v>13</v>
      </c>
      <c r="B2084">
        <v>2011</v>
      </c>
      <c r="C2084">
        <v>28</v>
      </c>
      <c r="D2084">
        <v>62</v>
      </c>
      <c r="E2084">
        <v>21141</v>
      </c>
    </row>
    <row r="2085" spans="1:5">
      <c r="A2085" t="s">
        <v>14</v>
      </c>
      <c r="B2085">
        <v>2011</v>
      </c>
      <c r="C2085">
        <v>28</v>
      </c>
      <c r="D2085">
        <v>3</v>
      </c>
      <c r="E2085">
        <v>768</v>
      </c>
    </row>
    <row r="2086" spans="1:5">
      <c r="A2086" t="s">
        <v>15</v>
      </c>
      <c r="B2086">
        <v>2011</v>
      </c>
      <c r="C2086">
        <v>28</v>
      </c>
      <c r="D2086">
        <v>84</v>
      </c>
      <c r="E2086">
        <v>23873</v>
      </c>
    </row>
    <row r="2087" spans="1:5">
      <c r="A2087" t="s">
        <v>16</v>
      </c>
      <c r="B2087">
        <v>2011</v>
      </c>
      <c r="C2087">
        <v>28</v>
      </c>
      <c r="D2087">
        <v>11</v>
      </c>
      <c r="E2087">
        <v>18130</v>
      </c>
    </row>
    <row r="2088" spans="1:5">
      <c r="A2088" t="s">
        <v>17</v>
      </c>
      <c r="B2088">
        <v>2011</v>
      </c>
      <c r="C2088">
        <v>28</v>
      </c>
      <c r="D2088">
        <v>7</v>
      </c>
      <c r="E2088">
        <v>1512</v>
      </c>
    </row>
    <row r="2089" spans="1:5">
      <c r="A2089" t="s">
        <v>18</v>
      </c>
      <c r="B2089">
        <v>2011</v>
      </c>
      <c r="C2089">
        <v>28</v>
      </c>
      <c r="D2089">
        <v>0</v>
      </c>
      <c r="E2089">
        <v>0</v>
      </c>
    </row>
    <row r="2090" spans="1:5">
      <c r="A2090" t="s">
        <v>19</v>
      </c>
      <c r="B2090">
        <v>2011</v>
      </c>
      <c r="C2090">
        <v>28</v>
      </c>
      <c r="D2090">
        <v>1</v>
      </c>
      <c r="E2090">
        <v>1232</v>
      </c>
    </row>
    <row r="2091" spans="1:5">
      <c r="A2091" t="s">
        <v>20</v>
      </c>
      <c r="B2091">
        <v>2011</v>
      </c>
      <c r="C2091">
        <v>28</v>
      </c>
      <c r="D2091">
        <v>0</v>
      </c>
      <c r="E2091">
        <v>0</v>
      </c>
    </row>
    <row r="2092" spans="1:5">
      <c r="A2092" t="s">
        <v>21</v>
      </c>
      <c r="B2092">
        <v>2011</v>
      </c>
      <c r="C2092">
        <v>28</v>
      </c>
      <c r="D2092">
        <v>49</v>
      </c>
      <c r="E2092">
        <v>28899</v>
      </c>
    </row>
    <row r="2093" spans="1:5">
      <c r="A2093" t="s">
        <v>22</v>
      </c>
      <c r="B2093">
        <v>2011</v>
      </c>
      <c r="C2093">
        <v>28</v>
      </c>
      <c r="D2093">
        <v>15</v>
      </c>
      <c r="E2093">
        <v>1348</v>
      </c>
    </row>
    <row r="2094" spans="1:5">
      <c r="A2094" t="s">
        <v>23</v>
      </c>
      <c r="B2094">
        <v>2011</v>
      </c>
      <c r="C2094">
        <v>28</v>
      </c>
      <c r="D2094">
        <v>6</v>
      </c>
      <c r="E2094">
        <v>3410</v>
      </c>
    </row>
    <row r="2095" spans="1:5">
      <c r="A2095" t="s">
        <v>24</v>
      </c>
      <c r="B2095">
        <v>2011</v>
      </c>
      <c r="C2095">
        <v>28</v>
      </c>
      <c r="D2095">
        <v>52</v>
      </c>
      <c r="E2095">
        <v>29654</v>
      </c>
    </row>
    <row r="2096" spans="1:5">
      <c r="A2096" t="s">
        <v>25</v>
      </c>
      <c r="B2096">
        <v>2011</v>
      </c>
      <c r="C2096">
        <v>28</v>
      </c>
      <c r="D2096">
        <v>29</v>
      </c>
      <c r="E2096">
        <v>5941</v>
      </c>
    </row>
    <row r="2097" spans="1:5">
      <c r="A2097" t="s">
        <v>26</v>
      </c>
      <c r="B2097">
        <v>2011</v>
      </c>
      <c r="C2097">
        <v>28</v>
      </c>
      <c r="D2097">
        <v>6</v>
      </c>
      <c r="E2097">
        <v>949</v>
      </c>
    </row>
    <row r="2098" spans="1:5">
      <c r="A2098" t="s">
        <v>27</v>
      </c>
      <c r="B2098">
        <v>2011</v>
      </c>
      <c r="C2098">
        <v>28</v>
      </c>
      <c r="D2098">
        <v>19</v>
      </c>
      <c r="E2098">
        <v>4016</v>
      </c>
    </row>
    <row r="2099" spans="1:5">
      <c r="A2099" t="s">
        <v>28</v>
      </c>
      <c r="B2099">
        <v>2011</v>
      </c>
      <c r="C2099">
        <v>28</v>
      </c>
      <c r="D2099">
        <v>9</v>
      </c>
      <c r="E2099">
        <v>16156</v>
      </c>
    </row>
    <row r="2100" spans="1:5">
      <c r="A2100" t="s">
        <v>29</v>
      </c>
      <c r="B2100">
        <v>2011</v>
      </c>
      <c r="C2100">
        <v>28</v>
      </c>
      <c r="D2100">
        <v>21</v>
      </c>
      <c r="E2100">
        <v>12988</v>
      </c>
    </row>
    <row r="2101" spans="1:5">
      <c r="A2101" t="s">
        <v>30</v>
      </c>
      <c r="B2101">
        <v>2011</v>
      </c>
      <c r="C2101">
        <v>28</v>
      </c>
      <c r="D2101">
        <v>20</v>
      </c>
      <c r="E2101">
        <v>4023</v>
      </c>
    </row>
    <row r="2102" spans="1:5">
      <c r="A2102" t="s">
        <v>31</v>
      </c>
      <c r="B2102">
        <v>2011</v>
      </c>
      <c r="C2102">
        <v>28</v>
      </c>
      <c r="D2102">
        <v>7</v>
      </c>
      <c r="E2102">
        <v>5773</v>
      </c>
    </row>
    <row r="2103" spans="1:5">
      <c r="A2103" t="s">
        <v>32</v>
      </c>
      <c r="B2103">
        <v>2011</v>
      </c>
      <c r="C2103">
        <v>28</v>
      </c>
      <c r="D2103">
        <v>28</v>
      </c>
      <c r="E2103">
        <v>22224</v>
      </c>
    </row>
    <row r="2104" spans="1:5">
      <c r="A2104" t="s">
        <v>33</v>
      </c>
      <c r="B2104">
        <v>2011</v>
      </c>
      <c r="C2104">
        <v>28</v>
      </c>
      <c r="D2104">
        <v>36</v>
      </c>
      <c r="E2104">
        <v>10432</v>
      </c>
    </row>
    <row r="2105" spans="1:5">
      <c r="A2105" t="s">
        <v>34</v>
      </c>
      <c r="B2105">
        <v>2011</v>
      </c>
      <c r="C2105">
        <v>28</v>
      </c>
      <c r="D2105">
        <v>8</v>
      </c>
      <c r="E2105">
        <v>3348</v>
      </c>
    </row>
    <row r="2106" spans="1:5">
      <c r="A2106" t="s">
        <v>35</v>
      </c>
      <c r="B2106">
        <v>2011</v>
      </c>
      <c r="C2106">
        <v>28</v>
      </c>
      <c r="D2106">
        <v>40</v>
      </c>
      <c r="E2106">
        <v>14867</v>
      </c>
    </row>
    <row r="2107" spans="1:5">
      <c r="A2107" t="s">
        <v>36</v>
      </c>
      <c r="B2107">
        <v>2011</v>
      </c>
      <c r="C2107">
        <v>28</v>
      </c>
      <c r="D2107">
        <v>20</v>
      </c>
      <c r="E2107">
        <v>2738</v>
      </c>
    </row>
    <row r="2108" spans="1:5">
      <c r="A2108" t="s">
        <v>37</v>
      </c>
      <c r="B2108">
        <v>2011</v>
      </c>
      <c r="C2108">
        <v>28</v>
      </c>
      <c r="D2108">
        <v>4</v>
      </c>
      <c r="E2108">
        <v>1649</v>
      </c>
    </row>
    <row r="2109" spans="1:5">
      <c r="A2109" t="s">
        <v>38</v>
      </c>
      <c r="B2109">
        <v>2011</v>
      </c>
      <c r="C2109">
        <v>28</v>
      </c>
      <c r="D2109">
        <v>11</v>
      </c>
      <c r="E2109">
        <v>1934</v>
      </c>
    </row>
    <row r="2110" spans="1:5">
      <c r="A2110" t="s">
        <v>39</v>
      </c>
      <c r="B2110">
        <v>2011</v>
      </c>
      <c r="C2110">
        <v>28</v>
      </c>
      <c r="D2110">
        <v>21</v>
      </c>
      <c r="E2110">
        <v>6596</v>
      </c>
    </row>
    <row r="2111" spans="1:5">
      <c r="A2111" t="s">
        <v>40</v>
      </c>
      <c r="B2111">
        <v>2011</v>
      </c>
      <c r="C2111">
        <v>28</v>
      </c>
      <c r="D2111">
        <v>17</v>
      </c>
      <c r="E2111">
        <v>3034</v>
      </c>
    </row>
    <row r="2112" spans="1:5">
      <c r="A2112" t="s">
        <v>41</v>
      </c>
      <c r="B2112">
        <v>2011</v>
      </c>
      <c r="C2112">
        <v>28</v>
      </c>
      <c r="D2112">
        <v>19</v>
      </c>
      <c r="E2112">
        <v>3529</v>
      </c>
    </row>
    <row r="2113" spans="1:5">
      <c r="A2113" t="s">
        <v>42</v>
      </c>
      <c r="B2113">
        <v>2011</v>
      </c>
      <c r="C2113">
        <v>28</v>
      </c>
      <c r="D2113">
        <v>12</v>
      </c>
      <c r="E2113">
        <v>4869</v>
      </c>
    </row>
    <row r="2114" spans="1:5">
      <c r="A2114" t="s">
        <v>43</v>
      </c>
      <c r="B2114">
        <v>2011</v>
      </c>
      <c r="C2114">
        <v>28</v>
      </c>
      <c r="D2114">
        <v>60</v>
      </c>
      <c r="E2114">
        <v>5167</v>
      </c>
    </row>
    <row r="2115" spans="1:5">
      <c r="A2115" t="s">
        <v>44</v>
      </c>
      <c r="B2115">
        <v>2011</v>
      </c>
      <c r="C2115">
        <v>28</v>
      </c>
      <c r="D2115">
        <v>21</v>
      </c>
      <c r="E2115">
        <v>4495</v>
      </c>
    </row>
    <row r="2116" spans="1:5">
      <c r="A2116" t="s">
        <v>45</v>
      </c>
      <c r="B2116">
        <v>2011</v>
      </c>
      <c r="C2116">
        <v>28</v>
      </c>
      <c r="D2116">
        <v>5</v>
      </c>
      <c r="E2116">
        <v>1260</v>
      </c>
    </row>
    <row r="2117" spans="1:5">
      <c r="A2117" t="s">
        <v>46</v>
      </c>
      <c r="B2117">
        <v>2011</v>
      </c>
      <c r="C2117">
        <v>28</v>
      </c>
      <c r="D2117">
        <v>31</v>
      </c>
      <c r="E2117">
        <v>8506</v>
      </c>
    </row>
    <row r="2118" spans="1:5">
      <c r="A2118" t="s">
        <v>47</v>
      </c>
      <c r="B2118">
        <v>2011</v>
      </c>
      <c r="C2118">
        <v>28</v>
      </c>
      <c r="D2118">
        <v>14</v>
      </c>
      <c r="E2118">
        <v>1884</v>
      </c>
    </row>
    <row r="2119" spans="1:5">
      <c r="A2119" t="s">
        <v>48</v>
      </c>
      <c r="B2119">
        <v>2011</v>
      </c>
      <c r="C2119">
        <v>28</v>
      </c>
      <c r="D2119">
        <v>11</v>
      </c>
      <c r="E2119">
        <v>1794</v>
      </c>
    </row>
    <row r="2120" spans="1:5">
      <c r="A2120" t="s">
        <v>49</v>
      </c>
      <c r="B2120">
        <v>2011</v>
      </c>
      <c r="C2120">
        <v>28</v>
      </c>
      <c r="D2120">
        <v>34</v>
      </c>
      <c r="E2120">
        <v>10213</v>
      </c>
    </row>
    <row r="2121" spans="1:5">
      <c r="A2121" t="s">
        <v>50</v>
      </c>
      <c r="B2121">
        <v>2011</v>
      </c>
      <c r="C2121">
        <v>28</v>
      </c>
      <c r="D2121">
        <v>17</v>
      </c>
      <c r="E2121">
        <v>3952</v>
      </c>
    </row>
    <row r="2122" spans="1:5">
      <c r="A2122" t="s">
        <v>51</v>
      </c>
      <c r="B2122">
        <v>2011</v>
      </c>
      <c r="C2122">
        <v>28</v>
      </c>
      <c r="D2122">
        <v>12</v>
      </c>
      <c r="E2122">
        <v>3521</v>
      </c>
    </row>
    <row r="2123" spans="1:5">
      <c r="A2123" t="s">
        <v>52</v>
      </c>
      <c r="B2123">
        <v>2011</v>
      </c>
      <c r="C2123">
        <v>28</v>
      </c>
      <c r="D2123">
        <v>16</v>
      </c>
      <c r="E2123">
        <v>4186</v>
      </c>
    </row>
    <row r="2124" spans="1:5">
      <c r="A2124" t="s">
        <v>53</v>
      </c>
      <c r="B2124">
        <v>2011</v>
      </c>
      <c r="C2124">
        <v>28</v>
      </c>
      <c r="D2124">
        <v>49</v>
      </c>
      <c r="E2124">
        <v>8120</v>
      </c>
    </row>
    <row r="2125" spans="1:5">
      <c r="A2125" t="s">
        <v>54</v>
      </c>
      <c r="B2125">
        <v>2011</v>
      </c>
      <c r="C2125">
        <v>28</v>
      </c>
      <c r="D2125">
        <v>46</v>
      </c>
      <c r="E2125">
        <v>34592</v>
      </c>
    </row>
    <row r="2126" spans="1:5">
      <c r="A2126" t="s">
        <v>55</v>
      </c>
      <c r="B2126">
        <v>2011</v>
      </c>
      <c r="C2126">
        <v>28</v>
      </c>
      <c r="D2126">
        <v>13</v>
      </c>
      <c r="E2126">
        <v>5797</v>
      </c>
    </row>
    <row r="2127" spans="1:5">
      <c r="A2127" t="s">
        <v>56</v>
      </c>
      <c r="B2127">
        <v>2011</v>
      </c>
      <c r="C2127">
        <v>28</v>
      </c>
      <c r="D2127">
        <v>7</v>
      </c>
      <c r="E2127">
        <v>1687</v>
      </c>
    </row>
    <row r="2128" spans="1:5">
      <c r="A2128" t="s">
        <v>57</v>
      </c>
      <c r="B2128">
        <v>2011</v>
      </c>
      <c r="C2128">
        <v>28</v>
      </c>
      <c r="D2128">
        <v>79</v>
      </c>
      <c r="E2128">
        <v>56725</v>
      </c>
    </row>
    <row r="2129" spans="1:5">
      <c r="A2129" t="s">
        <v>58</v>
      </c>
      <c r="B2129">
        <v>2011</v>
      </c>
      <c r="C2129">
        <v>28</v>
      </c>
      <c r="D2129">
        <v>4</v>
      </c>
      <c r="E2129">
        <v>389</v>
      </c>
    </row>
    <row r="2130" spans="1:5">
      <c r="A2130" t="s">
        <v>59</v>
      </c>
      <c r="B2130">
        <v>2011</v>
      </c>
      <c r="C2130">
        <v>28</v>
      </c>
      <c r="D2130">
        <v>28</v>
      </c>
      <c r="E2130">
        <v>7583</v>
      </c>
    </row>
    <row r="2131" spans="1:5">
      <c r="A2131" t="s">
        <v>60</v>
      </c>
      <c r="B2131">
        <v>2011</v>
      </c>
      <c r="C2131">
        <v>28</v>
      </c>
      <c r="D2131">
        <v>32</v>
      </c>
      <c r="E2131">
        <v>2389</v>
      </c>
    </row>
    <row r="2132" spans="1:5">
      <c r="A2132" t="s">
        <v>61</v>
      </c>
      <c r="B2132">
        <v>2011</v>
      </c>
      <c r="C2132">
        <v>28</v>
      </c>
      <c r="D2132">
        <v>13</v>
      </c>
      <c r="E2132">
        <v>1592</v>
      </c>
    </row>
    <row r="2133" spans="1:5">
      <c r="A2133" t="s">
        <v>62</v>
      </c>
      <c r="B2133">
        <v>2011</v>
      </c>
      <c r="C2133">
        <v>28</v>
      </c>
      <c r="D2133">
        <v>23</v>
      </c>
      <c r="E2133">
        <v>85572</v>
      </c>
    </row>
    <row r="2134" spans="1:5">
      <c r="A2134" t="s">
        <v>6</v>
      </c>
      <c r="B2134">
        <v>2011</v>
      </c>
      <c r="C2134">
        <v>29</v>
      </c>
      <c r="D2134">
        <v>16</v>
      </c>
      <c r="E2134">
        <v>5434</v>
      </c>
    </row>
    <row r="2135" spans="1:5">
      <c r="A2135" t="s">
        <v>12</v>
      </c>
      <c r="B2135">
        <v>2011</v>
      </c>
      <c r="C2135">
        <v>29</v>
      </c>
      <c r="D2135">
        <v>6</v>
      </c>
      <c r="E2135">
        <v>1890</v>
      </c>
    </row>
    <row r="2136" spans="1:5">
      <c r="A2136" t="s">
        <v>13</v>
      </c>
      <c r="B2136">
        <v>2011</v>
      </c>
      <c r="C2136">
        <v>29</v>
      </c>
      <c r="D2136">
        <v>61</v>
      </c>
      <c r="E2136">
        <v>20891</v>
      </c>
    </row>
    <row r="2137" spans="1:5">
      <c r="A2137" t="s">
        <v>14</v>
      </c>
      <c r="B2137">
        <v>2011</v>
      </c>
      <c r="C2137">
        <v>29</v>
      </c>
      <c r="D2137">
        <v>3</v>
      </c>
      <c r="E2137">
        <v>811</v>
      </c>
    </row>
    <row r="2138" spans="1:5">
      <c r="A2138" t="s">
        <v>15</v>
      </c>
      <c r="B2138">
        <v>2011</v>
      </c>
      <c r="C2138">
        <v>29</v>
      </c>
      <c r="D2138">
        <v>78</v>
      </c>
      <c r="E2138">
        <v>22484</v>
      </c>
    </row>
    <row r="2139" spans="1:5">
      <c r="A2139" t="s">
        <v>16</v>
      </c>
      <c r="B2139">
        <v>2011</v>
      </c>
      <c r="C2139">
        <v>29</v>
      </c>
      <c r="D2139">
        <v>10</v>
      </c>
      <c r="E2139">
        <v>18459</v>
      </c>
    </row>
    <row r="2140" spans="1:5">
      <c r="A2140" t="s">
        <v>17</v>
      </c>
      <c r="B2140">
        <v>2011</v>
      </c>
      <c r="C2140">
        <v>29</v>
      </c>
      <c r="D2140">
        <v>7</v>
      </c>
      <c r="E2140">
        <v>1389</v>
      </c>
    </row>
    <row r="2141" spans="1:5">
      <c r="A2141" t="s">
        <v>18</v>
      </c>
      <c r="B2141">
        <v>2011</v>
      </c>
      <c r="C2141">
        <v>29</v>
      </c>
      <c r="D2141">
        <v>0</v>
      </c>
      <c r="E2141">
        <v>0</v>
      </c>
    </row>
    <row r="2142" spans="1:5">
      <c r="A2142" t="s">
        <v>19</v>
      </c>
      <c r="B2142">
        <v>2011</v>
      </c>
      <c r="C2142">
        <v>29</v>
      </c>
      <c r="D2142">
        <v>2</v>
      </c>
      <c r="E2142">
        <v>1973</v>
      </c>
    </row>
    <row r="2143" spans="1:5">
      <c r="A2143" t="s">
        <v>20</v>
      </c>
      <c r="B2143">
        <v>2011</v>
      </c>
      <c r="C2143">
        <v>29</v>
      </c>
      <c r="D2143">
        <v>0</v>
      </c>
      <c r="E2143">
        <v>0</v>
      </c>
    </row>
    <row r="2144" spans="1:5">
      <c r="A2144" t="s">
        <v>21</v>
      </c>
      <c r="B2144">
        <v>2011</v>
      </c>
      <c r="C2144">
        <v>29</v>
      </c>
      <c r="D2144">
        <v>48</v>
      </c>
      <c r="E2144">
        <v>30012</v>
      </c>
    </row>
    <row r="2145" spans="1:5">
      <c r="A2145" t="s">
        <v>22</v>
      </c>
      <c r="B2145">
        <v>2011</v>
      </c>
      <c r="C2145">
        <v>29</v>
      </c>
      <c r="D2145">
        <v>16</v>
      </c>
      <c r="E2145">
        <v>1419</v>
      </c>
    </row>
    <row r="2146" spans="1:5">
      <c r="A2146" t="s">
        <v>23</v>
      </c>
      <c r="B2146">
        <v>2011</v>
      </c>
      <c r="C2146">
        <v>29</v>
      </c>
      <c r="D2146">
        <v>7</v>
      </c>
      <c r="E2146">
        <v>3457</v>
      </c>
    </row>
    <row r="2147" spans="1:5">
      <c r="A2147" t="s">
        <v>24</v>
      </c>
      <c r="B2147">
        <v>2011</v>
      </c>
      <c r="C2147">
        <v>29</v>
      </c>
      <c r="D2147">
        <v>52</v>
      </c>
      <c r="E2147">
        <v>29379</v>
      </c>
    </row>
    <row r="2148" spans="1:5">
      <c r="A2148" t="s">
        <v>25</v>
      </c>
      <c r="B2148">
        <v>2011</v>
      </c>
      <c r="C2148">
        <v>29</v>
      </c>
      <c r="D2148">
        <v>31</v>
      </c>
      <c r="E2148">
        <v>6375</v>
      </c>
    </row>
    <row r="2149" spans="1:5">
      <c r="A2149" t="s">
        <v>26</v>
      </c>
      <c r="B2149">
        <v>2011</v>
      </c>
      <c r="C2149">
        <v>29</v>
      </c>
      <c r="D2149">
        <v>6</v>
      </c>
      <c r="E2149">
        <v>1106</v>
      </c>
    </row>
    <row r="2150" spans="1:5">
      <c r="A2150" t="s">
        <v>27</v>
      </c>
      <c r="B2150">
        <v>2011</v>
      </c>
      <c r="C2150">
        <v>29</v>
      </c>
      <c r="D2150">
        <v>19</v>
      </c>
      <c r="E2150">
        <v>3473</v>
      </c>
    </row>
    <row r="2151" spans="1:5">
      <c r="A2151" t="s">
        <v>28</v>
      </c>
      <c r="B2151">
        <v>2011</v>
      </c>
      <c r="C2151">
        <v>29</v>
      </c>
      <c r="D2151">
        <v>9</v>
      </c>
      <c r="E2151">
        <v>13902</v>
      </c>
    </row>
    <row r="2152" spans="1:5">
      <c r="A2152" t="s">
        <v>29</v>
      </c>
      <c r="B2152">
        <v>2011</v>
      </c>
      <c r="C2152">
        <v>29</v>
      </c>
      <c r="D2152">
        <v>20</v>
      </c>
      <c r="E2152">
        <v>14738</v>
      </c>
    </row>
    <row r="2153" spans="1:5">
      <c r="A2153" t="s">
        <v>30</v>
      </c>
      <c r="B2153">
        <v>2011</v>
      </c>
      <c r="C2153">
        <v>29</v>
      </c>
      <c r="D2153">
        <v>20</v>
      </c>
      <c r="E2153">
        <v>4139</v>
      </c>
    </row>
    <row r="2154" spans="1:5">
      <c r="A2154" t="s">
        <v>31</v>
      </c>
      <c r="B2154">
        <v>2011</v>
      </c>
      <c r="C2154">
        <v>29</v>
      </c>
      <c r="D2154">
        <v>7</v>
      </c>
      <c r="E2154">
        <v>5546</v>
      </c>
    </row>
    <row r="2155" spans="1:5">
      <c r="A2155" t="s">
        <v>32</v>
      </c>
      <c r="B2155">
        <v>2011</v>
      </c>
      <c r="C2155">
        <v>29</v>
      </c>
      <c r="D2155">
        <v>27</v>
      </c>
      <c r="E2155">
        <v>21951</v>
      </c>
    </row>
    <row r="2156" spans="1:5">
      <c r="A2156" t="s">
        <v>33</v>
      </c>
      <c r="B2156">
        <v>2011</v>
      </c>
      <c r="C2156">
        <v>29</v>
      </c>
      <c r="D2156">
        <v>34</v>
      </c>
      <c r="E2156">
        <v>9849</v>
      </c>
    </row>
    <row r="2157" spans="1:5">
      <c r="A2157" t="s">
        <v>34</v>
      </c>
      <c r="B2157">
        <v>2011</v>
      </c>
      <c r="C2157">
        <v>29</v>
      </c>
      <c r="D2157">
        <v>8</v>
      </c>
      <c r="E2157">
        <v>3201</v>
      </c>
    </row>
    <row r="2158" spans="1:5">
      <c r="A2158" t="s">
        <v>35</v>
      </c>
      <c r="B2158">
        <v>2011</v>
      </c>
      <c r="C2158">
        <v>29</v>
      </c>
      <c r="D2158">
        <v>41</v>
      </c>
      <c r="E2158">
        <v>15607</v>
      </c>
    </row>
    <row r="2159" spans="1:5">
      <c r="A2159" t="s">
        <v>36</v>
      </c>
      <c r="B2159">
        <v>2011</v>
      </c>
      <c r="C2159">
        <v>29</v>
      </c>
      <c r="D2159">
        <v>21</v>
      </c>
      <c r="E2159">
        <v>2684</v>
      </c>
    </row>
    <row r="2160" spans="1:5">
      <c r="A2160" t="s">
        <v>37</v>
      </c>
      <c r="B2160">
        <v>2011</v>
      </c>
      <c r="C2160">
        <v>29</v>
      </c>
      <c r="D2160">
        <v>4</v>
      </c>
      <c r="E2160">
        <v>1158</v>
      </c>
    </row>
    <row r="2161" spans="1:5">
      <c r="A2161" t="s">
        <v>38</v>
      </c>
      <c r="B2161">
        <v>2011</v>
      </c>
      <c r="C2161">
        <v>29</v>
      </c>
      <c r="D2161">
        <v>10</v>
      </c>
      <c r="E2161">
        <v>1347</v>
      </c>
    </row>
    <row r="2162" spans="1:5">
      <c r="A2162" t="s">
        <v>39</v>
      </c>
      <c r="B2162">
        <v>2011</v>
      </c>
      <c r="C2162">
        <v>29</v>
      </c>
      <c r="D2162">
        <v>20</v>
      </c>
      <c r="E2162">
        <v>6604</v>
      </c>
    </row>
    <row r="2163" spans="1:5">
      <c r="A2163" t="s">
        <v>40</v>
      </c>
      <c r="B2163">
        <v>2011</v>
      </c>
      <c r="C2163">
        <v>29</v>
      </c>
      <c r="D2163">
        <v>17</v>
      </c>
      <c r="E2163">
        <v>3036</v>
      </c>
    </row>
    <row r="2164" spans="1:5">
      <c r="A2164" t="s">
        <v>41</v>
      </c>
      <c r="B2164">
        <v>2011</v>
      </c>
      <c r="C2164">
        <v>29</v>
      </c>
      <c r="D2164">
        <v>18</v>
      </c>
      <c r="E2164">
        <v>3724</v>
      </c>
    </row>
    <row r="2165" spans="1:5">
      <c r="A2165" t="s">
        <v>42</v>
      </c>
      <c r="B2165">
        <v>2011</v>
      </c>
      <c r="C2165">
        <v>29</v>
      </c>
      <c r="D2165">
        <v>13</v>
      </c>
      <c r="E2165">
        <v>4702</v>
      </c>
    </row>
    <row r="2166" spans="1:5">
      <c r="A2166" t="s">
        <v>43</v>
      </c>
      <c r="B2166">
        <v>2011</v>
      </c>
      <c r="C2166">
        <v>29</v>
      </c>
      <c r="D2166">
        <v>60</v>
      </c>
      <c r="E2166">
        <v>4808</v>
      </c>
    </row>
    <row r="2167" spans="1:5">
      <c r="A2167" t="s">
        <v>44</v>
      </c>
      <c r="B2167">
        <v>2011</v>
      </c>
      <c r="C2167">
        <v>29</v>
      </c>
      <c r="D2167">
        <v>19</v>
      </c>
      <c r="E2167">
        <v>4096</v>
      </c>
    </row>
    <row r="2168" spans="1:5">
      <c r="A2168" t="s">
        <v>45</v>
      </c>
      <c r="B2168">
        <v>2011</v>
      </c>
      <c r="C2168">
        <v>29</v>
      </c>
      <c r="D2168">
        <v>6</v>
      </c>
      <c r="E2168">
        <v>1260</v>
      </c>
    </row>
    <row r="2169" spans="1:5">
      <c r="A2169" t="s">
        <v>46</v>
      </c>
      <c r="B2169">
        <v>2011</v>
      </c>
      <c r="C2169">
        <v>29</v>
      </c>
      <c r="D2169">
        <v>31</v>
      </c>
      <c r="E2169">
        <v>8290</v>
      </c>
    </row>
    <row r="2170" spans="1:5">
      <c r="A2170" t="s">
        <v>47</v>
      </c>
      <c r="B2170">
        <v>2011</v>
      </c>
      <c r="C2170">
        <v>29</v>
      </c>
      <c r="D2170">
        <v>15</v>
      </c>
      <c r="E2170">
        <v>1943</v>
      </c>
    </row>
    <row r="2171" spans="1:5">
      <c r="A2171" t="s">
        <v>48</v>
      </c>
      <c r="B2171">
        <v>2011</v>
      </c>
      <c r="C2171">
        <v>29</v>
      </c>
      <c r="D2171">
        <v>11</v>
      </c>
      <c r="E2171">
        <v>1919</v>
      </c>
    </row>
    <row r="2172" spans="1:5">
      <c r="A2172" t="s">
        <v>49</v>
      </c>
      <c r="B2172">
        <v>2011</v>
      </c>
      <c r="C2172">
        <v>29</v>
      </c>
      <c r="D2172">
        <v>34</v>
      </c>
      <c r="E2172">
        <v>10014</v>
      </c>
    </row>
    <row r="2173" spans="1:5">
      <c r="A2173" t="s">
        <v>50</v>
      </c>
      <c r="B2173">
        <v>2011</v>
      </c>
      <c r="C2173">
        <v>29</v>
      </c>
      <c r="D2173">
        <v>17</v>
      </c>
      <c r="E2173">
        <v>3770</v>
      </c>
    </row>
    <row r="2174" spans="1:5">
      <c r="A2174" t="s">
        <v>51</v>
      </c>
      <c r="B2174">
        <v>2011</v>
      </c>
      <c r="C2174">
        <v>29</v>
      </c>
      <c r="D2174">
        <v>13</v>
      </c>
      <c r="E2174">
        <v>3897</v>
      </c>
    </row>
    <row r="2175" spans="1:5">
      <c r="A2175" t="s">
        <v>52</v>
      </c>
      <c r="B2175">
        <v>2011</v>
      </c>
      <c r="C2175">
        <v>29</v>
      </c>
      <c r="D2175">
        <v>15</v>
      </c>
      <c r="E2175">
        <v>3918</v>
      </c>
    </row>
    <row r="2176" spans="1:5">
      <c r="A2176" t="s">
        <v>53</v>
      </c>
      <c r="B2176">
        <v>2011</v>
      </c>
      <c r="C2176">
        <v>29</v>
      </c>
      <c r="D2176">
        <v>49</v>
      </c>
      <c r="E2176">
        <v>7610</v>
      </c>
    </row>
    <row r="2177" spans="1:5">
      <c r="A2177" t="s">
        <v>54</v>
      </c>
      <c r="B2177">
        <v>2011</v>
      </c>
      <c r="C2177">
        <v>29</v>
      </c>
      <c r="D2177">
        <v>45</v>
      </c>
      <c r="E2177">
        <v>32713</v>
      </c>
    </row>
    <row r="2178" spans="1:5">
      <c r="A2178" t="s">
        <v>55</v>
      </c>
      <c r="B2178">
        <v>2011</v>
      </c>
      <c r="C2178">
        <v>29</v>
      </c>
      <c r="D2178">
        <v>12</v>
      </c>
      <c r="E2178">
        <v>4395</v>
      </c>
    </row>
    <row r="2179" spans="1:5">
      <c r="A2179" t="s">
        <v>56</v>
      </c>
      <c r="B2179">
        <v>2011</v>
      </c>
      <c r="C2179">
        <v>29</v>
      </c>
      <c r="D2179">
        <v>7</v>
      </c>
      <c r="E2179">
        <v>1921</v>
      </c>
    </row>
    <row r="2180" spans="1:5">
      <c r="A2180" t="s">
        <v>57</v>
      </c>
      <c r="B2180">
        <v>2011</v>
      </c>
      <c r="C2180">
        <v>29</v>
      </c>
      <c r="D2180">
        <v>79</v>
      </c>
      <c r="E2180">
        <v>56413</v>
      </c>
    </row>
    <row r="2181" spans="1:5">
      <c r="A2181" t="s">
        <v>58</v>
      </c>
      <c r="B2181">
        <v>2011</v>
      </c>
      <c r="C2181">
        <v>29</v>
      </c>
      <c r="D2181">
        <v>4</v>
      </c>
      <c r="E2181">
        <v>477</v>
      </c>
    </row>
    <row r="2182" spans="1:5">
      <c r="A2182" t="s">
        <v>59</v>
      </c>
      <c r="B2182">
        <v>2011</v>
      </c>
      <c r="C2182">
        <v>29</v>
      </c>
      <c r="D2182">
        <v>26</v>
      </c>
      <c r="E2182">
        <v>6990</v>
      </c>
    </row>
    <row r="2183" spans="1:5">
      <c r="A2183" t="s">
        <v>60</v>
      </c>
      <c r="B2183">
        <v>2011</v>
      </c>
      <c r="C2183">
        <v>29</v>
      </c>
      <c r="D2183">
        <v>31</v>
      </c>
      <c r="E2183">
        <v>1904</v>
      </c>
    </row>
    <row r="2184" spans="1:5">
      <c r="A2184" t="s">
        <v>61</v>
      </c>
      <c r="B2184">
        <v>2011</v>
      </c>
      <c r="C2184">
        <v>29</v>
      </c>
      <c r="D2184">
        <v>11</v>
      </c>
      <c r="E2184">
        <v>1590</v>
      </c>
    </row>
    <row r="2185" spans="1:5">
      <c r="A2185" t="s">
        <v>62</v>
      </c>
      <c r="B2185">
        <v>2011</v>
      </c>
      <c r="C2185">
        <v>29</v>
      </c>
      <c r="D2185">
        <v>24</v>
      </c>
      <c r="E2185">
        <v>85097</v>
      </c>
    </row>
    <row r="2186" spans="1:5">
      <c r="A2186" t="s">
        <v>6</v>
      </c>
      <c r="B2186">
        <v>2011</v>
      </c>
      <c r="C2186">
        <v>30</v>
      </c>
      <c r="D2186">
        <v>17</v>
      </c>
      <c r="E2186">
        <v>5868</v>
      </c>
    </row>
    <row r="2187" spans="1:5">
      <c r="A2187" t="s">
        <v>12</v>
      </c>
      <c r="B2187">
        <v>2011</v>
      </c>
      <c r="C2187">
        <v>30</v>
      </c>
      <c r="D2187">
        <v>6</v>
      </c>
      <c r="E2187">
        <v>1948</v>
      </c>
    </row>
    <row r="2188" spans="1:5">
      <c r="A2188" t="s">
        <v>13</v>
      </c>
      <c r="B2188">
        <v>2011</v>
      </c>
      <c r="C2188">
        <v>30</v>
      </c>
      <c r="D2188">
        <v>61</v>
      </c>
      <c r="E2188">
        <v>20419</v>
      </c>
    </row>
    <row r="2189" spans="1:5">
      <c r="A2189" t="s">
        <v>14</v>
      </c>
      <c r="B2189">
        <v>2011</v>
      </c>
      <c r="C2189">
        <v>30</v>
      </c>
      <c r="D2189">
        <v>3</v>
      </c>
      <c r="E2189">
        <v>787</v>
      </c>
    </row>
    <row r="2190" spans="1:5">
      <c r="A2190" t="s">
        <v>15</v>
      </c>
      <c r="B2190">
        <v>2011</v>
      </c>
      <c r="C2190">
        <v>30</v>
      </c>
      <c r="D2190">
        <v>79</v>
      </c>
      <c r="E2190">
        <v>22421</v>
      </c>
    </row>
    <row r="2191" spans="1:5">
      <c r="A2191" t="s">
        <v>16</v>
      </c>
      <c r="B2191">
        <v>2011</v>
      </c>
      <c r="C2191">
        <v>30</v>
      </c>
      <c r="D2191">
        <v>9</v>
      </c>
      <c r="E2191">
        <v>18971</v>
      </c>
    </row>
    <row r="2192" spans="1:5">
      <c r="A2192" t="s">
        <v>17</v>
      </c>
      <c r="B2192">
        <v>2011</v>
      </c>
      <c r="C2192">
        <v>30</v>
      </c>
      <c r="D2192">
        <v>6</v>
      </c>
      <c r="E2192">
        <v>1324</v>
      </c>
    </row>
    <row r="2193" spans="1:5">
      <c r="A2193" t="s">
        <v>18</v>
      </c>
      <c r="B2193">
        <v>2011</v>
      </c>
      <c r="C2193">
        <v>30</v>
      </c>
      <c r="D2193">
        <v>0</v>
      </c>
      <c r="E2193">
        <v>0</v>
      </c>
    </row>
    <row r="2194" spans="1:5">
      <c r="A2194" t="s">
        <v>19</v>
      </c>
      <c r="B2194">
        <v>2011</v>
      </c>
      <c r="C2194">
        <v>30</v>
      </c>
      <c r="D2194">
        <v>2</v>
      </c>
      <c r="E2194">
        <v>1740</v>
      </c>
    </row>
    <row r="2195" spans="1:5">
      <c r="A2195" t="s">
        <v>20</v>
      </c>
      <c r="B2195">
        <v>2011</v>
      </c>
      <c r="C2195">
        <v>30</v>
      </c>
      <c r="D2195">
        <v>0</v>
      </c>
      <c r="E2195">
        <v>0</v>
      </c>
    </row>
    <row r="2196" spans="1:5">
      <c r="A2196" t="s">
        <v>21</v>
      </c>
      <c r="B2196">
        <v>2011</v>
      </c>
      <c r="C2196">
        <v>30</v>
      </c>
      <c r="D2196">
        <v>43</v>
      </c>
      <c r="E2196">
        <v>28762</v>
      </c>
    </row>
    <row r="2197" spans="1:5">
      <c r="A2197" t="s">
        <v>22</v>
      </c>
      <c r="B2197">
        <v>2011</v>
      </c>
      <c r="C2197">
        <v>30</v>
      </c>
      <c r="D2197">
        <v>15</v>
      </c>
      <c r="E2197">
        <v>1316</v>
      </c>
    </row>
    <row r="2198" spans="1:5">
      <c r="A2198" t="s">
        <v>23</v>
      </c>
      <c r="B2198">
        <v>2011</v>
      </c>
      <c r="C2198">
        <v>30</v>
      </c>
      <c r="D2198">
        <v>7</v>
      </c>
      <c r="E2198">
        <v>3042</v>
      </c>
    </row>
    <row r="2199" spans="1:5">
      <c r="A2199" t="s">
        <v>24</v>
      </c>
      <c r="B2199">
        <v>2011</v>
      </c>
      <c r="C2199">
        <v>30</v>
      </c>
      <c r="D2199">
        <v>52</v>
      </c>
      <c r="E2199">
        <v>30106</v>
      </c>
    </row>
    <row r="2200" spans="1:5">
      <c r="A2200" t="s">
        <v>25</v>
      </c>
      <c r="B2200">
        <v>2011</v>
      </c>
      <c r="C2200">
        <v>30</v>
      </c>
      <c r="D2200">
        <v>30</v>
      </c>
      <c r="E2200">
        <v>6406</v>
      </c>
    </row>
    <row r="2201" spans="1:5">
      <c r="A2201" t="s">
        <v>26</v>
      </c>
      <c r="B2201">
        <v>2011</v>
      </c>
      <c r="C2201">
        <v>30</v>
      </c>
      <c r="D2201">
        <v>6</v>
      </c>
      <c r="E2201">
        <v>1067</v>
      </c>
    </row>
    <row r="2202" spans="1:5">
      <c r="A2202" t="s">
        <v>27</v>
      </c>
      <c r="B2202">
        <v>2011</v>
      </c>
      <c r="C2202">
        <v>30</v>
      </c>
      <c r="D2202">
        <v>20</v>
      </c>
      <c r="E2202">
        <v>4068</v>
      </c>
    </row>
    <row r="2203" spans="1:5">
      <c r="A2203" t="s">
        <v>28</v>
      </c>
      <c r="B2203">
        <v>2011</v>
      </c>
      <c r="C2203">
        <v>30</v>
      </c>
      <c r="D2203">
        <v>7</v>
      </c>
      <c r="E2203">
        <v>15268</v>
      </c>
    </row>
    <row r="2204" spans="1:5">
      <c r="A2204" t="s">
        <v>29</v>
      </c>
      <c r="B2204">
        <v>2011</v>
      </c>
      <c r="C2204">
        <v>30</v>
      </c>
      <c r="D2204">
        <v>20</v>
      </c>
      <c r="E2204">
        <v>14913</v>
      </c>
    </row>
    <row r="2205" spans="1:5">
      <c r="A2205" t="s">
        <v>30</v>
      </c>
      <c r="B2205">
        <v>2011</v>
      </c>
      <c r="C2205">
        <v>30</v>
      </c>
      <c r="D2205">
        <v>20</v>
      </c>
      <c r="E2205">
        <v>4222</v>
      </c>
    </row>
    <row r="2206" spans="1:5">
      <c r="A2206" t="s">
        <v>31</v>
      </c>
      <c r="B2206">
        <v>2011</v>
      </c>
      <c r="C2206">
        <v>30</v>
      </c>
      <c r="D2206">
        <v>5</v>
      </c>
      <c r="E2206">
        <v>1935</v>
      </c>
    </row>
    <row r="2207" spans="1:5">
      <c r="A2207" t="s">
        <v>32</v>
      </c>
      <c r="B2207">
        <v>2011</v>
      </c>
      <c r="C2207">
        <v>30</v>
      </c>
      <c r="D2207">
        <v>27</v>
      </c>
      <c r="E2207">
        <v>21731</v>
      </c>
    </row>
    <row r="2208" spans="1:5">
      <c r="A2208" t="s">
        <v>33</v>
      </c>
      <c r="B2208">
        <v>2011</v>
      </c>
      <c r="C2208">
        <v>30</v>
      </c>
      <c r="D2208">
        <v>34</v>
      </c>
      <c r="E2208">
        <v>10022</v>
      </c>
    </row>
    <row r="2209" spans="1:5">
      <c r="A2209" t="s">
        <v>34</v>
      </c>
      <c r="B2209">
        <v>2011</v>
      </c>
      <c r="C2209">
        <v>30</v>
      </c>
      <c r="D2209">
        <v>5</v>
      </c>
      <c r="E2209">
        <v>2482</v>
      </c>
    </row>
    <row r="2210" spans="1:5">
      <c r="A2210" t="s">
        <v>35</v>
      </c>
      <c r="B2210">
        <v>2011</v>
      </c>
      <c r="C2210">
        <v>30</v>
      </c>
      <c r="D2210">
        <v>42</v>
      </c>
      <c r="E2210">
        <v>15470</v>
      </c>
    </row>
    <row r="2211" spans="1:5">
      <c r="A2211" t="s">
        <v>36</v>
      </c>
      <c r="B2211">
        <v>2011</v>
      </c>
      <c r="C2211">
        <v>30</v>
      </c>
      <c r="D2211">
        <v>20</v>
      </c>
      <c r="E2211">
        <v>2626</v>
      </c>
    </row>
    <row r="2212" spans="1:5">
      <c r="A2212" t="s">
        <v>37</v>
      </c>
      <c r="B2212">
        <v>2011</v>
      </c>
      <c r="C2212">
        <v>30</v>
      </c>
      <c r="D2212">
        <v>5</v>
      </c>
      <c r="E2212">
        <v>1406</v>
      </c>
    </row>
    <row r="2213" spans="1:5">
      <c r="A2213" t="s">
        <v>38</v>
      </c>
      <c r="B2213">
        <v>2011</v>
      </c>
      <c r="C2213">
        <v>30</v>
      </c>
      <c r="D2213">
        <v>11</v>
      </c>
      <c r="E2213">
        <v>1513</v>
      </c>
    </row>
    <row r="2214" spans="1:5">
      <c r="A2214" t="s">
        <v>39</v>
      </c>
      <c r="B2214">
        <v>2011</v>
      </c>
      <c r="C2214">
        <v>30</v>
      </c>
      <c r="D2214">
        <v>19</v>
      </c>
      <c r="E2214">
        <v>6580</v>
      </c>
    </row>
    <row r="2215" spans="1:5">
      <c r="A2215" t="s">
        <v>40</v>
      </c>
      <c r="B2215">
        <v>2011</v>
      </c>
      <c r="C2215">
        <v>30</v>
      </c>
      <c r="D2215">
        <v>17</v>
      </c>
      <c r="E2215">
        <v>3040</v>
      </c>
    </row>
    <row r="2216" spans="1:5">
      <c r="A2216" t="s">
        <v>41</v>
      </c>
      <c r="B2216">
        <v>2011</v>
      </c>
      <c r="C2216">
        <v>30</v>
      </c>
      <c r="D2216">
        <v>17</v>
      </c>
      <c r="E2216">
        <v>3894</v>
      </c>
    </row>
    <row r="2217" spans="1:5">
      <c r="A2217" t="s">
        <v>42</v>
      </c>
      <c r="B2217">
        <v>2011</v>
      </c>
      <c r="C2217">
        <v>30</v>
      </c>
      <c r="D2217">
        <v>12</v>
      </c>
      <c r="E2217">
        <v>4776</v>
      </c>
    </row>
    <row r="2218" spans="1:5">
      <c r="A2218" t="s">
        <v>43</v>
      </c>
      <c r="B2218">
        <v>2011</v>
      </c>
      <c r="C2218">
        <v>30</v>
      </c>
      <c r="D2218">
        <v>60</v>
      </c>
      <c r="E2218">
        <v>5100</v>
      </c>
    </row>
    <row r="2219" spans="1:5">
      <c r="A2219" t="s">
        <v>44</v>
      </c>
      <c r="B2219">
        <v>2011</v>
      </c>
      <c r="C2219">
        <v>30</v>
      </c>
      <c r="D2219">
        <v>19</v>
      </c>
      <c r="E2219">
        <v>4483</v>
      </c>
    </row>
    <row r="2220" spans="1:5">
      <c r="A2220" t="s">
        <v>45</v>
      </c>
      <c r="B2220">
        <v>2011</v>
      </c>
      <c r="C2220">
        <v>30</v>
      </c>
      <c r="D2220">
        <v>7</v>
      </c>
      <c r="E2220">
        <v>1321</v>
      </c>
    </row>
    <row r="2221" spans="1:5">
      <c r="A2221" t="s">
        <v>46</v>
      </c>
      <c r="B2221">
        <v>2011</v>
      </c>
      <c r="C2221">
        <v>30</v>
      </c>
      <c r="D2221">
        <v>30</v>
      </c>
      <c r="E2221">
        <v>8484</v>
      </c>
    </row>
    <row r="2222" spans="1:5">
      <c r="A2222" t="s">
        <v>47</v>
      </c>
      <c r="B2222">
        <v>2011</v>
      </c>
      <c r="C2222">
        <v>30</v>
      </c>
      <c r="D2222">
        <v>15</v>
      </c>
      <c r="E2222">
        <v>1974</v>
      </c>
    </row>
    <row r="2223" spans="1:5">
      <c r="A2223" t="s">
        <v>48</v>
      </c>
      <c r="B2223">
        <v>2011</v>
      </c>
      <c r="C2223">
        <v>30</v>
      </c>
      <c r="D2223">
        <v>11</v>
      </c>
      <c r="E2223">
        <v>1845</v>
      </c>
    </row>
    <row r="2224" spans="1:5">
      <c r="A2224" t="s">
        <v>49</v>
      </c>
      <c r="B2224">
        <v>2011</v>
      </c>
      <c r="C2224">
        <v>30</v>
      </c>
      <c r="D2224">
        <v>34</v>
      </c>
      <c r="E2224">
        <v>10237</v>
      </c>
    </row>
    <row r="2225" spans="1:5">
      <c r="A2225" t="s">
        <v>50</v>
      </c>
      <c r="B2225">
        <v>2011</v>
      </c>
      <c r="C2225">
        <v>30</v>
      </c>
      <c r="D2225">
        <v>16</v>
      </c>
      <c r="E2225">
        <v>3684</v>
      </c>
    </row>
    <row r="2226" spans="1:5">
      <c r="A2226" t="s">
        <v>51</v>
      </c>
      <c r="B2226">
        <v>2011</v>
      </c>
      <c r="C2226">
        <v>30</v>
      </c>
      <c r="D2226">
        <v>13</v>
      </c>
      <c r="E2226">
        <v>3720</v>
      </c>
    </row>
    <row r="2227" spans="1:5">
      <c r="A2227" t="s">
        <v>52</v>
      </c>
      <c r="B2227">
        <v>2011</v>
      </c>
      <c r="C2227">
        <v>30</v>
      </c>
      <c r="D2227">
        <v>16</v>
      </c>
      <c r="E2227">
        <v>4197</v>
      </c>
    </row>
    <row r="2228" spans="1:5">
      <c r="A2228" t="s">
        <v>53</v>
      </c>
      <c r="B2228">
        <v>2011</v>
      </c>
      <c r="C2228">
        <v>30</v>
      </c>
      <c r="D2228">
        <v>45</v>
      </c>
      <c r="E2228">
        <v>7445</v>
      </c>
    </row>
    <row r="2229" spans="1:5">
      <c r="A2229" t="s">
        <v>54</v>
      </c>
      <c r="B2229">
        <v>2011</v>
      </c>
      <c r="C2229">
        <v>30</v>
      </c>
      <c r="D2229">
        <v>44</v>
      </c>
      <c r="E2229">
        <v>32115</v>
      </c>
    </row>
    <row r="2230" spans="1:5">
      <c r="A2230" t="s">
        <v>55</v>
      </c>
      <c r="B2230">
        <v>2011</v>
      </c>
      <c r="C2230">
        <v>30</v>
      </c>
      <c r="D2230">
        <v>12</v>
      </c>
      <c r="E2230">
        <v>3843</v>
      </c>
    </row>
    <row r="2231" spans="1:5">
      <c r="A2231" t="s">
        <v>56</v>
      </c>
      <c r="B2231">
        <v>2011</v>
      </c>
      <c r="C2231">
        <v>30</v>
      </c>
      <c r="D2231">
        <v>6</v>
      </c>
      <c r="E2231">
        <v>1366</v>
      </c>
    </row>
    <row r="2232" spans="1:5">
      <c r="A2232" t="s">
        <v>57</v>
      </c>
      <c r="B2232">
        <v>2011</v>
      </c>
      <c r="C2232">
        <v>30</v>
      </c>
      <c r="D2232">
        <v>76</v>
      </c>
      <c r="E2232">
        <v>54767</v>
      </c>
    </row>
    <row r="2233" spans="1:5">
      <c r="A2233" t="s">
        <v>58</v>
      </c>
      <c r="B2233">
        <v>2011</v>
      </c>
      <c r="C2233">
        <v>30</v>
      </c>
      <c r="D2233">
        <v>5</v>
      </c>
      <c r="E2233">
        <v>638</v>
      </c>
    </row>
    <row r="2234" spans="1:5">
      <c r="A2234" t="s">
        <v>59</v>
      </c>
      <c r="B2234">
        <v>2011</v>
      </c>
      <c r="C2234">
        <v>30</v>
      </c>
      <c r="D2234">
        <v>25</v>
      </c>
      <c r="E2234">
        <v>6977</v>
      </c>
    </row>
    <row r="2235" spans="1:5">
      <c r="A2235" t="s">
        <v>60</v>
      </c>
      <c r="B2235">
        <v>2011</v>
      </c>
      <c r="C2235">
        <v>30</v>
      </c>
      <c r="D2235">
        <v>30</v>
      </c>
      <c r="E2235">
        <v>1906</v>
      </c>
    </row>
    <row r="2236" spans="1:5">
      <c r="A2236" t="s">
        <v>61</v>
      </c>
      <c r="B2236">
        <v>2011</v>
      </c>
      <c r="C2236">
        <v>30</v>
      </c>
      <c r="D2236">
        <v>11</v>
      </c>
      <c r="E2236">
        <v>1650</v>
      </c>
    </row>
    <row r="2237" spans="1:5">
      <c r="A2237" t="s">
        <v>62</v>
      </c>
      <c r="B2237">
        <v>2011</v>
      </c>
      <c r="C2237">
        <v>30</v>
      </c>
      <c r="D2237">
        <v>25</v>
      </c>
      <c r="E2237">
        <v>86549</v>
      </c>
    </row>
    <row r="2238" spans="1:5">
      <c r="A2238" t="s">
        <v>6</v>
      </c>
      <c r="B2238">
        <v>2011</v>
      </c>
      <c r="C2238">
        <v>31</v>
      </c>
      <c r="D2238">
        <v>14</v>
      </c>
      <c r="E2238">
        <v>4115</v>
      </c>
    </row>
    <row r="2239" spans="1:5">
      <c r="A2239" t="s">
        <v>12</v>
      </c>
      <c r="B2239">
        <v>2011</v>
      </c>
      <c r="C2239">
        <v>31</v>
      </c>
      <c r="D2239">
        <v>7</v>
      </c>
      <c r="E2239">
        <v>1895</v>
      </c>
    </row>
    <row r="2240" spans="1:5">
      <c r="A2240" t="s">
        <v>13</v>
      </c>
      <c r="B2240">
        <v>2011</v>
      </c>
      <c r="C2240">
        <v>31</v>
      </c>
      <c r="D2240">
        <v>61</v>
      </c>
      <c r="E2240">
        <v>21769</v>
      </c>
    </row>
    <row r="2241" spans="1:5">
      <c r="A2241" t="s">
        <v>14</v>
      </c>
      <c r="B2241">
        <v>2011</v>
      </c>
      <c r="C2241">
        <v>31</v>
      </c>
      <c r="D2241">
        <v>2</v>
      </c>
      <c r="E2241">
        <v>458</v>
      </c>
    </row>
    <row r="2242" spans="1:5">
      <c r="A2242" t="s">
        <v>15</v>
      </c>
      <c r="B2242">
        <v>2011</v>
      </c>
      <c r="C2242">
        <v>31</v>
      </c>
      <c r="D2242">
        <v>74</v>
      </c>
      <c r="E2242">
        <v>16447</v>
      </c>
    </row>
    <row r="2243" spans="1:5">
      <c r="A2243" t="s">
        <v>16</v>
      </c>
      <c r="B2243">
        <v>2011</v>
      </c>
      <c r="C2243">
        <v>31</v>
      </c>
      <c r="D2243">
        <v>11</v>
      </c>
      <c r="E2243">
        <v>19390</v>
      </c>
    </row>
    <row r="2244" spans="1:5">
      <c r="A2244" t="s">
        <v>17</v>
      </c>
      <c r="B2244">
        <v>2011</v>
      </c>
      <c r="C2244">
        <v>31</v>
      </c>
      <c r="D2244">
        <v>6</v>
      </c>
      <c r="E2244">
        <v>1209</v>
      </c>
    </row>
    <row r="2245" spans="1:5">
      <c r="A2245" t="s">
        <v>18</v>
      </c>
      <c r="B2245">
        <v>2011</v>
      </c>
      <c r="C2245">
        <v>31</v>
      </c>
      <c r="D2245">
        <v>0</v>
      </c>
      <c r="E2245">
        <v>0</v>
      </c>
    </row>
    <row r="2246" spans="1:5">
      <c r="A2246" t="s">
        <v>19</v>
      </c>
      <c r="B2246">
        <v>2011</v>
      </c>
      <c r="C2246">
        <v>31</v>
      </c>
      <c r="D2246">
        <v>2</v>
      </c>
      <c r="E2246">
        <v>2070</v>
      </c>
    </row>
    <row r="2247" spans="1:5">
      <c r="A2247" t="s">
        <v>20</v>
      </c>
      <c r="B2247">
        <v>2011</v>
      </c>
      <c r="C2247">
        <v>31</v>
      </c>
      <c r="D2247">
        <v>0</v>
      </c>
      <c r="E2247">
        <v>0</v>
      </c>
    </row>
    <row r="2248" spans="1:5">
      <c r="A2248" t="s">
        <v>21</v>
      </c>
      <c r="B2248">
        <v>2011</v>
      </c>
      <c r="C2248">
        <v>31</v>
      </c>
      <c r="D2248">
        <v>46</v>
      </c>
      <c r="E2248">
        <v>26945</v>
      </c>
    </row>
    <row r="2249" spans="1:5">
      <c r="A2249" t="s">
        <v>22</v>
      </c>
      <c r="B2249">
        <v>2011</v>
      </c>
      <c r="C2249">
        <v>31</v>
      </c>
      <c r="D2249">
        <v>14</v>
      </c>
      <c r="E2249">
        <v>1398</v>
      </c>
    </row>
    <row r="2250" spans="1:5">
      <c r="A2250" t="s">
        <v>23</v>
      </c>
      <c r="B2250">
        <v>2011</v>
      </c>
      <c r="C2250">
        <v>31</v>
      </c>
      <c r="D2250">
        <v>7</v>
      </c>
      <c r="E2250">
        <v>3356</v>
      </c>
    </row>
    <row r="2251" spans="1:5">
      <c r="A2251" t="s">
        <v>24</v>
      </c>
      <c r="B2251">
        <v>2011</v>
      </c>
      <c r="C2251">
        <v>31</v>
      </c>
      <c r="D2251">
        <v>51</v>
      </c>
      <c r="E2251">
        <v>25231</v>
      </c>
    </row>
    <row r="2252" spans="1:5">
      <c r="A2252" t="s">
        <v>25</v>
      </c>
      <c r="B2252">
        <v>2011</v>
      </c>
      <c r="C2252">
        <v>31</v>
      </c>
      <c r="D2252">
        <v>30</v>
      </c>
      <c r="E2252">
        <v>6592</v>
      </c>
    </row>
    <row r="2253" spans="1:5">
      <c r="A2253" t="s">
        <v>26</v>
      </c>
      <c r="B2253">
        <v>2011</v>
      </c>
      <c r="C2253">
        <v>31</v>
      </c>
      <c r="D2253">
        <v>6</v>
      </c>
      <c r="E2253">
        <v>1088</v>
      </c>
    </row>
    <row r="2254" spans="1:5">
      <c r="A2254" t="s">
        <v>27</v>
      </c>
      <c r="B2254">
        <v>2011</v>
      </c>
      <c r="C2254">
        <v>31</v>
      </c>
      <c r="D2254">
        <v>16</v>
      </c>
      <c r="E2254">
        <v>3116</v>
      </c>
    </row>
    <row r="2255" spans="1:5">
      <c r="A2255" t="s">
        <v>28</v>
      </c>
      <c r="B2255">
        <v>2011</v>
      </c>
      <c r="C2255">
        <v>31</v>
      </c>
      <c r="D2255">
        <v>8</v>
      </c>
      <c r="E2255">
        <v>10098</v>
      </c>
    </row>
    <row r="2256" spans="1:5">
      <c r="A2256" t="s">
        <v>29</v>
      </c>
      <c r="B2256">
        <v>2011</v>
      </c>
      <c r="C2256">
        <v>31</v>
      </c>
      <c r="D2256">
        <v>19</v>
      </c>
      <c r="E2256">
        <v>12490</v>
      </c>
    </row>
    <row r="2257" spans="1:5">
      <c r="A2257" t="s">
        <v>30</v>
      </c>
      <c r="B2257">
        <v>2011</v>
      </c>
      <c r="C2257">
        <v>31</v>
      </c>
      <c r="D2257">
        <v>20</v>
      </c>
      <c r="E2257">
        <v>3885</v>
      </c>
    </row>
    <row r="2258" spans="1:5">
      <c r="A2258" t="s">
        <v>31</v>
      </c>
      <c r="B2258">
        <v>2011</v>
      </c>
      <c r="C2258">
        <v>31</v>
      </c>
      <c r="D2258">
        <v>6</v>
      </c>
      <c r="E2258">
        <v>4527</v>
      </c>
    </row>
    <row r="2259" spans="1:5">
      <c r="A2259" t="s">
        <v>32</v>
      </c>
      <c r="B2259">
        <v>2011</v>
      </c>
      <c r="C2259">
        <v>31</v>
      </c>
      <c r="D2259">
        <v>27</v>
      </c>
      <c r="E2259">
        <v>23486</v>
      </c>
    </row>
    <row r="2260" spans="1:5">
      <c r="A2260" t="s">
        <v>33</v>
      </c>
      <c r="B2260">
        <v>2011</v>
      </c>
      <c r="C2260">
        <v>31</v>
      </c>
      <c r="D2260">
        <v>30</v>
      </c>
      <c r="E2260">
        <v>7260</v>
      </c>
    </row>
    <row r="2261" spans="1:5">
      <c r="A2261" t="s">
        <v>34</v>
      </c>
      <c r="B2261">
        <v>2011</v>
      </c>
      <c r="C2261">
        <v>31</v>
      </c>
      <c r="D2261">
        <v>8</v>
      </c>
      <c r="E2261">
        <v>3199</v>
      </c>
    </row>
    <row r="2262" spans="1:5">
      <c r="A2262" t="s">
        <v>35</v>
      </c>
      <c r="B2262">
        <v>2011</v>
      </c>
      <c r="C2262">
        <v>31</v>
      </c>
      <c r="D2262">
        <v>42</v>
      </c>
      <c r="E2262">
        <v>15384</v>
      </c>
    </row>
    <row r="2263" spans="1:5">
      <c r="A2263" t="s">
        <v>36</v>
      </c>
      <c r="B2263">
        <v>2011</v>
      </c>
      <c r="C2263">
        <v>31</v>
      </c>
      <c r="D2263">
        <v>19</v>
      </c>
      <c r="E2263">
        <v>2447</v>
      </c>
    </row>
    <row r="2264" spans="1:5">
      <c r="A2264" t="s">
        <v>37</v>
      </c>
      <c r="B2264">
        <v>2011</v>
      </c>
      <c r="C2264">
        <v>31</v>
      </c>
      <c r="D2264">
        <v>5</v>
      </c>
      <c r="E2264">
        <v>1241</v>
      </c>
    </row>
    <row r="2265" spans="1:5">
      <c r="A2265" t="s">
        <v>38</v>
      </c>
      <c r="B2265">
        <v>2011</v>
      </c>
      <c r="C2265">
        <v>31</v>
      </c>
      <c r="D2265">
        <v>10</v>
      </c>
      <c r="E2265">
        <v>1340</v>
      </c>
    </row>
    <row r="2266" spans="1:5">
      <c r="A2266" t="s">
        <v>39</v>
      </c>
      <c r="B2266">
        <v>2011</v>
      </c>
      <c r="C2266">
        <v>31</v>
      </c>
      <c r="D2266">
        <v>20</v>
      </c>
      <c r="E2266">
        <v>6800</v>
      </c>
    </row>
    <row r="2267" spans="1:5">
      <c r="A2267" t="s">
        <v>40</v>
      </c>
      <c r="B2267">
        <v>2011</v>
      </c>
      <c r="C2267">
        <v>31</v>
      </c>
      <c r="D2267">
        <v>17</v>
      </c>
      <c r="E2267">
        <v>3246</v>
      </c>
    </row>
    <row r="2268" spans="1:5">
      <c r="A2268" t="s">
        <v>41</v>
      </c>
      <c r="B2268">
        <v>2011</v>
      </c>
      <c r="C2268">
        <v>31</v>
      </c>
      <c r="D2268">
        <v>16</v>
      </c>
      <c r="E2268">
        <v>3449</v>
      </c>
    </row>
    <row r="2269" spans="1:5">
      <c r="A2269" t="s">
        <v>42</v>
      </c>
      <c r="B2269">
        <v>2011</v>
      </c>
      <c r="C2269">
        <v>31</v>
      </c>
      <c r="D2269">
        <v>14</v>
      </c>
      <c r="E2269">
        <v>5425</v>
      </c>
    </row>
    <row r="2270" spans="1:5">
      <c r="A2270" t="s">
        <v>43</v>
      </c>
      <c r="B2270">
        <v>2011</v>
      </c>
      <c r="C2270">
        <v>31</v>
      </c>
      <c r="D2270">
        <v>59</v>
      </c>
      <c r="E2270">
        <v>4677</v>
      </c>
    </row>
    <row r="2271" spans="1:5">
      <c r="A2271" t="s">
        <v>44</v>
      </c>
      <c r="B2271">
        <v>2011</v>
      </c>
      <c r="C2271">
        <v>31</v>
      </c>
      <c r="D2271">
        <v>19</v>
      </c>
      <c r="E2271">
        <v>4193</v>
      </c>
    </row>
    <row r="2272" spans="1:5">
      <c r="A2272" t="s">
        <v>45</v>
      </c>
      <c r="B2272">
        <v>2011</v>
      </c>
      <c r="C2272">
        <v>31</v>
      </c>
      <c r="D2272">
        <v>10</v>
      </c>
      <c r="E2272">
        <v>3567</v>
      </c>
    </row>
    <row r="2273" spans="1:5">
      <c r="A2273" t="s">
        <v>46</v>
      </c>
      <c r="B2273">
        <v>2011</v>
      </c>
      <c r="C2273">
        <v>31</v>
      </c>
      <c r="D2273">
        <v>31</v>
      </c>
      <c r="E2273">
        <v>8019</v>
      </c>
    </row>
    <row r="2274" spans="1:5">
      <c r="A2274" t="s">
        <v>47</v>
      </c>
      <c r="B2274">
        <v>2011</v>
      </c>
      <c r="C2274">
        <v>31</v>
      </c>
      <c r="D2274">
        <v>12</v>
      </c>
      <c r="E2274">
        <v>1972</v>
      </c>
    </row>
    <row r="2275" spans="1:5">
      <c r="A2275" t="s">
        <v>48</v>
      </c>
      <c r="B2275">
        <v>2011</v>
      </c>
      <c r="C2275">
        <v>31</v>
      </c>
      <c r="D2275">
        <v>11</v>
      </c>
      <c r="E2275">
        <v>1782</v>
      </c>
    </row>
    <row r="2276" spans="1:5">
      <c r="A2276" t="s">
        <v>49</v>
      </c>
      <c r="B2276">
        <v>2011</v>
      </c>
      <c r="C2276">
        <v>31</v>
      </c>
      <c r="D2276">
        <v>31</v>
      </c>
      <c r="E2276">
        <v>9626</v>
      </c>
    </row>
    <row r="2277" spans="1:5">
      <c r="A2277" t="s">
        <v>50</v>
      </c>
      <c r="B2277">
        <v>2011</v>
      </c>
      <c r="C2277">
        <v>31</v>
      </c>
      <c r="D2277">
        <v>15</v>
      </c>
      <c r="E2277">
        <v>3813</v>
      </c>
    </row>
    <row r="2278" spans="1:5">
      <c r="A2278" t="s">
        <v>51</v>
      </c>
      <c r="B2278">
        <v>2011</v>
      </c>
      <c r="C2278">
        <v>31</v>
      </c>
      <c r="D2278">
        <v>11</v>
      </c>
      <c r="E2278">
        <v>3361</v>
      </c>
    </row>
    <row r="2279" spans="1:5">
      <c r="A2279" t="s">
        <v>52</v>
      </c>
      <c r="B2279">
        <v>2011</v>
      </c>
      <c r="C2279">
        <v>31</v>
      </c>
      <c r="D2279">
        <v>16</v>
      </c>
      <c r="E2279">
        <v>4159</v>
      </c>
    </row>
    <row r="2280" spans="1:5">
      <c r="A2280" t="s">
        <v>53</v>
      </c>
      <c r="B2280">
        <v>2011</v>
      </c>
      <c r="C2280">
        <v>31</v>
      </c>
      <c r="D2280">
        <v>50</v>
      </c>
      <c r="E2280">
        <v>8169</v>
      </c>
    </row>
    <row r="2281" spans="1:5">
      <c r="A2281" t="s">
        <v>54</v>
      </c>
      <c r="B2281">
        <v>2011</v>
      </c>
      <c r="C2281">
        <v>31</v>
      </c>
      <c r="D2281">
        <v>45</v>
      </c>
      <c r="E2281">
        <v>33473</v>
      </c>
    </row>
    <row r="2282" spans="1:5">
      <c r="A2282" t="s">
        <v>55</v>
      </c>
      <c r="B2282">
        <v>2011</v>
      </c>
      <c r="C2282">
        <v>31</v>
      </c>
      <c r="D2282">
        <v>13</v>
      </c>
      <c r="E2282">
        <v>4704</v>
      </c>
    </row>
    <row r="2283" spans="1:5">
      <c r="A2283" t="s">
        <v>56</v>
      </c>
      <c r="B2283">
        <v>2011</v>
      </c>
      <c r="C2283">
        <v>31</v>
      </c>
      <c r="D2283">
        <v>6</v>
      </c>
      <c r="E2283">
        <v>1385</v>
      </c>
    </row>
    <row r="2284" spans="1:5">
      <c r="A2284" t="s">
        <v>57</v>
      </c>
      <c r="B2284">
        <v>2011</v>
      </c>
      <c r="C2284">
        <v>31</v>
      </c>
      <c r="D2284">
        <v>73</v>
      </c>
      <c r="E2284">
        <v>57113</v>
      </c>
    </row>
    <row r="2285" spans="1:5">
      <c r="A2285" t="s">
        <v>58</v>
      </c>
      <c r="B2285">
        <v>2011</v>
      </c>
      <c r="C2285">
        <v>31</v>
      </c>
      <c r="D2285">
        <v>5</v>
      </c>
      <c r="E2285">
        <v>578</v>
      </c>
    </row>
    <row r="2286" spans="1:5">
      <c r="A2286" t="s">
        <v>59</v>
      </c>
      <c r="B2286">
        <v>2011</v>
      </c>
      <c r="C2286">
        <v>31</v>
      </c>
      <c r="D2286">
        <v>26</v>
      </c>
      <c r="E2286">
        <v>6690</v>
      </c>
    </row>
    <row r="2287" spans="1:5">
      <c r="A2287" t="s">
        <v>60</v>
      </c>
      <c r="B2287">
        <v>2011</v>
      </c>
      <c r="C2287">
        <v>31</v>
      </c>
      <c r="D2287">
        <v>32</v>
      </c>
      <c r="E2287">
        <v>2092</v>
      </c>
    </row>
    <row r="2288" spans="1:5">
      <c r="A2288" t="s">
        <v>61</v>
      </c>
      <c r="B2288">
        <v>2011</v>
      </c>
      <c r="C2288">
        <v>31</v>
      </c>
      <c r="D2288">
        <v>13</v>
      </c>
      <c r="E2288">
        <v>2104</v>
      </c>
    </row>
    <row r="2289" spans="1:5">
      <c r="A2289" t="s">
        <v>62</v>
      </c>
      <c r="B2289">
        <v>2011</v>
      </c>
      <c r="C2289">
        <v>31</v>
      </c>
      <c r="D2289">
        <v>27</v>
      </c>
      <c r="E2289">
        <v>82116</v>
      </c>
    </row>
    <row r="2290" spans="1:5">
      <c r="A2290" t="s">
        <v>6</v>
      </c>
      <c r="B2290">
        <v>2011</v>
      </c>
      <c r="C2290">
        <v>32</v>
      </c>
      <c r="D2290">
        <v>18</v>
      </c>
      <c r="E2290">
        <v>6194</v>
      </c>
    </row>
    <row r="2291" spans="1:5">
      <c r="A2291" t="s">
        <v>12</v>
      </c>
      <c r="B2291">
        <v>2011</v>
      </c>
      <c r="C2291">
        <v>32</v>
      </c>
      <c r="D2291">
        <v>7</v>
      </c>
      <c r="E2291">
        <v>1841</v>
      </c>
    </row>
    <row r="2292" spans="1:5">
      <c r="A2292" t="s">
        <v>13</v>
      </c>
      <c r="B2292">
        <v>2011</v>
      </c>
      <c r="C2292">
        <v>32</v>
      </c>
      <c r="D2292">
        <v>61</v>
      </c>
      <c r="E2292">
        <v>22432</v>
      </c>
    </row>
    <row r="2293" spans="1:5">
      <c r="A2293" t="s">
        <v>14</v>
      </c>
      <c r="B2293">
        <v>2011</v>
      </c>
      <c r="C2293">
        <v>32</v>
      </c>
      <c r="D2293">
        <v>3</v>
      </c>
      <c r="E2293">
        <v>664</v>
      </c>
    </row>
    <row r="2294" spans="1:5">
      <c r="A2294" t="s">
        <v>15</v>
      </c>
      <c r="B2294">
        <v>2011</v>
      </c>
      <c r="C2294">
        <v>32</v>
      </c>
      <c r="D2294">
        <v>80</v>
      </c>
      <c r="E2294">
        <v>21741</v>
      </c>
    </row>
    <row r="2295" spans="1:5">
      <c r="A2295" t="s">
        <v>16</v>
      </c>
      <c r="B2295">
        <v>2011</v>
      </c>
      <c r="C2295">
        <v>32</v>
      </c>
      <c r="D2295">
        <v>12</v>
      </c>
      <c r="E2295">
        <v>19647</v>
      </c>
    </row>
    <row r="2296" spans="1:5">
      <c r="A2296" t="s">
        <v>17</v>
      </c>
      <c r="B2296">
        <v>2011</v>
      </c>
      <c r="C2296">
        <v>32</v>
      </c>
      <c r="D2296">
        <v>6</v>
      </c>
      <c r="E2296">
        <v>1478</v>
      </c>
    </row>
    <row r="2297" spans="1:5">
      <c r="A2297" t="s">
        <v>18</v>
      </c>
      <c r="B2297">
        <v>2011</v>
      </c>
      <c r="C2297">
        <v>32</v>
      </c>
      <c r="D2297">
        <v>0</v>
      </c>
      <c r="E2297">
        <v>0</v>
      </c>
    </row>
    <row r="2298" spans="1:5">
      <c r="A2298" t="s">
        <v>19</v>
      </c>
      <c r="B2298">
        <v>2011</v>
      </c>
      <c r="C2298">
        <v>32</v>
      </c>
      <c r="D2298">
        <v>1</v>
      </c>
      <c r="E2298">
        <v>1369</v>
      </c>
    </row>
    <row r="2299" spans="1:5">
      <c r="A2299" t="s">
        <v>20</v>
      </c>
      <c r="B2299">
        <v>2011</v>
      </c>
      <c r="C2299">
        <v>32</v>
      </c>
      <c r="D2299">
        <v>0</v>
      </c>
      <c r="E2299">
        <v>0</v>
      </c>
    </row>
    <row r="2300" spans="1:5">
      <c r="A2300" t="s">
        <v>21</v>
      </c>
      <c r="B2300">
        <v>2011</v>
      </c>
      <c r="C2300">
        <v>32</v>
      </c>
      <c r="D2300">
        <v>45</v>
      </c>
      <c r="E2300">
        <v>29839</v>
      </c>
    </row>
    <row r="2301" spans="1:5">
      <c r="A2301" t="s">
        <v>22</v>
      </c>
      <c r="B2301">
        <v>2011</v>
      </c>
      <c r="C2301">
        <v>32</v>
      </c>
      <c r="D2301">
        <v>15</v>
      </c>
      <c r="E2301">
        <v>1706</v>
      </c>
    </row>
    <row r="2302" spans="1:5">
      <c r="A2302" t="s">
        <v>23</v>
      </c>
      <c r="B2302">
        <v>2011</v>
      </c>
      <c r="C2302">
        <v>32</v>
      </c>
      <c r="D2302">
        <v>7</v>
      </c>
      <c r="E2302">
        <v>3297</v>
      </c>
    </row>
    <row r="2303" spans="1:5">
      <c r="A2303" t="s">
        <v>24</v>
      </c>
      <c r="B2303">
        <v>2011</v>
      </c>
      <c r="C2303">
        <v>32</v>
      </c>
      <c r="D2303">
        <v>52</v>
      </c>
      <c r="E2303">
        <v>31238</v>
      </c>
    </row>
    <row r="2304" spans="1:5">
      <c r="A2304" t="s">
        <v>25</v>
      </c>
      <c r="B2304">
        <v>2011</v>
      </c>
      <c r="C2304">
        <v>32</v>
      </c>
      <c r="D2304">
        <v>28</v>
      </c>
      <c r="E2304">
        <v>6222</v>
      </c>
    </row>
    <row r="2305" spans="1:5">
      <c r="A2305" t="s">
        <v>26</v>
      </c>
      <c r="B2305">
        <v>2011</v>
      </c>
      <c r="C2305">
        <v>32</v>
      </c>
      <c r="D2305">
        <v>6</v>
      </c>
      <c r="E2305">
        <v>1190</v>
      </c>
    </row>
    <row r="2306" spans="1:5">
      <c r="A2306" t="s">
        <v>27</v>
      </c>
      <c r="B2306">
        <v>2011</v>
      </c>
      <c r="C2306">
        <v>32</v>
      </c>
      <c r="D2306">
        <v>19</v>
      </c>
      <c r="E2306">
        <v>3829</v>
      </c>
    </row>
    <row r="2307" spans="1:5">
      <c r="A2307" t="s">
        <v>28</v>
      </c>
      <c r="B2307">
        <v>2011</v>
      </c>
      <c r="C2307">
        <v>32</v>
      </c>
      <c r="D2307">
        <v>7</v>
      </c>
      <c r="E2307">
        <v>13874</v>
      </c>
    </row>
    <row r="2308" spans="1:5">
      <c r="A2308" t="s">
        <v>29</v>
      </c>
      <c r="B2308">
        <v>2011</v>
      </c>
      <c r="C2308">
        <v>32</v>
      </c>
      <c r="D2308">
        <v>17</v>
      </c>
      <c r="E2308">
        <v>10437</v>
      </c>
    </row>
    <row r="2309" spans="1:5">
      <c r="A2309" t="s">
        <v>30</v>
      </c>
      <c r="B2309">
        <v>2011</v>
      </c>
      <c r="C2309">
        <v>32</v>
      </c>
      <c r="D2309">
        <v>19</v>
      </c>
      <c r="E2309">
        <v>3593</v>
      </c>
    </row>
    <row r="2310" spans="1:5">
      <c r="A2310" t="s">
        <v>31</v>
      </c>
      <c r="B2310">
        <v>2011</v>
      </c>
      <c r="C2310">
        <v>32</v>
      </c>
      <c r="D2310">
        <v>6</v>
      </c>
      <c r="E2310">
        <v>5363</v>
      </c>
    </row>
    <row r="2311" spans="1:5">
      <c r="A2311" t="s">
        <v>32</v>
      </c>
      <c r="B2311">
        <v>2011</v>
      </c>
      <c r="C2311">
        <v>32</v>
      </c>
      <c r="D2311">
        <v>27</v>
      </c>
      <c r="E2311">
        <v>24138</v>
      </c>
    </row>
    <row r="2312" spans="1:5">
      <c r="A2312" t="s">
        <v>33</v>
      </c>
      <c r="B2312">
        <v>2011</v>
      </c>
      <c r="C2312">
        <v>32</v>
      </c>
      <c r="D2312">
        <v>30</v>
      </c>
      <c r="E2312">
        <v>8067</v>
      </c>
    </row>
    <row r="2313" spans="1:5">
      <c r="A2313" t="s">
        <v>34</v>
      </c>
      <c r="B2313">
        <v>2011</v>
      </c>
      <c r="C2313">
        <v>32</v>
      </c>
      <c r="D2313">
        <v>8</v>
      </c>
      <c r="E2313">
        <v>3310</v>
      </c>
    </row>
    <row r="2314" spans="1:5">
      <c r="A2314" t="s">
        <v>35</v>
      </c>
      <c r="B2314">
        <v>2011</v>
      </c>
      <c r="C2314">
        <v>32</v>
      </c>
      <c r="D2314">
        <v>41</v>
      </c>
      <c r="E2314">
        <v>15250</v>
      </c>
    </row>
    <row r="2315" spans="1:5">
      <c r="A2315" t="s">
        <v>36</v>
      </c>
      <c r="B2315">
        <v>2011</v>
      </c>
      <c r="C2315">
        <v>32</v>
      </c>
      <c r="D2315">
        <v>20</v>
      </c>
      <c r="E2315">
        <v>2592</v>
      </c>
    </row>
    <row r="2316" spans="1:5">
      <c r="A2316" t="s">
        <v>37</v>
      </c>
      <c r="B2316">
        <v>2011</v>
      </c>
      <c r="C2316">
        <v>32</v>
      </c>
      <c r="D2316">
        <v>5</v>
      </c>
      <c r="E2316">
        <v>1330</v>
      </c>
    </row>
    <row r="2317" spans="1:5">
      <c r="A2317" t="s">
        <v>38</v>
      </c>
      <c r="B2317">
        <v>2011</v>
      </c>
      <c r="C2317">
        <v>32</v>
      </c>
      <c r="D2317">
        <v>10</v>
      </c>
      <c r="E2317">
        <v>1482</v>
      </c>
    </row>
    <row r="2318" spans="1:5">
      <c r="A2318" t="s">
        <v>39</v>
      </c>
      <c r="B2318">
        <v>2011</v>
      </c>
      <c r="C2318">
        <v>32</v>
      </c>
      <c r="D2318">
        <v>20</v>
      </c>
      <c r="E2318">
        <v>6960</v>
      </c>
    </row>
    <row r="2319" spans="1:5">
      <c r="A2319" t="s">
        <v>40</v>
      </c>
      <c r="B2319">
        <v>2011</v>
      </c>
      <c r="C2319">
        <v>32</v>
      </c>
      <c r="D2319">
        <v>17</v>
      </c>
      <c r="E2319">
        <v>3129</v>
      </c>
    </row>
    <row r="2320" spans="1:5">
      <c r="A2320" t="s">
        <v>41</v>
      </c>
      <c r="B2320">
        <v>2011</v>
      </c>
      <c r="C2320">
        <v>32</v>
      </c>
      <c r="D2320">
        <v>15</v>
      </c>
      <c r="E2320">
        <v>2206</v>
      </c>
    </row>
    <row r="2321" spans="1:5">
      <c r="A2321" t="s">
        <v>42</v>
      </c>
      <c r="B2321">
        <v>2011</v>
      </c>
      <c r="C2321">
        <v>32</v>
      </c>
      <c r="D2321">
        <v>13</v>
      </c>
      <c r="E2321">
        <v>5269</v>
      </c>
    </row>
    <row r="2322" spans="1:5">
      <c r="A2322" t="s">
        <v>43</v>
      </c>
      <c r="B2322">
        <v>2011</v>
      </c>
      <c r="C2322">
        <v>32</v>
      </c>
      <c r="D2322">
        <v>59</v>
      </c>
      <c r="E2322">
        <v>4784</v>
      </c>
    </row>
    <row r="2323" spans="1:5">
      <c r="A2323" t="s">
        <v>44</v>
      </c>
      <c r="B2323">
        <v>2011</v>
      </c>
      <c r="C2323">
        <v>32</v>
      </c>
      <c r="D2323">
        <v>18</v>
      </c>
      <c r="E2323">
        <v>3995</v>
      </c>
    </row>
    <row r="2324" spans="1:5">
      <c r="A2324" t="s">
        <v>45</v>
      </c>
      <c r="B2324">
        <v>2011</v>
      </c>
      <c r="C2324">
        <v>32</v>
      </c>
      <c r="D2324">
        <v>9</v>
      </c>
      <c r="E2324">
        <v>3873</v>
      </c>
    </row>
    <row r="2325" spans="1:5">
      <c r="A2325" t="s">
        <v>46</v>
      </c>
      <c r="B2325">
        <v>2011</v>
      </c>
      <c r="C2325">
        <v>32</v>
      </c>
      <c r="D2325">
        <v>30</v>
      </c>
      <c r="E2325">
        <v>8133</v>
      </c>
    </row>
    <row r="2326" spans="1:5">
      <c r="A2326" t="s">
        <v>47</v>
      </c>
      <c r="B2326">
        <v>2011</v>
      </c>
      <c r="C2326">
        <v>32</v>
      </c>
      <c r="D2326">
        <v>0</v>
      </c>
      <c r="E2326">
        <v>0</v>
      </c>
    </row>
    <row r="2327" spans="1:5">
      <c r="A2327" t="s">
        <v>48</v>
      </c>
      <c r="B2327">
        <v>2011</v>
      </c>
      <c r="C2327">
        <v>32</v>
      </c>
      <c r="D2327">
        <v>10</v>
      </c>
      <c r="E2327">
        <v>1859</v>
      </c>
    </row>
    <row r="2328" spans="1:5">
      <c r="A2328" t="s">
        <v>49</v>
      </c>
      <c r="B2328">
        <v>2011</v>
      </c>
      <c r="C2328">
        <v>32</v>
      </c>
      <c r="D2328">
        <v>34</v>
      </c>
      <c r="E2328">
        <v>9857</v>
      </c>
    </row>
    <row r="2329" spans="1:5">
      <c r="A2329" t="s">
        <v>50</v>
      </c>
      <c r="B2329">
        <v>2011</v>
      </c>
      <c r="C2329">
        <v>32</v>
      </c>
      <c r="D2329">
        <v>17</v>
      </c>
      <c r="E2329">
        <v>3641</v>
      </c>
    </row>
    <row r="2330" spans="1:5">
      <c r="A2330" t="s">
        <v>51</v>
      </c>
      <c r="B2330">
        <v>2011</v>
      </c>
      <c r="C2330">
        <v>32</v>
      </c>
      <c r="D2330">
        <v>11</v>
      </c>
      <c r="E2330">
        <v>3567</v>
      </c>
    </row>
    <row r="2331" spans="1:5">
      <c r="A2331" t="s">
        <v>52</v>
      </c>
      <c r="B2331">
        <v>2011</v>
      </c>
      <c r="C2331">
        <v>32</v>
      </c>
      <c r="D2331">
        <v>15</v>
      </c>
      <c r="E2331">
        <v>4179</v>
      </c>
    </row>
    <row r="2332" spans="1:5">
      <c r="A2332" t="s">
        <v>53</v>
      </c>
      <c r="B2332">
        <v>2011</v>
      </c>
      <c r="C2332">
        <v>32</v>
      </c>
      <c r="D2332">
        <v>51</v>
      </c>
      <c r="E2332">
        <v>8620</v>
      </c>
    </row>
    <row r="2333" spans="1:5">
      <c r="A2333" t="s">
        <v>54</v>
      </c>
      <c r="B2333">
        <v>2011</v>
      </c>
      <c r="C2333">
        <v>32</v>
      </c>
      <c r="D2333">
        <v>43</v>
      </c>
      <c r="E2333">
        <v>36805</v>
      </c>
    </row>
    <row r="2334" spans="1:5">
      <c r="A2334" t="s">
        <v>55</v>
      </c>
      <c r="B2334">
        <v>2011</v>
      </c>
      <c r="C2334">
        <v>32</v>
      </c>
      <c r="D2334">
        <v>12</v>
      </c>
      <c r="E2334">
        <v>4596</v>
      </c>
    </row>
    <row r="2335" spans="1:5">
      <c r="A2335" t="s">
        <v>56</v>
      </c>
      <c r="B2335">
        <v>2011</v>
      </c>
      <c r="C2335">
        <v>32</v>
      </c>
      <c r="D2335">
        <v>6</v>
      </c>
      <c r="E2335">
        <v>1506</v>
      </c>
    </row>
    <row r="2336" spans="1:5">
      <c r="A2336" t="s">
        <v>57</v>
      </c>
      <c r="B2336">
        <v>2011</v>
      </c>
      <c r="C2336">
        <v>32</v>
      </c>
      <c r="D2336">
        <v>83</v>
      </c>
      <c r="E2336">
        <v>60282</v>
      </c>
    </row>
    <row r="2337" spans="1:5">
      <c r="A2337" t="s">
        <v>58</v>
      </c>
      <c r="B2337">
        <v>2011</v>
      </c>
      <c r="C2337">
        <v>32</v>
      </c>
      <c r="D2337">
        <v>5</v>
      </c>
      <c r="E2337">
        <v>647</v>
      </c>
    </row>
    <row r="2338" spans="1:5">
      <c r="A2338" t="s">
        <v>59</v>
      </c>
      <c r="B2338">
        <v>2011</v>
      </c>
      <c r="C2338">
        <v>32</v>
      </c>
      <c r="D2338">
        <v>25</v>
      </c>
      <c r="E2338">
        <v>6751</v>
      </c>
    </row>
    <row r="2339" spans="1:5">
      <c r="A2339" t="s">
        <v>60</v>
      </c>
      <c r="B2339">
        <v>2011</v>
      </c>
      <c r="C2339">
        <v>32</v>
      </c>
      <c r="D2339">
        <v>30</v>
      </c>
      <c r="E2339">
        <v>2162</v>
      </c>
    </row>
    <row r="2340" spans="1:5">
      <c r="A2340" t="s">
        <v>61</v>
      </c>
      <c r="B2340">
        <v>2011</v>
      </c>
      <c r="C2340">
        <v>32</v>
      </c>
      <c r="D2340">
        <v>13</v>
      </c>
      <c r="E2340">
        <v>2470</v>
      </c>
    </row>
    <row r="2341" spans="1:5">
      <c r="A2341" t="s">
        <v>62</v>
      </c>
      <c r="B2341">
        <v>2011</v>
      </c>
      <c r="C2341">
        <v>32</v>
      </c>
      <c r="D2341">
        <v>27</v>
      </c>
      <c r="E2341">
        <v>82275</v>
      </c>
    </row>
    <row r="2342" spans="1:5">
      <c r="A2342" t="s">
        <v>6</v>
      </c>
      <c r="B2342">
        <v>2011</v>
      </c>
      <c r="C2342">
        <v>33</v>
      </c>
      <c r="D2342">
        <v>18</v>
      </c>
      <c r="E2342">
        <v>6006</v>
      </c>
    </row>
    <row r="2343" spans="1:5">
      <c r="A2343" t="s">
        <v>12</v>
      </c>
      <c r="B2343">
        <v>2011</v>
      </c>
      <c r="C2343">
        <v>33</v>
      </c>
      <c r="D2343">
        <v>7</v>
      </c>
      <c r="E2343">
        <v>1859</v>
      </c>
    </row>
    <row r="2344" spans="1:5">
      <c r="A2344" t="s">
        <v>13</v>
      </c>
      <c r="B2344">
        <v>2011</v>
      </c>
      <c r="C2344">
        <v>33</v>
      </c>
      <c r="D2344">
        <v>60</v>
      </c>
      <c r="E2344">
        <v>22467</v>
      </c>
    </row>
    <row r="2345" spans="1:5">
      <c r="A2345" t="s">
        <v>14</v>
      </c>
      <c r="B2345">
        <v>2011</v>
      </c>
      <c r="C2345">
        <v>33</v>
      </c>
      <c r="D2345">
        <v>2</v>
      </c>
      <c r="E2345">
        <v>526</v>
      </c>
    </row>
    <row r="2346" spans="1:5">
      <c r="A2346" t="s">
        <v>15</v>
      </c>
      <c r="B2346">
        <v>2011</v>
      </c>
      <c r="C2346">
        <v>33</v>
      </c>
      <c r="D2346">
        <v>82</v>
      </c>
      <c r="E2346">
        <v>24405</v>
      </c>
    </row>
    <row r="2347" spans="1:5">
      <c r="A2347" t="s">
        <v>16</v>
      </c>
      <c r="B2347">
        <v>2011</v>
      </c>
      <c r="C2347">
        <v>33</v>
      </c>
      <c r="D2347">
        <v>12</v>
      </c>
      <c r="E2347">
        <v>19636</v>
      </c>
    </row>
    <row r="2348" spans="1:5">
      <c r="A2348" t="s">
        <v>17</v>
      </c>
      <c r="B2348">
        <v>2011</v>
      </c>
      <c r="C2348">
        <v>33</v>
      </c>
      <c r="D2348">
        <v>6</v>
      </c>
      <c r="E2348">
        <v>1471</v>
      </c>
    </row>
    <row r="2349" spans="1:5">
      <c r="A2349" t="s">
        <v>18</v>
      </c>
      <c r="B2349">
        <v>2011</v>
      </c>
      <c r="C2349">
        <v>33</v>
      </c>
      <c r="D2349">
        <v>0</v>
      </c>
      <c r="E2349">
        <v>0</v>
      </c>
    </row>
    <row r="2350" spans="1:5">
      <c r="A2350" t="s">
        <v>19</v>
      </c>
      <c r="B2350">
        <v>2011</v>
      </c>
      <c r="C2350">
        <v>33</v>
      </c>
      <c r="D2350">
        <v>1</v>
      </c>
      <c r="E2350">
        <v>1462</v>
      </c>
    </row>
    <row r="2351" spans="1:5">
      <c r="A2351" t="s">
        <v>20</v>
      </c>
      <c r="B2351">
        <v>2011</v>
      </c>
      <c r="C2351">
        <v>33</v>
      </c>
      <c r="D2351">
        <v>0</v>
      </c>
      <c r="E2351">
        <v>0</v>
      </c>
    </row>
    <row r="2352" spans="1:5">
      <c r="A2352" t="s">
        <v>21</v>
      </c>
      <c r="B2352">
        <v>2011</v>
      </c>
      <c r="C2352">
        <v>33</v>
      </c>
      <c r="D2352">
        <v>45</v>
      </c>
      <c r="E2352">
        <v>31159</v>
      </c>
    </row>
    <row r="2353" spans="1:5">
      <c r="A2353" t="s">
        <v>22</v>
      </c>
      <c r="B2353">
        <v>2011</v>
      </c>
      <c r="C2353">
        <v>33</v>
      </c>
      <c r="D2353">
        <v>14</v>
      </c>
      <c r="E2353">
        <v>950</v>
      </c>
    </row>
    <row r="2354" spans="1:5">
      <c r="A2354" t="s">
        <v>23</v>
      </c>
      <c r="B2354">
        <v>2011</v>
      </c>
      <c r="C2354">
        <v>33</v>
      </c>
      <c r="D2354">
        <v>7</v>
      </c>
      <c r="E2354">
        <v>3335</v>
      </c>
    </row>
    <row r="2355" spans="1:5">
      <c r="A2355" t="s">
        <v>24</v>
      </c>
      <c r="B2355">
        <v>2011</v>
      </c>
      <c r="C2355">
        <v>33</v>
      </c>
      <c r="D2355">
        <v>52</v>
      </c>
      <c r="E2355">
        <v>32198</v>
      </c>
    </row>
    <row r="2356" spans="1:5">
      <c r="A2356" t="s">
        <v>25</v>
      </c>
      <c r="B2356">
        <v>2011</v>
      </c>
      <c r="C2356">
        <v>33</v>
      </c>
      <c r="D2356">
        <v>32</v>
      </c>
      <c r="E2356">
        <v>7077</v>
      </c>
    </row>
    <row r="2357" spans="1:5">
      <c r="A2357" t="s">
        <v>26</v>
      </c>
      <c r="B2357">
        <v>2011</v>
      </c>
      <c r="C2357">
        <v>33</v>
      </c>
      <c r="D2357">
        <v>2</v>
      </c>
      <c r="E2357">
        <v>595</v>
      </c>
    </row>
    <row r="2358" spans="1:5">
      <c r="A2358" t="s">
        <v>27</v>
      </c>
      <c r="B2358">
        <v>2011</v>
      </c>
      <c r="C2358">
        <v>33</v>
      </c>
      <c r="D2358">
        <v>20</v>
      </c>
      <c r="E2358">
        <v>4373</v>
      </c>
    </row>
    <row r="2359" spans="1:5">
      <c r="A2359" t="s">
        <v>28</v>
      </c>
      <c r="B2359">
        <v>2011</v>
      </c>
      <c r="C2359">
        <v>33</v>
      </c>
      <c r="D2359">
        <v>7</v>
      </c>
      <c r="E2359">
        <v>15050</v>
      </c>
    </row>
    <row r="2360" spans="1:5">
      <c r="A2360" t="s">
        <v>29</v>
      </c>
      <c r="B2360">
        <v>2011</v>
      </c>
      <c r="C2360">
        <v>33</v>
      </c>
      <c r="D2360">
        <v>17</v>
      </c>
      <c r="E2360">
        <v>10781</v>
      </c>
    </row>
    <row r="2361" spans="1:5">
      <c r="A2361" t="s">
        <v>30</v>
      </c>
      <c r="B2361">
        <v>2011</v>
      </c>
      <c r="C2361">
        <v>33</v>
      </c>
      <c r="D2361">
        <v>19</v>
      </c>
      <c r="E2361">
        <v>3741</v>
      </c>
    </row>
    <row r="2362" spans="1:5">
      <c r="A2362" t="s">
        <v>31</v>
      </c>
      <c r="B2362">
        <v>2011</v>
      </c>
      <c r="C2362">
        <v>33</v>
      </c>
      <c r="D2362">
        <v>6</v>
      </c>
      <c r="E2362">
        <v>5606</v>
      </c>
    </row>
    <row r="2363" spans="1:5">
      <c r="A2363" t="s">
        <v>32</v>
      </c>
      <c r="B2363">
        <v>2011</v>
      </c>
      <c r="C2363">
        <v>33</v>
      </c>
      <c r="D2363">
        <v>27</v>
      </c>
      <c r="E2363">
        <v>23384</v>
      </c>
    </row>
    <row r="2364" spans="1:5">
      <c r="A2364" t="s">
        <v>33</v>
      </c>
      <c r="B2364">
        <v>2011</v>
      </c>
      <c r="C2364">
        <v>33</v>
      </c>
      <c r="D2364">
        <v>33</v>
      </c>
      <c r="E2364">
        <v>9746</v>
      </c>
    </row>
    <row r="2365" spans="1:5">
      <c r="A2365" t="s">
        <v>34</v>
      </c>
      <c r="B2365">
        <v>2011</v>
      </c>
      <c r="C2365">
        <v>33</v>
      </c>
      <c r="D2365">
        <v>4</v>
      </c>
      <c r="E2365">
        <v>842</v>
      </c>
    </row>
    <row r="2366" spans="1:5">
      <c r="A2366" t="s">
        <v>35</v>
      </c>
      <c r="B2366">
        <v>2011</v>
      </c>
      <c r="C2366">
        <v>33</v>
      </c>
      <c r="D2366">
        <v>42</v>
      </c>
      <c r="E2366">
        <v>15556</v>
      </c>
    </row>
    <row r="2367" spans="1:5">
      <c r="A2367" t="s">
        <v>36</v>
      </c>
      <c r="B2367">
        <v>2011</v>
      </c>
      <c r="C2367">
        <v>33</v>
      </c>
      <c r="D2367">
        <v>20</v>
      </c>
      <c r="E2367">
        <v>2883</v>
      </c>
    </row>
    <row r="2368" spans="1:5">
      <c r="A2368" t="s">
        <v>37</v>
      </c>
      <c r="B2368">
        <v>2011</v>
      </c>
      <c r="C2368">
        <v>33</v>
      </c>
      <c r="D2368">
        <v>5</v>
      </c>
      <c r="E2368">
        <v>1392</v>
      </c>
    </row>
    <row r="2369" spans="1:5">
      <c r="A2369" t="s">
        <v>38</v>
      </c>
      <c r="B2369">
        <v>2011</v>
      </c>
      <c r="C2369">
        <v>33</v>
      </c>
      <c r="D2369">
        <v>9</v>
      </c>
      <c r="E2369">
        <v>1352</v>
      </c>
    </row>
    <row r="2370" spans="1:5">
      <c r="A2370" t="s">
        <v>39</v>
      </c>
      <c r="B2370">
        <v>2011</v>
      </c>
      <c r="C2370">
        <v>33</v>
      </c>
      <c r="D2370">
        <v>20</v>
      </c>
      <c r="E2370">
        <v>6927</v>
      </c>
    </row>
    <row r="2371" spans="1:5">
      <c r="A2371" t="s">
        <v>40</v>
      </c>
      <c r="B2371">
        <v>2011</v>
      </c>
      <c r="C2371">
        <v>33</v>
      </c>
      <c r="D2371">
        <v>17</v>
      </c>
      <c r="E2371">
        <v>3180</v>
      </c>
    </row>
    <row r="2372" spans="1:5">
      <c r="A2372" t="s">
        <v>41</v>
      </c>
      <c r="B2372">
        <v>2011</v>
      </c>
      <c r="C2372">
        <v>33</v>
      </c>
      <c r="D2372">
        <v>17</v>
      </c>
      <c r="E2372">
        <v>3474</v>
      </c>
    </row>
    <row r="2373" spans="1:5">
      <c r="A2373" t="s">
        <v>42</v>
      </c>
      <c r="B2373">
        <v>2011</v>
      </c>
      <c r="C2373">
        <v>33</v>
      </c>
      <c r="D2373">
        <v>10</v>
      </c>
      <c r="E2373">
        <v>4674</v>
      </c>
    </row>
    <row r="2374" spans="1:5">
      <c r="A2374" t="s">
        <v>43</v>
      </c>
      <c r="B2374">
        <v>2011</v>
      </c>
      <c r="C2374">
        <v>33</v>
      </c>
      <c r="D2374">
        <v>59</v>
      </c>
      <c r="E2374">
        <v>5306</v>
      </c>
    </row>
    <row r="2375" spans="1:5">
      <c r="A2375" t="s">
        <v>44</v>
      </c>
      <c r="B2375">
        <v>2011</v>
      </c>
      <c r="C2375">
        <v>33</v>
      </c>
      <c r="D2375">
        <v>20</v>
      </c>
      <c r="E2375">
        <v>4324</v>
      </c>
    </row>
    <row r="2376" spans="1:5">
      <c r="A2376" t="s">
        <v>45</v>
      </c>
      <c r="B2376">
        <v>2011</v>
      </c>
      <c r="C2376">
        <v>33</v>
      </c>
      <c r="D2376">
        <v>10</v>
      </c>
      <c r="E2376">
        <v>4054</v>
      </c>
    </row>
    <row r="2377" spans="1:5">
      <c r="A2377" t="s">
        <v>46</v>
      </c>
      <c r="B2377">
        <v>2011</v>
      </c>
      <c r="C2377">
        <v>33</v>
      </c>
      <c r="D2377">
        <v>31</v>
      </c>
      <c r="E2377">
        <v>8462</v>
      </c>
    </row>
    <row r="2378" spans="1:5">
      <c r="A2378" t="s">
        <v>47</v>
      </c>
      <c r="B2378">
        <v>2011</v>
      </c>
      <c r="C2378">
        <v>33</v>
      </c>
      <c r="D2378">
        <v>15</v>
      </c>
      <c r="E2378">
        <v>1953</v>
      </c>
    </row>
    <row r="2379" spans="1:5">
      <c r="A2379" t="s">
        <v>48</v>
      </c>
      <c r="B2379">
        <v>2011</v>
      </c>
      <c r="C2379">
        <v>33</v>
      </c>
      <c r="D2379">
        <v>11</v>
      </c>
      <c r="E2379">
        <v>2085</v>
      </c>
    </row>
    <row r="2380" spans="1:5">
      <c r="A2380" t="s">
        <v>49</v>
      </c>
      <c r="B2380">
        <v>2011</v>
      </c>
      <c r="C2380">
        <v>33</v>
      </c>
      <c r="D2380">
        <v>32</v>
      </c>
      <c r="E2380">
        <v>9727</v>
      </c>
    </row>
    <row r="2381" spans="1:5">
      <c r="A2381" t="s">
        <v>50</v>
      </c>
      <c r="B2381">
        <v>2011</v>
      </c>
      <c r="C2381">
        <v>33</v>
      </c>
      <c r="D2381">
        <v>15</v>
      </c>
      <c r="E2381">
        <v>3337</v>
      </c>
    </row>
    <row r="2382" spans="1:5">
      <c r="A2382" t="s">
        <v>51</v>
      </c>
      <c r="B2382">
        <v>2011</v>
      </c>
      <c r="C2382">
        <v>33</v>
      </c>
      <c r="D2382">
        <v>13</v>
      </c>
      <c r="E2382">
        <v>4464</v>
      </c>
    </row>
    <row r="2383" spans="1:5">
      <c r="A2383" t="s">
        <v>52</v>
      </c>
      <c r="B2383">
        <v>2011</v>
      </c>
      <c r="C2383">
        <v>33</v>
      </c>
      <c r="D2383">
        <v>16</v>
      </c>
      <c r="E2383">
        <v>4480</v>
      </c>
    </row>
    <row r="2384" spans="1:5">
      <c r="A2384" t="s">
        <v>53</v>
      </c>
      <c r="B2384">
        <v>2011</v>
      </c>
      <c r="C2384">
        <v>33</v>
      </c>
      <c r="D2384">
        <v>50</v>
      </c>
      <c r="E2384">
        <v>9625</v>
      </c>
    </row>
    <row r="2385" spans="1:5">
      <c r="A2385" t="s">
        <v>54</v>
      </c>
      <c r="B2385">
        <v>2011</v>
      </c>
      <c r="C2385">
        <v>33</v>
      </c>
      <c r="D2385">
        <v>45</v>
      </c>
      <c r="E2385">
        <v>38515</v>
      </c>
    </row>
    <row r="2386" spans="1:5">
      <c r="A2386" t="s">
        <v>55</v>
      </c>
      <c r="B2386">
        <v>2011</v>
      </c>
      <c r="C2386">
        <v>33</v>
      </c>
      <c r="D2386">
        <v>13</v>
      </c>
      <c r="E2386">
        <v>5028</v>
      </c>
    </row>
    <row r="2387" spans="1:5">
      <c r="A2387" t="s">
        <v>56</v>
      </c>
      <c r="B2387">
        <v>2011</v>
      </c>
      <c r="C2387">
        <v>33</v>
      </c>
      <c r="D2387">
        <v>6</v>
      </c>
      <c r="E2387">
        <v>1430</v>
      </c>
    </row>
    <row r="2388" spans="1:5">
      <c r="A2388" t="s">
        <v>57</v>
      </c>
      <c r="B2388">
        <v>2011</v>
      </c>
      <c r="C2388">
        <v>33</v>
      </c>
      <c r="D2388">
        <v>83</v>
      </c>
      <c r="E2388">
        <v>60376</v>
      </c>
    </row>
    <row r="2389" spans="1:5">
      <c r="A2389" t="s">
        <v>58</v>
      </c>
      <c r="B2389">
        <v>2011</v>
      </c>
      <c r="C2389">
        <v>33</v>
      </c>
      <c r="D2389">
        <v>5</v>
      </c>
      <c r="E2389">
        <v>847</v>
      </c>
    </row>
    <row r="2390" spans="1:5">
      <c r="A2390" t="s">
        <v>59</v>
      </c>
      <c r="B2390">
        <v>2011</v>
      </c>
      <c r="C2390">
        <v>33</v>
      </c>
      <c r="D2390">
        <v>26</v>
      </c>
      <c r="E2390">
        <v>7076</v>
      </c>
    </row>
    <row r="2391" spans="1:5">
      <c r="A2391" t="s">
        <v>60</v>
      </c>
      <c r="B2391">
        <v>2011</v>
      </c>
      <c r="C2391">
        <v>33</v>
      </c>
      <c r="D2391">
        <v>30</v>
      </c>
      <c r="E2391">
        <v>1787</v>
      </c>
    </row>
    <row r="2392" spans="1:5">
      <c r="A2392" t="s">
        <v>61</v>
      </c>
      <c r="B2392">
        <v>2011</v>
      </c>
      <c r="C2392">
        <v>33</v>
      </c>
      <c r="D2392">
        <v>12</v>
      </c>
      <c r="E2392">
        <v>2172</v>
      </c>
    </row>
    <row r="2393" spans="1:5">
      <c r="A2393" t="s">
        <v>62</v>
      </c>
      <c r="B2393">
        <v>2011</v>
      </c>
      <c r="C2393">
        <v>33</v>
      </c>
      <c r="D2393">
        <v>26</v>
      </c>
      <c r="E2393">
        <v>77813</v>
      </c>
    </row>
    <row r="2394" spans="1:5">
      <c r="A2394" t="s">
        <v>6</v>
      </c>
      <c r="B2394">
        <v>2011</v>
      </c>
      <c r="C2394">
        <v>34</v>
      </c>
      <c r="D2394">
        <v>17</v>
      </c>
      <c r="E2394">
        <v>6164</v>
      </c>
    </row>
    <row r="2395" spans="1:5">
      <c r="A2395" t="s">
        <v>12</v>
      </c>
      <c r="B2395">
        <v>2011</v>
      </c>
      <c r="C2395">
        <v>34</v>
      </c>
      <c r="D2395">
        <v>6</v>
      </c>
      <c r="E2395">
        <v>1817</v>
      </c>
    </row>
    <row r="2396" spans="1:5">
      <c r="A2396" t="s">
        <v>13</v>
      </c>
      <c r="B2396">
        <v>2011</v>
      </c>
      <c r="C2396">
        <v>34</v>
      </c>
      <c r="D2396">
        <v>60</v>
      </c>
      <c r="E2396">
        <v>21843</v>
      </c>
    </row>
    <row r="2397" spans="1:5">
      <c r="A2397" t="s">
        <v>14</v>
      </c>
      <c r="B2397">
        <v>2011</v>
      </c>
      <c r="C2397">
        <v>34</v>
      </c>
      <c r="D2397">
        <v>3</v>
      </c>
      <c r="E2397">
        <v>1041</v>
      </c>
    </row>
    <row r="2398" spans="1:5">
      <c r="A2398" t="s">
        <v>15</v>
      </c>
      <c r="B2398">
        <v>2011</v>
      </c>
      <c r="C2398">
        <v>34</v>
      </c>
      <c r="D2398">
        <v>83</v>
      </c>
      <c r="E2398">
        <v>25958</v>
      </c>
    </row>
    <row r="2399" spans="1:5">
      <c r="A2399" t="s">
        <v>16</v>
      </c>
      <c r="B2399">
        <v>2011</v>
      </c>
      <c r="C2399">
        <v>34</v>
      </c>
      <c r="D2399">
        <v>12</v>
      </c>
      <c r="E2399">
        <v>19431</v>
      </c>
    </row>
    <row r="2400" spans="1:5">
      <c r="A2400" t="s">
        <v>17</v>
      </c>
      <c r="B2400">
        <v>2011</v>
      </c>
      <c r="C2400">
        <v>34</v>
      </c>
      <c r="D2400">
        <v>7</v>
      </c>
      <c r="E2400">
        <v>1846</v>
      </c>
    </row>
    <row r="2401" spans="1:5">
      <c r="A2401" t="s">
        <v>18</v>
      </c>
      <c r="B2401">
        <v>2011</v>
      </c>
      <c r="C2401">
        <v>34</v>
      </c>
      <c r="D2401">
        <v>0</v>
      </c>
      <c r="E2401">
        <v>0</v>
      </c>
    </row>
    <row r="2402" spans="1:5">
      <c r="A2402" t="s">
        <v>19</v>
      </c>
      <c r="B2402">
        <v>2011</v>
      </c>
      <c r="C2402">
        <v>34</v>
      </c>
      <c r="D2402">
        <v>1</v>
      </c>
      <c r="E2402">
        <v>1367</v>
      </c>
    </row>
    <row r="2403" spans="1:5">
      <c r="A2403" t="s">
        <v>20</v>
      </c>
      <c r="B2403">
        <v>2011</v>
      </c>
      <c r="C2403">
        <v>34</v>
      </c>
      <c r="D2403">
        <v>0</v>
      </c>
      <c r="E2403">
        <v>0</v>
      </c>
    </row>
    <row r="2404" spans="1:5">
      <c r="A2404" t="s">
        <v>21</v>
      </c>
      <c r="B2404">
        <v>2011</v>
      </c>
      <c r="C2404">
        <v>34</v>
      </c>
      <c r="D2404">
        <v>46</v>
      </c>
      <c r="E2404">
        <v>34030</v>
      </c>
    </row>
    <row r="2405" spans="1:5">
      <c r="A2405" t="s">
        <v>22</v>
      </c>
      <c r="B2405">
        <v>2011</v>
      </c>
      <c r="C2405">
        <v>34</v>
      </c>
      <c r="D2405">
        <v>15</v>
      </c>
      <c r="E2405">
        <v>1752</v>
      </c>
    </row>
    <row r="2406" spans="1:5">
      <c r="A2406" t="s">
        <v>23</v>
      </c>
      <c r="B2406">
        <v>2011</v>
      </c>
      <c r="C2406">
        <v>34</v>
      </c>
      <c r="D2406">
        <v>6</v>
      </c>
      <c r="E2406">
        <v>3342</v>
      </c>
    </row>
    <row r="2407" spans="1:5">
      <c r="A2407" t="s">
        <v>24</v>
      </c>
      <c r="B2407">
        <v>2011</v>
      </c>
      <c r="C2407">
        <v>34</v>
      </c>
      <c r="D2407">
        <v>52</v>
      </c>
      <c r="E2407">
        <v>32722</v>
      </c>
    </row>
    <row r="2408" spans="1:5">
      <c r="A2408" t="s">
        <v>25</v>
      </c>
      <c r="B2408">
        <v>2011</v>
      </c>
      <c r="C2408">
        <v>34</v>
      </c>
      <c r="D2408">
        <v>32</v>
      </c>
      <c r="E2408">
        <v>8293</v>
      </c>
    </row>
    <row r="2409" spans="1:5">
      <c r="A2409" t="s">
        <v>26</v>
      </c>
      <c r="B2409">
        <v>2011</v>
      </c>
      <c r="C2409">
        <v>34</v>
      </c>
      <c r="D2409">
        <v>6</v>
      </c>
      <c r="E2409">
        <v>1850</v>
      </c>
    </row>
    <row r="2410" spans="1:5">
      <c r="A2410" t="s">
        <v>27</v>
      </c>
      <c r="B2410">
        <v>2011</v>
      </c>
      <c r="C2410">
        <v>34</v>
      </c>
      <c r="D2410">
        <v>20</v>
      </c>
      <c r="E2410">
        <v>4548</v>
      </c>
    </row>
    <row r="2411" spans="1:5">
      <c r="A2411" t="s">
        <v>28</v>
      </c>
      <c r="B2411">
        <v>2011</v>
      </c>
      <c r="C2411">
        <v>34</v>
      </c>
      <c r="D2411">
        <v>8</v>
      </c>
      <c r="E2411">
        <v>15515</v>
      </c>
    </row>
    <row r="2412" spans="1:5">
      <c r="A2412" t="s">
        <v>29</v>
      </c>
      <c r="B2412">
        <v>2011</v>
      </c>
      <c r="C2412">
        <v>34</v>
      </c>
      <c r="D2412">
        <v>17</v>
      </c>
      <c r="E2412">
        <v>13682</v>
      </c>
    </row>
    <row r="2413" spans="1:5">
      <c r="A2413" t="s">
        <v>30</v>
      </c>
      <c r="B2413">
        <v>2011</v>
      </c>
      <c r="C2413">
        <v>34</v>
      </c>
      <c r="D2413">
        <v>19</v>
      </c>
      <c r="E2413">
        <v>3608</v>
      </c>
    </row>
    <row r="2414" spans="1:5">
      <c r="A2414" t="s">
        <v>31</v>
      </c>
      <c r="B2414">
        <v>2011</v>
      </c>
      <c r="C2414">
        <v>34</v>
      </c>
      <c r="D2414">
        <v>6</v>
      </c>
      <c r="E2414">
        <v>5317</v>
      </c>
    </row>
    <row r="2415" spans="1:5">
      <c r="A2415" t="s">
        <v>32</v>
      </c>
      <c r="B2415">
        <v>2011</v>
      </c>
      <c r="C2415">
        <v>34</v>
      </c>
      <c r="D2415">
        <v>27</v>
      </c>
      <c r="E2415">
        <v>23760</v>
      </c>
    </row>
    <row r="2416" spans="1:5">
      <c r="A2416" t="s">
        <v>33</v>
      </c>
      <c r="B2416">
        <v>2011</v>
      </c>
      <c r="C2416">
        <v>34</v>
      </c>
      <c r="D2416">
        <v>35</v>
      </c>
      <c r="E2416">
        <v>10332</v>
      </c>
    </row>
    <row r="2417" spans="1:5">
      <c r="A2417" t="s">
        <v>34</v>
      </c>
      <c r="B2417">
        <v>2011</v>
      </c>
      <c r="C2417">
        <v>34</v>
      </c>
      <c r="D2417">
        <v>9</v>
      </c>
      <c r="E2417">
        <v>3561</v>
      </c>
    </row>
    <row r="2418" spans="1:5">
      <c r="A2418" t="s">
        <v>35</v>
      </c>
      <c r="B2418">
        <v>2011</v>
      </c>
      <c r="C2418">
        <v>34</v>
      </c>
      <c r="D2418">
        <v>40</v>
      </c>
      <c r="E2418">
        <v>15680</v>
      </c>
    </row>
    <row r="2419" spans="1:5">
      <c r="A2419" t="s">
        <v>36</v>
      </c>
      <c r="B2419">
        <v>2011</v>
      </c>
      <c r="C2419">
        <v>34</v>
      </c>
      <c r="D2419">
        <v>19</v>
      </c>
      <c r="E2419">
        <v>3143</v>
      </c>
    </row>
    <row r="2420" spans="1:5">
      <c r="A2420" t="s">
        <v>37</v>
      </c>
      <c r="B2420">
        <v>2011</v>
      </c>
      <c r="C2420">
        <v>34</v>
      </c>
      <c r="D2420">
        <v>5</v>
      </c>
      <c r="E2420">
        <v>2168</v>
      </c>
    </row>
    <row r="2421" spans="1:5">
      <c r="A2421" t="s">
        <v>38</v>
      </c>
      <c r="B2421">
        <v>2011</v>
      </c>
      <c r="C2421">
        <v>34</v>
      </c>
      <c r="D2421">
        <v>10</v>
      </c>
      <c r="E2421">
        <v>1570</v>
      </c>
    </row>
    <row r="2422" spans="1:5">
      <c r="A2422" t="s">
        <v>39</v>
      </c>
      <c r="B2422">
        <v>2011</v>
      </c>
      <c r="C2422">
        <v>34</v>
      </c>
      <c r="D2422">
        <v>19</v>
      </c>
      <c r="E2422">
        <v>6015</v>
      </c>
    </row>
    <row r="2423" spans="1:5">
      <c r="A2423" t="s">
        <v>40</v>
      </c>
      <c r="B2423">
        <v>2011</v>
      </c>
      <c r="C2423">
        <v>34</v>
      </c>
      <c r="D2423">
        <v>17</v>
      </c>
      <c r="E2423">
        <v>3219</v>
      </c>
    </row>
    <row r="2424" spans="1:5">
      <c r="A2424" t="s">
        <v>41</v>
      </c>
      <c r="B2424">
        <v>2011</v>
      </c>
      <c r="C2424">
        <v>34</v>
      </c>
      <c r="D2424">
        <v>17</v>
      </c>
      <c r="E2424">
        <v>3466</v>
      </c>
    </row>
    <row r="2425" spans="1:5">
      <c r="A2425" t="s">
        <v>42</v>
      </c>
      <c r="B2425">
        <v>2011</v>
      </c>
      <c r="C2425">
        <v>34</v>
      </c>
      <c r="D2425">
        <v>13</v>
      </c>
      <c r="E2425">
        <v>5412</v>
      </c>
    </row>
    <row r="2426" spans="1:5">
      <c r="A2426" t="s">
        <v>43</v>
      </c>
      <c r="B2426">
        <v>2011</v>
      </c>
      <c r="C2426">
        <v>34</v>
      </c>
      <c r="D2426">
        <v>59</v>
      </c>
      <c r="E2426">
        <v>6756</v>
      </c>
    </row>
    <row r="2427" spans="1:5">
      <c r="A2427" t="s">
        <v>44</v>
      </c>
      <c r="B2427">
        <v>2011</v>
      </c>
      <c r="C2427">
        <v>34</v>
      </c>
      <c r="D2427">
        <v>19</v>
      </c>
      <c r="E2427">
        <v>5446</v>
      </c>
    </row>
    <row r="2428" spans="1:5">
      <c r="A2428" t="s">
        <v>45</v>
      </c>
      <c r="B2428">
        <v>2011</v>
      </c>
      <c r="C2428">
        <v>34</v>
      </c>
      <c r="D2428">
        <v>10</v>
      </c>
      <c r="E2428">
        <v>4255</v>
      </c>
    </row>
    <row r="2429" spans="1:5">
      <c r="A2429" t="s">
        <v>46</v>
      </c>
      <c r="B2429">
        <v>2011</v>
      </c>
      <c r="C2429">
        <v>34</v>
      </c>
      <c r="D2429">
        <v>31</v>
      </c>
      <c r="E2429">
        <v>8941</v>
      </c>
    </row>
    <row r="2430" spans="1:5">
      <c r="A2430" t="s">
        <v>47</v>
      </c>
      <c r="B2430">
        <v>2011</v>
      </c>
      <c r="C2430">
        <v>34</v>
      </c>
      <c r="D2430">
        <v>16</v>
      </c>
      <c r="E2430">
        <v>2451</v>
      </c>
    </row>
    <row r="2431" spans="1:5">
      <c r="A2431" t="s">
        <v>48</v>
      </c>
      <c r="B2431">
        <v>2011</v>
      </c>
      <c r="C2431">
        <v>34</v>
      </c>
      <c r="D2431">
        <v>11</v>
      </c>
      <c r="E2431">
        <v>1948</v>
      </c>
    </row>
    <row r="2432" spans="1:5">
      <c r="A2432" t="s">
        <v>49</v>
      </c>
      <c r="B2432">
        <v>2011</v>
      </c>
      <c r="C2432">
        <v>34</v>
      </c>
      <c r="D2432">
        <v>34</v>
      </c>
      <c r="E2432">
        <v>12020</v>
      </c>
    </row>
    <row r="2433" spans="1:5">
      <c r="A2433" t="s">
        <v>50</v>
      </c>
      <c r="B2433">
        <v>2011</v>
      </c>
      <c r="C2433">
        <v>34</v>
      </c>
      <c r="D2433">
        <v>15</v>
      </c>
      <c r="E2433">
        <v>4048</v>
      </c>
    </row>
    <row r="2434" spans="1:5">
      <c r="A2434" t="s">
        <v>51</v>
      </c>
      <c r="B2434">
        <v>2011</v>
      </c>
      <c r="C2434">
        <v>34</v>
      </c>
      <c r="D2434">
        <v>13</v>
      </c>
      <c r="E2434">
        <v>5264</v>
      </c>
    </row>
    <row r="2435" spans="1:5">
      <c r="A2435" t="s">
        <v>52</v>
      </c>
      <c r="B2435">
        <v>2011</v>
      </c>
      <c r="C2435">
        <v>34</v>
      </c>
      <c r="D2435">
        <v>16</v>
      </c>
      <c r="E2435">
        <v>4453</v>
      </c>
    </row>
    <row r="2436" spans="1:5">
      <c r="A2436" t="s">
        <v>53</v>
      </c>
      <c r="B2436">
        <v>2011</v>
      </c>
      <c r="C2436">
        <v>34</v>
      </c>
      <c r="D2436">
        <v>51</v>
      </c>
      <c r="E2436">
        <v>10001</v>
      </c>
    </row>
    <row r="2437" spans="1:5">
      <c r="A2437" t="s">
        <v>54</v>
      </c>
      <c r="B2437">
        <v>2011</v>
      </c>
      <c r="C2437">
        <v>34</v>
      </c>
      <c r="D2437">
        <v>45</v>
      </c>
      <c r="E2437">
        <v>38353</v>
      </c>
    </row>
    <row r="2438" spans="1:5">
      <c r="A2438" t="s">
        <v>55</v>
      </c>
      <c r="B2438">
        <v>2011</v>
      </c>
      <c r="C2438">
        <v>34</v>
      </c>
      <c r="D2438">
        <v>14</v>
      </c>
      <c r="E2438">
        <v>5119</v>
      </c>
    </row>
    <row r="2439" spans="1:5">
      <c r="A2439" t="s">
        <v>56</v>
      </c>
      <c r="B2439">
        <v>2011</v>
      </c>
      <c r="C2439">
        <v>34</v>
      </c>
      <c r="D2439">
        <v>6</v>
      </c>
      <c r="E2439">
        <v>1541</v>
      </c>
    </row>
    <row r="2440" spans="1:5">
      <c r="A2440" t="s">
        <v>57</v>
      </c>
      <c r="B2440">
        <v>2011</v>
      </c>
      <c r="C2440">
        <v>34</v>
      </c>
      <c r="D2440">
        <v>77</v>
      </c>
      <c r="E2440">
        <v>51117</v>
      </c>
    </row>
    <row r="2441" spans="1:5">
      <c r="A2441" t="s">
        <v>58</v>
      </c>
      <c r="B2441">
        <v>2011</v>
      </c>
      <c r="C2441">
        <v>34</v>
      </c>
      <c r="D2441">
        <v>5</v>
      </c>
      <c r="E2441">
        <v>1263</v>
      </c>
    </row>
    <row r="2442" spans="1:5">
      <c r="A2442" t="s">
        <v>59</v>
      </c>
      <c r="B2442">
        <v>2011</v>
      </c>
      <c r="C2442">
        <v>34</v>
      </c>
      <c r="D2442">
        <v>25</v>
      </c>
      <c r="E2442">
        <v>6749</v>
      </c>
    </row>
    <row r="2443" spans="1:5">
      <c r="A2443" t="s">
        <v>60</v>
      </c>
      <c r="B2443">
        <v>2011</v>
      </c>
      <c r="C2443">
        <v>34</v>
      </c>
      <c r="D2443">
        <v>29</v>
      </c>
      <c r="E2443">
        <v>1880</v>
      </c>
    </row>
    <row r="2444" spans="1:5">
      <c r="A2444" t="s">
        <v>61</v>
      </c>
      <c r="B2444">
        <v>2011</v>
      </c>
      <c r="C2444">
        <v>34</v>
      </c>
      <c r="D2444">
        <v>13</v>
      </c>
      <c r="E2444">
        <v>2591</v>
      </c>
    </row>
    <row r="2445" spans="1:5">
      <c r="A2445" t="s">
        <v>62</v>
      </c>
      <c r="B2445">
        <v>2011</v>
      </c>
      <c r="C2445">
        <v>34</v>
      </c>
      <c r="D2445">
        <v>26</v>
      </c>
      <c r="E2445">
        <v>81083</v>
      </c>
    </row>
    <row r="2446" spans="1:5">
      <c r="A2446" t="s">
        <v>6</v>
      </c>
      <c r="B2446">
        <v>2011</v>
      </c>
      <c r="C2446">
        <v>35</v>
      </c>
      <c r="D2446">
        <v>16</v>
      </c>
      <c r="E2446">
        <v>6185</v>
      </c>
    </row>
    <row r="2447" spans="1:5">
      <c r="A2447" t="s">
        <v>12</v>
      </c>
      <c r="B2447">
        <v>2011</v>
      </c>
      <c r="C2447">
        <v>35</v>
      </c>
      <c r="D2447">
        <v>5</v>
      </c>
      <c r="E2447">
        <v>1860</v>
      </c>
    </row>
    <row r="2448" spans="1:5">
      <c r="A2448" t="s">
        <v>13</v>
      </c>
      <c r="B2448">
        <v>2011</v>
      </c>
      <c r="C2448">
        <v>35</v>
      </c>
      <c r="D2448">
        <v>60</v>
      </c>
      <c r="E2448">
        <v>21964</v>
      </c>
    </row>
    <row r="2449" spans="1:5">
      <c r="A2449" t="s">
        <v>14</v>
      </c>
      <c r="B2449">
        <v>2011</v>
      </c>
      <c r="C2449">
        <v>35</v>
      </c>
      <c r="D2449">
        <v>3</v>
      </c>
      <c r="E2449">
        <v>1055</v>
      </c>
    </row>
    <row r="2450" spans="1:5">
      <c r="A2450" t="s">
        <v>15</v>
      </c>
      <c r="B2450">
        <v>2011</v>
      </c>
      <c r="C2450">
        <v>35</v>
      </c>
      <c r="D2450">
        <v>79</v>
      </c>
      <c r="E2450">
        <v>25430</v>
      </c>
    </row>
    <row r="2451" spans="1:5">
      <c r="A2451" t="s">
        <v>16</v>
      </c>
      <c r="B2451">
        <v>2011</v>
      </c>
      <c r="C2451">
        <v>35</v>
      </c>
      <c r="D2451">
        <v>12</v>
      </c>
      <c r="E2451">
        <v>19322</v>
      </c>
    </row>
    <row r="2452" spans="1:5">
      <c r="A2452" t="s">
        <v>17</v>
      </c>
      <c r="B2452">
        <v>2011</v>
      </c>
      <c r="C2452">
        <v>35</v>
      </c>
      <c r="D2452">
        <v>7</v>
      </c>
      <c r="E2452">
        <v>1901</v>
      </c>
    </row>
    <row r="2453" spans="1:5">
      <c r="A2453" t="s">
        <v>18</v>
      </c>
      <c r="B2453">
        <v>2011</v>
      </c>
      <c r="C2453">
        <v>35</v>
      </c>
      <c r="D2453">
        <v>0</v>
      </c>
      <c r="E2453">
        <v>0</v>
      </c>
    </row>
    <row r="2454" spans="1:5">
      <c r="A2454" t="s">
        <v>19</v>
      </c>
      <c r="B2454">
        <v>2011</v>
      </c>
      <c r="C2454">
        <v>35</v>
      </c>
      <c r="D2454">
        <v>1</v>
      </c>
      <c r="E2454">
        <v>1364</v>
      </c>
    </row>
    <row r="2455" spans="1:5">
      <c r="A2455" t="s">
        <v>20</v>
      </c>
      <c r="B2455">
        <v>2011</v>
      </c>
      <c r="C2455">
        <v>35</v>
      </c>
      <c r="D2455">
        <v>0</v>
      </c>
      <c r="E2455">
        <v>0</v>
      </c>
    </row>
    <row r="2456" spans="1:5">
      <c r="A2456" t="s">
        <v>21</v>
      </c>
      <c r="B2456">
        <v>2011</v>
      </c>
      <c r="C2456">
        <v>35</v>
      </c>
      <c r="D2456">
        <v>45</v>
      </c>
      <c r="E2456">
        <v>32667</v>
      </c>
    </row>
    <row r="2457" spans="1:5">
      <c r="A2457" t="s">
        <v>22</v>
      </c>
      <c r="B2457">
        <v>2011</v>
      </c>
      <c r="C2457">
        <v>35</v>
      </c>
      <c r="D2457">
        <v>15</v>
      </c>
      <c r="E2457">
        <v>1399</v>
      </c>
    </row>
    <row r="2458" spans="1:5">
      <c r="A2458" t="s">
        <v>23</v>
      </c>
      <c r="B2458">
        <v>2011</v>
      </c>
      <c r="C2458">
        <v>35</v>
      </c>
      <c r="D2458">
        <v>7</v>
      </c>
      <c r="E2458">
        <v>3646</v>
      </c>
    </row>
    <row r="2459" spans="1:5">
      <c r="A2459" t="s">
        <v>24</v>
      </c>
      <c r="B2459">
        <v>2011</v>
      </c>
      <c r="C2459">
        <v>35</v>
      </c>
      <c r="D2459">
        <v>52</v>
      </c>
      <c r="E2459">
        <v>32838</v>
      </c>
    </row>
    <row r="2460" spans="1:5">
      <c r="A2460" t="s">
        <v>25</v>
      </c>
      <c r="B2460">
        <v>2011</v>
      </c>
      <c r="C2460">
        <v>35</v>
      </c>
      <c r="D2460">
        <v>31</v>
      </c>
      <c r="E2460">
        <v>8247</v>
      </c>
    </row>
    <row r="2461" spans="1:5">
      <c r="A2461" t="s">
        <v>26</v>
      </c>
      <c r="B2461">
        <v>2011</v>
      </c>
      <c r="C2461">
        <v>35</v>
      </c>
      <c r="D2461">
        <v>6</v>
      </c>
      <c r="E2461">
        <v>1885</v>
      </c>
    </row>
    <row r="2462" spans="1:5">
      <c r="A2462" t="s">
        <v>27</v>
      </c>
      <c r="B2462">
        <v>2011</v>
      </c>
      <c r="C2462">
        <v>35</v>
      </c>
      <c r="D2462">
        <v>19</v>
      </c>
      <c r="E2462">
        <v>4056</v>
      </c>
    </row>
    <row r="2463" spans="1:5">
      <c r="A2463" t="s">
        <v>28</v>
      </c>
      <c r="B2463">
        <v>2011</v>
      </c>
      <c r="C2463">
        <v>35</v>
      </c>
      <c r="D2463">
        <v>8</v>
      </c>
      <c r="E2463">
        <v>12142</v>
      </c>
    </row>
    <row r="2464" spans="1:5">
      <c r="A2464" t="s">
        <v>29</v>
      </c>
      <c r="B2464">
        <v>2011</v>
      </c>
      <c r="C2464">
        <v>35</v>
      </c>
      <c r="D2464">
        <v>18</v>
      </c>
      <c r="E2464">
        <v>12506</v>
      </c>
    </row>
    <row r="2465" spans="1:5">
      <c r="A2465" t="s">
        <v>30</v>
      </c>
      <c r="B2465">
        <v>2011</v>
      </c>
      <c r="C2465">
        <v>35</v>
      </c>
      <c r="D2465">
        <v>19</v>
      </c>
      <c r="E2465">
        <v>3303</v>
      </c>
    </row>
    <row r="2466" spans="1:5">
      <c r="A2466" t="s">
        <v>31</v>
      </c>
      <c r="B2466">
        <v>2011</v>
      </c>
      <c r="C2466">
        <v>35</v>
      </c>
      <c r="D2466">
        <v>5</v>
      </c>
      <c r="E2466">
        <v>4066</v>
      </c>
    </row>
    <row r="2467" spans="1:5">
      <c r="A2467" t="s">
        <v>32</v>
      </c>
      <c r="B2467">
        <v>2011</v>
      </c>
      <c r="C2467">
        <v>35</v>
      </c>
      <c r="D2467">
        <v>31</v>
      </c>
      <c r="E2467">
        <v>21591</v>
      </c>
    </row>
    <row r="2468" spans="1:5">
      <c r="A2468" t="s">
        <v>33</v>
      </c>
      <c r="B2468">
        <v>2011</v>
      </c>
      <c r="C2468">
        <v>35</v>
      </c>
      <c r="D2468">
        <v>38</v>
      </c>
      <c r="E2468">
        <v>10049</v>
      </c>
    </row>
    <row r="2469" spans="1:5">
      <c r="A2469" t="s">
        <v>34</v>
      </c>
      <c r="B2469">
        <v>2011</v>
      </c>
      <c r="C2469">
        <v>35</v>
      </c>
      <c r="D2469">
        <v>7</v>
      </c>
      <c r="E2469">
        <v>1444</v>
      </c>
    </row>
    <row r="2470" spans="1:5">
      <c r="A2470" t="s">
        <v>35</v>
      </c>
      <c r="B2470">
        <v>2011</v>
      </c>
      <c r="C2470">
        <v>35</v>
      </c>
      <c r="D2470">
        <v>37</v>
      </c>
      <c r="E2470">
        <v>15940</v>
      </c>
    </row>
    <row r="2471" spans="1:5">
      <c r="A2471" t="s">
        <v>36</v>
      </c>
      <c r="B2471">
        <v>2011</v>
      </c>
      <c r="C2471">
        <v>35</v>
      </c>
      <c r="D2471">
        <v>20</v>
      </c>
      <c r="E2471">
        <v>3531</v>
      </c>
    </row>
    <row r="2472" spans="1:5">
      <c r="A2472" t="s">
        <v>37</v>
      </c>
      <c r="B2472">
        <v>2011</v>
      </c>
      <c r="C2472">
        <v>35</v>
      </c>
      <c r="D2472">
        <v>5</v>
      </c>
      <c r="E2472">
        <v>1991</v>
      </c>
    </row>
    <row r="2473" spans="1:5">
      <c r="A2473" t="s">
        <v>38</v>
      </c>
      <c r="B2473">
        <v>2011</v>
      </c>
      <c r="C2473">
        <v>35</v>
      </c>
      <c r="D2473">
        <v>9</v>
      </c>
      <c r="E2473">
        <v>1276</v>
      </c>
    </row>
    <row r="2474" spans="1:5">
      <c r="A2474" t="s">
        <v>39</v>
      </c>
      <c r="B2474">
        <v>2011</v>
      </c>
      <c r="C2474">
        <v>35</v>
      </c>
      <c r="D2474">
        <v>20</v>
      </c>
      <c r="E2474">
        <v>6699</v>
      </c>
    </row>
    <row r="2475" spans="1:5">
      <c r="A2475" t="s">
        <v>40</v>
      </c>
      <c r="B2475">
        <v>2011</v>
      </c>
      <c r="C2475">
        <v>35</v>
      </c>
      <c r="D2475">
        <v>17</v>
      </c>
      <c r="E2475">
        <v>3125</v>
      </c>
    </row>
    <row r="2476" spans="1:5">
      <c r="A2476" t="s">
        <v>41</v>
      </c>
      <c r="B2476">
        <v>2011</v>
      </c>
      <c r="C2476">
        <v>35</v>
      </c>
      <c r="D2476">
        <v>16</v>
      </c>
      <c r="E2476">
        <v>3809</v>
      </c>
    </row>
    <row r="2477" spans="1:5">
      <c r="A2477" t="s">
        <v>42</v>
      </c>
      <c r="B2477">
        <v>2011</v>
      </c>
      <c r="C2477">
        <v>35</v>
      </c>
      <c r="D2477">
        <v>12</v>
      </c>
      <c r="E2477">
        <v>5018</v>
      </c>
    </row>
    <row r="2478" spans="1:5">
      <c r="A2478" t="s">
        <v>43</v>
      </c>
      <c r="B2478">
        <v>2011</v>
      </c>
      <c r="C2478">
        <v>35</v>
      </c>
      <c r="D2478">
        <v>51</v>
      </c>
      <c r="E2478">
        <v>6363</v>
      </c>
    </row>
    <row r="2479" spans="1:5">
      <c r="A2479" t="s">
        <v>44</v>
      </c>
      <c r="B2479">
        <v>2011</v>
      </c>
      <c r="C2479">
        <v>35</v>
      </c>
      <c r="D2479">
        <v>21</v>
      </c>
      <c r="E2479">
        <v>5722</v>
      </c>
    </row>
    <row r="2480" spans="1:5">
      <c r="A2480" t="s">
        <v>45</v>
      </c>
      <c r="B2480">
        <v>2011</v>
      </c>
      <c r="C2480">
        <v>35</v>
      </c>
      <c r="D2480">
        <v>12</v>
      </c>
      <c r="E2480">
        <v>4484</v>
      </c>
    </row>
    <row r="2481" spans="1:5">
      <c r="A2481" t="s">
        <v>46</v>
      </c>
      <c r="B2481">
        <v>2011</v>
      </c>
      <c r="C2481">
        <v>35</v>
      </c>
      <c r="D2481">
        <v>31</v>
      </c>
      <c r="E2481">
        <v>8775</v>
      </c>
    </row>
    <row r="2482" spans="1:5">
      <c r="A2482" t="s">
        <v>47</v>
      </c>
      <c r="B2482">
        <v>2011</v>
      </c>
      <c r="C2482">
        <v>35</v>
      </c>
      <c r="D2482">
        <v>16</v>
      </c>
      <c r="E2482">
        <v>1753</v>
      </c>
    </row>
    <row r="2483" spans="1:5">
      <c r="A2483" t="s">
        <v>48</v>
      </c>
      <c r="B2483">
        <v>2011</v>
      </c>
      <c r="C2483">
        <v>35</v>
      </c>
      <c r="D2483">
        <v>11</v>
      </c>
      <c r="E2483">
        <v>1856</v>
      </c>
    </row>
    <row r="2484" spans="1:5">
      <c r="A2484" t="s">
        <v>49</v>
      </c>
      <c r="B2484">
        <v>2011</v>
      </c>
      <c r="C2484">
        <v>35</v>
      </c>
      <c r="D2484">
        <v>37</v>
      </c>
      <c r="E2484">
        <v>12635</v>
      </c>
    </row>
    <row r="2485" spans="1:5">
      <c r="A2485" t="s">
        <v>50</v>
      </c>
      <c r="B2485">
        <v>2011</v>
      </c>
      <c r="C2485">
        <v>35</v>
      </c>
      <c r="D2485">
        <v>17</v>
      </c>
      <c r="E2485">
        <v>3956</v>
      </c>
    </row>
    <row r="2486" spans="1:5">
      <c r="A2486" t="s">
        <v>51</v>
      </c>
      <c r="B2486">
        <v>2011</v>
      </c>
      <c r="C2486">
        <v>35</v>
      </c>
      <c r="D2486">
        <v>13</v>
      </c>
      <c r="E2486">
        <v>5437</v>
      </c>
    </row>
    <row r="2487" spans="1:5">
      <c r="A2487" t="s">
        <v>52</v>
      </c>
      <c r="B2487">
        <v>2011</v>
      </c>
      <c r="C2487">
        <v>35</v>
      </c>
      <c r="D2487">
        <v>16</v>
      </c>
      <c r="E2487">
        <v>4543</v>
      </c>
    </row>
    <row r="2488" spans="1:5">
      <c r="A2488" t="s">
        <v>53</v>
      </c>
      <c r="B2488">
        <v>2011</v>
      </c>
      <c r="C2488">
        <v>35</v>
      </c>
      <c r="D2488">
        <v>50</v>
      </c>
      <c r="E2488">
        <v>10571</v>
      </c>
    </row>
    <row r="2489" spans="1:5">
      <c r="A2489" t="s">
        <v>54</v>
      </c>
      <c r="B2489">
        <v>2011</v>
      </c>
      <c r="C2489">
        <v>35</v>
      </c>
      <c r="D2489">
        <v>47</v>
      </c>
      <c r="E2489">
        <v>38352</v>
      </c>
    </row>
    <row r="2490" spans="1:5">
      <c r="A2490" t="s">
        <v>55</v>
      </c>
      <c r="B2490">
        <v>2011</v>
      </c>
      <c r="C2490">
        <v>35</v>
      </c>
      <c r="D2490">
        <v>13</v>
      </c>
      <c r="E2490">
        <v>4919</v>
      </c>
    </row>
    <row r="2491" spans="1:5">
      <c r="A2491" t="s">
        <v>56</v>
      </c>
      <c r="B2491">
        <v>2011</v>
      </c>
      <c r="C2491">
        <v>35</v>
      </c>
      <c r="D2491">
        <v>7</v>
      </c>
      <c r="E2491">
        <v>1584</v>
      </c>
    </row>
    <row r="2492" spans="1:5">
      <c r="A2492" t="s">
        <v>57</v>
      </c>
      <c r="B2492">
        <v>2011</v>
      </c>
      <c r="C2492">
        <v>35</v>
      </c>
      <c r="D2492">
        <v>83</v>
      </c>
      <c r="E2492">
        <v>59040</v>
      </c>
    </row>
    <row r="2493" spans="1:5">
      <c r="A2493" t="s">
        <v>58</v>
      </c>
      <c r="B2493">
        <v>2011</v>
      </c>
      <c r="C2493">
        <v>35</v>
      </c>
      <c r="D2493">
        <v>4</v>
      </c>
      <c r="E2493">
        <v>1215</v>
      </c>
    </row>
    <row r="2494" spans="1:5">
      <c r="A2494" t="s">
        <v>59</v>
      </c>
      <c r="B2494">
        <v>2011</v>
      </c>
      <c r="C2494">
        <v>35</v>
      </c>
      <c r="D2494">
        <v>27</v>
      </c>
      <c r="E2494">
        <v>7767</v>
      </c>
    </row>
    <row r="2495" spans="1:5">
      <c r="A2495" t="s">
        <v>60</v>
      </c>
      <c r="B2495">
        <v>2011</v>
      </c>
      <c r="C2495">
        <v>35</v>
      </c>
      <c r="D2495">
        <v>33</v>
      </c>
      <c r="E2495">
        <v>2784</v>
      </c>
    </row>
    <row r="2496" spans="1:5">
      <c r="A2496" t="s">
        <v>61</v>
      </c>
      <c r="B2496">
        <v>2011</v>
      </c>
      <c r="C2496">
        <v>35</v>
      </c>
      <c r="D2496">
        <v>12</v>
      </c>
      <c r="E2496">
        <v>2275</v>
      </c>
    </row>
    <row r="2497" spans="1:5">
      <c r="A2497" t="s">
        <v>62</v>
      </c>
      <c r="B2497">
        <v>2011</v>
      </c>
      <c r="C2497">
        <v>35</v>
      </c>
      <c r="D2497">
        <v>27</v>
      </c>
      <c r="E2497">
        <v>80629</v>
      </c>
    </row>
    <row r="2498" spans="1:5">
      <c r="A2498" t="s">
        <v>6</v>
      </c>
      <c r="B2498">
        <v>2011</v>
      </c>
      <c r="C2498">
        <v>36</v>
      </c>
      <c r="D2498">
        <v>17</v>
      </c>
      <c r="E2498">
        <v>5249</v>
      </c>
    </row>
    <row r="2499" spans="1:5">
      <c r="A2499" t="s">
        <v>12</v>
      </c>
      <c r="B2499">
        <v>2011</v>
      </c>
      <c r="C2499">
        <v>36</v>
      </c>
      <c r="D2499">
        <v>5</v>
      </c>
      <c r="E2499">
        <v>1850</v>
      </c>
    </row>
    <row r="2500" spans="1:5">
      <c r="A2500" t="s">
        <v>13</v>
      </c>
      <c r="B2500">
        <v>2011</v>
      </c>
      <c r="C2500">
        <v>36</v>
      </c>
      <c r="D2500">
        <v>60</v>
      </c>
      <c r="E2500">
        <v>19695</v>
      </c>
    </row>
    <row r="2501" spans="1:5">
      <c r="A2501" t="s">
        <v>14</v>
      </c>
      <c r="B2501">
        <v>2011</v>
      </c>
      <c r="C2501">
        <v>36</v>
      </c>
      <c r="D2501">
        <v>3</v>
      </c>
      <c r="E2501">
        <v>875</v>
      </c>
    </row>
    <row r="2502" spans="1:5">
      <c r="A2502" t="s">
        <v>15</v>
      </c>
      <c r="B2502">
        <v>2011</v>
      </c>
      <c r="C2502">
        <v>36</v>
      </c>
      <c r="D2502">
        <v>77</v>
      </c>
      <c r="E2502">
        <v>20098</v>
      </c>
    </row>
    <row r="2503" spans="1:5">
      <c r="A2503" t="s">
        <v>16</v>
      </c>
      <c r="B2503">
        <v>2011</v>
      </c>
      <c r="C2503">
        <v>36</v>
      </c>
      <c r="D2503">
        <v>12</v>
      </c>
      <c r="E2503">
        <v>15411</v>
      </c>
    </row>
    <row r="2504" spans="1:5">
      <c r="A2504" t="s">
        <v>17</v>
      </c>
      <c r="B2504">
        <v>2011</v>
      </c>
      <c r="C2504">
        <v>36</v>
      </c>
      <c r="D2504">
        <v>8</v>
      </c>
      <c r="E2504">
        <v>3029</v>
      </c>
    </row>
    <row r="2505" spans="1:5">
      <c r="A2505" t="s">
        <v>18</v>
      </c>
      <c r="B2505">
        <v>2011</v>
      </c>
      <c r="C2505">
        <v>36</v>
      </c>
      <c r="D2505">
        <v>0</v>
      </c>
      <c r="E2505">
        <v>0</v>
      </c>
    </row>
    <row r="2506" spans="1:5">
      <c r="A2506" t="s">
        <v>19</v>
      </c>
      <c r="B2506">
        <v>2011</v>
      </c>
      <c r="C2506">
        <v>36</v>
      </c>
      <c r="D2506">
        <v>1</v>
      </c>
      <c r="E2506">
        <v>1223</v>
      </c>
    </row>
    <row r="2507" spans="1:5">
      <c r="A2507" t="s">
        <v>20</v>
      </c>
      <c r="B2507">
        <v>2011</v>
      </c>
      <c r="C2507">
        <v>36</v>
      </c>
      <c r="D2507">
        <v>0</v>
      </c>
      <c r="E2507">
        <v>0</v>
      </c>
    </row>
    <row r="2508" spans="1:5">
      <c r="A2508" t="s">
        <v>21</v>
      </c>
      <c r="B2508">
        <v>2011</v>
      </c>
      <c r="C2508">
        <v>36</v>
      </c>
      <c r="D2508">
        <v>42</v>
      </c>
      <c r="E2508">
        <v>29126</v>
      </c>
    </row>
    <row r="2509" spans="1:5">
      <c r="A2509" t="s">
        <v>22</v>
      </c>
      <c r="B2509">
        <v>2011</v>
      </c>
      <c r="C2509">
        <v>36</v>
      </c>
      <c r="D2509">
        <v>16</v>
      </c>
      <c r="E2509">
        <v>1352</v>
      </c>
    </row>
    <row r="2510" spans="1:5">
      <c r="A2510" t="s">
        <v>23</v>
      </c>
      <c r="B2510">
        <v>2011</v>
      </c>
      <c r="C2510">
        <v>36</v>
      </c>
      <c r="D2510">
        <v>7</v>
      </c>
      <c r="E2510">
        <v>3329</v>
      </c>
    </row>
    <row r="2511" spans="1:5">
      <c r="A2511" t="s">
        <v>24</v>
      </c>
      <c r="B2511">
        <v>2011</v>
      </c>
      <c r="C2511">
        <v>36</v>
      </c>
      <c r="D2511">
        <v>53</v>
      </c>
      <c r="E2511">
        <v>31715</v>
      </c>
    </row>
    <row r="2512" spans="1:5">
      <c r="A2512" t="s">
        <v>25</v>
      </c>
      <c r="B2512">
        <v>2011</v>
      </c>
      <c r="C2512">
        <v>36</v>
      </c>
      <c r="D2512">
        <v>30</v>
      </c>
      <c r="E2512">
        <v>7312</v>
      </c>
    </row>
    <row r="2513" spans="1:5">
      <c r="A2513" t="s">
        <v>26</v>
      </c>
      <c r="B2513">
        <v>2011</v>
      </c>
      <c r="C2513">
        <v>36</v>
      </c>
      <c r="D2513">
        <v>6</v>
      </c>
      <c r="E2513">
        <v>1508</v>
      </c>
    </row>
    <row r="2514" spans="1:5">
      <c r="A2514" t="s">
        <v>27</v>
      </c>
      <c r="B2514">
        <v>2011</v>
      </c>
      <c r="C2514">
        <v>36</v>
      </c>
      <c r="D2514">
        <v>18</v>
      </c>
      <c r="E2514">
        <v>4027</v>
      </c>
    </row>
    <row r="2515" spans="1:5">
      <c r="A2515" t="s">
        <v>28</v>
      </c>
      <c r="B2515">
        <v>2011</v>
      </c>
      <c r="C2515">
        <v>36</v>
      </c>
      <c r="D2515">
        <v>8</v>
      </c>
      <c r="E2515">
        <v>14463</v>
      </c>
    </row>
    <row r="2516" spans="1:5">
      <c r="A2516" t="s">
        <v>29</v>
      </c>
      <c r="B2516">
        <v>2011</v>
      </c>
      <c r="C2516">
        <v>36</v>
      </c>
      <c r="D2516">
        <v>15</v>
      </c>
      <c r="E2516">
        <v>9960</v>
      </c>
    </row>
    <row r="2517" spans="1:5">
      <c r="A2517" t="s">
        <v>30</v>
      </c>
      <c r="B2517">
        <v>2011</v>
      </c>
      <c r="C2517">
        <v>36</v>
      </c>
      <c r="D2517">
        <v>19</v>
      </c>
      <c r="E2517">
        <v>3153</v>
      </c>
    </row>
    <row r="2518" spans="1:5">
      <c r="A2518" t="s">
        <v>31</v>
      </c>
      <c r="B2518">
        <v>2011</v>
      </c>
      <c r="C2518">
        <v>36</v>
      </c>
      <c r="D2518">
        <v>4</v>
      </c>
      <c r="E2518">
        <v>3534</v>
      </c>
    </row>
    <row r="2519" spans="1:5">
      <c r="A2519" t="s">
        <v>32</v>
      </c>
      <c r="B2519">
        <v>2011</v>
      </c>
      <c r="C2519">
        <v>36</v>
      </c>
      <c r="D2519">
        <v>31</v>
      </c>
      <c r="E2519">
        <v>20925</v>
      </c>
    </row>
    <row r="2520" spans="1:5">
      <c r="A2520" t="s">
        <v>33</v>
      </c>
      <c r="B2520">
        <v>2011</v>
      </c>
      <c r="C2520">
        <v>36</v>
      </c>
      <c r="D2520">
        <v>32</v>
      </c>
      <c r="E2520">
        <v>7212</v>
      </c>
    </row>
    <row r="2521" spans="1:5">
      <c r="A2521" t="s">
        <v>34</v>
      </c>
      <c r="B2521">
        <v>2011</v>
      </c>
      <c r="C2521">
        <v>36</v>
      </c>
      <c r="D2521">
        <v>8</v>
      </c>
      <c r="E2521">
        <v>2939</v>
      </c>
    </row>
    <row r="2522" spans="1:5">
      <c r="A2522" t="s">
        <v>35</v>
      </c>
      <c r="B2522">
        <v>2011</v>
      </c>
      <c r="C2522">
        <v>36</v>
      </c>
      <c r="D2522">
        <v>38</v>
      </c>
      <c r="E2522">
        <v>14513</v>
      </c>
    </row>
    <row r="2523" spans="1:5">
      <c r="A2523" t="s">
        <v>36</v>
      </c>
      <c r="B2523">
        <v>2011</v>
      </c>
      <c r="C2523">
        <v>36</v>
      </c>
      <c r="D2523">
        <v>20</v>
      </c>
      <c r="E2523">
        <v>3236</v>
      </c>
    </row>
    <row r="2524" spans="1:5">
      <c r="A2524" t="s">
        <v>37</v>
      </c>
      <c r="B2524">
        <v>2011</v>
      </c>
      <c r="C2524">
        <v>36</v>
      </c>
      <c r="D2524">
        <v>4</v>
      </c>
      <c r="E2524">
        <v>1517</v>
      </c>
    </row>
    <row r="2525" spans="1:5">
      <c r="A2525" t="s">
        <v>38</v>
      </c>
      <c r="B2525">
        <v>2011</v>
      </c>
      <c r="C2525">
        <v>36</v>
      </c>
      <c r="D2525">
        <v>10</v>
      </c>
      <c r="E2525">
        <v>1179</v>
      </c>
    </row>
    <row r="2526" spans="1:5">
      <c r="A2526" t="s">
        <v>39</v>
      </c>
      <c r="B2526">
        <v>2011</v>
      </c>
      <c r="C2526">
        <v>36</v>
      </c>
      <c r="D2526">
        <v>20</v>
      </c>
      <c r="E2526">
        <v>7338</v>
      </c>
    </row>
    <row r="2527" spans="1:5">
      <c r="A2527" t="s">
        <v>40</v>
      </c>
      <c r="B2527">
        <v>2011</v>
      </c>
      <c r="C2527">
        <v>36</v>
      </c>
      <c r="D2527">
        <v>15</v>
      </c>
      <c r="E2527">
        <v>2372</v>
      </c>
    </row>
    <row r="2528" spans="1:5">
      <c r="A2528" t="s">
        <v>41</v>
      </c>
      <c r="B2528">
        <v>2011</v>
      </c>
      <c r="C2528">
        <v>36</v>
      </c>
      <c r="D2528">
        <v>16</v>
      </c>
      <c r="E2528">
        <v>3996</v>
      </c>
    </row>
    <row r="2529" spans="1:5">
      <c r="A2529" t="s">
        <v>42</v>
      </c>
      <c r="B2529">
        <v>2011</v>
      </c>
      <c r="C2529">
        <v>36</v>
      </c>
      <c r="D2529">
        <v>10</v>
      </c>
      <c r="E2529">
        <v>3966</v>
      </c>
    </row>
    <row r="2530" spans="1:5">
      <c r="A2530" t="s">
        <v>43</v>
      </c>
      <c r="B2530">
        <v>2011</v>
      </c>
      <c r="C2530">
        <v>36</v>
      </c>
      <c r="D2530">
        <v>51</v>
      </c>
      <c r="E2530">
        <v>5237</v>
      </c>
    </row>
    <row r="2531" spans="1:5">
      <c r="A2531" t="s">
        <v>44</v>
      </c>
      <c r="B2531">
        <v>2011</v>
      </c>
      <c r="C2531">
        <v>36</v>
      </c>
      <c r="D2531">
        <v>22</v>
      </c>
      <c r="E2531">
        <v>5131</v>
      </c>
    </row>
    <row r="2532" spans="1:5">
      <c r="A2532" t="s">
        <v>45</v>
      </c>
      <c r="B2532">
        <v>2011</v>
      </c>
      <c r="C2532">
        <v>36</v>
      </c>
      <c r="D2532">
        <v>12</v>
      </c>
      <c r="E2532">
        <v>4574</v>
      </c>
    </row>
    <row r="2533" spans="1:5">
      <c r="A2533" t="s">
        <v>46</v>
      </c>
      <c r="B2533">
        <v>2011</v>
      </c>
      <c r="C2533">
        <v>36</v>
      </c>
      <c r="D2533">
        <v>30</v>
      </c>
      <c r="E2533">
        <v>7184</v>
      </c>
    </row>
    <row r="2534" spans="1:5">
      <c r="A2534" t="s">
        <v>47</v>
      </c>
      <c r="B2534">
        <v>2011</v>
      </c>
      <c r="C2534">
        <v>36</v>
      </c>
      <c r="D2534">
        <v>17</v>
      </c>
      <c r="E2534">
        <v>2452</v>
      </c>
    </row>
    <row r="2535" spans="1:5">
      <c r="A2535" t="s">
        <v>48</v>
      </c>
      <c r="B2535">
        <v>2011</v>
      </c>
      <c r="C2535">
        <v>36</v>
      </c>
      <c r="D2535">
        <v>11</v>
      </c>
      <c r="E2535">
        <v>1782</v>
      </c>
    </row>
    <row r="2536" spans="1:5">
      <c r="A2536" t="s">
        <v>49</v>
      </c>
      <c r="B2536">
        <v>2011</v>
      </c>
      <c r="C2536">
        <v>36</v>
      </c>
      <c r="D2536">
        <v>38</v>
      </c>
      <c r="E2536">
        <v>12367</v>
      </c>
    </row>
    <row r="2537" spans="1:5">
      <c r="A2537" t="s">
        <v>50</v>
      </c>
      <c r="B2537">
        <v>2011</v>
      </c>
      <c r="C2537">
        <v>36</v>
      </c>
      <c r="D2537">
        <v>17</v>
      </c>
      <c r="E2537">
        <v>4569</v>
      </c>
    </row>
    <row r="2538" spans="1:5">
      <c r="A2538" t="s">
        <v>51</v>
      </c>
      <c r="B2538">
        <v>2011</v>
      </c>
      <c r="C2538">
        <v>36</v>
      </c>
      <c r="D2538">
        <v>12</v>
      </c>
      <c r="E2538">
        <v>4817</v>
      </c>
    </row>
    <row r="2539" spans="1:5">
      <c r="A2539" t="s">
        <v>52</v>
      </c>
      <c r="B2539">
        <v>2011</v>
      </c>
      <c r="C2539">
        <v>36</v>
      </c>
      <c r="D2539">
        <v>16</v>
      </c>
      <c r="E2539">
        <v>4033</v>
      </c>
    </row>
    <row r="2540" spans="1:5">
      <c r="A2540" t="s">
        <v>53</v>
      </c>
      <c r="B2540">
        <v>2011</v>
      </c>
      <c r="C2540">
        <v>36</v>
      </c>
      <c r="D2540">
        <v>49</v>
      </c>
      <c r="E2540">
        <v>8349</v>
      </c>
    </row>
    <row r="2541" spans="1:5">
      <c r="A2541" t="s">
        <v>54</v>
      </c>
      <c r="B2541">
        <v>2011</v>
      </c>
      <c r="C2541">
        <v>36</v>
      </c>
      <c r="D2541">
        <v>44</v>
      </c>
      <c r="E2541">
        <v>32200</v>
      </c>
    </row>
    <row r="2542" spans="1:5">
      <c r="A2542" t="s">
        <v>55</v>
      </c>
      <c r="B2542">
        <v>2011</v>
      </c>
      <c r="C2542">
        <v>36</v>
      </c>
      <c r="D2542">
        <v>13</v>
      </c>
      <c r="E2542">
        <v>4316</v>
      </c>
    </row>
    <row r="2543" spans="1:5">
      <c r="A2543" t="s">
        <v>56</v>
      </c>
      <c r="B2543">
        <v>2011</v>
      </c>
      <c r="C2543">
        <v>36</v>
      </c>
      <c r="D2543">
        <v>6</v>
      </c>
      <c r="E2543">
        <v>1386</v>
      </c>
    </row>
    <row r="2544" spans="1:5">
      <c r="A2544" t="s">
        <v>57</v>
      </c>
      <c r="B2544">
        <v>2011</v>
      </c>
      <c r="C2544">
        <v>36</v>
      </c>
      <c r="D2544">
        <v>87</v>
      </c>
      <c r="E2544">
        <v>60971</v>
      </c>
    </row>
    <row r="2545" spans="1:5">
      <c r="A2545" t="s">
        <v>58</v>
      </c>
      <c r="B2545">
        <v>2011</v>
      </c>
      <c r="C2545">
        <v>36</v>
      </c>
      <c r="D2545">
        <v>5</v>
      </c>
      <c r="E2545">
        <v>1070</v>
      </c>
    </row>
    <row r="2546" spans="1:5">
      <c r="A2546" t="s">
        <v>59</v>
      </c>
      <c r="B2546">
        <v>2011</v>
      </c>
      <c r="C2546">
        <v>36</v>
      </c>
      <c r="D2546">
        <v>28</v>
      </c>
      <c r="E2546">
        <v>7775</v>
      </c>
    </row>
    <row r="2547" spans="1:5">
      <c r="A2547" t="s">
        <v>60</v>
      </c>
      <c r="B2547">
        <v>2011</v>
      </c>
      <c r="C2547">
        <v>36</v>
      </c>
      <c r="D2547">
        <v>31</v>
      </c>
      <c r="E2547">
        <v>2322</v>
      </c>
    </row>
    <row r="2548" spans="1:5">
      <c r="A2548" t="s">
        <v>61</v>
      </c>
      <c r="B2548">
        <v>2011</v>
      </c>
      <c r="C2548">
        <v>36</v>
      </c>
      <c r="D2548">
        <v>13</v>
      </c>
      <c r="E2548">
        <v>2140</v>
      </c>
    </row>
    <row r="2549" spans="1:5">
      <c r="A2549" t="s">
        <v>62</v>
      </c>
      <c r="B2549">
        <v>2011</v>
      </c>
      <c r="C2549">
        <v>36</v>
      </c>
      <c r="D2549">
        <v>27</v>
      </c>
      <c r="E2549">
        <v>83976</v>
      </c>
    </row>
    <row r="2550" spans="1:5">
      <c r="A2550" t="s">
        <v>6</v>
      </c>
      <c r="B2550">
        <v>2011</v>
      </c>
      <c r="C2550">
        <v>37</v>
      </c>
      <c r="D2550">
        <v>18</v>
      </c>
      <c r="E2550">
        <v>6293</v>
      </c>
    </row>
    <row r="2551" spans="1:5">
      <c r="A2551" t="s">
        <v>12</v>
      </c>
      <c r="B2551">
        <v>2011</v>
      </c>
      <c r="C2551">
        <v>37</v>
      </c>
      <c r="D2551">
        <v>6</v>
      </c>
      <c r="E2551">
        <v>1934</v>
      </c>
    </row>
    <row r="2552" spans="1:5">
      <c r="A2552" t="s">
        <v>13</v>
      </c>
      <c r="B2552">
        <v>2011</v>
      </c>
      <c r="C2552">
        <v>37</v>
      </c>
      <c r="D2552">
        <v>59</v>
      </c>
      <c r="E2552">
        <v>23650</v>
      </c>
    </row>
    <row r="2553" spans="1:5">
      <c r="A2553" t="s">
        <v>14</v>
      </c>
      <c r="B2553">
        <v>2011</v>
      </c>
      <c r="C2553">
        <v>37</v>
      </c>
      <c r="D2553">
        <v>3</v>
      </c>
      <c r="E2553">
        <v>1003</v>
      </c>
    </row>
    <row r="2554" spans="1:5">
      <c r="A2554" t="s">
        <v>15</v>
      </c>
      <c r="B2554">
        <v>2011</v>
      </c>
      <c r="C2554">
        <v>37</v>
      </c>
      <c r="D2554">
        <v>76</v>
      </c>
      <c r="E2554">
        <v>24015</v>
      </c>
    </row>
    <row r="2555" spans="1:5">
      <c r="A2555" t="s">
        <v>16</v>
      </c>
      <c r="B2555">
        <v>2011</v>
      </c>
      <c r="C2555">
        <v>37</v>
      </c>
      <c r="D2555">
        <v>12</v>
      </c>
      <c r="E2555">
        <v>18765</v>
      </c>
    </row>
    <row r="2556" spans="1:5">
      <c r="A2556" t="s">
        <v>17</v>
      </c>
      <c r="B2556">
        <v>2011</v>
      </c>
      <c r="C2556">
        <v>37</v>
      </c>
      <c r="D2556">
        <v>9</v>
      </c>
      <c r="E2556">
        <v>4190</v>
      </c>
    </row>
    <row r="2557" spans="1:5">
      <c r="A2557" t="s">
        <v>18</v>
      </c>
      <c r="B2557">
        <v>2011</v>
      </c>
      <c r="C2557">
        <v>37</v>
      </c>
      <c r="D2557">
        <v>0</v>
      </c>
      <c r="E2557">
        <v>0</v>
      </c>
    </row>
    <row r="2558" spans="1:5">
      <c r="A2558" t="s">
        <v>19</v>
      </c>
      <c r="B2558">
        <v>2011</v>
      </c>
      <c r="C2558">
        <v>37</v>
      </c>
      <c r="D2558">
        <v>1</v>
      </c>
      <c r="E2558">
        <v>1696</v>
      </c>
    </row>
    <row r="2559" spans="1:5">
      <c r="A2559" t="s">
        <v>20</v>
      </c>
      <c r="B2559">
        <v>2011</v>
      </c>
      <c r="C2559">
        <v>37</v>
      </c>
      <c r="D2559">
        <v>0</v>
      </c>
      <c r="E2559">
        <v>0</v>
      </c>
    </row>
    <row r="2560" spans="1:5">
      <c r="A2560" t="s">
        <v>21</v>
      </c>
      <c r="B2560">
        <v>2011</v>
      </c>
      <c r="C2560">
        <v>37</v>
      </c>
      <c r="D2560">
        <v>44</v>
      </c>
      <c r="E2560">
        <v>33472</v>
      </c>
    </row>
    <row r="2561" spans="1:5">
      <c r="A2561" t="s">
        <v>22</v>
      </c>
      <c r="B2561">
        <v>2011</v>
      </c>
      <c r="C2561">
        <v>37</v>
      </c>
      <c r="D2561">
        <v>15</v>
      </c>
      <c r="E2561">
        <v>1478</v>
      </c>
    </row>
    <row r="2562" spans="1:5">
      <c r="A2562" t="s">
        <v>23</v>
      </c>
      <c r="B2562">
        <v>2011</v>
      </c>
      <c r="C2562">
        <v>37</v>
      </c>
      <c r="D2562">
        <v>6</v>
      </c>
      <c r="E2562">
        <v>3952</v>
      </c>
    </row>
    <row r="2563" spans="1:5">
      <c r="A2563" t="s">
        <v>24</v>
      </c>
      <c r="B2563">
        <v>2011</v>
      </c>
      <c r="C2563">
        <v>37</v>
      </c>
      <c r="D2563">
        <v>53</v>
      </c>
      <c r="E2563">
        <v>32854</v>
      </c>
    </row>
    <row r="2564" spans="1:5">
      <c r="A2564" t="s">
        <v>25</v>
      </c>
      <c r="B2564">
        <v>2011</v>
      </c>
      <c r="C2564">
        <v>37</v>
      </c>
      <c r="D2564">
        <v>32</v>
      </c>
      <c r="E2564">
        <v>8622</v>
      </c>
    </row>
    <row r="2565" spans="1:5">
      <c r="A2565" t="s">
        <v>26</v>
      </c>
      <c r="B2565">
        <v>2011</v>
      </c>
      <c r="C2565">
        <v>37</v>
      </c>
      <c r="D2565">
        <v>7</v>
      </c>
      <c r="E2565">
        <v>2155</v>
      </c>
    </row>
    <row r="2566" spans="1:5">
      <c r="A2566" t="s">
        <v>27</v>
      </c>
      <c r="B2566">
        <v>2011</v>
      </c>
      <c r="C2566">
        <v>37</v>
      </c>
      <c r="D2566">
        <v>20</v>
      </c>
      <c r="E2566">
        <v>4585</v>
      </c>
    </row>
    <row r="2567" spans="1:5">
      <c r="A2567" t="s">
        <v>28</v>
      </c>
      <c r="B2567">
        <v>2011</v>
      </c>
      <c r="C2567">
        <v>37</v>
      </c>
      <c r="D2567">
        <v>8</v>
      </c>
      <c r="E2567">
        <v>15353</v>
      </c>
    </row>
    <row r="2568" spans="1:5">
      <c r="A2568" t="s">
        <v>29</v>
      </c>
      <c r="B2568">
        <v>2011</v>
      </c>
      <c r="C2568">
        <v>37</v>
      </c>
      <c r="D2568">
        <v>4</v>
      </c>
      <c r="E2568">
        <v>1764</v>
      </c>
    </row>
    <row r="2569" spans="1:5">
      <c r="A2569" t="s">
        <v>30</v>
      </c>
      <c r="B2569">
        <v>2011</v>
      </c>
      <c r="C2569">
        <v>37</v>
      </c>
      <c r="D2569">
        <v>19</v>
      </c>
      <c r="E2569">
        <v>3479</v>
      </c>
    </row>
    <row r="2570" spans="1:5">
      <c r="A2570" t="s">
        <v>31</v>
      </c>
      <c r="B2570">
        <v>2011</v>
      </c>
      <c r="C2570">
        <v>37</v>
      </c>
      <c r="D2570">
        <v>4</v>
      </c>
      <c r="E2570">
        <v>4985</v>
      </c>
    </row>
    <row r="2571" spans="1:5">
      <c r="A2571" t="s">
        <v>32</v>
      </c>
      <c r="B2571">
        <v>2011</v>
      </c>
      <c r="C2571">
        <v>37</v>
      </c>
      <c r="D2571">
        <v>31</v>
      </c>
      <c r="E2571">
        <v>25579</v>
      </c>
    </row>
    <row r="2572" spans="1:5">
      <c r="A2572" t="s">
        <v>33</v>
      </c>
      <c r="B2572">
        <v>2011</v>
      </c>
      <c r="C2572">
        <v>37</v>
      </c>
      <c r="D2572">
        <v>36</v>
      </c>
      <c r="E2572">
        <v>11613</v>
      </c>
    </row>
    <row r="2573" spans="1:5">
      <c r="A2573" t="s">
        <v>34</v>
      </c>
      <c r="B2573">
        <v>2011</v>
      </c>
      <c r="C2573">
        <v>37</v>
      </c>
      <c r="D2573">
        <v>7</v>
      </c>
      <c r="E2573">
        <v>3364</v>
      </c>
    </row>
    <row r="2574" spans="1:5">
      <c r="A2574" t="s">
        <v>35</v>
      </c>
      <c r="B2574">
        <v>2011</v>
      </c>
      <c r="C2574">
        <v>37</v>
      </c>
      <c r="D2574">
        <v>36</v>
      </c>
      <c r="E2574">
        <v>15728</v>
      </c>
    </row>
    <row r="2575" spans="1:5">
      <c r="A2575" t="s">
        <v>36</v>
      </c>
      <c r="B2575">
        <v>2011</v>
      </c>
      <c r="C2575">
        <v>37</v>
      </c>
      <c r="D2575">
        <v>20</v>
      </c>
      <c r="E2575">
        <v>3532</v>
      </c>
    </row>
    <row r="2576" spans="1:5">
      <c r="A2576" t="s">
        <v>37</v>
      </c>
      <c r="B2576">
        <v>2011</v>
      </c>
      <c r="C2576">
        <v>37</v>
      </c>
      <c r="D2576">
        <v>5</v>
      </c>
      <c r="E2576">
        <v>2049</v>
      </c>
    </row>
    <row r="2577" spans="1:5">
      <c r="A2577" t="s">
        <v>38</v>
      </c>
      <c r="B2577">
        <v>2011</v>
      </c>
      <c r="C2577">
        <v>37</v>
      </c>
      <c r="D2577">
        <v>9</v>
      </c>
      <c r="E2577">
        <v>1114</v>
      </c>
    </row>
    <row r="2578" spans="1:5">
      <c r="A2578" t="s">
        <v>39</v>
      </c>
      <c r="B2578">
        <v>2011</v>
      </c>
      <c r="C2578">
        <v>37</v>
      </c>
      <c r="D2578">
        <v>20</v>
      </c>
      <c r="E2578">
        <v>7401</v>
      </c>
    </row>
    <row r="2579" spans="1:5">
      <c r="A2579" t="s">
        <v>40</v>
      </c>
      <c r="B2579">
        <v>2011</v>
      </c>
      <c r="C2579">
        <v>37</v>
      </c>
      <c r="D2579">
        <v>17</v>
      </c>
      <c r="E2579">
        <v>3357</v>
      </c>
    </row>
    <row r="2580" spans="1:5">
      <c r="A2580" t="s">
        <v>41</v>
      </c>
      <c r="B2580">
        <v>2011</v>
      </c>
      <c r="C2580">
        <v>37</v>
      </c>
      <c r="D2580">
        <v>16</v>
      </c>
      <c r="E2580">
        <v>5016</v>
      </c>
    </row>
    <row r="2581" spans="1:5">
      <c r="A2581" t="s">
        <v>42</v>
      </c>
      <c r="B2581">
        <v>2011</v>
      </c>
      <c r="C2581">
        <v>37</v>
      </c>
      <c r="D2581">
        <v>12</v>
      </c>
      <c r="E2581">
        <v>4993</v>
      </c>
    </row>
    <row r="2582" spans="1:5">
      <c r="A2582" t="s">
        <v>43</v>
      </c>
      <c r="B2582">
        <v>2011</v>
      </c>
      <c r="C2582">
        <v>37</v>
      </c>
      <c r="D2582">
        <v>51</v>
      </c>
      <c r="E2582">
        <v>7042</v>
      </c>
    </row>
    <row r="2583" spans="1:5">
      <c r="A2583" t="s">
        <v>44</v>
      </c>
      <c r="B2583">
        <v>2011</v>
      </c>
      <c r="C2583">
        <v>37</v>
      </c>
      <c r="D2583">
        <v>22</v>
      </c>
      <c r="E2583">
        <v>6396</v>
      </c>
    </row>
    <row r="2584" spans="1:5">
      <c r="A2584" t="s">
        <v>45</v>
      </c>
      <c r="B2584">
        <v>2011</v>
      </c>
      <c r="C2584">
        <v>37</v>
      </c>
      <c r="D2584">
        <v>12</v>
      </c>
      <c r="E2584">
        <v>4710</v>
      </c>
    </row>
    <row r="2585" spans="1:5">
      <c r="A2585" t="s">
        <v>46</v>
      </c>
      <c r="B2585">
        <v>2011</v>
      </c>
      <c r="C2585">
        <v>37</v>
      </c>
      <c r="D2585">
        <v>31</v>
      </c>
      <c r="E2585">
        <v>9155</v>
      </c>
    </row>
    <row r="2586" spans="1:5">
      <c r="A2586" t="s">
        <v>47</v>
      </c>
      <c r="B2586">
        <v>2011</v>
      </c>
      <c r="C2586">
        <v>37</v>
      </c>
      <c r="D2586">
        <v>17</v>
      </c>
      <c r="E2586">
        <v>2311</v>
      </c>
    </row>
    <row r="2587" spans="1:5">
      <c r="A2587" t="s">
        <v>48</v>
      </c>
      <c r="B2587">
        <v>2011</v>
      </c>
      <c r="C2587">
        <v>37</v>
      </c>
      <c r="D2587">
        <v>9</v>
      </c>
      <c r="E2587">
        <v>1519</v>
      </c>
    </row>
    <row r="2588" spans="1:5">
      <c r="A2588" t="s">
        <v>49</v>
      </c>
      <c r="B2588">
        <v>2011</v>
      </c>
      <c r="C2588">
        <v>37</v>
      </c>
      <c r="D2588">
        <v>38</v>
      </c>
      <c r="E2588">
        <v>13857</v>
      </c>
    </row>
    <row r="2589" spans="1:5">
      <c r="A2589" t="s">
        <v>50</v>
      </c>
      <c r="B2589">
        <v>2011</v>
      </c>
      <c r="C2589">
        <v>37</v>
      </c>
      <c r="D2589">
        <v>17</v>
      </c>
      <c r="E2589">
        <v>5786</v>
      </c>
    </row>
    <row r="2590" spans="1:5">
      <c r="A2590" t="s">
        <v>51</v>
      </c>
      <c r="B2590">
        <v>2011</v>
      </c>
      <c r="C2590">
        <v>37</v>
      </c>
      <c r="D2590">
        <v>13</v>
      </c>
      <c r="E2590">
        <v>5445</v>
      </c>
    </row>
    <row r="2591" spans="1:5">
      <c r="A2591" t="s">
        <v>52</v>
      </c>
      <c r="B2591">
        <v>2011</v>
      </c>
      <c r="C2591">
        <v>37</v>
      </c>
      <c r="D2591">
        <v>16</v>
      </c>
      <c r="E2591">
        <v>4439</v>
      </c>
    </row>
    <row r="2592" spans="1:5">
      <c r="A2592" t="s">
        <v>53</v>
      </c>
      <c r="B2592">
        <v>2011</v>
      </c>
      <c r="C2592">
        <v>37</v>
      </c>
      <c r="D2592">
        <v>52</v>
      </c>
      <c r="E2592">
        <v>11720</v>
      </c>
    </row>
    <row r="2593" spans="1:5">
      <c r="A2593" t="s">
        <v>54</v>
      </c>
      <c r="B2593">
        <v>2011</v>
      </c>
      <c r="C2593">
        <v>37</v>
      </c>
      <c r="D2593">
        <v>44</v>
      </c>
      <c r="E2593">
        <v>35643</v>
      </c>
    </row>
    <row r="2594" spans="1:5">
      <c r="A2594" t="s">
        <v>55</v>
      </c>
      <c r="B2594">
        <v>2011</v>
      </c>
      <c r="C2594">
        <v>37</v>
      </c>
      <c r="D2594">
        <v>13</v>
      </c>
      <c r="E2594">
        <v>5802</v>
      </c>
    </row>
    <row r="2595" spans="1:5">
      <c r="A2595" t="s">
        <v>56</v>
      </c>
      <c r="B2595">
        <v>2011</v>
      </c>
      <c r="C2595">
        <v>37</v>
      </c>
      <c r="D2595">
        <v>6</v>
      </c>
      <c r="E2595">
        <v>1380</v>
      </c>
    </row>
    <row r="2596" spans="1:5">
      <c r="A2596" t="s">
        <v>57</v>
      </c>
      <c r="B2596">
        <v>2011</v>
      </c>
      <c r="C2596">
        <v>37</v>
      </c>
      <c r="D2596">
        <v>88</v>
      </c>
      <c r="E2596">
        <v>65598</v>
      </c>
    </row>
    <row r="2597" spans="1:5">
      <c r="A2597" t="s">
        <v>58</v>
      </c>
      <c r="B2597">
        <v>2011</v>
      </c>
      <c r="C2597">
        <v>37</v>
      </c>
      <c r="D2597">
        <v>5</v>
      </c>
      <c r="E2597">
        <v>1281</v>
      </c>
    </row>
    <row r="2598" spans="1:5">
      <c r="A2598" t="s">
        <v>59</v>
      </c>
      <c r="B2598">
        <v>2011</v>
      </c>
      <c r="C2598">
        <v>37</v>
      </c>
      <c r="D2598">
        <v>27</v>
      </c>
      <c r="E2598">
        <v>8169</v>
      </c>
    </row>
    <row r="2599" spans="1:5">
      <c r="A2599" t="s">
        <v>60</v>
      </c>
      <c r="B2599">
        <v>2011</v>
      </c>
      <c r="C2599">
        <v>37</v>
      </c>
      <c r="D2599">
        <v>35</v>
      </c>
      <c r="E2599">
        <v>3317</v>
      </c>
    </row>
    <row r="2600" spans="1:5">
      <c r="A2600" t="s">
        <v>61</v>
      </c>
      <c r="B2600">
        <v>2011</v>
      </c>
      <c r="C2600">
        <v>37</v>
      </c>
      <c r="D2600">
        <v>13</v>
      </c>
      <c r="E2600">
        <v>2588</v>
      </c>
    </row>
    <row r="2601" spans="1:5">
      <c r="A2601" t="s">
        <v>62</v>
      </c>
      <c r="B2601">
        <v>2011</v>
      </c>
      <c r="C2601">
        <v>37</v>
      </c>
      <c r="D2601">
        <v>29</v>
      </c>
      <c r="E2601">
        <v>87136</v>
      </c>
    </row>
    <row r="2602" spans="1:5">
      <c r="A2602" t="s">
        <v>6</v>
      </c>
      <c r="B2602">
        <v>2011</v>
      </c>
      <c r="C2602">
        <v>38</v>
      </c>
      <c r="D2602">
        <v>21</v>
      </c>
      <c r="E2602">
        <v>6908</v>
      </c>
    </row>
    <row r="2603" spans="1:5">
      <c r="A2603" t="s">
        <v>12</v>
      </c>
      <c r="B2603">
        <v>2011</v>
      </c>
      <c r="C2603">
        <v>38</v>
      </c>
      <c r="D2603">
        <v>6</v>
      </c>
      <c r="E2603">
        <v>1956</v>
      </c>
    </row>
    <row r="2604" spans="1:5">
      <c r="A2604" t="s">
        <v>13</v>
      </c>
      <c r="B2604">
        <v>2011</v>
      </c>
      <c r="C2604">
        <v>38</v>
      </c>
      <c r="D2604">
        <v>59</v>
      </c>
      <c r="E2604">
        <v>23375</v>
      </c>
    </row>
    <row r="2605" spans="1:5">
      <c r="A2605" t="s">
        <v>14</v>
      </c>
      <c r="B2605">
        <v>2011</v>
      </c>
      <c r="C2605">
        <v>38</v>
      </c>
      <c r="D2605">
        <v>3</v>
      </c>
      <c r="E2605">
        <v>1088</v>
      </c>
    </row>
    <row r="2606" spans="1:5">
      <c r="A2606" t="s">
        <v>15</v>
      </c>
      <c r="B2606">
        <v>2011</v>
      </c>
      <c r="C2606">
        <v>38</v>
      </c>
      <c r="D2606">
        <v>74</v>
      </c>
      <c r="E2606">
        <v>25285</v>
      </c>
    </row>
    <row r="2607" spans="1:5">
      <c r="A2607" t="s">
        <v>16</v>
      </c>
      <c r="B2607">
        <v>2011</v>
      </c>
      <c r="C2607">
        <v>38</v>
      </c>
      <c r="D2607">
        <v>10</v>
      </c>
      <c r="E2607">
        <v>17043</v>
      </c>
    </row>
    <row r="2608" spans="1:5">
      <c r="A2608" t="s">
        <v>17</v>
      </c>
      <c r="B2608">
        <v>2011</v>
      </c>
      <c r="C2608">
        <v>38</v>
      </c>
      <c r="D2608">
        <v>9</v>
      </c>
      <c r="E2608">
        <v>4229</v>
      </c>
    </row>
    <row r="2609" spans="1:5">
      <c r="A2609" t="s">
        <v>18</v>
      </c>
      <c r="B2609">
        <v>2011</v>
      </c>
      <c r="C2609">
        <v>38</v>
      </c>
      <c r="D2609">
        <v>0</v>
      </c>
      <c r="E2609">
        <v>0</v>
      </c>
    </row>
    <row r="2610" spans="1:5">
      <c r="A2610" t="s">
        <v>19</v>
      </c>
      <c r="B2610">
        <v>2011</v>
      </c>
      <c r="C2610">
        <v>38</v>
      </c>
      <c r="D2610">
        <v>1</v>
      </c>
      <c r="E2610">
        <v>1441</v>
      </c>
    </row>
    <row r="2611" spans="1:5">
      <c r="A2611" t="s">
        <v>20</v>
      </c>
      <c r="B2611">
        <v>2011</v>
      </c>
      <c r="C2611">
        <v>38</v>
      </c>
      <c r="D2611">
        <v>0</v>
      </c>
      <c r="E2611">
        <v>0</v>
      </c>
    </row>
    <row r="2612" spans="1:5">
      <c r="A2612" t="s">
        <v>21</v>
      </c>
      <c r="B2612">
        <v>2011</v>
      </c>
      <c r="C2612">
        <v>38</v>
      </c>
      <c r="D2612">
        <v>43</v>
      </c>
      <c r="E2612">
        <v>34805</v>
      </c>
    </row>
    <row r="2613" spans="1:5">
      <c r="A2613" t="s">
        <v>22</v>
      </c>
      <c r="B2613">
        <v>2011</v>
      </c>
      <c r="C2613">
        <v>38</v>
      </c>
      <c r="D2613">
        <v>15</v>
      </c>
      <c r="E2613">
        <v>1472</v>
      </c>
    </row>
    <row r="2614" spans="1:5">
      <c r="A2614" t="s">
        <v>23</v>
      </c>
      <c r="B2614">
        <v>2011</v>
      </c>
      <c r="C2614">
        <v>38</v>
      </c>
      <c r="D2614">
        <v>6</v>
      </c>
      <c r="E2614">
        <v>3731</v>
      </c>
    </row>
    <row r="2615" spans="1:5">
      <c r="A2615" t="s">
        <v>24</v>
      </c>
      <c r="B2615">
        <v>2011</v>
      </c>
      <c r="C2615">
        <v>38</v>
      </c>
      <c r="D2615">
        <v>52</v>
      </c>
      <c r="E2615">
        <v>28025</v>
      </c>
    </row>
    <row r="2616" spans="1:5">
      <c r="A2616" t="s">
        <v>25</v>
      </c>
      <c r="B2616">
        <v>2011</v>
      </c>
      <c r="C2616">
        <v>38</v>
      </c>
      <c r="D2616">
        <v>30</v>
      </c>
      <c r="E2616">
        <v>8102</v>
      </c>
    </row>
    <row r="2617" spans="1:5">
      <c r="A2617" t="s">
        <v>26</v>
      </c>
      <c r="B2617">
        <v>2011</v>
      </c>
      <c r="C2617">
        <v>38</v>
      </c>
      <c r="D2617">
        <v>7</v>
      </c>
      <c r="E2617">
        <v>2463</v>
      </c>
    </row>
    <row r="2618" spans="1:5">
      <c r="A2618" t="s">
        <v>27</v>
      </c>
      <c r="B2618">
        <v>2011</v>
      </c>
      <c r="C2618">
        <v>38</v>
      </c>
      <c r="D2618">
        <v>19</v>
      </c>
      <c r="E2618">
        <v>4400</v>
      </c>
    </row>
    <row r="2619" spans="1:5">
      <c r="A2619" t="s">
        <v>28</v>
      </c>
      <c r="B2619">
        <v>2011</v>
      </c>
      <c r="C2619">
        <v>38</v>
      </c>
      <c r="D2619">
        <v>8</v>
      </c>
      <c r="E2619">
        <v>17969</v>
      </c>
    </row>
    <row r="2620" spans="1:5">
      <c r="A2620" t="s">
        <v>29</v>
      </c>
      <c r="B2620">
        <v>2011</v>
      </c>
      <c r="C2620">
        <v>38</v>
      </c>
      <c r="D2620">
        <v>3</v>
      </c>
      <c r="E2620">
        <v>1169</v>
      </c>
    </row>
    <row r="2621" spans="1:5">
      <c r="A2621" t="s">
        <v>30</v>
      </c>
      <c r="B2621">
        <v>2011</v>
      </c>
      <c r="C2621">
        <v>38</v>
      </c>
      <c r="D2621">
        <v>20</v>
      </c>
      <c r="E2621">
        <v>3779</v>
      </c>
    </row>
    <row r="2622" spans="1:5">
      <c r="A2622" t="s">
        <v>31</v>
      </c>
      <c r="B2622">
        <v>2011</v>
      </c>
      <c r="C2622">
        <v>38</v>
      </c>
      <c r="D2622">
        <v>6</v>
      </c>
      <c r="E2622">
        <v>5392</v>
      </c>
    </row>
    <row r="2623" spans="1:5">
      <c r="A2623" t="s">
        <v>32</v>
      </c>
      <c r="B2623">
        <v>2011</v>
      </c>
      <c r="C2623">
        <v>38</v>
      </c>
      <c r="D2623">
        <v>30</v>
      </c>
      <c r="E2623">
        <v>25322</v>
      </c>
    </row>
    <row r="2624" spans="1:5">
      <c r="A2624" t="s">
        <v>33</v>
      </c>
      <c r="B2624">
        <v>2011</v>
      </c>
      <c r="C2624">
        <v>38</v>
      </c>
      <c r="D2624">
        <v>39</v>
      </c>
      <c r="E2624">
        <v>13402</v>
      </c>
    </row>
    <row r="2625" spans="1:5">
      <c r="A2625" t="s">
        <v>34</v>
      </c>
      <c r="B2625">
        <v>2011</v>
      </c>
      <c r="C2625">
        <v>38</v>
      </c>
      <c r="D2625">
        <v>6</v>
      </c>
      <c r="E2625">
        <v>2457</v>
      </c>
    </row>
    <row r="2626" spans="1:5">
      <c r="A2626" t="s">
        <v>35</v>
      </c>
      <c r="B2626">
        <v>2011</v>
      </c>
      <c r="C2626">
        <v>38</v>
      </c>
      <c r="D2626">
        <v>35</v>
      </c>
      <c r="E2626">
        <v>13940</v>
      </c>
    </row>
    <row r="2627" spans="1:5">
      <c r="A2627" t="s">
        <v>36</v>
      </c>
      <c r="B2627">
        <v>2011</v>
      </c>
      <c r="C2627">
        <v>38</v>
      </c>
      <c r="D2627">
        <v>19</v>
      </c>
      <c r="E2627">
        <v>3328</v>
      </c>
    </row>
    <row r="2628" spans="1:5">
      <c r="A2628" t="s">
        <v>37</v>
      </c>
      <c r="B2628">
        <v>2011</v>
      </c>
      <c r="C2628">
        <v>38</v>
      </c>
      <c r="D2628">
        <v>5</v>
      </c>
      <c r="E2628">
        <v>1886</v>
      </c>
    </row>
    <row r="2629" spans="1:5">
      <c r="A2629" t="s">
        <v>38</v>
      </c>
      <c r="B2629">
        <v>2011</v>
      </c>
      <c r="C2629">
        <v>38</v>
      </c>
      <c r="D2629">
        <v>10</v>
      </c>
      <c r="E2629">
        <v>1278</v>
      </c>
    </row>
    <row r="2630" spans="1:5">
      <c r="A2630" t="s">
        <v>39</v>
      </c>
      <c r="B2630">
        <v>2011</v>
      </c>
      <c r="C2630">
        <v>38</v>
      </c>
      <c r="D2630">
        <v>20</v>
      </c>
      <c r="E2630">
        <v>7381</v>
      </c>
    </row>
    <row r="2631" spans="1:5">
      <c r="A2631" t="s">
        <v>40</v>
      </c>
      <c r="B2631">
        <v>2011</v>
      </c>
      <c r="C2631">
        <v>38</v>
      </c>
      <c r="D2631">
        <v>17</v>
      </c>
      <c r="E2631">
        <v>3438</v>
      </c>
    </row>
    <row r="2632" spans="1:5">
      <c r="A2632" t="s">
        <v>41</v>
      </c>
      <c r="B2632">
        <v>2011</v>
      </c>
      <c r="C2632">
        <v>38</v>
      </c>
      <c r="D2632">
        <v>17</v>
      </c>
      <c r="E2632">
        <v>5230</v>
      </c>
    </row>
    <row r="2633" spans="1:5">
      <c r="A2633" t="s">
        <v>42</v>
      </c>
      <c r="B2633">
        <v>2011</v>
      </c>
      <c r="C2633">
        <v>38</v>
      </c>
      <c r="D2633">
        <v>13</v>
      </c>
      <c r="E2633">
        <v>5546</v>
      </c>
    </row>
    <row r="2634" spans="1:5">
      <c r="A2634" t="s">
        <v>43</v>
      </c>
      <c r="B2634">
        <v>2011</v>
      </c>
      <c r="C2634">
        <v>38</v>
      </c>
      <c r="D2634">
        <v>52</v>
      </c>
      <c r="E2634">
        <v>7785</v>
      </c>
    </row>
    <row r="2635" spans="1:5">
      <c r="A2635" t="s">
        <v>44</v>
      </c>
      <c r="B2635">
        <v>2011</v>
      </c>
      <c r="C2635">
        <v>38</v>
      </c>
      <c r="D2635">
        <v>23</v>
      </c>
      <c r="E2635">
        <v>7102</v>
      </c>
    </row>
    <row r="2636" spans="1:5">
      <c r="A2636" t="s">
        <v>45</v>
      </c>
      <c r="B2636">
        <v>2011</v>
      </c>
      <c r="C2636">
        <v>38</v>
      </c>
      <c r="D2636">
        <v>14</v>
      </c>
      <c r="E2636">
        <v>5390</v>
      </c>
    </row>
    <row r="2637" spans="1:5">
      <c r="A2637" t="s">
        <v>46</v>
      </c>
      <c r="B2637">
        <v>2011</v>
      </c>
      <c r="C2637">
        <v>38</v>
      </c>
      <c r="D2637">
        <v>31</v>
      </c>
      <c r="E2637">
        <v>9696</v>
      </c>
    </row>
    <row r="2638" spans="1:5">
      <c r="A2638" t="s">
        <v>47</v>
      </c>
      <c r="B2638">
        <v>2011</v>
      </c>
      <c r="C2638">
        <v>38</v>
      </c>
      <c r="D2638">
        <v>16</v>
      </c>
      <c r="E2638">
        <v>2213</v>
      </c>
    </row>
    <row r="2639" spans="1:5">
      <c r="A2639" t="s">
        <v>48</v>
      </c>
      <c r="B2639">
        <v>2011</v>
      </c>
      <c r="C2639">
        <v>38</v>
      </c>
      <c r="D2639">
        <v>9</v>
      </c>
      <c r="E2639">
        <v>2015</v>
      </c>
    </row>
    <row r="2640" spans="1:5">
      <c r="A2640" t="s">
        <v>49</v>
      </c>
      <c r="B2640">
        <v>2011</v>
      </c>
      <c r="C2640">
        <v>38</v>
      </c>
      <c r="D2640">
        <v>38</v>
      </c>
      <c r="E2640">
        <v>14202</v>
      </c>
    </row>
    <row r="2641" spans="1:5">
      <c r="A2641" t="s">
        <v>50</v>
      </c>
      <c r="B2641">
        <v>2011</v>
      </c>
      <c r="C2641">
        <v>38</v>
      </c>
      <c r="D2641">
        <v>15</v>
      </c>
      <c r="E2641">
        <v>5497</v>
      </c>
    </row>
    <row r="2642" spans="1:5">
      <c r="A2642" t="s">
        <v>51</v>
      </c>
      <c r="B2642">
        <v>2011</v>
      </c>
      <c r="C2642">
        <v>38</v>
      </c>
      <c r="D2642">
        <v>13</v>
      </c>
      <c r="E2642">
        <v>5558</v>
      </c>
    </row>
    <row r="2643" spans="1:5">
      <c r="A2643" t="s">
        <v>52</v>
      </c>
      <c r="B2643">
        <v>2011</v>
      </c>
      <c r="C2643">
        <v>38</v>
      </c>
      <c r="D2643">
        <v>16</v>
      </c>
      <c r="E2643">
        <v>4322</v>
      </c>
    </row>
    <row r="2644" spans="1:5">
      <c r="A2644" t="s">
        <v>53</v>
      </c>
      <c r="B2644">
        <v>2011</v>
      </c>
      <c r="C2644">
        <v>38</v>
      </c>
      <c r="D2644">
        <v>51</v>
      </c>
      <c r="E2644">
        <v>10538</v>
      </c>
    </row>
    <row r="2645" spans="1:5">
      <c r="A2645" t="s">
        <v>54</v>
      </c>
      <c r="B2645">
        <v>2011</v>
      </c>
      <c r="C2645">
        <v>38</v>
      </c>
      <c r="D2645">
        <v>42</v>
      </c>
      <c r="E2645">
        <v>35448</v>
      </c>
    </row>
    <row r="2646" spans="1:5">
      <c r="A2646" t="s">
        <v>55</v>
      </c>
      <c r="B2646">
        <v>2011</v>
      </c>
      <c r="C2646">
        <v>38</v>
      </c>
      <c r="D2646">
        <v>29</v>
      </c>
      <c r="E2646">
        <v>12932</v>
      </c>
    </row>
    <row r="2647" spans="1:5">
      <c r="A2647" t="s">
        <v>56</v>
      </c>
      <c r="B2647">
        <v>2011</v>
      </c>
      <c r="C2647">
        <v>38</v>
      </c>
      <c r="D2647">
        <v>7</v>
      </c>
      <c r="E2647">
        <v>1803</v>
      </c>
    </row>
    <row r="2648" spans="1:5">
      <c r="A2648" t="s">
        <v>57</v>
      </c>
      <c r="B2648">
        <v>2011</v>
      </c>
      <c r="C2648">
        <v>38</v>
      </c>
      <c r="D2648">
        <v>86</v>
      </c>
      <c r="E2648">
        <v>66060</v>
      </c>
    </row>
    <row r="2649" spans="1:5">
      <c r="A2649" t="s">
        <v>58</v>
      </c>
      <c r="B2649">
        <v>2011</v>
      </c>
      <c r="C2649">
        <v>38</v>
      </c>
      <c r="D2649">
        <v>6</v>
      </c>
      <c r="E2649">
        <v>1785</v>
      </c>
    </row>
    <row r="2650" spans="1:5">
      <c r="A2650" t="s">
        <v>59</v>
      </c>
      <c r="B2650">
        <v>2011</v>
      </c>
      <c r="C2650">
        <v>38</v>
      </c>
      <c r="D2650">
        <v>27</v>
      </c>
      <c r="E2650">
        <v>7848</v>
      </c>
    </row>
    <row r="2651" spans="1:5">
      <c r="A2651" t="s">
        <v>60</v>
      </c>
      <c r="B2651">
        <v>2011</v>
      </c>
      <c r="C2651">
        <v>38</v>
      </c>
      <c r="D2651">
        <v>34</v>
      </c>
      <c r="E2651">
        <v>3463</v>
      </c>
    </row>
    <row r="2652" spans="1:5">
      <c r="A2652" t="s">
        <v>61</v>
      </c>
      <c r="B2652">
        <v>2011</v>
      </c>
      <c r="C2652">
        <v>38</v>
      </c>
      <c r="D2652">
        <v>13</v>
      </c>
      <c r="E2652">
        <v>2522</v>
      </c>
    </row>
    <row r="2653" spans="1:5">
      <c r="A2653" t="s">
        <v>62</v>
      </c>
      <c r="B2653">
        <v>2011</v>
      </c>
      <c r="C2653">
        <v>38</v>
      </c>
      <c r="D2653">
        <v>27</v>
      </c>
      <c r="E2653">
        <v>89405</v>
      </c>
    </row>
    <row r="2654" spans="1:5">
      <c r="A2654" t="s">
        <v>6</v>
      </c>
      <c r="B2654">
        <v>2011</v>
      </c>
      <c r="C2654">
        <v>39</v>
      </c>
      <c r="D2654">
        <v>19</v>
      </c>
      <c r="E2654">
        <v>6610</v>
      </c>
    </row>
    <row r="2655" spans="1:5">
      <c r="A2655" t="s">
        <v>12</v>
      </c>
      <c r="B2655">
        <v>2011</v>
      </c>
      <c r="C2655">
        <v>39</v>
      </c>
      <c r="D2655">
        <v>7</v>
      </c>
      <c r="E2655">
        <v>2384</v>
      </c>
    </row>
    <row r="2656" spans="1:5">
      <c r="A2656" t="s">
        <v>13</v>
      </c>
      <c r="B2656">
        <v>2011</v>
      </c>
      <c r="C2656">
        <v>39</v>
      </c>
      <c r="D2656">
        <v>59</v>
      </c>
      <c r="E2656">
        <v>23255</v>
      </c>
    </row>
    <row r="2657" spans="1:5">
      <c r="A2657" t="s">
        <v>14</v>
      </c>
      <c r="B2657">
        <v>2011</v>
      </c>
      <c r="C2657">
        <v>39</v>
      </c>
      <c r="D2657">
        <v>3</v>
      </c>
      <c r="E2657">
        <v>1004</v>
      </c>
    </row>
    <row r="2658" spans="1:5">
      <c r="A2658" t="s">
        <v>15</v>
      </c>
      <c r="B2658">
        <v>2011</v>
      </c>
      <c r="C2658">
        <v>39</v>
      </c>
      <c r="D2658">
        <v>73</v>
      </c>
      <c r="E2658">
        <v>25657</v>
      </c>
    </row>
    <row r="2659" spans="1:5">
      <c r="A2659" t="s">
        <v>16</v>
      </c>
      <c r="B2659">
        <v>2011</v>
      </c>
      <c r="C2659">
        <v>39</v>
      </c>
      <c r="D2659">
        <v>9</v>
      </c>
      <c r="E2659">
        <v>17430</v>
      </c>
    </row>
    <row r="2660" spans="1:5">
      <c r="A2660" t="s">
        <v>17</v>
      </c>
      <c r="B2660">
        <v>2011</v>
      </c>
      <c r="C2660">
        <v>39</v>
      </c>
      <c r="D2660">
        <v>9</v>
      </c>
      <c r="E2660">
        <v>4165</v>
      </c>
    </row>
    <row r="2661" spans="1:5">
      <c r="A2661" t="s">
        <v>18</v>
      </c>
      <c r="B2661">
        <v>2011</v>
      </c>
      <c r="C2661">
        <v>39</v>
      </c>
      <c r="D2661">
        <v>0</v>
      </c>
      <c r="E2661">
        <v>0</v>
      </c>
    </row>
    <row r="2662" spans="1:5">
      <c r="A2662" t="s">
        <v>19</v>
      </c>
      <c r="B2662">
        <v>2011</v>
      </c>
      <c r="C2662">
        <v>39</v>
      </c>
      <c r="D2662">
        <v>1</v>
      </c>
      <c r="E2662">
        <v>1673</v>
      </c>
    </row>
    <row r="2663" spans="1:5">
      <c r="A2663" t="s">
        <v>20</v>
      </c>
      <c r="B2663">
        <v>2011</v>
      </c>
      <c r="C2663">
        <v>39</v>
      </c>
      <c r="D2663">
        <v>0</v>
      </c>
      <c r="E2663">
        <v>0</v>
      </c>
    </row>
    <row r="2664" spans="1:5">
      <c r="A2664" t="s">
        <v>21</v>
      </c>
      <c r="B2664">
        <v>2011</v>
      </c>
      <c r="C2664">
        <v>39</v>
      </c>
      <c r="D2664">
        <v>43</v>
      </c>
      <c r="E2664">
        <v>34411</v>
      </c>
    </row>
    <row r="2665" spans="1:5">
      <c r="A2665" t="s">
        <v>22</v>
      </c>
      <c r="B2665">
        <v>2011</v>
      </c>
      <c r="C2665">
        <v>39</v>
      </c>
      <c r="D2665">
        <v>17</v>
      </c>
      <c r="E2665">
        <v>1858</v>
      </c>
    </row>
    <row r="2666" spans="1:5">
      <c r="A2666" t="s">
        <v>23</v>
      </c>
      <c r="B2666">
        <v>2011</v>
      </c>
      <c r="C2666">
        <v>39</v>
      </c>
      <c r="D2666">
        <v>7</v>
      </c>
      <c r="E2666">
        <v>3801</v>
      </c>
    </row>
    <row r="2667" spans="1:5">
      <c r="A2667" t="s">
        <v>24</v>
      </c>
      <c r="B2667">
        <v>2011</v>
      </c>
      <c r="C2667">
        <v>39</v>
      </c>
      <c r="D2667">
        <v>54</v>
      </c>
      <c r="E2667">
        <v>33321</v>
      </c>
    </row>
    <row r="2668" spans="1:5">
      <c r="A2668" t="s">
        <v>25</v>
      </c>
      <c r="B2668">
        <v>2011</v>
      </c>
      <c r="C2668">
        <v>39</v>
      </c>
      <c r="D2668">
        <v>34</v>
      </c>
      <c r="E2668">
        <v>9055</v>
      </c>
    </row>
    <row r="2669" spans="1:5">
      <c r="A2669" t="s">
        <v>26</v>
      </c>
      <c r="B2669">
        <v>2011</v>
      </c>
      <c r="C2669">
        <v>39</v>
      </c>
      <c r="D2669">
        <v>7</v>
      </c>
      <c r="E2669">
        <v>2332</v>
      </c>
    </row>
    <row r="2670" spans="1:5">
      <c r="A2670" t="s">
        <v>27</v>
      </c>
      <c r="B2670">
        <v>2011</v>
      </c>
      <c r="C2670">
        <v>39</v>
      </c>
      <c r="D2670">
        <v>20</v>
      </c>
      <c r="E2670">
        <v>4647</v>
      </c>
    </row>
    <row r="2671" spans="1:5">
      <c r="A2671" t="s">
        <v>28</v>
      </c>
      <c r="B2671">
        <v>2011</v>
      </c>
      <c r="C2671">
        <v>39</v>
      </c>
      <c r="D2671">
        <v>8</v>
      </c>
      <c r="E2671">
        <v>12565</v>
      </c>
    </row>
    <row r="2672" spans="1:5">
      <c r="A2672" t="s">
        <v>29</v>
      </c>
      <c r="B2672">
        <v>2011</v>
      </c>
      <c r="C2672">
        <v>39</v>
      </c>
      <c r="D2672">
        <v>7</v>
      </c>
      <c r="E2672">
        <v>4267</v>
      </c>
    </row>
    <row r="2673" spans="1:5">
      <c r="A2673" t="s">
        <v>30</v>
      </c>
      <c r="B2673">
        <v>2011</v>
      </c>
      <c r="C2673">
        <v>39</v>
      </c>
      <c r="D2673">
        <v>20</v>
      </c>
      <c r="E2673">
        <v>3844</v>
      </c>
    </row>
    <row r="2674" spans="1:5">
      <c r="A2674" t="s">
        <v>31</v>
      </c>
      <c r="B2674">
        <v>2011</v>
      </c>
      <c r="C2674">
        <v>39</v>
      </c>
      <c r="D2674">
        <v>5</v>
      </c>
      <c r="E2674">
        <v>5586</v>
      </c>
    </row>
    <row r="2675" spans="1:5">
      <c r="A2675" t="s">
        <v>32</v>
      </c>
      <c r="B2675">
        <v>2011</v>
      </c>
      <c r="C2675">
        <v>39</v>
      </c>
      <c r="D2675">
        <v>32</v>
      </c>
      <c r="E2675">
        <v>25786</v>
      </c>
    </row>
    <row r="2676" spans="1:5">
      <c r="A2676" t="s">
        <v>33</v>
      </c>
      <c r="B2676">
        <v>2011</v>
      </c>
      <c r="C2676">
        <v>39</v>
      </c>
      <c r="D2676">
        <v>38</v>
      </c>
      <c r="E2676">
        <v>12236</v>
      </c>
    </row>
    <row r="2677" spans="1:5">
      <c r="A2677" t="s">
        <v>34</v>
      </c>
      <c r="B2677">
        <v>2011</v>
      </c>
      <c r="C2677">
        <v>39</v>
      </c>
      <c r="D2677">
        <v>6</v>
      </c>
      <c r="E2677">
        <v>2509</v>
      </c>
    </row>
    <row r="2678" spans="1:5">
      <c r="A2678" t="s">
        <v>35</v>
      </c>
      <c r="B2678">
        <v>2011</v>
      </c>
      <c r="C2678">
        <v>39</v>
      </c>
      <c r="D2678">
        <v>38</v>
      </c>
      <c r="E2678">
        <v>14833</v>
      </c>
    </row>
    <row r="2679" spans="1:5">
      <c r="A2679" t="s">
        <v>36</v>
      </c>
      <c r="B2679">
        <v>2011</v>
      </c>
      <c r="C2679">
        <v>39</v>
      </c>
      <c r="D2679">
        <v>20</v>
      </c>
      <c r="E2679">
        <v>3717</v>
      </c>
    </row>
    <row r="2680" spans="1:5">
      <c r="A2680" t="s">
        <v>37</v>
      </c>
      <c r="B2680">
        <v>2011</v>
      </c>
      <c r="C2680">
        <v>39</v>
      </c>
      <c r="D2680">
        <v>4</v>
      </c>
      <c r="E2680">
        <v>1668</v>
      </c>
    </row>
    <row r="2681" spans="1:5">
      <c r="A2681" t="s">
        <v>38</v>
      </c>
      <c r="B2681">
        <v>2011</v>
      </c>
      <c r="C2681">
        <v>39</v>
      </c>
      <c r="D2681">
        <v>9</v>
      </c>
      <c r="E2681">
        <v>1071</v>
      </c>
    </row>
    <row r="2682" spans="1:5">
      <c r="A2682" t="s">
        <v>39</v>
      </c>
      <c r="B2682">
        <v>2011</v>
      </c>
      <c r="C2682">
        <v>39</v>
      </c>
      <c r="D2682">
        <v>20</v>
      </c>
      <c r="E2682">
        <v>7244</v>
      </c>
    </row>
    <row r="2683" spans="1:5">
      <c r="A2683" t="s">
        <v>40</v>
      </c>
      <c r="B2683">
        <v>2011</v>
      </c>
      <c r="C2683">
        <v>39</v>
      </c>
      <c r="D2683">
        <v>17</v>
      </c>
      <c r="E2683">
        <v>3323</v>
      </c>
    </row>
    <row r="2684" spans="1:5">
      <c r="A2684" t="s">
        <v>41</v>
      </c>
      <c r="B2684">
        <v>2011</v>
      </c>
      <c r="C2684">
        <v>39</v>
      </c>
      <c r="D2684">
        <v>16</v>
      </c>
      <c r="E2684">
        <v>5716</v>
      </c>
    </row>
    <row r="2685" spans="1:5">
      <c r="A2685" t="s">
        <v>42</v>
      </c>
      <c r="B2685">
        <v>2011</v>
      </c>
      <c r="C2685">
        <v>39</v>
      </c>
      <c r="D2685">
        <v>13</v>
      </c>
      <c r="E2685">
        <v>5927</v>
      </c>
    </row>
    <row r="2686" spans="1:5">
      <c r="A2686" t="s">
        <v>43</v>
      </c>
      <c r="B2686">
        <v>2011</v>
      </c>
      <c r="C2686">
        <v>39</v>
      </c>
      <c r="D2686">
        <v>54</v>
      </c>
      <c r="E2686">
        <v>7419</v>
      </c>
    </row>
    <row r="2687" spans="1:5">
      <c r="A2687" t="s">
        <v>44</v>
      </c>
      <c r="B2687">
        <v>2011</v>
      </c>
      <c r="C2687">
        <v>39</v>
      </c>
      <c r="D2687">
        <v>22</v>
      </c>
      <c r="E2687">
        <v>6871</v>
      </c>
    </row>
    <row r="2688" spans="1:5">
      <c r="A2688" t="s">
        <v>45</v>
      </c>
      <c r="B2688">
        <v>2011</v>
      </c>
      <c r="C2688">
        <v>39</v>
      </c>
      <c r="D2688">
        <v>13</v>
      </c>
      <c r="E2688">
        <v>4837</v>
      </c>
    </row>
    <row r="2689" spans="1:5">
      <c r="A2689" t="s">
        <v>46</v>
      </c>
      <c r="B2689">
        <v>2011</v>
      </c>
      <c r="C2689">
        <v>39</v>
      </c>
      <c r="D2689">
        <v>27</v>
      </c>
      <c r="E2689">
        <v>8932</v>
      </c>
    </row>
    <row r="2690" spans="1:5">
      <c r="A2690" t="s">
        <v>47</v>
      </c>
      <c r="B2690">
        <v>2011</v>
      </c>
      <c r="C2690">
        <v>39</v>
      </c>
      <c r="D2690">
        <v>14</v>
      </c>
      <c r="E2690">
        <v>1598</v>
      </c>
    </row>
    <row r="2691" spans="1:5">
      <c r="A2691" t="s">
        <v>48</v>
      </c>
      <c r="B2691">
        <v>2011</v>
      </c>
      <c r="C2691">
        <v>39</v>
      </c>
      <c r="D2691">
        <v>11</v>
      </c>
      <c r="E2691">
        <v>2799</v>
      </c>
    </row>
    <row r="2692" spans="1:5">
      <c r="A2692" t="s">
        <v>49</v>
      </c>
      <c r="B2692">
        <v>2011</v>
      </c>
      <c r="C2692">
        <v>39</v>
      </c>
      <c r="D2692">
        <v>39</v>
      </c>
      <c r="E2692">
        <v>24136</v>
      </c>
    </row>
    <row r="2693" spans="1:5">
      <c r="A2693" t="s">
        <v>50</v>
      </c>
      <c r="B2693">
        <v>2011</v>
      </c>
      <c r="C2693">
        <v>39</v>
      </c>
      <c r="D2693">
        <v>16</v>
      </c>
      <c r="E2693">
        <v>6012</v>
      </c>
    </row>
    <row r="2694" spans="1:5">
      <c r="A2694" t="s">
        <v>51</v>
      </c>
      <c r="B2694">
        <v>2011</v>
      </c>
      <c r="C2694">
        <v>39</v>
      </c>
      <c r="D2694">
        <v>13</v>
      </c>
      <c r="E2694">
        <v>5791</v>
      </c>
    </row>
    <row r="2695" spans="1:5">
      <c r="A2695" t="s">
        <v>52</v>
      </c>
      <c r="B2695">
        <v>2011</v>
      </c>
      <c r="C2695">
        <v>39</v>
      </c>
      <c r="D2695">
        <v>16</v>
      </c>
      <c r="E2695">
        <v>3608</v>
      </c>
    </row>
    <row r="2696" spans="1:5">
      <c r="A2696" t="s">
        <v>53</v>
      </c>
      <c r="B2696">
        <v>2011</v>
      </c>
      <c r="C2696">
        <v>39</v>
      </c>
      <c r="D2696">
        <v>49</v>
      </c>
      <c r="E2696">
        <v>10310</v>
      </c>
    </row>
    <row r="2697" spans="1:5">
      <c r="A2697" t="s">
        <v>54</v>
      </c>
      <c r="B2697">
        <v>2011</v>
      </c>
      <c r="C2697">
        <v>39</v>
      </c>
      <c r="D2697">
        <v>45</v>
      </c>
      <c r="E2697">
        <v>36050</v>
      </c>
    </row>
    <row r="2698" spans="1:5">
      <c r="A2698" t="s">
        <v>55</v>
      </c>
      <c r="B2698">
        <v>2011</v>
      </c>
      <c r="C2698">
        <v>39</v>
      </c>
      <c r="D2698">
        <v>30</v>
      </c>
      <c r="E2698">
        <v>14198</v>
      </c>
    </row>
    <row r="2699" spans="1:5">
      <c r="A2699" t="s">
        <v>56</v>
      </c>
      <c r="B2699">
        <v>2011</v>
      </c>
      <c r="C2699">
        <v>39</v>
      </c>
      <c r="D2699">
        <v>7</v>
      </c>
      <c r="E2699">
        <v>1879</v>
      </c>
    </row>
    <row r="2700" spans="1:5">
      <c r="A2700" t="s">
        <v>57</v>
      </c>
      <c r="B2700">
        <v>2011</v>
      </c>
      <c r="C2700">
        <v>39</v>
      </c>
      <c r="D2700">
        <v>92</v>
      </c>
      <c r="E2700">
        <v>68658</v>
      </c>
    </row>
    <row r="2701" spans="1:5">
      <c r="A2701" t="s">
        <v>58</v>
      </c>
      <c r="B2701">
        <v>2011</v>
      </c>
      <c r="C2701">
        <v>39</v>
      </c>
      <c r="D2701">
        <v>4</v>
      </c>
      <c r="E2701">
        <v>1511</v>
      </c>
    </row>
    <row r="2702" spans="1:5">
      <c r="A2702" t="s">
        <v>59</v>
      </c>
      <c r="B2702">
        <v>2011</v>
      </c>
      <c r="C2702">
        <v>39</v>
      </c>
      <c r="D2702">
        <v>28</v>
      </c>
      <c r="E2702">
        <v>8498</v>
      </c>
    </row>
    <row r="2703" spans="1:5">
      <c r="A2703" t="s">
        <v>60</v>
      </c>
      <c r="B2703">
        <v>2011</v>
      </c>
      <c r="C2703">
        <v>39</v>
      </c>
      <c r="D2703">
        <v>33</v>
      </c>
      <c r="E2703">
        <v>3388</v>
      </c>
    </row>
    <row r="2704" spans="1:5">
      <c r="A2704" t="s">
        <v>61</v>
      </c>
      <c r="B2704">
        <v>2011</v>
      </c>
      <c r="C2704">
        <v>39</v>
      </c>
      <c r="D2704">
        <v>13</v>
      </c>
      <c r="E2704">
        <v>2729</v>
      </c>
    </row>
    <row r="2705" spans="1:5">
      <c r="A2705" t="s">
        <v>62</v>
      </c>
      <c r="B2705">
        <v>2011</v>
      </c>
      <c r="C2705">
        <v>39</v>
      </c>
      <c r="D2705">
        <v>26</v>
      </c>
      <c r="E2705">
        <v>92210</v>
      </c>
    </row>
    <row r="2706" spans="1:5">
      <c r="A2706" t="s">
        <v>6</v>
      </c>
      <c r="B2706">
        <v>2011</v>
      </c>
      <c r="C2706">
        <v>40</v>
      </c>
      <c r="D2706">
        <v>28</v>
      </c>
      <c r="E2706">
        <v>10702</v>
      </c>
    </row>
    <row r="2707" spans="1:5">
      <c r="A2707" t="s">
        <v>12</v>
      </c>
      <c r="B2707">
        <v>2011</v>
      </c>
      <c r="C2707">
        <v>40</v>
      </c>
      <c r="D2707">
        <v>8</v>
      </c>
      <c r="E2707">
        <v>3517</v>
      </c>
    </row>
    <row r="2708" spans="1:5">
      <c r="A2708" t="s">
        <v>13</v>
      </c>
      <c r="B2708">
        <v>2011</v>
      </c>
      <c r="C2708">
        <v>40</v>
      </c>
      <c r="D2708">
        <v>37</v>
      </c>
      <c r="E2708">
        <v>19794</v>
      </c>
    </row>
    <row r="2709" spans="1:5">
      <c r="A2709" t="s">
        <v>14</v>
      </c>
      <c r="B2709">
        <v>2011</v>
      </c>
      <c r="C2709">
        <v>40</v>
      </c>
      <c r="D2709">
        <v>18</v>
      </c>
      <c r="E2709">
        <v>3584</v>
      </c>
    </row>
    <row r="2710" spans="1:5">
      <c r="A2710" t="s">
        <v>15</v>
      </c>
      <c r="B2710">
        <v>2011</v>
      </c>
      <c r="C2710">
        <v>40</v>
      </c>
      <c r="D2710">
        <v>116</v>
      </c>
      <c r="E2710">
        <v>31504</v>
      </c>
    </row>
    <row r="2711" spans="1:5">
      <c r="A2711" t="s">
        <v>16</v>
      </c>
      <c r="B2711">
        <v>2011</v>
      </c>
      <c r="C2711">
        <v>40</v>
      </c>
      <c r="D2711">
        <v>11</v>
      </c>
      <c r="E2711">
        <v>20555</v>
      </c>
    </row>
    <row r="2712" spans="1:5">
      <c r="A2712" t="s">
        <v>17</v>
      </c>
      <c r="B2712">
        <v>2011</v>
      </c>
      <c r="C2712">
        <v>40</v>
      </c>
      <c r="D2712">
        <v>11</v>
      </c>
      <c r="E2712">
        <v>3890</v>
      </c>
    </row>
    <row r="2713" spans="1:5">
      <c r="A2713" t="s">
        <v>18</v>
      </c>
      <c r="B2713">
        <v>2011</v>
      </c>
      <c r="C2713">
        <v>40</v>
      </c>
      <c r="D2713">
        <v>11</v>
      </c>
      <c r="E2713">
        <v>3110</v>
      </c>
    </row>
    <row r="2714" spans="1:5">
      <c r="A2714" t="s">
        <v>19</v>
      </c>
      <c r="B2714">
        <v>2011</v>
      </c>
      <c r="C2714">
        <v>40</v>
      </c>
      <c r="D2714">
        <v>3</v>
      </c>
      <c r="E2714">
        <v>2480</v>
      </c>
    </row>
    <row r="2715" spans="1:5">
      <c r="A2715" t="s">
        <v>20</v>
      </c>
      <c r="B2715">
        <v>2011</v>
      </c>
      <c r="C2715">
        <v>40</v>
      </c>
      <c r="D2715">
        <v>0</v>
      </c>
      <c r="E2715">
        <v>0</v>
      </c>
    </row>
    <row r="2716" spans="1:5">
      <c r="A2716" t="s">
        <v>21</v>
      </c>
      <c r="B2716">
        <v>2011</v>
      </c>
      <c r="C2716">
        <v>40</v>
      </c>
      <c r="D2716">
        <v>60</v>
      </c>
      <c r="E2716">
        <v>38831</v>
      </c>
    </row>
    <row r="2717" spans="1:5">
      <c r="A2717" t="s">
        <v>22</v>
      </c>
      <c r="B2717">
        <v>2011</v>
      </c>
      <c r="C2717">
        <v>40</v>
      </c>
      <c r="D2717">
        <v>21</v>
      </c>
      <c r="E2717">
        <v>14588</v>
      </c>
    </row>
    <row r="2718" spans="1:5">
      <c r="A2718" t="s">
        <v>23</v>
      </c>
      <c r="B2718">
        <v>2011</v>
      </c>
      <c r="C2718">
        <v>40</v>
      </c>
      <c r="D2718">
        <v>8</v>
      </c>
      <c r="E2718">
        <v>3829</v>
      </c>
    </row>
    <row r="2719" spans="1:5">
      <c r="A2719" t="s">
        <v>24</v>
      </c>
      <c r="B2719">
        <v>2011</v>
      </c>
      <c r="C2719">
        <v>40</v>
      </c>
      <c r="D2719">
        <v>88</v>
      </c>
      <c r="E2719">
        <v>48153</v>
      </c>
    </row>
    <row r="2720" spans="1:5">
      <c r="A2720" t="s">
        <v>25</v>
      </c>
      <c r="B2720">
        <v>2011</v>
      </c>
      <c r="C2720">
        <v>40</v>
      </c>
      <c r="D2720">
        <v>44</v>
      </c>
      <c r="E2720">
        <v>11603</v>
      </c>
    </row>
    <row r="2721" spans="1:5">
      <c r="A2721" t="s">
        <v>26</v>
      </c>
      <c r="B2721">
        <v>2011</v>
      </c>
      <c r="C2721">
        <v>40</v>
      </c>
      <c r="D2721">
        <v>10</v>
      </c>
      <c r="E2721">
        <v>3478</v>
      </c>
    </row>
    <row r="2722" spans="1:5">
      <c r="A2722" t="s">
        <v>27</v>
      </c>
      <c r="B2722">
        <v>2011</v>
      </c>
      <c r="C2722">
        <v>40</v>
      </c>
      <c r="D2722">
        <v>40</v>
      </c>
      <c r="E2722">
        <v>8919</v>
      </c>
    </row>
    <row r="2723" spans="1:5">
      <c r="A2723" t="s">
        <v>28</v>
      </c>
      <c r="B2723">
        <v>2011</v>
      </c>
      <c r="C2723">
        <v>40</v>
      </c>
      <c r="D2723">
        <v>16</v>
      </c>
      <c r="E2723">
        <v>17007</v>
      </c>
    </row>
    <row r="2724" spans="1:5">
      <c r="A2724" t="s">
        <v>29</v>
      </c>
      <c r="B2724">
        <v>2011</v>
      </c>
      <c r="C2724">
        <v>40</v>
      </c>
      <c r="D2724">
        <v>24</v>
      </c>
      <c r="E2724">
        <v>13235</v>
      </c>
    </row>
    <row r="2725" spans="1:5">
      <c r="A2725" t="s">
        <v>30</v>
      </c>
      <c r="B2725">
        <v>2011</v>
      </c>
      <c r="C2725">
        <v>40</v>
      </c>
      <c r="D2725">
        <v>31</v>
      </c>
      <c r="E2725">
        <v>5940</v>
      </c>
    </row>
    <row r="2726" spans="1:5">
      <c r="A2726" t="s">
        <v>31</v>
      </c>
      <c r="B2726">
        <v>2011</v>
      </c>
      <c r="C2726">
        <v>40</v>
      </c>
      <c r="D2726">
        <v>12</v>
      </c>
      <c r="E2726">
        <v>8569</v>
      </c>
    </row>
    <row r="2727" spans="1:5">
      <c r="A2727" t="s">
        <v>32</v>
      </c>
      <c r="B2727">
        <v>2011</v>
      </c>
      <c r="C2727">
        <v>40</v>
      </c>
      <c r="D2727">
        <v>53</v>
      </c>
      <c r="E2727">
        <v>28770</v>
      </c>
    </row>
    <row r="2728" spans="1:5">
      <c r="A2728" t="s">
        <v>33</v>
      </c>
      <c r="B2728">
        <v>2011</v>
      </c>
      <c r="C2728">
        <v>40</v>
      </c>
      <c r="D2728">
        <v>52</v>
      </c>
      <c r="E2728">
        <v>17495</v>
      </c>
    </row>
    <row r="2729" spans="1:5">
      <c r="A2729" t="s">
        <v>34</v>
      </c>
      <c r="B2729">
        <v>2011</v>
      </c>
      <c r="C2729">
        <v>40</v>
      </c>
      <c r="D2729">
        <v>14</v>
      </c>
      <c r="E2729">
        <v>4749</v>
      </c>
    </row>
    <row r="2730" spans="1:5">
      <c r="A2730" t="s">
        <v>35</v>
      </c>
      <c r="B2730">
        <v>2011</v>
      </c>
      <c r="C2730">
        <v>40</v>
      </c>
      <c r="D2730">
        <v>39</v>
      </c>
      <c r="E2730">
        <v>15187</v>
      </c>
    </row>
    <row r="2731" spans="1:5">
      <c r="A2731" t="s">
        <v>36</v>
      </c>
      <c r="B2731">
        <v>2011</v>
      </c>
      <c r="C2731">
        <v>40</v>
      </c>
      <c r="D2731">
        <v>31</v>
      </c>
      <c r="E2731">
        <v>9665</v>
      </c>
    </row>
    <row r="2732" spans="1:5">
      <c r="A2732" t="s">
        <v>37</v>
      </c>
      <c r="B2732">
        <v>2011</v>
      </c>
      <c r="C2732">
        <v>40</v>
      </c>
      <c r="D2732">
        <v>7</v>
      </c>
      <c r="E2732">
        <v>2331</v>
      </c>
    </row>
    <row r="2733" spans="1:5">
      <c r="A2733" t="s">
        <v>38</v>
      </c>
      <c r="B2733">
        <v>2011</v>
      </c>
      <c r="C2733">
        <v>40</v>
      </c>
      <c r="D2733">
        <v>16</v>
      </c>
      <c r="E2733">
        <v>3206</v>
      </c>
    </row>
    <row r="2734" spans="1:5">
      <c r="A2734" t="s">
        <v>39</v>
      </c>
      <c r="B2734">
        <v>2011</v>
      </c>
      <c r="C2734">
        <v>40</v>
      </c>
      <c r="D2734">
        <v>33</v>
      </c>
      <c r="E2734">
        <v>15659</v>
      </c>
    </row>
    <row r="2735" spans="1:5">
      <c r="A2735" t="s">
        <v>40</v>
      </c>
      <c r="B2735">
        <v>2011</v>
      </c>
      <c r="C2735">
        <v>40</v>
      </c>
      <c r="D2735">
        <v>26</v>
      </c>
      <c r="E2735">
        <v>3319</v>
      </c>
    </row>
    <row r="2736" spans="1:5">
      <c r="A2736" t="s">
        <v>41</v>
      </c>
      <c r="B2736">
        <v>2011</v>
      </c>
      <c r="C2736">
        <v>40</v>
      </c>
      <c r="D2736">
        <v>18</v>
      </c>
      <c r="E2736">
        <v>5489</v>
      </c>
    </row>
    <row r="2737" spans="1:5">
      <c r="A2737" t="s">
        <v>42</v>
      </c>
      <c r="B2737">
        <v>2011</v>
      </c>
      <c r="C2737">
        <v>40</v>
      </c>
      <c r="D2737">
        <v>23</v>
      </c>
      <c r="E2737">
        <v>7672</v>
      </c>
    </row>
    <row r="2738" spans="1:5">
      <c r="A2738" t="s">
        <v>43</v>
      </c>
      <c r="B2738">
        <v>2011</v>
      </c>
      <c r="C2738">
        <v>40</v>
      </c>
      <c r="D2738">
        <v>108</v>
      </c>
      <c r="E2738">
        <v>14840</v>
      </c>
    </row>
    <row r="2739" spans="1:5">
      <c r="A2739" t="s">
        <v>44</v>
      </c>
      <c r="B2739">
        <v>2011</v>
      </c>
      <c r="C2739">
        <v>40</v>
      </c>
      <c r="D2739">
        <v>52</v>
      </c>
      <c r="E2739">
        <v>18251</v>
      </c>
    </row>
    <row r="2740" spans="1:5">
      <c r="A2740" t="s">
        <v>45</v>
      </c>
      <c r="B2740">
        <v>2011</v>
      </c>
      <c r="C2740">
        <v>40</v>
      </c>
      <c r="D2740">
        <v>14</v>
      </c>
      <c r="E2740">
        <v>4709</v>
      </c>
    </row>
    <row r="2741" spans="1:5">
      <c r="A2741" t="s">
        <v>46</v>
      </c>
      <c r="B2741">
        <v>2011</v>
      </c>
      <c r="C2741">
        <v>40</v>
      </c>
      <c r="D2741">
        <v>55</v>
      </c>
      <c r="E2741">
        <v>17193</v>
      </c>
    </row>
    <row r="2742" spans="1:5">
      <c r="A2742" t="s">
        <v>47</v>
      </c>
      <c r="B2742">
        <v>2011</v>
      </c>
      <c r="C2742">
        <v>40</v>
      </c>
      <c r="D2742">
        <v>19</v>
      </c>
      <c r="E2742">
        <v>2684</v>
      </c>
    </row>
    <row r="2743" spans="1:5">
      <c r="A2743" t="s">
        <v>48</v>
      </c>
      <c r="B2743">
        <v>2011</v>
      </c>
      <c r="C2743">
        <v>40</v>
      </c>
      <c r="D2743">
        <v>15</v>
      </c>
      <c r="E2743">
        <v>3403</v>
      </c>
    </row>
    <row r="2744" spans="1:5">
      <c r="A2744" t="s">
        <v>49</v>
      </c>
      <c r="B2744">
        <v>2011</v>
      </c>
      <c r="C2744">
        <v>40</v>
      </c>
      <c r="D2744">
        <v>59</v>
      </c>
      <c r="E2744">
        <v>20578</v>
      </c>
    </row>
    <row r="2745" spans="1:5">
      <c r="A2745" t="s">
        <v>50</v>
      </c>
      <c r="B2745">
        <v>2011</v>
      </c>
      <c r="C2745">
        <v>40</v>
      </c>
      <c r="D2745">
        <v>18</v>
      </c>
      <c r="E2745">
        <v>6497</v>
      </c>
    </row>
    <row r="2746" spans="1:5">
      <c r="A2746" t="s">
        <v>51</v>
      </c>
      <c r="B2746">
        <v>2011</v>
      </c>
      <c r="C2746">
        <v>40</v>
      </c>
      <c r="D2746">
        <v>19</v>
      </c>
      <c r="E2746">
        <v>7589</v>
      </c>
    </row>
    <row r="2747" spans="1:5">
      <c r="A2747" t="s">
        <v>52</v>
      </c>
      <c r="B2747">
        <v>2011</v>
      </c>
      <c r="C2747">
        <v>40</v>
      </c>
      <c r="D2747">
        <v>19</v>
      </c>
      <c r="E2747">
        <v>6054</v>
      </c>
    </row>
    <row r="2748" spans="1:5">
      <c r="A2748" t="s">
        <v>53</v>
      </c>
      <c r="B2748">
        <v>2011</v>
      </c>
      <c r="C2748">
        <v>40</v>
      </c>
      <c r="D2748">
        <v>49</v>
      </c>
      <c r="E2748">
        <v>11558</v>
      </c>
    </row>
    <row r="2749" spans="1:5">
      <c r="A2749" t="s">
        <v>54</v>
      </c>
      <c r="B2749">
        <v>2011</v>
      </c>
      <c r="C2749">
        <v>40</v>
      </c>
      <c r="D2749">
        <v>71</v>
      </c>
      <c r="E2749">
        <v>41347</v>
      </c>
    </row>
    <row r="2750" spans="1:5">
      <c r="A2750" t="s">
        <v>55</v>
      </c>
      <c r="B2750">
        <v>2011</v>
      </c>
      <c r="C2750">
        <v>40</v>
      </c>
      <c r="D2750">
        <v>35</v>
      </c>
      <c r="E2750">
        <v>11998</v>
      </c>
    </row>
    <row r="2751" spans="1:5">
      <c r="A2751" t="s">
        <v>56</v>
      </c>
      <c r="B2751">
        <v>2011</v>
      </c>
      <c r="C2751">
        <v>40</v>
      </c>
      <c r="D2751">
        <v>11</v>
      </c>
      <c r="E2751">
        <v>3403</v>
      </c>
    </row>
    <row r="2752" spans="1:5">
      <c r="A2752" t="s">
        <v>57</v>
      </c>
      <c r="B2752">
        <v>2011</v>
      </c>
      <c r="C2752">
        <v>40</v>
      </c>
      <c r="D2752">
        <v>93</v>
      </c>
      <c r="E2752">
        <v>67252</v>
      </c>
    </row>
    <row r="2753" spans="1:5">
      <c r="A2753" t="s">
        <v>58</v>
      </c>
      <c r="B2753">
        <v>2011</v>
      </c>
      <c r="C2753">
        <v>40</v>
      </c>
      <c r="D2753">
        <v>17</v>
      </c>
      <c r="E2753">
        <v>7519</v>
      </c>
    </row>
    <row r="2754" spans="1:5">
      <c r="A2754" t="s">
        <v>59</v>
      </c>
      <c r="B2754">
        <v>2011</v>
      </c>
      <c r="C2754">
        <v>40</v>
      </c>
      <c r="D2754">
        <v>41</v>
      </c>
      <c r="E2754">
        <v>11776</v>
      </c>
    </row>
    <row r="2755" spans="1:5">
      <c r="A2755" t="s">
        <v>60</v>
      </c>
      <c r="B2755">
        <v>2011</v>
      </c>
      <c r="C2755">
        <v>40</v>
      </c>
      <c r="D2755">
        <v>36</v>
      </c>
      <c r="E2755">
        <v>3404</v>
      </c>
    </row>
    <row r="2756" spans="1:5">
      <c r="A2756" t="s">
        <v>61</v>
      </c>
      <c r="B2756">
        <v>2011</v>
      </c>
      <c r="C2756">
        <v>40</v>
      </c>
      <c r="D2756">
        <v>25</v>
      </c>
      <c r="E2756">
        <v>5384</v>
      </c>
    </row>
    <row r="2757" spans="1:5">
      <c r="A2757" t="s">
        <v>63</v>
      </c>
      <c r="B2757">
        <v>2011</v>
      </c>
      <c r="C2757">
        <v>40</v>
      </c>
      <c r="D2757">
        <v>0</v>
      </c>
      <c r="E2757">
        <v>0</v>
      </c>
    </row>
    <row r="2758" spans="1:5">
      <c r="A2758" t="s">
        <v>62</v>
      </c>
      <c r="B2758">
        <v>2011</v>
      </c>
      <c r="C2758">
        <v>40</v>
      </c>
      <c r="D2758">
        <v>98</v>
      </c>
      <c r="E2758">
        <v>102863</v>
      </c>
    </row>
    <row r="2759" spans="1:5">
      <c r="A2759" t="s">
        <v>6</v>
      </c>
      <c r="B2759">
        <v>2011</v>
      </c>
      <c r="C2759">
        <v>41</v>
      </c>
      <c r="D2759">
        <v>29</v>
      </c>
      <c r="E2759">
        <v>11209</v>
      </c>
    </row>
    <row r="2760" spans="1:5">
      <c r="A2760" t="s">
        <v>12</v>
      </c>
      <c r="B2760">
        <v>2011</v>
      </c>
      <c r="C2760">
        <v>41</v>
      </c>
      <c r="D2760">
        <v>7</v>
      </c>
      <c r="E2760">
        <v>2527</v>
      </c>
    </row>
    <row r="2761" spans="1:5">
      <c r="A2761" t="s">
        <v>13</v>
      </c>
      <c r="B2761">
        <v>2011</v>
      </c>
      <c r="C2761">
        <v>41</v>
      </c>
      <c r="D2761">
        <v>38</v>
      </c>
      <c r="E2761">
        <v>20106</v>
      </c>
    </row>
    <row r="2762" spans="1:5">
      <c r="A2762" t="s">
        <v>14</v>
      </c>
      <c r="B2762">
        <v>2011</v>
      </c>
      <c r="C2762">
        <v>41</v>
      </c>
      <c r="D2762">
        <v>18</v>
      </c>
      <c r="E2762">
        <v>3578</v>
      </c>
    </row>
    <row r="2763" spans="1:5">
      <c r="A2763" t="s">
        <v>15</v>
      </c>
      <c r="B2763">
        <v>2011</v>
      </c>
      <c r="C2763">
        <v>41</v>
      </c>
      <c r="D2763">
        <v>122</v>
      </c>
      <c r="E2763">
        <v>34038</v>
      </c>
    </row>
    <row r="2764" spans="1:5">
      <c r="A2764" t="s">
        <v>16</v>
      </c>
      <c r="B2764">
        <v>2011</v>
      </c>
      <c r="C2764">
        <v>41</v>
      </c>
      <c r="D2764">
        <v>10</v>
      </c>
      <c r="E2764">
        <v>20609</v>
      </c>
    </row>
    <row r="2765" spans="1:5">
      <c r="A2765" t="s">
        <v>17</v>
      </c>
      <c r="B2765">
        <v>2011</v>
      </c>
      <c r="C2765">
        <v>41</v>
      </c>
      <c r="D2765">
        <v>16</v>
      </c>
      <c r="E2765">
        <v>4702</v>
      </c>
    </row>
    <row r="2766" spans="1:5">
      <c r="A2766" t="s">
        <v>18</v>
      </c>
      <c r="B2766">
        <v>2011</v>
      </c>
      <c r="C2766">
        <v>41</v>
      </c>
      <c r="D2766">
        <v>12</v>
      </c>
      <c r="E2766">
        <v>3538</v>
      </c>
    </row>
    <row r="2767" spans="1:5">
      <c r="A2767" t="s">
        <v>19</v>
      </c>
      <c r="B2767">
        <v>2011</v>
      </c>
      <c r="C2767">
        <v>41</v>
      </c>
      <c r="D2767">
        <v>3</v>
      </c>
      <c r="E2767">
        <v>2227</v>
      </c>
    </row>
    <row r="2768" spans="1:5">
      <c r="A2768" t="s">
        <v>20</v>
      </c>
      <c r="B2768">
        <v>2011</v>
      </c>
      <c r="C2768">
        <v>41</v>
      </c>
      <c r="D2768">
        <v>0</v>
      </c>
      <c r="E2768">
        <v>0</v>
      </c>
    </row>
    <row r="2769" spans="1:5">
      <c r="A2769" t="s">
        <v>21</v>
      </c>
      <c r="B2769">
        <v>2011</v>
      </c>
      <c r="C2769">
        <v>41</v>
      </c>
      <c r="D2769">
        <v>59</v>
      </c>
      <c r="E2769">
        <v>37836</v>
      </c>
    </row>
    <row r="2770" spans="1:5">
      <c r="A2770" t="s">
        <v>22</v>
      </c>
      <c r="B2770">
        <v>2011</v>
      </c>
      <c r="C2770">
        <v>41</v>
      </c>
      <c r="D2770">
        <v>23</v>
      </c>
      <c r="E2770">
        <v>22278</v>
      </c>
    </row>
    <row r="2771" spans="1:5">
      <c r="A2771" t="s">
        <v>23</v>
      </c>
      <c r="B2771">
        <v>2011</v>
      </c>
      <c r="C2771">
        <v>41</v>
      </c>
      <c r="D2771">
        <v>9</v>
      </c>
      <c r="E2771">
        <v>3813</v>
      </c>
    </row>
    <row r="2772" spans="1:5">
      <c r="A2772" t="s">
        <v>24</v>
      </c>
      <c r="B2772">
        <v>2011</v>
      </c>
      <c r="C2772">
        <v>41</v>
      </c>
      <c r="D2772">
        <v>89</v>
      </c>
      <c r="E2772">
        <v>48283</v>
      </c>
    </row>
    <row r="2773" spans="1:5">
      <c r="A2773" t="s">
        <v>25</v>
      </c>
      <c r="B2773">
        <v>2011</v>
      </c>
      <c r="C2773">
        <v>41</v>
      </c>
      <c r="D2773">
        <v>44</v>
      </c>
      <c r="E2773">
        <v>11669</v>
      </c>
    </row>
    <row r="2774" spans="1:5">
      <c r="A2774" t="s">
        <v>26</v>
      </c>
      <c r="B2774">
        <v>2011</v>
      </c>
      <c r="C2774">
        <v>41</v>
      </c>
      <c r="D2774">
        <v>10</v>
      </c>
      <c r="E2774">
        <v>3389</v>
      </c>
    </row>
    <row r="2775" spans="1:5">
      <c r="A2775" t="s">
        <v>27</v>
      </c>
      <c r="B2775">
        <v>2011</v>
      </c>
      <c r="C2775">
        <v>41</v>
      </c>
      <c r="D2775">
        <v>42</v>
      </c>
      <c r="E2775">
        <v>10054</v>
      </c>
    </row>
    <row r="2776" spans="1:5">
      <c r="A2776" t="s">
        <v>28</v>
      </c>
      <c r="B2776">
        <v>2011</v>
      </c>
      <c r="C2776">
        <v>41</v>
      </c>
      <c r="D2776">
        <v>16</v>
      </c>
      <c r="E2776">
        <v>16821</v>
      </c>
    </row>
    <row r="2777" spans="1:5">
      <c r="A2777" t="s">
        <v>29</v>
      </c>
      <c r="B2777">
        <v>2011</v>
      </c>
      <c r="C2777">
        <v>41</v>
      </c>
      <c r="D2777">
        <v>24</v>
      </c>
      <c r="E2777">
        <v>12277</v>
      </c>
    </row>
    <row r="2778" spans="1:5">
      <c r="A2778" t="s">
        <v>30</v>
      </c>
      <c r="B2778">
        <v>2011</v>
      </c>
      <c r="C2778">
        <v>41</v>
      </c>
      <c r="D2778">
        <v>29</v>
      </c>
      <c r="E2778">
        <v>5902</v>
      </c>
    </row>
    <row r="2779" spans="1:5">
      <c r="A2779" t="s">
        <v>31</v>
      </c>
      <c r="B2779">
        <v>2011</v>
      </c>
      <c r="C2779">
        <v>41</v>
      </c>
      <c r="D2779">
        <v>14</v>
      </c>
      <c r="E2779">
        <v>8237</v>
      </c>
    </row>
    <row r="2780" spans="1:5">
      <c r="A2780" t="s">
        <v>32</v>
      </c>
      <c r="B2780">
        <v>2011</v>
      </c>
      <c r="C2780">
        <v>41</v>
      </c>
      <c r="D2780">
        <v>51</v>
      </c>
      <c r="E2780">
        <v>25732</v>
      </c>
    </row>
    <row r="2781" spans="1:5">
      <c r="A2781" t="s">
        <v>33</v>
      </c>
      <c r="B2781">
        <v>2011</v>
      </c>
      <c r="C2781">
        <v>41</v>
      </c>
      <c r="D2781">
        <v>55</v>
      </c>
      <c r="E2781">
        <v>17800</v>
      </c>
    </row>
    <row r="2782" spans="1:5">
      <c r="A2782" t="s">
        <v>34</v>
      </c>
      <c r="B2782">
        <v>2011</v>
      </c>
      <c r="C2782">
        <v>41</v>
      </c>
      <c r="D2782">
        <v>15</v>
      </c>
      <c r="E2782">
        <v>5655</v>
      </c>
    </row>
    <row r="2783" spans="1:5">
      <c r="A2783" t="s">
        <v>35</v>
      </c>
      <c r="B2783">
        <v>2011</v>
      </c>
      <c r="C2783">
        <v>41</v>
      </c>
      <c r="D2783">
        <v>34</v>
      </c>
      <c r="E2783">
        <v>15161</v>
      </c>
    </row>
    <row r="2784" spans="1:5">
      <c r="A2784" t="s">
        <v>36</v>
      </c>
      <c r="B2784">
        <v>2011</v>
      </c>
      <c r="C2784">
        <v>41</v>
      </c>
      <c r="D2784">
        <v>31</v>
      </c>
      <c r="E2784">
        <v>9265</v>
      </c>
    </row>
    <row r="2785" spans="1:5">
      <c r="A2785" t="s">
        <v>37</v>
      </c>
      <c r="B2785">
        <v>2011</v>
      </c>
      <c r="C2785">
        <v>41</v>
      </c>
      <c r="D2785">
        <v>7</v>
      </c>
      <c r="E2785">
        <v>2203</v>
      </c>
    </row>
    <row r="2786" spans="1:5">
      <c r="A2786" t="s">
        <v>38</v>
      </c>
      <c r="B2786">
        <v>2011</v>
      </c>
      <c r="C2786">
        <v>41</v>
      </c>
      <c r="D2786">
        <v>16</v>
      </c>
      <c r="E2786">
        <v>2897</v>
      </c>
    </row>
    <row r="2787" spans="1:5">
      <c r="A2787" t="s">
        <v>39</v>
      </c>
      <c r="B2787">
        <v>2011</v>
      </c>
      <c r="C2787">
        <v>41</v>
      </c>
      <c r="D2787">
        <v>31</v>
      </c>
      <c r="E2787">
        <v>14235</v>
      </c>
    </row>
    <row r="2788" spans="1:5">
      <c r="A2788" t="s">
        <v>40</v>
      </c>
      <c r="B2788">
        <v>2011</v>
      </c>
      <c r="C2788">
        <v>41</v>
      </c>
      <c r="D2788">
        <v>29</v>
      </c>
      <c r="E2788">
        <v>4731</v>
      </c>
    </row>
    <row r="2789" spans="1:5">
      <c r="A2789" t="s">
        <v>41</v>
      </c>
      <c r="B2789">
        <v>2011</v>
      </c>
      <c r="C2789">
        <v>41</v>
      </c>
      <c r="D2789">
        <v>19</v>
      </c>
      <c r="E2789">
        <v>5592</v>
      </c>
    </row>
    <row r="2790" spans="1:5">
      <c r="A2790" t="s">
        <v>42</v>
      </c>
      <c r="B2790">
        <v>2011</v>
      </c>
      <c r="C2790">
        <v>41</v>
      </c>
      <c r="D2790">
        <v>22</v>
      </c>
      <c r="E2790">
        <v>6841</v>
      </c>
    </row>
    <row r="2791" spans="1:5">
      <c r="A2791" t="s">
        <v>43</v>
      </c>
      <c r="B2791">
        <v>2011</v>
      </c>
      <c r="C2791">
        <v>41</v>
      </c>
      <c r="D2791">
        <v>107</v>
      </c>
      <c r="E2791">
        <v>14635</v>
      </c>
    </row>
    <row r="2792" spans="1:5">
      <c r="A2792" t="s">
        <v>44</v>
      </c>
      <c r="B2792">
        <v>2011</v>
      </c>
      <c r="C2792">
        <v>41</v>
      </c>
      <c r="D2792">
        <v>56</v>
      </c>
      <c r="E2792">
        <v>18837</v>
      </c>
    </row>
    <row r="2793" spans="1:5">
      <c r="A2793" t="s">
        <v>45</v>
      </c>
      <c r="B2793">
        <v>2011</v>
      </c>
      <c r="C2793">
        <v>41</v>
      </c>
      <c r="D2793">
        <v>17</v>
      </c>
      <c r="E2793">
        <v>5025</v>
      </c>
    </row>
    <row r="2794" spans="1:5">
      <c r="A2794" t="s">
        <v>46</v>
      </c>
      <c r="B2794">
        <v>2011</v>
      </c>
      <c r="C2794">
        <v>41</v>
      </c>
      <c r="D2794">
        <v>55</v>
      </c>
      <c r="E2794">
        <v>17506</v>
      </c>
    </row>
    <row r="2795" spans="1:5">
      <c r="A2795" t="s">
        <v>47</v>
      </c>
      <c r="B2795">
        <v>2011</v>
      </c>
      <c r="C2795">
        <v>41</v>
      </c>
      <c r="D2795">
        <v>18</v>
      </c>
      <c r="E2795">
        <v>2689</v>
      </c>
    </row>
    <row r="2796" spans="1:5">
      <c r="A2796" t="s">
        <v>48</v>
      </c>
      <c r="B2796">
        <v>2011</v>
      </c>
      <c r="C2796">
        <v>41</v>
      </c>
      <c r="D2796">
        <v>18</v>
      </c>
      <c r="E2796">
        <v>3684</v>
      </c>
    </row>
    <row r="2797" spans="1:5">
      <c r="A2797" t="s">
        <v>49</v>
      </c>
      <c r="B2797">
        <v>2011</v>
      </c>
      <c r="C2797">
        <v>41</v>
      </c>
      <c r="D2797">
        <v>59</v>
      </c>
      <c r="E2797">
        <v>19637</v>
      </c>
    </row>
    <row r="2798" spans="1:5">
      <c r="A2798" t="s">
        <v>50</v>
      </c>
      <c r="B2798">
        <v>2011</v>
      </c>
      <c r="C2798">
        <v>41</v>
      </c>
      <c r="D2798">
        <v>19</v>
      </c>
      <c r="E2798">
        <v>5662</v>
      </c>
    </row>
    <row r="2799" spans="1:5">
      <c r="A2799" t="s">
        <v>51</v>
      </c>
      <c r="B2799">
        <v>2011</v>
      </c>
      <c r="C2799">
        <v>41</v>
      </c>
      <c r="D2799">
        <v>20</v>
      </c>
      <c r="E2799">
        <v>7532</v>
      </c>
    </row>
    <row r="2800" spans="1:5">
      <c r="A2800" t="s">
        <v>52</v>
      </c>
      <c r="B2800">
        <v>2011</v>
      </c>
      <c r="C2800">
        <v>41</v>
      </c>
      <c r="D2800">
        <v>19</v>
      </c>
      <c r="E2800">
        <v>6004</v>
      </c>
    </row>
    <row r="2801" spans="1:5">
      <c r="A2801" t="s">
        <v>53</v>
      </c>
      <c r="B2801">
        <v>2011</v>
      </c>
      <c r="C2801">
        <v>41</v>
      </c>
      <c r="D2801">
        <v>49</v>
      </c>
      <c r="E2801">
        <v>11761</v>
      </c>
    </row>
    <row r="2802" spans="1:5">
      <c r="A2802" t="s">
        <v>54</v>
      </c>
      <c r="B2802">
        <v>2011</v>
      </c>
      <c r="C2802">
        <v>41</v>
      </c>
      <c r="D2802">
        <v>70</v>
      </c>
      <c r="E2802">
        <v>41222</v>
      </c>
    </row>
    <row r="2803" spans="1:5">
      <c r="A2803" t="s">
        <v>55</v>
      </c>
      <c r="B2803">
        <v>2011</v>
      </c>
      <c r="C2803">
        <v>41</v>
      </c>
      <c r="D2803">
        <v>47</v>
      </c>
      <c r="E2803">
        <v>18097</v>
      </c>
    </row>
    <row r="2804" spans="1:5">
      <c r="A2804" t="s">
        <v>56</v>
      </c>
      <c r="B2804">
        <v>2011</v>
      </c>
      <c r="C2804">
        <v>41</v>
      </c>
      <c r="D2804">
        <v>11</v>
      </c>
      <c r="E2804">
        <v>3482</v>
      </c>
    </row>
    <row r="2805" spans="1:5">
      <c r="A2805" t="s">
        <v>57</v>
      </c>
      <c r="B2805">
        <v>2011</v>
      </c>
      <c r="C2805">
        <v>41</v>
      </c>
      <c r="D2805">
        <v>92</v>
      </c>
      <c r="E2805">
        <v>68447</v>
      </c>
    </row>
    <row r="2806" spans="1:5">
      <c r="A2806" t="s">
        <v>58</v>
      </c>
      <c r="B2806">
        <v>2011</v>
      </c>
      <c r="C2806">
        <v>41</v>
      </c>
      <c r="D2806">
        <v>18</v>
      </c>
      <c r="E2806">
        <v>7869</v>
      </c>
    </row>
    <row r="2807" spans="1:5">
      <c r="A2807" t="s">
        <v>59</v>
      </c>
      <c r="B2807">
        <v>2011</v>
      </c>
      <c r="C2807">
        <v>41</v>
      </c>
      <c r="D2807">
        <v>45</v>
      </c>
      <c r="E2807">
        <v>13258</v>
      </c>
    </row>
    <row r="2808" spans="1:5">
      <c r="A2808" t="s">
        <v>60</v>
      </c>
      <c r="B2808">
        <v>2011</v>
      </c>
      <c r="C2808">
        <v>41</v>
      </c>
      <c r="D2808">
        <v>34</v>
      </c>
      <c r="E2808">
        <v>4140</v>
      </c>
    </row>
    <row r="2809" spans="1:5">
      <c r="A2809" t="s">
        <v>61</v>
      </c>
      <c r="B2809">
        <v>2011</v>
      </c>
      <c r="C2809">
        <v>41</v>
      </c>
      <c r="D2809">
        <v>24</v>
      </c>
      <c r="E2809">
        <v>4597</v>
      </c>
    </row>
    <row r="2810" spans="1:5">
      <c r="A2810" t="s">
        <v>63</v>
      </c>
      <c r="B2810">
        <v>2011</v>
      </c>
      <c r="C2810">
        <v>41</v>
      </c>
      <c r="D2810">
        <v>0</v>
      </c>
      <c r="E2810">
        <v>0</v>
      </c>
    </row>
    <row r="2811" spans="1:5">
      <c r="A2811" t="s">
        <v>62</v>
      </c>
      <c r="B2811">
        <v>2011</v>
      </c>
      <c r="C2811">
        <v>41</v>
      </c>
      <c r="D2811">
        <v>97</v>
      </c>
      <c r="E2811">
        <v>102200</v>
      </c>
    </row>
    <row r="2812" spans="1:5">
      <c r="A2812" t="s">
        <v>6</v>
      </c>
      <c r="B2812">
        <v>2011</v>
      </c>
      <c r="C2812">
        <v>42</v>
      </c>
      <c r="D2812">
        <v>26</v>
      </c>
      <c r="E2812">
        <v>9196</v>
      </c>
    </row>
    <row r="2813" spans="1:5">
      <c r="A2813" t="s">
        <v>12</v>
      </c>
      <c r="B2813">
        <v>2011</v>
      </c>
      <c r="C2813">
        <v>42</v>
      </c>
      <c r="D2813">
        <v>8</v>
      </c>
      <c r="E2813">
        <v>3207</v>
      </c>
    </row>
    <row r="2814" spans="1:5">
      <c r="A2814" t="s">
        <v>13</v>
      </c>
      <c r="B2814">
        <v>2011</v>
      </c>
      <c r="C2814">
        <v>42</v>
      </c>
      <c r="D2814">
        <v>38</v>
      </c>
      <c r="E2814">
        <v>21231</v>
      </c>
    </row>
    <row r="2815" spans="1:5">
      <c r="A2815" t="s">
        <v>14</v>
      </c>
      <c r="B2815">
        <v>2011</v>
      </c>
      <c r="C2815">
        <v>42</v>
      </c>
      <c r="D2815">
        <v>20</v>
      </c>
      <c r="E2815">
        <v>4220</v>
      </c>
    </row>
    <row r="2816" spans="1:5">
      <c r="A2816" t="s">
        <v>15</v>
      </c>
      <c r="B2816">
        <v>2011</v>
      </c>
      <c r="C2816">
        <v>42</v>
      </c>
      <c r="D2816">
        <v>116</v>
      </c>
      <c r="E2816">
        <v>33614</v>
      </c>
    </row>
    <row r="2817" spans="1:5">
      <c r="A2817" t="s">
        <v>16</v>
      </c>
      <c r="B2817">
        <v>2011</v>
      </c>
      <c r="C2817">
        <v>42</v>
      </c>
      <c r="D2817">
        <v>11</v>
      </c>
      <c r="E2817">
        <v>21488</v>
      </c>
    </row>
    <row r="2818" spans="1:5">
      <c r="A2818" t="s">
        <v>17</v>
      </c>
      <c r="B2818">
        <v>2011</v>
      </c>
      <c r="C2818">
        <v>42</v>
      </c>
      <c r="D2818">
        <v>16</v>
      </c>
      <c r="E2818">
        <v>4650</v>
      </c>
    </row>
    <row r="2819" spans="1:5">
      <c r="A2819" t="s">
        <v>18</v>
      </c>
      <c r="B2819">
        <v>2011</v>
      </c>
      <c r="C2819">
        <v>42</v>
      </c>
      <c r="D2819">
        <v>12</v>
      </c>
      <c r="E2819">
        <v>3134</v>
      </c>
    </row>
    <row r="2820" spans="1:5">
      <c r="A2820" t="s">
        <v>19</v>
      </c>
      <c r="B2820">
        <v>2011</v>
      </c>
      <c r="C2820">
        <v>42</v>
      </c>
      <c r="D2820">
        <v>3</v>
      </c>
      <c r="E2820">
        <v>2179</v>
      </c>
    </row>
    <row r="2821" spans="1:5">
      <c r="A2821" t="s">
        <v>20</v>
      </c>
      <c r="B2821">
        <v>2011</v>
      </c>
      <c r="C2821">
        <v>42</v>
      </c>
      <c r="D2821">
        <v>0</v>
      </c>
      <c r="E2821">
        <v>0</v>
      </c>
    </row>
    <row r="2822" spans="1:5">
      <c r="A2822" t="s">
        <v>21</v>
      </c>
      <c r="B2822">
        <v>2011</v>
      </c>
      <c r="C2822">
        <v>42</v>
      </c>
      <c r="D2822">
        <v>58</v>
      </c>
      <c r="E2822">
        <v>37225</v>
      </c>
    </row>
    <row r="2823" spans="1:5">
      <c r="A2823" t="s">
        <v>22</v>
      </c>
      <c r="B2823">
        <v>2011</v>
      </c>
      <c r="C2823">
        <v>42</v>
      </c>
      <c r="D2823">
        <v>24</v>
      </c>
      <c r="E2823">
        <v>15191</v>
      </c>
    </row>
    <row r="2824" spans="1:5">
      <c r="A2824" t="s">
        <v>23</v>
      </c>
      <c r="B2824">
        <v>2011</v>
      </c>
      <c r="C2824">
        <v>42</v>
      </c>
      <c r="D2824">
        <v>8</v>
      </c>
      <c r="E2824">
        <v>3868</v>
      </c>
    </row>
    <row r="2825" spans="1:5">
      <c r="A2825" t="s">
        <v>24</v>
      </c>
      <c r="B2825">
        <v>2011</v>
      </c>
      <c r="C2825">
        <v>42</v>
      </c>
      <c r="D2825">
        <v>87</v>
      </c>
      <c r="E2825">
        <v>45660</v>
      </c>
    </row>
    <row r="2826" spans="1:5">
      <c r="A2826" t="s">
        <v>25</v>
      </c>
      <c r="B2826">
        <v>2011</v>
      </c>
      <c r="C2826">
        <v>42</v>
      </c>
      <c r="D2826">
        <v>43</v>
      </c>
      <c r="E2826">
        <v>10716</v>
      </c>
    </row>
    <row r="2827" spans="1:5">
      <c r="A2827" t="s">
        <v>26</v>
      </c>
      <c r="B2827">
        <v>2011</v>
      </c>
      <c r="C2827">
        <v>42</v>
      </c>
      <c r="D2827">
        <v>10</v>
      </c>
      <c r="E2827">
        <v>3276</v>
      </c>
    </row>
    <row r="2828" spans="1:5">
      <c r="A2828" t="s">
        <v>27</v>
      </c>
      <c r="B2828">
        <v>2011</v>
      </c>
      <c r="C2828">
        <v>42</v>
      </c>
      <c r="D2828">
        <v>43</v>
      </c>
      <c r="E2828">
        <v>10485</v>
      </c>
    </row>
    <row r="2829" spans="1:5">
      <c r="A2829" t="s">
        <v>28</v>
      </c>
      <c r="B2829">
        <v>2011</v>
      </c>
      <c r="C2829">
        <v>42</v>
      </c>
      <c r="D2829">
        <v>17</v>
      </c>
      <c r="E2829">
        <v>19493</v>
      </c>
    </row>
    <row r="2830" spans="1:5">
      <c r="A2830" t="s">
        <v>29</v>
      </c>
      <c r="B2830">
        <v>2011</v>
      </c>
      <c r="C2830">
        <v>42</v>
      </c>
      <c r="D2830">
        <v>24</v>
      </c>
      <c r="E2830">
        <v>13581</v>
      </c>
    </row>
    <row r="2831" spans="1:5">
      <c r="A2831" t="s">
        <v>30</v>
      </c>
      <c r="B2831">
        <v>2011</v>
      </c>
      <c r="C2831">
        <v>42</v>
      </c>
      <c r="D2831">
        <v>31</v>
      </c>
      <c r="E2831">
        <v>6641</v>
      </c>
    </row>
    <row r="2832" spans="1:5">
      <c r="A2832" t="s">
        <v>31</v>
      </c>
      <c r="B2832">
        <v>2011</v>
      </c>
      <c r="C2832">
        <v>42</v>
      </c>
      <c r="D2832">
        <v>13</v>
      </c>
      <c r="E2832">
        <v>10823</v>
      </c>
    </row>
    <row r="2833" spans="1:5">
      <c r="A2833" t="s">
        <v>32</v>
      </c>
      <c r="B2833">
        <v>2011</v>
      </c>
      <c r="C2833">
        <v>42</v>
      </c>
      <c r="D2833">
        <v>53</v>
      </c>
      <c r="E2833">
        <v>29471</v>
      </c>
    </row>
    <row r="2834" spans="1:5">
      <c r="A2834" t="s">
        <v>33</v>
      </c>
      <c r="B2834">
        <v>2011</v>
      </c>
      <c r="C2834">
        <v>42</v>
      </c>
      <c r="D2834">
        <v>56</v>
      </c>
      <c r="E2834">
        <v>17837</v>
      </c>
    </row>
    <row r="2835" spans="1:5">
      <c r="A2835" t="s">
        <v>34</v>
      </c>
      <c r="B2835">
        <v>2011</v>
      </c>
      <c r="C2835">
        <v>42</v>
      </c>
      <c r="D2835">
        <v>14</v>
      </c>
      <c r="E2835">
        <v>4488</v>
      </c>
    </row>
    <row r="2836" spans="1:5">
      <c r="A2836" t="s">
        <v>35</v>
      </c>
      <c r="B2836">
        <v>2011</v>
      </c>
      <c r="C2836">
        <v>42</v>
      </c>
      <c r="D2836">
        <v>39</v>
      </c>
      <c r="E2836">
        <v>15157</v>
      </c>
    </row>
    <row r="2837" spans="1:5">
      <c r="A2837" t="s">
        <v>36</v>
      </c>
      <c r="B2837">
        <v>2011</v>
      </c>
      <c r="C2837">
        <v>42</v>
      </c>
      <c r="D2837">
        <v>30</v>
      </c>
      <c r="E2837">
        <v>8068</v>
      </c>
    </row>
    <row r="2838" spans="1:5">
      <c r="A2838" t="s">
        <v>37</v>
      </c>
      <c r="B2838">
        <v>2011</v>
      </c>
      <c r="C2838">
        <v>42</v>
      </c>
      <c r="D2838">
        <v>7</v>
      </c>
      <c r="E2838">
        <v>2525</v>
      </c>
    </row>
    <row r="2839" spans="1:5">
      <c r="A2839" t="s">
        <v>38</v>
      </c>
      <c r="B2839">
        <v>2011</v>
      </c>
      <c r="C2839">
        <v>42</v>
      </c>
      <c r="D2839">
        <v>16</v>
      </c>
      <c r="E2839">
        <v>3158</v>
      </c>
    </row>
    <row r="2840" spans="1:5">
      <c r="A2840" t="s">
        <v>39</v>
      </c>
      <c r="B2840">
        <v>2011</v>
      </c>
      <c r="C2840">
        <v>42</v>
      </c>
      <c r="D2840">
        <v>33</v>
      </c>
      <c r="E2840">
        <v>15968</v>
      </c>
    </row>
    <row r="2841" spans="1:5">
      <c r="A2841" t="s">
        <v>40</v>
      </c>
      <c r="B2841">
        <v>2011</v>
      </c>
      <c r="C2841">
        <v>42</v>
      </c>
      <c r="D2841">
        <v>29</v>
      </c>
      <c r="E2841">
        <v>5461</v>
      </c>
    </row>
    <row r="2842" spans="1:5">
      <c r="A2842" t="s">
        <v>41</v>
      </c>
      <c r="B2842">
        <v>2011</v>
      </c>
      <c r="C2842">
        <v>42</v>
      </c>
      <c r="D2842">
        <v>19</v>
      </c>
      <c r="E2842">
        <v>5650</v>
      </c>
    </row>
    <row r="2843" spans="1:5">
      <c r="A2843" t="s">
        <v>42</v>
      </c>
      <c r="B2843">
        <v>2011</v>
      </c>
      <c r="C2843">
        <v>42</v>
      </c>
      <c r="D2843">
        <v>25</v>
      </c>
      <c r="E2843">
        <v>8487</v>
      </c>
    </row>
    <row r="2844" spans="1:5">
      <c r="A2844" t="s">
        <v>43</v>
      </c>
      <c r="B2844">
        <v>2011</v>
      </c>
      <c r="C2844">
        <v>42</v>
      </c>
      <c r="D2844">
        <v>101</v>
      </c>
      <c r="E2844">
        <v>14069</v>
      </c>
    </row>
    <row r="2845" spans="1:5">
      <c r="A2845" t="s">
        <v>44</v>
      </c>
      <c r="B2845">
        <v>2011</v>
      </c>
      <c r="C2845">
        <v>42</v>
      </c>
      <c r="D2845">
        <v>63</v>
      </c>
      <c r="E2845">
        <v>20404</v>
      </c>
    </row>
    <row r="2846" spans="1:5">
      <c r="A2846" t="s">
        <v>45</v>
      </c>
      <c r="B2846">
        <v>2011</v>
      </c>
      <c r="C2846">
        <v>42</v>
      </c>
      <c r="D2846">
        <v>17</v>
      </c>
      <c r="E2846">
        <v>4662</v>
      </c>
    </row>
    <row r="2847" spans="1:5">
      <c r="A2847" t="s">
        <v>46</v>
      </c>
      <c r="B2847">
        <v>2011</v>
      </c>
      <c r="C2847">
        <v>42</v>
      </c>
      <c r="D2847">
        <v>58</v>
      </c>
      <c r="E2847">
        <v>18296</v>
      </c>
    </row>
    <row r="2848" spans="1:5">
      <c r="A2848" t="s">
        <v>47</v>
      </c>
      <c r="B2848">
        <v>2011</v>
      </c>
      <c r="C2848">
        <v>42</v>
      </c>
      <c r="D2848">
        <v>20</v>
      </c>
      <c r="E2848">
        <v>2953</v>
      </c>
    </row>
    <row r="2849" spans="1:5">
      <c r="A2849" t="s">
        <v>48</v>
      </c>
      <c r="B2849">
        <v>2011</v>
      </c>
      <c r="C2849">
        <v>42</v>
      </c>
      <c r="D2849">
        <v>17</v>
      </c>
      <c r="E2849">
        <v>3604</v>
      </c>
    </row>
    <row r="2850" spans="1:5">
      <c r="A2850" t="s">
        <v>49</v>
      </c>
      <c r="B2850">
        <v>2011</v>
      </c>
      <c r="C2850">
        <v>42</v>
      </c>
      <c r="D2850">
        <v>62</v>
      </c>
      <c r="E2850">
        <v>20827</v>
      </c>
    </row>
    <row r="2851" spans="1:5">
      <c r="A2851" t="s">
        <v>50</v>
      </c>
      <c r="B2851">
        <v>2011</v>
      </c>
      <c r="C2851">
        <v>42</v>
      </c>
      <c r="D2851">
        <v>19</v>
      </c>
      <c r="E2851">
        <v>6622</v>
      </c>
    </row>
    <row r="2852" spans="1:5">
      <c r="A2852" t="s">
        <v>51</v>
      </c>
      <c r="B2852">
        <v>2011</v>
      </c>
      <c r="C2852">
        <v>42</v>
      </c>
      <c r="D2852">
        <v>17</v>
      </c>
      <c r="E2852">
        <v>6581</v>
      </c>
    </row>
    <row r="2853" spans="1:5">
      <c r="A2853" t="s">
        <v>52</v>
      </c>
      <c r="B2853">
        <v>2011</v>
      </c>
      <c r="C2853">
        <v>42</v>
      </c>
      <c r="D2853">
        <v>19</v>
      </c>
      <c r="E2853">
        <v>5847</v>
      </c>
    </row>
    <row r="2854" spans="1:5">
      <c r="A2854" t="s">
        <v>53</v>
      </c>
      <c r="B2854">
        <v>2011</v>
      </c>
      <c r="C2854">
        <v>42</v>
      </c>
      <c r="D2854">
        <v>51</v>
      </c>
      <c r="E2854">
        <v>11469</v>
      </c>
    </row>
    <row r="2855" spans="1:5">
      <c r="A2855" t="s">
        <v>54</v>
      </c>
      <c r="B2855">
        <v>2011</v>
      </c>
      <c r="C2855">
        <v>42</v>
      </c>
      <c r="D2855">
        <v>73</v>
      </c>
      <c r="E2855">
        <v>38842</v>
      </c>
    </row>
    <row r="2856" spans="1:5">
      <c r="A2856" t="s">
        <v>55</v>
      </c>
      <c r="B2856">
        <v>2011</v>
      </c>
      <c r="C2856">
        <v>42</v>
      </c>
      <c r="D2856">
        <v>46</v>
      </c>
      <c r="E2856">
        <v>17353</v>
      </c>
    </row>
    <row r="2857" spans="1:5">
      <c r="A2857" t="s">
        <v>56</v>
      </c>
      <c r="B2857">
        <v>2011</v>
      </c>
      <c r="C2857">
        <v>42</v>
      </c>
      <c r="D2857">
        <v>11</v>
      </c>
      <c r="E2857">
        <v>3392</v>
      </c>
    </row>
    <row r="2858" spans="1:5">
      <c r="A2858" t="s">
        <v>57</v>
      </c>
      <c r="B2858">
        <v>2011</v>
      </c>
      <c r="C2858">
        <v>42</v>
      </c>
      <c r="D2858">
        <v>92</v>
      </c>
      <c r="E2858">
        <v>69938</v>
      </c>
    </row>
    <row r="2859" spans="1:5">
      <c r="A2859" t="s">
        <v>58</v>
      </c>
      <c r="B2859">
        <v>2011</v>
      </c>
      <c r="C2859">
        <v>42</v>
      </c>
      <c r="D2859">
        <v>20</v>
      </c>
      <c r="E2859">
        <v>8096</v>
      </c>
    </row>
    <row r="2860" spans="1:5">
      <c r="A2860" t="s">
        <v>59</v>
      </c>
      <c r="B2860">
        <v>2011</v>
      </c>
      <c r="C2860">
        <v>42</v>
      </c>
      <c r="D2860">
        <v>40</v>
      </c>
      <c r="E2860">
        <v>12762</v>
      </c>
    </row>
    <row r="2861" spans="1:5">
      <c r="A2861" t="s">
        <v>60</v>
      </c>
      <c r="B2861">
        <v>2011</v>
      </c>
      <c r="C2861">
        <v>42</v>
      </c>
      <c r="D2861">
        <v>37</v>
      </c>
      <c r="E2861">
        <v>4062</v>
      </c>
    </row>
    <row r="2862" spans="1:5">
      <c r="A2862" t="s">
        <v>61</v>
      </c>
      <c r="B2862">
        <v>2011</v>
      </c>
      <c r="C2862">
        <v>42</v>
      </c>
      <c r="D2862">
        <v>27</v>
      </c>
      <c r="E2862">
        <v>5683</v>
      </c>
    </row>
    <row r="2863" spans="1:5">
      <c r="A2863" t="s">
        <v>63</v>
      </c>
      <c r="B2863">
        <v>2011</v>
      </c>
      <c r="C2863">
        <v>42</v>
      </c>
      <c r="D2863">
        <v>0</v>
      </c>
      <c r="E2863">
        <v>0</v>
      </c>
    </row>
    <row r="2864" spans="1:5">
      <c r="A2864" t="s">
        <v>62</v>
      </c>
      <c r="B2864">
        <v>2011</v>
      </c>
      <c r="C2864">
        <v>42</v>
      </c>
      <c r="D2864">
        <v>96</v>
      </c>
      <c r="E2864">
        <v>100263</v>
      </c>
    </row>
    <row r="2865" spans="1:5">
      <c r="A2865" t="s">
        <v>6</v>
      </c>
      <c r="B2865">
        <v>2011</v>
      </c>
      <c r="C2865">
        <v>43</v>
      </c>
      <c r="D2865">
        <v>28</v>
      </c>
      <c r="E2865">
        <v>10094</v>
      </c>
    </row>
    <row r="2866" spans="1:5">
      <c r="A2866" t="s">
        <v>12</v>
      </c>
      <c r="B2866">
        <v>2011</v>
      </c>
      <c r="C2866">
        <v>43</v>
      </c>
      <c r="D2866">
        <v>8</v>
      </c>
      <c r="E2866">
        <v>3448</v>
      </c>
    </row>
    <row r="2867" spans="1:5">
      <c r="A2867" t="s">
        <v>13</v>
      </c>
      <c r="B2867">
        <v>2011</v>
      </c>
      <c r="C2867">
        <v>43</v>
      </c>
      <c r="D2867">
        <v>40</v>
      </c>
      <c r="E2867">
        <v>21851</v>
      </c>
    </row>
    <row r="2868" spans="1:5">
      <c r="A2868" t="s">
        <v>14</v>
      </c>
      <c r="B2868">
        <v>2011</v>
      </c>
      <c r="C2868">
        <v>43</v>
      </c>
      <c r="D2868">
        <v>20</v>
      </c>
      <c r="E2868">
        <v>4397</v>
      </c>
    </row>
    <row r="2869" spans="1:5">
      <c r="A2869" t="s">
        <v>15</v>
      </c>
      <c r="B2869">
        <v>2011</v>
      </c>
      <c r="C2869">
        <v>43</v>
      </c>
      <c r="D2869">
        <v>118</v>
      </c>
      <c r="E2869">
        <v>34784</v>
      </c>
    </row>
    <row r="2870" spans="1:5">
      <c r="A2870" t="s">
        <v>16</v>
      </c>
      <c r="B2870">
        <v>2011</v>
      </c>
      <c r="C2870">
        <v>43</v>
      </c>
      <c r="D2870">
        <v>11</v>
      </c>
      <c r="E2870">
        <v>20107</v>
      </c>
    </row>
    <row r="2871" spans="1:5">
      <c r="A2871" t="s">
        <v>17</v>
      </c>
      <c r="B2871">
        <v>2011</v>
      </c>
      <c r="C2871">
        <v>43</v>
      </c>
      <c r="D2871">
        <v>15</v>
      </c>
      <c r="E2871">
        <v>4719</v>
      </c>
    </row>
    <row r="2872" spans="1:5">
      <c r="A2872" t="s">
        <v>18</v>
      </c>
      <c r="B2872">
        <v>2011</v>
      </c>
      <c r="C2872">
        <v>43</v>
      </c>
      <c r="D2872">
        <v>12</v>
      </c>
      <c r="E2872">
        <v>3606</v>
      </c>
    </row>
    <row r="2873" spans="1:5">
      <c r="A2873" t="s">
        <v>19</v>
      </c>
      <c r="B2873">
        <v>2011</v>
      </c>
      <c r="C2873">
        <v>43</v>
      </c>
      <c r="D2873">
        <v>3</v>
      </c>
      <c r="E2873">
        <v>2494</v>
      </c>
    </row>
    <row r="2874" spans="1:5">
      <c r="A2874" t="s">
        <v>20</v>
      </c>
      <c r="B2874">
        <v>2011</v>
      </c>
      <c r="C2874">
        <v>43</v>
      </c>
      <c r="D2874">
        <v>0</v>
      </c>
      <c r="E2874">
        <v>0</v>
      </c>
    </row>
    <row r="2875" spans="1:5">
      <c r="A2875" t="s">
        <v>21</v>
      </c>
      <c r="B2875">
        <v>2011</v>
      </c>
      <c r="C2875">
        <v>43</v>
      </c>
      <c r="D2875">
        <v>52</v>
      </c>
      <c r="E2875">
        <v>28086</v>
      </c>
    </row>
    <row r="2876" spans="1:5">
      <c r="A2876" t="s">
        <v>22</v>
      </c>
      <c r="B2876">
        <v>2011</v>
      </c>
      <c r="C2876">
        <v>43</v>
      </c>
      <c r="D2876">
        <v>24</v>
      </c>
      <c r="E2876">
        <v>15052</v>
      </c>
    </row>
    <row r="2877" spans="1:5">
      <c r="A2877" t="s">
        <v>23</v>
      </c>
      <c r="B2877">
        <v>2011</v>
      </c>
      <c r="C2877">
        <v>43</v>
      </c>
      <c r="D2877">
        <v>11</v>
      </c>
      <c r="E2877">
        <v>4325</v>
      </c>
    </row>
    <row r="2878" spans="1:5">
      <c r="A2878" t="s">
        <v>24</v>
      </c>
      <c r="B2878">
        <v>2011</v>
      </c>
      <c r="C2878">
        <v>43</v>
      </c>
      <c r="D2878">
        <v>89</v>
      </c>
      <c r="E2878">
        <v>45577</v>
      </c>
    </row>
    <row r="2879" spans="1:5">
      <c r="A2879" t="s">
        <v>25</v>
      </c>
      <c r="B2879">
        <v>2011</v>
      </c>
      <c r="C2879">
        <v>43</v>
      </c>
      <c r="D2879">
        <v>43</v>
      </c>
      <c r="E2879">
        <v>11115</v>
      </c>
    </row>
    <row r="2880" spans="1:5">
      <c r="A2880" t="s">
        <v>26</v>
      </c>
      <c r="B2880">
        <v>2011</v>
      </c>
      <c r="C2880">
        <v>43</v>
      </c>
      <c r="D2880">
        <v>11</v>
      </c>
      <c r="E2880">
        <v>5331</v>
      </c>
    </row>
    <row r="2881" spans="1:5">
      <c r="A2881" t="s">
        <v>27</v>
      </c>
      <c r="B2881">
        <v>2011</v>
      </c>
      <c r="C2881">
        <v>43</v>
      </c>
      <c r="D2881">
        <v>43</v>
      </c>
      <c r="E2881">
        <v>10424</v>
      </c>
    </row>
    <row r="2882" spans="1:5">
      <c r="A2882" t="s">
        <v>28</v>
      </c>
      <c r="B2882">
        <v>2011</v>
      </c>
      <c r="C2882">
        <v>43</v>
      </c>
      <c r="D2882">
        <v>16</v>
      </c>
      <c r="E2882">
        <v>16564</v>
      </c>
    </row>
    <row r="2883" spans="1:5">
      <c r="A2883" t="s">
        <v>29</v>
      </c>
      <c r="B2883">
        <v>2011</v>
      </c>
      <c r="C2883">
        <v>43</v>
      </c>
      <c r="D2883">
        <v>21</v>
      </c>
      <c r="E2883">
        <v>13359</v>
      </c>
    </row>
    <row r="2884" spans="1:5">
      <c r="A2884" t="s">
        <v>30</v>
      </c>
      <c r="B2884">
        <v>2011</v>
      </c>
      <c r="C2884">
        <v>43</v>
      </c>
      <c r="D2884">
        <v>30</v>
      </c>
      <c r="E2884">
        <v>6503</v>
      </c>
    </row>
    <row r="2885" spans="1:5">
      <c r="A2885" t="s">
        <v>31</v>
      </c>
      <c r="B2885">
        <v>2011</v>
      </c>
      <c r="C2885">
        <v>43</v>
      </c>
      <c r="D2885">
        <v>13</v>
      </c>
      <c r="E2885">
        <v>10225</v>
      </c>
    </row>
    <row r="2886" spans="1:5">
      <c r="A2886" t="s">
        <v>32</v>
      </c>
      <c r="B2886">
        <v>2011</v>
      </c>
      <c r="C2886">
        <v>43</v>
      </c>
      <c r="D2886">
        <v>53</v>
      </c>
      <c r="E2886">
        <v>29495</v>
      </c>
    </row>
    <row r="2887" spans="1:5">
      <c r="A2887" t="s">
        <v>33</v>
      </c>
      <c r="B2887">
        <v>2011</v>
      </c>
      <c r="C2887">
        <v>43</v>
      </c>
      <c r="D2887">
        <v>56</v>
      </c>
      <c r="E2887">
        <v>17882</v>
      </c>
    </row>
    <row r="2888" spans="1:5">
      <c r="A2888" t="s">
        <v>34</v>
      </c>
      <c r="B2888">
        <v>2011</v>
      </c>
      <c r="C2888">
        <v>43</v>
      </c>
      <c r="D2888">
        <v>14</v>
      </c>
      <c r="E2888">
        <v>4968</v>
      </c>
    </row>
    <row r="2889" spans="1:5">
      <c r="A2889" t="s">
        <v>35</v>
      </c>
      <c r="B2889">
        <v>2011</v>
      </c>
      <c r="C2889">
        <v>43</v>
      </c>
      <c r="D2889">
        <v>40</v>
      </c>
      <c r="E2889">
        <v>14449</v>
      </c>
    </row>
    <row r="2890" spans="1:5">
      <c r="A2890" t="s">
        <v>36</v>
      </c>
      <c r="B2890">
        <v>2011</v>
      </c>
      <c r="C2890">
        <v>43</v>
      </c>
      <c r="D2890">
        <v>31</v>
      </c>
      <c r="E2890">
        <v>8983</v>
      </c>
    </row>
    <row r="2891" spans="1:5">
      <c r="A2891" t="s">
        <v>37</v>
      </c>
      <c r="B2891">
        <v>2011</v>
      </c>
      <c r="C2891">
        <v>43</v>
      </c>
      <c r="D2891">
        <v>7</v>
      </c>
      <c r="E2891">
        <v>2508</v>
      </c>
    </row>
    <row r="2892" spans="1:5">
      <c r="A2892" t="s">
        <v>38</v>
      </c>
      <c r="B2892">
        <v>2011</v>
      </c>
      <c r="C2892">
        <v>43</v>
      </c>
      <c r="D2892">
        <v>17</v>
      </c>
      <c r="E2892">
        <v>3723</v>
      </c>
    </row>
    <row r="2893" spans="1:5">
      <c r="A2893" t="s">
        <v>39</v>
      </c>
      <c r="B2893">
        <v>2011</v>
      </c>
      <c r="C2893">
        <v>43</v>
      </c>
      <c r="D2893">
        <v>33</v>
      </c>
      <c r="E2893">
        <v>15164</v>
      </c>
    </row>
    <row r="2894" spans="1:5">
      <c r="A2894" t="s">
        <v>40</v>
      </c>
      <c r="B2894">
        <v>2011</v>
      </c>
      <c r="C2894">
        <v>43</v>
      </c>
      <c r="D2894">
        <v>30</v>
      </c>
      <c r="E2894">
        <v>5468</v>
      </c>
    </row>
    <row r="2895" spans="1:5">
      <c r="A2895" t="s">
        <v>41</v>
      </c>
      <c r="B2895">
        <v>2011</v>
      </c>
      <c r="C2895">
        <v>43</v>
      </c>
      <c r="D2895">
        <v>19</v>
      </c>
      <c r="E2895">
        <v>5620</v>
      </c>
    </row>
    <row r="2896" spans="1:5">
      <c r="A2896" t="s">
        <v>42</v>
      </c>
      <c r="B2896">
        <v>2011</v>
      </c>
      <c r="C2896">
        <v>43</v>
      </c>
      <c r="D2896">
        <v>25</v>
      </c>
      <c r="E2896">
        <v>8465</v>
      </c>
    </row>
    <row r="2897" spans="1:5">
      <c r="A2897" t="s">
        <v>43</v>
      </c>
      <c r="B2897">
        <v>2011</v>
      </c>
      <c r="C2897">
        <v>43</v>
      </c>
      <c r="D2897">
        <v>98</v>
      </c>
      <c r="E2897">
        <v>14343</v>
      </c>
    </row>
    <row r="2898" spans="1:5">
      <c r="A2898" t="s">
        <v>44</v>
      </c>
      <c r="B2898">
        <v>2011</v>
      </c>
      <c r="C2898">
        <v>43</v>
      </c>
      <c r="D2898">
        <v>65</v>
      </c>
      <c r="E2898">
        <v>22134</v>
      </c>
    </row>
    <row r="2899" spans="1:5">
      <c r="A2899" t="s">
        <v>45</v>
      </c>
      <c r="B2899">
        <v>2011</v>
      </c>
      <c r="C2899">
        <v>43</v>
      </c>
      <c r="D2899">
        <v>15</v>
      </c>
      <c r="E2899">
        <v>4681</v>
      </c>
    </row>
    <row r="2900" spans="1:5">
      <c r="A2900" t="s">
        <v>46</v>
      </c>
      <c r="B2900">
        <v>2011</v>
      </c>
      <c r="C2900">
        <v>43</v>
      </c>
      <c r="D2900">
        <v>58</v>
      </c>
      <c r="E2900">
        <v>19177</v>
      </c>
    </row>
    <row r="2901" spans="1:5">
      <c r="A2901" t="s">
        <v>47</v>
      </c>
      <c r="B2901">
        <v>2011</v>
      </c>
      <c r="C2901">
        <v>43</v>
      </c>
      <c r="D2901">
        <v>16</v>
      </c>
      <c r="E2901">
        <v>2036</v>
      </c>
    </row>
    <row r="2902" spans="1:5">
      <c r="A2902" t="s">
        <v>48</v>
      </c>
      <c r="B2902">
        <v>2011</v>
      </c>
      <c r="C2902">
        <v>43</v>
      </c>
      <c r="D2902">
        <v>17</v>
      </c>
      <c r="E2902">
        <v>3266</v>
      </c>
    </row>
    <row r="2903" spans="1:5">
      <c r="A2903" t="s">
        <v>49</v>
      </c>
      <c r="B2903">
        <v>2011</v>
      </c>
      <c r="C2903">
        <v>43</v>
      </c>
      <c r="D2903">
        <v>61</v>
      </c>
      <c r="E2903">
        <v>20552</v>
      </c>
    </row>
    <row r="2904" spans="1:5">
      <c r="A2904" t="s">
        <v>50</v>
      </c>
      <c r="B2904">
        <v>2011</v>
      </c>
      <c r="C2904">
        <v>43</v>
      </c>
      <c r="D2904">
        <v>19</v>
      </c>
      <c r="E2904">
        <v>6567</v>
      </c>
    </row>
    <row r="2905" spans="1:5">
      <c r="A2905" t="s">
        <v>51</v>
      </c>
      <c r="B2905">
        <v>2011</v>
      </c>
      <c r="C2905">
        <v>43</v>
      </c>
      <c r="D2905">
        <v>19</v>
      </c>
      <c r="E2905">
        <v>7681</v>
      </c>
    </row>
    <row r="2906" spans="1:5">
      <c r="A2906" t="s">
        <v>52</v>
      </c>
      <c r="B2906">
        <v>2011</v>
      </c>
      <c r="C2906">
        <v>43</v>
      </c>
      <c r="D2906">
        <v>20</v>
      </c>
      <c r="E2906">
        <v>5991</v>
      </c>
    </row>
    <row r="2907" spans="1:5">
      <c r="A2907" t="s">
        <v>53</v>
      </c>
      <c r="B2907">
        <v>2011</v>
      </c>
      <c r="C2907">
        <v>43</v>
      </c>
      <c r="D2907">
        <v>49</v>
      </c>
      <c r="E2907">
        <v>11353</v>
      </c>
    </row>
    <row r="2908" spans="1:5">
      <c r="A2908" t="s">
        <v>54</v>
      </c>
      <c r="B2908">
        <v>2011</v>
      </c>
      <c r="C2908">
        <v>43</v>
      </c>
      <c r="D2908">
        <v>71</v>
      </c>
      <c r="E2908">
        <v>41091</v>
      </c>
    </row>
    <row r="2909" spans="1:5">
      <c r="A2909" t="s">
        <v>55</v>
      </c>
      <c r="B2909">
        <v>2011</v>
      </c>
      <c r="C2909">
        <v>43</v>
      </c>
      <c r="D2909">
        <v>46</v>
      </c>
      <c r="E2909">
        <v>17798</v>
      </c>
    </row>
    <row r="2910" spans="1:5">
      <c r="A2910" t="s">
        <v>56</v>
      </c>
      <c r="B2910">
        <v>2011</v>
      </c>
      <c r="C2910">
        <v>43</v>
      </c>
      <c r="D2910">
        <v>11</v>
      </c>
      <c r="E2910">
        <v>3400</v>
      </c>
    </row>
    <row r="2911" spans="1:5">
      <c r="A2911" t="s">
        <v>57</v>
      </c>
      <c r="B2911">
        <v>2011</v>
      </c>
      <c r="C2911">
        <v>43</v>
      </c>
      <c r="D2911">
        <v>90</v>
      </c>
      <c r="E2911">
        <v>65470</v>
      </c>
    </row>
    <row r="2912" spans="1:5">
      <c r="A2912" t="s">
        <v>58</v>
      </c>
      <c r="B2912">
        <v>2011</v>
      </c>
      <c r="C2912">
        <v>43</v>
      </c>
      <c r="D2912">
        <v>21</v>
      </c>
      <c r="E2912">
        <v>8338</v>
      </c>
    </row>
    <row r="2913" spans="1:5">
      <c r="A2913" t="s">
        <v>59</v>
      </c>
      <c r="B2913">
        <v>2011</v>
      </c>
      <c r="C2913">
        <v>43</v>
      </c>
      <c r="D2913">
        <v>44</v>
      </c>
      <c r="E2913">
        <v>14030</v>
      </c>
    </row>
    <row r="2914" spans="1:5">
      <c r="A2914" t="s">
        <v>60</v>
      </c>
      <c r="B2914">
        <v>2011</v>
      </c>
      <c r="C2914">
        <v>43</v>
      </c>
      <c r="D2914">
        <v>34</v>
      </c>
      <c r="E2914">
        <v>4004</v>
      </c>
    </row>
    <row r="2915" spans="1:5">
      <c r="A2915" t="s">
        <v>61</v>
      </c>
      <c r="B2915">
        <v>2011</v>
      </c>
      <c r="C2915">
        <v>43</v>
      </c>
      <c r="D2915">
        <v>26</v>
      </c>
      <c r="E2915">
        <v>5602</v>
      </c>
    </row>
    <row r="2916" spans="1:5">
      <c r="A2916" t="s">
        <v>63</v>
      </c>
      <c r="B2916">
        <v>2011</v>
      </c>
      <c r="C2916">
        <v>43</v>
      </c>
      <c r="D2916">
        <v>0</v>
      </c>
      <c r="E2916">
        <v>0</v>
      </c>
    </row>
    <row r="2917" spans="1:5">
      <c r="A2917" t="s">
        <v>62</v>
      </c>
      <c r="B2917">
        <v>2011</v>
      </c>
      <c r="C2917">
        <v>43</v>
      </c>
      <c r="D2917">
        <v>96</v>
      </c>
      <c r="E2917">
        <v>98466</v>
      </c>
    </row>
    <row r="2918" spans="1:5">
      <c r="A2918" t="s">
        <v>6</v>
      </c>
      <c r="B2918">
        <v>2011</v>
      </c>
      <c r="C2918">
        <v>44</v>
      </c>
      <c r="D2918">
        <v>27</v>
      </c>
      <c r="E2918">
        <v>9541</v>
      </c>
    </row>
    <row r="2919" spans="1:5">
      <c r="A2919" t="s">
        <v>12</v>
      </c>
      <c r="B2919">
        <v>2011</v>
      </c>
      <c r="C2919">
        <v>44</v>
      </c>
      <c r="D2919">
        <v>6</v>
      </c>
      <c r="E2919">
        <v>1483</v>
      </c>
    </row>
    <row r="2920" spans="1:5">
      <c r="A2920" t="s">
        <v>13</v>
      </c>
      <c r="B2920">
        <v>2011</v>
      </c>
      <c r="C2920">
        <v>44</v>
      </c>
      <c r="D2920">
        <v>39</v>
      </c>
      <c r="E2920">
        <v>20240</v>
      </c>
    </row>
    <row r="2921" spans="1:5">
      <c r="A2921" t="s">
        <v>14</v>
      </c>
      <c r="B2921">
        <v>2011</v>
      </c>
      <c r="C2921">
        <v>44</v>
      </c>
      <c r="D2921">
        <v>21</v>
      </c>
      <c r="E2921">
        <v>4798</v>
      </c>
    </row>
    <row r="2922" spans="1:5">
      <c r="A2922" t="s">
        <v>15</v>
      </c>
      <c r="B2922">
        <v>2011</v>
      </c>
      <c r="C2922">
        <v>44</v>
      </c>
      <c r="D2922">
        <v>125</v>
      </c>
      <c r="E2922">
        <v>34869</v>
      </c>
    </row>
    <row r="2923" spans="1:5">
      <c r="A2923" t="s">
        <v>16</v>
      </c>
      <c r="B2923">
        <v>2011</v>
      </c>
      <c r="C2923">
        <v>44</v>
      </c>
      <c r="D2923">
        <v>10</v>
      </c>
      <c r="E2923">
        <v>19951</v>
      </c>
    </row>
    <row r="2924" spans="1:5">
      <c r="A2924" t="s">
        <v>17</v>
      </c>
      <c r="B2924">
        <v>2011</v>
      </c>
      <c r="C2924">
        <v>44</v>
      </c>
      <c r="D2924">
        <v>12</v>
      </c>
      <c r="E2924">
        <v>3773</v>
      </c>
    </row>
    <row r="2925" spans="1:5">
      <c r="A2925" t="s">
        <v>18</v>
      </c>
      <c r="B2925">
        <v>2011</v>
      </c>
      <c r="C2925">
        <v>44</v>
      </c>
      <c r="D2925">
        <v>11</v>
      </c>
      <c r="E2925">
        <v>3146</v>
      </c>
    </row>
    <row r="2926" spans="1:5">
      <c r="A2926" t="s">
        <v>19</v>
      </c>
      <c r="B2926">
        <v>2011</v>
      </c>
      <c r="C2926">
        <v>44</v>
      </c>
      <c r="D2926">
        <v>3</v>
      </c>
      <c r="E2926">
        <v>2424</v>
      </c>
    </row>
    <row r="2927" spans="1:5">
      <c r="A2927" t="s">
        <v>20</v>
      </c>
      <c r="B2927">
        <v>2011</v>
      </c>
      <c r="C2927">
        <v>44</v>
      </c>
      <c r="D2927">
        <v>0</v>
      </c>
      <c r="E2927">
        <v>0</v>
      </c>
    </row>
    <row r="2928" spans="1:5">
      <c r="A2928" t="s">
        <v>21</v>
      </c>
      <c r="B2928">
        <v>2011</v>
      </c>
      <c r="C2928">
        <v>44</v>
      </c>
      <c r="D2928">
        <v>57</v>
      </c>
      <c r="E2928">
        <v>35424</v>
      </c>
    </row>
    <row r="2929" spans="1:5">
      <c r="A2929" t="s">
        <v>22</v>
      </c>
      <c r="B2929">
        <v>2011</v>
      </c>
      <c r="C2929">
        <v>44</v>
      </c>
      <c r="D2929">
        <v>23</v>
      </c>
      <c r="E2929">
        <v>14479</v>
      </c>
    </row>
    <row r="2930" spans="1:5">
      <c r="A2930" t="s">
        <v>23</v>
      </c>
      <c r="B2930">
        <v>2011</v>
      </c>
      <c r="C2930">
        <v>44</v>
      </c>
      <c r="D2930">
        <v>11</v>
      </c>
      <c r="E2930">
        <v>4578</v>
      </c>
    </row>
    <row r="2931" spans="1:5">
      <c r="A2931" t="s">
        <v>24</v>
      </c>
      <c r="B2931">
        <v>2011</v>
      </c>
      <c r="C2931">
        <v>44</v>
      </c>
      <c r="D2931">
        <v>91</v>
      </c>
      <c r="E2931">
        <v>46641</v>
      </c>
    </row>
    <row r="2932" spans="1:5">
      <c r="A2932" t="s">
        <v>25</v>
      </c>
      <c r="B2932">
        <v>2011</v>
      </c>
      <c r="C2932">
        <v>44</v>
      </c>
      <c r="D2932">
        <v>43</v>
      </c>
      <c r="E2932">
        <v>11185</v>
      </c>
    </row>
    <row r="2933" spans="1:5">
      <c r="A2933" t="s">
        <v>26</v>
      </c>
      <c r="B2933">
        <v>2011</v>
      </c>
      <c r="C2933">
        <v>44</v>
      </c>
      <c r="D2933">
        <v>13</v>
      </c>
      <c r="E2933">
        <v>5834</v>
      </c>
    </row>
    <row r="2934" spans="1:5">
      <c r="A2934" t="s">
        <v>27</v>
      </c>
      <c r="B2934">
        <v>2011</v>
      </c>
      <c r="C2934">
        <v>44</v>
      </c>
      <c r="D2934">
        <v>44</v>
      </c>
      <c r="E2934">
        <v>9450</v>
      </c>
    </row>
    <row r="2935" spans="1:5">
      <c r="A2935" t="s">
        <v>28</v>
      </c>
      <c r="B2935">
        <v>2011</v>
      </c>
      <c r="C2935">
        <v>44</v>
      </c>
      <c r="D2935">
        <v>18</v>
      </c>
      <c r="E2935">
        <v>17940</v>
      </c>
    </row>
    <row r="2936" spans="1:5">
      <c r="A2936" t="s">
        <v>29</v>
      </c>
      <c r="B2936">
        <v>2011</v>
      </c>
      <c r="C2936">
        <v>44</v>
      </c>
      <c r="D2936">
        <v>29</v>
      </c>
      <c r="E2936">
        <v>16869</v>
      </c>
    </row>
    <row r="2937" spans="1:5">
      <c r="A2937" t="s">
        <v>30</v>
      </c>
      <c r="B2937">
        <v>2011</v>
      </c>
      <c r="C2937">
        <v>44</v>
      </c>
      <c r="D2937">
        <v>31</v>
      </c>
      <c r="E2937">
        <v>6547</v>
      </c>
    </row>
    <row r="2938" spans="1:5">
      <c r="A2938" t="s">
        <v>31</v>
      </c>
      <c r="B2938">
        <v>2011</v>
      </c>
      <c r="C2938">
        <v>44</v>
      </c>
      <c r="D2938">
        <v>15</v>
      </c>
      <c r="E2938">
        <v>9411</v>
      </c>
    </row>
    <row r="2939" spans="1:5">
      <c r="A2939" t="s">
        <v>32</v>
      </c>
      <c r="B2939">
        <v>2011</v>
      </c>
      <c r="C2939">
        <v>44</v>
      </c>
      <c r="D2939">
        <v>53</v>
      </c>
      <c r="E2939">
        <v>30104</v>
      </c>
    </row>
    <row r="2940" spans="1:5">
      <c r="A2940" t="s">
        <v>33</v>
      </c>
      <c r="B2940">
        <v>2011</v>
      </c>
      <c r="C2940">
        <v>44</v>
      </c>
      <c r="D2940">
        <v>55</v>
      </c>
      <c r="E2940">
        <v>17272</v>
      </c>
    </row>
    <row r="2941" spans="1:5">
      <c r="A2941" t="s">
        <v>34</v>
      </c>
      <c r="B2941">
        <v>2011</v>
      </c>
      <c r="C2941">
        <v>44</v>
      </c>
      <c r="D2941">
        <v>16</v>
      </c>
      <c r="E2941">
        <v>5403</v>
      </c>
    </row>
    <row r="2942" spans="1:5">
      <c r="A2942" t="s">
        <v>35</v>
      </c>
      <c r="B2942">
        <v>2011</v>
      </c>
      <c r="C2942">
        <v>44</v>
      </c>
      <c r="D2942">
        <v>40</v>
      </c>
      <c r="E2942">
        <v>14454</v>
      </c>
    </row>
    <row r="2943" spans="1:5">
      <c r="A2943" t="s">
        <v>36</v>
      </c>
      <c r="B2943">
        <v>2011</v>
      </c>
      <c r="C2943">
        <v>44</v>
      </c>
      <c r="D2943">
        <v>31</v>
      </c>
      <c r="E2943">
        <v>9322</v>
      </c>
    </row>
    <row r="2944" spans="1:5">
      <c r="A2944" t="s">
        <v>37</v>
      </c>
      <c r="B2944">
        <v>2011</v>
      </c>
      <c r="C2944">
        <v>44</v>
      </c>
      <c r="D2944">
        <v>7</v>
      </c>
      <c r="E2944">
        <v>2258</v>
      </c>
    </row>
    <row r="2945" spans="1:5">
      <c r="A2945" t="s">
        <v>38</v>
      </c>
      <c r="B2945">
        <v>2011</v>
      </c>
      <c r="C2945">
        <v>44</v>
      </c>
      <c r="D2945">
        <v>16</v>
      </c>
      <c r="E2945">
        <v>3229</v>
      </c>
    </row>
    <row r="2946" spans="1:5">
      <c r="A2946" t="s">
        <v>39</v>
      </c>
      <c r="B2946">
        <v>2011</v>
      </c>
      <c r="C2946">
        <v>44</v>
      </c>
      <c r="D2946">
        <v>31</v>
      </c>
      <c r="E2946">
        <v>9701</v>
      </c>
    </row>
    <row r="2947" spans="1:5">
      <c r="A2947" t="s">
        <v>40</v>
      </c>
      <c r="B2947">
        <v>2011</v>
      </c>
      <c r="C2947">
        <v>44</v>
      </c>
      <c r="D2947">
        <v>30</v>
      </c>
      <c r="E2947">
        <v>5149</v>
      </c>
    </row>
    <row r="2948" spans="1:5">
      <c r="A2948" t="s">
        <v>41</v>
      </c>
      <c r="B2948">
        <v>2011</v>
      </c>
      <c r="C2948">
        <v>44</v>
      </c>
      <c r="D2948">
        <v>19</v>
      </c>
      <c r="E2948">
        <v>5453</v>
      </c>
    </row>
    <row r="2949" spans="1:5">
      <c r="A2949" t="s">
        <v>42</v>
      </c>
      <c r="B2949">
        <v>2011</v>
      </c>
      <c r="C2949">
        <v>44</v>
      </c>
      <c r="D2949">
        <v>24</v>
      </c>
      <c r="E2949">
        <v>7711</v>
      </c>
    </row>
    <row r="2950" spans="1:5">
      <c r="A2950" t="s">
        <v>43</v>
      </c>
      <c r="B2950">
        <v>2011</v>
      </c>
      <c r="C2950">
        <v>44</v>
      </c>
      <c r="D2950">
        <v>109</v>
      </c>
      <c r="E2950">
        <v>15746</v>
      </c>
    </row>
    <row r="2951" spans="1:5">
      <c r="A2951" t="s">
        <v>44</v>
      </c>
      <c r="B2951">
        <v>2011</v>
      </c>
      <c r="C2951">
        <v>44</v>
      </c>
      <c r="D2951">
        <v>68</v>
      </c>
      <c r="E2951">
        <v>22311</v>
      </c>
    </row>
    <row r="2952" spans="1:5">
      <c r="A2952" t="s">
        <v>45</v>
      </c>
      <c r="B2952">
        <v>2011</v>
      </c>
      <c r="C2952">
        <v>44</v>
      </c>
      <c r="D2952">
        <v>17</v>
      </c>
      <c r="E2952">
        <v>3966</v>
      </c>
    </row>
    <row r="2953" spans="1:5">
      <c r="A2953" t="s">
        <v>46</v>
      </c>
      <c r="B2953">
        <v>2011</v>
      </c>
      <c r="C2953">
        <v>44</v>
      </c>
      <c r="D2953">
        <v>58</v>
      </c>
      <c r="E2953">
        <v>18259</v>
      </c>
    </row>
    <row r="2954" spans="1:5">
      <c r="A2954" t="s">
        <v>47</v>
      </c>
      <c r="B2954">
        <v>2011</v>
      </c>
      <c r="C2954">
        <v>44</v>
      </c>
      <c r="D2954">
        <v>19</v>
      </c>
      <c r="E2954">
        <v>2452</v>
      </c>
    </row>
    <row r="2955" spans="1:5">
      <c r="A2955" t="s">
        <v>48</v>
      </c>
      <c r="B2955">
        <v>2011</v>
      </c>
      <c r="C2955">
        <v>44</v>
      </c>
      <c r="D2955">
        <v>17</v>
      </c>
      <c r="E2955">
        <v>3672</v>
      </c>
    </row>
    <row r="2956" spans="1:5">
      <c r="A2956" t="s">
        <v>49</v>
      </c>
      <c r="B2956">
        <v>2011</v>
      </c>
      <c r="C2956">
        <v>44</v>
      </c>
      <c r="D2956">
        <v>63</v>
      </c>
      <c r="E2956">
        <v>21019</v>
      </c>
    </row>
    <row r="2957" spans="1:5">
      <c r="A2957" t="s">
        <v>50</v>
      </c>
      <c r="B2957">
        <v>2011</v>
      </c>
      <c r="C2957">
        <v>44</v>
      </c>
      <c r="D2957">
        <v>19</v>
      </c>
      <c r="E2957">
        <v>6759</v>
      </c>
    </row>
    <row r="2958" spans="1:5">
      <c r="A2958" t="s">
        <v>51</v>
      </c>
      <c r="B2958">
        <v>2011</v>
      </c>
      <c r="C2958">
        <v>44</v>
      </c>
      <c r="D2958">
        <v>18</v>
      </c>
      <c r="E2958">
        <v>7687</v>
      </c>
    </row>
    <row r="2959" spans="1:5">
      <c r="A2959" t="s">
        <v>52</v>
      </c>
      <c r="B2959">
        <v>2011</v>
      </c>
      <c r="C2959">
        <v>44</v>
      </c>
      <c r="D2959">
        <v>20</v>
      </c>
      <c r="E2959">
        <v>5993</v>
      </c>
    </row>
    <row r="2960" spans="1:5">
      <c r="A2960" t="s">
        <v>53</v>
      </c>
      <c r="B2960">
        <v>2011</v>
      </c>
      <c r="C2960">
        <v>44</v>
      </c>
      <c r="D2960">
        <v>53</v>
      </c>
      <c r="E2960">
        <v>12466</v>
      </c>
    </row>
    <row r="2961" spans="1:5">
      <c r="A2961" t="s">
        <v>54</v>
      </c>
      <c r="B2961">
        <v>2011</v>
      </c>
      <c r="C2961">
        <v>44</v>
      </c>
      <c r="D2961">
        <v>71</v>
      </c>
      <c r="E2961">
        <v>40940</v>
      </c>
    </row>
    <row r="2962" spans="1:5">
      <c r="A2962" t="s">
        <v>55</v>
      </c>
      <c r="B2962">
        <v>2011</v>
      </c>
      <c r="C2962">
        <v>44</v>
      </c>
      <c r="D2962">
        <v>46</v>
      </c>
      <c r="E2962">
        <v>18010</v>
      </c>
    </row>
    <row r="2963" spans="1:5">
      <c r="A2963" t="s">
        <v>56</v>
      </c>
      <c r="B2963">
        <v>2011</v>
      </c>
      <c r="C2963">
        <v>44</v>
      </c>
      <c r="D2963">
        <v>12</v>
      </c>
      <c r="E2963">
        <v>3718</v>
      </c>
    </row>
    <row r="2964" spans="1:5">
      <c r="A2964" t="s">
        <v>57</v>
      </c>
      <c r="B2964">
        <v>2011</v>
      </c>
      <c r="C2964">
        <v>44</v>
      </c>
      <c r="D2964">
        <v>92</v>
      </c>
      <c r="E2964">
        <v>64590</v>
      </c>
    </row>
    <row r="2965" spans="1:5">
      <c r="A2965" t="s">
        <v>58</v>
      </c>
      <c r="B2965">
        <v>2011</v>
      </c>
      <c r="C2965">
        <v>44</v>
      </c>
      <c r="D2965">
        <v>22</v>
      </c>
      <c r="E2965">
        <v>8249</v>
      </c>
    </row>
    <row r="2966" spans="1:5">
      <c r="A2966" t="s">
        <v>59</v>
      </c>
      <c r="B2966">
        <v>2011</v>
      </c>
      <c r="C2966">
        <v>44</v>
      </c>
      <c r="D2966">
        <v>46</v>
      </c>
      <c r="E2966">
        <v>14255</v>
      </c>
    </row>
    <row r="2967" spans="1:5">
      <c r="A2967" t="s">
        <v>60</v>
      </c>
      <c r="B2967">
        <v>2011</v>
      </c>
      <c r="C2967">
        <v>44</v>
      </c>
      <c r="D2967">
        <v>36</v>
      </c>
      <c r="E2967">
        <v>3908</v>
      </c>
    </row>
    <row r="2968" spans="1:5">
      <c r="A2968" t="s">
        <v>61</v>
      </c>
      <c r="B2968">
        <v>2011</v>
      </c>
      <c r="C2968">
        <v>44</v>
      </c>
      <c r="D2968">
        <v>27</v>
      </c>
      <c r="E2968">
        <v>5005</v>
      </c>
    </row>
    <row r="2969" spans="1:5">
      <c r="A2969" t="s">
        <v>63</v>
      </c>
      <c r="B2969">
        <v>2011</v>
      </c>
      <c r="C2969">
        <v>44</v>
      </c>
      <c r="D2969">
        <v>0</v>
      </c>
      <c r="E2969">
        <v>0</v>
      </c>
    </row>
    <row r="2970" spans="1:5">
      <c r="A2970" t="s">
        <v>62</v>
      </c>
      <c r="B2970">
        <v>2011</v>
      </c>
      <c r="C2970">
        <v>44</v>
      </c>
      <c r="D2970">
        <v>93</v>
      </c>
      <c r="E2970">
        <v>100148</v>
      </c>
    </row>
    <row r="2971" spans="1:5">
      <c r="A2971" t="s">
        <v>6</v>
      </c>
      <c r="B2971">
        <v>2011</v>
      </c>
      <c r="C2971">
        <v>45</v>
      </c>
      <c r="D2971">
        <v>28</v>
      </c>
      <c r="E2971">
        <v>9445</v>
      </c>
    </row>
    <row r="2972" spans="1:5">
      <c r="A2972" t="s">
        <v>12</v>
      </c>
      <c r="B2972">
        <v>2011</v>
      </c>
      <c r="C2972">
        <v>45</v>
      </c>
      <c r="D2972">
        <v>7</v>
      </c>
      <c r="E2972">
        <v>2129</v>
      </c>
    </row>
    <row r="2973" spans="1:5">
      <c r="A2973" t="s">
        <v>13</v>
      </c>
      <c r="B2973">
        <v>2011</v>
      </c>
      <c r="C2973">
        <v>45</v>
      </c>
      <c r="D2973">
        <v>39</v>
      </c>
      <c r="E2973">
        <v>19825</v>
      </c>
    </row>
    <row r="2974" spans="1:5">
      <c r="A2974" t="s">
        <v>14</v>
      </c>
      <c r="B2974">
        <v>2011</v>
      </c>
      <c r="C2974">
        <v>45</v>
      </c>
      <c r="D2974">
        <v>21</v>
      </c>
      <c r="E2974">
        <v>4867</v>
      </c>
    </row>
    <row r="2975" spans="1:5">
      <c r="A2975" t="s">
        <v>15</v>
      </c>
      <c r="B2975">
        <v>2011</v>
      </c>
      <c r="C2975">
        <v>45</v>
      </c>
      <c r="D2975">
        <v>127</v>
      </c>
      <c r="E2975">
        <v>36056</v>
      </c>
    </row>
    <row r="2976" spans="1:5">
      <c r="A2976" t="s">
        <v>16</v>
      </c>
      <c r="B2976">
        <v>2011</v>
      </c>
      <c r="C2976">
        <v>45</v>
      </c>
      <c r="D2976">
        <v>11</v>
      </c>
      <c r="E2976">
        <v>21059</v>
      </c>
    </row>
    <row r="2977" spans="1:5">
      <c r="A2977" t="s">
        <v>17</v>
      </c>
      <c r="B2977">
        <v>2011</v>
      </c>
      <c r="C2977">
        <v>45</v>
      </c>
      <c r="D2977">
        <v>17</v>
      </c>
      <c r="E2977">
        <v>6264</v>
      </c>
    </row>
    <row r="2978" spans="1:5">
      <c r="A2978" t="s">
        <v>18</v>
      </c>
      <c r="B2978">
        <v>2011</v>
      </c>
      <c r="C2978">
        <v>45</v>
      </c>
      <c r="D2978">
        <v>12</v>
      </c>
      <c r="E2978">
        <v>3529</v>
      </c>
    </row>
    <row r="2979" spans="1:5">
      <c r="A2979" t="s">
        <v>19</v>
      </c>
      <c r="B2979">
        <v>2011</v>
      </c>
      <c r="C2979">
        <v>45</v>
      </c>
      <c r="D2979">
        <v>3</v>
      </c>
      <c r="E2979">
        <v>2312</v>
      </c>
    </row>
    <row r="2980" spans="1:5">
      <c r="A2980" t="s">
        <v>20</v>
      </c>
      <c r="B2980">
        <v>2011</v>
      </c>
      <c r="C2980">
        <v>45</v>
      </c>
      <c r="D2980">
        <v>0</v>
      </c>
      <c r="E2980">
        <v>0</v>
      </c>
    </row>
    <row r="2981" spans="1:5">
      <c r="A2981" t="s">
        <v>21</v>
      </c>
      <c r="B2981">
        <v>2011</v>
      </c>
      <c r="C2981">
        <v>45</v>
      </c>
      <c r="D2981">
        <v>56</v>
      </c>
      <c r="E2981">
        <v>35880</v>
      </c>
    </row>
    <row r="2982" spans="1:5">
      <c r="A2982" t="s">
        <v>22</v>
      </c>
      <c r="B2982">
        <v>2011</v>
      </c>
      <c r="C2982">
        <v>45</v>
      </c>
      <c r="D2982">
        <v>23</v>
      </c>
      <c r="E2982">
        <v>12031</v>
      </c>
    </row>
    <row r="2983" spans="1:5">
      <c r="A2983" t="s">
        <v>23</v>
      </c>
      <c r="B2983">
        <v>2011</v>
      </c>
      <c r="C2983">
        <v>45</v>
      </c>
      <c r="D2983">
        <v>12</v>
      </c>
      <c r="E2983">
        <v>4744</v>
      </c>
    </row>
    <row r="2984" spans="1:5">
      <c r="A2984" t="s">
        <v>24</v>
      </c>
      <c r="B2984">
        <v>2011</v>
      </c>
      <c r="C2984">
        <v>45</v>
      </c>
      <c r="D2984">
        <v>91</v>
      </c>
      <c r="E2984">
        <v>45066</v>
      </c>
    </row>
    <row r="2985" spans="1:5">
      <c r="A2985" t="s">
        <v>25</v>
      </c>
      <c r="B2985">
        <v>2011</v>
      </c>
      <c r="C2985">
        <v>45</v>
      </c>
      <c r="D2985">
        <v>44</v>
      </c>
      <c r="E2985">
        <v>11526</v>
      </c>
    </row>
    <row r="2986" spans="1:5">
      <c r="A2986" t="s">
        <v>26</v>
      </c>
      <c r="B2986">
        <v>2011</v>
      </c>
      <c r="C2986">
        <v>45</v>
      </c>
      <c r="D2986">
        <v>13</v>
      </c>
      <c r="E2986">
        <v>5998</v>
      </c>
    </row>
    <row r="2987" spans="1:5">
      <c r="A2987" t="s">
        <v>27</v>
      </c>
      <c r="B2987">
        <v>2011</v>
      </c>
      <c r="C2987">
        <v>45</v>
      </c>
      <c r="D2987">
        <v>44</v>
      </c>
      <c r="E2987">
        <v>9797</v>
      </c>
    </row>
    <row r="2988" spans="1:5">
      <c r="A2988" t="s">
        <v>28</v>
      </c>
      <c r="B2988">
        <v>2011</v>
      </c>
      <c r="C2988">
        <v>45</v>
      </c>
      <c r="D2988">
        <v>18</v>
      </c>
      <c r="E2988">
        <v>18632</v>
      </c>
    </row>
    <row r="2989" spans="1:5">
      <c r="A2989" t="s">
        <v>29</v>
      </c>
      <c r="B2989">
        <v>2011</v>
      </c>
      <c r="C2989">
        <v>45</v>
      </c>
      <c r="D2989">
        <v>23</v>
      </c>
      <c r="E2989">
        <v>11680</v>
      </c>
    </row>
    <row r="2990" spans="1:5">
      <c r="A2990" t="s">
        <v>30</v>
      </c>
      <c r="B2990">
        <v>2011</v>
      </c>
      <c r="C2990">
        <v>45</v>
      </c>
      <c r="D2990">
        <v>31</v>
      </c>
      <c r="E2990">
        <v>6221</v>
      </c>
    </row>
    <row r="2991" spans="1:5">
      <c r="A2991" t="s">
        <v>31</v>
      </c>
      <c r="B2991">
        <v>2011</v>
      </c>
      <c r="C2991">
        <v>45</v>
      </c>
      <c r="D2991">
        <v>16</v>
      </c>
      <c r="E2991">
        <v>8910</v>
      </c>
    </row>
    <row r="2992" spans="1:5">
      <c r="A2992" t="s">
        <v>32</v>
      </c>
      <c r="B2992">
        <v>2011</v>
      </c>
      <c r="C2992">
        <v>45</v>
      </c>
      <c r="D2992">
        <v>53</v>
      </c>
      <c r="E2992">
        <v>30419</v>
      </c>
    </row>
    <row r="2993" spans="1:5">
      <c r="A2993" t="s">
        <v>33</v>
      </c>
      <c r="B2993">
        <v>2011</v>
      </c>
      <c r="C2993">
        <v>45</v>
      </c>
      <c r="D2993">
        <v>55</v>
      </c>
      <c r="E2993">
        <v>17719</v>
      </c>
    </row>
    <row r="2994" spans="1:5">
      <c r="A2994" t="s">
        <v>34</v>
      </c>
      <c r="B2994">
        <v>2011</v>
      </c>
      <c r="C2994">
        <v>45</v>
      </c>
      <c r="D2994">
        <v>16</v>
      </c>
      <c r="E2994">
        <v>5275</v>
      </c>
    </row>
    <row r="2995" spans="1:5">
      <c r="A2995" t="s">
        <v>35</v>
      </c>
      <c r="B2995">
        <v>2011</v>
      </c>
      <c r="C2995">
        <v>45</v>
      </c>
      <c r="D2995">
        <v>33</v>
      </c>
      <c r="E2995">
        <v>14477</v>
      </c>
    </row>
    <row r="2996" spans="1:5">
      <c r="A2996" t="s">
        <v>36</v>
      </c>
      <c r="B2996">
        <v>2011</v>
      </c>
      <c r="C2996">
        <v>45</v>
      </c>
      <c r="D2996">
        <v>31</v>
      </c>
      <c r="E2996">
        <v>9290</v>
      </c>
    </row>
    <row r="2997" spans="1:5">
      <c r="A2997" t="s">
        <v>37</v>
      </c>
      <c r="B2997">
        <v>2011</v>
      </c>
      <c r="C2997">
        <v>45</v>
      </c>
      <c r="D2997">
        <v>7</v>
      </c>
      <c r="E2997">
        <v>2209</v>
      </c>
    </row>
    <row r="2998" spans="1:5">
      <c r="A2998" t="s">
        <v>38</v>
      </c>
      <c r="B2998">
        <v>2011</v>
      </c>
      <c r="C2998">
        <v>45</v>
      </c>
      <c r="D2998">
        <v>16</v>
      </c>
      <c r="E2998">
        <v>3324</v>
      </c>
    </row>
    <row r="2999" spans="1:5">
      <c r="A2999" t="s">
        <v>39</v>
      </c>
      <c r="B2999">
        <v>2011</v>
      </c>
      <c r="C2999">
        <v>45</v>
      </c>
      <c r="D2999">
        <v>35</v>
      </c>
      <c r="E2999">
        <v>15960</v>
      </c>
    </row>
    <row r="3000" spans="1:5">
      <c r="A3000" t="s">
        <v>40</v>
      </c>
      <c r="B3000">
        <v>2011</v>
      </c>
      <c r="C3000">
        <v>45</v>
      </c>
      <c r="D3000">
        <v>30</v>
      </c>
      <c r="E3000">
        <v>5259</v>
      </c>
    </row>
    <row r="3001" spans="1:5">
      <c r="A3001" t="s">
        <v>41</v>
      </c>
      <c r="B3001">
        <v>2011</v>
      </c>
      <c r="C3001">
        <v>45</v>
      </c>
      <c r="D3001">
        <v>19</v>
      </c>
      <c r="E3001">
        <v>5478</v>
      </c>
    </row>
    <row r="3002" spans="1:5">
      <c r="A3002" t="s">
        <v>42</v>
      </c>
      <c r="B3002">
        <v>2011</v>
      </c>
      <c r="C3002">
        <v>45</v>
      </c>
      <c r="D3002">
        <v>25</v>
      </c>
      <c r="E3002">
        <v>8171</v>
      </c>
    </row>
    <row r="3003" spans="1:5">
      <c r="A3003" t="s">
        <v>43</v>
      </c>
      <c r="B3003">
        <v>2011</v>
      </c>
      <c r="C3003">
        <v>45</v>
      </c>
      <c r="D3003">
        <v>109</v>
      </c>
      <c r="E3003">
        <v>15522</v>
      </c>
    </row>
    <row r="3004" spans="1:5">
      <c r="A3004" t="s">
        <v>44</v>
      </c>
      <c r="B3004">
        <v>2011</v>
      </c>
      <c r="C3004">
        <v>45</v>
      </c>
      <c r="D3004">
        <v>69</v>
      </c>
      <c r="E3004">
        <v>22080</v>
      </c>
    </row>
    <row r="3005" spans="1:5">
      <c r="A3005" t="s">
        <v>45</v>
      </c>
      <c r="B3005">
        <v>2011</v>
      </c>
      <c r="C3005">
        <v>45</v>
      </c>
      <c r="D3005">
        <v>16</v>
      </c>
      <c r="E3005">
        <v>3597</v>
      </c>
    </row>
    <row r="3006" spans="1:5">
      <c r="A3006" t="s">
        <v>46</v>
      </c>
      <c r="B3006">
        <v>2011</v>
      </c>
      <c r="C3006">
        <v>45</v>
      </c>
      <c r="D3006">
        <v>56</v>
      </c>
      <c r="E3006">
        <v>17405</v>
      </c>
    </row>
    <row r="3007" spans="1:5">
      <c r="A3007" t="s">
        <v>47</v>
      </c>
      <c r="B3007">
        <v>2011</v>
      </c>
      <c r="C3007">
        <v>45</v>
      </c>
      <c r="D3007">
        <v>12</v>
      </c>
      <c r="E3007">
        <v>1423</v>
      </c>
    </row>
    <row r="3008" spans="1:5">
      <c r="A3008" t="s">
        <v>48</v>
      </c>
      <c r="B3008">
        <v>2011</v>
      </c>
      <c r="C3008">
        <v>45</v>
      </c>
      <c r="D3008">
        <v>16</v>
      </c>
      <c r="E3008">
        <v>3216</v>
      </c>
    </row>
    <row r="3009" spans="1:5">
      <c r="A3009" t="s">
        <v>49</v>
      </c>
      <c r="B3009">
        <v>2011</v>
      </c>
      <c r="C3009">
        <v>45</v>
      </c>
      <c r="D3009">
        <v>64</v>
      </c>
      <c r="E3009">
        <v>21750</v>
      </c>
    </row>
    <row r="3010" spans="1:5">
      <c r="A3010" t="s">
        <v>50</v>
      </c>
      <c r="B3010">
        <v>2011</v>
      </c>
      <c r="C3010">
        <v>45</v>
      </c>
      <c r="D3010">
        <v>19</v>
      </c>
      <c r="E3010">
        <v>6269</v>
      </c>
    </row>
    <row r="3011" spans="1:5">
      <c r="A3011" t="s">
        <v>51</v>
      </c>
      <c r="B3011">
        <v>2011</v>
      </c>
      <c r="C3011">
        <v>45</v>
      </c>
      <c r="D3011">
        <v>20</v>
      </c>
      <c r="E3011">
        <v>7815</v>
      </c>
    </row>
    <row r="3012" spans="1:5">
      <c r="A3012" t="s">
        <v>52</v>
      </c>
      <c r="B3012">
        <v>2011</v>
      </c>
      <c r="C3012">
        <v>45</v>
      </c>
      <c r="D3012">
        <v>20</v>
      </c>
      <c r="E3012">
        <v>6218</v>
      </c>
    </row>
    <row r="3013" spans="1:5">
      <c r="A3013" t="s">
        <v>53</v>
      </c>
      <c r="B3013">
        <v>2011</v>
      </c>
      <c r="C3013">
        <v>45</v>
      </c>
      <c r="D3013">
        <v>54</v>
      </c>
      <c r="E3013">
        <v>12495</v>
      </c>
    </row>
    <row r="3014" spans="1:5">
      <c r="A3014" t="s">
        <v>54</v>
      </c>
      <c r="B3014">
        <v>2011</v>
      </c>
      <c r="C3014">
        <v>45</v>
      </c>
      <c r="D3014">
        <v>72</v>
      </c>
      <c r="E3014">
        <v>41949</v>
      </c>
    </row>
    <row r="3015" spans="1:5">
      <c r="A3015" t="s">
        <v>55</v>
      </c>
      <c r="B3015">
        <v>2011</v>
      </c>
      <c r="C3015">
        <v>45</v>
      </c>
      <c r="D3015">
        <v>44</v>
      </c>
      <c r="E3015">
        <v>16511</v>
      </c>
    </row>
    <row r="3016" spans="1:5">
      <c r="A3016" t="s">
        <v>56</v>
      </c>
      <c r="B3016">
        <v>2011</v>
      </c>
      <c r="C3016">
        <v>45</v>
      </c>
      <c r="D3016">
        <v>12</v>
      </c>
      <c r="E3016">
        <v>3794</v>
      </c>
    </row>
    <row r="3017" spans="1:5">
      <c r="A3017" t="s">
        <v>57</v>
      </c>
      <c r="B3017">
        <v>2011</v>
      </c>
      <c r="C3017">
        <v>45</v>
      </c>
      <c r="D3017">
        <v>91</v>
      </c>
      <c r="E3017">
        <v>66698</v>
      </c>
    </row>
    <row r="3018" spans="1:5">
      <c r="A3018" t="s">
        <v>58</v>
      </c>
      <c r="B3018">
        <v>2011</v>
      </c>
      <c r="C3018">
        <v>45</v>
      </c>
      <c r="D3018">
        <v>19</v>
      </c>
      <c r="E3018">
        <v>7955</v>
      </c>
    </row>
    <row r="3019" spans="1:5">
      <c r="A3019" t="s">
        <v>59</v>
      </c>
      <c r="B3019">
        <v>2011</v>
      </c>
      <c r="C3019">
        <v>45</v>
      </c>
      <c r="D3019">
        <v>46</v>
      </c>
      <c r="E3019">
        <v>14429</v>
      </c>
    </row>
    <row r="3020" spans="1:5">
      <c r="A3020" t="s">
        <v>60</v>
      </c>
      <c r="B3020">
        <v>2011</v>
      </c>
      <c r="C3020">
        <v>45</v>
      </c>
      <c r="D3020">
        <v>37</v>
      </c>
      <c r="E3020">
        <v>3903</v>
      </c>
    </row>
    <row r="3021" spans="1:5">
      <c r="A3021" t="s">
        <v>61</v>
      </c>
      <c r="B3021">
        <v>2011</v>
      </c>
      <c r="C3021">
        <v>45</v>
      </c>
      <c r="D3021">
        <v>28</v>
      </c>
      <c r="E3021">
        <v>5594</v>
      </c>
    </row>
    <row r="3022" spans="1:5">
      <c r="A3022" t="s">
        <v>63</v>
      </c>
      <c r="B3022">
        <v>2011</v>
      </c>
      <c r="C3022">
        <v>45</v>
      </c>
      <c r="D3022">
        <v>0</v>
      </c>
      <c r="E3022">
        <v>0</v>
      </c>
    </row>
    <row r="3023" spans="1:5">
      <c r="A3023" t="s">
        <v>62</v>
      </c>
      <c r="B3023">
        <v>2011</v>
      </c>
      <c r="C3023">
        <v>45</v>
      </c>
      <c r="D3023">
        <v>93</v>
      </c>
      <c r="E3023">
        <v>102437</v>
      </c>
    </row>
    <row r="3024" spans="1:5">
      <c r="A3024" t="s">
        <v>6</v>
      </c>
      <c r="B3024">
        <v>2011</v>
      </c>
      <c r="C3024">
        <v>46</v>
      </c>
      <c r="D3024">
        <v>26</v>
      </c>
      <c r="E3024">
        <v>8711</v>
      </c>
    </row>
    <row r="3025" spans="1:5">
      <c r="A3025" t="s">
        <v>12</v>
      </c>
      <c r="B3025">
        <v>2011</v>
      </c>
      <c r="C3025">
        <v>46</v>
      </c>
      <c r="D3025">
        <v>6</v>
      </c>
      <c r="E3025">
        <v>1764</v>
      </c>
    </row>
    <row r="3026" spans="1:5">
      <c r="A3026" t="s">
        <v>13</v>
      </c>
      <c r="B3026">
        <v>2011</v>
      </c>
      <c r="C3026">
        <v>46</v>
      </c>
      <c r="D3026">
        <v>39</v>
      </c>
      <c r="E3026">
        <v>20747</v>
      </c>
    </row>
    <row r="3027" spans="1:5">
      <c r="A3027" t="s">
        <v>14</v>
      </c>
      <c r="B3027">
        <v>2011</v>
      </c>
      <c r="C3027">
        <v>46</v>
      </c>
      <c r="D3027">
        <v>22</v>
      </c>
      <c r="E3027">
        <v>5682</v>
      </c>
    </row>
    <row r="3028" spans="1:5">
      <c r="A3028" t="s">
        <v>15</v>
      </c>
      <c r="B3028">
        <v>2011</v>
      </c>
      <c r="C3028">
        <v>46</v>
      </c>
      <c r="D3028">
        <v>123</v>
      </c>
      <c r="E3028">
        <v>37756</v>
      </c>
    </row>
    <row r="3029" spans="1:5">
      <c r="A3029" t="s">
        <v>16</v>
      </c>
      <c r="B3029">
        <v>2011</v>
      </c>
      <c r="C3029">
        <v>46</v>
      </c>
      <c r="D3029">
        <v>9</v>
      </c>
      <c r="E3029">
        <v>21596</v>
      </c>
    </row>
    <row r="3030" spans="1:5">
      <c r="A3030" t="s">
        <v>17</v>
      </c>
      <c r="B3030">
        <v>2011</v>
      </c>
      <c r="C3030">
        <v>46</v>
      </c>
      <c r="D3030">
        <v>15</v>
      </c>
      <c r="E3030">
        <v>5518</v>
      </c>
    </row>
    <row r="3031" spans="1:5">
      <c r="A3031" t="s">
        <v>18</v>
      </c>
      <c r="B3031">
        <v>2011</v>
      </c>
      <c r="C3031">
        <v>46</v>
      </c>
      <c r="D3031">
        <v>12</v>
      </c>
      <c r="E3031">
        <v>3640</v>
      </c>
    </row>
    <row r="3032" spans="1:5">
      <c r="A3032" t="s">
        <v>19</v>
      </c>
      <c r="B3032">
        <v>2011</v>
      </c>
      <c r="C3032">
        <v>46</v>
      </c>
      <c r="D3032">
        <v>2</v>
      </c>
      <c r="E3032">
        <v>2098</v>
      </c>
    </row>
    <row r="3033" spans="1:5">
      <c r="A3033" t="s">
        <v>20</v>
      </c>
      <c r="B3033">
        <v>2011</v>
      </c>
      <c r="C3033">
        <v>46</v>
      </c>
      <c r="D3033">
        <v>0</v>
      </c>
      <c r="E3033">
        <v>0</v>
      </c>
    </row>
    <row r="3034" spans="1:5">
      <c r="A3034" t="s">
        <v>21</v>
      </c>
      <c r="B3034">
        <v>2011</v>
      </c>
      <c r="C3034">
        <v>46</v>
      </c>
      <c r="D3034">
        <v>57</v>
      </c>
      <c r="E3034">
        <v>37103</v>
      </c>
    </row>
    <row r="3035" spans="1:5">
      <c r="A3035" t="s">
        <v>22</v>
      </c>
      <c r="B3035">
        <v>2011</v>
      </c>
      <c r="C3035">
        <v>46</v>
      </c>
      <c r="D3035">
        <v>22</v>
      </c>
      <c r="E3035">
        <v>14394</v>
      </c>
    </row>
    <row r="3036" spans="1:5">
      <c r="A3036" t="s">
        <v>23</v>
      </c>
      <c r="B3036">
        <v>2011</v>
      </c>
      <c r="C3036">
        <v>46</v>
      </c>
      <c r="D3036">
        <v>12</v>
      </c>
      <c r="E3036">
        <v>4934</v>
      </c>
    </row>
    <row r="3037" spans="1:5">
      <c r="A3037" t="s">
        <v>24</v>
      </c>
      <c r="B3037">
        <v>2011</v>
      </c>
      <c r="C3037">
        <v>46</v>
      </c>
      <c r="D3037">
        <v>92</v>
      </c>
      <c r="E3037">
        <v>46311</v>
      </c>
    </row>
    <row r="3038" spans="1:5">
      <c r="A3038" t="s">
        <v>25</v>
      </c>
      <c r="B3038">
        <v>2011</v>
      </c>
      <c r="C3038">
        <v>46</v>
      </c>
      <c r="D3038">
        <v>43</v>
      </c>
      <c r="E3038">
        <v>11214</v>
      </c>
    </row>
    <row r="3039" spans="1:5">
      <c r="A3039" t="s">
        <v>26</v>
      </c>
      <c r="B3039">
        <v>2011</v>
      </c>
      <c r="C3039">
        <v>46</v>
      </c>
      <c r="D3039">
        <v>13</v>
      </c>
      <c r="E3039">
        <v>5785</v>
      </c>
    </row>
    <row r="3040" spans="1:5">
      <c r="A3040" t="s">
        <v>27</v>
      </c>
      <c r="B3040">
        <v>2011</v>
      </c>
      <c r="C3040">
        <v>46</v>
      </c>
      <c r="D3040">
        <v>43</v>
      </c>
      <c r="E3040">
        <v>10703</v>
      </c>
    </row>
    <row r="3041" spans="1:5">
      <c r="A3041" t="s">
        <v>28</v>
      </c>
      <c r="B3041">
        <v>2011</v>
      </c>
      <c r="C3041">
        <v>46</v>
      </c>
      <c r="D3041">
        <v>17</v>
      </c>
      <c r="E3041">
        <v>15257</v>
      </c>
    </row>
    <row r="3042" spans="1:5">
      <c r="A3042" t="s">
        <v>29</v>
      </c>
      <c r="B3042">
        <v>2011</v>
      </c>
      <c r="C3042">
        <v>46</v>
      </c>
      <c r="D3042">
        <v>24</v>
      </c>
      <c r="E3042">
        <v>12619</v>
      </c>
    </row>
    <row r="3043" spans="1:5">
      <c r="A3043" t="s">
        <v>30</v>
      </c>
      <c r="B3043">
        <v>2011</v>
      </c>
      <c r="C3043">
        <v>46</v>
      </c>
      <c r="D3043">
        <v>31</v>
      </c>
      <c r="E3043">
        <v>6590</v>
      </c>
    </row>
    <row r="3044" spans="1:5">
      <c r="A3044" t="s">
        <v>31</v>
      </c>
      <c r="B3044">
        <v>2011</v>
      </c>
      <c r="C3044">
        <v>46</v>
      </c>
      <c r="D3044">
        <v>16</v>
      </c>
      <c r="E3044">
        <v>8608</v>
      </c>
    </row>
    <row r="3045" spans="1:5">
      <c r="A3045" t="s">
        <v>32</v>
      </c>
      <c r="B3045">
        <v>2011</v>
      </c>
      <c r="C3045">
        <v>46</v>
      </c>
      <c r="D3045">
        <v>51</v>
      </c>
      <c r="E3045">
        <v>30308</v>
      </c>
    </row>
    <row r="3046" spans="1:5">
      <c r="A3046" t="s">
        <v>33</v>
      </c>
      <c r="B3046">
        <v>2011</v>
      </c>
      <c r="C3046">
        <v>46</v>
      </c>
      <c r="D3046">
        <v>53</v>
      </c>
      <c r="E3046">
        <v>16687</v>
      </c>
    </row>
    <row r="3047" spans="1:5">
      <c r="A3047" t="s">
        <v>34</v>
      </c>
      <c r="B3047">
        <v>2011</v>
      </c>
      <c r="C3047">
        <v>46</v>
      </c>
      <c r="D3047">
        <v>16</v>
      </c>
      <c r="E3047">
        <v>5566</v>
      </c>
    </row>
    <row r="3048" spans="1:5">
      <c r="A3048" t="s">
        <v>35</v>
      </c>
      <c r="B3048">
        <v>2011</v>
      </c>
      <c r="C3048">
        <v>46</v>
      </c>
      <c r="D3048">
        <v>33</v>
      </c>
      <c r="E3048">
        <v>12397</v>
      </c>
    </row>
    <row r="3049" spans="1:5">
      <c r="A3049" t="s">
        <v>36</v>
      </c>
      <c r="B3049">
        <v>2011</v>
      </c>
      <c r="C3049">
        <v>46</v>
      </c>
      <c r="D3049">
        <v>31</v>
      </c>
      <c r="E3049">
        <v>8760</v>
      </c>
    </row>
    <row r="3050" spans="1:5">
      <c r="A3050" t="s">
        <v>37</v>
      </c>
      <c r="B3050">
        <v>2011</v>
      </c>
      <c r="C3050">
        <v>46</v>
      </c>
      <c r="D3050">
        <v>7</v>
      </c>
      <c r="E3050">
        <v>2494</v>
      </c>
    </row>
    <row r="3051" spans="1:5">
      <c r="A3051" t="s">
        <v>38</v>
      </c>
      <c r="B3051">
        <v>2011</v>
      </c>
      <c r="C3051">
        <v>46</v>
      </c>
      <c r="D3051">
        <v>15</v>
      </c>
      <c r="E3051">
        <v>2713</v>
      </c>
    </row>
    <row r="3052" spans="1:5">
      <c r="A3052" t="s">
        <v>39</v>
      </c>
      <c r="B3052">
        <v>2011</v>
      </c>
      <c r="C3052">
        <v>46</v>
      </c>
      <c r="D3052">
        <v>35</v>
      </c>
      <c r="E3052">
        <v>17074</v>
      </c>
    </row>
    <row r="3053" spans="1:5">
      <c r="A3053" t="s">
        <v>40</v>
      </c>
      <c r="B3053">
        <v>2011</v>
      </c>
      <c r="C3053">
        <v>46</v>
      </c>
      <c r="D3053">
        <v>30</v>
      </c>
      <c r="E3053">
        <v>6046</v>
      </c>
    </row>
    <row r="3054" spans="1:5">
      <c r="A3054" t="s">
        <v>41</v>
      </c>
      <c r="B3054">
        <v>2011</v>
      </c>
      <c r="C3054">
        <v>46</v>
      </c>
      <c r="D3054">
        <v>19</v>
      </c>
      <c r="E3054">
        <v>5444</v>
      </c>
    </row>
    <row r="3055" spans="1:5">
      <c r="A3055" t="s">
        <v>42</v>
      </c>
      <c r="B3055">
        <v>2011</v>
      </c>
      <c r="C3055">
        <v>46</v>
      </c>
      <c r="D3055">
        <v>24</v>
      </c>
      <c r="E3055">
        <v>7840</v>
      </c>
    </row>
    <row r="3056" spans="1:5">
      <c r="A3056" t="s">
        <v>43</v>
      </c>
      <c r="B3056">
        <v>2011</v>
      </c>
      <c r="C3056">
        <v>46</v>
      </c>
      <c r="D3056">
        <v>99</v>
      </c>
      <c r="E3056">
        <v>14204</v>
      </c>
    </row>
    <row r="3057" spans="1:5">
      <c r="A3057" t="s">
        <v>44</v>
      </c>
      <c r="B3057">
        <v>2011</v>
      </c>
      <c r="C3057">
        <v>46</v>
      </c>
      <c r="D3057">
        <v>67</v>
      </c>
      <c r="E3057">
        <v>22332</v>
      </c>
    </row>
    <row r="3058" spans="1:5">
      <c r="A3058" t="s">
        <v>45</v>
      </c>
      <c r="B3058">
        <v>2011</v>
      </c>
      <c r="C3058">
        <v>46</v>
      </c>
      <c r="D3058">
        <v>16</v>
      </c>
      <c r="E3058">
        <v>3817</v>
      </c>
    </row>
    <row r="3059" spans="1:5">
      <c r="A3059" t="s">
        <v>46</v>
      </c>
      <c r="B3059">
        <v>2011</v>
      </c>
      <c r="C3059">
        <v>46</v>
      </c>
      <c r="D3059">
        <v>56</v>
      </c>
      <c r="E3059">
        <v>17555</v>
      </c>
    </row>
    <row r="3060" spans="1:5">
      <c r="A3060" t="s">
        <v>47</v>
      </c>
      <c r="B3060">
        <v>2011</v>
      </c>
      <c r="C3060">
        <v>46</v>
      </c>
      <c r="D3060">
        <v>18</v>
      </c>
      <c r="E3060">
        <v>2918</v>
      </c>
    </row>
    <row r="3061" spans="1:5">
      <c r="A3061" t="s">
        <v>48</v>
      </c>
      <c r="B3061">
        <v>2011</v>
      </c>
      <c r="C3061">
        <v>46</v>
      </c>
      <c r="D3061">
        <v>14</v>
      </c>
      <c r="E3061">
        <v>2930</v>
      </c>
    </row>
    <row r="3062" spans="1:5">
      <c r="A3062" t="s">
        <v>49</v>
      </c>
      <c r="B3062">
        <v>2011</v>
      </c>
      <c r="C3062">
        <v>46</v>
      </c>
      <c r="D3062">
        <v>62</v>
      </c>
      <c r="E3062">
        <v>20529</v>
      </c>
    </row>
    <row r="3063" spans="1:5">
      <c r="A3063" t="s">
        <v>50</v>
      </c>
      <c r="B3063">
        <v>2011</v>
      </c>
      <c r="C3063">
        <v>46</v>
      </c>
      <c r="D3063">
        <v>19</v>
      </c>
      <c r="E3063">
        <v>6968</v>
      </c>
    </row>
    <row r="3064" spans="1:5">
      <c r="A3064" t="s">
        <v>51</v>
      </c>
      <c r="B3064">
        <v>2011</v>
      </c>
      <c r="C3064">
        <v>46</v>
      </c>
      <c r="D3064">
        <v>18</v>
      </c>
      <c r="E3064">
        <v>7370</v>
      </c>
    </row>
    <row r="3065" spans="1:5">
      <c r="A3065" t="s">
        <v>52</v>
      </c>
      <c r="B3065">
        <v>2011</v>
      </c>
      <c r="C3065">
        <v>46</v>
      </c>
      <c r="D3065">
        <v>20</v>
      </c>
      <c r="E3065">
        <v>6230</v>
      </c>
    </row>
    <row r="3066" spans="1:5">
      <c r="A3066" t="s">
        <v>53</v>
      </c>
      <c r="B3066">
        <v>2011</v>
      </c>
      <c r="C3066">
        <v>46</v>
      </c>
      <c r="D3066">
        <v>48</v>
      </c>
      <c r="E3066">
        <v>10550</v>
      </c>
    </row>
    <row r="3067" spans="1:5">
      <c r="A3067" t="s">
        <v>54</v>
      </c>
      <c r="B3067">
        <v>2011</v>
      </c>
      <c r="C3067">
        <v>46</v>
      </c>
      <c r="D3067">
        <v>68</v>
      </c>
      <c r="E3067">
        <v>42117</v>
      </c>
    </row>
    <row r="3068" spans="1:5">
      <c r="A3068" t="s">
        <v>55</v>
      </c>
      <c r="B3068">
        <v>2011</v>
      </c>
      <c r="C3068">
        <v>46</v>
      </c>
      <c r="D3068">
        <v>45</v>
      </c>
      <c r="E3068">
        <v>16515</v>
      </c>
    </row>
    <row r="3069" spans="1:5">
      <c r="A3069" t="s">
        <v>56</v>
      </c>
      <c r="B3069">
        <v>2011</v>
      </c>
      <c r="C3069">
        <v>46</v>
      </c>
      <c r="D3069">
        <v>13</v>
      </c>
      <c r="E3069">
        <v>4262</v>
      </c>
    </row>
    <row r="3070" spans="1:5">
      <c r="A3070" t="s">
        <v>57</v>
      </c>
      <c r="B3070">
        <v>2011</v>
      </c>
      <c r="C3070">
        <v>46</v>
      </c>
      <c r="D3070">
        <v>94</v>
      </c>
      <c r="E3070">
        <v>69646</v>
      </c>
    </row>
    <row r="3071" spans="1:5">
      <c r="A3071" t="s">
        <v>58</v>
      </c>
      <c r="B3071">
        <v>2011</v>
      </c>
      <c r="C3071">
        <v>46</v>
      </c>
      <c r="D3071">
        <v>20</v>
      </c>
      <c r="E3071">
        <v>8190</v>
      </c>
    </row>
    <row r="3072" spans="1:5">
      <c r="A3072" t="s">
        <v>59</v>
      </c>
      <c r="B3072">
        <v>2011</v>
      </c>
      <c r="C3072">
        <v>46</v>
      </c>
      <c r="D3072">
        <v>39</v>
      </c>
      <c r="E3072">
        <v>12169</v>
      </c>
    </row>
    <row r="3073" spans="1:5">
      <c r="A3073" t="s">
        <v>60</v>
      </c>
      <c r="B3073">
        <v>2011</v>
      </c>
      <c r="C3073">
        <v>46</v>
      </c>
      <c r="D3073">
        <v>37</v>
      </c>
      <c r="E3073">
        <v>3839</v>
      </c>
    </row>
    <row r="3074" spans="1:5">
      <c r="A3074" t="s">
        <v>61</v>
      </c>
      <c r="B3074">
        <v>2011</v>
      </c>
      <c r="C3074">
        <v>46</v>
      </c>
      <c r="D3074">
        <v>27</v>
      </c>
      <c r="E3074">
        <v>5847</v>
      </c>
    </row>
    <row r="3075" spans="1:5">
      <c r="A3075" t="s">
        <v>63</v>
      </c>
      <c r="B3075">
        <v>2011</v>
      </c>
      <c r="C3075">
        <v>46</v>
      </c>
      <c r="D3075">
        <v>0</v>
      </c>
      <c r="E3075">
        <v>0</v>
      </c>
    </row>
    <row r="3076" spans="1:5">
      <c r="A3076" t="s">
        <v>62</v>
      </c>
      <c r="B3076">
        <v>2011</v>
      </c>
      <c r="C3076">
        <v>46</v>
      </c>
      <c r="D3076">
        <v>93</v>
      </c>
      <c r="E3076">
        <v>103511</v>
      </c>
    </row>
    <row r="3077" spans="1:5">
      <c r="A3077" t="s">
        <v>6</v>
      </c>
      <c r="B3077">
        <v>2011</v>
      </c>
      <c r="C3077">
        <v>47</v>
      </c>
      <c r="D3077">
        <v>27</v>
      </c>
      <c r="E3077">
        <v>7912</v>
      </c>
    </row>
    <row r="3078" spans="1:5">
      <c r="A3078" t="s">
        <v>12</v>
      </c>
      <c r="B3078">
        <v>2011</v>
      </c>
      <c r="C3078">
        <v>47</v>
      </c>
      <c r="D3078">
        <v>6</v>
      </c>
      <c r="E3078">
        <v>1728</v>
      </c>
    </row>
    <row r="3079" spans="1:5">
      <c r="A3079" t="s">
        <v>13</v>
      </c>
      <c r="B3079">
        <v>2011</v>
      </c>
      <c r="C3079">
        <v>47</v>
      </c>
      <c r="D3079">
        <v>38</v>
      </c>
      <c r="E3079">
        <v>16523</v>
      </c>
    </row>
    <row r="3080" spans="1:5">
      <c r="A3080" t="s">
        <v>14</v>
      </c>
      <c r="B3080">
        <v>2011</v>
      </c>
      <c r="C3080">
        <v>47</v>
      </c>
      <c r="D3080">
        <v>21</v>
      </c>
      <c r="E3080">
        <v>2925</v>
      </c>
    </row>
    <row r="3081" spans="1:5">
      <c r="A3081" t="s">
        <v>15</v>
      </c>
      <c r="B3081">
        <v>2011</v>
      </c>
      <c r="C3081">
        <v>47</v>
      </c>
      <c r="D3081">
        <v>125</v>
      </c>
      <c r="E3081">
        <v>23645</v>
      </c>
    </row>
    <row r="3082" spans="1:5">
      <c r="A3082" t="s">
        <v>16</v>
      </c>
      <c r="B3082">
        <v>2011</v>
      </c>
      <c r="C3082">
        <v>47</v>
      </c>
      <c r="D3082">
        <v>11</v>
      </c>
      <c r="E3082">
        <v>16363</v>
      </c>
    </row>
    <row r="3083" spans="1:5">
      <c r="A3083" t="s">
        <v>17</v>
      </c>
      <c r="B3083">
        <v>2011</v>
      </c>
      <c r="C3083">
        <v>47</v>
      </c>
      <c r="D3083">
        <v>10</v>
      </c>
      <c r="E3083">
        <v>1333</v>
      </c>
    </row>
    <row r="3084" spans="1:5">
      <c r="A3084" t="s">
        <v>18</v>
      </c>
      <c r="B3084">
        <v>2011</v>
      </c>
      <c r="C3084">
        <v>47</v>
      </c>
      <c r="D3084">
        <v>12</v>
      </c>
      <c r="E3084">
        <v>3132</v>
      </c>
    </row>
    <row r="3085" spans="1:5">
      <c r="A3085" t="s">
        <v>19</v>
      </c>
      <c r="B3085">
        <v>2011</v>
      </c>
      <c r="C3085">
        <v>47</v>
      </c>
      <c r="D3085">
        <v>2</v>
      </c>
      <c r="E3085">
        <v>1123</v>
      </c>
    </row>
    <row r="3086" spans="1:5">
      <c r="A3086" t="s">
        <v>20</v>
      </c>
      <c r="B3086">
        <v>2011</v>
      </c>
      <c r="C3086">
        <v>47</v>
      </c>
      <c r="D3086">
        <v>0</v>
      </c>
      <c r="E3086">
        <v>0</v>
      </c>
    </row>
    <row r="3087" spans="1:5">
      <c r="A3087" t="s">
        <v>21</v>
      </c>
      <c r="B3087">
        <v>2011</v>
      </c>
      <c r="C3087">
        <v>47</v>
      </c>
      <c r="D3087">
        <v>55</v>
      </c>
      <c r="E3087">
        <v>28210</v>
      </c>
    </row>
    <row r="3088" spans="1:5">
      <c r="A3088" t="s">
        <v>22</v>
      </c>
      <c r="B3088">
        <v>2011</v>
      </c>
      <c r="C3088">
        <v>47</v>
      </c>
      <c r="D3088">
        <v>23</v>
      </c>
      <c r="E3088">
        <v>9193</v>
      </c>
    </row>
    <row r="3089" spans="1:5">
      <c r="A3089" t="s">
        <v>23</v>
      </c>
      <c r="B3089">
        <v>2011</v>
      </c>
      <c r="C3089">
        <v>47</v>
      </c>
      <c r="D3089">
        <v>11</v>
      </c>
      <c r="E3089">
        <v>3661</v>
      </c>
    </row>
    <row r="3090" spans="1:5">
      <c r="A3090" t="s">
        <v>24</v>
      </c>
      <c r="B3090">
        <v>2011</v>
      </c>
      <c r="C3090">
        <v>47</v>
      </c>
      <c r="D3090">
        <v>92</v>
      </c>
      <c r="E3090">
        <v>38497</v>
      </c>
    </row>
    <row r="3091" spans="1:5">
      <c r="A3091" t="s">
        <v>25</v>
      </c>
      <c r="B3091">
        <v>2011</v>
      </c>
      <c r="C3091">
        <v>47</v>
      </c>
      <c r="D3091">
        <v>44</v>
      </c>
      <c r="E3091">
        <v>8247</v>
      </c>
    </row>
    <row r="3092" spans="1:5">
      <c r="A3092" t="s">
        <v>26</v>
      </c>
      <c r="B3092">
        <v>2011</v>
      </c>
      <c r="C3092">
        <v>47</v>
      </c>
      <c r="D3092">
        <v>14</v>
      </c>
      <c r="E3092">
        <v>3983</v>
      </c>
    </row>
    <row r="3093" spans="1:5">
      <c r="A3093" t="s">
        <v>27</v>
      </c>
      <c r="B3093">
        <v>2011</v>
      </c>
      <c r="C3093">
        <v>47</v>
      </c>
      <c r="D3093">
        <v>44</v>
      </c>
      <c r="E3093">
        <v>7350</v>
      </c>
    </row>
    <row r="3094" spans="1:5">
      <c r="A3094" t="s">
        <v>28</v>
      </c>
      <c r="B3094">
        <v>2011</v>
      </c>
      <c r="C3094">
        <v>47</v>
      </c>
      <c r="D3094">
        <v>18</v>
      </c>
      <c r="E3094">
        <v>19976</v>
      </c>
    </row>
    <row r="3095" spans="1:5">
      <c r="A3095" t="s">
        <v>29</v>
      </c>
      <c r="B3095">
        <v>2011</v>
      </c>
      <c r="C3095">
        <v>47</v>
      </c>
      <c r="D3095">
        <v>21</v>
      </c>
      <c r="E3095">
        <v>11482</v>
      </c>
    </row>
    <row r="3096" spans="1:5">
      <c r="A3096" t="s">
        <v>30</v>
      </c>
      <c r="B3096">
        <v>2011</v>
      </c>
      <c r="C3096">
        <v>47</v>
      </c>
      <c r="D3096">
        <v>30</v>
      </c>
      <c r="E3096">
        <v>4064</v>
      </c>
    </row>
    <row r="3097" spans="1:5">
      <c r="A3097" t="s">
        <v>31</v>
      </c>
      <c r="B3097">
        <v>2011</v>
      </c>
      <c r="C3097">
        <v>47</v>
      </c>
      <c r="D3097">
        <v>17</v>
      </c>
      <c r="E3097">
        <v>6321</v>
      </c>
    </row>
    <row r="3098" spans="1:5">
      <c r="A3098" t="s">
        <v>32</v>
      </c>
      <c r="B3098">
        <v>2011</v>
      </c>
      <c r="C3098">
        <v>47</v>
      </c>
      <c r="D3098">
        <v>53</v>
      </c>
      <c r="E3098">
        <v>22100</v>
      </c>
    </row>
    <row r="3099" spans="1:5">
      <c r="A3099" t="s">
        <v>33</v>
      </c>
      <c r="B3099">
        <v>2011</v>
      </c>
      <c r="C3099">
        <v>47</v>
      </c>
      <c r="D3099">
        <v>54</v>
      </c>
      <c r="E3099">
        <v>11611</v>
      </c>
    </row>
    <row r="3100" spans="1:5">
      <c r="A3100" t="s">
        <v>34</v>
      </c>
      <c r="B3100">
        <v>2011</v>
      </c>
      <c r="C3100">
        <v>47</v>
      </c>
      <c r="D3100">
        <v>16</v>
      </c>
      <c r="E3100">
        <v>4010</v>
      </c>
    </row>
    <row r="3101" spans="1:5">
      <c r="A3101" t="s">
        <v>35</v>
      </c>
      <c r="B3101">
        <v>2011</v>
      </c>
      <c r="C3101">
        <v>47</v>
      </c>
      <c r="D3101">
        <v>40</v>
      </c>
      <c r="E3101">
        <v>14968</v>
      </c>
    </row>
    <row r="3102" spans="1:5">
      <c r="A3102" t="s">
        <v>36</v>
      </c>
      <c r="B3102">
        <v>2011</v>
      </c>
      <c r="C3102">
        <v>47</v>
      </c>
      <c r="D3102">
        <v>31</v>
      </c>
      <c r="E3102">
        <v>5909</v>
      </c>
    </row>
    <row r="3103" spans="1:5">
      <c r="A3103" t="s">
        <v>37</v>
      </c>
      <c r="B3103">
        <v>2011</v>
      </c>
      <c r="C3103">
        <v>47</v>
      </c>
      <c r="D3103">
        <v>7</v>
      </c>
      <c r="E3103">
        <v>1541</v>
      </c>
    </row>
    <row r="3104" spans="1:5">
      <c r="A3104" t="s">
        <v>38</v>
      </c>
      <c r="B3104">
        <v>2011</v>
      </c>
      <c r="C3104">
        <v>47</v>
      </c>
      <c r="D3104">
        <v>15</v>
      </c>
      <c r="E3104">
        <v>2339</v>
      </c>
    </row>
    <row r="3105" spans="1:5">
      <c r="A3105" t="s">
        <v>39</v>
      </c>
      <c r="B3105">
        <v>2011</v>
      </c>
      <c r="C3105">
        <v>47</v>
      </c>
      <c r="D3105">
        <v>35</v>
      </c>
      <c r="E3105">
        <v>12807</v>
      </c>
    </row>
    <row r="3106" spans="1:5">
      <c r="A3106" t="s">
        <v>40</v>
      </c>
      <c r="B3106">
        <v>2011</v>
      </c>
      <c r="C3106">
        <v>47</v>
      </c>
      <c r="D3106">
        <v>30</v>
      </c>
      <c r="E3106">
        <v>3849</v>
      </c>
    </row>
    <row r="3107" spans="1:5">
      <c r="A3107" t="s">
        <v>41</v>
      </c>
      <c r="B3107">
        <v>2011</v>
      </c>
      <c r="C3107">
        <v>47</v>
      </c>
      <c r="D3107">
        <v>18</v>
      </c>
      <c r="E3107">
        <v>3831</v>
      </c>
    </row>
    <row r="3108" spans="1:5">
      <c r="A3108" t="s">
        <v>42</v>
      </c>
      <c r="B3108">
        <v>2011</v>
      </c>
      <c r="C3108">
        <v>47</v>
      </c>
      <c r="D3108">
        <v>25</v>
      </c>
      <c r="E3108">
        <v>6833</v>
      </c>
    </row>
    <row r="3109" spans="1:5">
      <c r="A3109" t="s">
        <v>43</v>
      </c>
      <c r="B3109">
        <v>2011</v>
      </c>
      <c r="C3109">
        <v>47</v>
      </c>
      <c r="D3109">
        <v>99</v>
      </c>
      <c r="E3109">
        <v>9805</v>
      </c>
    </row>
    <row r="3110" spans="1:5">
      <c r="A3110" t="s">
        <v>44</v>
      </c>
      <c r="B3110">
        <v>2011</v>
      </c>
      <c r="C3110">
        <v>47</v>
      </c>
      <c r="D3110">
        <v>65</v>
      </c>
      <c r="E3110">
        <v>13108</v>
      </c>
    </row>
    <row r="3111" spans="1:5">
      <c r="A3111" t="s">
        <v>45</v>
      </c>
      <c r="B3111">
        <v>2011</v>
      </c>
      <c r="C3111">
        <v>47</v>
      </c>
      <c r="D3111">
        <v>16</v>
      </c>
      <c r="E3111">
        <v>3096</v>
      </c>
    </row>
    <row r="3112" spans="1:5">
      <c r="A3112" t="s">
        <v>46</v>
      </c>
      <c r="B3112">
        <v>2011</v>
      </c>
      <c r="C3112">
        <v>47</v>
      </c>
      <c r="D3112">
        <v>56</v>
      </c>
      <c r="E3112">
        <v>12039</v>
      </c>
    </row>
    <row r="3113" spans="1:5">
      <c r="A3113" t="s">
        <v>47</v>
      </c>
      <c r="B3113">
        <v>2011</v>
      </c>
      <c r="C3113">
        <v>47</v>
      </c>
      <c r="D3113">
        <v>17</v>
      </c>
      <c r="E3113">
        <v>1491</v>
      </c>
    </row>
    <row r="3114" spans="1:5">
      <c r="A3114" t="s">
        <v>48</v>
      </c>
      <c r="B3114">
        <v>2011</v>
      </c>
      <c r="C3114">
        <v>47</v>
      </c>
      <c r="D3114">
        <v>17</v>
      </c>
      <c r="E3114">
        <v>2526</v>
      </c>
    </row>
    <row r="3115" spans="1:5">
      <c r="A3115" t="s">
        <v>49</v>
      </c>
      <c r="B3115">
        <v>2011</v>
      </c>
      <c r="C3115">
        <v>47</v>
      </c>
      <c r="D3115">
        <v>63</v>
      </c>
      <c r="E3115">
        <v>14603</v>
      </c>
    </row>
    <row r="3116" spans="1:5">
      <c r="A3116" t="s">
        <v>50</v>
      </c>
      <c r="B3116">
        <v>2011</v>
      </c>
      <c r="C3116">
        <v>47</v>
      </c>
      <c r="D3116">
        <v>19</v>
      </c>
      <c r="E3116">
        <v>4520</v>
      </c>
    </row>
    <row r="3117" spans="1:5">
      <c r="A3117" t="s">
        <v>51</v>
      </c>
      <c r="B3117">
        <v>2011</v>
      </c>
      <c r="C3117">
        <v>47</v>
      </c>
      <c r="D3117">
        <v>18</v>
      </c>
      <c r="E3117">
        <v>5038</v>
      </c>
    </row>
    <row r="3118" spans="1:5">
      <c r="A3118" t="s">
        <v>52</v>
      </c>
      <c r="B3118">
        <v>2011</v>
      </c>
      <c r="C3118">
        <v>47</v>
      </c>
      <c r="D3118">
        <v>20</v>
      </c>
      <c r="E3118">
        <v>4516</v>
      </c>
    </row>
    <row r="3119" spans="1:5">
      <c r="A3119" t="s">
        <v>53</v>
      </c>
      <c r="B3119">
        <v>2011</v>
      </c>
      <c r="C3119">
        <v>47</v>
      </c>
      <c r="D3119">
        <v>54</v>
      </c>
      <c r="E3119">
        <v>7104</v>
      </c>
    </row>
    <row r="3120" spans="1:5">
      <c r="A3120" t="s">
        <v>54</v>
      </c>
      <c r="B3120">
        <v>2011</v>
      </c>
      <c r="C3120">
        <v>47</v>
      </c>
      <c r="D3120">
        <v>70</v>
      </c>
      <c r="E3120">
        <v>32601</v>
      </c>
    </row>
    <row r="3121" spans="1:5">
      <c r="A3121" t="s">
        <v>55</v>
      </c>
      <c r="B3121">
        <v>2011</v>
      </c>
      <c r="C3121">
        <v>47</v>
      </c>
      <c r="D3121">
        <v>46</v>
      </c>
      <c r="E3121">
        <v>16343</v>
      </c>
    </row>
    <row r="3122" spans="1:5">
      <c r="A3122" t="s">
        <v>56</v>
      </c>
      <c r="B3122">
        <v>2011</v>
      </c>
      <c r="C3122">
        <v>47</v>
      </c>
      <c r="D3122">
        <v>12</v>
      </c>
      <c r="E3122">
        <v>2600</v>
      </c>
    </row>
    <row r="3123" spans="1:5">
      <c r="A3123" t="s">
        <v>57</v>
      </c>
      <c r="B3123">
        <v>2011</v>
      </c>
      <c r="C3123">
        <v>47</v>
      </c>
      <c r="D3123">
        <v>92</v>
      </c>
      <c r="E3123">
        <v>63057</v>
      </c>
    </row>
    <row r="3124" spans="1:5">
      <c r="A3124" t="s">
        <v>58</v>
      </c>
      <c r="B3124">
        <v>2011</v>
      </c>
      <c r="C3124">
        <v>47</v>
      </c>
      <c r="D3124">
        <v>20</v>
      </c>
      <c r="E3124">
        <v>4762</v>
      </c>
    </row>
    <row r="3125" spans="1:5">
      <c r="A3125" t="s">
        <v>59</v>
      </c>
      <c r="B3125">
        <v>2011</v>
      </c>
      <c r="C3125">
        <v>47</v>
      </c>
      <c r="D3125">
        <v>41</v>
      </c>
      <c r="E3125">
        <v>10180</v>
      </c>
    </row>
    <row r="3126" spans="1:5">
      <c r="A3126" t="s">
        <v>60</v>
      </c>
      <c r="B3126">
        <v>2011</v>
      </c>
      <c r="C3126">
        <v>47</v>
      </c>
      <c r="D3126">
        <v>37</v>
      </c>
      <c r="E3126">
        <v>2341</v>
      </c>
    </row>
    <row r="3127" spans="1:5">
      <c r="A3127" t="s">
        <v>61</v>
      </c>
      <c r="B3127">
        <v>2011</v>
      </c>
      <c r="C3127">
        <v>47</v>
      </c>
      <c r="D3127">
        <v>28</v>
      </c>
      <c r="E3127">
        <v>3963</v>
      </c>
    </row>
    <row r="3128" spans="1:5">
      <c r="A3128" t="s">
        <v>63</v>
      </c>
      <c r="B3128">
        <v>2011</v>
      </c>
      <c r="C3128">
        <v>47</v>
      </c>
      <c r="D3128">
        <v>0</v>
      </c>
      <c r="E3128">
        <v>0</v>
      </c>
    </row>
    <row r="3129" spans="1:5">
      <c r="A3129" t="s">
        <v>62</v>
      </c>
      <c r="B3129">
        <v>2011</v>
      </c>
      <c r="C3129">
        <v>47</v>
      </c>
      <c r="D3129">
        <v>93</v>
      </c>
      <c r="E3129">
        <v>90140</v>
      </c>
    </row>
    <row r="3130" spans="1:5">
      <c r="A3130" t="s">
        <v>6</v>
      </c>
      <c r="B3130">
        <v>2011</v>
      </c>
      <c r="C3130">
        <v>48</v>
      </c>
      <c r="D3130">
        <v>28</v>
      </c>
      <c r="E3130">
        <v>9571</v>
      </c>
    </row>
    <row r="3131" spans="1:5">
      <c r="A3131" t="s">
        <v>12</v>
      </c>
      <c r="B3131">
        <v>2011</v>
      </c>
      <c r="C3131">
        <v>48</v>
      </c>
      <c r="D3131">
        <v>7</v>
      </c>
      <c r="E3131">
        <v>2087</v>
      </c>
    </row>
    <row r="3132" spans="1:5">
      <c r="A3132" t="s">
        <v>13</v>
      </c>
      <c r="B3132">
        <v>2011</v>
      </c>
      <c r="C3132">
        <v>48</v>
      </c>
      <c r="D3132">
        <v>39</v>
      </c>
      <c r="E3132">
        <v>20816</v>
      </c>
    </row>
    <row r="3133" spans="1:5">
      <c r="A3133" t="s">
        <v>14</v>
      </c>
      <c r="B3133">
        <v>2011</v>
      </c>
      <c r="C3133">
        <v>48</v>
      </c>
      <c r="D3133">
        <v>23</v>
      </c>
      <c r="E3133">
        <v>5544</v>
      </c>
    </row>
    <row r="3134" spans="1:5">
      <c r="A3134" t="s">
        <v>15</v>
      </c>
      <c r="B3134">
        <v>2011</v>
      </c>
      <c r="C3134">
        <v>48</v>
      </c>
      <c r="D3134">
        <v>125</v>
      </c>
      <c r="E3134">
        <v>30312</v>
      </c>
    </row>
    <row r="3135" spans="1:5">
      <c r="A3135" t="s">
        <v>16</v>
      </c>
      <c r="B3135">
        <v>2011</v>
      </c>
      <c r="C3135">
        <v>48</v>
      </c>
      <c r="D3135">
        <v>11</v>
      </c>
      <c r="E3135">
        <v>20683</v>
      </c>
    </row>
    <row r="3136" spans="1:5">
      <c r="A3136" t="s">
        <v>17</v>
      </c>
      <c r="B3136">
        <v>2011</v>
      </c>
      <c r="C3136">
        <v>48</v>
      </c>
      <c r="D3136">
        <v>14</v>
      </c>
      <c r="E3136">
        <v>4440</v>
      </c>
    </row>
    <row r="3137" spans="1:5">
      <c r="A3137" t="s">
        <v>18</v>
      </c>
      <c r="B3137">
        <v>2011</v>
      </c>
      <c r="C3137">
        <v>48</v>
      </c>
      <c r="D3137">
        <v>12</v>
      </c>
      <c r="E3137">
        <v>3327</v>
      </c>
    </row>
    <row r="3138" spans="1:5">
      <c r="A3138" t="s">
        <v>19</v>
      </c>
      <c r="B3138">
        <v>2011</v>
      </c>
      <c r="C3138">
        <v>48</v>
      </c>
      <c r="D3138">
        <v>2</v>
      </c>
      <c r="E3138">
        <v>2074</v>
      </c>
    </row>
    <row r="3139" spans="1:5">
      <c r="A3139" t="s">
        <v>20</v>
      </c>
      <c r="B3139">
        <v>2011</v>
      </c>
      <c r="C3139">
        <v>48</v>
      </c>
      <c r="D3139">
        <v>0</v>
      </c>
      <c r="E3139">
        <v>0</v>
      </c>
    </row>
    <row r="3140" spans="1:5">
      <c r="A3140" t="s">
        <v>21</v>
      </c>
      <c r="B3140">
        <v>2011</v>
      </c>
      <c r="C3140">
        <v>48</v>
      </c>
      <c r="D3140">
        <v>53</v>
      </c>
      <c r="E3140">
        <v>33176</v>
      </c>
    </row>
    <row r="3141" spans="1:5">
      <c r="A3141" t="s">
        <v>22</v>
      </c>
      <c r="B3141">
        <v>2011</v>
      </c>
      <c r="C3141">
        <v>48</v>
      </c>
      <c r="D3141">
        <v>22</v>
      </c>
      <c r="E3141">
        <v>14389</v>
      </c>
    </row>
    <row r="3142" spans="1:5">
      <c r="A3142" t="s">
        <v>23</v>
      </c>
      <c r="B3142">
        <v>2011</v>
      </c>
      <c r="C3142">
        <v>48</v>
      </c>
      <c r="D3142">
        <v>11</v>
      </c>
      <c r="E3142">
        <v>4650</v>
      </c>
    </row>
    <row r="3143" spans="1:5">
      <c r="A3143" t="s">
        <v>24</v>
      </c>
      <c r="B3143">
        <v>2011</v>
      </c>
      <c r="C3143">
        <v>48</v>
      </c>
      <c r="D3143">
        <v>91</v>
      </c>
      <c r="E3143">
        <v>45037</v>
      </c>
    </row>
    <row r="3144" spans="1:5">
      <c r="A3144" t="s">
        <v>25</v>
      </c>
      <c r="B3144">
        <v>2011</v>
      </c>
      <c r="C3144">
        <v>48</v>
      </c>
      <c r="D3144">
        <v>43</v>
      </c>
      <c r="E3144">
        <v>10672</v>
      </c>
    </row>
    <row r="3145" spans="1:5">
      <c r="A3145" t="s">
        <v>26</v>
      </c>
      <c r="B3145">
        <v>2011</v>
      </c>
      <c r="C3145">
        <v>48</v>
      </c>
      <c r="D3145">
        <v>14</v>
      </c>
      <c r="E3145">
        <v>6204</v>
      </c>
    </row>
    <row r="3146" spans="1:5">
      <c r="A3146" t="s">
        <v>27</v>
      </c>
      <c r="B3146">
        <v>2011</v>
      </c>
      <c r="C3146">
        <v>48</v>
      </c>
      <c r="D3146">
        <v>45</v>
      </c>
      <c r="E3146">
        <v>10165</v>
      </c>
    </row>
    <row r="3147" spans="1:5">
      <c r="A3147" t="s">
        <v>28</v>
      </c>
      <c r="B3147">
        <v>2011</v>
      </c>
      <c r="C3147">
        <v>48</v>
      </c>
      <c r="D3147">
        <v>18</v>
      </c>
      <c r="E3147">
        <v>19407</v>
      </c>
    </row>
    <row r="3148" spans="1:5">
      <c r="A3148" t="s">
        <v>29</v>
      </c>
      <c r="B3148">
        <v>2011</v>
      </c>
      <c r="C3148">
        <v>48</v>
      </c>
      <c r="D3148">
        <v>23</v>
      </c>
      <c r="E3148">
        <v>12028</v>
      </c>
    </row>
    <row r="3149" spans="1:5">
      <c r="A3149" t="s">
        <v>30</v>
      </c>
      <c r="B3149">
        <v>2011</v>
      </c>
      <c r="C3149">
        <v>48</v>
      </c>
      <c r="D3149">
        <v>31</v>
      </c>
      <c r="E3149">
        <v>6640</v>
      </c>
    </row>
    <row r="3150" spans="1:5">
      <c r="A3150" t="s">
        <v>31</v>
      </c>
      <c r="B3150">
        <v>2011</v>
      </c>
      <c r="C3150">
        <v>48</v>
      </c>
      <c r="D3150">
        <v>15</v>
      </c>
      <c r="E3150">
        <v>9206</v>
      </c>
    </row>
    <row r="3151" spans="1:5">
      <c r="A3151" t="s">
        <v>32</v>
      </c>
      <c r="B3151">
        <v>2011</v>
      </c>
      <c r="C3151">
        <v>48</v>
      </c>
      <c r="D3151">
        <v>50</v>
      </c>
      <c r="E3151">
        <v>30240</v>
      </c>
    </row>
    <row r="3152" spans="1:5">
      <c r="A3152" t="s">
        <v>33</v>
      </c>
      <c r="B3152">
        <v>2011</v>
      </c>
      <c r="C3152">
        <v>48</v>
      </c>
      <c r="D3152">
        <v>55</v>
      </c>
      <c r="E3152">
        <v>16636</v>
      </c>
    </row>
    <row r="3153" spans="1:5">
      <c r="A3153" t="s">
        <v>34</v>
      </c>
      <c r="B3153">
        <v>2011</v>
      </c>
      <c r="C3153">
        <v>48</v>
      </c>
      <c r="D3153">
        <v>17</v>
      </c>
      <c r="E3153">
        <v>5567</v>
      </c>
    </row>
    <row r="3154" spans="1:5">
      <c r="A3154" t="s">
        <v>35</v>
      </c>
      <c r="B3154">
        <v>2011</v>
      </c>
      <c r="C3154">
        <v>48</v>
      </c>
      <c r="D3154">
        <v>34</v>
      </c>
      <c r="E3154">
        <v>12646</v>
      </c>
    </row>
    <row r="3155" spans="1:5">
      <c r="A3155" t="s">
        <v>36</v>
      </c>
      <c r="B3155">
        <v>2011</v>
      </c>
      <c r="C3155">
        <v>48</v>
      </c>
      <c r="D3155">
        <v>30</v>
      </c>
      <c r="E3155">
        <v>8377</v>
      </c>
    </row>
    <row r="3156" spans="1:5">
      <c r="A3156" t="s">
        <v>37</v>
      </c>
      <c r="B3156">
        <v>2011</v>
      </c>
      <c r="C3156">
        <v>48</v>
      </c>
      <c r="D3156">
        <v>7</v>
      </c>
      <c r="E3156">
        <v>2373</v>
      </c>
    </row>
    <row r="3157" spans="1:5">
      <c r="A3157" t="s">
        <v>38</v>
      </c>
      <c r="B3157">
        <v>2011</v>
      </c>
      <c r="C3157">
        <v>48</v>
      </c>
      <c r="D3157">
        <v>16</v>
      </c>
      <c r="E3157">
        <v>3648</v>
      </c>
    </row>
    <row r="3158" spans="1:5">
      <c r="A3158" t="s">
        <v>39</v>
      </c>
      <c r="B3158">
        <v>2011</v>
      </c>
      <c r="C3158">
        <v>48</v>
      </c>
      <c r="D3158">
        <v>34</v>
      </c>
      <c r="E3158">
        <v>15201</v>
      </c>
    </row>
    <row r="3159" spans="1:5">
      <c r="A3159" t="s">
        <v>40</v>
      </c>
      <c r="B3159">
        <v>2011</v>
      </c>
      <c r="C3159">
        <v>48</v>
      </c>
      <c r="D3159">
        <v>30</v>
      </c>
      <c r="E3159">
        <v>5731</v>
      </c>
    </row>
    <row r="3160" spans="1:5">
      <c r="A3160" t="s">
        <v>41</v>
      </c>
      <c r="B3160">
        <v>2011</v>
      </c>
      <c r="C3160">
        <v>48</v>
      </c>
      <c r="D3160">
        <v>19</v>
      </c>
      <c r="E3160">
        <v>5322</v>
      </c>
    </row>
    <row r="3161" spans="1:5">
      <c r="A3161" t="s">
        <v>42</v>
      </c>
      <c r="B3161">
        <v>2011</v>
      </c>
      <c r="C3161">
        <v>48</v>
      </c>
      <c r="D3161">
        <v>23</v>
      </c>
      <c r="E3161">
        <v>7662</v>
      </c>
    </row>
    <row r="3162" spans="1:5">
      <c r="A3162" t="s">
        <v>43</v>
      </c>
      <c r="B3162">
        <v>2011</v>
      </c>
      <c r="C3162">
        <v>48</v>
      </c>
      <c r="D3162">
        <v>97</v>
      </c>
      <c r="E3162">
        <v>14111</v>
      </c>
    </row>
    <row r="3163" spans="1:5">
      <c r="A3163" t="s">
        <v>44</v>
      </c>
      <c r="B3163">
        <v>2011</v>
      </c>
      <c r="C3163">
        <v>48</v>
      </c>
      <c r="D3163">
        <v>70</v>
      </c>
      <c r="E3163">
        <v>21365</v>
      </c>
    </row>
    <row r="3164" spans="1:5">
      <c r="A3164" t="s">
        <v>45</v>
      </c>
      <c r="B3164">
        <v>2011</v>
      </c>
      <c r="C3164">
        <v>48</v>
      </c>
      <c r="D3164">
        <v>15</v>
      </c>
      <c r="E3164">
        <v>3320</v>
      </c>
    </row>
    <row r="3165" spans="1:5">
      <c r="A3165" t="s">
        <v>46</v>
      </c>
      <c r="B3165">
        <v>2011</v>
      </c>
      <c r="C3165">
        <v>48</v>
      </c>
      <c r="D3165">
        <v>56</v>
      </c>
      <c r="E3165">
        <v>17170</v>
      </c>
    </row>
    <row r="3166" spans="1:5">
      <c r="A3166" t="s">
        <v>47</v>
      </c>
      <c r="B3166">
        <v>2011</v>
      </c>
      <c r="C3166">
        <v>48</v>
      </c>
      <c r="D3166">
        <v>17</v>
      </c>
      <c r="E3166">
        <v>2333</v>
      </c>
    </row>
    <row r="3167" spans="1:5">
      <c r="A3167" t="s">
        <v>48</v>
      </c>
      <c r="B3167">
        <v>2011</v>
      </c>
      <c r="C3167">
        <v>48</v>
      </c>
      <c r="D3167">
        <v>17</v>
      </c>
      <c r="E3167">
        <v>3779</v>
      </c>
    </row>
    <row r="3168" spans="1:5">
      <c r="A3168" t="s">
        <v>49</v>
      </c>
      <c r="B3168">
        <v>2011</v>
      </c>
      <c r="C3168">
        <v>48</v>
      </c>
      <c r="D3168">
        <v>61</v>
      </c>
      <c r="E3168">
        <v>18405</v>
      </c>
    </row>
    <row r="3169" spans="1:5">
      <c r="A3169" t="s">
        <v>50</v>
      </c>
      <c r="B3169">
        <v>2011</v>
      </c>
      <c r="C3169">
        <v>48</v>
      </c>
      <c r="D3169">
        <v>20</v>
      </c>
      <c r="E3169">
        <v>7033</v>
      </c>
    </row>
    <row r="3170" spans="1:5">
      <c r="A3170" t="s">
        <v>51</v>
      </c>
      <c r="B3170">
        <v>2011</v>
      </c>
      <c r="C3170">
        <v>48</v>
      </c>
      <c r="D3170">
        <v>18</v>
      </c>
      <c r="E3170">
        <v>7513</v>
      </c>
    </row>
    <row r="3171" spans="1:5">
      <c r="A3171" t="s">
        <v>52</v>
      </c>
      <c r="B3171">
        <v>2011</v>
      </c>
      <c r="C3171">
        <v>48</v>
      </c>
      <c r="D3171">
        <v>20</v>
      </c>
      <c r="E3171">
        <v>6395</v>
      </c>
    </row>
    <row r="3172" spans="1:5">
      <c r="A3172" t="s">
        <v>53</v>
      </c>
      <c r="B3172">
        <v>2011</v>
      </c>
      <c r="C3172">
        <v>48</v>
      </c>
      <c r="D3172">
        <v>55</v>
      </c>
      <c r="E3172">
        <v>11659</v>
      </c>
    </row>
    <row r="3173" spans="1:5">
      <c r="A3173" t="s">
        <v>54</v>
      </c>
      <c r="B3173">
        <v>2011</v>
      </c>
      <c r="C3173">
        <v>48</v>
      </c>
      <c r="D3173">
        <v>67</v>
      </c>
      <c r="E3173">
        <v>39772</v>
      </c>
    </row>
    <row r="3174" spans="1:5">
      <c r="A3174" t="s">
        <v>55</v>
      </c>
      <c r="B3174">
        <v>2011</v>
      </c>
      <c r="C3174">
        <v>48</v>
      </c>
      <c r="D3174">
        <v>46</v>
      </c>
      <c r="E3174">
        <v>17294</v>
      </c>
    </row>
    <row r="3175" spans="1:5">
      <c r="A3175" t="s">
        <v>56</v>
      </c>
      <c r="B3175">
        <v>2011</v>
      </c>
      <c r="C3175">
        <v>48</v>
      </c>
      <c r="D3175">
        <v>12</v>
      </c>
      <c r="E3175">
        <v>4073</v>
      </c>
    </row>
    <row r="3176" spans="1:5">
      <c r="A3176" t="s">
        <v>57</v>
      </c>
      <c r="B3176">
        <v>2011</v>
      </c>
      <c r="C3176">
        <v>48</v>
      </c>
      <c r="D3176">
        <v>92</v>
      </c>
      <c r="E3176">
        <v>68123</v>
      </c>
    </row>
    <row r="3177" spans="1:5">
      <c r="A3177" t="s">
        <v>58</v>
      </c>
      <c r="B3177">
        <v>2011</v>
      </c>
      <c r="C3177">
        <v>48</v>
      </c>
      <c r="D3177">
        <v>19</v>
      </c>
      <c r="E3177">
        <v>8260</v>
      </c>
    </row>
    <row r="3178" spans="1:5">
      <c r="A3178" t="s">
        <v>59</v>
      </c>
      <c r="B3178">
        <v>2011</v>
      </c>
      <c r="C3178">
        <v>48</v>
      </c>
      <c r="D3178">
        <v>40</v>
      </c>
      <c r="E3178">
        <v>12657</v>
      </c>
    </row>
    <row r="3179" spans="1:5">
      <c r="A3179" t="s">
        <v>60</v>
      </c>
      <c r="B3179">
        <v>2011</v>
      </c>
      <c r="C3179">
        <v>48</v>
      </c>
      <c r="D3179">
        <v>36</v>
      </c>
      <c r="E3179">
        <v>3938</v>
      </c>
    </row>
    <row r="3180" spans="1:5">
      <c r="A3180" t="s">
        <v>61</v>
      </c>
      <c r="B3180">
        <v>2011</v>
      </c>
      <c r="C3180">
        <v>48</v>
      </c>
      <c r="D3180">
        <v>25</v>
      </c>
      <c r="E3180">
        <v>5543</v>
      </c>
    </row>
    <row r="3181" spans="1:5">
      <c r="A3181" t="s">
        <v>63</v>
      </c>
      <c r="B3181">
        <v>2011</v>
      </c>
      <c r="C3181">
        <v>48</v>
      </c>
      <c r="D3181">
        <v>0</v>
      </c>
      <c r="E3181">
        <v>0</v>
      </c>
    </row>
    <row r="3182" spans="1:5">
      <c r="A3182" t="s">
        <v>62</v>
      </c>
      <c r="B3182">
        <v>2011</v>
      </c>
      <c r="C3182">
        <v>48</v>
      </c>
      <c r="D3182">
        <v>89</v>
      </c>
      <c r="E3182">
        <v>101973</v>
      </c>
    </row>
    <row r="3183" spans="1:5">
      <c r="A3183" t="s">
        <v>6</v>
      </c>
      <c r="B3183">
        <v>2011</v>
      </c>
      <c r="C3183">
        <v>49</v>
      </c>
      <c r="D3183">
        <v>25</v>
      </c>
      <c r="E3183">
        <v>8501</v>
      </c>
    </row>
    <row r="3184" spans="1:5">
      <c r="A3184" t="s">
        <v>12</v>
      </c>
      <c r="B3184">
        <v>2011</v>
      </c>
      <c r="C3184">
        <v>49</v>
      </c>
      <c r="D3184">
        <v>7</v>
      </c>
      <c r="E3184">
        <v>2133</v>
      </c>
    </row>
    <row r="3185" spans="1:5">
      <c r="A3185" t="s">
        <v>13</v>
      </c>
      <c r="B3185">
        <v>2011</v>
      </c>
      <c r="C3185">
        <v>49</v>
      </c>
      <c r="D3185">
        <v>39</v>
      </c>
      <c r="E3185">
        <v>19587</v>
      </c>
    </row>
    <row r="3186" spans="1:5">
      <c r="A3186" t="s">
        <v>14</v>
      </c>
      <c r="B3186">
        <v>2011</v>
      </c>
      <c r="C3186">
        <v>49</v>
      </c>
      <c r="D3186">
        <v>22</v>
      </c>
      <c r="E3186">
        <v>5042</v>
      </c>
    </row>
    <row r="3187" spans="1:5">
      <c r="A3187" t="s">
        <v>15</v>
      </c>
      <c r="B3187">
        <v>2011</v>
      </c>
      <c r="C3187">
        <v>49</v>
      </c>
      <c r="D3187">
        <v>128</v>
      </c>
      <c r="E3187">
        <v>32659</v>
      </c>
    </row>
    <row r="3188" spans="1:5">
      <c r="A3188" t="s">
        <v>16</v>
      </c>
      <c r="B3188">
        <v>2011</v>
      </c>
      <c r="C3188">
        <v>49</v>
      </c>
      <c r="D3188">
        <v>11</v>
      </c>
      <c r="E3188">
        <v>19803</v>
      </c>
    </row>
    <row r="3189" spans="1:5">
      <c r="A3189" t="s">
        <v>17</v>
      </c>
      <c r="B3189">
        <v>2011</v>
      </c>
      <c r="C3189">
        <v>49</v>
      </c>
      <c r="D3189">
        <v>8</v>
      </c>
      <c r="E3189">
        <v>2447</v>
      </c>
    </row>
    <row r="3190" spans="1:5">
      <c r="A3190" t="s">
        <v>18</v>
      </c>
      <c r="B3190">
        <v>2011</v>
      </c>
      <c r="C3190">
        <v>49</v>
      </c>
      <c r="D3190">
        <v>12</v>
      </c>
      <c r="E3190">
        <v>3654</v>
      </c>
    </row>
    <row r="3191" spans="1:5">
      <c r="A3191" t="s">
        <v>19</v>
      </c>
      <c r="B3191">
        <v>2011</v>
      </c>
      <c r="C3191">
        <v>49</v>
      </c>
      <c r="D3191">
        <v>2</v>
      </c>
      <c r="E3191">
        <v>1939</v>
      </c>
    </row>
    <row r="3192" spans="1:5">
      <c r="A3192" t="s">
        <v>20</v>
      </c>
      <c r="B3192">
        <v>2011</v>
      </c>
      <c r="C3192">
        <v>49</v>
      </c>
      <c r="D3192">
        <v>0</v>
      </c>
      <c r="E3192">
        <v>0</v>
      </c>
    </row>
    <row r="3193" spans="1:5">
      <c r="A3193" t="s">
        <v>21</v>
      </c>
      <c r="B3193">
        <v>2011</v>
      </c>
      <c r="C3193">
        <v>49</v>
      </c>
      <c r="D3193">
        <v>48</v>
      </c>
      <c r="E3193">
        <v>24137</v>
      </c>
    </row>
    <row r="3194" spans="1:5">
      <c r="A3194" t="s">
        <v>22</v>
      </c>
      <c r="B3194">
        <v>2011</v>
      </c>
      <c r="C3194">
        <v>49</v>
      </c>
      <c r="D3194">
        <v>22</v>
      </c>
      <c r="E3194">
        <v>13377</v>
      </c>
    </row>
    <row r="3195" spans="1:5">
      <c r="A3195" t="s">
        <v>23</v>
      </c>
      <c r="B3195">
        <v>2011</v>
      </c>
      <c r="C3195">
        <v>49</v>
      </c>
      <c r="D3195">
        <v>11</v>
      </c>
      <c r="E3195">
        <v>4484</v>
      </c>
    </row>
    <row r="3196" spans="1:5">
      <c r="A3196" t="s">
        <v>24</v>
      </c>
      <c r="B3196">
        <v>2011</v>
      </c>
      <c r="C3196">
        <v>49</v>
      </c>
      <c r="D3196">
        <v>90</v>
      </c>
      <c r="E3196">
        <v>42674</v>
      </c>
    </row>
    <row r="3197" spans="1:5">
      <c r="A3197" t="s">
        <v>25</v>
      </c>
      <c r="B3197">
        <v>2011</v>
      </c>
      <c r="C3197">
        <v>49</v>
      </c>
      <c r="D3197">
        <v>42</v>
      </c>
      <c r="E3197">
        <v>9788</v>
      </c>
    </row>
    <row r="3198" spans="1:5">
      <c r="A3198" t="s">
        <v>26</v>
      </c>
      <c r="B3198">
        <v>2011</v>
      </c>
      <c r="C3198">
        <v>49</v>
      </c>
      <c r="D3198">
        <v>14</v>
      </c>
      <c r="E3198">
        <v>5786</v>
      </c>
    </row>
    <row r="3199" spans="1:5">
      <c r="A3199" t="s">
        <v>27</v>
      </c>
      <c r="B3199">
        <v>2011</v>
      </c>
      <c r="C3199">
        <v>49</v>
      </c>
      <c r="D3199">
        <v>45</v>
      </c>
      <c r="E3199">
        <v>9546</v>
      </c>
    </row>
    <row r="3200" spans="1:5">
      <c r="A3200" t="s">
        <v>28</v>
      </c>
      <c r="B3200">
        <v>2011</v>
      </c>
      <c r="C3200">
        <v>49</v>
      </c>
      <c r="D3200">
        <v>18</v>
      </c>
      <c r="E3200">
        <v>18517</v>
      </c>
    </row>
    <row r="3201" spans="1:5">
      <c r="A3201" t="s">
        <v>29</v>
      </c>
      <c r="B3201">
        <v>2011</v>
      </c>
      <c r="C3201">
        <v>49</v>
      </c>
      <c r="D3201">
        <v>24</v>
      </c>
      <c r="E3201">
        <v>11949</v>
      </c>
    </row>
    <row r="3202" spans="1:5">
      <c r="A3202" t="s">
        <v>30</v>
      </c>
      <c r="B3202">
        <v>2011</v>
      </c>
      <c r="C3202">
        <v>49</v>
      </c>
      <c r="D3202">
        <v>31</v>
      </c>
      <c r="E3202">
        <v>6258</v>
      </c>
    </row>
    <row r="3203" spans="1:5">
      <c r="A3203" t="s">
        <v>31</v>
      </c>
      <c r="B3203">
        <v>2011</v>
      </c>
      <c r="C3203">
        <v>49</v>
      </c>
      <c r="D3203">
        <v>15</v>
      </c>
      <c r="E3203">
        <v>8791</v>
      </c>
    </row>
    <row r="3204" spans="1:5">
      <c r="A3204" t="s">
        <v>32</v>
      </c>
      <c r="B3204">
        <v>2011</v>
      </c>
      <c r="C3204">
        <v>49</v>
      </c>
      <c r="D3204">
        <v>52</v>
      </c>
      <c r="E3204">
        <v>29347</v>
      </c>
    </row>
    <row r="3205" spans="1:5">
      <c r="A3205" t="s">
        <v>33</v>
      </c>
      <c r="B3205">
        <v>2011</v>
      </c>
      <c r="C3205">
        <v>49</v>
      </c>
      <c r="D3205">
        <v>54</v>
      </c>
      <c r="E3205">
        <v>16362</v>
      </c>
    </row>
    <row r="3206" spans="1:5">
      <c r="A3206" t="s">
        <v>34</v>
      </c>
      <c r="B3206">
        <v>2011</v>
      </c>
      <c r="C3206">
        <v>49</v>
      </c>
      <c r="D3206">
        <v>16</v>
      </c>
      <c r="E3206">
        <v>5206</v>
      </c>
    </row>
    <row r="3207" spans="1:5">
      <c r="A3207" t="s">
        <v>35</v>
      </c>
      <c r="B3207">
        <v>2011</v>
      </c>
      <c r="C3207">
        <v>49</v>
      </c>
      <c r="D3207">
        <v>32</v>
      </c>
      <c r="E3207">
        <v>9452</v>
      </c>
    </row>
    <row r="3208" spans="1:5">
      <c r="A3208" t="s">
        <v>36</v>
      </c>
      <c r="B3208">
        <v>2011</v>
      </c>
      <c r="C3208">
        <v>49</v>
      </c>
      <c r="D3208">
        <v>31</v>
      </c>
      <c r="E3208">
        <v>8128</v>
      </c>
    </row>
    <row r="3209" spans="1:5">
      <c r="A3209" t="s">
        <v>37</v>
      </c>
      <c r="B3209">
        <v>2011</v>
      </c>
      <c r="C3209">
        <v>49</v>
      </c>
      <c r="D3209">
        <v>7</v>
      </c>
      <c r="E3209">
        <v>2289</v>
      </c>
    </row>
    <row r="3210" spans="1:5">
      <c r="A3210" t="s">
        <v>38</v>
      </c>
      <c r="B3210">
        <v>2011</v>
      </c>
      <c r="C3210">
        <v>49</v>
      </c>
      <c r="D3210">
        <v>16</v>
      </c>
      <c r="E3210">
        <v>2937</v>
      </c>
    </row>
    <row r="3211" spans="1:5">
      <c r="A3211" t="s">
        <v>39</v>
      </c>
      <c r="B3211">
        <v>2011</v>
      </c>
      <c r="C3211">
        <v>49</v>
      </c>
      <c r="D3211">
        <v>32</v>
      </c>
      <c r="E3211">
        <v>10184</v>
      </c>
    </row>
    <row r="3212" spans="1:5">
      <c r="A3212" t="s">
        <v>40</v>
      </c>
      <c r="B3212">
        <v>2011</v>
      </c>
      <c r="C3212">
        <v>49</v>
      </c>
      <c r="D3212">
        <v>29</v>
      </c>
      <c r="E3212">
        <v>4590</v>
      </c>
    </row>
    <row r="3213" spans="1:5">
      <c r="A3213" t="s">
        <v>41</v>
      </c>
      <c r="B3213">
        <v>2011</v>
      </c>
      <c r="C3213">
        <v>49</v>
      </c>
      <c r="D3213">
        <v>19</v>
      </c>
      <c r="E3213">
        <v>5326</v>
      </c>
    </row>
    <row r="3214" spans="1:5">
      <c r="A3214" t="s">
        <v>42</v>
      </c>
      <c r="B3214">
        <v>2011</v>
      </c>
      <c r="C3214">
        <v>49</v>
      </c>
      <c r="D3214">
        <v>25</v>
      </c>
      <c r="E3214">
        <v>7081</v>
      </c>
    </row>
    <row r="3215" spans="1:5">
      <c r="A3215" t="s">
        <v>43</v>
      </c>
      <c r="B3215">
        <v>2011</v>
      </c>
      <c r="C3215">
        <v>49</v>
      </c>
      <c r="D3215">
        <v>100</v>
      </c>
      <c r="E3215">
        <v>14511</v>
      </c>
    </row>
    <row r="3216" spans="1:5">
      <c r="A3216" t="s">
        <v>44</v>
      </c>
      <c r="B3216">
        <v>2011</v>
      </c>
      <c r="C3216">
        <v>49</v>
      </c>
      <c r="D3216">
        <v>66</v>
      </c>
      <c r="E3216">
        <v>19581</v>
      </c>
    </row>
    <row r="3217" spans="1:5">
      <c r="A3217" t="s">
        <v>45</v>
      </c>
      <c r="B3217">
        <v>2011</v>
      </c>
      <c r="C3217">
        <v>49</v>
      </c>
      <c r="D3217">
        <v>14</v>
      </c>
      <c r="E3217">
        <v>3359</v>
      </c>
    </row>
    <row r="3218" spans="1:5">
      <c r="A3218" t="s">
        <v>46</v>
      </c>
      <c r="B3218">
        <v>2011</v>
      </c>
      <c r="C3218">
        <v>49</v>
      </c>
      <c r="D3218">
        <v>58</v>
      </c>
      <c r="E3218">
        <v>17569</v>
      </c>
    </row>
    <row r="3219" spans="1:5">
      <c r="A3219" t="s">
        <v>47</v>
      </c>
      <c r="B3219">
        <v>2011</v>
      </c>
      <c r="C3219">
        <v>49</v>
      </c>
      <c r="D3219">
        <v>17</v>
      </c>
      <c r="E3219">
        <v>2081</v>
      </c>
    </row>
    <row r="3220" spans="1:5">
      <c r="A3220" t="s">
        <v>48</v>
      </c>
      <c r="B3220">
        <v>2011</v>
      </c>
      <c r="C3220">
        <v>49</v>
      </c>
      <c r="D3220">
        <v>18</v>
      </c>
      <c r="E3220">
        <v>3593</v>
      </c>
    </row>
    <row r="3221" spans="1:5">
      <c r="A3221" t="s">
        <v>49</v>
      </c>
      <c r="B3221">
        <v>2011</v>
      </c>
      <c r="C3221">
        <v>49</v>
      </c>
      <c r="D3221">
        <v>62</v>
      </c>
      <c r="E3221">
        <v>17883</v>
      </c>
    </row>
    <row r="3222" spans="1:5">
      <c r="A3222" t="s">
        <v>50</v>
      </c>
      <c r="B3222">
        <v>2011</v>
      </c>
      <c r="C3222">
        <v>49</v>
      </c>
      <c r="D3222">
        <v>20</v>
      </c>
      <c r="E3222">
        <v>6699</v>
      </c>
    </row>
    <row r="3223" spans="1:5">
      <c r="A3223" t="s">
        <v>51</v>
      </c>
      <c r="B3223">
        <v>2011</v>
      </c>
      <c r="C3223">
        <v>49</v>
      </c>
      <c r="D3223">
        <v>19</v>
      </c>
      <c r="E3223">
        <v>7371</v>
      </c>
    </row>
    <row r="3224" spans="1:5">
      <c r="A3224" t="s">
        <v>52</v>
      </c>
      <c r="B3224">
        <v>2011</v>
      </c>
      <c r="C3224">
        <v>49</v>
      </c>
      <c r="D3224">
        <v>20</v>
      </c>
      <c r="E3224">
        <v>6126</v>
      </c>
    </row>
    <row r="3225" spans="1:5">
      <c r="A3225" t="s">
        <v>53</v>
      </c>
      <c r="B3225">
        <v>2011</v>
      </c>
      <c r="C3225">
        <v>49</v>
      </c>
      <c r="D3225">
        <v>53</v>
      </c>
      <c r="E3225">
        <v>10948</v>
      </c>
    </row>
    <row r="3226" spans="1:5">
      <c r="A3226" t="s">
        <v>54</v>
      </c>
      <c r="B3226">
        <v>2011</v>
      </c>
      <c r="C3226">
        <v>49</v>
      </c>
      <c r="D3226">
        <v>65</v>
      </c>
      <c r="E3226">
        <v>32112</v>
      </c>
    </row>
    <row r="3227" spans="1:5">
      <c r="A3227" t="s">
        <v>55</v>
      </c>
      <c r="B3227">
        <v>2011</v>
      </c>
      <c r="C3227">
        <v>49</v>
      </c>
      <c r="D3227">
        <v>46</v>
      </c>
      <c r="E3227">
        <v>17258</v>
      </c>
    </row>
    <row r="3228" spans="1:5">
      <c r="A3228" t="s">
        <v>56</v>
      </c>
      <c r="B3228">
        <v>2011</v>
      </c>
      <c r="C3228">
        <v>49</v>
      </c>
      <c r="D3228">
        <v>12</v>
      </c>
      <c r="E3228">
        <v>3612</v>
      </c>
    </row>
    <row r="3229" spans="1:5">
      <c r="A3229" t="s">
        <v>57</v>
      </c>
      <c r="B3229">
        <v>2011</v>
      </c>
      <c r="C3229">
        <v>49</v>
      </c>
      <c r="D3229">
        <v>94</v>
      </c>
      <c r="E3229">
        <v>66582</v>
      </c>
    </row>
    <row r="3230" spans="1:5">
      <c r="A3230" t="s">
        <v>58</v>
      </c>
      <c r="B3230">
        <v>2011</v>
      </c>
      <c r="C3230">
        <v>49</v>
      </c>
      <c r="D3230">
        <v>18</v>
      </c>
      <c r="E3230">
        <v>7989</v>
      </c>
    </row>
    <row r="3231" spans="1:5">
      <c r="A3231" t="s">
        <v>59</v>
      </c>
      <c r="B3231">
        <v>2011</v>
      </c>
      <c r="C3231">
        <v>49</v>
      </c>
      <c r="D3231">
        <v>42</v>
      </c>
      <c r="E3231">
        <v>12875</v>
      </c>
    </row>
    <row r="3232" spans="1:5">
      <c r="A3232" t="s">
        <v>60</v>
      </c>
      <c r="B3232">
        <v>2011</v>
      </c>
      <c r="C3232">
        <v>49</v>
      </c>
      <c r="D3232">
        <v>34</v>
      </c>
      <c r="E3232">
        <v>3914</v>
      </c>
    </row>
    <row r="3233" spans="1:5">
      <c r="A3233" t="s">
        <v>61</v>
      </c>
      <c r="B3233">
        <v>2011</v>
      </c>
      <c r="C3233">
        <v>49</v>
      </c>
      <c r="D3233">
        <v>27</v>
      </c>
      <c r="E3233">
        <v>5323</v>
      </c>
    </row>
    <row r="3234" spans="1:5">
      <c r="A3234" t="s">
        <v>63</v>
      </c>
      <c r="B3234">
        <v>2011</v>
      </c>
      <c r="C3234">
        <v>49</v>
      </c>
      <c r="D3234">
        <v>0</v>
      </c>
      <c r="E3234">
        <v>0</v>
      </c>
    </row>
    <row r="3235" spans="1:5">
      <c r="A3235" t="s">
        <v>62</v>
      </c>
      <c r="B3235">
        <v>2011</v>
      </c>
      <c r="C3235">
        <v>49</v>
      </c>
      <c r="D3235">
        <v>96</v>
      </c>
      <c r="E3235">
        <v>102919</v>
      </c>
    </row>
    <row r="3236" spans="1:5">
      <c r="A3236" t="s">
        <v>6</v>
      </c>
      <c r="B3236">
        <v>2011</v>
      </c>
      <c r="C3236">
        <v>50</v>
      </c>
      <c r="D3236">
        <v>28</v>
      </c>
      <c r="E3236">
        <v>8755</v>
      </c>
    </row>
    <row r="3237" spans="1:5">
      <c r="A3237" t="s">
        <v>12</v>
      </c>
      <c r="B3237">
        <v>2011</v>
      </c>
      <c r="C3237">
        <v>50</v>
      </c>
      <c r="D3237">
        <v>6</v>
      </c>
      <c r="E3237">
        <v>1948</v>
      </c>
    </row>
    <row r="3238" spans="1:5">
      <c r="A3238" t="s">
        <v>13</v>
      </c>
      <c r="B3238">
        <v>2011</v>
      </c>
      <c r="C3238">
        <v>50</v>
      </c>
      <c r="D3238">
        <v>38</v>
      </c>
      <c r="E3238">
        <v>18359</v>
      </c>
    </row>
    <row r="3239" spans="1:5">
      <c r="A3239" t="s">
        <v>14</v>
      </c>
      <c r="B3239">
        <v>2011</v>
      </c>
      <c r="C3239">
        <v>50</v>
      </c>
      <c r="D3239">
        <v>22</v>
      </c>
      <c r="E3239">
        <v>4877</v>
      </c>
    </row>
    <row r="3240" spans="1:5">
      <c r="A3240" t="s">
        <v>15</v>
      </c>
      <c r="B3240">
        <v>2011</v>
      </c>
      <c r="C3240">
        <v>50</v>
      </c>
      <c r="D3240">
        <v>127</v>
      </c>
      <c r="E3240">
        <v>31476</v>
      </c>
    </row>
    <row r="3241" spans="1:5">
      <c r="A3241" t="s">
        <v>16</v>
      </c>
      <c r="B3241">
        <v>2011</v>
      </c>
      <c r="C3241">
        <v>50</v>
      </c>
      <c r="D3241">
        <v>11</v>
      </c>
      <c r="E3241">
        <v>20269</v>
      </c>
    </row>
    <row r="3242" spans="1:5">
      <c r="A3242" t="s">
        <v>17</v>
      </c>
      <c r="B3242">
        <v>2011</v>
      </c>
      <c r="C3242">
        <v>50</v>
      </c>
      <c r="D3242">
        <v>15</v>
      </c>
      <c r="E3242">
        <v>3535</v>
      </c>
    </row>
    <row r="3243" spans="1:5">
      <c r="A3243" t="s">
        <v>18</v>
      </c>
      <c r="B3243">
        <v>2011</v>
      </c>
      <c r="C3243">
        <v>50</v>
      </c>
      <c r="D3243">
        <v>12</v>
      </c>
      <c r="E3243">
        <v>3796</v>
      </c>
    </row>
    <row r="3244" spans="1:5">
      <c r="A3244" t="s">
        <v>19</v>
      </c>
      <c r="B3244">
        <v>2011</v>
      </c>
      <c r="C3244">
        <v>50</v>
      </c>
      <c r="D3244">
        <v>2</v>
      </c>
      <c r="E3244">
        <v>2307</v>
      </c>
    </row>
    <row r="3245" spans="1:5">
      <c r="A3245" t="s">
        <v>20</v>
      </c>
      <c r="B3245">
        <v>2011</v>
      </c>
      <c r="C3245">
        <v>50</v>
      </c>
      <c r="D3245">
        <v>0</v>
      </c>
      <c r="E3245">
        <v>0</v>
      </c>
    </row>
    <row r="3246" spans="1:5">
      <c r="A3246" t="s">
        <v>21</v>
      </c>
      <c r="B3246">
        <v>2011</v>
      </c>
      <c r="C3246">
        <v>50</v>
      </c>
      <c r="D3246">
        <v>46</v>
      </c>
      <c r="E3246">
        <v>23637</v>
      </c>
    </row>
    <row r="3247" spans="1:5">
      <c r="A3247" t="s">
        <v>22</v>
      </c>
      <c r="B3247">
        <v>2011</v>
      </c>
      <c r="C3247">
        <v>50</v>
      </c>
      <c r="D3247">
        <v>23</v>
      </c>
      <c r="E3247">
        <v>13202</v>
      </c>
    </row>
    <row r="3248" spans="1:5">
      <c r="A3248" t="s">
        <v>23</v>
      </c>
      <c r="B3248">
        <v>2011</v>
      </c>
      <c r="C3248">
        <v>50</v>
      </c>
      <c r="D3248">
        <v>11</v>
      </c>
      <c r="E3248">
        <v>4257</v>
      </c>
    </row>
    <row r="3249" spans="1:5">
      <c r="A3249" t="s">
        <v>24</v>
      </c>
      <c r="B3249">
        <v>2011</v>
      </c>
      <c r="C3249">
        <v>50</v>
      </c>
      <c r="D3249">
        <v>89</v>
      </c>
      <c r="E3249">
        <v>36777</v>
      </c>
    </row>
    <row r="3250" spans="1:5">
      <c r="A3250" t="s">
        <v>25</v>
      </c>
      <c r="B3250">
        <v>2011</v>
      </c>
      <c r="C3250">
        <v>50</v>
      </c>
      <c r="D3250">
        <v>43</v>
      </c>
      <c r="E3250">
        <v>9936</v>
      </c>
    </row>
    <row r="3251" spans="1:5">
      <c r="A3251" t="s">
        <v>26</v>
      </c>
      <c r="B3251">
        <v>2011</v>
      </c>
      <c r="C3251">
        <v>50</v>
      </c>
      <c r="D3251">
        <v>11</v>
      </c>
      <c r="E3251">
        <v>3356</v>
      </c>
    </row>
    <row r="3252" spans="1:5">
      <c r="A3252" t="s">
        <v>27</v>
      </c>
      <c r="B3252">
        <v>2011</v>
      </c>
      <c r="C3252">
        <v>50</v>
      </c>
      <c r="D3252">
        <v>41</v>
      </c>
      <c r="E3252">
        <v>8189</v>
      </c>
    </row>
    <row r="3253" spans="1:5">
      <c r="A3253" t="s">
        <v>28</v>
      </c>
      <c r="B3253">
        <v>2011</v>
      </c>
      <c r="C3253">
        <v>50</v>
      </c>
      <c r="D3253">
        <v>18</v>
      </c>
      <c r="E3253">
        <v>18752</v>
      </c>
    </row>
    <row r="3254" spans="1:5">
      <c r="A3254" t="s">
        <v>29</v>
      </c>
      <c r="B3254">
        <v>2011</v>
      </c>
      <c r="C3254">
        <v>50</v>
      </c>
      <c r="D3254">
        <v>20</v>
      </c>
      <c r="E3254">
        <v>12049</v>
      </c>
    </row>
    <row r="3255" spans="1:5">
      <c r="A3255" t="s">
        <v>30</v>
      </c>
      <c r="B3255">
        <v>2011</v>
      </c>
      <c r="C3255">
        <v>50</v>
      </c>
      <c r="D3255">
        <v>29</v>
      </c>
      <c r="E3255">
        <v>5857</v>
      </c>
    </row>
    <row r="3256" spans="1:5">
      <c r="A3256" t="s">
        <v>31</v>
      </c>
      <c r="B3256">
        <v>2011</v>
      </c>
      <c r="C3256">
        <v>50</v>
      </c>
      <c r="D3256">
        <v>16</v>
      </c>
      <c r="E3256">
        <v>8918</v>
      </c>
    </row>
    <row r="3257" spans="1:5">
      <c r="A3257" t="s">
        <v>32</v>
      </c>
      <c r="B3257">
        <v>2011</v>
      </c>
      <c r="C3257">
        <v>50</v>
      </c>
      <c r="D3257">
        <v>54</v>
      </c>
      <c r="E3257">
        <v>28783</v>
      </c>
    </row>
    <row r="3258" spans="1:5">
      <c r="A3258" t="s">
        <v>33</v>
      </c>
      <c r="B3258">
        <v>2011</v>
      </c>
      <c r="C3258">
        <v>50</v>
      </c>
      <c r="D3258">
        <v>52</v>
      </c>
      <c r="E3258">
        <v>16084</v>
      </c>
    </row>
    <row r="3259" spans="1:5">
      <c r="A3259" t="s">
        <v>34</v>
      </c>
      <c r="B3259">
        <v>2011</v>
      </c>
      <c r="C3259">
        <v>50</v>
      </c>
      <c r="D3259">
        <v>15</v>
      </c>
      <c r="E3259">
        <v>4676</v>
      </c>
    </row>
    <row r="3260" spans="1:5">
      <c r="A3260" t="s">
        <v>35</v>
      </c>
      <c r="B3260">
        <v>2011</v>
      </c>
      <c r="C3260">
        <v>50</v>
      </c>
      <c r="D3260">
        <v>37</v>
      </c>
      <c r="E3260">
        <v>13080</v>
      </c>
    </row>
    <row r="3261" spans="1:5">
      <c r="A3261" t="s">
        <v>36</v>
      </c>
      <c r="B3261">
        <v>2011</v>
      </c>
      <c r="C3261">
        <v>50</v>
      </c>
      <c r="D3261">
        <v>30</v>
      </c>
      <c r="E3261">
        <v>8008</v>
      </c>
    </row>
    <row r="3262" spans="1:5">
      <c r="A3262" t="s">
        <v>37</v>
      </c>
      <c r="B3262">
        <v>2011</v>
      </c>
      <c r="C3262">
        <v>50</v>
      </c>
      <c r="D3262">
        <v>7</v>
      </c>
      <c r="E3262">
        <v>2311</v>
      </c>
    </row>
    <row r="3263" spans="1:5">
      <c r="A3263" t="s">
        <v>38</v>
      </c>
      <c r="B3263">
        <v>2011</v>
      </c>
      <c r="C3263">
        <v>50</v>
      </c>
      <c r="D3263">
        <v>17</v>
      </c>
      <c r="E3263">
        <v>3668</v>
      </c>
    </row>
    <row r="3264" spans="1:5">
      <c r="A3264" t="s">
        <v>39</v>
      </c>
      <c r="B3264">
        <v>2011</v>
      </c>
      <c r="C3264">
        <v>50</v>
      </c>
      <c r="D3264">
        <v>36</v>
      </c>
      <c r="E3264">
        <v>15995</v>
      </c>
    </row>
    <row r="3265" spans="1:5">
      <c r="A3265" t="s">
        <v>40</v>
      </c>
      <c r="B3265">
        <v>2011</v>
      </c>
      <c r="C3265">
        <v>50</v>
      </c>
      <c r="D3265">
        <v>28</v>
      </c>
      <c r="E3265">
        <v>5019</v>
      </c>
    </row>
    <row r="3266" spans="1:5">
      <c r="A3266" t="s">
        <v>41</v>
      </c>
      <c r="B3266">
        <v>2011</v>
      </c>
      <c r="C3266">
        <v>50</v>
      </c>
      <c r="D3266">
        <v>19</v>
      </c>
      <c r="E3266">
        <v>5139</v>
      </c>
    </row>
    <row r="3267" spans="1:5">
      <c r="A3267" t="s">
        <v>42</v>
      </c>
      <c r="B3267">
        <v>2011</v>
      </c>
      <c r="C3267">
        <v>50</v>
      </c>
      <c r="D3267">
        <v>23</v>
      </c>
      <c r="E3267">
        <v>6881</v>
      </c>
    </row>
    <row r="3268" spans="1:5">
      <c r="A3268" t="s">
        <v>43</v>
      </c>
      <c r="B3268">
        <v>2011</v>
      </c>
      <c r="C3268">
        <v>50</v>
      </c>
      <c r="D3268">
        <v>101</v>
      </c>
      <c r="E3268">
        <v>14117</v>
      </c>
    </row>
    <row r="3269" spans="1:5">
      <c r="A3269" t="s">
        <v>44</v>
      </c>
      <c r="B3269">
        <v>2011</v>
      </c>
      <c r="C3269">
        <v>50</v>
      </c>
      <c r="D3269">
        <v>68</v>
      </c>
      <c r="E3269">
        <v>18793</v>
      </c>
    </row>
    <row r="3270" spans="1:5">
      <c r="A3270" t="s">
        <v>45</v>
      </c>
      <c r="B3270">
        <v>2011</v>
      </c>
      <c r="C3270">
        <v>50</v>
      </c>
      <c r="D3270">
        <v>14</v>
      </c>
      <c r="E3270">
        <v>3405</v>
      </c>
    </row>
    <row r="3271" spans="1:5">
      <c r="A3271" t="s">
        <v>46</v>
      </c>
      <c r="B3271">
        <v>2011</v>
      </c>
      <c r="C3271">
        <v>50</v>
      </c>
      <c r="D3271">
        <v>52</v>
      </c>
      <c r="E3271">
        <v>15868</v>
      </c>
    </row>
    <row r="3272" spans="1:5">
      <c r="A3272" t="s">
        <v>47</v>
      </c>
      <c r="B3272">
        <v>2011</v>
      </c>
      <c r="C3272">
        <v>50</v>
      </c>
      <c r="D3272">
        <v>17</v>
      </c>
      <c r="E3272">
        <v>2295</v>
      </c>
    </row>
    <row r="3273" spans="1:5">
      <c r="A3273" t="s">
        <v>48</v>
      </c>
      <c r="B3273">
        <v>2011</v>
      </c>
      <c r="C3273">
        <v>50</v>
      </c>
      <c r="D3273">
        <v>16</v>
      </c>
      <c r="E3273">
        <v>2473</v>
      </c>
    </row>
    <row r="3274" spans="1:5">
      <c r="A3274" t="s">
        <v>49</v>
      </c>
      <c r="B3274">
        <v>2011</v>
      </c>
      <c r="C3274">
        <v>50</v>
      </c>
      <c r="D3274">
        <v>60</v>
      </c>
      <c r="E3274">
        <v>16006</v>
      </c>
    </row>
    <row r="3275" spans="1:5">
      <c r="A3275" t="s">
        <v>50</v>
      </c>
      <c r="B3275">
        <v>2011</v>
      </c>
      <c r="C3275">
        <v>50</v>
      </c>
      <c r="D3275">
        <v>20</v>
      </c>
      <c r="E3275">
        <v>6659</v>
      </c>
    </row>
    <row r="3276" spans="1:5">
      <c r="A3276" t="s">
        <v>51</v>
      </c>
      <c r="B3276">
        <v>2011</v>
      </c>
      <c r="C3276">
        <v>50</v>
      </c>
      <c r="D3276">
        <v>16</v>
      </c>
      <c r="E3276">
        <v>6402</v>
      </c>
    </row>
    <row r="3277" spans="1:5">
      <c r="A3277" t="s">
        <v>52</v>
      </c>
      <c r="B3277">
        <v>2011</v>
      </c>
      <c r="C3277">
        <v>50</v>
      </c>
      <c r="D3277">
        <v>20</v>
      </c>
      <c r="E3277">
        <v>6282</v>
      </c>
    </row>
    <row r="3278" spans="1:5">
      <c r="A3278" t="s">
        <v>53</v>
      </c>
      <c r="B3278">
        <v>2011</v>
      </c>
      <c r="C3278">
        <v>50</v>
      </c>
      <c r="D3278">
        <v>49</v>
      </c>
      <c r="E3278">
        <v>9328</v>
      </c>
    </row>
    <row r="3279" spans="1:5">
      <c r="A3279" t="s">
        <v>54</v>
      </c>
      <c r="B3279">
        <v>2011</v>
      </c>
      <c r="C3279">
        <v>50</v>
      </c>
      <c r="D3279">
        <v>66</v>
      </c>
      <c r="E3279">
        <v>37428</v>
      </c>
    </row>
    <row r="3280" spans="1:5">
      <c r="A3280" t="s">
        <v>55</v>
      </c>
      <c r="B3280">
        <v>2011</v>
      </c>
      <c r="C3280">
        <v>50</v>
      </c>
      <c r="D3280">
        <v>46</v>
      </c>
      <c r="E3280">
        <v>17735</v>
      </c>
    </row>
    <row r="3281" spans="1:5">
      <c r="A3281" t="s">
        <v>56</v>
      </c>
      <c r="B3281">
        <v>2011</v>
      </c>
      <c r="C3281">
        <v>50</v>
      </c>
      <c r="D3281">
        <v>12</v>
      </c>
      <c r="E3281">
        <v>3665</v>
      </c>
    </row>
    <row r="3282" spans="1:5">
      <c r="A3282" t="s">
        <v>57</v>
      </c>
      <c r="B3282">
        <v>2011</v>
      </c>
      <c r="C3282">
        <v>50</v>
      </c>
      <c r="D3282">
        <v>87</v>
      </c>
      <c r="E3282">
        <v>65565</v>
      </c>
    </row>
    <row r="3283" spans="1:5">
      <c r="A3283" t="s">
        <v>58</v>
      </c>
      <c r="B3283">
        <v>2011</v>
      </c>
      <c r="C3283">
        <v>50</v>
      </c>
      <c r="D3283">
        <v>18</v>
      </c>
      <c r="E3283">
        <v>7141</v>
      </c>
    </row>
    <row r="3284" spans="1:5">
      <c r="A3284" t="s">
        <v>59</v>
      </c>
      <c r="B3284">
        <v>2011</v>
      </c>
      <c r="C3284">
        <v>50</v>
      </c>
      <c r="D3284">
        <v>41</v>
      </c>
      <c r="E3284">
        <v>13426</v>
      </c>
    </row>
    <row r="3285" spans="1:5">
      <c r="A3285" t="s">
        <v>60</v>
      </c>
      <c r="B3285">
        <v>2011</v>
      </c>
      <c r="C3285">
        <v>50</v>
      </c>
      <c r="D3285">
        <v>35</v>
      </c>
      <c r="E3285">
        <v>3811</v>
      </c>
    </row>
    <row r="3286" spans="1:5">
      <c r="A3286" t="s">
        <v>61</v>
      </c>
      <c r="B3286">
        <v>2011</v>
      </c>
      <c r="C3286">
        <v>50</v>
      </c>
      <c r="D3286">
        <v>26</v>
      </c>
      <c r="E3286">
        <v>5289</v>
      </c>
    </row>
    <row r="3287" spans="1:5">
      <c r="A3287" t="s">
        <v>63</v>
      </c>
      <c r="B3287">
        <v>2011</v>
      </c>
      <c r="C3287">
        <v>50</v>
      </c>
      <c r="D3287">
        <v>0</v>
      </c>
      <c r="E3287">
        <v>0</v>
      </c>
    </row>
    <row r="3288" spans="1:5">
      <c r="A3288" t="s">
        <v>62</v>
      </c>
      <c r="B3288">
        <v>2011</v>
      </c>
      <c r="C3288">
        <v>50</v>
      </c>
      <c r="D3288">
        <v>94</v>
      </c>
      <c r="E3288">
        <v>102793</v>
      </c>
    </row>
    <row r="3289" spans="1:5">
      <c r="A3289" t="s">
        <v>6</v>
      </c>
      <c r="B3289">
        <v>2011</v>
      </c>
      <c r="C3289">
        <v>51</v>
      </c>
      <c r="D3289">
        <v>26</v>
      </c>
      <c r="E3289">
        <v>7255</v>
      </c>
    </row>
    <row r="3290" spans="1:5">
      <c r="A3290" t="s">
        <v>12</v>
      </c>
      <c r="B3290">
        <v>2011</v>
      </c>
      <c r="C3290">
        <v>51</v>
      </c>
      <c r="D3290">
        <v>6</v>
      </c>
      <c r="E3290">
        <v>1936</v>
      </c>
    </row>
    <row r="3291" spans="1:5">
      <c r="A3291" t="s">
        <v>13</v>
      </c>
      <c r="B3291">
        <v>2011</v>
      </c>
      <c r="C3291">
        <v>51</v>
      </c>
      <c r="D3291">
        <v>39</v>
      </c>
      <c r="E3291">
        <v>17481</v>
      </c>
    </row>
    <row r="3292" spans="1:5">
      <c r="A3292" t="s">
        <v>14</v>
      </c>
      <c r="B3292">
        <v>2011</v>
      </c>
      <c r="C3292">
        <v>51</v>
      </c>
      <c r="D3292">
        <v>21</v>
      </c>
      <c r="E3292">
        <v>3758</v>
      </c>
    </row>
    <row r="3293" spans="1:5">
      <c r="A3293" t="s">
        <v>15</v>
      </c>
      <c r="B3293">
        <v>2011</v>
      </c>
      <c r="C3293">
        <v>51</v>
      </c>
      <c r="D3293">
        <v>121</v>
      </c>
      <c r="E3293">
        <v>23366</v>
      </c>
    </row>
    <row r="3294" spans="1:5">
      <c r="A3294" t="s">
        <v>16</v>
      </c>
      <c r="B3294">
        <v>2011</v>
      </c>
      <c r="C3294">
        <v>51</v>
      </c>
      <c r="D3294">
        <v>11</v>
      </c>
      <c r="E3294">
        <v>18202</v>
      </c>
    </row>
    <row r="3295" spans="1:5">
      <c r="A3295" t="s">
        <v>17</v>
      </c>
      <c r="B3295">
        <v>2011</v>
      </c>
      <c r="C3295">
        <v>51</v>
      </c>
      <c r="D3295">
        <v>19</v>
      </c>
      <c r="E3295">
        <v>2464</v>
      </c>
    </row>
    <row r="3296" spans="1:5">
      <c r="A3296" t="s">
        <v>18</v>
      </c>
      <c r="B3296">
        <v>2011</v>
      </c>
      <c r="C3296">
        <v>51</v>
      </c>
      <c r="D3296">
        <v>12</v>
      </c>
      <c r="E3296">
        <v>3759</v>
      </c>
    </row>
    <row r="3297" spans="1:5">
      <c r="A3297" t="s">
        <v>19</v>
      </c>
      <c r="B3297">
        <v>2011</v>
      </c>
      <c r="C3297">
        <v>51</v>
      </c>
      <c r="D3297">
        <v>2</v>
      </c>
      <c r="E3297">
        <v>1545</v>
      </c>
    </row>
    <row r="3298" spans="1:5">
      <c r="A3298" t="s">
        <v>20</v>
      </c>
      <c r="B3298">
        <v>2011</v>
      </c>
      <c r="C3298">
        <v>51</v>
      </c>
      <c r="D3298">
        <v>0</v>
      </c>
      <c r="E3298">
        <v>0</v>
      </c>
    </row>
    <row r="3299" spans="1:5">
      <c r="A3299" t="s">
        <v>21</v>
      </c>
      <c r="B3299">
        <v>2011</v>
      </c>
      <c r="C3299">
        <v>51</v>
      </c>
      <c r="D3299">
        <v>46</v>
      </c>
      <c r="E3299">
        <v>21815</v>
      </c>
    </row>
    <row r="3300" spans="1:5">
      <c r="A3300" t="s">
        <v>22</v>
      </c>
      <c r="B3300">
        <v>2011</v>
      </c>
      <c r="C3300">
        <v>51</v>
      </c>
      <c r="D3300">
        <v>23</v>
      </c>
      <c r="E3300">
        <v>11472</v>
      </c>
    </row>
    <row r="3301" spans="1:5">
      <c r="A3301" t="s">
        <v>23</v>
      </c>
      <c r="B3301">
        <v>2011</v>
      </c>
      <c r="C3301">
        <v>51</v>
      </c>
      <c r="D3301">
        <v>11</v>
      </c>
      <c r="E3301">
        <v>3491</v>
      </c>
    </row>
    <row r="3302" spans="1:5">
      <c r="A3302" t="s">
        <v>24</v>
      </c>
      <c r="B3302">
        <v>2011</v>
      </c>
      <c r="C3302">
        <v>51</v>
      </c>
      <c r="D3302">
        <v>89</v>
      </c>
      <c r="E3302">
        <v>39205</v>
      </c>
    </row>
    <row r="3303" spans="1:5">
      <c r="A3303" t="s">
        <v>25</v>
      </c>
      <c r="B3303">
        <v>2011</v>
      </c>
      <c r="C3303">
        <v>51</v>
      </c>
      <c r="D3303">
        <v>43</v>
      </c>
      <c r="E3303">
        <v>7893</v>
      </c>
    </row>
    <row r="3304" spans="1:5">
      <c r="A3304" t="s">
        <v>26</v>
      </c>
      <c r="B3304">
        <v>2011</v>
      </c>
      <c r="C3304">
        <v>51</v>
      </c>
      <c r="D3304">
        <v>11</v>
      </c>
      <c r="E3304">
        <v>2240</v>
      </c>
    </row>
    <row r="3305" spans="1:5">
      <c r="A3305" t="s">
        <v>27</v>
      </c>
      <c r="B3305">
        <v>2011</v>
      </c>
      <c r="C3305">
        <v>51</v>
      </c>
      <c r="D3305">
        <v>45</v>
      </c>
      <c r="E3305">
        <v>7645</v>
      </c>
    </row>
    <row r="3306" spans="1:5">
      <c r="A3306" t="s">
        <v>28</v>
      </c>
      <c r="B3306">
        <v>2011</v>
      </c>
      <c r="C3306">
        <v>51</v>
      </c>
      <c r="D3306">
        <v>18</v>
      </c>
      <c r="E3306">
        <v>18451</v>
      </c>
    </row>
    <row r="3307" spans="1:5">
      <c r="A3307" t="s">
        <v>29</v>
      </c>
      <c r="B3307">
        <v>2011</v>
      </c>
      <c r="C3307">
        <v>51</v>
      </c>
      <c r="D3307">
        <v>21</v>
      </c>
      <c r="E3307">
        <v>12422</v>
      </c>
    </row>
    <row r="3308" spans="1:5">
      <c r="A3308" t="s">
        <v>30</v>
      </c>
      <c r="B3308">
        <v>2011</v>
      </c>
      <c r="C3308">
        <v>51</v>
      </c>
      <c r="D3308">
        <v>30</v>
      </c>
      <c r="E3308">
        <v>5148</v>
      </c>
    </row>
    <row r="3309" spans="1:5">
      <c r="A3309" t="s">
        <v>31</v>
      </c>
      <c r="B3309">
        <v>2011</v>
      </c>
      <c r="C3309">
        <v>51</v>
      </c>
      <c r="D3309">
        <v>16</v>
      </c>
      <c r="E3309">
        <v>6996</v>
      </c>
    </row>
    <row r="3310" spans="1:5">
      <c r="A3310" t="s">
        <v>32</v>
      </c>
      <c r="B3310">
        <v>2011</v>
      </c>
      <c r="C3310">
        <v>51</v>
      </c>
      <c r="D3310">
        <v>49</v>
      </c>
      <c r="E3310">
        <v>24847</v>
      </c>
    </row>
    <row r="3311" spans="1:5">
      <c r="A3311" t="s">
        <v>33</v>
      </c>
      <c r="B3311">
        <v>2011</v>
      </c>
      <c r="C3311">
        <v>51</v>
      </c>
      <c r="D3311">
        <v>49</v>
      </c>
      <c r="E3311">
        <v>13265</v>
      </c>
    </row>
    <row r="3312" spans="1:5">
      <c r="A3312" t="s">
        <v>34</v>
      </c>
      <c r="B3312">
        <v>2011</v>
      </c>
      <c r="C3312">
        <v>51</v>
      </c>
      <c r="D3312">
        <v>14</v>
      </c>
      <c r="E3312">
        <v>3086</v>
      </c>
    </row>
    <row r="3313" spans="1:5">
      <c r="A3313" t="s">
        <v>35</v>
      </c>
      <c r="B3313">
        <v>2011</v>
      </c>
      <c r="C3313">
        <v>51</v>
      </c>
      <c r="D3313">
        <v>35</v>
      </c>
      <c r="E3313">
        <v>13316</v>
      </c>
    </row>
    <row r="3314" spans="1:5">
      <c r="A3314" t="s">
        <v>36</v>
      </c>
      <c r="B3314">
        <v>2011</v>
      </c>
      <c r="C3314">
        <v>51</v>
      </c>
      <c r="D3314">
        <v>30</v>
      </c>
      <c r="E3314">
        <v>6607</v>
      </c>
    </row>
    <row r="3315" spans="1:5">
      <c r="A3315" t="s">
        <v>37</v>
      </c>
      <c r="B3315">
        <v>2011</v>
      </c>
      <c r="C3315">
        <v>51</v>
      </c>
      <c r="D3315">
        <v>7</v>
      </c>
      <c r="E3315">
        <v>1554</v>
      </c>
    </row>
    <row r="3316" spans="1:5">
      <c r="A3316" t="s">
        <v>38</v>
      </c>
      <c r="B3316">
        <v>2011</v>
      </c>
      <c r="C3316">
        <v>51</v>
      </c>
      <c r="D3316">
        <v>16</v>
      </c>
      <c r="E3316">
        <v>3202</v>
      </c>
    </row>
    <row r="3317" spans="1:5">
      <c r="A3317" t="s">
        <v>39</v>
      </c>
      <c r="B3317">
        <v>2011</v>
      </c>
      <c r="C3317">
        <v>51</v>
      </c>
      <c r="D3317">
        <v>33</v>
      </c>
      <c r="E3317">
        <v>8956</v>
      </c>
    </row>
    <row r="3318" spans="1:5">
      <c r="A3318" t="s">
        <v>40</v>
      </c>
      <c r="B3318">
        <v>2011</v>
      </c>
      <c r="C3318">
        <v>51</v>
      </c>
      <c r="D3318">
        <v>32</v>
      </c>
      <c r="E3318">
        <v>4985</v>
      </c>
    </row>
    <row r="3319" spans="1:5">
      <c r="A3319" t="s">
        <v>41</v>
      </c>
      <c r="B3319">
        <v>2011</v>
      </c>
      <c r="C3319">
        <v>51</v>
      </c>
      <c r="D3319">
        <v>18</v>
      </c>
      <c r="E3319">
        <v>4350</v>
      </c>
    </row>
    <row r="3320" spans="1:5">
      <c r="A3320" t="s">
        <v>42</v>
      </c>
      <c r="B3320">
        <v>2011</v>
      </c>
      <c r="C3320">
        <v>51</v>
      </c>
      <c r="D3320">
        <v>24</v>
      </c>
      <c r="E3320">
        <v>6644</v>
      </c>
    </row>
    <row r="3321" spans="1:5">
      <c r="A3321" t="s">
        <v>43</v>
      </c>
      <c r="B3321">
        <v>2011</v>
      </c>
      <c r="C3321">
        <v>51</v>
      </c>
      <c r="D3321">
        <v>102</v>
      </c>
      <c r="E3321">
        <v>11601</v>
      </c>
    </row>
    <row r="3322" spans="1:5">
      <c r="A3322" t="s">
        <v>44</v>
      </c>
      <c r="B3322">
        <v>2011</v>
      </c>
      <c r="C3322">
        <v>51</v>
      </c>
      <c r="D3322">
        <v>59</v>
      </c>
      <c r="E3322">
        <v>11318</v>
      </c>
    </row>
    <row r="3323" spans="1:5">
      <c r="A3323" t="s">
        <v>45</v>
      </c>
      <c r="B3323">
        <v>2011</v>
      </c>
      <c r="C3323">
        <v>51</v>
      </c>
      <c r="D3323">
        <v>14</v>
      </c>
      <c r="E3323">
        <v>3929</v>
      </c>
    </row>
    <row r="3324" spans="1:5">
      <c r="A3324" t="s">
        <v>46</v>
      </c>
      <c r="B3324">
        <v>2011</v>
      </c>
      <c r="C3324">
        <v>51</v>
      </c>
      <c r="D3324">
        <v>52</v>
      </c>
      <c r="E3324">
        <v>13396</v>
      </c>
    </row>
    <row r="3325" spans="1:5">
      <c r="A3325" t="s">
        <v>47</v>
      </c>
      <c r="B3325">
        <v>2011</v>
      </c>
      <c r="C3325">
        <v>51</v>
      </c>
      <c r="D3325">
        <v>18</v>
      </c>
      <c r="E3325">
        <v>1374</v>
      </c>
    </row>
    <row r="3326" spans="1:5">
      <c r="A3326" t="s">
        <v>48</v>
      </c>
      <c r="B3326">
        <v>2011</v>
      </c>
      <c r="C3326">
        <v>51</v>
      </c>
      <c r="D3326">
        <v>17</v>
      </c>
      <c r="E3326">
        <v>2551</v>
      </c>
    </row>
    <row r="3327" spans="1:5">
      <c r="A3327" t="s">
        <v>49</v>
      </c>
      <c r="B3327">
        <v>2011</v>
      </c>
      <c r="C3327">
        <v>51</v>
      </c>
      <c r="D3327">
        <v>55</v>
      </c>
      <c r="E3327">
        <v>12511</v>
      </c>
    </row>
    <row r="3328" spans="1:5">
      <c r="A3328" t="s">
        <v>50</v>
      </c>
      <c r="B3328">
        <v>2011</v>
      </c>
      <c r="C3328">
        <v>51</v>
      </c>
      <c r="D3328">
        <v>20</v>
      </c>
      <c r="E3328">
        <v>5261</v>
      </c>
    </row>
    <row r="3329" spans="1:5">
      <c r="A3329" t="s">
        <v>51</v>
      </c>
      <c r="B3329">
        <v>2011</v>
      </c>
      <c r="C3329">
        <v>51</v>
      </c>
      <c r="D3329">
        <v>16</v>
      </c>
      <c r="E3329">
        <v>4992</v>
      </c>
    </row>
    <row r="3330" spans="1:5">
      <c r="A3330" t="s">
        <v>52</v>
      </c>
      <c r="B3330">
        <v>2011</v>
      </c>
      <c r="C3330">
        <v>51</v>
      </c>
      <c r="D3330">
        <v>20</v>
      </c>
      <c r="E3330">
        <v>5869</v>
      </c>
    </row>
    <row r="3331" spans="1:5">
      <c r="A3331" t="s">
        <v>53</v>
      </c>
      <c r="B3331">
        <v>2011</v>
      </c>
      <c r="C3331">
        <v>51</v>
      </c>
      <c r="D3331">
        <v>50</v>
      </c>
      <c r="E3331">
        <v>7203</v>
      </c>
    </row>
    <row r="3332" spans="1:5">
      <c r="A3332" t="s">
        <v>54</v>
      </c>
      <c r="B3332">
        <v>2011</v>
      </c>
      <c r="C3332">
        <v>51</v>
      </c>
      <c r="D3332">
        <v>63</v>
      </c>
      <c r="E3332">
        <v>34181</v>
      </c>
    </row>
    <row r="3333" spans="1:5">
      <c r="A3333" t="s">
        <v>55</v>
      </c>
      <c r="B3333">
        <v>2011</v>
      </c>
      <c r="C3333">
        <v>51</v>
      </c>
      <c r="D3333">
        <v>44</v>
      </c>
      <c r="E3333">
        <v>15522</v>
      </c>
    </row>
    <row r="3334" spans="1:5">
      <c r="A3334" t="s">
        <v>56</v>
      </c>
      <c r="B3334">
        <v>2011</v>
      </c>
      <c r="C3334">
        <v>51</v>
      </c>
      <c r="D3334">
        <v>11</v>
      </c>
      <c r="E3334">
        <v>2777</v>
      </c>
    </row>
    <row r="3335" spans="1:5">
      <c r="A3335" t="s">
        <v>57</v>
      </c>
      <c r="B3335">
        <v>2011</v>
      </c>
      <c r="C3335">
        <v>51</v>
      </c>
      <c r="D3335">
        <v>92</v>
      </c>
      <c r="E3335">
        <v>65366</v>
      </c>
    </row>
    <row r="3336" spans="1:5">
      <c r="A3336" t="s">
        <v>58</v>
      </c>
      <c r="B3336">
        <v>2011</v>
      </c>
      <c r="C3336">
        <v>51</v>
      </c>
      <c r="D3336">
        <v>18</v>
      </c>
      <c r="E3336">
        <v>6048</v>
      </c>
    </row>
    <row r="3337" spans="1:5">
      <c r="A3337" t="s">
        <v>59</v>
      </c>
      <c r="B3337">
        <v>2011</v>
      </c>
      <c r="C3337">
        <v>51</v>
      </c>
      <c r="D3337">
        <v>41</v>
      </c>
      <c r="E3337">
        <v>11717</v>
      </c>
    </row>
    <row r="3338" spans="1:5">
      <c r="A3338" t="s">
        <v>60</v>
      </c>
      <c r="B3338">
        <v>2011</v>
      </c>
      <c r="C3338">
        <v>51</v>
      </c>
      <c r="D3338">
        <v>33</v>
      </c>
      <c r="E3338">
        <v>2675</v>
      </c>
    </row>
    <row r="3339" spans="1:5">
      <c r="A3339" t="s">
        <v>61</v>
      </c>
      <c r="B3339">
        <v>2011</v>
      </c>
      <c r="C3339">
        <v>51</v>
      </c>
      <c r="D3339">
        <v>27</v>
      </c>
      <c r="E3339">
        <v>4677</v>
      </c>
    </row>
    <row r="3340" spans="1:5">
      <c r="A3340" t="s">
        <v>63</v>
      </c>
      <c r="B3340">
        <v>2011</v>
      </c>
      <c r="C3340">
        <v>51</v>
      </c>
      <c r="D3340">
        <v>0</v>
      </c>
      <c r="E3340">
        <v>0</v>
      </c>
    </row>
    <row r="3341" spans="1:5">
      <c r="A3341" t="s">
        <v>62</v>
      </c>
      <c r="B3341">
        <v>2011</v>
      </c>
      <c r="C3341">
        <v>51</v>
      </c>
      <c r="D3341">
        <v>94</v>
      </c>
      <c r="E3341">
        <v>97255</v>
      </c>
    </row>
    <row r="3342" spans="1:5">
      <c r="A3342" t="s">
        <v>6</v>
      </c>
      <c r="B3342">
        <v>2011</v>
      </c>
      <c r="C3342">
        <v>52</v>
      </c>
      <c r="D3342">
        <v>26</v>
      </c>
      <c r="E3342">
        <v>7170</v>
      </c>
    </row>
    <row r="3343" spans="1:5">
      <c r="A3343" t="s">
        <v>12</v>
      </c>
      <c r="B3343">
        <v>2011</v>
      </c>
      <c r="C3343">
        <v>52</v>
      </c>
      <c r="D3343">
        <v>6</v>
      </c>
      <c r="E3343">
        <v>1812</v>
      </c>
    </row>
    <row r="3344" spans="1:5">
      <c r="A3344" t="s">
        <v>13</v>
      </c>
      <c r="B3344">
        <v>2011</v>
      </c>
      <c r="C3344">
        <v>52</v>
      </c>
      <c r="D3344">
        <v>38</v>
      </c>
      <c r="E3344">
        <v>15614</v>
      </c>
    </row>
    <row r="3345" spans="1:5">
      <c r="A3345" t="s">
        <v>14</v>
      </c>
      <c r="B3345">
        <v>2011</v>
      </c>
      <c r="C3345">
        <v>52</v>
      </c>
      <c r="D3345">
        <v>22</v>
      </c>
      <c r="E3345">
        <v>3253</v>
      </c>
    </row>
    <row r="3346" spans="1:5">
      <c r="A3346" t="s">
        <v>15</v>
      </c>
      <c r="B3346">
        <v>2011</v>
      </c>
      <c r="C3346">
        <v>52</v>
      </c>
      <c r="D3346">
        <v>117</v>
      </c>
      <c r="E3346">
        <v>16494</v>
      </c>
    </row>
    <row r="3347" spans="1:5">
      <c r="A3347" t="s">
        <v>16</v>
      </c>
      <c r="B3347">
        <v>2011</v>
      </c>
      <c r="C3347">
        <v>52</v>
      </c>
      <c r="D3347">
        <v>9</v>
      </c>
      <c r="E3347">
        <v>16629</v>
      </c>
    </row>
    <row r="3348" spans="1:5">
      <c r="A3348" t="s">
        <v>17</v>
      </c>
      <c r="B3348">
        <v>2011</v>
      </c>
      <c r="C3348">
        <v>52</v>
      </c>
      <c r="D3348">
        <v>12</v>
      </c>
      <c r="E3348">
        <v>1699</v>
      </c>
    </row>
    <row r="3349" spans="1:5">
      <c r="A3349" t="s">
        <v>18</v>
      </c>
      <c r="B3349">
        <v>2011</v>
      </c>
      <c r="C3349">
        <v>52</v>
      </c>
      <c r="D3349">
        <v>12</v>
      </c>
      <c r="E3349">
        <v>3352</v>
      </c>
    </row>
    <row r="3350" spans="1:5">
      <c r="A3350" t="s">
        <v>19</v>
      </c>
      <c r="B3350">
        <v>2011</v>
      </c>
      <c r="C3350">
        <v>52</v>
      </c>
      <c r="D3350">
        <v>2</v>
      </c>
      <c r="E3350">
        <v>1443</v>
      </c>
    </row>
    <row r="3351" spans="1:5">
      <c r="A3351" t="s">
        <v>20</v>
      </c>
      <c r="B3351">
        <v>2011</v>
      </c>
      <c r="C3351">
        <v>52</v>
      </c>
      <c r="D3351">
        <v>0</v>
      </c>
      <c r="E3351">
        <v>0</v>
      </c>
    </row>
    <row r="3352" spans="1:5">
      <c r="A3352" t="s">
        <v>21</v>
      </c>
      <c r="B3352">
        <v>2011</v>
      </c>
      <c r="C3352">
        <v>52</v>
      </c>
      <c r="D3352">
        <v>48</v>
      </c>
      <c r="E3352">
        <v>19971</v>
      </c>
    </row>
    <row r="3353" spans="1:5">
      <c r="A3353" t="s">
        <v>22</v>
      </c>
      <c r="B3353">
        <v>2011</v>
      </c>
      <c r="C3353">
        <v>52</v>
      </c>
      <c r="D3353">
        <v>21</v>
      </c>
      <c r="E3353">
        <v>9195</v>
      </c>
    </row>
    <row r="3354" spans="1:5">
      <c r="A3354" t="s">
        <v>23</v>
      </c>
      <c r="B3354">
        <v>2011</v>
      </c>
      <c r="C3354">
        <v>52</v>
      </c>
      <c r="D3354">
        <v>11</v>
      </c>
      <c r="E3354">
        <v>3308</v>
      </c>
    </row>
    <row r="3355" spans="1:5">
      <c r="A3355" t="s">
        <v>24</v>
      </c>
      <c r="B3355">
        <v>2011</v>
      </c>
      <c r="C3355">
        <v>52</v>
      </c>
      <c r="D3355">
        <v>87</v>
      </c>
      <c r="E3355">
        <v>37940</v>
      </c>
    </row>
    <row r="3356" spans="1:5">
      <c r="A3356" t="s">
        <v>25</v>
      </c>
      <c r="B3356">
        <v>2011</v>
      </c>
      <c r="C3356">
        <v>52</v>
      </c>
      <c r="D3356">
        <v>43</v>
      </c>
      <c r="E3356">
        <v>7303</v>
      </c>
    </row>
    <row r="3357" spans="1:5">
      <c r="A3357" t="s">
        <v>26</v>
      </c>
      <c r="B3357">
        <v>2011</v>
      </c>
      <c r="C3357">
        <v>52</v>
      </c>
      <c r="D3357">
        <v>13</v>
      </c>
      <c r="E3357">
        <v>3457</v>
      </c>
    </row>
    <row r="3358" spans="1:5">
      <c r="A3358" t="s">
        <v>27</v>
      </c>
      <c r="B3358">
        <v>2011</v>
      </c>
      <c r="C3358">
        <v>52</v>
      </c>
      <c r="D3358">
        <v>41</v>
      </c>
      <c r="E3358">
        <v>6245</v>
      </c>
    </row>
    <row r="3359" spans="1:5">
      <c r="A3359" t="s">
        <v>28</v>
      </c>
      <c r="B3359">
        <v>2011</v>
      </c>
      <c r="C3359">
        <v>52</v>
      </c>
      <c r="D3359">
        <v>18</v>
      </c>
      <c r="E3359">
        <v>13220</v>
      </c>
    </row>
    <row r="3360" spans="1:5">
      <c r="A3360" t="s">
        <v>29</v>
      </c>
      <c r="B3360">
        <v>2011</v>
      </c>
      <c r="C3360">
        <v>52</v>
      </c>
      <c r="D3360">
        <v>15</v>
      </c>
      <c r="E3360">
        <v>10399</v>
      </c>
    </row>
    <row r="3361" spans="1:5">
      <c r="A3361" t="s">
        <v>30</v>
      </c>
      <c r="B3361">
        <v>2011</v>
      </c>
      <c r="C3361">
        <v>52</v>
      </c>
      <c r="D3361">
        <v>29</v>
      </c>
      <c r="E3361">
        <v>4398</v>
      </c>
    </row>
    <row r="3362" spans="1:5">
      <c r="A3362" t="s">
        <v>31</v>
      </c>
      <c r="B3362">
        <v>2011</v>
      </c>
      <c r="C3362">
        <v>52</v>
      </c>
      <c r="D3362">
        <v>14</v>
      </c>
      <c r="E3362">
        <v>5701</v>
      </c>
    </row>
    <row r="3363" spans="1:5">
      <c r="A3363" t="s">
        <v>32</v>
      </c>
      <c r="B3363">
        <v>2011</v>
      </c>
      <c r="C3363">
        <v>52</v>
      </c>
      <c r="D3363">
        <v>50</v>
      </c>
      <c r="E3363">
        <v>19527</v>
      </c>
    </row>
    <row r="3364" spans="1:5">
      <c r="A3364" t="s">
        <v>33</v>
      </c>
      <c r="B3364">
        <v>2011</v>
      </c>
      <c r="C3364">
        <v>52</v>
      </c>
      <c r="D3364">
        <v>46</v>
      </c>
      <c r="E3364">
        <v>8980</v>
      </c>
    </row>
    <row r="3365" spans="1:5">
      <c r="A3365" t="s">
        <v>34</v>
      </c>
      <c r="B3365">
        <v>2011</v>
      </c>
      <c r="C3365">
        <v>52</v>
      </c>
      <c r="D3365">
        <v>15</v>
      </c>
      <c r="E3365">
        <v>2923</v>
      </c>
    </row>
    <row r="3366" spans="1:5">
      <c r="A3366" t="s">
        <v>35</v>
      </c>
      <c r="B3366">
        <v>2011</v>
      </c>
      <c r="C3366">
        <v>52</v>
      </c>
      <c r="D3366">
        <v>39</v>
      </c>
      <c r="E3366">
        <v>16067</v>
      </c>
    </row>
    <row r="3367" spans="1:5">
      <c r="A3367" t="s">
        <v>36</v>
      </c>
      <c r="B3367">
        <v>2011</v>
      </c>
      <c r="C3367">
        <v>52</v>
      </c>
      <c r="D3367">
        <v>31</v>
      </c>
      <c r="E3367">
        <v>6111</v>
      </c>
    </row>
    <row r="3368" spans="1:5">
      <c r="A3368" t="s">
        <v>37</v>
      </c>
      <c r="B3368">
        <v>2011</v>
      </c>
      <c r="C3368">
        <v>52</v>
      </c>
      <c r="D3368">
        <v>7</v>
      </c>
      <c r="E3368">
        <v>1206</v>
      </c>
    </row>
    <row r="3369" spans="1:5">
      <c r="A3369" t="s">
        <v>38</v>
      </c>
      <c r="B3369">
        <v>2011</v>
      </c>
      <c r="C3369">
        <v>52</v>
      </c>
      <c r="D3369">
        <v>15</v>
      </c>
      <c r="E3369">
        <v>2558</v>
      </c>
    </row>
    <row r="3370" spans="1:5">
      <c r="A3370" t="s">
        <v>39</v>
      </c>
      <c r="B3370">
        <v>2011</v>
      </c>
      <c r="C3370">
        <v>52</v>
      </c>
      <c r="D3370">
        <v>33</v>
      </c>
      <c r="E3370">
        <v>8747</v>
      </c>
    </row>
    <row r="3371" spans="1:5">
      <c r="A3371" t="s">
        <v>40</v>
      </c>
      <c r="B3371">
        <v>2011</v>
      </c>
      <c r="C3371">
        <v>52</v>
      </c>
      <c r="D3371">
        <v>30</v>
      </c>
      <c r="E3371">
        <v>3259</v>
      </c>
    </row>
    <row r="3372" spans="1:5">
      <c r="A3372" t="s">
        <v>41</v>
      </c>
      <c r="B3372">
        <v>2011</v>
      </c>
      <c r="C3372">
        <v>52</v>
      </c>
      <c r="D3372">
        <v>16</v>
      </c>
      <c r="E3372">
        <v>2412</v>
      </c>
    </row>
    <row r="3373" spans="1:5">
      <c r="A3373" t="s">
        <v>42</v>
      </c>
      <c r="B3373">
        <v>2011</v>
      </c>
      <c r="C3373">
        <v>52</v>
      </c>
      <c r="D3373">
        <v>23</v>
      </c>
      <c r="E3373">
        <v>6846</v>
      </c>
    </row>
    <row r="3374" spans="1:5">
      <c r="A3374" t="s">
        <v>43</v>
      </c>
      <c r="B3374">
        <v>2011</v>
      </c>
      <c r="C3374">
        <v>52</v>
      </c>
      <c r="D3374">
        <v>96</v>
      </c>
      <c r="E3374">
        <v>7912</v>
      </c>
    </row>
    <row r="3375" spans="1:5">
      <c r="A3375" t="s">
        <v>44</v>
      </c>
      <c r="B3375">
        <v>2011</v>
      </c>
      <c r="C3375">
        <v>52</v>
      </c>
      <c r="D3375">
        <v>63</v>
      </c>
      <c r="E3375">
        <v>9795</v>
      </c>
    </row>
    <row r="3376" spans="1:5">
      <c r="A3376" t="s">
        <v>45</v>
      </c>
      <c r="B3376">
        <v>2011</v>
      </c>
      <c r="C3376">
        <v>52</v>
      </c>
      <c r="D3376">
        <v>13</v>
      </c>
      <c r="E3376">
        <v>3691</v>
      </c>
    </row>
    <row r="3377" spans="1:5">
      <c r="A3377" t="s">
        <v>46</v>
      </c>
      <c r="B3377">
        <v>2011</v>
      </c>
      <c r="C3377">
        <v>52</v>
      </c>
      <c r="D3377">
        <v>54</v>
      </c>
      <c r="E3377">
        <v>12112</v>
      </c>
    </row>
    <row r="3378" spans="1:5">
      <c r="A3378" t="s">
        <v>47</v>
      </c>
      <c r="B3378">
        <v>2011</v>
      </c>
      <c r="C3378">
        <v>52</v>
      </c>
      <c r="D3378">
        <v>15</v>
      </c>
      <c r="E3378">
        <v>1027</v>
      </c>
    </row>
    <row r="3379" spans="1:5">
      <c r="A3379" t="s">
        <v>48</v>
      </c>
      <c r="B3379">
        <v>2011</v>
      </c>
      <c r="C3379">
        <v>52</v>
      </c>
      <c r="D3379">
        <v>19</v>
      </c>
      <c r="E3379">
        <v>2312</v>
      </c>
    </row>
    <row r="3380" spans="1:5">
      <c r="A3380" t="s">
        <v>49</v>
      </c>
      <c r="B3380">
        <v>2011</v>
      </c>
      <c r="C3380">
        <v>52</v>
      </c>
      <c r="D3380">
        <v>59</v>
      </c>
      <c r="E3380">
        <v>10825</v>
      </c>
    </row>
    <row r="3381" spans="1:5">
      <c r="A3381" t="s">
        <v>50</v>
      </c>
      <c r="B3381">
        <v>2011</v>
      </c>
      <c r="C3381">
        <v>52</v>
      </c>
      <c r="D3381">
        <v>18</v>
      </c>
      <c r="E3381">
        <v>3117</v>
      </c>
    </row>
    <row r="3382" spans="1:5">
      <c r="A3382" t="s">
        <v>51</v>
      </c>
      <c r="B3382">
        <v>2011</v>
      </c>
      <c r="C3382">
        <v>52</v>
      </c>
      <c r="D3382">
        <v>17</v>
      </c>
      <c r="E3382">
        <v>4321</v>
      </c>
    </row>
    <row r="3383" spans="1:5">
      <c r="A3383" t="s">
        <v>52</v>
      </c>
      <c r="B3383">
        <v>2011</v>
      </c>
      <c r="C3383">
        <v>52</v>
      </c>
      <c r="D3383">
        <v>19</v>
      </c>
      <c r="E3383">
        <v>4542</v>
      </c>
    </row>
    <row r="3384" spans="1:5">
      <c r="A3384" t="s">
        <v>53</v>
      </c>
      <c r="B3384">
        <v>2011</v>
      </c>
      <c r="C3384">
        <v>52</v>
      </c>
      <c r="D3384">
        <v>47</v>
      </c>
      <c r="E3384">
        <v>5163</v>
      </c>
    </row>
    <row r="3385" spans="1:5">
      <c r="A3385" t="s">
        <v>54</v>
      </c>
      <c r="B3385">
        <v>2011</v>
      </c>
      <c r="C3385">
        <v>52</v>
      </c>
      <c r="D3385">
        <v>65</v>
      </c>
      <c r="E3385">
        <v>30692</v>
      </c>
    </row>
    <row r="3386" spans="1:5">
      <c r="A3386" t="s">
        <v>55</v>
      </c>
      <c r="B3386">
        <v>2011</v>
      </c>
      <c r="C3386">
        <v>52</v>
      </c>
      <c r="D3386">
        <v>44</v>
      </c>
      <c r="E3386">
        <v>15902</v>
      </c>
    </row>
    <row r="3387" spans="1:5">
      <c r="A3387" t="s">
        <v>56</v>
      </c>
      <c r="B3387">
        <v>2011</v>
      </c>
      <c r="C3387">
        <v>52</v>
      </c>
      <c r="D3387">
        <v>12</v>
      </c>
      <c r="E3387">
        <v>2829</v>
      </c>
    </row>
    <row r="3388" spans="1:5">
      <c r="A3388" t="s">
        <v>57</v>
      </c>
      <c r="B3388">
        <v>2011</v>
      </c>
      <c r="C3388">
        <v>52</v>
      </c>
      <c r="D3388">
        <v>93</v>
      </c>
      <c r="E3388">
        <v>68808</v>
      </c>
    </row>
    <row r="3389" spans="1:5">
      <c r="A3389" t="s">
        <v>58</v>
      </c>
      <c r="B3389">
        <v>2011</v>
      </c>
      <c r="C3389">
        <v>52</v>
      </c>
      <c r="D3389">
        <v>18</v>
      </c>
      <c r="E3389">
        <v>4510</v>
      </c>
    </row>
    <row r="3390" spans="1:5">
      <c r="A3390" t="s">
        <v>59</v>
      </c>
      <c r="B3390">
        <v>2011</v>
      </c>
      <c r="C3390">
        <v>52</v>
      </c>
      <c r="D3390">
        <v>41</v>
      </c>
      <c r="E3390">
        <v>9752</v>
      </c>
    </row>
    <row r="3391" spans="1:5">
      <c r="A3391" t="s">
        <v>60</v>
      </c>
      <c r="B3391">
        <v>2011</v>
      </c>
      <c r="C3391">
        <v>52</v>
      </c>
      <c r="D3391">
        <v>35</v>
      </c>
      <c r="E3391">
        <v>1884</v>
      </c>
    </row>
    <row r="3392" spans="1:5">
      <c r="A3392" t="s">
        <v>61</v>
      </c>
      <c r="B3392">
        <v>2011</v>
      </c>
      <c r="C3392">
        <v>52</v>
      </c>
      <c r="D3392">
        <v>27</v>
      </c>
      <c r="E3392">
        <v>4473</v>
      </c>
    </row>
    <row r="3393" spans="1:5">
      <c r="A3393" t="s">
        <v>63</v>
      </c>
      <c r="B3393">
        <v>2011</v>
      </c>
      <c r="C3393">
        <v>52</v>
      </c>
      <c r="D3393">
        <v>0</v>
      </c>
      <c r="E3393">
        <v>0</v>
      </c>
    </row>
    <row r="3394" spans="1:5">
      <c r="A3394" t="s">
        <v>62</v>
      </c>
      <c r="B3394">
        <v>2011</v>
      </c>
      <c r="C3394">
        <v>52</v>
      </c>
      <c r="D3394">
        <v>90</v>
      </c>
      <c r="E3394">
        <v>93978</v>
      </c>
    </row>
    <row r="3395" spans="1:5">
      <c r="A3395" t="s">
        <v>6</v>
      </c>
      <c r="B3395">
        <v>2012</v>
      </c>
      <c r="C3395">
        <v>1</v>
      </c>
      <c r="D3395">
        <v>28</v>
      </c>
      <c r="E3395">
        <v>8437</v>
      </c>
    </row>
    <row r="3396" spans="1:5">
      <c r="A3396" t="s">
        <v>12</v>
      </c>
      <c r="B3396">
        <v>2012</v>
      </c>
      <c r="C3396">
        <v>1</v>
      </c>
      <c r="D3396">
        <v>6</v>
      </c>
      <c r="E3396">
        <v>1867</v>
      </c>
    </row>
    <row r="3397" spans="1:5">
      <c r="A3397" t="s">
        <v>13</v>
      </c>
      <c r="B3397">
        <v>2012</v>
      </c>
      <c r="C3397">
        <v>1</v>
      </c>
      <c r="D3397">
        <v>37</v>
      </c>
      <c r="E3397">
        <v>17487</v>
      </c>
    </row>
    <row r="3398" spans="1:5">
      <c r="A3398" t="s">
        <v>14</v>
      </c>
      <c r="B3398">
        <v>2012</v>
      </c>
      <c r="C3398">
        <v>1</v>
      </c>
      <c r="D3398">
        <v>22</v>
      </c>
      <c r="E3398">
        <v>4269</v>
      </c>
    </row>
    <row r="3399" spans="1:5">
      <c r="A3399" t="s">
        <v>15</v>
      </c>
      <c r="B3399">
        <v>2012</v>
      </c>
      <c r="C3399">
        <v>1</v>
      </c>
      <c r="D3399">
        <v>122</v>
      </c>
      <c r="E3399">
        <v>24359</v>
      </c>
    </row>
    <row r="3400" spans="1:5">
      <c r="A3400" t="s">
        <v>16</v>
      </c>
      <c r="B3400">
        <v>2012</v>
      </c>
      <c r="C3400">
        <v>1</v>
      </c>
      <c r="D3400">
        <v>10</v>
      </c>
      <c r="E3400">
        <v>19454</v>
      </c>
    </row>
    <row r="3401" spans="1:5">
      <c r="A3401" t="s">
        <v>17</v>
      </c>
      <c r="B3401">
        <v>2012</v>
      </c>
      <c r="C3401">
        <v>1</v>
      </c>
      <c r="D3401">
        <v>18</v>
      </c>
      <c r="E3401">
        <v>2580</v>
      </c>
    </row>
    <row r="3402" spans="1:5">
      <c r="A3402" t="s">
        <v>18</v>
      </c>
      <c r="B3402">
        <v>2012</v>
      </c>
      <c r="C3402">
        <v>1</v>
      </c>
      <c r="D3402">
        <v>12</v>
      </c>
      <c r="E3402">
        <v>3709</v>
      </c>
    </row>
    <row r="3403" spans="1:5">
      <c r="A3403" t="s">
        <v>19</v>
      </c>
      <c r="B3403">
        <v>2012</v>
      </c>
      <c r="C3403">
        <v>1</v>
      </c>
      <c r="D3403">
        <v>2</v>
      </c>
      <c r="E3403">
        <v>1646</v>
      </c>
    </row>
    <row r="3404" spans="1:5">
      <c r="A3404" t="s">
        <v>20</v>
      </c>
      <c r="B3404">
        <v>2012</v>
      </c>
      <c r="C3404">
        <v>1</v>
      </c>
      <c r="D3404">
        <v>0</v>
      </c>
      <c r="E3404">
        <v>0</v>
      </c>
    </row>
    <row r="3405" spans="1:5">
      <c r="A3405" t="s">
        <v>21</v>
      </c>
      <c r="B3405">
        <v>2012</v>
      </c>
      <c r="C3405">
        <v>1</v>
      </c>
      <c r="D3405">
        <v>49</v>
      </c>
      <c r="E3405">
        <v>24892</v>
      </c>
    </row>
    <row r="3406" spans="1:5">
      <c r="A3406" t="s">
        <v>22</v>
      </c>
      <c r="B3406">
        <v>2012</v>
      </c>
      <c r="C3406">
        <v>1</v>
      </c>
      <c r="D3406">
        <v>22</v>
      </c>
      <c r="E3406">
        <v>11150</v>
      </c>
    </row>
    <row r="3407" spans="1:5">
      <c r="A3407" t="s">
        <v>23</v>
      </c>
      <c r="B3407">
        <v>2012</v>
      </c>
      <c r="C3407">
        <v>1</v>
      </c>
      <c r="D3407">
        <v>10</v>
      </c>
      <c r="E3407">
        <v>4187</v>
      </c>
    </row>
    <row r="3408" spans="1:5">
      <c r="A3408" t="s">
        <v>24</v>
      </c>
      <c r="B3408">
        <v>2012</v>
      </c>
      <c r="C3408">
        <v>1</v>
      </c>
      <c r="D3408">
        <v>89</v>
      </c>
      <c r="E3408">
        <v>40324</v>
      </c>
    </row>
    <row r="3409" spans="1:5">
      <c r="A3409" t="s">
        <v>25</v>
      </c>
      <c r="B3409">
        <v>2012</v>
      </c>
      <c r="C3409">
        <v>1</v>
      </c>
      <c r="D3409">
        <v>43</v>
      </c>
      <c r="E3409">
        <v>8609</v>
      </c>
    </row>
    <row r="3410" spans="1:5">
      <c r="A3410" t="s">
        <v>26</v>
      </c>
      <c r="B3410">
        <v>2012</v>
      </c>
      <c r="C3410">
        <v>1</v>
      </c>
      <c r="D3410">
        <v>13</v>
      </c>
      <c r="E3410">
        <v>4402</v>
      </c>
    </row>
    <row r="3411" spans="1:5">
      <c r="A3411" t="s">
        <v>27</v>
      </c>
      <c r="B3411">
        <v>2012</v>
      </c>
      <c r="C3411">
        <v>1</v>
      </c>
      <c r="D3411">
        <v>41</v>
      </c>
      <c r="E3411">
        <v>7710</v>
      </c>
    </row>
    <row r="3412" spans="1:5">
      <c r="A3412" t="s">
        <v>28</v>
      </c>
      <c r="B3412">
        <v>2012</v>
      </c>
      <c r="C3412">
        <v>1</v>
      </c>
      <c r="D3412">
        <v>16</v>
      </c>
      <c r="E3412">
        <v>17922</v>
      </c>
    </row>
    <row r="3413" spans="1:5">
      <c r="A3413" t="s">
        <v>29</v>
      </c>
      <c r="B3413">
        <v>2012</v>
      </c>
      <c r="C3413">
        <v>1</v>
      </c>
      <c r="D3413">
        <v>24</v>
      </c>
      <c r="E3413">
        <v>11612</v>
      </c>
    </row>
    <row r="3414" spans="1:5">
      <c r="A3414" t="s">
        <v>30</v>
      </c>
      <c r="B3414">
        <v>2012</v>
      </c>
      <c r="C3414">
        <v>1</v>
      </c>
      <c r="D3414">
        <v>31</v>
      </c>
      <c r="E3414">
        <v>5657</v>
      </c>
    </row>
    <row r="3415" spans="1:5">
      <c r="A3415" t="s">
        <v>31</v>
      </c>
      <c r="B3415">
        <v>2012</v>
      </c>
      <c r="C3415">
        <v>1</v>
      </c>
      <c r="D3415">
        <v>17</v>
      </c>
      <c r="E3415">
        <v>8087</v>
      </c>
    </row>
    <row r="3416" spans="1:5">
      <c r="A3416" t="s">
        <v>32</v>
      </c>
      <c r="B3416">
        <v>2012</v>
      </c>
      <c r="C3416">
        <v>1</v>
      </c>
      <c r="D3416">
        <v>51</v>
      </c>
      <c r="E3416">
        <v>24258</v>
      </c>
    </row>
    <row r="3417" spans="1:5">
      <c r="A3417" t="s">
        <v>33</v>
      </c>
      <c r="B3417">
        <v>2012</v>
      </c>
      <c r="C3417">
        <v>1</v>
      </c>
      <c r="D3417">
        <v>51</v>
      </c>
      <c r="E3417">
        <v>12249</v>
      </c>
    </row>
    <row r="3418" spans="1:5">
      <c r="A3418" t="s">
        <v>34</v>
      </c>
      <c r="B3418">
        <v>2012</v>
      </c>
      <c r="C3418">
        <v>1</v>
      </c>
      <c r="D3418">
        <v>15</v>
      </c>
      <c r="E3418">
        <v>3375</v>
      </c>
    </row>
    <row r="3419" spans="1:5">
      <c r="A3419" t="s">
        <v>35</v>
      </c>
      <c r="B3419">
        <v>2012</v>
      </c>
      <c r="C3419">
        <v>1</v>
      </c>
      <c r="D3419">
        <v>39</v>
      </c>
      <c r="E3419">
        <v>16381</v>
      </c>
    </row>
    <row r="3420" spans="1:5">
      <c r="A3420" t="s">
        <v>36</v>
      </c>
      <c r="B3420">
        <v>2012</v>
      </c>
      <c r="C3420">
        <v>1</v>
      </c>
      <c r="D3420">
        <v>31</v>
      </c>
      <c r="E3420">
        <v>7243</v>
      </c>
    </row>
    <row r="3421" spans="1:5">
      <c r="A3421" t="s">
        <v>37</v>
      </c>
      <c r="B3421">
        <v>2012</v>
      </c>
      <c r="C3421">
        <v>1</v>
      </c>
      <c r="D3421">
        <v>7</v>
      </c>
      <c r="E3421">
        <v>1659</v>
      </c>
    </row>
    <row r="3422" spans="1:5">
      <c r="A3422" t="s">
        <v>38</v>
      </c>
      <c r="B3422">
        <v>2012</v>
      </c>
      <c r="C3422">
        <v>1</v>
      </c>
      <c r="D3422">
        <v>17</v>
      </c>
      <c r="E3422">
        <v>3396</v>
      </c>
    </row>
    <row r="3423" spans="1:5">
      <c r="A3423" t="s">
        <v>39</v>
      </c>
      <c r="B3423">
        <v>2012</v>
      </c>
      <c r="C3423">
        <v>1</v>
      </c>
      <c r="D3423">
        <v>30</v>
      </c>
      <c r="E3423">
        <v>8887</v>
      </c>
    </row>
    <row r="3424" spans="1:5">
      <c r="A3424" t="s">
        <v>40</v>
      </c>
      <c r="B3424">
        <v>2012</v>
      </c>
      <c r="C3424">
        <v>1</v>
      </c>
      <c r="D3424">
        <v>30</v>
      </c>
      <c r="E3424">
        <v>4080</v>
      </c>
    </row>
    <row r="3425" spans="1:5">
      <c r="A3425" t="s">
        <v>41</v>
      </c>
      <c r="B3425">
        <v>2012</v>
      </c>
      <c r="C3425">
        <v>1</v>
      </c>
      <c r="D3425">
        <v>19</v>
      </c>
      <c r="E3425">
        <v>3708</v>
      </c>
    </row>
    <row r="3426" spans="1:5">
      <c r="A3426" t="s">
        <v>42</v>
      </c>
      <c r="B3426">
        <v>2012</v>
      </c>
      <c r="C3426">
        <v>1</v>
      </c>
      <c r="D3426">
        <v>24</v>
      </c>
      <c r="E3426">
        <v>7233</v>
      </c>
    </row>
    <row r="3427" spans="1:5">
      <c r="A3427" t="s">
        <v>43</v>
      </c>
      <c r="B3427">
        <v>2012</v>
      </c>
      <c r="C3427">
        <v>1</v>
      </c>
      <c r="D3427">
        <v>103</v>
      </c>
      <c r="E3427">
        <v>10958</v>
      </c>
    </row>
    <row r="3428" spans="1:5">
      <c r="A3428" t="s">
        <v>44</v>
      </c>
      <c r="B3428">
        <v>2012</v>
      </c>
      <c r="C3428">
        <v>1</v>
      </c>
      <c r="D3428">
        <v>67</v>
      </c>
      <c r="E3428">
        <v>14565</v>
      </c>
    </row>
    <row r="3429" spans="1:5">
      <c r="A3429" t="s">
        <v>45</v>
      </c>
      <c r="B3429">
        <v>2012</v>
      </c>
      <c r="C3429">
        <v>1</v>
      </c>
      <c r="D3429">
        <v>14</v>
      </c>
      <c r="E3429">
        <v>3833</v>
      </c>
    </row>
    <row r="3430" spans="1:5">
      <c r="A3430" t="s">
        <v>46</v>
      </c>
      <c r="B3430">
        <v>2012</v>
      </c>
      <c r="C3430">
        <v>1</v>
      </c>
      <c r="D3430">
        <v>52</v>
      </c>
      <c r="E3430">
        <v>13771</v>
      </c>
    </row>
    <row r="3431" spans="1:5">
      <c r="A3431" t="s">
        <v>47</v>
      </c>
      <c r="B3431">
        <v>2012</v>
      </c>
      <c r="C3431">
        <v>1</v>
      </c>
      <c r="D3431">
        <v>18</v>
      </c>
      <c r="E3431">
        <v>2506</v>
      </c>
    </row>
    <row r="3432" spans="1:5">
      <c r="A3432" t="s">
        <v>48</v>
      </c>
      <c r="B3432">
        <v>2012</v>
      </c>
      <c r="C3432">
        <v>1</v>
      </c>
      <c r="D3432">
        <v>20</v>
      </c>
      <c r="E3432">
        <v>2810</v>
      </c>
    </row>
    <row r="3433" spans="1:5">
      <c r="A3433" t="s">
        <v>49</v>
      </c>
      <c r="B3433">
        <v>2012</v>
      </c>
      <c r="C3433">
        <v>1</v>
      </c>
      <c r="D3433">
        <v>56</v>
      </c>
      <c r="E3433">
        <v>11449</v>
      </c>
    </row>
    <row r="3434" spans="1:5">
      <c r="A3434" t="s">
        <v>50</v>
      </c>
      <c r="B3434">
        <v>2012</v>
      </c>
      <c r="C3434">
        <v>1</v>
      </c>
      <c r="D3434">
        <v>20</v>
      </c>
      <c r="E3434">
        <v>4455</v>
      </c>
    </row>
    <row r="3435" spans="1:5">
      <c r="A3435" t="s">
        <v>51</v>
      </c>
      <c r="B3435">
        <v>2012</v>
      </c>
      <c r="C3435">
        <v>1</v>
      </c>
      <c r="D3435">
        <v>16</v>
      </c>
      <c r="E3435">
        <v>5600</v>
      </c>
    </row>
    <row r="3436" spans="1:5">
      <c r="A3436" t="s">
        <v>52</v>
      </c>
      <c r="B3436">
        <v>2012</v>
      </c>
      <c r="C3436">
        <v>1</v>
      </c>
      <c r="D3436">
        <v>19</v>
      </c>
      <c r="E3436">
        <v>4882</v>
      </c>
    </row>
    <row r="3437" spans="1:5">
      <c r="A3437" t="s">
        <v>53</v>
      </c>
      <c r="B3437">
        <v>2012</v>
      </c>
      <c r="C3437">
        <v>1</v>
      </c>
      <c r="D3437">
        <v>55</v>
      </c>
      <c r="E3437">
        <v>9269</v>
      </c>
    </row>
    <row r="3438" spans="1:5">
      <c r="A3438" t="s">
        <v>54</v>
      </c>
      <c r="B3438">
        <v>2012</v>
      </c>
      <c r="C3438">
        <v>1</v>
      </c>
      <c r="D3438">
        <v>71</v>
      </c>
      <c r="E3438">
        <v>37727</v>
      </c>
    </row>
    <row r="3439" spans="1:5">
      <c r="A3439" t="s">
        <v>55</v>
      </c>
      <c r="B3439">
        <v>2012</v>
      </c>
      <c r="C3439">
        <v>1</v>
      </c>
      <c r="D3439">
        <v>44</v>
      </c>
      <c r="E3439">
        <v>17069</v>
      </c>
    </row>
    <row r="3440" spans="1:5">
      <c r="A3440" t="s">
        <v>56</v>
      </c>
      <c r="B3440">
        <v>2012</v>
      </c>
      <c r="C3440">
        <v>1</v>
      </c>
      <c r="D3440">
        <v>11</v>
      </c>
      <c r="E3440">
        <v>2740</v>
      </c>
    </row>
    <row r="3441" spans="1:5">
      <c r="A3441" t="s">
        <v>57</v>
      </c>
      <c r="B3441">
        <v>2012</v>
      </c>
      <c r="C3441">
        <v>1</v>
      </c>
      <c r="D3441">
        <v>94</v>
      </c>
      <c r="E3441">
        <v>70227</v>
      </c>
    </row>
    <row r="3442" spans="1:5">
      <c r="A3442" t="s">
        <v>58</v>
      </c>
      <c r="B3442">
        <v>2012</v>
      </c>
      <c r="C3442">
        <v>1</v>
      </c>
      <c r="D3442">
        <v>17</v>
      </c>
      <c r="E3442">
        <v>5746</v>
      </c>
    </row>
    <row r="3443" spans="1:5">
      <c r="A3443" t="s">
        <v>59</v>
      </c>
      <c r="B3443">
        <v>2012</v>
      </c>
      <c r="C3443">
        <v>1</v>
      </c>
      <c r="D3443">
        <v>43</v>
      </c>
      <c r="E3443">
        <v>11159</v>
      </c>
    </row>
    <row r="3444" spans="1:5">
      <c r="A3444" t="s">
        <v>60</v>
      </c>
      <c r="B3444">
        <v>2012</v>
      </c>
      <c r="C3444">
        <v>1</v>
      </c>
      <c r="D3444">
        <v>38</v>
      </c>
      <c r="E3444">
        <v>2781</v>
      </c>
    </row>
    <row r="3445" spans="1:5">
      <c r="A3445" t="s">
        <v>61</v>
      </c>
      <c r="B3445">
        <v>2012</v>
      </c>
      <c r="C3445">
        <v>1</v>
      </c>
      <c r="D3445">
        <v>27</v>
      </c>
      <c r="E3445">
        <v>5112</v>
      </c>
    </row>
    <row r="3446" spans="1:5">
      <c r="A3446" t="s">
        <v>63</v>
      </c>
      <c r="B3446">
        <v>2012</v>
      </c>
      <c r="C3446">
        <v>1</v>
      </c>
      <c r="D3446">
        <v>0</v>
      </c>
      <c r="E3446">
        <v>0</v>
      </c>
    </row>
    <row r="3447" spans="1:5">
      <c r="A3447" t="s">
        <v>62</v>
      </c>
      <c r="B3447">
        <v>2012</v>
      </c>
      <c r="C3447">
        <v>1</v>
      </c>
      <c r="D3447">
        <v>95</v>
      </c>
      <c r="E3447">
        <v>101960</v>
      </c>
    </row>
    <row r="3448" spans="1:5">
      <c r="A3448" t="s">
        <v>6</v>
      </c>
      <c r="B3448">
        <v>2012</v>
      </c>
      <c r="C3448">
        <v>2</v>
      </c>
      <c r="D3448">
        <v>26</v>
      </c>
      <c r="E3448">
        <v>9157</v>
      </c>
    </row>
    <row r="3449" spans="1:5">
      <c r="A3449" t="s">
        <v>12</v>
      </c>
      <c r="B3449">
        <v>2012</v>
      </c>
      <c r="C3449">
        <v>2</v>
      </c>
      <c r="D3449">
        <v>6</v>
      </c>
      <c r="E3449">
        <v>1775</v>
      </c>
    </row>
    <row r="3450" spans="1:5">
      <c r="A3450" t="s">
        <v>13</v>
      </c>
      <c r="B3450">
        <v>2012</v>
      </c>
      <c r="C3450">
        <v>2</v>
      </c>
      <c r="D3450">
        <v>37</v>
      </c>
      <c r="E3450">
        <v>20325</v>
      </c>
    </row>
    <row r="3451" spans="1:5">
      <c r="A3451" t="s">
        <v>14</v>
      </c>
      <c r="B3451">
        <v>2012</v>
      </c>
      <c r="C3451">
        <v>2</v>
      </c>
      <c r="D3451">
        <v>21</v>
      </c>
      <c r="E3451">
        <v>4913</v>
      </c>
    </row>
    <row r="3452" spans="1:5">
      <c r="A3452" t="s">
        <v>15</v>
      </c>
      <c r="B3452">
        <v>2012</v>
      </c>
      <c r="C3452">
        <v>2</v>
      </c>
      <c r="D3452">
        <v>124</v>
      </c>
      <c r="E3452">
        <v>32552</v>
      </c>
    </row>
    <row r="3453" spans="1:5">
      <c r="A3453" t="s">
        <v>16</v>
      </c>
      <c r="B3453">
        <v>2012</v>
      </c>
      <c r="C3453">
        <v>2</v>
      </c>
      <c r="D3453">
        <v>11</v>
      </c>
      <c r="E3453">
        <v>22023</v>
      </c>
    </row>
    <row r="3454" spans="1:5">
      <c r="A3454" t="s">
        <v>17</v>
      </c>
      <c r="B3454">
        <v>2012</v>
      </c>
      <c r="C3454">
        <v>2</v>
      </c>
      <c r="D3454">
        <v>15</v>
      </c>
      <c r="E3454">
        <v>2041</v>
      </c>
    </row>
    <row r="3455" spans="1:5">
      <c r="A3455" t="s">
        <v>18</v>
      </c>
      <c r="B3455">
        <v>2012</v>
      </c>
      <c r="C3455">
        <v>2</v>
      </c>
      <c r="D3455">
        <v>12</v>
      </c>
      <c r="E3455">
        <v>3824</v>
      </c>
    </row>
    <row r="3456" spans="1:5">
      <c r="A3456" t="s">
        <v>19</v>
      </c>
      <c r="B3456">
        <v>2012</v>
      </c>
      <c r="C3456">
        <v>2</v>
      </c>
      <c r="D3456">
        <v>2</v>
      </c>
      <c r="E3456">
        <v>2035</v>
      </c>
    </row>
    <row r="3457" spans="1:5">
      <c r="A3457" t="s">
        <v>20</v>
      </c>
      <c r="B3457">
        <v>2012</v>
      </c>
      <c r="C3457">
        <v>2</v>
      </c>
      <c r="D3457">
        <v>0</v>
      </c>
      <c r="E3457">
        <v>0</v>
      </c>
    </row>
    <row r="3458" spans="1:5">
      <c r="A3458" t="s">
        <v>21</v>
      </c>
      <c r="B3458">
        <v>2012</v>
      </c>
      <c r="C3458">
        <v>2</v>
      </c>
      <c r="D3458">
        <v>54</v>
      </c>
      <c r="E3458">
        <v>32701</v>
      </c>
    </row>
    <row r="3459" spans="1:5">
      <c r="A3459" t="s">
        <v>22</v>
      </c>
      <c r="B3459">
        <v>2012</v>
      </c>
      <c r="C3459">
        <v>2</v>
      </c>
      <c r="D3459">
        <v>23</v>
      </c>
      <c r="E3459">
        <v>13986</v>
      </c>
    </row>
    <row r="3460" spans="1:5">
      <c r="A3460" t="s">
        <v>23</v>
      </c>
      <c r="B3460">
        <v>2012</v>
      </c>
      <c r="C3460">
        <v>2</v>
      </c>
      <c r="D3460">
        <v>8</v>
      </c>
      <c r="E3460">
        <v>4056</v>
      </c>
    </row>
    <row r="3461" spans="1:5">
      <c r="A3461" t="s">
        <v>24</v>
      </c>
      <c r="B3461">
        <v>2012</v>
      </c>
      <c r="C3461">
        <v>2</v>
      </c>
      <c r="D3461">
        <v>89</v>
      </c>
      <c r="E3461">
        <v>44465</v>
      </c>
    </row>
    <row r="3462" spans="1:5">
      <c r="A3462" t="s">
        <v>25</v>
      </c>
      <c r="B3462">
        <v>2012</v>
      </c>
      <c r="C3462">
        <v>2</v>
      </c>
      <c r="D3462">
        <v>42</v>
      </c>
      <c r="E3462">
        <v>9499</v>
      </c>
    </row>
    <row r="3463" spans="1:5">
      <c r="A3463" t="s">
        <v>26</v>
      </c>
      <c r="B3463">
        <v>2012</v>
      </c>
      <c r="C3463">
        <v>2</v>
      </c>
      <c r="D3463">
        <v>13</v>
      </c>
      <c r="E3463">
        <v>5265</v>
      </c>
    </row>
    <row r="3464" spans="1:5">
      <c r="A3464" t="s">
        <v>27</v>
      </c>
      <c r="B3464">
        <v>2012</v>
      </c>
      <c r="C3464">
        <v>2</v>
      </c>
      <c r="D3464">
        <v>43</v>
      </c>
      <c r="E3464">
        <v>9505</v>
      </c>
    </row>
    <row r="3465" spans="1:5">
      <c r="A3465" t="s">
        <v>28</v>
      </c>
      <c r="B3465">
        <v>2012</v>
      </c>
      <c r="C3465">
        <v>2</v>
      </c>
      <c r="D3465">
        <v>17</v>
      </c>
      <c r="E3465">
        <v>18739</v>
      </c>
    </row>
    <row r="3466" spans="1:5">
      <c r="A3466" t="s">
        <v>29</v>
      </c>
      <c r="B3466">
        <v>2012</v>
      </c>
      <c r="C3466">
        <v>2</v>
      </c>
      <c r="D3466">
        <v>22</v>
      </c>
      <c r="E3466">
        <v>9356</v>
      </c>
    </row>
    <row r="3467" spans="1:5">
      <c r="A3467" t="s">
        <v>30</v>
      </c>
      <c r="B3467">
        <v>2012</v>
      </c>
      <c r="C3467">
        <v>2</v>
      </c>
      <c r="D3467">
        <v>31</v>
      </c>
      <c r="E3467">
        <v>5977</v>
      </c>
    </row>
    <row r="3468" spans="1:5">
      <c r="A3468" t="s">
        <v>31</v>
      </c>
      <c r="B3468">
        <v>2012</v>
      </c>
      <c r="C3468">
        <v>2</v>
      </c>
      <c r="D3468">
        <v>16</v>
      </c>
      <c r="E3468">
        <v>8979</v>
      </c>
    </row>
    <row r="3469" spans="1:5">
      <c r="A3469" t="s">
        <v>32</v>
      </c>
      <c r="B3469">
        <v>2012</v>
      </c>
      <c r="C3469">
        <v>2</v>
      </c>
      <c r="D3469">
        <v>50</v>
      </c>
      <c r="E3469">
        <v>27780</v>
      </c>
    </row>
    <row r="3470" spans="1:5">
      <c r="A3470" t="s">
        <v>33</v>
      </c>
      <c r="B3470">
        <v>2012</v>
      </c>
      <c r="C3470">
        <v>2</v>
      </c>
      <c r="D3470">
        <v>55</v>
      </c>
      <c r="E3470">
        <v>15703</v>
      </c>
    </row>
    <row r="3471" spans="1:5">
      <c r="A3471" t="s">
        <v>34</v>
      </c>
      <c r="B3471">
        <v>2012</v>
      </c>
      <c r="C3471">
        <v>2</v>
      </c>
      <c r="D3471">
        <v>15</v>
      </c>
      <c r="E3471">
        <v>3840</v>
      </c>
    </row>
    <row r="3472" spans="1:5">
      <c r="A3472" t="s">
        <v>35</v>
      </c>
      <c r="B3472">
        <v>2012</v>
      </c>
      <c r="C3472">
        <v>2</v>
      </c>
      <c r="D3472">
        <v>41</v>
      </c>
      <c r="E3472">
        <v>16607</v>
      </c>
    </row>
    <row r="3473" spans="1:5">
      <c r="A3473" t="s">
        <v>36</v>
      </c>
      <c r="B3473">
        <v>2012</v>
      </c>
      <c r="C3473">
        <v>2</v>
      </c>
      <c r="D3473">
        <v>31</v>
      </c>
      <c r="E3473">
        <v>7797</v>
      </c>
    </row>
    <row r="3474" spans="1:5">
      <c r="A3474" t="s">
        <v>37</v>
      </c>
      <c r="B3474">
        <v>2012</v>
      </c>
      <c r="C3474">
        <v>2</v>
      </c>
      <c r="D3474">
        <v>7</v>
      </c>
      <c r="E3474">
        <v>1981</v>
      </c>
    </row>
    <row r="3475" spans="1:5">
      <c r="A3475" t="s">
        <v>38</v>
      </c>
      <c r="B3475">
        <v>2012</v>
      </c>
      <c r="C3475">
        <v>2</v>
      </c>
      <c r="D3475">
        <v>17</v>
      </c>
      <c r="E3475">
        <v>3472</v>
      </c>
    </row>
    <row r="3476" spans="1:5">
      <c r="A3476" t="s">
        <v>39</v>
      </c>
      <c r="B3476">
        <v>2012</v>
      </c>
      <c r="C3476">
        <v>2</v>
      </c>
      <c r="D3476">
        <v>30</v>
      </c>
      <c r="E3476">
        <v>8312</v>
      </c>
    </row>
    <row r="3477" spans="1:5">
      <c r="A3477" t="s">
        <v>40</v>
      </c>
      <c r="B3477">
        <v>2012</v>
      </c>
      <c r="C3477">
        <v>2</v>
      </c>
      <c r="D3477">
        <v>32</v>
      </c>
      <c r="E3477">
        <v>4972</v>
      </c>
    </row>
    <row r="3478" spans="1:5">
      <c r="A3478" t="s">
        <v>41</v>
      </c>
      <c r="B3478">
        <v>2012</v>
      </c>
      <c r="C3478">
        <v>2</v>
      </c>
      <c r="D3478">
        <v>19</v>
      </c>
      <c r="E3478">
        <v>4171</v>
      </c>
    </row>
    <row r="3479" spans="1:5">
      <c r="A3479" t="s">
        <v>42</v>
      </c>
      <c r="B3479">
        <v>2012</v>
      </c>
      <c r="C3479">
        <v>2</v>
      </c>
      <c r="D3479">
        <v>25</v>
      </c>
      <c r="E3479">
        <v>7957</v>
      </c>
    </row>
    <row r="3480" spans="1:5">
      <c r="A3480" t="s">
        <v>43</v>
      </c>
      <c r="B3480">
        <v>2012</v>
      </c>
      <c r="C3480">
        <v>2</v>
      </c>
      <c r="D3480">
        <v>100</v>
      </c>
      <c r="E3480">
        <v>11677</v>
      </c>
    </row>
    <row r="3481" spans="1:5">
      <c r="A3481" t="s">
        <v>44</v>
      </c>
      <c r="B3481">
        <v>2012</v>
      </c>
      <c r="C3481">
        <v>2</v>
      </c>
      <c r="D3481">
        <v>67</v>
      </c>
      <c r="E3481">
        <v>20685</v>
      </c>
    </row>
    <row r="3482" spans="1:5">
      <c r="A3482" t="s">
        <v>45</v>
      </c>
      <c r="B3482">
        <v>2012</v>
      </c>
      <c r="C3482">
        <v>2</v>
      </c>
      <c r="D3482">
        <v>15</v>
      </c>
      <c r="E3482">
        <v>4240</v>
      </c>
    </row>
    <row r="3483" spans="1:5">
      <c r="A3483" t="s">
        <v>46</v>
      </c>
      <c r="B3483">
        <v>2012</v>
      </c>
      <c r="C3483">
        <v>2</v>
      </c>
      <c r="D3483">
        <v>50</v>
      </c>
      <c r="E3483">
        <v>16307</v>
      </c>
    </row>
    <row r="3484" spans="1:5">
      <c r="A3484" t="s">
        <v>47</v>
      </c>
      <c r="B3484">
        <v>2012</v>
      </c>
      <c r="C3484">
        <v>2</v>
      </c>
      <c r="D3484">
        <v>16</v>
      </c>
      <c r="E3484">
        <v>2209</v>
      </c>
    </row>
    <row r="3485" spans="1:5">
      <c r="A3485" t="s">
        <v>48</v>
      </c>
      <c r="B3485">
        <v>2012</v>
      </c>
      <c r="C3485">
        <v>2</v>
      </c>
      <c r="D3485">
        <v>20</v>
      </c>
      <c r="E3485">
        <v>3907</v>
      </c>
    </row>
    <row r="3486" spans="1:5">
      <c r="A3486" t="s">
        <v>49</v>
      </c>
      <c r="B3486">
        <v>2012</v>
      </c>
      <c r="C3486">
        <v>2</v>
      </c>
      <c r="D3486">
        <v>57</v>
      </c>
      <c r="E3486">
        <v>13642</v>
      </c>
    </row>
    <row r="3487" spans="1:5">
      <c r="A3487" t="s">
        <v>50</v>
      </c>
      <c r="B3487">
        <v>2012</v>
      </c>
      <c r="C3487">
        <v>2</v>
      </c>
      <c r="D3487">
        <v>20</v>
      </c>
      <c r="E3487">
        <v>5476</v>
      </c>
    </row>
    <row r="3488" spans="1:5">
      <c r="A3488" t="s">
        <v>51</v>
      </c>
      <c r="B3488">
        <v>2012</v>
      </c>
      <c r="C3488">
        <v>2</v>
      </c>
      <c r="D3488">
        <v>18</v>
      </c>
      <c r="E3488">
        <v>6933</v>
      </c>
    </row>
    <row r="3489" spans="1:5">
      <c r="A3489" t="s">
        <v>52</v>
      </c>
      <c r="B3489">
        <v>2012</v>
      </c>
      <c r="C3489">
        <v>2</v>
      </c>
      <c r="D3489">
        <v>19</v>
      </c>
      <c r="E3489">
        <v>5102</v>
      </c>
    </row>
    <row r="3490" spans="1:5">
      <c r="A3490" t="s">
        <v>53</v>
      </c>
      <c r="B3490">
        <v>2012</v>
      </c>
      <c r="C3490">
        <v>2</v>
      </c>
      <c r="D3490">
        <v>51</v>
      </c>
      <c r="E3490">
        <v>11600</v>
      </c>
    </row>
    <row r="3491" spans="1:5">
      <c r="A3491" t="s">
        <v>54</v>
      </c>
      <c r="B3491">
        <v>2012</v>
      </c>
      <c r="C3491">
        <v>2</v>
      </c>
      <c r="D3491">
        <v>72</v>
      </c>
      <c r="E3491">
        <v>39846</v>
      </c>
    </row>
    <row r="3492" spans="1:5">
      <c r="A3492" t="s">
        <v>55</v>
      </c>
      <c r="B3492">
        <v>2012</v>
      </c>
      <c r="C3492">
        <v>2</v>
      </c>
      <c r="D3492">
        <v>43</v>
      </c>
      <c r="E3492">
        <v>18036</v>
      </c>
    </row>
    <row r="3493" spans="1:5">
      <c r="A3493" t="s">
        <v>56</v>
      </c>
      <c r="B3493">
        <v>2012</v>
      </c>
      <c r="C3493">
        <v>2</v>
      </c>
      <c r="D3493">
        <v>10</v>
      </c>
      <c r="E3493">
        <v>2698</v>
      </c>
    </row>
    <row r="3494" spans="1:5">
      <c r="A3494" t="s">
        <v>57</v>
      </c>
      <c r="B3494">
        <v>2012</v>
      </c>
      <c r="C3494">
        <v>2</v>
      </c>
      <c r="D3494">
        <v>92</v>
      </c>
      <c r="E3494">
        <v>67689</v>
      </c>
    </row>
    <row r="3495" spans="1:5">
      <c r="A3495" t="s">
        <v>58</v>
      </c>
      <c r="B3495">
        <v>2012</v>
      </c>
      <c r="C3495">
        <v>2</v>
      </c>
      <c r="D3495">
        <v>17</v>
      </c>
      <c r="E3495">
        <v>7493</v>
      </c>
    </row>
    <row r="3496" spans="1:5">
      <c r="A3496" t="s">
        <v>59</v>
      </c>
      <c r="B3496">
        <v>2012</v>
      </c>
      <c r="C3496">
        <v>2</v>
      </c>
      <c r="D3496">
        <v>41</v>
      </c>
      <c r="E3496">
        <v>13988</v>
      </c>
    </row>
    <row r="3497" spans="1:5">
      <c r="A3497" t="s">
        <v>60</v>
      </c>
      <c r="B3497">
        <v>2012</v>
      </c>
      <c r="C3497">
        <v>2</v>
      </c>
      <c r="D3497">
        <v>38</v>
      </c>
      <c r="E3497">
        <v>3683</v>
      </c>
    </row>
    <row r="3498" spans="1:5">
      <c r="A3498" t="s">
        <v>61</v>
      </c>
      <c r="B3498">
        <v>2012</v>
      </c>
      <c r="C3498">
        <v>2</v>
      </c>
      <c r="D3498">
        <v>29</v>
      </c>
      <c r="E3498">
        <v>6012</v>
      </c>
    </row>
    <row r="3499" spans="1:5">
      <c r="A3499" t="s">
        <v>63</v>
      </c>
      <c r="B3499">
        <v>2012</v>
      </c>
      <c r="C3499">
        <v>2</v>
      </c>
      <c r="D3499">
        <v>0</v>
      </c>
      <c r="E3499">
        <v>0</v>
      </c>
    </row>
    <row r="3500" spans="1:5">
      <c r="A3500" t="s">
        <v>62</v>
      </c>
      <c r="B3500">
        <v>2012</v>
      </c>
      <c r="C3500">
        <v>2</v>
      </c>
      <c r="D3500">
        <v>93</v>
      </c>
      <c r="E3500">
        <v>101279</v>
      </c>
    </row>
    <row r="3501" spans="1:5">
      <c r="A3501" t="s">
        <v>6</v>
      </c>
      <c r="B3501">
        <v>2012</v>
      </c>
      <c r="C3501">
        <v>3</v>
      </c>
      <c r="D3501">
        <v>27</v>
      </c>
      <c r="E3501">
        <v>9411</v>
      </c>
    </row>
    <row r="3502" spans="1:5">
      <c r="A3502" t="s">
        <v>12</v>
      </c>
      <c r="B3502">
        <v>2012</v>
      </c>
      <c r="C3502">
        <v>3</v>
      </c>
      <c r="D3502">
        <v>7</v>
      </c>
      <c r="E3502">
        <v>1833</v>
      </c>
    </row>
    <row r="3503" spans="1:5">
      <c r="A3503" t="s">
        <v>13</v>
      </c>
      <c r="B3503">
        <v>2012</v>
      </c>
      <c r="C3503">
        <v>3</v>
      </c>
      <c r="D3503">
        <v>37</v>
      </c>
      <c r="E3503">
        <v>19287</v>
      </c>
    </row>
    <row r="3504" spans="1:5">
      <c r="A3504" t="s">
        <v>14</v>
      </c>
      <c r="B3504">
        <v>2012</v>
      </c>
      <c r="C3504">
        <v>3</v>
      </c>
      <c r="D3504">
        <v>21</v>
      </c>
      <c r="E3504">
        <v>5048</v>
      </c>
    </row>
    <row r="3505" spans="1:5">
      <c r="A3505" t="s">
        <v>15</v>
      </c>
      <c r="B3505">
        <v>2012</v>
      </c>
      <c r="C3505">
        <v>3</v>
      </c>
      <c r="D3505">
        <v>125</v>
      </c>
      <c r="E3505">
        <v>31238</v>
      </c>
    </row>
    <row r="3506" spans="1:5">
      <c r="A3506" t="s">
        <v>16</v>
      </c>
      <c r="B3506">
        <v>2012</v>
      </c>
      <c r="C3506">
        <v>3</v>
      </c>
      <c r="D3506">
        <v>11</v>
      </c>
      <c r="E3506">
        <v>21995</v>
      </c>
    </row>
    <row r="3507" spans="1:5">
      <c r="A3507" t="s">
        <v>17</v>
      </c>
      <c r="B3507">
        <v>2012</v>
      </c>
      <c r="C3507">
        <v>3</v>
      </c>
      <c r="D3507">
        <v>15</v>
      </c>
      <c r="E3507">
        <v>3404</v>
      </c>
    </row>
    <row r="3508" spans="1:5">
      <c r="A3508" t="s">
        <v>18</v>
      </c>
      <c r="B3508">
        <v>2012</v>
      </c>
      <c r="C3508">
        <v>3</v>
      </c>
      <c r="D3508">
        <v>11</v>
      </c>
      <c r="E3508">
        <v>3123</v>
      </c>
    </row>
    <row r="3509" spans="1:5">
      <c r="A3509" t="s">
        <v>19</v>
      </c>
      <c r="B3509">
        <v>2012</v>
      </c>
      <c r="C3509">
        <v>3</v>
      </c>
      <c r="D3509">
        <v>2</v>
      </c>
      <c r="E3509">
        <v>1767</v>
      </c>
    </row>
    <row r="3510" spans="1:5">
      <c r="A3510" t="s">
        <v>20</v>
      </c>
      <c r="B3510">
        <v>2012</v>
      </c>
      <c r="C3510">
        <v>3</v>
      </c>
      <c r="D3510">
        <v>0</v>
      </c>
      <c r="E3510">
        <v>0</v>
      </c>
    </row>
    <row r="3511" spans="1:5">
      <c r="A3511" t="s">
        <v>21</v>
      </c>
      <c r="B3511">
        <v>2012</v>
      </c>
      <c r="C3511">
        <v>3</v>
      </c>
      <c r="D3511">
        <v>54</v>
      </c>
      <c r="E3511">
        <v>32316</v>
      </c>
    </row>
    <row r="3512" spans="1:5">
      <c r="A3512" t="s">
        <v>22</v>
      </c>
      <c r="B3512">
        <v>2012</v>
      </c>
      <c r="C3512">
        <v>3</v>
      </c>
      <c r="D3512">
        <v>22</v>
      </c>
      <c r="E3512">
        <v>11602</v>
      </c>
    </row>
    <row r="3513" spans="1:5">
      <c r="A3513" t="s">
        <v>23</v>
      </c>
      <c r="B3513">
        <v>2012</v>
      </c>
      <c r="C3513">
        <v>3</v>
      </c>
      <c r="D3513">
        <v>9</v>
      </c>
      <c r="E3513">
        <v>3696</v>
      </c>
    </row>
    <row r="3514" spans="1:5">
      <c r="A3514" t="s">
        <v>24</v>
      </c>
      <c r="B3514">
        <v>2012</v>
      </c>
      <c r="C3514">
        <v>3</v>
      </c>
      <c r="D3514">
        <v>87</v>
      </c>
      <c r="E3514">
        <v>41643</v>
      </c>
    </row>
    <row r="3515" spans="1:5">
      <c r="A3515" t="s">
        <v>25</v>
      </c>
      <c r="B3515">
        <v>2012</v>
      </c>
      <c r="C3515">
        <v>3</v>
      </c>
      <c r="D3515">
        <v>41</v>
      </c>
      <c r="E3515">
        <v>9360</v>
      </c>
    </row>
    <row r="3516" spans="1:5">
      <c r="A3516" t="s">
        <v>26</v>
      </c>
      <c r="B3516">
        <v>2012</v>
      </c>
      <c r="C3516">
        <v>3</v>
      </c>
      <c r="D3516">
        <v>14</v>
      </c>
      <c r="E3516">
        <v>5316</v>
      </c>
    </row>
    <row r="3517" spans="1:5">
      <c r="A3517" t="s">
        <v>27</v>
      </c>
      <c r="B3517">
        <v>2012</v>
      </c>
      <c r="C3517">
        <v>3</v>
      </c>
      <c r="D3517">
        <v>42</v>
      </c>
      <c r="E3517">
        <v>8582</v>
      </c>
    </row>
    <row r="3518" spans="1:5">
      <c r="A3518" t="s">
        <v>28</v>
      </c>
      <c r="B3518">
        <v>2012</v>
      </c>
      <c r="C3518">
        <v>3</v>
      </c>
      <c r="D3518">
        <v>17</v>
      </c>
      <c r="E3518">
        <v>17900</v>
      </c>
    </row>
    <row r="3519" spans="1:5">
      <c r="A3519" t="s">
        <v>29</v>
      </c>
      <c r="B3519">
        <v>2012</v>
      </c>
      <c r="C3519">
        <v>3</v>
      </c>
      <c r="D3519">
        <v>21</v>
      </c>
      <c r="E3519">
        <v>9045</v>
      </c>
    </row>
    <row r="3520" spans="1:5">
      <c r="A3520" t="s">
        <v>30</v>
      </c>
      <c r="B3520">
        <v>2012</v>
      </c>
      <c r="C3520">
        <v>3</v>
      </c>
      <c r="D3520">
        <v>29</v>
      </c>
      <c r="E3520">
        <v>5857</v>
      </c>
    </row>
    <row r="3521" spans="1:5">
      <c r="A3521" t="s">
        <v>31</v>
      </c>
      <c r="B3521">
        <v>2012</v>
      </c>
      <c r="C3521">
        <v>3</v>
      </c>
      <c r="D3521">
        <v>16</v>
      </c>
      <c r="E3521">
        <v>8279</v>
      </c>
    </row>
    <row r="3522" spans="1:5">
      <c r="A3522" t="s">
        <v>32</v>
      </c>
      <c r="B3522">
        <v>2012</v>
      </c>
      <c r="C3522">
        <v>3</v>
      </c>
      <c r="D3522">
        <v>50</v>
      </c>
      <c r="E3522">
        <v>24904</v>
      </c>
    </row>
    <row r="3523" spans="1:5">
      <c r="A3523" t="s">
        <v>33</v>
      </c>
      <c r="B3523">
        <v>2012</v>
      </c>
      <c r="C3523">
        <v>3</v>
      </c>
      <c r="D3523">
        <v>55</v>
      </c>
      <c r="E3523">
        <v>15452</v>
      </c>
    </row>
    <row r="3524" spans="1:5">
      <c r="A3524" t="s">
        <v>34</v>
      </c>
      <c r="B3524">
        <v>2012</v>
      </c>
      <c r="C3524">
        <v>3</v>
      </c>
      <c r="D3524">
        <v>14</v>
      </c>
      <c r="E3524">
        <v>3965</v>
      </c>
    </row>
    <row r="3525" spans="1:5">
      <c r="A3525" t="s">
        <v>35</v>
      </c>
      <c r="B3525">
        <v>2012</v>
      </c>
      <c r="C3525">
        <v>3</v>
      </c>
      <c r="D3525">
        <v>39</v>
      </c>
      <c r="E3525">
        <v>14518</v>
      </c>
    </row>
    <row r="3526" spans="1:5">
      <c r="A3526" t="s">
        <v>36</v>
      </c>
      <c r="B3526">
        <v>2012</v>
      </c>
      <c r="C3526">
        <v>3</v>
      </c>
      <c r="D3526">
        <v>31</v>
      </c>
      <c r="E3526">
        <v>8376</v>
      </c>
    </row>
    <row r="3527" spans="1:5">
      <c r="A3527" t="s">
        <v>37</v>
      </c>
      <c r="B3527">
        <v>2012</v>
      </c>
      <c r="C3527">
        <v>3</v>
      </c>
      <c r="D3527">
        <v>7</v>
      </c>
      <c r="E3527">
        <v>1663</v>
      </c>
    </row>
    <row r="3528" spans="1:5">
      <c r="A3528" t="s">
        <v>38</v>
      </c>
      <c r="B3528">
        <v>2012</v>
      </c>
      <c r="C3528">
        <v>3</v>
      </c>
      <c r="D3528">
        <v>16</v>
      </c>
      <c r="E3528">
        <v>3530</v>
      </c>
    </row>
    <row r="3529" spans="1:5">
      <c r="A3529" t="s">
        <v>39</v>
      </c>
      <c r="B3529">
        <v>2012</v>
      </c>
      <c r="C3529">
        <v>3</v>
      </c>
      <c r="D3529">
        <v>33</v>
      </c>
      <c r="E3529">
        <v>15770</v>
      </c>
    </row>
    <row r="3530" spans="1:5">
      <c r="A3530" t="s">
        <v>40</v>
      </c>
      <c r="B3530">
        <v>2012</v>
      </c>
      <c r="C3530">
        <v>3</v>
      </c>
      <c r="D3530">
        <v>32</v>
      </c>
      <c r="E3530">
        <v>4936</v>
      </c>
    </row>
    <row r="3531" spans="1:5">
      <c r="A3531" t="s">
        <v>41</v>
      </c>
      <c r="B3531">
        <v>2012</v>
      </c>
      <c r="C3531">
        <v>3</v>
      </c>
      <c r="D3531">
        <v>18</v>
      </c>
      <c r="E3531">
        <v>4583</v>
      </c>
    </row>
    <row r="3532" spans="1:5">
      <c r="A3532" t="s">
        <v>42</v>
      </c>
      <c r="B3532">
        <v>2012</v>
      </c>
      <c r="C3532">
        <v>3</v>
      </c>
      <c r="D3532">
        <v>26</v>
      </c>
      <c r="E3532">
        <v>8089</v>
      </c>
    </row>
    <row r="3533" spans="1:5">
      <c r="A3533" t="s">
        <v>43</v>
      </c>
      <c r="B3533">
        <v>2012</v>
      </c>
      <c r="C3533">
        <v>3</v>
      </c>
      <c r="D3533">
        <v>102</v>
      </c>
      <c r="E3533">
        <v>11951</v>
      </c>
    </row>
    <row r="3534" spans="1:5">
      <c r="A3534" t="s">
        <v>44</v>
      </c>
      <c r="B3534">
        <v>2012</v>
      </c>
      <c r="C3534">
        <v>3</v>
      </c>
      <c r="D3534">
        <v>69</v>
      </c>
      <c r="E3534">
        <v>19264</v>
      </c>
    </row>
    <row r="3535" spans="1:5">
      <c r="A3535" t="s">
        <v>45</v>
      </c>
      <c r="B3535">
        <v>2012</v>
      </c>
      <c r="C3535">
        <v>3</v>
      </c>
      <c r="D3535">
        <v>15</v>
      </c>
      <c r="E3535">
        <v>4155</v>
      </c>
    </row>
    <row r="3536" spans="1:5">
      <c r="A3536" t="s">
        <v>46</v>
      </c>
      <c r="B3536">
        <v>2012</v>
      </c>
      <c r="C3536">
        <v>3</v>
      </c>
      <c r="D3536">
        <v>55</v>
      </c>
      <c r="E3536">
        <v>15767</v>
      </c>
    </row>
    <row r="3537" spans="1:5">
      <c r="A3537" t="s">
        <v>47</v>
      </c>
      <c r="B3537">
        <v>2012</v>
      </c>
      <c r="C3537">
        <v>3</v>
      </c>
      <c r="D3537">
        <v>17</v>
      </c>
      <c r="E3537">
        <v>2709</v>
      </c>
    </row>
    <row r="3538" spans="1:5">
      <c r="A3538" t="s">
        <v>48</v>
      </c>
      <c r="B3538">
        <v>2012</v>
      </c>
      <c r="C3538">
        <v>3</v>
      </c>
      <c r="D3538">
        <v>16</v>
      </c>
      <c r="E3538">
        <v>2868</v>
      </c>
    </row>
    <row r="3539" spans="1:5">
      <c r="A3539" t="s">
        <v>49</v>
      </c>
      <c r="B3539">
        <v>2012</v>
      </c>
      <c r="C3539">
        <v>3</v>
      </c>
      <c r="D3539">
        <v>58</v>
      </c>
      <c r="E3539">
        <v>14701</v>
      </c>
    </row>
    <row r="3540" spans="1:5">
      <c r="A3540" t="s">
        <v>50</v>
      </c>
      <c r="B3540">
        <v>2012</v>
      </c>
      <c r="C3540">
        <v>3</v>
      </c>
      <c r="D3540">
        <v>20</v>
      </c>
      <c r="E3540">
        <v>4945</v>
      </c>
    </row>
    <row r="3541" spans="1:5">
      <c r="A3541" t="s">
        <v>51</v>
      </c>
      <c r="B3541">
        <v>2012</v>
      </c>
      <c r="C3541">
        <v>3</v>
      </c>
      <c r="D3541">
        <v>18</v>
      </c>
      <c r="E3541">
        <v>6628</v>
      </c>
    </row>
    <row r="3542" spans="1:5">
      <c r="A3542" t="s">
        <v>52</v>
      </c>
      <c r="B3542">
        <v>2012</v>
      </c>
      <c r="C3542">
        <v>3</v>
      </c>
      <c r="D3542">
        <v>19</v>
      </c>
      <c r="E3542">
        <v>5197</v>
      </c>
    </row>
    <row r="3543" spans="1:5">
      <c r="A3543" t="s">
        <v>53</v>
      </c>
      <c r="B3543">
        <v>2012</v>
      </c>
      <c r="C3543">
        <v>3</v>
      </c>
      <c r="D3543">
        <v>53</v>
      </c>
      <c r="E3543">
        <v>11091</v>
      </c>
    </row>
    <row r="3544" spans="1:5">
      <c r="A3544" t="s">
        <v>54</v>
      </c>
      <c r="B3544">
        <v>2012</v>
      </c>
      <c r="C3544">
        <v>3</v>
      </c>
      <c r="D3544">
        <v>70</v>
      </c>
      <c r="E3544">
        <v>40004</v>
      </c>
    </row>
    <row r="3545" spans="1:5">
      <c r="A3545" t="s">
        <v>55</v>
      </c>
      <c r="B3545">
        <v>2012</v>
      </c>
      <c r="C3545">
        <v>3</v>
      </c>
      <c r="D3545">
        <v>44</v>
      </c>
      <c r="E3545">
        <v>16097</v>
      </c>
    </row>
    <row r="3546" spans="1:5">
      <c r="A3546" t="s">
        <v>56</v>
      </c>
      <c r="B3546">
        <v>2012</v>
      </c>
      <c r="C3546">
        <v>3</v>
      </c>
      <c r="D3546">
        <v>11</v>
      </c>
      <c r="E3546">
        <v>3006</v>
      </c>
    </row>
    <row r="3547" spans="1:5">
      <c r="A3547" t="s">
        <v>57</v>
      </c>
      <c r="B3547">
        <v>2012</v>
      </c>
      <c r="C3547">
        <v>3</v>
      </c>
      <c r="D3547">
        <v>94</v>
      </c>
      <c r="E3547">
        <v>66982</v>
      </c>
    </row>
    <row r="3548" spans="1:5">
      <c r="A3548" t="s">
        <v>58</v>
      </c>
      <c r="B3548">
        <v>2012</v>
      </c>
      <c r="C3548">
        <v>3</v>
      </c>
      <c r="D3548">
        <v>19</v>
      </c>
      <c r="E3548">
        <v>4038</v>
      </c>
    </row>
    <row r="3549" spans="1:5">
      <c r="A3549" t="s">
        <v>59</v>
      </c>
      <c r="B3549">
        <v>2012</v>
      </c>
      <c r="C3549">
        <v>3</v>
      </c>
      <c r="D3549">
        <v>42</v>
      </c>
      <c r="E3549">
        <v>12556</v>
      </c>
    </row>
    <row r="3550" spans="1:5">
      <c r="A3550" t="s">
        <v>60</v>
      </c>
      <c r="B3550">
        <v>2012</v>
      </c>
      <c r="C3550">
        <v>3</v>
      </c>
      <c r="D3550">
        <v>34</v>
      </c>
      <c r="E3550">
        <v>2375</v>
      </c>
    </row>
    <row r="3551" spans="1:5">
      <c r="A3551" t="s">
        <v>61</v>
      </c>
      <c r="B3551">
        <v>2012</v>
      </c>
      <c r="C3551">
        <v>3</v>
      </c>
      <c r="D3551">
        <v>28</v>
      </c>
      <c r="E3551">
        <v>5499</v>
      </c>
    </row>
    <row r="3552" spans="1:5">
      <c r="A3552" t="s">
        <v>63</v>
      </c>
      <c r="B3552">
        <v>2012</v>
      </c>
      <c r="C3552">
        <v>3</v>
      </c>
      <c r="D3552">
        <v>0</v>
      </c>
      <c r="E3552">
        <v>0</v>
      </c>
    </row>
    <row r="3553" spans="1:5">
      <c r="A3553" t="s">
        <v>62</v>
      </c>
      <c r="B3553">
        <v>2012</v>
      </c>
      <c r="C3553">
        <v>3</v>
      </c>
      <c r="D3553">
        <v>92</v>
      </c>
      <c r="E3553">
        <v>96781</v>
      </c>
    </row>
    <row r="3554" spans="1:5">
      <c r="A3554" t="s">
        <v>6</v>
      </c>
      <c r="B3554">
        <v>2012</v>
      </c>
      <c r="C3554">
        <v>4</v>
      </c>
      <c r="D3554">
        <v>27</v>
      </c>
      <c r="E3554">
        <v>9677</v>
      </c>
    </row>
    <row r="3555" spans="1:5">
      <c r="A3555" t="s">
        <v>12</v>
      </c>
      <c r="B3555">
        <v>2012</v>
      </c>
      <c r="C3555">
        <v>4</v>
      </c>
      <c r="D3555">
        <v>7</v>
      </c>
      <c r="E3555">
        <v>1871</v>
      </c>
    </row>
    <row r="3556" spans="1:5">
      <c r="A3556" t="s">
        <v>13</v>
      </c>
      <c r="B3556">
        <v>2012</v>
      </c>
      <c r="C3556">
        <v>4</v>
      </c>
      <c r="D3556">
        <v>36</v>
      </c>
      <c r="E3556">
        <v>20962</v>
      </c>
    </row>
    <row r="3557" spans="1:5">
      <c r="A3557" t="s">
        <v>14</v>
      </c>
      <c r="B3557">
        <v>2012</v>
      </c>
      <c r="C3557">
        <v>4</v>
      </c>
      <c r="D3557">
        <v>21</v>
      </c>
      <c r="E3557">
        <v>5548</v>
      </c>
    </row>
    <row r="3558" spans="1:5">
      <c r="A3558" t="s">
        <v>15</v>
      </c>
      <c r="B3558">
        <v>2012</v>
      </c>
      <c r="C3558">
        <v>4</v>
      </c>
      <c r="D3558">
        <v>126</v>
      </c>
      <c r="E3558">
        <v>34650</v>
      </c>
    </row>
    <row r="3559" spans="1:5">
      <c r="A3559" t="s">
        <v>16</v>
      </c>
      <c r="B3559">
        <v>2012</v>
      </c>
      <c r="C3559">
        <v>4</v>
      </c>
      <c r="D3559">
        <v>11</v>
      </c>
      <c r="E3559">
        <v>22493</v>
      </c>
    </row>
    <row r="3560" spans="1:5">
      <c r="A3560" t="s">
        <v>17</v>
      </c>
      <c r="B3560">
        <v>2012</v>
      </c>
      <c r="C3560">
        <v>4</v>
      </c>
      <c r="D3560">
        <v>12</v>
      </c>
      <c r="E3560">
        <v>3790</v>
      </c>
    </row>
    <row r="3561" spans="1:5">
      <c r="A3561" t="s">
        <v>18</v>
      </c>
      <c r="B3561">
        <v>2012</v>
      </c>
      <c r="C3561">
        <v>4</v>
      </c>
      <c r="D3561">
        <v>12</v>
      </c>
      <c r="E3561">
        <v>3797</v>
      </c>
    </row>
    <row r="3562" spans="1:5">
      <c r="A3562" t="s">
        <v>19</v>
      </c>
      <c r="B3562">
        <v>2012</v>
      </c>
      <c r="C3562">
        <v>4</v>
      </c>
      <c r="D3562">
        <v>2</v>
      </c>
      <c r="E3562">
        <v>2460</v>
      </c>
    </row>
    <row r="3563" spans="1:5">
      <c r="A3563" t="s">
        <v>20</v>
      </c>
      <c r="B3563">
        <v>2012</v>
      </c>
      <c r="C3563">
        <v>4</v>
      </c>
      <c r="D3563">
        <v>0</v>
      </c>
      <c r="E3563">
        <v>0</v>
      </c>
    </row>
    <row r="3564" spans="1:5">
      <c r="A3564" t="s">
        <v>21</v>
      </c>
      <c r="B3564">
        <v>2012</v>
      </c>
      <c r="C3564">
        <v>4</v>
      </c>
      <c r="D3564">
        <v>52</v>
      </c>
      <c r="E3564">
        <v>34361</v>
      </c>
    </row>
    <row r="3565" spans="1:5">
      <c r="A3565" t="s">
        <v>22</v>
      </c>
      <c r="B3565">
        <v>2012</v>
      </c>
      <c r="C3565">
        <v>4</v>
      </c>
      <c r="D3565">
        <v>22</v>
      </c>
      <c r="E3565">
        <v>14132</v>
      </c>
    </row>
    <row r="3566" spans="1:5">
      <c r="A3566" t="s">
        <v>23</v>
      </c>
      <c r="B3566">
        <v>2012</v>
      </c>
      <c r="C3566">
        <v>4</v>
      </c>
      <c r="D3566">
        <v>9</v>
      </c>
      <c r="E3566">
        <v>4230</v>
      </c>
    </row>
    <row r="3567" spans="1:5">
      <c r="A3567" t="s">
        <v>24</v>
      </c>
      <c r="B3567">
        <v>2012</v>
      </c>
      <c r="C3567">
        <v>4</v>
      </c>
      <c r="D3567">
        <v>86</v>
      </c>
      <c r="E3567">
        <v>45962</v>
      </c>
    </row>
    <row r="3568" spans="1:5">
      <c r="A3568" t="s">
        <v>25</v>
      </c>
      <c r="B3568">
        <v>2012</v>
      </c>
      <c r="C3568">
        <v>4</v>
      </c>
      <c r="D3568">
        <v>42</v>
      </c>
      <c r="E3568">
        <v>10287</v>
      </c>
    </row>
    <row r="3569" spans="1:5">
      <c r="A3569" t="s">
        <v>26</v>
      </c>
      <c r="B3569">
        <v>2012</v>
      </c>
      <c r="C3569">
        <v>4</v>
      </c>
      <c r="D3569">
        <v>14</v>
      </c>
      <c r="E3569">
        <v>5722</v>
      </c>
    </row>
    <row r="3570" spans="1:5">
      <c r="A3570" t="s">
        <v>27</v>
      </c>
      <c r="B3570">
        <v>2012</v>
      </c>
      <c r="C3570">
        <v>4</v>
      </c>
      <c r="D3570">
        <v>44</v>
      </c>
      <c r="E3570">
        <v>10454</v>
      </c>
    </row>
    <row r="3571" spans="1:5">
      <c r="A3571" t="s">
        <v>28</v>
      </c>
      <c r="B3571">
        <v>2012</v>
      </c>
      <c r="C3571">
        <v>4</v>
      </c>
      <c r="D3571">
        <v>17</v>
      </c>
      <c r="E3571">
        <v>18679</v>
      </c>
    </row>
    <row r="3572" spans="1:5">
      <c r="A3572" t="s">
        <v>29</v>
      </c>
      <c r="B3572">
        <v>2012</v>
      </c>
      <c r="C3572">
        <v>4</v>
      </c>
      <c r="D3572">
        <v>21</v>
      </c>
      <c r="E3572">
        <v>12667</v>
      </c>
    </row>
    <row r="3573" spans="1:5">
      <c r="A3573" t="s">
        <v>30</v>
      </c>
      <c r="B3573">
        <v>2012</v>
      </c>
      <c r="C3573">
        <v>4</v>
      </c>
      <c r="D3573">
        <v>29</v>
      </c>
      <c r="E3573">
        <v>5937</v>
      </c>
    </row>
    <row r="3574" spans="1:5">
      <c r="A3574" t="s">
        <v>31</v>
      </c>
      <c r="B3574">
        <v>2012</v>
      </c>
      <c r="C3574">
        <v>4</v>
      </c>
      <c r="D3574">
        <v>16</v>
      </c>
      <c r="E3574">
        <v>9934</v>
      </c>
    </row>
    <row r="3575" spans="1:5">
      <c r="A3575" t="s">
        <v>32</v>
      </c>
      <c r="B3575">
        <v>2012</v>
      </c>
      <c r="C3575">
        <v>4</v>
      </c>
      <c r="D3575">
        <v>52</v>
      </c>
      <c r="E3575">
        <v>29733</v>
      </c>
    </row>
    <row r="3576" spans="1:5">
      <c r="A3576" t="s">
        <v>33</v>
      </c>
      <c r="B3576">
        <v>2012</v>
      </c>
      <c r="C3576">
        <v>4</v>
      </c>
      <c r="D3576">
        <v>55</v>
      </c>
      <c r="E3576">
        <v>16467</v>
      </c>
    </row>
    <row r="3577" spans="1:5">
      <c r="A3577" t="s">
        <v>34</v>
      </c>
      <c r="B3577">
        <v>2012</v>
      </c>
      <c r="C3577">
        <v>4</v>
      </c>
      <c r="D3577">
        <v>13</v>
      </c>
      <c r="E3577">
        <v>4390</v>
      </c>
    </row>
    <row r="3578" spans="1:5">
      <c r="A3578" t="s">
        <v>35</v>
      </c>
      <c r="B3578">
        <v>2012</v>
      </c>
      <c r="C3578">
        <v>4</v>
      </c>
      <c r="D3578">
        <v>39</v>
      </c>
      <c r="E3578">
        <v>16202</v>
      </c>
    </row>
    <row r="3579" spans="1:5">
      <c r="A3579" t="s">
        <v>36</v>
      </c>
      <c r="B3579">
        <v>2012</v>
      </c>
      <c r="C3579">
        <v>4</v>
      </c>
      <c r="D3579">
        <v>31</v>
      </c>
      <c r="E3579">
        <v>9032</v>
      </c>
    </row>
    <row r="3580" spans="1:5">
      <c r="A3580" t="s">
        <v>37</v>
      </c>
      <c r="B3580">
        <v>2012</v>
      </c>
      <c r="C3580">
        <v>4</v>
      </c>
      <c r="D3580">
        <v>7</v>
      </c>
      <c r="E3580">
        <v>2333</v>
      </c>
    </row>
    <row r="3581" spans="1:5">
      <c r="A3581" t="s">
        <v>38</v>
      </c>
      <c r="B3581">
        <v>2012</v>
      </c>
      <c r="C3581">
        <v>4</v>
      </c>
      <c r="D3581">
        <v>17</v>
      </c>
      <c r="E3581">
        <v>3676</v>
      </c>
    </row>
    <row r="3582" spans="1:5">
      <c r="A3582" t="s">
        <v>39</v>
      </c>
      <c r="B3582">
        <v>2012</v>
      </c>
      <c r="C3582">
        <v>4</v>
      </c>
      <c r="D3582">
        <v>29</v>
      </c>
      <c r="E3582">
        <v>8767</v>
      </c>
    </row>
    <row r="3583" spans="1:5">
      <c r="A3583" t="s">
        <v>40</v>
      </c>
      <c r="B3583">
        <v>2012</v>
      </c>
      <c r="C3583">
        <v>4</v>
      </c>
      <c r="D3583">
        <v>31</v>
      </c>
      <c r="E3583">
        <v>5069</v>
      </c>
    </row>
    <row r="3584" spans="1:5">
      <c r="A3584" t="s">
        <v>41</v>
      </c>
      <c r="B3584">
        <v>2012</v>
      </c>
      <c r="C3584">
        <v>4</v>
      </c>
      <c r="D3584">
        <v>19</v>
      </c>
      <c r="E3584">
        <v>5935</v>
      </c>
    </row>
    <row r="3585" spans="1:5">
      <c r="A3585" t="s">
        <v>42</v>
      </c>
      <c r="B3585">
        <v>2012</v>
      </c>
      <c r="C3585">
        <v>4</v>
      </c>
      <c r="D3585">
        <v>26</v>
      </c>
      <c r="E3585">
        <v>8556</v>
      </c>
    </row>
    <row r="3586" spans="1:5">
      <c r="A3586" t="s">
        <v>43</v>
      </c>
      <c r="B3586">
        <v>2012</v>
      </c>
      <c r="C3586">
        <v>4</v>
      </c>
      <c r="D3586">
        <v>100</v>
      </c>
      <c r="E3586">
        <v>13535</v>
      </c>
    </row>
    <row r="3587" spans="1:5">
      <c r="A3587" t="s">
        <v>44</v>
      </c>
      <c r="B3587">
        <v>2012</v>
      </c>
      <c r="C3587">
        <v>4</v>
      </c>
      <c r="D3587">
        <v>66</v>
      </c>
      <c r="E3587">
        <v>20584</v>
      </c>
    </row>
    <row r="3588" spans="1:5">
      <c r="A3588" t="s">
        <v>45</v>
      </c>
      <c r="B3588">
        <v>2012</v>
      </c>
      <c r="C3588">
        <v>4</v>
      </c>
      <c r="D3588">
        <v>13</v>
      </c>
      <c r="E3588">
        <v>2766</v>
      </c>
    </row>
    <row r="3589" spans="1:5">
      <c r="A3589" t="s">
        <v>46</v>
      </c>
      <c r="B3589">
        <v>2012</v>
      </c>
      <c r="C3589">
        <v>4</v>
      </c>
      <c r="D3589">
        <v>54</v>
      </c>
      <c r="E3589">
        <v>17540</v>
      </c>
    </row>
    <row r="3590" spans="1:5">
      <c r="A3590" t="s">
        <v>47</v>
      </c>
      <c r="B3590">
        <v>2012</v>
      </c>
      <c r="C3590">
        <v>4</v>
      </c>
      <c r="D3590">
        <v>20</v>
      </c>
      <c r="E3590">
        <v>4091</v>
      </c>
    </row>
    <row r="3591" spans="1:5">
      <c r="A3591" t="s">
        <v>48</v>
      </c>
      <c r="B3591">
        <v>2012</v>
      </c>
      <c r="C3591">
        <v>4</v>
      </c>
      <c r="D3591">
        <v>19</v>
      </c>
      <c r="E3591">
        <v>3721</v>
      </c>
    </row>
    <row r="3592" spans="1:5">
      <c r="A3592" t="s">
        <v>49</v>
      </c>
      <c r="B3592">
        <v>2012</v>
      </c>
      <c r="C3592">
        <v>4</v>
      </c>
      <c r="D3592">
        <v>57</v>
      </c>
      <c r="E3592">
        <v>16715</v>
      </c>
    </row>
    <row r="3593" spans="1:5">
      <c r="A3593" t="s">
        <v>50</v>
      </c>
      <c r="B3593">
        <v>2012</v>
      </c>
      <c r="C3593">
        <v>4</v>
      </c>
      <c r="D3593">
        <v>20</v>
      </c>
      <c r="E3593">
        <v>6534</v>
      </c>
    </row>
    <row r="3594" spans="1:5">
      <c r="A3594" t="s">
        <v>51</v>
      </c>
      <c r="B3594">
        <v>2012</v>
      </c>
      <c r="C3594">
        <v>4</v>
      </c>
      <c r="D3594">
        <v>19</v>
      </c>
      <c r="E3594">
        <v>7539</v>
      </c>
    </row>
    <row r="3595" spans="1:5">
      <c r="A3595" t="s">
        <v>52</v>
      </c>
      <c r="B3595">
        <v>2012</v>
      </c>
      <c r="C3595">
        <v>4</v>
      </c>
      <c r="D3595">
        <v>19</v>
      </c>
      <c r="E3595">
        <v>5365</v>
      </c>
    </row>
    <row r="3596" spans="1:5">
      <c r="A3596" t="s">
        <v>53</v>
      </c>
      <c r="B3596">
        <v>2012</v>
      </c>
      <c r="C3596">
        <v>4</v>
      </c>
      <c r="D3596">
        <v>53</v>
      </c>
      <c r="E3596">
        <v>12884</v>
      </c>
    </row>
    <row r="3597" spans="1:5">
      <c r="A3597" t="s">
        <v>54</v>
      </c>
      <c r="B3597">
        <v>2012</v>
      </c>
      <c r="C3597">
        <v>4</v>
      </c>
      <c r="D3597">
        <v>72</v>
      </c>
      <c r="E3597">
        <v>39868</v>
      </c>
    </row>
    <row r="3598" spans="1:5">
      <c r="A3598" t="s">
        <v>55</v>
      </c>
      <c r="B3598">
        <v>2012</v>
      </c>
      <c r="C3598">
        <v>4</v>
      </c>
      <c r="D3598">
        <v>44</v>
      </c>
      <c r="E3598">
        <v>19157</v>
      </c>
    </row>
    <row r="3599" spans="1:5">
      <c r="A3599" t="s">
        <v>56</v>
      </c>
      <c r="B3599">
        <v>2012</v>
      </c>
      <c r="C3599">
        <v>4</v>
      </c>
      <c r="D3599">
        <v>11</v>
      </c>
      <c r="E3599">
        <v>3042</v>
      </c>
    </row>
    <row r="3600" spans="1:5">
      <c r="A3600" t="s">
        <v>57</v>
      </c>
      <c r="B3600">
        <v>2012</v>
      </c>
      <c r="C3600">
        <v>4</v>
      </c>
      <c r="D3600">
        <v>94</v>
      </c>
      <c r="E3600">
        <v>70041</v>
      </c>
    </row>
    <row r="3601" spans="1:5">
      <c r="A3601" t="s">
        <v>58</v>
      </c>
      <c r="B3601">
        <v>2012</v>
      </c>
      <c r="C3601">
        <v>4</v>
      </c>
      <c r="D3601">
        <v>20</v>
      </c>
      <c r="E3601">
        <v>8093</v>
      </c>
    </row>
    <row r="3602" spans="1:5">
      <c r="A3602" t="s">
        <v>59</v>
      </c>
      <c r="B3602">
        <v>2012</v>
      </c>
      <c r="C3602">
        <v>4</v>
      </c>
      <c r="D3602">
        <v>42</v>
      </c>
      <c r="E3602">
        <v>13938</v>
      </c>
    </row>
    <row r="3603" spans="1:5">
      <c r="A3603" t="s">
        <v>60</v>
      </c>
      <c r="B3603">
        <v>2012</v>
      </c>
      <c r="C3603">
        <v>4</v>
      </c>
      <c r="D3603">
        <v>37</v>
      </c>
      <c r="E3603">
        <v>3762</v>
      </c>
    </row>
    <row r="3604" spans="1:5">
      <c r="A3604" t="s">
        <v>61</v>
      </c>
      <c r="B3604">
        <v>2012</v>
      </c>
      <c r="C3604">
        <v>4</v>
      </c>
      <c r="D3604">
        <v>29</v>
      </c>
      <c r="E3604">
        <v>6018</v>
      </c>
    </row>
    <row r="3605" spans="1:5">
      <c r="A3605" t="s">
        <v>63</v>
      </c>
      <c r="B3605">
        <v>2012</v>
      </c>
      <c r="C3605">
        <v>4</v>
      </c>
      <c r="D3605">
        <v>0</v>
      </c>
      <c r="E3605">
        <v>0</v>
      </c>
    </row>
    <row r="3606" spans="1:5">
      <c r="A3606" t="s">
        <v>62</v>
      </c>
      <c r="B3606">
        <v>2012</v>
      </c>
      <c r="C3606">
        <v>4</v>
      </c>
      <c r="D3606">
        <v>90</v>
      </c>
      <c r="E3606">
        <v>97291</v>
      </c>
    </row>
    <row r="3607" spans="1:5">
      <c r="A3607" t="s">
        <v>6</v>
      </c>
      <c r="B3607">
        <v>2012</v>
      </c>
      <c r="C3607">
        <v>5</v>
      </c>
      <c r="D3607">
        <v>27</v>
      </c>
      <c r="E3607">
        <v>9862</v>
      </c>
    </row>
    <row r="3608" spans="1:5">
      <c r="A3608" t="s">
        <v>12</v>
      </c>
      <c r="B3608">
        <v>2012</v>
      </c>
      <c r="C3608">
        <v>5</v>
      </c>
      <c r="D3608">
        <v>6</v>
      </c>
      <c r="E3608">
        <v>1312</v>
      </c>
    </row>
    <row r="3609" spans="1:5">
      <c r="A3609" t="s">
        <v>13</v>
      </c>
      <c r="B3609">
        <v>2012</v>
      </c>
      <c r="C3609">
        <v>5</v>
      </c>
      <c r="D3609">
        <v>37</v>
      </c>
      <c r="E3609">
        <v>20898</v>
      </c>
    </row>
    <row r="3610" spans="1:5">
      <c r="A3610" t="s">
        <v>14</v>
      </c>
      <c r="B3610">
        <v>2012</v>
      </c>
      <c r="C3610">
        <v>5</v>
      </c>
      <c r="D3610">
        <v>21</v>
      </c>
      <c r="E3610">
        <v>5657</v>
      </c>
    </row>
    <row r="3611" spans="1:5">
      <c r="A3611" t="s">
        <v>15</v>
      </c>
      <c r="B3611">
        <v>2012</v>
      </c>
      <c r="C3611">
        <v>5</v>
      </c>
      <c r="D3611">
        <v>129</v>
      </c>
      <c r="E3611">
        <v>35266</v>
      </c>
    </row>
    <row r="3612" spans="1:5">
      <c r="A3612" t="s">
        <v>16</v>
      </c>
      <c r="B3612">
        <v>2012</v>
      </c>
      <c r="C3612">
        <v>5</v>
      </c>
      <c r="D3612">
        <v>10</v>
      </c>
      <c r="E3612">
        <v>21204</v>
      </c>
    </row>
    <row r="3613" spans="1:5">
      <c r="A3613" t="s">
        <v>17</v>
      </c>
      <c r="B3613">
        <v>2012</v>
      </c>
      <c r="C3613">
        <v>5</v>
      </c>
      <c r="D3613">
        <v>12</v>
      </c>
      <c r="E3613">
        <v>3875</v>
      </c>
    </row>
    <row r="3614" spans="1:5">
      <c r="A3614" t="s">
        <v>18</v>
      </c>
      <c r="B3614">
        <v>2012</v>
      </c>
      <c r="C3614">
        <v>5</v>
      </c>
      <c r="D3614">
        <v>11</v>
      </c>
      <c r="E3614">
        <v>3684</v>
      </c>
    </row>
    <row r="3615" spans="1:5">
      <c r="A3615" t="s">
        <v>19</v>
      </c>
      <c r="B3615">
        <v>2012</v>
      </c>
      <c r="C3615">
        <v>5</v>
      </c>
      <c r="D3615">
        <v>2</v>
      </c>
      <c r="E3615">
        <v>2404</v>
      </c>
    </row>
    <row r="3616" spans="1:5">
      <c r="A3616" t="s">
        <v>20</v>
      </c>
      <c r="B3616">
        <v>2012</v>
      </c>
      <c r="C3616">
        <v>5</v>
      </c>
      <c r="D3616">
        <v>0</v>
      </c>
      <c r="E3616">
        <v>0</v>
      </c>
    </row>
    <row r="3617" spans="1:5">
      <c r="A3617" t="s">
        <v>21</v>
      </c>
      <c r="B3617">
        <v>2012</v>
      </c>
      <c r="C3617">
        <v>5</v>
      </c>
      <c r="D3617">
        <v>55</v>
      </c>
      <c r="E3617">
        <v>36442</v>
      </c>
    </row>
    <row r="3618" spans="1:5">
      <c r="A3618" t="s">
        <v>22</v>
      </c>
      <c r="B3618">
        <v>2012</v>
      </c>
      <c r="C3618">
        <v>5</v>
      </c>
      <c r="D3618">
        <v>22</v>
      </c>
      <c r="E3618">
        <v>13579</v>
      </c>
    </row>
    <row r="3619" spans="1:5">
      <c r="A3619" t="s">
        <v>23</v>
      </c>
      <c r="B3619">
        <v>2012</v>
      </c>
      <c r="C3619">
        <v>5</v>
      </c>
      <c r="D3619">
        <v>10</v>
      </c>
      <c r="E3619">
        <v>4190</v>
      </c>
    </row>
    <row r="3620" spans="1:5">
      <c r="A3620" t="s">
        <v>24</v>
      </c>
      <c r="B3620">
        <v>2012</v>
      </c>
      <c r="C3620">
        <v>5</v>
      </c>
      <c r="D3620">
        <v>88</v>
      </c>
      <c r="E3620">
        <v>46222</v>
      </c>
    </row>
    <row r="3621" spans="1:5">
      <c r="A3621" t="s">
        <v>25</v>
      </c>
      <c r="B3621">
        <v>2012</v>
      </c>
      <c r="C3621">
        <v>5</v>
      </c>
      <c r="D3621">
        <v>41</v>
      </c>
      <c r="E3621">
        <v>9613</v>
      </c>
    </row>
    <row r="3622" spans="1:5">
      <c r="A3622" t="s">
        <v>26</v>
      </c>
      <c r="B3622">
        <v>2012</v>
      </c>
      <c r="C3622">
        <v>5</v>
      </c>
      <c r="D3622">
        <v>14</v>
      </c>
      <c r="E3622">
        <v>5688</v>
      </c>
    </row>
    <row r="3623" spans="1:5">
      <c r="A3623" t="s">
        <v>27</v>
      </c>
      <c r="B3623">
        <v>2012</v>
      </c>
      <c r="C3623">
        <v>5</v>
      </c>
      <c r="D3623">
        <v>44</v>
      </c>
      <c r="E3623">
        <v>10182</v>
      </c>
    </row>
    <row r="3624" spans="1:5">
      <c r="A3624" t="s">
        <v>28</v>
      </c>
      <c r="B3624">
        <v>2012</v>
      </c>
      <c r="C3624">
        <v>5</v>
      </c>
      <c r="D3624">
        <v>17</v>
      </c>
      <c r="E3624">
        <v>18338</v>
      </c>
    </row>
    <row r="3625" spans="1:5">
      <c r="A3625" t="s">
        <v>29</v>
      </c>
      <c r="B3625">
        <v>2012</v>
      </c>
      <c r="C3625">
        <v>5</v>
      </c>
      <c r="D3625">
        <v>20</v>
      </c>
      <c r="E3625">
        <v>12915</v>
      </c>
    </row>
    <row r="3626" spans="1:5">
      <c r="A3626" t="s">
        <v>30</v>
      </c>
      <c r="B3626">
        <v>2012</v>
      </c>
      <c r="C3626">
        <v>5</v>
      </c>
      <c r="D3626">
        <v>29</v>
      </c>
      <c r="E3626">
        <v>6096</v>
      </c>
    </row>
    <row r="3627" spans="1:5">
      <c r="A3627" t="s">
        <v>31</v>
      </c>
      <c r="B3627">
        <v>2012</v>
      </c>
      <c r="C3627">
        <v>5</v>
      </c>
      <c r="D3627">
        <v>16</v>
      </c>
      <c r="E3627">
        <v>9170</v>
      </c>
    </row>
    <row r="3628" spans="1:5">
      <c r="A3628" t="s">
        <v>32</v>
      </c>
      <c r="B3628">
        <v>2012</v>
      </c>
      <c r="C3628">
        <v>5</v>
      </c>
      <c r="D3628">
        <v>52</v>
      </c>
      <c r="E3628">
        <v>29413</v>
      </c>
    </row>
    <row r="3629" spans="1:5">
      <c r="A3629" t="s">
        <v>33</v>
      </c>
      <c r="B3629">
        <v>2012</v>
      </c>
      <c r="C3629">
        <v>5</v>
      </c>
      <c r="D3629">
        <v>48</v>
      </c>
      <c r="E3629">
        <v>12938</v>
      </c>
    </row>
    <row r="3630" spans="1:5">
      <c r="A3630" t="s">
        <v>34</v>
      </c>
      <c r="B3630">
        <v>2012</v>
      </c>
      <c r="C3630">
        <v>5</v>
      </c>
      <c r="D3630">
        <v>14</v>
      </c>
      <c r="E3630">
        <v>4353</v>
      </c>
    </row>
    <row r="3631" spans="1:5">
      <c r="A3631" t="s">
        <v>35</v>
      </c>
      <c r="B3631">
        <v>2012</v>
      </c>
      <c r="C3631">
        <v>5</v>
      </c>
      <c r="D3631">
        <v>41</v>
      </c>
      <c r="E3631">
        <v>15895</v>
      </c>
    </row>
    <row r="3632" spans="1:5">
      <c r="A3632" t="s">
        <v>36</v>
      </c>
      <c r="B3632">
        <v>2012</v>
      </c>
      <c r="C3632">
        <v>5</v>
      </c>
      <c r="D3632">
        <v>31</v>
      </c>
      <c r="E3632">
        <v>8944</v>
      </c>
    </row>
    <row r="3633" spans="1:5">
      <c r="A3633" t="s">
        <v>37</v>
      </c>
      <c r="B3633">
        <v>2012</v>
      </c>
      <c r="C3633">
        <v>5</v>
      </c>
      <c r="D3633">
        <v>7</v>
      </c>
      <c r="E3633">
        <v>2428</v>
      </c>
    </row>
    <row r="3634" spans="1:5">
      <c r="A3634" t="s">
        <v>38</v>
      </c>
      <c r="B3634">
        <v>2012</v>
      </c>
      <c r="C3634">
        <v>5</v>
      </c>
      <c r="D3634">
        <v>15</v>
      </c>
      <c r="E3634">
        <v>3014</v>
      </c>
    </row>
    <row r="3635" spans="1:5">
      <c r="A3635" t="s">
        <v>39</v>
      </c>
      <c r="B3635">
        <v>2012</v>
      </c>
      <c r="C3635">
        <v>5</v>
      </c>
      <c r="D3635">
        <v>29</v>
      </c>
      <c r="E3635">
        <v>7974</v>
      </c>
    </row>
    <row r="3636" spans="1:5">
      <c r="A3636" t="s">
        <v>40</v>
      </c>
      <c r="B3636">
        <v>2012</v>
      </c>
      <c r="C3636">
        <v>5</v>
      </c>
      <c r="D3636">
        <v>31</v>
      </c>
      <c r="E3636">
        <v>5406</v>
      </c>
    </row>
    <row r="3637" spans="1:5">
      <c r="A3637" t="s">
        <v>41</v>
      </c>
      <c r="B3637">
        <v>2012</v>
      </c>
      <c r="C3637">
        <v>5</v>
      </c>
      <c r="D3637">
        <v>19</v>
      </c>
      <c r="E3637">
        <v>4951</v>
      </c>
    </row>
    <row r="3638" spans="1:5">
      <c r="A3638" t="s">
        <v>42</v>
      </c>
      <c r="B3638">
        <v>2012</v>
      </c>
      <c r="C3638">
        <v>5</v>
      </c>
      <c r="D3638">
        <v>26</v>
      </c>
      <c r="E3638">
        <v>8601</v>
      </c>
    </row>
    <row r="3639" spans="1:5">
      <c r="A3639" t="s">
        <v>43</v>
      </c>
      <c r="B3639">
        <v>2012</v>
      </c>
      <c r="C3639">
        <v>5</v>
      </c>
      <c r="D3639">
        <v>106</v>
      </c>
      <c r="E3639">
        <v>14836</v>
      </c>
    </row>
    <row r="3640" spans="1:5">
      <c r="A3640" t="s">
        <v>44</v>
      </c>
      <c r="B3640">
        <v>2012</v>
      </c>
      <c r="C3640">
        <v>5</v>
      </c>
      <c r="D3640">
        <v>70</v>
      </c>
      <c r="E3640">
        <v>22320</v>
      </c>
    </row>
    <row r="3641" spans="1:5">
      <c r="A3641" t="s">
        <v>45</v>
      </c>
      <c r="B3641">
        <v>2012</v>
      </c>
      <c r="C3641">
        <v>5</v>
      </c>
      <c r="D3641">
        <v>13</v>
      </c>
      <c r="E3641">
        <v>2922</v>
      </c>
    </row>
    <row r="3642" spans="1:5">
      <c r="A3642" t="s">
        <v>46</v>
      </c>
      <c r="B3642">
        <v>2012</v>
      </c>
      <c r="C3642">
        <v>5</v>
      </c>
      <c r="D3642">
        <v>49</v>
      </c>
      <c r="E3642">
        <v>16039</v>
      </c>
    </row>
    <row r="3643" spans="1:5">
      <c r="A3643" t="s">
        <v>47</v>
      </c>
      <c r="B3643">
        <v>2012</v>
      </c>
      <c r="C3643">
        <v>5</v>
      </c>
      <c r="D3643">
        <v>17</v>
      </c>
      <c r="E3643">
        <v>3213</v>
      </c>
    </row>
    <row r="3644" spans="1:5">
      <c r="A3644" t="s">
        <v>48</v>
      </c>
      <c r="B3644">
        <v>2012</v>
      </c>
      <c r="C3644">
        <v>5</v>
      </c>
      <c r="D3644">
        <v>20</v>
      </c>
      <c r="E3644">
        <v>3940</v>
      </c>
    </row>
    <row r="3645" spans="1:5">
      <c r="A3645" t="s">
        <v>49</v>
      </c>
      <c r="B3645">
        <v>2012</v>
      </c>
      <c r="C3645">
        <v>5</v>
      </c>
      <c r="D3645">
        <v>57</v>
      </c>
      <c r="E3645">
        <v>16437</v>
      </c>
    </row>
    <row r="3646" spans="1:5">
      <c r="A3646" t="s">
        <v>50</v>
      </c>
      <c r="B3646">
        <v>2012</v>
      </c>
      <c r="C3646">
        <v>5</v>
      </c>
      <c r="D3646">
        <v>20</v>
      </c>
      <c r="E3646">
        <v>6770</v>
      </c>
    </row>
    <row r="3647" spans="1:5">
      <c r="A3647" t="s">
        <v>51</v>
      </c>
      <c r="B3647">
        <v>2012</v>
      </c>
      <c r="C3647">
        <v>5</v>
      </c>
      <c r="D3647">
        <v>18</v>
      </c>
      <c r="E3647">
        <v>6230</v>
      </c>
    </row>
    <row r="3648" spans="1:5">
      <c r="A3648" t="s">
        <v>52</v>
      </c>
      <c r="B3648">
        <v>2012</v>
      </c>
      <c r="C3648">
        <v>5</v>
      </c>
      <c r="D3648">
        <v>19</v>
      </c>
      <c r="E3648">
        <v>5663</v>
      </c>
    </row>
    <row r="3649" spans="1:5">
      <c r="A3649" t="s">
        <v>53</v>
      </c>
      <c r="B3649">
        <v>2012</v>
      </c>
      <c r="C3649">
        <v>5</v>
      </c>
      <c r="D3649">
        <v>53</v>
      </c>
      <c r="E3649">
        <v>13249</v>
      </c>
    </row>
    <row r="3650" spans="1:5">
      <c r="A3650" t="s">
        <v>54</v>
      </c>
      <c r="B3650">
        <v>2012</v>
      </c>
      <c r="C3650">
        <v>5</v>
      </c>
      <c r="D3650">
        <v>70</v>
      </c>
      <c r="E3650">
        <v>41362</v>
      </c>
    </row>
    <row r="3651" spans="1:5">
      <c r="A3651" t="s">
        <v>55</v>
      </c>
      <c r="B3651">
        <v>2012</v>
      </c>
      <c r="C3651">
        <v>5</v>
      </c>
      <c r="D3651">
        <v>46</v>
      </c>
      <c r="E3651">
        <v>19475</v>
      </c>
    </row>
    <row r="3652" spans="1:5">
      <c r="A3652" t="s">
        <v>56</v>
      </c>
      <c r="B3652">
        <v>2012</v>
      </c>
      <c r="C3652">
        <v>5</v>
      </c>
      <c r="D3652">
        <v>11</v>
      </c>
      <c r="E3652">
        <v>3174</v>
      </c>
    </row>
    <row r="3653" spans="1:5">
      <c r="A3653" t="s">
        <v>57</v>
      </c>
      <c r="B3653">
        <v>2012</v>
      </c>
      <c r="C3653">
        <v>5</v>
      </c>
      <c r="D3653">
        <v>91</v>
      </c>
      <c r="E3653">
        <v>67086</v>
      </c>
    </row>
    <row r="3654" spans="1:5">
      <c r="A3654" t="s">
        <v>58</v>
      </c>
      <c r="B3654">
        <v>2012</v>
      </c>
      <c r="C3654">
        <v>5</v>
      </c>
      <c r="D3654">
        <v>20</v>
      </c>
      <c r="E3654">
        <v>8051</v>
      </c>
    </row>
    <row r="3655" spans="1:5">
      <c r="A3655" t="s">
        <v>59</v>
      </c>
      <c r="B3655">
        <v>2012</v>
      </c>
      <c r="C3655">
        <v>5</v>
      </c>
      <c r="D3655">
        <v>42</v>
      </c>
      <c r="E3655">
        <v>14423</v>
      </c>
    </row>
    <row r="3656" spans="1:5">
      <c r="A3656" t="s">
        <v>60</v>
      </c>
      <c r="B3656">
        <v>2012</v>
      </c>
      <c r="C3656">
        <v>5</v>
      </c>
      <c r="D3656">
        <v>36</v>
      </c>
      <c r="E3656">
        <v>3874</v>
      </c>
    </row>
    <row r="3657" spans="1:5">
      <c r="A3657" t="s">
        <v>61</v>
      </c>
      <c r="B3657">
        <v>2012</v>
      </c>
      <c r="C3657">
        <v>5</v>
      </c>
      <c r="D3657">
        <v>28</v>
      </c>
      <c r="E3657">
        <v>5676</v>
      </c>
    </row>
    <row r="3658" spans="1:5">
      <c r="A3658" t="s">
        <v>63</v>
      </c>
      <c r="B3658">
        <v>2012</v>
      </c>
      <c r="C3658">
        <v>5</v>
      </c>
      <c r="D3658">
        <v>0</v>
      </c>
      <c r="E3658">
        <v>0</v>
      </c>
    </row>
    <row r="3659" spans="1:5">
      <c r="A3659" t="s">
        <v>62</v>
      </c>
      <c r="B3659">
        <v>2012</v>
      </c>
      <c r="C3659">
        <v>5</v>
      </c>
      <c r="D3659">
        <v>91</v>
      </c>
      <c r="E3659">
        <v>97672</v>
      </c>
    </row>
    <row r="3660" spans="1:5">
      <c r="A3660" t="s">
        <v>6</v>
      </c>
      <c r="B3660">
        <v>2012</v>
      </c>
      <c r="C3660">
        <v>6</v>
      </c>
      <c r="D3660">
        <v>28</v>
      </c>
      <c r="E3660">
        <v>10838</v>
      </c>
    </row>
    <row r="3661" spans="1:5">
      <c r="A3661" t="s">
        <v>12</v>
      </c>
      <c r="B3661">
        <v>2012</v>
      </c>
      <c r="C3661">
        <v>6</v>
      </c>
      <c r="D3661">
        <v>7</v>
      </c>
      <c r="E3661">
        <v>2111</v>
      </c>
    </row>
    <row r="3662" spans="1:5">
      <c r="A3662" t="s">
        <v>13</v>
      </c>
      <c r="B3662">
        <v>2012</v>
      </c>
      <c r="C3662">
        <v>6</v>
      </c>
      <c r="D3662">
        <v>31</v>
      </c>
      <c r="E3662">
        <v>19603</v>
      </c>
    </row>
    <row r="3663" spans="1:5">
      <c r="A3663" t="s">
        <v>14</v>
      </c>
      <c r="B3663">
        <v>2012</v>
      </c>
      <c r="C3663">
        <v>6</v>
      </c>
      <c r="D3663">
        <v>21</v>
      </c>
      <c r="E3663">
        <v>5483</v>
      </c>
    </row>
    <row r="3664" spans="1:5">
      <c r="A3664" t="s">
        <v>15</v>
      </c>
      <c r="B3664">
        <v>2012</v>
      </c>
      <c r="C3664">
        <v>6</v>
      </c>
      <c r="D3664">
        <v>130</v>
      </c>
      <c r="E3664">
        <v>38358</v>
      </c>
    </row>
    <row r="3665" spans="1:5">
      <c r="A3665" t="s">
        <v>16</v>
      </c>
      <c r="B3665">
        <v>2012</v>
      </c>
      <c r="C3665">
        <v>6</v>
      </c>
      <c r="D3665">
        <v>11</v>
      </c>
      <c r="E3665">
        <v>22559</v>
      </c>
    </row>
    <row r="3666" spans="1:5">
      <c r="A3666" t="s">
        <v>17</v>
      </c>
      <c r="B3666">
        <v>2012</v>
      </c>
      <c r="C3666">
        <v>6</v>
      </c>
      <c r="D3666">
        <v>19</v>
      </c>
      <c r="E3666">
        <v>4786</v>
      </c>
    </row>
    <row r="3667" spans="1:5">
      <c r="A3667" t="s">
        <v>18</v>
      </c>
      <c r="B3667">
        <v>2012</v>
      </c>
      <c r="C3667">
        <v>6</v>
      </c>
      <c r="D3667">
        <v>11</v>
      </c>
      <c r="E3667">
        <v>3757</v>
      </c>
    </row>
    <row r="3668" spans="1:5">
      <c r="A3668" t="s">
        <v>19</v>
      </c>
      <c r="B3668">
        <v>2012</v>
      </c>
      <c r="C3668">
        <v>6</v>
      </c>
      <c r="D3668">
        <v>2</v>
      </c>
      <c r="E3668">
        <v>2317</v>
      </c>
    </row>
    <row r="3669" spans="1:5">
      <c r="A3669" t="s">
        <v>20</v>
      </c>
      <c r="B3669">
        <v>2012</v>
      </c>
      <c r="C3669">
        <v>6</v>
      </c>
      <c r="D3669">
        <v>0</v>
      </c>
      <c r="E3669">
        <v>0</v>
      </c>
    </row>
    <row r="3670" spans="1:5">
      <c r="A3670" t="s">
        <v>21</v>
      </c>
      <c r="B3670">
        <v>2012</v>
      </c>
      <c r="C3670">
        <v>6</v>
      </c>
      <c r="D3670">
        <v>54</v>
      </c>
      <c r="E3670">
        <v>36024</v>
      </c>
    </row>
    <row r="3671" spans="1:5">
      <c r="A3671" t="s">
        <v>22</v>
      </c>
      <c r="B3671">
        <v>2012</v>
      </c>
      <c r="C3671">
        <v>6</v>
      </c>
      <c r="D3671">
        <v>23</v>
      </c>
      <c r="E3671">
        <v>13921</v>
      </c>
    </row>
    <row r="3672" spans="1:5">
      <c r="A3672" t="s">
        <v>23</v>
      </c>
      <c r="B3672">
        <v>2012</v>
      </c>
      <c r="C3672">
        <v>6</v>
      </c>
      <c r="D3672">
        <v>10</v>
      </c>
      <c r="E3672">
        <v>4152</v>
      </c>
    </row>
    <row r="3673" spans="1:5">
      <c r="A3673" t="s">
        <v>24</v>
      </c>
      <c r="B3673">
        <v>2012</v>
      </c>
      <c r="C3673">
        <v>6</v>
      </c>
      <c r="D3673">
        <v>85</v>
      </c>
      <c r="E3673">
        <v>41134</v>
      </c>
    </row>
    <row r="3674" spans="1:5">
      <c r="A3674" t="s">
        <v>25</v>
      </c>
      <c r="B3674">
        <v>2012</v>
      </c>
      <c r="C3674">
        <v>6</v>
      </c>
      <c r="D3674">
        <v>40</v>
      </c>
      <c r="E3674">
        <v>9688</v>
      </c>
    </row>
    <row r="3675" spans="1:5">
      <c r="A3675" t="s">
        <v>26</v>
      </c>
      <c r="B3675">
        <v>2012</v>
      </c>
      <c r="C3675">
        <v>6</v>
      </c>
      <c r="D3675">
        <v>14</v>
      </c>
      <c r="E3675">
        <v>5806</v>
      </c>
    </row>
    <row r="3676" spans="1:5">
      <c r="A3676" t="s">
        <v>27</v>
      </c>
      <c r="B3676">
        <v>2012</v>
      </c>
      <c r="C3676">
        <v>6</v>
      </c>
      <c r="D3676">
        <v>42</v>
      </c>
      <c r="E3676">
        <v>10012</v>
      </c>
    </row>
    <row r="3677" spans="1:5">
      <c r="A3677" t="s">
        <v>28</v>
      </c>
      <c r="B3677">
        <v>2012</v>
      </c>
      <c r="C3677">
        <v>6</v>
      </c>
      <c r="D3677">
        <v>17</v>
      </c>
      <c r="E3677">
        <v>17855</v>
      </c>
    </row>
    <row r="3678" spans="1:5">
      <c r="A3678" t="s">
        <v>29</v>
      </c>
      <c r="B3678">
        <v>2012</v>
      </c>
      <c r="C3678">
        <v>6</v>
      </c>
      <c r="D3678">
        <v>22</v>
      </c>
      <c r="E3678">
        <v>12772</v>
      </c>
    </row>
    <row r="3679" spans="1:5">
      <c r="A3679" t="s">
        <v>30</v>
      </c>
      <c r="B3679">
        <v>2012</v>
      </c>
      <c r="C3679">
        <v>6</v>
      </c>
      <c r="D3679">
        <v>30</v>
      </c>
      <c r="E3679">
        <v>6390</v>
      </c>
    </row>
    <row r="3680" spans="1:5">
      <c r="A3680" t="s">
        <v>31</v>
      </c>
      <c r="B3680">
        <v>2012</v>
      </c>
      <c r="C3680">
        <v>6</v>
      </c>
      <c r="D3680">
        <v>16</v>
      </c>
      <c r="E3680">
        <v>8949</v>
      </c>
    </row>
    <row r="3681" spans="1:5">
      <c r="A3681" t="s">
        <v>32</v>
      </c>
      <c r="B3681">
        <v>2012</v>
      </c>
      <c r="C3681">
        <v>6</v>
      </c>
      <c r="D3681">
        <v>47</v>
      </c>
      <c r="E3681">
        <v>27954</v>
      </c>
    </row>
    <row r="3682" spans="1:5">
      <c r="A3682" t="s">
        <v>33</v>
      </c>
      <c r="B3682">
        <v>2012</v>
      </c>
      <c r="C3682">
        <v>6</v>
      </c>
      <c r="D3682">
        <v>53</v>
      </c>
      <c r="E3682">
        <v>16513</v>
      </c>
    </row>
    <row r="3683" spans="1:5">
      <c r="A3683" t="s">
        <v>34</v>
      </c>
      <c r="B3683">
        <v>2012</v>
      </c>
      <c r="C3683">
        <v>6</v>
      </c>
      <c r="D3683">
        <v>14</v>
      </c>
      <c r="E3683">
        <v>4586</v>
      </c>
    </row>
    <row r="3684" spans="1:5">
      <c r="A3684" t="s">
        <v>35</v>
      </c>
      <c r="B3684">
        <v>2012</v>
      </c>
      <c r="C3684">
        <v>6</v>
      </c>
      <c r="D3684">
        <v>40</v>
      </c>
      <c r="E3684">
        <v>15860</v>
      </c>
    </row>
    <row r="3685" spans="1:5">
      <c r="A3685" t="s">
        <v>36</v>
      </c>
      <c r="B3685">
        <v>2012</v>
      </c>
      <c r="C3685">
        <v>6</v>
      </c>
      <c r="D3685">
        <v>30</v>
      </c>
      <c r="E3685">
        <v>9005</v>
      </c>
    </row>
    <row r="3686" spans="1:5">
      <c r="A3686" t="s">
        <v>37</v>
      </c>
      <c r="B3686">
        <v>2012</v>
      </c>
      <c r="C3686">
        <v>6</v>
      </c>
      <c r="D3686">
        <v>7</v>
      </c>
      <c r="E3686">
        <v>2506</v>
      </c>
    </row>
    <row r="3687" spans="1:5">
      <c r="A3687" t="s">
        <v>38</v>
      </c>
      <c r="B3687">
        <v>2012</v>
      </c>
      <c r="C3687">
        <v>6</v>
      </c>
      <c r="D3687">
        <v>16</v>
      </c>
      <c r="E3687">
        <v>3544</v>
      </c>
    </row>
    <row r="3688" spans="1:5">
      <c r="A3688" t="s">
        <v>39</v>
      </c>
      <c r="B3688">
        <v>2012</v>
      </c>
      <c r="C3688">
        <v>6</v>
      </c>
      <c r="D3688">
        <v>30</v>
      </c>
      <c r="E3688">
        <v>9533</v>
      </c>
    </row>
    <row r="3689" spans="1:5">
      <c r="A3689" t="s">
        <v>40</v>
      </c>
      <c r="B3689">
        <v>2012</v>
      </c>
      <c r="C3689">
        <v>6</v>
      </c>
      <c r="D3689">
        <v>30</v>
      </c>
      <c r="E3689">
        <v>5461</v>
      </c>
    </row>
    <row r="3690" spans="1:5">
      <c r="A3690" t="s">
        <v>41</v>
      </c>
      <c r="B3690">
        <v>2012</v>
      </c>
      <c r="C3690">
        <v>6</v>
      </c>
      <c r="D3690">
        <v>19</v>
      </c>
      <c r="E3690">
        <v>5165</v>
      </c>
    </row>
    <row r="3691" spans="1:5">
      <c r="A3691" t="s">
        <v>42</v>
      </c>
      <c r="B3691">
        <v>2012</v>
      </c>
      <c r="C3691">
        <v>6</v>
      </c>
      <c r="D3691">
        <v>25</v>
      </c>
      <c r="E3691">
        <v>8888</v>
      </c>
    </row>
    <row r="3692" spans="1:5">
      <c r="A3692" t="s">
        <v>43</v>
      </c>
      <c r="B3692">
        <v>2012</v>
      </c>
      <c r="C3692">
        <v>6</v>
      </c>
      <c r="D3692">
        <v>105</v>
      </c>
      <c r="E3692">
        <v>14167</v>
      </c>
    </row>
    <row r="3693" spans="1:5">
      <c r="A3693" t="s">
        <v>44</v>
      </c>
      <c r="B3693">
        <v>2012</v>
      </c>
      <c r="C3693">
        <v>6</v>
      </c>
      <c r="D3693">
        <v>69</v>
      </c>
      <c r="E3693">
        <v>22711</v>
      </c>
    </row>
    <row r="3694" spans="1:5">
      <c r="A3694" t="s">
        <v>45</v>
      </c>
      <c r="B3694">
        <v>2012</v>
      </c>
      <c r="C3694">
        <v>6</v>
      </c>
      <c r="D3694">
        <v>11</v>
      </c>
      <c r="E3694">
        <v>1821</v>
      </c>
    </row>
    <row r="3695" spans="1:5">
      <c r="A3695" t="s">
        <v>46</v>
      </c>
      <c r="B3695">
        <v>2012</v>
      </c>
      <c r="C3695">
        <v>6</v>
      </c>
      <c r="D3695">
        <v>48</v>
      </c>
      <c r="E3695">
        <v>15679</v>
      </c>
    </row>
    <row r="3696" spans="1:5">
      <c r="A3696" t="s">
        <v>47</v>
      </c>
      <c r="B3696">
        <v>2012</v>
      </c>
      <c r="C3696">
        <v>6</v>
      </c>
      <c r="D3696">
        <v>20</v>
      </c>
      <c r="E3696">
        <v>3752</v>
      </c>
    </row>
    <row r="3697" spans="1:5">
      <c r="A3697" t="s">
        <v>48</v>
      </c>
      <c r="B3697">
        <v>2012</v>
      </c>
      <c r="C3697">
        <v>6</v>
      </c>
      <c r="D3697">
        <v>18</v>
      </c>
      <c r="E3697">
        <v>3994</v>
      </c>
    </row>
    <row r="3698" spans="1:5">
      <c r="A3698" t="s">
        <v>49</v>
      </c>
      <c r="B3698">
        <v>2012</v>
      </c>
      <c r="C3698">
        <v>6</v>
      </c>
      <c r="D3698">
        <v>55</v>
      </c>
      <c r="E3698">
        <v>17505</v>
      </c>
    </row>
    <row r="3699" spans="1:5">
      <c r="A3699" t="s">
        <v>50</v>
      </c>
      <c r="B3699">
        <v>2012</v>
      </c>
      <c r="C3699">
        <v>6</v>
      </c>
      <c r="D3699">
        <v>20</v>
      </c>
      <c r="E3699">
        <v>6734</v>
      </c>
    </row>
    <row r="3700" spans="1:5">
      <c r="A3700" t="s">
        <v>51</v>
      </c>
      <c r="B3700">
        <v>2012</v>
      </c>
      <c r="C3700">
        <v>6</v>
      </c>
      <c r="D3700">
        <v>17</v>
      </c>
      <c r="E3700">
        <v>6979</v>
      </c>
    </row>
    <row r="3701" spans="1:5">
      <c r="A3701" t="s">
        <v>52</v>
      </c>
      <c r="B3701">
        <v>2012</v>
      </c>
      <c r="C3701">
        <v>6</v>
      </c>
      <c r="D3701">
        <v>19</v>
      </c>
      <c r="E3701">
        <v>5817</v>
      </c>
    </row>
    <row r="3702" spans="1:5">
      <c r="A3702" t="s">
        <v>53</v>
      </c>
      <c r="B3702">
        <v>2012</v>
      </c>
      <c r="C3702">
        <v>6</v>
      </c>
      <c r="D3702">
        <v>52</v>
      </c>
      <c r="E3702">
        <v>11911</v>
      </c>
    </row>
    <row r="3703" spans="1:5">
      <c r="A3703" t="s">
        <v>54</v>
      </c>
      <c r="B3703">
        <v>2012</v>
      </c>
      <c r="C3703">
        <v>6</v>
      </c>
      <c r="D3703">
        <v>70</v>
      </c>
      <c r="E3703">
        <v>42351</v>
      </c>
    </row>
    <row r="3704" spans="1:5">
      <c r="A3704" t="s">
        <v>55</v>
      </c>
      <c r="B3704">
        <v>2012</v>
      </c>
      <c r="C3704">
        <v>6</v>
      </c>
      <c r="D3704">
        <v>44</v>
      </c>
      <c r="E3704">
        <v>19412</v>
      </c>
    </row>
    <row r="3705" spans="1:5">
      <c r="A3705" t="s">
        <v>56</v>
      </c>
      <c r="B3705">
        <v>2012</v>
      </c>
      <c r="C3705">
        <v>6</v>
      </c>
      <c r="D3705">
        <v>11</v>
      </c>
      <c r="E3705">
        <v>3166</v>
      </c>
    </row>
    <row r="3706" spans="1:5">
      <c r="A3706" t="s">
        <v>57</v>
      </c>
      <c r="B3706">
        <v>2012</v>
      </c>
      <c r="C3706">
        <v>6</v>
      </c>
      <c r="D3706">
        <v>93</v>
      </c>
      <c r="E3706">
        <v>68949</v>
      </c>
    </row>
    <row r="3707" spans="1:5">
      <c r="A3707" t="s">
        <v>58</v>
      </c>
      <c r="B3707">
        <v>2012</v>
      </c>
      <c r="C3707">
        <v>6</v>
      </c>
      <c r="D3707">
        <v>19</v>
      </c>
      <c r="E3707">
        <v>8058</v>
      </c>
    </row>
    <row r="3708" spans="1:5">
      <c r="A3708" t="s">
        <v>59</v>
      </c>
      <c r="B3708">
        <v>2012</v>
      </c>
      <c r="C3708">
        <v>6</v>
      </c>
      <c r="D3708">
        <v>41</v>
      </c>
      <c r="E3708">
        <v>13992</v>
      </c>
    </row>
    <row r="3709" spans="1:5">
      <c r="A3709" t="s">
        <v>60</v>
      </c>
      <c r="B3709">
        <v>2012</v>
      </c>
      <c r="C3709">
        <v>6</v>
      </c>
      <c r="D3709">
        <v>34</v>
      </c>
      <c r="E3709">
        <v>3828</v>
      </c>
    </row>
    <row r="3710" spans="1:5">
      <c r="A3710" t="s">
        <v>61</v>
      </c>
      <c r="B3710">
        <v>2012</v>
      </c>
      <c r="C3710">
        <v>6</v>
      </c>
      <c r="D3710">
        <v>27</v>
      </c>
      <c r="E3710">
        <v>5261</v>
      </c>
    </row>
    <row r="3711" spans="1:5">
      <c r="A3711" t="s">
        <v>63</v>
      </c>
      <c r="B3711">
        <v>2012</v>
      </c>
      <c r="C3711">
        <v>6</v>
      </c>
      <c r="D3711">
        <v>0</v>
      </c>
      <c r="E3711">
        <v>0</v>
      </c>
    </row>
    <row r="3712" spans="1:5">
      <c r="A3712" t="s">
        <v>62</v>
      </c>
      <c r="B3712">
        <v>2012</v>
      </c>
      <c r="C3712">
        <v>6</v>
      </c>
      <c r="D3712">
        <v>90</v>
      </c>
      <c r="E3712">
        <v>98890</v>
      </c>
    </row>
    <row r="3713" spans="1:5">
      <c r="A3713" t="s">
        <v>6</v>
      </c>
      <c r="B3713">
        <v>2012</v>
      </c>
      <c r="C3713">
        <v>7</v>
      </c>
      <c r="D3713">
        <v>28</v>
      </c>
      <c r="E3713">
        <v>10755</v>
      </c>
    </row>
    <row r="3714" spans="1:5">
      <c r="A3714" t="s">
        <v>12</v>
      </c>
      <c r="B3714">
        <v>2012</v>
      </c>
      <c r="C3714">
        <v>7</v>
      </c>
      <c r="D3714">
        <v>7</v>
      </c>
      <c r="E3714">
        <v>2218</v>
      </c>
    </row>
    <row r="3715" spans="1:5">
      <c r="A3715" t="s">
        <v>13</v>
      </c>
      <c r="B3715">
        <v>2012</v>
      </c>
      <c r="C3715">
        <v>7</v>
      </c>
      <c r="D3715">
        <v>31</v>
      </c>
      <c r="E3715">
        <v>18924</v>
      </c>
    </row>
    <row r="3716" spans="1:5">
      <c r="A3716" t="s">
        <v>14</v>
      </c>
      <c r="B3716">
        <v>2012</v>
      </c>
      <c r="C3716">
        <v>7</v>
      </c>
      <c r="D3716">
        <v>21</v>
      </c>
      <c r="E3716">
        <v>5363</v>
      </c>
    </row>
    <row r="3717" spans="1:5">
      <c r="A3717" t="s">
        <v>15</v>
      </c>
      <c r="B3717">
        <v>2012</v>
      </c>
      <c r="C3717">
        <v>7</v>
      </c>
      <c r="D3717">
        <v>130</v>
      </c>
      <c r="E3717">
        <v>35764</v>
      </c>
    </row>
    <row r="3718" spans="1:5">
      <c r="A3718" t="s">
        <v>16</v>
      </c>
      <c r="B3718">
        <v>2012</v>
      </c>
      <c r="C3718">
        <v>7</v>
      </c>
      <c r="D3718">
        <v>11</v>
      </c>
      <c r="E3718">
        <v>23085</v>
      </c>
    </row>
    <row r="3719" spans="1:5">
      <c r="A3719" t="s">
        <v>17</v>
      </c>
      <c r="B3719">
        <v>2012</v>
      </c>
      <c r="C3719">
        <v>7</v>
      </c>
      <c r="D3719">
        <v>21</v>
      </c>
      <c r="E3719">
        <v>5204</v>
      </c>
    </row>
    <row r="3720" spans="1:5">
      <c r="A3720" t="s">
        <v>18</v>
      </c>
      <c r="B3720">
        <v>2012</v>
      </c>
      <c r="C3720">
        <v>7</v>
      </c>
      <c r="D3720">
        <v>11</v>
      </c>
      <c r="E3720">
        <v>3779</v>
      </c>
    </row>
    <row r="3721" spans="1:5">
      <c r="A3721" t="s">
        <v>19</v>
      </c>
      <c r="B3721">
        <v>2012</v>
      </c>
      <c r="C3721">
        <v>7</v>
      </c>
      <c r="D3721">
        <v>2</v>
      </c>
      <c r="E3721">
        <v>1898</v>
      </c>
    </row>
    <row r="3722" spans="1:5">
      <c r="A3722" t="s">
        <v>20</v>
      </c>
      <c r="B3722">
        <v>2012</v>
      </c>
      <c r="C3722">
        <v>7</v>
      </c>
      <c r="D3722">
        <v>0</v>
      </c>
      <c r="E3722">
        <v>0</v>
      </c>
    </row>
    <row r="3723" spans="1:5">
      <c r="A3723" t="s">
        <v>21</v>
      </c>
      <c r="B3723">
        <v>2012</v>
      </c>
      <c r="C3723">
        <v>7</v>
      </c>
      <c r="D3723">
        <v>56</v>
      </c>
      <c r="E3723">
        <v>35873</v>
      </c>
    </row>
    <row r="3724" spans="1:5">
      <c r="A3724" t="s">
        <v>22</v>
      </c>
      <c r="B3724">
        <v>2012</v>
      </c>
      <c r="C3724">
        <v>7</v>
      </c>
      <c r="D3724">
        <v>23</v>
      </c>
      <c r="E3724">
        <v>14108</v>
      </c>
    </row>
    <row r="3725" spans="1:5">
      <c r="A3725" t="s">
        <v>23</v>
      </c>
      <c r="B3725">
        <v>2012</v>
      </c>
      <c r="C3725">
        <v>7</v>
      </c>
      <c r="D3725">
        <v>10</v>
      </c>
      <c r="E3725">
        <v>4277</v>
      </c>
    </row>
    <row r="3726" spans="1:5">
      <c r="A3726" t="s">
        <v>24</v>
      </c>
      <c r="B3726">
        <v>2012</v>
      </c>
      <c r="C3726">
        <v>7</v>
      </c>
      <c r="D3726">
        <v>88</v>
      </c>
      <c r="E3726">
        <v>46505</v>
      </c>
    </row>
    <row r="3727" spans="1:5">
      <c r="A3727" t="s">
        <v>25</v>
      </c>
      <c r="B3727">
        <v>2012</v>
      </c>
      <c r="C3727">
        <v>7</v>
      </c>
      <c r="D3727">
        <v>40</v>
      </c>
      <c r="E3727">
        <v>9906</v>
      </c>
    </row>
    <row r="3728" spans="1:5">
      <c r="A3728" t="s">
        <v>26</v>
      </c>
      <c r="B3728">
        <v>2012</v>
      </c>
      <c r="C3728">
        <v>7</v>
      </c>
      <c r="D3728">
        <v>13</v>
      </c>
      <c r="E3728">
        <v>6029</v>
      </c>
    </row>
    <row r="3729" spans="1:5">
      <c r="A3729" t="s">
        <v>27</v>
      </c>
      <c r="B3729">
        <v>2012</v>
      </c>
      <c r="C3729">
        <v>7</v>
      </c>
      <c r="D3729">
        <v>43</v>
      </c>
      <c r="E3729">
        <v>9961</v>
      </c>
    </row>
    <row r="3730" spans="1:5">
      <c r="A3730" t="s">
        <v>28</v>
      </c>
      <c r="B3730">
        <v>2012</v>
      </c>
      <c r="C3730">
        <v>7</v>
      </c>
      <c r="D3730">
        <v>17</v>
      </c>
      <c r="E3730">
        <v>17494</v>
      </c>
    </row>
    <row r="3731" spans="1:5">
      <c r="A3731" t="s">
        <v>29</v>
      </c>
      <c r="B3731">
        <v>2012</v>
      </c>
      <c r="C3731">
        <v>7</v>
      </c>
      <c r="D3731">
        <v>22</v>
      </c>
      <c r="E3731">
        <v>11829</v>
      </c>
    </row>
    <row r="3732" spans="1:5">
      <c r="A3732" t="s">
        <v>30</v>
      </c>
      <c r="B3732">
        <v>2012</v>
      </c>
      <c r="C3732">
        <v>7</v>
      </c>
      <c r="D3732">
        <v>30</v>
      </c>
      <c r="E3732">
        <v>6481</v>
      </c>
    </row>
    <row r="3733" spans="1:5">
      <c r="A3733" t="s">
        <v>31</v>
      </c>
      <c r="B3733">
        <v>2012</v>
      </c>
      <c r="C3733">
        <v>7</v>
      </c>
      <c r="D3733">
        <v>14</v>
      </c>
      <c r="E3733">
        <v>8167</v>
      </c>
    </row>
    <row r="3734" spans="1:5">
      <c r="A3734" t="s">
        <v>32</v>
      </c>
      <c r="B3734">
        <v>2012</v>
      </c>
      <c r="C3734">
        <v>7</v>
      </c>
      <c r="D3734">
        <v>48</v>
      </c>
      <c r="E3734">
        <v>28239</v>
      </c>
    </row>
    <row r="3735" spans="1:5">
      <c r="A3735" t="s">
        <v>33</v>
      </c>
      <c r="B3735">
        <v>2012</v>
      </c>
      <c r="C3735">
        <v>7</v>
      </c>
      <c r="D3735">
        <v>50</v>
      </c>
      <c r="E3735">
        <v>15702</v>
      </c>
    </row>
    <row r="3736" spans="1:5">
      <c r="A3736" t="s">
        <v>34</v>
      </c>
      <c r="B3736">
        <v>2012</v>
      </c>
      <c r="C3736">
        <v>7</v>
      </c>
      <c r="D3736">
        <v>14</v>
      </c>
      <c r="E3736">
        <v>4495</v>
      </c>
    </row>
    <row r="3737" spans="1:5">
      <c r="A3737" t="s">
        <v>35</v>
      </c>
      <c r="B3737">
        <v>2012</v>
      </c>
      <c r="C3737">
        <v>7</v>
      </c>
      <c r="D3737">
        <v>39</v>
      </c>
      <c r="E3737">
        <v>15339</v>
      </c>
    </row>
    <row r="3738" spans="1:5">
      <c r="A3738" t="s">
        <v>36</v>
      </c>
      <c r="B3738">
        <v>2012</v>
      </c>
      <c r="C3738">
        <v>7</v>
      </c>
      <c r="D3738">
        <v>31</v>
      </c>
      <c r="E3738">
        <v>8849</v>
      </c>
    </row>
    <row r="3739" spans="1:5">
      <c r="A3739" t="s">
        <v>37</v>
      </c>
      <c r="B3739">
        <v>2012</v>
      </c>
      <c r="C3739">
        <v>7</v>
      </c>
      <c r="D3739">
        <v>7</v>
      </c>
      <c r="E3739">
        <v>2367</v>
      </c>
    </row>
    <row r="3740" spans="1:5">
      <c r="A3740" t="s">
        <v>38</v>
      </c>
      <c r="B3740">
        <v>2012</v>
      </c>
      <c r="C3740">
        <v>7</v>
      </c>
      <c r="D3740">
        <v>17</v>
      </c>
      <c r="E3740">
        <v>3650</v>
      </c>
    </row>
    <row r="3741" spans="1:5">
      <c r="A3741" t="s">
        <v>39</v>
      </c>
      <c r="B3741">
        <v>2012</v>
      </c>
      <c r="C3741">
        <v>7</v>
      </c>
      <c r="D3741">
        <v>34</v>
      </c>
      <c r="E3741">
        <v>16905</v>
      </c>
    </row>
    <row r="3742" spans="1:5">
      <c r="A3742" t="s">
        <v>40</v>
      </c>
      <c r="B3742">
        <v>2012</v>
      </c>
      <c r="C3742">
        <v>7</v>
      </c>
      <c r="D3742">
        <v>30</v>
      </c>
      <c r="E3742">
        <v>5349</v>
      </c>
    </row>
    <row r="3743" spans="1:5">
      <c r="A3743" t="s">
        <v>41</v>
      </c>
      <c r="B3743">
        <v>2012</v>
      </c>
      <c r="C3743">
        <v>7</v>
      </c>
      <c r="D3743">
        <v>19</v>
      </c>
      <c r="E3743">
        <v>5386</v>
      </c>
    </row>
    <row r="3744" spans="1:5">
      <c r="A3744" t="s">
        <v>42</v>
      </c>
      <c r="B3744">
        <v>2012</v>
      </c>
      <c r="C3744">
        <v>7</v>
      </c>
      <c r="D3744">
        <v>24</v>
      </c>
      <c r="E3744">
        <v>8231</v>
      </c>
    </row>
    <row r="3745" spans="1:5">
      <c r="A3745" t="s">
        <v>43</v>
      </c>
      <c r="B3745">
        <v>2012</v>
      </c>
      <c r="C3745">
        <v>7</v>
      </c>
      <c r="D3745">
        <v>103</v>
      </c>
      <c r="E3745">
        <v>13820</v>
      </c>
    </row>
    <row r="3746" spans="1:5">
      <c r="A3746" t="s">
        <v>44</v>
      </c>
      <c r="B3746">
        <v>2012</v>
      </c>
      <c r="C3746">
        <v>7</v>
      </c>
      <c r="D3746">
        <v>68</v>
      </c>
      <c r="E3746">
        <v>22013</v>
      </c>
    </row>
    <row r="3747" spans="1:5">
      <c r="A3747" t="s">
        <v>45</v>
      </c>
      <c r="B3747">
        <v>2012</v>
      </c>
      <c r="C3747">
        <v>7</v>
      </c>
      <c r="D3747">
        <v>12</v>
      </c>
      <c r="E3747">
        <v>1880</v>
      </c>
    </row>
    <row r="3748" spans="1:5">
      <c r="A3748" t="s">
        <v>46</v>
      </c>
      <c r="B3748">
        <v>2012</v>
      </c>
      <c r="C3748">
        <v>7</v>
      </c>
      <c r="D3748">
        <v>48</v>
      </c>
      <c r="E3748">
        <v>15283</v>
      </c>
    </row>
    <row r="3749" spans="1:5">
      <c r="A3749" t="s">
        <v>47</v>
      </c>
      <c r="B3749">
        <v>2012</v>
      </c>
      <c r="C3749">
        <v>7</v>
      </c>
      <c r="D3749">
        <v>19</v>
      </c>
      <c r="E3749">
        <v>4067</v>
      </c>
    </row>
    <row r="3750" spans="1:5">
      <c r="A3750" t="s">
        <v>48</v>
      </c>
      <c r="B3750">
        <v>2012</v>
      </c>
      <c r="C3750">
        <v>7</v>
      </c>
      <c r="D3750">
        <v>20</v>
      </c>
      <c r="E3750">
        <v>3834</v>
      </c>
    </row>
    <row r="3751" spans="1:5">
      <c r="A3751" t="s">
        <v>49</v>
      </c>
      <c r="B3751">
        <v>2012</v>
      </c>
      <c r="C3751">
        <v>7</v>
      </c>
      <c r="D3751">
        <v>56</v>
      </c>
      <c r="E3751">
        <v>17775</v>
      </c>
    </row>
    <row r="3752" spans="1:5">
      <c r="A3752" t="s">
        <v>50</v>
      </c>
      <c r="B3752">
        <v>2012</v>
      </c>
      <c r="C3752">
        <v>7</v>
      </c>
      <c r="D3752">
        <v>20</v>
      </c>
      <c r="E3752">
        <v>6538</v>
      </c>
    </row>
    <row r="3753" spans="1:5">
      <c r="A3753" t="s">
        <v>51</v>
      </c>
      <c r="B3753">
        <v>2012</v>
      </c>
      <c r="C3753">
        <v>7</v>
      </c>
      <c r="D3753">
        <v>17</v>
      </c>
      <c r="E3753">
        <v>7247</v>
      </c>
    </row>
    <row r="3754" spans="1:5">
      <c r="A3754" t="s">
        <v>52</v>
      </c>
      <c r="B3754">
        <v>2012</v>
      </c>
      <c r="C3754">
        <v>7</v>
      </c>
      <c r="D3754">
        <v>19</v>
      </c>
      <c r="E3754">
        <v>5558</v>
      </c>
    </row>
    <row r="3755" spans="1:5">
      <c r="A3755" t="s">
        <v>53</v>
      </c>
      <c r="B3755">
        <v>2012</v>
      </c>
      <c r="C3755">
        <v>7</v>
      </c>
      <c r="D3755">
        <v>55</v>
      </c>
      <c r="E3755">
        <v>12805</v>
      </c>
    </row>
    <row r="3756" spans="1:5">
      <c r="A3756" t="s">
        <v>54</v>
      </c>
      <c r="B3756">
        <v>2012</v>
      </c>
      <c r="C3756">
        <v>7</v>
      </c>
      <c r="D3756">
        <v>70</v>
      </c>
      <c r="E3756">
        <v>42015</v>
      </c>
    </row>
    <row r="3757" spans="1:5">
      <c r="A3757" t="s">
        <v>55</v>
      </c>
      <c r="B3757">
        <v>2012</v>
      </c>
      <c r="C3757">
        <v>7</v>
      </c>
      <c r="D3757">
        <v>46</v>
      </c>
      <c r="E3757">
        <v>19295</v>
      </c>
    </row>
    <row r="3758" spans="1:5">
      <c r="A3758" t="s">
        <v>56</v>
      </c>
      <c r="B3758">
        <v>2012</v>
      </c>
      <c r="C3758">
        <v>7</v>
      </c>
      <c r="D3758">
        <v>11</v>
      </c>
      <c r="E3758">
        <v>3350</v>
      </c>
    </row>
    <row r="3759" spans="1:5">
      <c r="A3759" t="s">
        <v>57</v>
      </c>
      <c r="B3759">
        <v>2012</v>
      </c>
      <c r="C3759">
        <v>7</v>
      </c>
      <c r="D3759">
        <v>91</v>
      </c>
      <c r="E3759">
        <v>68782</v>
      </c>
    </row>
    <row r="3760" spans="1:5">
      <c r="A3760" t="s">
        <v>58</v>
      </c>
      <c r="B3760">
        <v>2012</v>
      </c>
      <c r="C3760">
        <v>7</v>
      </c>
      <c r="D3760">
        <v>19</v>
      </c>
      <c r="E3760">
        <v>7731</v>
      </c>
    </row>
    <row r="3761" spans="1:5">
      <c r="A3761" t="s">
        <v>59</v>
      </c>
      <c r="B3761">
        <v>2012</v>
      </c>
      <c r="C3761">
        <v>7</v>
      </c>
      <c r="D3761">
        <v>41</v>
      </c>
      <c r="E3761">
        <v>13592</v>
      </c>
    </row>
    <row r="3762" spans="1:5">
      <c r="A3762" t="s">
        <v>60</v>
      </c>
      <c r="B3762">
        <v>2012</v>
      </c>
      <c r="C3762">
        <v>7</v>
      </c>
      <c r="D3762">
        <v>35</v>
      </c>
      <c r="E3762">
        <v>3831</v>
      </c>
    </row>
    <row r="3763" spans="1:5">
      <c r="A3763" t="s">
        <v>61</v>
      </c>
      <c r="B3763">
        <v>2012</v>
      </c>
      <c r="C3763">
        <v>7</v>
      </c>
      <c r="D3763">
        <v>27</v>
      </c>
      <c r="E3763">
        <v>5153</v>
      </c>
    </row>
    <row r="3764" spans="1:5">
      <c r="A3764" t="s">
        <v>63</v>
      </c>
      <c r="B3764">
        <v>2012</v>
      </c>
      <c r="C3764">
        <v>7</v>
      </c>
      <c r="D3764">
        <v>0</v>
      </c>
      <c r="E3764">
        <v>0</v>
      </c>
    </row>
    <row r="3765" spans="1:5">
      <c r="A3765" t="s">
        <v>62</v>
      </c>
      <c r="B3765">
        <v>2012</v>
      </c>
      <c r="C3765">
        <v>7</v>
      </c>
      <c r="D3765">
        <v>90</v>
      </c>
      <c r="E3765">
        <v>98546</v>
      </c>
    </row>
    <row r="3766" spans="1:5">
      <c r="A3766" t="s">
        <v>6</v>
      </c>
      <c r="B3766">
        <v>2012</v>
      </c>
      <c r="C3766">
        <v>8</v>
      </c>
      <c r="D3766">
        <v>27</v>
      </c>
      <c r="E3766">
        <v>10768</v>
      </c>
    </row>
    <row r="3767" spans="1:5">
      <c r="A3767" t="s">
        <v>12</v>
      </c>
      <c r="B3767">
        <v>2012</v>
      </c>
      <c r="C3767">
        <v>8</v>
      </c>
      <c r="D3767">
        <v>7</v>
      </c>
      <c r="E3767">
        <v>2146</v>
      </c>
    </row>
    <row r="3768" spans="1:5">
      <c r="A3768" t="s">
        <v>13</v>
      </c>
      <c r="B3768">
        <v>2012</v>
      </c>
      <c r="C3768">
        <v>8</v>
      </c>
      <c r="D3768">
        <v>30</v>
      </c>
      <c r="E3768">
        <v>17897</v>
      </c>
    </row>
    <row r="3769" spans="1:5">
      <c r="A3769" t="s">
        <v>14</v>
      </c>
      <c r="B3769">
        <v>2012</v>
      </c>
      <c r="C3769">
        <v>8</v>
      </c>
      <c r="D3769">
        <v>20</v>
      </c>
      <c r="E3769">
        <v>5085</v>
      </c>
    </row>
    <row r="3770" spans="1:5">
      <c r="A3770" t="s">
        <v>15</v>
      </c>
      <c r="B3770">
        <v>2012</v>
      </c>
      <c r="C3770">
        <v>8</v>
      </c>
      <c r="D3770">
        <v>125</v>
      </c>
      <c r="E3770">
        <v>30911</v>
      </c>
    </row>
    <row r="3771" spans="1:5">
      <c r="A3771" t="s">
        <v>16</v>
      </c>
      <c r="B3771">
        <v>2012</v>
      </c>
      <c r="C3771">
        <v>8</v>
      </c>
      <c r="D3771">
        <v>11</v>
      </c>
      <c r="E3771">
        <v>23168</v>
      </c>
    </row>
    <row r="3772" spans="1:5">
      <c r="A3772" t="s">
        <v>17</v>
      </c>
      <c r="B3772">
        <v>2012</v>
      </c>
      <c r="C3772">
        <v>8</v>
      </c>
      <c r="D3772">
        <v>12</v>
      </c>
      <c r="E3772">
        <v>3514</v>
      </c>
    </row>
    <row r="3773" spans="1:5">
      <c r="A3773" t="s">
        <v>18</v>
      </c>
      <c r="B3773">
        <v>2012</v>
      </c>
      <c r="C3773">
        <v>8</v>
      </c>
      <c r="D3773">
        <v>11</v>
      </c>
      <c r="E3773">
        <v>3769</v>
      </c>
    </row>
    <row r="3774" spans="1:5">
      <c r="A3774" t="s">
        <v>19</v>
      </c>
      <c r="B3774">
        <v>2012</v>
      </c>
      <c r="C3774">
        <v>8</v>
      </c>
      <c r="D3774">
        <v>2</v>
      </c>
      <c r="E3774">
        <v>1958</v>
      </c>
    </row>
    <row r="3775" spans="1:5">
      <c r="A3775" t="s">
        <v>20</v>
      </c>
      <c r="B3775">
        <v>2012</v>
      </c>
      <c r="C3775">
        <v>8</v>
      </c>
      <c r="D3775">
        <v>0</v>
      </c>
      <c r="E3775">
        <v>0</v>
      </c>
    </row>
    <row r="3776" spans="1:5">
      <c r="A3776" t="s">
        <v>21</v>
      </c>
      <c r="B3776">
        <v>2012</v>
      </c>
      <c r="C3776">
        <v>8</v>
      </c>
      <c r="D3776">
        <v>53</v>
      </c>
      <c r="E3776">
        <v>32216</v>
      </c>
    </row>
    <row r="3777" spans="1:5">
      <c r="A3777" t="s">
        <v>22</v>
      </c>
      <c r="B3777">
        <v>2012</v>
      </c>
      <c r="C3777">
        <v>8</v>
      </c>
      <c r="D3777">
        <v>22</v>
      </c>
      <c r="E3777">
        <v>11182</v>
      </c>
    </row>
    <row r="3778" spans="1:5">
      <c r="A3778" t="s">
        <v>23</v>
      </c>
      <c r="B3778">
        <v>2012</v>
      </c>
      <c r="C3778">
        <v>8</v>
      </c>
      <c r="D3778">
        <v>9</v>
      </c>
      <c r="E3778">
        <v>4524</v>
      </c>
    </row>
    <row r="3779" spans="1:5">
      <c r="A3779" t="s">
        <v>24</v>
      </c>
      <c r="B3779">
        <v>2012</v>
      </c>
      <c r="C3779">
        <v>8</v>
      </c>
      <c r="D3779">
        <v>87</v>
      </c>
      <c r="E3779">
        <v>46222</v>
      </c>
    </row>
    <row r="3780" spans="1:5">
      <c r="A3780" t="s">
        <v>25</v>
      </c>
      <c r="B3780">
        <v>2012</v>
      </c>
      <c r="C3780">
        <v>8</v>
      </c>
      <c r="D3780">
        <v>39</v>
      </c>
      <c r="E3780">
        <v>9756</v>
      </c>
    </row>
    <row r="3781" spans="1:5">
      <c r="A3781" t="s">
        <v>26</v>
      </c>
      <c r="B3781">
        <v>2012</v>
      </c>
      <c r="C3781">
        <v>8</v>
      </c>
      <c r="D3781">
        <v>10</v>
      </c>
      <c r="E3781">
        <v>4862</v>
      </c>
    </row>
    <row r="3782" spans="1:5">
      <c r="A3782" t="s">
        <v>27</v>
      </c>
      <c r="B3782">
        <v>2012</v>
      </c>
      <c r="C3782">
        <v>8</v>
      </c>
      <c r="D3782">
        <v>41</v>
      </c>
      <c r="E3782">
        <v>9240</v>
      </c>
    </row>
    <row r="3783" spans="1:5">
      <c r="A3783" t="s">
        <v>28</v>
      </c>
      <c r="B3783">
        <v>2012</v>
      </c>
      <c r="C3783">
        <v>8</v>
      </c>
      <c r="D3783">
        <v>17</v>
      </c>
      <c r="E3783">
        <v>21570</v>
      </c>
    </row>
    <row r="3784" spans="1:5">
      <c r="A3784" t="s">
        <v>29</v>
      </c>
      <c r="B3784">
        <v>2012</v>
      </c>
      <c r="C3784">
        <v>8</v>
      </c>
      <c r="D3784">
        <v>23</v>
      </c>
      <c r="E3784">
        <v>17103</v>
      </c>
    </row>
    <row r="3785" spans="1:5">
      <c r="A3785" t="s">
        <v>30</v>
      </c>
      <c r="B3785">
        <v>2012</v>
      </c>
      <c r="C3785">
        <v>8</v>
      </c>
      <c r="D3785">
        <v>30</v>
      </c>
      <c r="E3785">
        <v>5364</v>
      </c>
    </row>
    <row r="3786" spans="1:5">
      <c r="A3786" t="s">
        <v>31</v>
      </c>
      <c r="B3786">
        <v>2012</v>
      </c>
      <c r="C3786">
        <v>8</v>
      </c>
      <c r="D3786">
        <v>16</v>
      </c>
      <c r="E3786">
        <v>8598</v>
      </c>
    </row>
    <row r="3787" spans="1:5">
      <c r="A3787" t="s">
        <v>32</v>
      </c>
      <c r="B3787">
        <v>2012</v>
      </c>
      <c r="C3787">
        <v>8</v>
      </c>
      <c r="D3787">
        <v>48</v>
      </c>
      <c r="E3787">
        <v>22906</v>
      </c>
    </row>
    <row r="3788" spans="1:5">
      <c r="A3788" t="s">
        <v>33</v>
      </c>
      <c r="B3788">
        <v>2012</v>
      </c>
      <c r="C3788">
        <v>8</v>
      </c>
      <c r="D3788">
        <v>52</v>
      </c>
      <c r="E3788">
        <v>15911</v>
      </c>
    </row>
    <row r="3789" spans="1:5">
      <c r="A3789" t="s">
        <v>34</v>
      </c>
      <c r="B3789">
        <v>2012</v>
      </c>
      <c r="C3789">
        <v>8</v>
      </c>
      <c r="D3789">
        <v>13</v>
      </c>
      <c r="E3789">
        <v>4000</v>
      </c>
    </row>
    <row r="3790" spans="1:5">
      <c r="A3790" t="s">
        <v>35</v>
      </c>
      <c r="B3790">
        <v>2012</v>
      </c>
      <c r="C3790">
        <v>8</v>
      </c>
      <c r="D3790">
        <v>42</v>
      </c>
      <c r="E3790">
        <v>15075</v>
      </c>
    </row>
    <row r="3791" spans="1:5">
      <c r="A3791" t="s">
        <v>36</v>
      </c>
      <c r="B3791">
        <v>2012</v>
      </c>
      <c r="C3791">
        <v>8</v>
      </c>
      <c r="D3791">
        <v>30</v>
      </c>
      <c r="E3791">
        <v>8696</v>
      </c>
    </row>
    <row r="3792" spans="1:5">
      <c r="A3792" t="s">
        <v>37</v>
      </c>
      <c r="B3792">
        <v>2012</v>
      </c>
      <c r="C3792">
        <v>8</v>
      </c>
      <c r="D3792">
        <v>7</v>
      </c>
      <c r="E3792">
        <v>2159</v>
      </c>
    </row>
    <row r="3793" spans="1:5">
      <c r="A3793" t="s">
        <v>38</v>
      </c>
      <c r="B3793">
        <v>2012</v>
      </c>
      <c r="C3793">
        <v>8</v>
      </c>
      <c r="D3793">
        <v>17</v>
      </c>
      <c r="E3793">
        <v>3951</v>
      </c>
    </row>
    <row r="3794" spans="1:5">
      <c r="A3794" t="s">
        <v>39</v>
      </c>
      <c r="B3794">
        <v>2012</v>
      </c>
      <c r="C3794">
        <v>8</v>
      </c>
      <c r="D3794">
        <v>35</v>
      </c>
      <c r="E3794">
        <v>17652</v>
      </c>
    </row>
    <row r="3795" spans="1:5">
      <c r="A3795" t="s">
        <v>40</v>
      </c>
      <c r="B3795">
        <v>2012</v>
      </c>
      <c r="C3795">
        <v>8</v>
      </c>
      <c r="D3795">
        <v>30</v>
      </c>
      <c r="E3795">
        <v>4823</v>
      </c>
    </row>
    <row r="3796" spans="1:5">
      <c r="A3796" t="s">
        <v>41</v>
      </c>
      <c r="B3796">
        <v>2012</v>
      </c>
      <c r="C3796">
        <v>8</v>
      </c>
      <c r="D3796">
        <v>19</v>
      </c>
      <c r="E3796">
        <v>5250</v>
      </c>
    </row>
    <row r="3797" spans="1:5">
      <c r="A3797" t="s">
        <v>42</v>
      </c>
      <c r="B3797">
        <v>2012</v>
      </c>
      <c r="C3797">
        <v>8</v>
      </c>
      <c r="D3797">
        <v>25</v>
      </c>
      <c r="E3797">
        <v>8433</v>
      </c>
    </row>
    <row r="3798" spans="1:5">
      <c r="A3798" t="s">
        <v>43</v>
      </c>
      <c r="B3798">
        <v>2012</v>
      </c>
      <c r="C3798">
        <v>8</v>
      </c>
      <c r="D3798">
        <v>102</v>
      </c>
      <c r="E3798">
        <v>12542</v>
      </c>
    </row>
    <row r="3799" spans="1:5">
      <c r="A3799" t="s">
        <v>44</v>
      </c>
      <c r="B3799">
        <v>2012</v>
      </c>
      <c r="C3799">
        <v>8</v>
      </c>
      <c r="D3799">
        <v>69</v>
      </c>
      <c r="E3799">
        <v>22818</v>
      </c>
    </row>
    <row r="3800" spans="1:5">
      <c r="A3800" t="s">
        <v>45</v>
      </c>
      <c r="B3800">
        <v>2012</v>
      </c>
      <c r="C3800">
        <v>8</v>
      </c>
      <c r="D3800">
        <v>9</v>
      </c>
      <c r="E3800">
        <v>1553</v>
      </c>
    </row>
    <row r="3801" spans="1:5">
      <c r="A3801" t="s">
        <v>46</v>
      </c>
      <c r="B3801">
        <v>2012</v>
      </c>
      <c r="C3801">
        <v>8</v>
      </c>
      <c r="D3801">
        <v>47</v>
      </c>
      <c r="E3801">
        <v>15947</v>
      </c>
    </row>
    <row r="3802" spans="1:5">
      <c r="A3802" t="s">
        <v>47</v>
      </c>
      <c r="B3802">
        <v>2012</v>
      </c>
      <c r="C3802">
        <v>8</v>
      </c>
      <c r="D3802">
        <v>20</v>
      </c>
      <c r="E3802">
        <v>4359</v>
      </c>
    </row>
    <row r="3803" spans="1:5">
      <c r="A3803" t="s">
        <v>48</v>
      </c>
      <c r="B3803">
        <v>2012</v>
      </c>
      <c r="C3803">
        <v>8</v>
      </c>
      <c r="D3803">
        <v>17</v>
      </c>
      <c r="E3803">
        <v>3529</v>
      </c>
    </row>
    <row r="3804" spans="1:5">
      <c r="A3804" t="s">
        <v>49</v>
      </c>
      <c r="B3804">
        <v>2012</v>
      </c>
      <c r="C3804">
        <v>8</v>
      </c>
      <c r="D3804">
        <v>55</v>
      </c>
      <c r="E3804">
        <v>17062</v>
      </c>
    </row>
    <row r="3805" spans="1:5">
      <c r="A3805" t="s">
        <v>50</v>
      </c>
      <c r="B3805">
        <v>2012</v>
      </c>
      <c r="C3805">
        <v>8</v>
      </c>
      <c r="D3805">
        <v>20</v>
      </c>
      <c r="E3805">
        <v>5583</v>
      </c>
    </row>
    <row r="3806" spans="1:5">
      <c r="A3806" t="s">
        <v>51</v>
      </c>
      <c r="B3806">
        <v>2012</v>
      </c>
      <c r="C3806">
        <v>8</v>
      </c>
      <c r="D3806">
        <v>17</v>
      </c>
      <c r="E3806">
        <v>6806</v>
      </c>
    </row>
    <row r="3807" spans="1:5">
      <c r="A3807" t="s">
        <v>52</v>
      </c>
      <c r="B3807">
        <v>2012</v>
      </c>
      <c r="C3807">
        <v>8</v>
      </c>
      <c r="D3807">
        <v>19</v>
      </c>
      <c r="E3807">
        <v>5613</v>
      </c>
    </row>
    <row r="3808" spans="1:5">
      <c r="A3808" t="s">
        <v>53</v>
      </c>
      <c r="B3808">
        <v>2012</v>
      </c>
      <c r="C3808">
        <v>8</v>
      </c>
      <c r="D3808">
        <v>57</v>
      </c>
      <c r="E3808">
        <v>13040</v>
      </c>
    </row>
    <row r="3809" spans="1:5">
      <c r="A3809" t="s">
        <v>54</v>
      </c>
      <c r="B3809">
        <v>2012</v>
      </c>
      <c r="C3809">
        <v>8</v>
      </c>
      <c r="D3809">
        <v>70</v>
      </c>
      <c r="E3809">
        <v>35285</v>
      </c>
    </row>
    <row r="3810" spans="1:5">
      <c r="A3810" t="s">
        <v>55</v>
      </c>
      <c r="B3810">
        <v>2012</v>
      </c>
      <c r="C3810">
        <v>8</v>
      </c>
      <c r="D3810">
        <v>47</v>
      </c>
      <c r="E3810">
        <v>19402</v>
      </c>
    </row>
    <row r="3811" spans="1:5">
      <c r="A3811" t="s">
        <v>56</v>
      </c>
      <c r="B3811">
        <v>2012</v>
      </c>
      <c r="C3811">
        <v>8</v>
      </c>
      <c r="D3811">
        <v>10</v>
      </c>
      <c r="E3811">
        <v>2781</v>
      </c>
    </row>
    <row r="3812" spans="1:5">
      <c r="A3812" t="s">
        <v>57</v>
      </c>
      <c r="B3812">
        <v>2012</v>
      </c>
      <c r="C3812">
        <v>8</v>
      </c>
      <c r="D3812">
        <v>91</v>
      </c>
      <c r="E3812">
        <v>71193</v>
      </c>
    </row>
    <row r="3813" spans="1:5">
      <c r="A3813" t="s">
        <v>58</v>
      </c>
      <c r="B3813">
        <v>2012</v>
      </c>
      <c r="C3813">
        <v>8</v>
      </c>
      <c r="D3813">
        <v>17</v>
      </c>
      <c r="E3813">
        <v>7095</v>
      </c>
    </row>
    <row r="3814" spans="1:5">
      <c r="A3814" t="s">
        <v>59</v>
      </c>
      <c r="B3814">
        <v>2012</v>
      </c>
      <c r="C3814">
        <v>8</v>
      </c>
      <c r="D3814">
        <v>38</v>
      </c>
      <c r="E3814">
        <v>11794</v>
      </c>
    </row>
    <row r="3815" spans="1:5">
      <c r="A3815" t="s">
        <v>60</v>
      </c>
      <c r="B3815">
        <v>2012</v>
      </c>
      <c r="C3815">
        <v>8</v>
      </c>
      <c r="D3815">
        <v>36</v>
      </c>
      <c r="E3815">
        <v>3945</v>
      </c>
    </row>
    <row r="3816" spans="1:5">
      <c r="A3816" t="s">
        <v>61</v>
      </c>
      <c r="B3816">
        <v>2012</v>
      </c>
      <c r="C3816">
        <v>8</v>
      </c>
      <c r="D3816">
        <v>26</v>
      </c>
      <c r="E3816">
        <v>4834</v>
      </c>
    </row>
    <row r="3817" spans="1:5">
      <c r="A3817" t="s">
        <v>63</v>
      </c>
      <c r="B3817">
        <v>2012</v>
      </c>
      <c r="C3817">
        <v>8</v>
      </c>
      <c r="D3817">
        <v>0</v>
      </c>
      <c r="E3817">
        <v>0</v>
      </c>
    </row>
    <row r="3818" spans="1:5">
      <c r="A3818" t="s">
        <v>62</v>
      </c>
      <c r="B3818">
        <v>2012</v>
      </c>
      <c r="C3818">
        <v>8</v>
      </c>
      <c r="D3818">
        <v>92</v>
      </c>
      <c r="E3818">
        <v>98624</v>
      </c>
    </row>
    <row r="3819" spans="1:5">
      <c r="A3819" t="s">
        <v>6</v>
      </c>
      <c r="B3819">
        <v>2012</v>
      </c>
      <c r="C3819">
        <v>9</v>
      </c>
      <c r="D3819">
        <v>27</v>
      </c>
      <c r="E3819">
        <v>9239</v>
      </c>
    </row>
    <row r="3820" spans="1:5">
      <c r="A3820" t="s">
        <v>12</v>
      </c>
      <c r="B3820">
        <v>2012</v>
      </c>
      <c r="C3820">
        <v>9</v>
      </c>
      <c r="D3820">
        <v>7</v>
      </c>
      <c r="E3820">
        <v>2249</v>
      </c>
    </row>
    <row r="3821" spans="1:5">
      <c r="A3821" t="s">
        <v>13</v>
      </c>
      <c r="B3821">
        <v>2012</v>
      </c>
      <c r="C3821">
        <v>9</v>
      </c>
      <c r="D3821">
        <v>31</v>
      </c>
      <c r="E3821">
        <v>19342</v>
      </c>
    </row>
    <row r="3822" spans="1:5">
      <c r="A3822" t="s">
        <v>14</v>
      </c>
      <c r="B3822">
        <v>2012</v>
      </c>
      <c r="C3822">
        <v>9</v>
      </c>
      <c r="D3822">
        <v>19</v>
      </c>
      <c r="E3822">
        <v>4934</v>
      </c>
    </row>
    <row r="3823" spans="1:5">
      <c r="A3823" t="s">
        <v>15</v>
      </c>
      <c r="B3823">
        <v>2012</v>
      </c>
      <c r="C3823">
        <v>9</v>
      </c>
      <c r="D3823">
        <v>127</v>
      </c>
      <c r="E3823">
        <v>35393</v>
      </c>
    </row>
    <row r="3824" spans="1:5">
      <c r="A3824" t="s">
        <v>16</v>
      </c>
      <c r="B3824">
        <v>2012</v>
      </c>
      <c r="C3824">
        <v>9</v>
      </c>
      <c r="D3824">
        <v>11</v>
      </c>
      <c r="E3824">
        <v>23843</v>
      </c>
    </row>
    <row r="3825" spans="1:5">
      <c r="A3825" t="s">
        <v>17</v>
      </c>
      <c r="B3825">
        <v>2012</v>
      </c>
      <c r="C3825">
        <v>9</v>
      </c>
      <c r="D3825">
        <v>14</v>
      </c>
      <c r="E3825">
        <v>3290</v>
      </c>
    </row>
    <row r="3826" spans="1:5">
      <c r="A3826" t="s">
        <v>18</v>
      </c>
      <c r="B3826">
        <v>2012</v>
      </c>
      <c r="C3826">
        <v>9</v>
      </c>
      <c r="D3826">
        <v>9</v>
      </c>
      <c r="E3826">
        <v>2821</v>
      </c>
    </row>
    <row r="3827" spans="1:5">
      <c r="A3827" t="s">
        <v>19</v>
      </c>
      <c r="B3827">
        <v>2012</v>
      </c>
      <c r="C3827">
        <v>9</v>
      </c>
      <c r="D3827">
        <v>2</v>
      </c>
      <c r="E3827">
        <v>2456</v>
      </c>
    </row>
    <row r="3828" spans="1:5">
      <c r="A3828" t="s">
        <v>20</v>
      </c>
      <c r="B3828">
        <v>2012</v>
      </c>
      <c r="C3828">
        <v>9</v>
      </c>
      <c r="D3828">
        <v>0</v>
      </c>
      <c r="E3828">
        <v>0</v>
      </c>
    </row>
    <row r="3829" spans="1:5">
      <c r="A3829" t="s">
        <v>21</v>
      </c>
      <c r="B3829">
        <v>2012</v>
      </c>
      <c r="C3829">
        <v>9</v>
      </c>
      <c r="D3829">
        <v>53</v>
      </c>
      <c r="E3829">
        <v>36363</v>
      </c>
    </row>
    <row r="3830" spans="1:5">
      <c r="A3830" t="s">
        <v>22</v>
      </c>
      <c r="B3830">
        <v>2012</v>
      </c>
      <c r="C3830">
        <v>9</v>
      </c>
      <c r="D3830">
        <v>24</v>
      </c>
      <c r="E3830">
        <v>13997</v>
      </c>
    </row>
    <row r="3831" spans="1:5">
      <c r="A3831" t="s">
        <v>23</v>
      </c>
      <c r="B3831">
        <v>2012</v>
      </c>
      <c r="C3831">
        <v>9</v>
      </c>
      <c r="D3831">
        <v>10</v>
      </c>
      <c r="E3831">
        <v>4716</v>
      </c>
    </row>
    <row r="3832" spans="1:5">
      <c r="A3832" t="s">
        <v>24</v>
      </c>
      <c r="B3832">
        <v>2012</v>
      </c>
      <c r="C3832">
        <v>9</v>
      </c>
      <c r="D3832">
        <v>85</v>
      </c>
      <c r="E3832">
        <v>46183</v>
      </c>
    </row>
    <row r="3833" spans="1:5">
      <c r="A3833" t="s">
        <v>25</v>
      </c>
      <c r="B3833">
        <v>2012</v>
      </c>
      <c r="C3833">
        <v>9</v>
      </c>
      <c r="D3833">
        <v>39</v>
      </c>
      <c r="E3833">
        <v>9892</v>
      </c>
    </row>
    <row r="3834" spans="1:5">
      <c r="A3834" t="s">
        <v>26</v>
      </c>
      <c r="B3834">
        <v>2012</v>
      </c>
      <c r="C3834">
        <v>9</v>
      </c>
      <c r="D3834">
        <v>9</v>
      </c>
      <c r="E3834">
        <v>5117</v>
      </c>
    </row>
    <row r="3835" spans="1:5">
      <c r="A3835" t="s">
        <v>27</v>
      </c>
      <c r="B3835">
        <v>2012</v>
      </c>
      <c r="C3835">
        <v>9</v>
      </c>
      <c r="D3835">
        <v>41</v>
      </c>
      <c r="E3835">
        <v>9766</v>
      </c>
    </row>
    <row r="3836" spans="1:5">
      <c r="A3836" t="s">
        <v>28</v>
      </c>
      <c r="B3836">
        <v>2012</v>
      </c>
      <c r="C3836">
        <v>9</v>
      </c>
      <c r="D3836">
        <v>17</v>
      </c>
      <c r="E3836">
        <v>20434</v>
      </c>
    </row>
    <row r="3837" spans="1:5">
      <c r="A3837" t="s">
        <v>29</v>
      </c>
      <c r="B3837">
        <v>2012</v>
      </c>
      <c r="C3837">
        <v>9</v>
      </c>
      <c r="D3837">
        <v>23</v>
      </c>
      <c r="E3837">
        <v>15300</v>
      </c>
    </row>
    <row r="3838" spans="1:5">
      <c r="A3838" t="s">
        <v>30</v>
      </c>
      <c r="B3838">
        <v>2012</v>
      </c>
      <c r="C3838">
        <v>9</v>
      </c>
      <c r="D3838">
        <v>30</v>
      </c>
      <c r="E3838">
        <v>5833</v>
      </c>
    </row>
    <row r="3839" spans="1:5">
      <c r="A3839" t="s">
        <v>31</v>
      </c>
      <c r="B3839">
        <v>2012</v>
      </c>
      <c r="C3839">
        <v>9</v>
      </c>
      <c r="D3839">
        <v>16</v>
      </c>
      <c r="E3839">
        <v>6248</v>
      </c>
    </row>
    <row r="3840" spans="1:5">
      <c r="A3840" t="s">
        <v>32</v>
      </c>
      <c r="B3840">
        <v>2012</v>
      </c>
      <c r="C3840">
        <v>9</v>
      </c>
      <c r="D3840">
        <v>47</v>
      </c>
      <c r="E3840">
        <v>27611</v>
      </c>
    </row>
    <row r="3841" spans="1:5">
      <c r="A3841" t="s">
        <v>33</v>
      </c>
      <c r="B3841">
        <v>2012</v>
      </c>
      <c r="C3841">
        <v>9</v>
      </c>
      <c r="D3841">
        <v>50</v>
      </c>
      <c r="E3841">
        <v>15317</v>
      </c>
    </row>
    <row r="3842" spans="1:5">
      <c r="A3842" t="s">
        <v>34</v>
      </c>
      <c r="B3842">
        <v>2012</v>
      </c>
      <c r="C3842">
        <v>9</v>
      </c>
      <c r="D3842">
        <v>15</v>
      </c>
      <c r="E3842">
        <v>4484</v>
      </c>
    </row>
    <row r="3843" spans="1:5">
      <c r="A3843" t="s">
        <v>35</v>
      </c>
      <c r="B3843">
        <v>2012</v>
      </c>
      <c r="C3843">
        <v>9</v>
      </c>
      <c r="D3843">
        <v>37</v>
      </c>
      <c r="E3843">
        <v>12017</v>
      </c>
    </row>
    <row r="3844" spans="1:5">
      <c r="A3844" t="s">
        <v>36</v>
      </c>
      <c r="B3844">
        <v>2012</v>
      </c>
      <c r="C3844">
        <v>9</v>
      </c>
      <c r="D3844">
        <v>29</v>
      </c>
      <c r="E3844">
        <v>8945</v>
      </c>
    </row>
    <row r="3845" spans="1:5">
      <c r="A3845" t="s">
        <v>37</v>
      </c>
      <c r="B3845">
        <v>2012</v>
      </c>
      <c r="C3845">
        <v>9</v>
      </c>
      <c r="D3845">
        <v>7</v>
      </c>
      <c r="E3845">
        <v>2560</v>
      </c>
    </row>
    <row r="3846" spans="1:5">
      <c r="A3846" t="s">
        <v>38</v>
      </c>
      <c r="B3846">
        <v>2012</v>
      </c>
      <c r="C3846">
        <v>9</v>
      </c>
      <c r="D3846">
        <v>16</v>
      </c>
      <c r="E3846">
        <v>3261</v>
      </c>
    </row>
    <row r="3847" spans="1:5">
      <c r="A3847" t="s">
        <v>39</v>
      </c>
      <c r="B3847">
        <v>2012</v>
      </c>
      <c r="C3847">
        <v>9</v>
      </c>
      <c r="D3847">
        <v>32</v>
      </c>
      <c r="E3847">
        <v>14820</v>
      </c>
    </row>
    <row r="3848" spans="1:5">
      <c r="A3848" t="s">
        <v>40</v>
      </c>
      <c r="B3848">
        <v>2012</v>
      </c>
      <c r="C3848">
        <v>9</v>
      </c>
      <c r="D3848">
        <v>27</v>
      </c>
      <c r="E3848">
        <v>4445</v>
      </c>
    </row>
    <row r="3849" spans="1:5">
      <c r="A3849" t="s">
        <v>41</v>
      </c>
      <c r="B3849">
        <v>2012</v>
      </c>
      <c r="C3849">
        <v>9</v>
      </c>
      <c r="D3849">
        <v>18</v>
      </c>
      <c r="E3849">
        <v>5022</v>
      </c>
    </row>
    <row r="3850" spans="1:5">
      <c r="A3850" t="s">
        <v>42</v>
      </c>
      <c r="B3850">
        <v>2012</v>
      </c>
      <c r="C3850">
        <v>9</v>
      </c>
      <c r="D3850">
        <v>26</v>
      </c>
      <c r="E3850">
        <v>9434</v>
      </c>
    </row>
    <row r="3851" spans="1:5">
      <c r="A3851" t="s">
        <v>43</v>
      </c>
      <c r="B3851">
        <v>2012</v>
      </c>
      <c r="C3851">
        <v>9</v>
      </c>
      <c r="D3851">
        <v>104</v>
      </c>
      <c r="E3851">
        <v>13870</v>
      </c>
    </row>
    <row r="3852" spans="1:5">
      <c r="A3852" t="s">
        <v>44</v>
      </c>
      <c r="B3852">
        <v>2012</v>
      </c>
      <c r="C3852">
        <v>9</v>
      </c>
      <c r="D3852">
        <v>68</v>
      </c>
      <c r="E3852">
        <v>22679</v>
      </c>
    </row>
    <row r="3853" spans="1:5">
      <c r="A3853" t="s">
        <v>45</v>
      </c>
      <c r="B3853">
        <v>2012</v>
      </c>
      <c r="C3853">
        <v>9</v>
      </c>
      <c r="D3853">
        <v>11</v>
      </c>
      <c r="E3853">
        <v>1558</v>
      </c>
    </row>
    <row r="3854" spans="1:5">
      <c r="A3854" t="s">
        <v>46</v>
      </c>
      <c r="B3854">
        <v>2012</v>
      </c>
      <c r="C3854">
        <v>9</v>
      </c>
      <c r="D3854">
        <v>41</v>
      </c>
      <c r="E3854">
        <v>14506</v>
      </c>
    </row>
    <row r="3855" spans="1:5">
      <c r="A3855" t="s">
        <v>47</v>
      </c>
      <c r="B3855">
        <v>2012</v>
      </c>
      <c r="C3855">
        <v>9</v>
      </c>
      <c r="D3855">
        <v>18</v>
      </c>
      <c r="E3855">
        <v>4113</v>
      </c>
    </row>
    <row r="3856" spans="1:5">
      <c r="A3856" t="s">
        <v>48</v>
      </c>
      <c r="B3856">
        <v>2012</v>
      </c>
      <c r="C3856">
        <v>9</v>
      </c>
      <c r="D3856">
        <v>19</v>
      </c>
      <c r="E3856">
        <v>4133</v>
      </c>
    </row>
    <row r="3857" spans="1:5">
      <c r="A3857" t="s">
        <v>49</v>
      </c>
      <c r="B3857">
        <v>2012</v>
      </c>
      <c r="C3857">
        <v>9</v>
      </c>
      <c r="D3857">
        <v>53</v>
      </c>
      <c r="E3857">
        <v>16211</v>
      </c>
    </row>
    <row r="3858" spans="1:5">
      <c r="A3858" t="s">
        <v>50</v>
      </c>
      <c r="B3858">
        <v>2012</v>
      </c>
      <c r="C3858">
        <v>9</v>
      </c>
      <c r="D3858">
        <v>20</v>
      </c>
      <c r="E3858">
        <v>6537</v>
      </c>
    </row>
    <row r="3859" spans="1:5">
      <c r="A3859" t="s">
        <v>51</v>
      </c>
      <c r="B3859">
        <v>2012</v>
      </c>
      <c r="C3859">
        <v>9</v>
      </c>
      <c r="D3859">
        <v>16</v>
      </c>
      <c r="E3859">
        <v>6690</v>
      </c>
    </row>
    <row r="3860" spans="1:5">
      <c r="A3860" t="s">
        <v>52</v>
      </c>
      <c r="B3860">
        <v>2012</v>
      </c>
      <c r="C3860">
        <v>9</v>
      </c>
      <c r="D3860">
        <v>19</v>
      </c>
      <c r="E3860">
        <v>4923</v>
      </c>
    </row>
    <row r="3861" spans="1:5">
      <c r="A3861" t="s">
        <v>53</v>
      </c>
      <c r="B3861">
        <v>2012</v>
      </c>
      <c r="C3861">
        <v>9</v>
      </c>
      <c r="D3861">
        <v>56</v>
      </c>
      <c r="E3861">
        <v>12580</v>
      </c>
    </row>
    <row r="3862" spans="1:5">
      <c r="A3862" t="s">
        <v>54</v>
      </c>
      <c r="B3862">
        <v>2012</v>
      </c>
      <c r="C3862">
        <v>9</v>
      </c>
      <c r="D3862">
        <v>69</v>
      </c>
      <c r="E3862">
        <v>43127</v>
      </c>
    </row>
    <row r="3863" spans="1:5">
      <c r="A3863" t="s">
        <v>55</v>
      </c>
      <c r="B3863">
        <v>2012</v>
      </c>
      <c r="C3863">
        <v>9</v>
      </c>
      <c r="D3863">
        <v>46</v>
      </c>
      <c r="E3863">
        <v>25129</v>
      </c>
    </row>
    <row r="3864" spans="1:5">
      <c r="A3864" t="s">
        <v>56</v>
      </c>
      <c r="B3864">
        <v>2012</v>
      </c>
      <c r="C3864">
        <v>9</v>
      </c>
      <c r="D3864">
        <v>10</v>
      </c>
      <c r="E3864">
        <v>2663</v>
      </c>
    </row>
    <row r="3865" spans="1:5">
      <c r="A3865" t="s">
        <v>57</v>
      </c>
      <c r="B3865">
        <v>2012</v>
      </c>
      <c r="C3865">
        <v>9</v>
      </c>
      <c r="D3865">
        <v>93</v>
      </c>
      <c r="E3865">
        <v>70250</v>
      </c>
    </row>
    <row r="3866" spans="1:5">
      <c r="A3866" t="s">
        <v>58</v>
      </c>
      <c r="B3866">
        <v>2012</v>
      </c>
      <c r="C3866">
        <v>9</v>
      </c>
      <c r="D3866">
        <v>17</v>
      </c>
      <c r="E3866">
        <v>7573</v>
      </c>
    </row>
    <row r="3867" spans="1:5">
      <c r="A3867" t="s">
        <v>59</v>
      </c>
      <c r="B3867">
        <v>2012</v>
      </c>
      <c r="C3867">
        <v>9</v>
      </c>
      <c r="D3867">
        <v>40</v>
      </c>
      <c r="E3867">
        <v>13796</v>
      </c>
    </row>
    <row r="3868" spans="1:5">
      <c r="A3868" t="s">
        <v>60</v>
      </c>
      <c r="B3868">
        <v>2012</v>
      </c>
      <c r="C3868">
        <v>9</v>
      </c>
      <c r="D3868">
        <v>34</v>
      </c>
      <c r="E3868">
        <v>3669</v>
      </c>
    </row>
    <row r="3869" spans="1:5">
      <c r="A3869" t="s">
        <v>61</v>
      </c>
      <c r="B3869">
        <v>2012</v>
      </c>
      <c r="C3869">
        <v>9</v>
      </c>
      <c r="D3869">
        <v>26</v>
      </c>
      <c r="E3869">
        <v>5392</v>
      </c>
    </row>
    <row r="3870" spans="1:5">
      <c r="A3870" t="s">
        <v>63</v>
      </c>
      <c r="B3870">
        <v>2012</v>
      </c>
      <c r="C3870">
        <v>9</v>
      </c>
      <c r="D3870">
        <v>0</v>
      </c>
      <c r="E3870">
        <v>0</v>
      </c>
    </row>
    <row r="3871" spans="1:5">
      <c r="A3871" t="s">
        <v>62</v>
      </c>
      <c r="B3871">
        <v>2012</v>
      </c>
      <c r="C3871">
        <v>9</v>
      </c>
      <c r="D3871">
        <v>87</v>
      </c>
      <c r="E3871">
        <v>100294</v>
      </c>
    </row>
    <row r="3872" spans="1:5">
      <c r="A3872" t="s">
        <v>6</v>
      </c>
      <c r="B3872">
        <v>2012</v>
      </c>
      <c r="C3872">
        <v>10</v>
      </c>
      <c r="D3872">
        <v>26</v>
      </c>
      <c r="E3872">
        <v>9175</v>
      </c>
    </row>
    <row r="3873" spans="1:5">
      <c r="A3873" t="s">
        <v>12</v>
      </c>
      <c r="B3873">
        <v>2012</v>
      </c>
      <c r="C3873">
        <v>10</v>
      </c>
      <c r="D3873">
        <v>6</v>
      </c>
      <c r="E3873">
        <v>2041</v>
      </c>
    </row>
    <row r="3874" spans="1:5">
      <c r="A3874" t="s">
        <v>13</v>
      </c>
      <c r="B3874">
        <v>2012</v>
      </c>
      <c r="C3874">
        <v>10</v>
      </c>
      <c r="D3874">
        <v>30</v>
      </c>
      <c r="E3874">
        <v>19115</v>
      </c>
    </row>
    <row r="3875" spans="1:5">
      <c r="A3875" t="s">
        <v>14</v>
      </c>
      <c r="B3875">
        <v>2012</v>
      </c>
      <c r="C3875">
        <v>10</v>
      </c>
      <c r="D3875">
        <v>20</v>
      </c>
      <c r="E3875">
        <v>5401</v>
      </c>
    </row>
    <row r="3876" spans="1:5">
      <c r="A3876" t="s">
        <v>15</v>
      </c>
      <c r="B3876">
        <v>2012</v>
      </c>
      <c r="C3876">
        <v>10</v>
      </c>
      <c r="D3876">
        <v>128</v>
      </c>
      <c r="E3876">
        <v>30156</v>
      </c>
    </row>
    <row r="3877" spans="1:5">
      <c r="A3877" t="s">
        <v>16</v>
      </c>
      <c r="B3877">
        <v>2012</v>
      </c>
      <c r="C3877">
        <v>10</v>
      </c>
      <c r="D3877">
        <v>10</v>
      </c>
      <c r="E3877">
        <v>23420</v>
      </c>
    </row>
    <row r="3878" spans="1:5">
      <c r="A3878" t="s">
        <v>17</v>
      </c>
      <c r="B3878">
        <v>2012</v>
      </c>
      <c r="C3878">
        <v>10</v>
      </c>
      <c r="D3878">
        <v>18</v>
      </c>
      <c r="E3878">
        <v>4448</v>
      </c>
    </row>
    <row r="3879" spans="1:5">
      <c r="A3879" t="s">
        <v>18</v>
      </c>
      <c r="B3879">
        <v>2012</v>
      </c>
      <c r="C3879">
        <v>10</v>
      </c>
      <c r="D3879">
        <v>10</v>
      </c>
      <c r="E3879">
        <v>3125</v>
      </c>
    </row>
    <row r="3880" spans="1:5">
      <c r="A3880" t="s">
        <v>19</v>
      </c>
      <c r="B3880">
        <v>2012</v>
      </c>
      <c r="C3880">
        <v>10</v>
      </c>
      <c r="D3880">
        <v>2</v>
      </c>
      <c r="E3880">
        <v>2376</v>
      </c>
    </row>
    <row r="3881" spans="1:5">
      <c r="A3881" t="s">
        <v>20</v>
      </c>
      <c r="B3881">
        <v>2012</v>
      </c>
      <c r="C3881">
        <v>10</v>
      </c>
      <c r="D3881">
        <v>0</v>
      </c>
      <c r="E3881">
        <v>0</v>
      </c>
    </row>
    <row r="3882" spans="1:5">
      <c r="A3882" t="s">
        <v>21</v>
      </c>
      <c r="B3882">
        <v>2012</v>
      </c>
      <c r="C3882">
        <v>10</v>
      </c>
      <c r="D3882">
        <v>54</v>
      </c>
      <c r="E3882">
        <v>36165</v>
      </c>
    </row>
    <row r="3883" spans="1:5">
      <c r="A3883" t="s">
        <v>22</v>
      </c>
      <c r="B3883">
        <v>2012</v>
      </c>
      <c r="C3883">
        <v>10</v>
      </c>
      <c r="D3883">
        <v>24</v>
      </c>
      <c r="E3883">
        <v>13442</v>
      </c>
    </row>
    <row r="3884" spans="1:5">
      <c r="A3884" t="s">
        <v>23</v>
      </c>
      <c r="B3884">
        <v>2012</v>
      </c>
      <c r="C3884">
        <v>10</v>
      </c>
      <c r="D3884">
        <v>10</v>
      </c>
      <c r="E3884">
        <v>4720</v>
      </c>
    </row>
    <row r="3885" spans="1:5">
      <c r="A3885" t="s">
        <v>24</v>
      </c>
      <c r="B3885">
        <v>2012</v>
      </c>
      <c r="C3885">
        <v>10</v>
      </c>
      <c r="D3885">
        <v>81</v>
      </c>
      <c r="E3885">
        <v>46314</v>
      </c>
    </row>
    <row r="3886" spans="1:5">
      <c r="A3886" t="s">
        <v>25</v>
      </c>
      <c r="B3886">
        <v>2012</v>
      </c>
      <c r="C3886">
        <v>10</v>
      </c>
      <c r="D3886">
        <v>38</v>
      </c>
      <c r="E3886">
        <v>9613</v>
      </c>
    </row>
    <row r="3887" spans="1:5">
      <c r="A3887" t="s">
        <v>26</v>
      </c>
      <c r="B3887">
        <v>2012</v>
      </c>
      <c r="C3887">
        <v>10</v>
      </c>
      <c r="D3887">
        <v>11</v>
      </c>
      <c r="E3887">
        <v>4740</v>
      </c>
    </row>
    <row r="3888" spans="1:5">
      <c r="A3888" t="s">
        <v>27</v>
      </c>
      <c r="B3888">
        <v>2012</v>
      </c>
      <c r="C3888">
        <v>10</v>
      </c>
      <c r="D3888">
        <v>43</v>
      </c>
      <c r="E3888">
        <v>9843</v>
      </c>
    </row>
    <row r="3889" spans="1:5">
      <c r="A3889" t="s">
        <v>28</v>
      </c>
      <c r="B3889">
        <v>2012</v>
      </c>
      <c r="C3889">
        <v>10</v>
      </c>
      <c r="D3889">
        <v>16</v>
      </c>
      <c r="E3889">
        <v>19074</v>
      </c>
    </row>
    <row r="3890" spans="1:5">
      <c r="A3890" t="s">
        <v>29</v>
      </c>
      <c r="B3890">
        <v>2012</v>
      </c>
      <c r="C3890">
        <v>10</v>
      </c>
      <c r="D3890">
        <v>20</v>
      </c>
      <c r="E3890">
        <v>13104</v>
      </c>
    </row>
    <row r="3891" spans="1:5">
      <c r="A3891" t="s">
        <v>30</v>
      </c>
      <c r="B3891">
        <v>2012</v>
      </c>
      <c r="C3891">
        <v>10</v>
      </c>
      <c r="D3891">
        <v>29</v>
      </c>
      <c r="E3891">
        <v>5256</v>
      </c>
    </row>
    <row r="3892" spans="1:5">
      <c r="A3892" t="s">
        <v>31</v>
      </c>
      <c r="B3892">
        <v>2012</v>
      </c>
      <c r="C3892">
        <v>10</v>
      </c>
      <c r="D3892">
        <v>17</v>
      </c>
      <c r="E3892">
        <v>10313</v>
      </c>
    </row>
    <row r="3893" spans="1:5">
      <c r="A3893" t="s">
        <v>32</v>
      </c>
      <c r="B3893">
        <v>2012</v>
      </c>
      <c r="C3893">
        <v>10</v>
      </c>
      <c r="D3893">
        <v>47</v>
      </c>
      <c r="E3893">
        <v>27500</v>
      </c>
    </row>
    <row r="3894" spans="1:5">
      <c r="A3894" t="s">
        <v>33</v>
      </c>
      <c r="B3894">
        <v>2012</v>
      </c>
      <c r="C3894">
        <v>10</v>
      </c>
      <c r="D3894">
        <v>45</v>
      </c>
      <c r="E3894">
        <v>12803</v>
      </c>
    </row>
    <row r="3895" spans="1:5">
      <c r="A3895" t="s">
        <v>34</v>
      </c>
      <c r="B3895">
        <v>2012</v>
      </c>
      <c r="C3895">
        <v>10</v>
      </c>
      <c r="D3895">
        <v>13</v>
      </c>
      <c r="E3895">
        <v>3605</v>
      </c>
    </row>
    <row r="3896" spans="1:5">
      <c r="A3896" t="s">
        <v>35</v>
      </c>
      <c r="B3896">
        <v>2012</v>
      </c>
      <c r="C3896">
        <v>10</v>
      </c>
      <c r="D3896">
        <v>40</v>
      </c>
      <c r="E3896">
        <v>13283</v>
      </c>
    </row>
    <row r="3897" spans="1:5">
      <c r="A3897" t="s">
        <v>36</v>
      </c>
      <c r="B3897">
        <v>2012</v>
      </c>
      <c r="C3897">
        <v>10</v>
      </c>
      <c r="D3897">
        <v>28</v>
      </c>
      <c r="E3897">
        <v>9125</v>
      </c>
    </row>
    <row r="3898" spans="1:5">
      <c r="A3898" t="s">
        <v>37</v>
      </c>
      <c r="B3898">
        <v>2012</v>
      </c>
      <c r="C3898">
        <v>10</v>
      </c>
      <c r="D3898">
        <v>7</v>
      </c>
      <c r="E3898">
        <v>2719</v>
      </c>
    </row>
    <row r="3899" spans="1:5">
      <c r="A3899" t="s">
        <v>38</v>
      </c>
      <c r="B3899">
        <v>2012</v>
      </c>
      <c r="C3899">
        <v>10</v>
      </c>
      <c r="D3899">
        <v>16</v>
      </c>
      <c r="E3899">
        <v>3245</v>
      </c>
    </row>
    <row r="3900" spans="1:5">
      <c r="A3900" t="s">
        <v>39</v>
      </c>
      <c r="B3900">
        <v>2012</v>
      </c>
      <c r="C3900">
        <v>10</v>
      </c>
      <c r="D3900">
        <v>29</v>
      </c>
      <c r="E3900">
        <v>9822</v>
      </c>
    </row>
    <row r="3901" spans="1:5">
      <c r="A3901" t="s">
        <v>40</v>
      </c>
      <c r="B3901">
        <v>2012</v>
      </c>
      <c r="C3901">
        <v>10</v>
      </c>
      <c r="D3901">
        <v>29</v>
      </c>
      <c r="E3901">
        <v>5042</v>
      </c>
    </row>
    <row r="3902" spans="1:5">
      <c r="A3902" t="s">
        <v>41</v>
      </c>
      <c r="B3902">
        <v>2012</v>
      </c>
      <c r="C3902">
        <v>10</v>
      </c>
      <c r="D3902">
        <v>18</v>
      </c>
      <c r="E3902">
        <v>4543</v>
      </c>
    </row>
    <row r="3903" spans="1:5">
      <c r="A3903" t="s">
        <v>42</v>
      </c>
      <c r="B3903">
        <v>2012</v>
      </c>
      <c r="C3903">
        <v>10</v>
      </c>
      <c r="D3903">
        <v>25</v>
      </c>
      <c r="E3903">
        <v>8594</v>
      </c>
    </row>
    <row r="3904" spans="1:5">
      <c r="A3904" t="s">
        <v>43</v>
      </c>
      <c r="B3904">
        <v>2012</v>
      </c>
      <c r="C3904">
        <v>10</v>
      </c>
      <c r="D3904">
        <v>106</v>
      </c>
      <c r="E3904">
        <v>13679</v>
      </c>
    </row>
    <row r="3905" spans="1:5">
      <c r="A3905" t="s">
        <v>44</v>
      </c>
      <c r="B3905">
        <v>2012</v>
      </c>
      <c r="C3905">
        <v>10</v>
      </c>
      <c r="D3905">
        <v>68</v>
      </c>
      <c r="E3905">
        <v>18268</v>
      </c>
    </row>
    <row r="3906" spans="1:5">
      <c r="A3906" t="s">
        <v>45</v>
      </c>
      <c r="B3906">
        <v>2012</v>
      </c>
      <c r="C3906">
        <v>10</v>
      </c>
      <c r="D3906">
        <v>11</v>
      </c>
      <c r="E3906">
        <v>1884</v>
      </c>
    </row>
    <row r="3907" spans="1:5">
      <c r="A3907" t="s">
        <v>46</v>
      </c>
      <c r="B3907">
        <v>2012</v>
      </c>
      <c r="C3907">
        <v>10</v>
      </c>
      <c r="D3907">
        <v>40</v>
      </c>
      <c r="E3907">
        <v>14448</v>
      </c>
    </row>
    <row r="3908" spans="1:5">
      <c r="A3908" t="s">
        <v>47</v>
      </c>
      <c r="B3908">
        <v>2012</v>
      </c>
      <c r="C3908">
        <v>10</v>
      </c>
      <c r="D3908">
        <v>19</v>
      </c>
      <c r="E3908">
        <v>4302</v>
      </c>
    </row>
    <row r="3909" spans="1:5">
      <c r="A3909" t="s">
        <v>48</v>
      </c>
      <c r="B3909">
        <v>2012</v>
      </c>
      <c r="C3909">
        <v>10</v>
      </c>
      <c r="D3909">
        <v>20</v>
      </c>
      <c r="E3909">
        <v>4219</v>
      </c>
    </row>
    <row r="3910" spans="1:5">
      <c r="A3910" t="s">
        <v>49</v>
      </c>
      <c r="B3910">
        <v>2012</v>
      </c>
      <c r="C3910">
        <v>10</v>
      </c>
      <c r="D3910">
        <v>53</v>
      </c>
      <c r="E3910">
        <v>13315</v>
      </c>
    </row>
    <row r="3911" spans="1:5">
      <c r="A3911" t="s">
        <v>50</v>
      </c>
      <c r="B3911">
        <v>2012</v>
      </c>
      <c r="C3911">
        <v>10</v>
      </c>
      <c r="D3911">
        <v>20</v>
      </c>
      <c r="E3911">
        <v>6093</v>
      </c>
    </row>
    <row r="3912" spans="1:5">
      <c r="A3912" t="s">
        <v>51</v>
      </c>
      <c r="B3912">
        <v>2012</v>
      </c>
      <c r="C3912">
        <v>10</v>
      </c>
      <c r="D3912">
        <v>17</v>
      </c>
      <c r="E3912">
        <v>5621</v>
      </c>
    </row>
    <row r="3913" spans="1:5">
      <c r="A3913" t="s">
        <v>52</v>
      </c>
      <c r="B3913">
        <v>2012</v>
      </c>
      <c r="C3913">
        <v>10</v>
      </c>
      <c r="D3913">
        <v>19</v>
      </c>
      <c r="E3913">
        <v>5253</v>
      </c>
    </row>
    <row r="3914" spans="1:5">
      <c r="A3914" t="s">
        <v>53</v>
      </c>
      <c r="B3914">
        <v>2012</v>
      </c>
      <c r="C3914">
        <v>10</v>
      </c>
      <c r="D3914">
        <v>55</v>
      </c>
      <c r="E3914">
        <v>11404</v>
      </c>
    </row>
    <row r="3915" spans="1:5">
      <c r="A3915" t="s">
        <v>54</v>
      </c>
      <c r="B3915">
        <v>2012</v>
      </c>
      <c r="C3915">
        <v>10</v>
      </c>
      <c r="D3915">
        <v>67</v>
      </c>
      <c r="E3915">
        <v>33421</v>
      </c>
    </row>
    <row r="3916" spans="1:5">
      <c r="A3916" t="s">
        <v>55</v>
      </c>
      <c r="B3916">
        <v>2012</v>
      </c>
      <c r="C3916">
        <v>10</v>
      </c>
      <c r="D3916">
        <v>45</v>
      </c>
      <c r="E3916">
        <v>20107</v>
      </c>
    </row>
    <row r="3917" spans="1:5">
      <c r="A3917" t="s">
        <v>56</v>
      </c>
      <c r="B3917">
        <v>2012</v>
      </c>
      <c r="C3917">
        <v>10</v>
      </c>
      <c r="D3917">
        <v>10</v>
      </c>
      <c r="E3917">
        <v>2643</v>
      </c>
    </row>
    <row r="3918" spans="1:5">
      <c r="A3918" t="s">
        <v>57</v>
      </c>
      <c r="B3918">
        <v>2012</v>
      </c>
      <c r="C3918">
        <v>10</v>
      </c>
      <c r="D3918">
        <v>93</v>
      </c>
      <c r="E3918">
        <v>68552</v>
      </c>
    </row>
    <row r="3919" spans="1:5">
      <c r="A3919" t="s">
        <v>58</v>
      </c>
      <c r="B3919">
        <v>2012</v>
      </c>
      <c r="C3919">
        <v>10</v>
      </c>
      <c r="D3919">
        <v>17</v>
      </c>
      <c r="E3919">
        <v>7117</v>
      </c>
    </row>
    <row r="3920" spans="1:5">
      <c r="A3920" t="s">
        <v>59</v>
      </c>
      <c r="B3920">
        <v>2012</v>
      </c>
      <c r="C3920">
        <v>10</v>
      </c>
      <c r="D3920">
        <v>40</v>
      </c>
      <c r="E3920">
        <v>13424</v>
      </c>
    </row>
    <row r="3921" spans="1:5">
      <c r="A3921" t="s">
        <v>60</v>
      </c>
      <c r="B3921">
        <v>2012</v>
      </c>
      <c r="C3921">
        <v>10</v>
      </c>
      <c r="D3921">
        <v>35</v>
      </c>
      <c r="E3921">
        <v>3798</v>
      </c>
    </row>
    <row r="3922" spans="1:5">
      <c r="A3922" t="s">
        <v>61</v>
      </c>
      <c r="B3922">
        <v>2012</v>
      </c>
      <c r="C3922">
        <v>10</v>
      </c>
      <c r="D3922">
        <v>27</v>
      </c>
      <c r="E3922">
        <v>5399</v>
      </c>
    </row>
    <row r="3923" spans="1:5">
      <c r="A3923" t="s">
        <v>63</v>
      </c>
      <c r="B3923">
        <v>2012</v>
      </c>
      <c r="C3923">
        <v>10</v>
      </c>
      <c r="D3923">
        <v>0</v>
      </c>
      <c r="E3923">
        <v>0</v>
      </c>
    </row>
    <row r="3924" spans="1:5">
      <c r="A3924" t="s">
        <v>62</v>
      </c>
      <c r="B3924">
        <v>2012</v>
      </c>
      <c r="C3924">
        <v>10</v>
      </c>
      <c r="D3924">
        <v>84</v>
      </c>
      <c r="E3924">
        <v>103496</v>
      </c>
    </row>
    <row r="3925" spans="1:5">
      <c r="A3925" t="s">
        <v>6</v>
      </c>
      <c r="B3925">
        <v>2012</v>
      </c>
      <c r="C3925">
        <v>11</v>
      </c>
      <c r="D3925">
        <v>25</v>
      </c>
      <c r="E3925">
        <v>9281</v>
      </c>
    </row>
    <row r="3926" spans="1:5">
      <c r="A3926" t="s">
        <v>12</v>
      </c>
      <c r="B3926">
        <v>2012</v>
      </c>
      <c r="C3926">
        <v>11</v>
      </c>
      <c r="D3926">
        <v>6</v>
      </c>
      <c r="E3926">
        <v>1878</v>
      </c>
    </row>
    <row r="3927" spans="1:5">
      <c r="A3927" t="s">
        <v>13</v>
      </c>
      <c r="B3927">
        <v>2012</v>
      </c>
      <c r="C3927">
        <v>11</v>
      </c>
      <c r="D3927">
        <v>31</v>
      </c>
      <c r="E3927">
        <v>19109</v>
      </c>
    </row>
    <row r="3928" spans="1:5">
      <c r="A3928" t="s">
        <v>14</v>
      </c>
      <c r="B3928">
        <v>2012</v>
      </c>
      <c r="C3928">
        <v>11</v>
      </c>
      <c r="D3928">
        <v>20</v>
      </c>
      <c r="E3928">
        <v>5410</v>
      </c>
    </row>
    <row r="3929" spans="1:5">
      <c r="A3929" t="s">
        <v>15</v>
      </c>
      <c r="B3929">
        <v>2012</v>
      </c>
      <c r="C3929">
        <v>11</v>
      </c>
      <c r="D3929">
        <v>128</v>
      </c>
      <c r="E3929">
        <v>29445</v>
      </c>
    </row>
    <row r="3930" spans="1:5">
      <c r="A3930" t="s">
        <v>16</v>
      </c>
      <c r="B3930">
        <v>2012</v>
      </c>
      <c r="C3930">
        <v>11</v>
      </c>
      <c r="D3930">
        <v>10</v>
      </c>
      <c r="E3930">
        <v>23003</v>
      </c>
    </row>
    <row r="3931" spans="1:5">
      <c r="A3931" t="s">
        <v>17</v>
      </c>
      <c r="B3931">
        <v>2012</v>
      </c>
      <c r="C3931">
        <v>11</v>
      </c>
      <c r="D3931">
        <v>19</v>
      </c>
      <c r="E3931">
        <v>1525</v>
      </c>
    </row>
    <row r="3932" spans="1:5">
      <c r="A3932" t="s">
        <v>18</v>
      </c>
      <c r="B3932">
        <v>2012</v>
      </c>
      <c r="C3932">
        <v>11</v>
      </c>
      <c r="D3932">
        <v>9</v>
      </c>
      <c r="E3932">
        <v>2774</v>
      </c>
    </row>
    <row r="3933" spans="1:5">
      <c r="A3933" t="s">
        <v>19</v>
      </c>
      <c r="B3933">
        <v>2012</v>
      </c>
      <c r="C3933">
        <v>11</v>
      </c>
      <c r="D3933">
        <v>2</v>
      </c>
      <c r="E3933">
        <v>2105</v>
      </c>
    </row>
    <row r="3934" spans="1:5">
      <c r="A3934" t="s">
        <v>20</v>
      </c>
      <c r="B3934">
        <v>2012</v>
      </c>
      <c r="C3934">
        <v>11</v>
      </c>
      <c r="D3934">
        <v>0</v>
      </c>
      <c r="E3934">
        <v>0</v>
      </c>
    </row>
    <row r="3935" spans="1:5">
      <c r="A3935" t="s">
        <v>21</v>
      </c>
      <c r="B3935">
        <v>2012</v>
      </c>
      <c r="C3935">
        <v>11</v>
      </c>
      <c r="D3935">
        <v>52</v>
      </c>
      <c r="E3935">
        <v>33031</v>
      </c>
    </row>
    <row r="3936" spans="1:5">
      <c r="A3936" t="s">
        <v>22</v>
      </c>
      <c r="B3936">
        <v>2012</v>
      </c>
      <c r="C3936">
        <v>11</v>
      </c>
      <c r="D3936">
        <v>24</v>
      </c>
      <c r="E3936">
        <v>13423</v>
      </c>
    </row>
    <row r="3937" spans="1:5">
      <c r="A3937" t="s">
        <v>23</v>
      </c>
      <c r="B3937">
        <v>2012</v>
      </c>
      <c r="C3937">
        <v>11</v>
      </c>
      <c r="D3937">
        <v>10</v>
      </c>
      <c r="E3937">
        <v>4685</v>
      </c>
    </row>
    <row r="3938" spans="1:5">
      <c r="A3938" t="s">
        <v>24</v>
      </c>
      <c r="B3938">
        <v>2012</v>
      </c>
      <c r="C3938">
        <v>11</v>
      </c>
      <c r="D3938">
        <v>83</v>
      </c>
      <c r="E3938">
        <v>44423</v>
      </c>
    </row>
    <row r="3939" spans="1:5">
      <c r="A3939" t="s">
        <v>25</v>
      </c>
      <c r="B3939">
        <v>2012</v>
      </c>
      <c r="C3939">
        <v>11</v>
      </c>
      <c r="D3939">
        <v>39</v>
      </c>
      <c r="E3939">
        <v>8966</v>
      </c>
    </row>
    <row r="3940" spans="1:5">
      <c r="A3940" t="s">
        <v>26</v>
      </c>
      <c r="B3940">
        <v>2012</v>
      </c>
      <c r="C3940">
        <v>11</v>
      </c>
      <c r="D3940">
        <v>11</v>
      </c>
      <c r="E3940">
        <v>3604</v>
      </c>
    </row>
    <row r="3941" spans="1:5">
      <c r="A3941" t="s">
        <v>27</v>
      </c>
      <c r="B3941">
        <v>2012</v>
      </c>
      <c r="C3941">
        <v>11</v>
      </c>
      <c r="D3941">
        <v>44</v>
      </c>
      <c r="E3941">
        <v>9923</v>
      </c>
    </row>
    <row r="3942" spans="1:5">
      <c r="A3942" t="s">
        <v>28</v>
      </c>
      <c r="B3942">
        <v>2012</v>
      </c>
      <c r="C3942">
        <v>11</v>
      </c>
      <c r="D3942">
        <v>16</v>
      </c>
      <c r="E3942">
        <v>18559</v>
      </c>
    </row>
    <row r="3943" spans="1:5">
      <c r="A3943" t="s">
        <v>29</v>
      </c>
      <c r="B3943">
        <v>2012</v>
      </c>
      <c r="C3943">
        <v>11</v>
      </c>
      <c r="D3943">
        <v>25</v>
      </c>
      <c r="E3943">
        <v>15473</v>
      </c>
    </row>
    <row r="3944" spans="1:5">
      <c r="A3944" t="s">
        <v>30</v>
      </c>
      <c r="B3944">
        <v>2012</v>
      </c>
      <c r="C3944">
        <v>11</v>
      </c>
      <c r="D3944">
        <v>29</v>
      </c>
      <c r="E3944">
        <v>6026</v>
      </c>
    </row>
    <row r="3945" spans="1:5">
      <c r="A3945" t="s">
        <v>31</v>
      </c>
      <c r="B3945">
        <v>2012</v>
      </c>
      <c r="C3945">
        <v>11</v>
      </c>
      <c r="D3945">
        <v>14</v>
      </c>
      <c r="E3945">
        <v>5430</v>
      </c>
    </row>
    <row r="3946" spans="1:5">
      <c r="A3946" t="s">
        <v>32</v>
      </c>
      <c r="B3946">
        <v>2012</v>
      </c>
      <c r="C3946">
        <v>11</v>
      </c>
      <c r="D3946">
        <v>44</v>
      </c>
      <c r="E3946">
        <v>25521</v>
      </c>
    </row>
    <row r="3947" spans="1:5">
      <c r="A3947" t="s">
        <v>33</v>
      </c>
      <c r="B3947">
        <v>2012</v>
      </c>
      <c r="C3947">
        <v>11</v>
      </c>
      <c r="D3947">
        <v>49</v>
      </c>
      <c r="E3947">
        <v>15885</v>
      </c>
    </row>
    <row r="3948" spans="1:5">
      <c r="A3948" t="s">
        <v>34</v>
      </c>
      <c r="B3948">
        <v>2012</v>
      </c>
      <c r="C3948">
        <v>11</v>
      </c>
      <c r="D3948">
        <v>13</v>
      </c>
      <c r="E3948">
        <v>3902</v>
      </c>
    </row>
    <row r="3949" spans="1:5">
      <c r="A3949" t="s">
        <v>35</v>
      </c>
      <c r="B3949">
        <v>2012</v>
      </c>
      <c r="C3949">
        <v>11</v>
      </c>
      <c r="D3949">
        <v>37</v>
      </c>
      <c r="E3949">
        <v>12611</v>
      </c>
    </row>
    <row r="3950" spans="1:5">
      <c r="A3950" t="s">
        <v>36</v>
      </c>
      <c r="B3950">
        <v>2012</v>
      </c>
      <c r="C3950">
        <v>11</v>
      </c>
      <c r="D3950">
        <v>29</v>
      </c>
      <c r="E3950">
        <v>8658</v>
      </c>
    </row>
    <row r="3951" spans="1:5">
      <c r="A3951" t="s">
        <v>37</v>
      </c>
      <c r="B3951">
        <v>2012</v>
      </c>
      <c r="C3951">
        <v>11</v>
      </c>
      <c r="D3951">
        <v>7</v>
      </c>
      <c r="E3951">
        <v>2642</v>
      </c>
    </row>
    <row r="3952" spans="1:5">
      <c r="A3952" t="s">
        <v>38</v>
      </c>
      <c r="B3952">
        <v>2012</v>
      </c>
      <c r="C3952">
        <v>11</v>
      </c>
      <c r="D3952">
        <v>16</v>
      </c>
      <c r="E3952">
        <v>3017</v>
      </c>
    </row>
    <row r="3953" spans="1:5">
      <c r="A3953" t="s">
        <v>39</v>
      </c>
      <c r="B3953">
        <v>2012</v>
      </c>
      <c r="C3953">
        <v>11</v>
      </c>
      <c r="D3953">
        <v>34</v>
      </c>
      <c r="E3953">
        <v>17603</v>
      </c>
    </row>
    <row r="3954" spans="1:5">
      <c r="A3954" t="s">
        <v>40</v>
      </c>
      <c r="B3954">
        <v>2012</v>
      </c>
      <c r="C3954">
        <v>11</v>
      </c>
      <c r="D3954">
        <v>29</v>
      </c>
      <c r="E3954">
        <v>4491</v>
      </c>
    </row>
    <row r="3955" spans="1:5">
      <c r="A3955" t="s">
        <v>41</v>
      </c>
      <c r="B3955">
        <v>2012</v>
      </c>
      <c r="C3955">
        <v>11</v>
      </c>
      <c r="D3955">
        <v>17</v>
      </c>
      <c r="E3955">
        <v>4178</v>
      </c>
    </row>
    <row r="3956" spans="1:5">
      <c r="A3956" t="s">
        <v>42</v>
      </c>
      <c r="B3956">
        <v>2012</v>
      </c>
      <c r="C3956">
        <v>11</v>
      </c>
      <c r="D3956">
        <v>25</v>
      </c>
      <c r="E3956">
        <v>8139</v>
      </c>
    </row>
    <row r="3957" spans="1:5">
      <c r="A3957" t="s">
        <v>43</v>
      </c>
      <c r="B3957">
        <v>2012</v>
      </c>
      <c r="C3957">
        <v>11</v>
      </c>
      <c r="D3957">
        <v>103</v>
      </c>
      <c r="E3957">
        <v>12741</v>
      </c>
    </row>
    <row r="3958" spans="1:5">
      <c r="A3958" t="s">
        <v>44</v>
      </c>
      <c r="B3958">
        <v>2012</v>
      </c>
      <c r="C3958">
        <v>11</v>
      </c>
      <c r="D3958">
        <v>63</v>
      </c>
      <c r="E3958">
        <v>19273</v>
      </c>
    </row>
    <row r="3959" spans="1:5">
      <c r="A3959" t="s">
        <v>45</v>
      </c>
      <c r="B3959">
        <v>2012</v>
      </c>
      <c r="C3959">
        <v>11</v>
      </c>
      <c r="D3959">
        <v>11</v>
      </c>
      <c r="E3959">
        <v>1663</v>
      </c>
    </row>
    <row r="3960" spans="1:5">
      <c r="A3960" t="s">
        <v>46</v>
      </c>
      <c r="B3960">
        <v>2012</v>
      </c>
      <c r="C3960">
        <v>11</v>
      </c>
      <c r="D3960">
        <v>41</v>
      </c>
      <c r="E3960">
        <v>13008</v>
      </c>
    </row>
    <row r="3961" spans="1:5">
      <c r="A3961" t="s">
        <v>47</v>
      </c>
      <c r="B3961">
        <v>2012</v>
      </c>
      <c r="C3961">
        <v>11</v>
      </c>
      <c r="D3961">
        <v>17</v>
      </c>
      <c r="E3961">
        <v>3703</v>
      </c>
    </row>
    <row r="3962" spans="1:5">
      <c r="A3962" t="s">
        <v>48</v>
      </c>
      <c r="B3962">
        <v>2012</v>
      </c>
      <c r="C3962">
        <v>11</v>
      </c>
      <c r="D3962">
        <v>20</v>
      </c>
      <c r="E3962">
        <v>3925</v>
      </c>
    </row>
    <row r="3963" spans="1:5">
      <c r="A3963" t="s">
        <v>49</v>
      </c>
      <c r="B3963">
        <v>2012</v>
      </c>
      <c r="C3963">
        <v>11</v>
      </c>
      <c r="D3963">
        <v>54</v>
      </c>
      <c r="E3963">
        <v>14741</v>
      </c>
    </row>
    <row r="3964" spans="1:5">
      <c r="A3964" t="s">
        <v>50</v>
      </c>
      <c r="B3964">
        <v>2012</v>
      </c>
      <c r="C3964">
        <v>11</v>
      </c>
      <c r="D3964">
        <v>20</v>
      </c>
      <c r="E3964">
        <v>4986</v>
      </c>
    </row>
    <row r="3965" spans="1:5">
      <c r="A3965" t="s">
        <v>51</v>
      </c>
      <c r="B3965">
        <v>2012</v>
      </c>
      <c r="C3965">
        <v>11</v>
      </c>
      <c r="D3965">
        <v>16</v>
      </c>
      <c r="E3965">
        <v>6614</v>
      </c>
    </row>
    <row r="3966" spans="1:5">
      <c r="A3966" t="s">
        <v>52</v>
      </c>
      <c r="B3966">
        <v>2012</v>
      </c>
      <c r="C3966">
        <v>11</v>
      </c>
      <c r="D3966">
        <v>19</v>
      </c>
      <c r="E3966">
        <v>5179</v>
      </c>
    </row>
    <row r="3967" spans="1:5">
      <c r="A3967" t="s">
        <v>53</v>
      </c>
      <c r="B3967">
        <v>2012</v>
      </c>
      <c r="C3967">
        <v>11</v>
      </c>
      <c r="D3967">
        <v>55</v>
      </c>
      <c r="E3967">
        <v>12028</v>
      </c>
    </row>
    <row r="3968" spans="1:5">
      <c r="A3968" t="s">
        <v>54</v>
      </c>
      <c r="B3968">
        <v>2012</v>
      </c>
      <c r="C3968">
        <v>11</v>
      </c>
      <c r="D3968">
        <v>67</v>
      </c>
      <c r="E3968">
        <v>35563</v>
      </c>
    </row>
    <row r="3969" spans="1:5">
      <c r="A3969" t="s">
        <v>55</v>
      </c>
      <c r="B3969">
        <v>2012</v>
      </c>
      <c r="C3969">
        <v>11</v>
      </c>
      <c r="D3969">
        <v>43</v>
      </c>
      <c r="E3969">
        <v>17995</v>
      </c>
    </row>
    <row r="3970" spans="1:5">
      <c r="A3970" t="s">
        <v>56</v>
      </c>
      <c r="B3970">
        <v>2012</v>
      </c>
      <c r="C3970">
        <v>11</v>
      </c>
      <c r="D3970">
        <v>11</v>
      </c>
      <c r="E3970">
        <v>2832</v>
      </c>
    </row>
    <row r="3971" spans="1:5">
      <c r="A3971" t="s">
        <v>57</v>
      </c>
      <c r="B3971">
        <v>2012</v>
      </c>
      <c r="C3971">
        <v>11</v>
      </c>
      <c r="D3971">
        <v>93</v>
      </c>
      <c r="E3971">
        <v>71660</v>
      </c>
    </row>
    <row r="3972" spans="1:5">
      <c r="A3972" t="s">
        <v>58</v>
      </c>
      <c r="B3972">
        <v>2012</v>
      </c>
      <c r="C3972">
        <v>11</v>
      </c>
      <c r="D3972">
        <v>17</v>
      </c>
      <c r="E3972">
        <v>6445</v>
      </c>
    </row>
    <row r="3973" spans="1:5">
      <c r="A3973" t="s">
        <v>59</v>
      </c>
      <c r="B3973">
        <v>2012</v>
      </c>
      <c r="C3973">
        <v>11</v>
      </c>
      <c r="D3973">
        <v>40</v>
      </c>
      <c r="E3973">
        <v>13867</v>
      </c>
    </row>
    <row r="3974" spans="1:5">
      <c r="A3974" t="s">
        <v>60</v>
      </c>
      <c r="B3974">
        <v>2012</v>
      </c>
      <c r="C3974">
        <v>11</v>
      </c>
      <c r="D3974">
        <v>36</v>
      </c>
      <c r="E3974">
        <v>3568</v>
      </c>
    </row>
    <row r="3975" spans="1:5">
      <c r="A3975" t="s">
        <v>61</v>
      </c>
      <c r="B3975">
        <v>2012</v>
      </c>
      <c r="C3975">
        <v>11</v>
      </c>
      <c r="D3975">
        <v>25</v>
      </c>
      <c r="E3975">
        <v>5337</v>
      </c>
    </row>
    <row r="3976" spans="1:5">
      <c r="A3976" t="s">
        <v>63</v>
      </c>
      <c r="B3976">
        <v>2012</v>
      </c>
      <c r="C3976">
        <v>11</v>
      </c>
      <c r="D3976">
        <v>0</v>
      </c>
      <c r="E3976">
        <v>0</v>
      </c>
    </row>
    <row r="3977" spans="1:5">
      <c r="A3977" t="s">
        <v>62</v>
      </c>
      <c r="B3977">
        <v>2012</v>
      </c>
      <c r="C3977">
        <v>11</v>
      </c>
      <c r="D3977">
        <v>87</v>
      </c>
      <c r="E3977">
        <v>105702</v>
      </c>
    </row>
    <row r="3978" spans="1:5">
      <c r="A3978" t="s">
        <v>6</v>
      </c>
      <c r="B3978">
        <v>2012</v>
      </c>
      <c r="C3978">
        <v>12</v>
      </c>
      <c r="D3978">
        <v>24</v>
      </c>
      <c r="E3978">
        <v>7976</v>
      </c>
    </row>
    <row r="3979" spans="1:5">
      <c r="A3979" t="s">
        <v>12</v>
      </c>
      <c r="B3979">
        <v>2012</v>
      </c>
      <c r="C3979">
        <v>12</v>
      </c>
      <c r="D3979">
        <v>6</v>
      </c>
      <c r="E3979">
        <v>2025</v>
      </c>
    </row>
    <row r="3980" spans="1:5">
      <c r="A3980" t="s">
        <v>13</v>
      </c>
      <c r="B3980">
        <v>2012</v>
      </c>
      <c r="C3980">
        <v>12</v>
      </c>
      <c r="D3980">
        <v>30</v>
      </c>
      <c r="E3980">
        <v>18253</v>
      </c>
    </row>
    <row r="3981" spans="1:5">
      <c r="A3981" t="s">
        <v>14</v>
      </c>
      <c r="B3981">
        <v>2012</v>
      </c>
      <c r="C3981">
        <v>12</v>
      </c>
      <c r="D3981">
        <v>18</v>
      </c>
      <c r="E3981">
        <v>3131</v>
      </c>
    </row>
    <row r="3982" spans="1:5">
      <c r="A3982" t="s">
        <v>15</v>
      </c>
      <c r="B3982">
        <v>2012</v>
      </c>
      <c r="C3982">
        <v>12</v>
      </c>
      <c r="D3982">
        <v>124</v>
      </c>
      <c r="E3982">
        <v>28919</v>
      </c>
    </row>
    <row r="3983" spans="1:5">
      <c r="A3983" t="s">
        <v>16</v>
      </c>
      <c r="B3983">
        <v>2012</v>
      </c>
      <c r="C3983">
        <v>12</v>
      </c>
      <c r="D3983">
        <v>11</v>
      </c>
      <c r="E3983">
        <v>23012</v>
      </c>
    </row>
    <row r="3984" spans="1:5">
      <c r="A3984" t="s">
        <v>17</v>
      </c>
      <c r="B3984">
        <v>2012</v>
      </c>
      <c r="C3984">
        <v>12</v>
      </c>
      <c r="D3984">
        <v>14</v>
      </c>
      <c r="E3984">
        <v>3258</v>
      </c>
    </row>
    <row r="3985" spans="1:5">
      <c r="A3985" t="s">
        <v>18</v>
      </c>
      <c r="B3985">
        <v>2012</v>
      </c>
      <c r="C3985">
        <v>12</v>
      </c>
      <c r="D3985">
        <v>9</v>
      </c>
      <c r="E3985">
        <v>2860</v>
      </c>
    </row>
    <row r="3986" spans="1:5">
      <c r="A3986" t="s">
        <v>19</v>
      </c>
      <c r="B3986">
        <v>2012</v>
      </c>
      <c r="C3986">
        <v>12</v>
      </c>
      <c r="D3986">
        <v>2</v>
      </c>
      <c r="E3986">
        <v>2181</v>
      </c>
    </row>
    <row r="3987" spans="1:5">
      <c r="A3987" t="s">
        <v>20</v>
      </c>
      <c r="B3987">
        <v>2012</v>
      </c>
      <c r="C3987">
        <v>12</v>
      </c>
      <c r="D3987">
        <v>0</v>
      </c>
      <c r="E3987">
        <v>0</v>
      </c>
    </row>
    <row r="3988" spans="1:5">
      <c r="A3988" t="s">
        <v>21</v>
      </c>
      <c r="B3988">
        <v>2012</v>
      </c>
      <c r="C3988">
        <v>12</v>
      </c>
      <c r="D3988">
        <v>51</v>
      </c>
      <c r="E3988">
        <v>35830</v>
      </c>
    </row>
    <row r="3989" spans="1:5">
      <c r="A3989" t="s">
        <v>22</v>
      </c>
      <c r="B3989">
        <v>2012</v>
      </c>
      <c r="C3989">
        <v>12</v>
      </c>
      <c r="D3989">
        <v>24</v>
      </c>
      <c r="E3989">
        <v>13838</v>
      </c>
    </row>
    <row r="3990" spans="1:5">
      <c r="A3990" t="s">
        <v>23</v>
      </c>
      <c r="B3990">
        <v>2012</v>
      </c>
      <c r="C3990">
        <v>12</v>
      </c>
      <c r="D3990">
        <v>10</v>
      </c>
      <c r="E3990">
        <v>4416</v>
      </c>
    </row>
    <row r="3991" spans="1:5">
      <c r="A3991" t="s">
        <v>24</v>
      </c>
      <c r="B3991">
        <v>2012</v>
      </c>
      <c r="C3991">
        <v>12</v>
      </c>
      <c r="D3991">
        <v>81</v>
      </c>
      <c r="E3991">
        <v>46225</v>
      </c>
    </row>
    <row r="3992" spans="1:5">
      <c r="A3992" t="s">
        <v>25</v>
      </c>
      <c r="B3992">
        <v>2012</v>
      </c>
      <c r="C3992">
        <v>12</v>
      </c>
      <c r="D3992">
        <v>39</v>
      </c>
      <c r="E3992">
        <v>9607</v>
      </c>
    </row>
    <row r="3993" spans="1:5">
      <c r="A3993" t="s">
        <v>26</v>
      </c>
      <c r="B3993">
        <v>2012</v>
      </c>
      <c r="C3993">
        <v>12</v>
      </c>
      <c r="D3993">
        <v>10</v>
      </c>
      <c r="E3993">
        <v>4764</v>
      </c>
    </row>
    <row r="3994" spans="1:5">
      <c r="A3994" t="s">
        <v>27</v>
      </c>
      <c r="B3994">
        <v>2012</v>
      </c>
      <c r="C3994">
        <v>12</v>
      </c>
      <c r="D3994">
        <v>42</v>
      </c>
      <c r="E3994">
        <v>7489</v>
      </c>
    </row>
    <row r="3995" spans="1:5">
      <c r="A3995" t="s">
        <v>28</v>
      </c>
      <c r="B3995">
        <v>2012</v>
      </c>
      <c r="C3995">
        <v>12</v>
      </c>
      <c r="D3995">
        <v>16</v>
      </c>
      <c r="E3995">
        <v>20542</v>
      </c>
    </row>
    <row r="3996" spans="1:5">
      <c r="A3996" t="s">
        <v>29</v>
      </c>
      <c r="B3996">
        <v>2012</v>
      </c>
      <c r="C3996">
        <v>12</v>
      </c>
      <c r="D3996">
        <v>23</v>
      </c>
      <c r="E3996">
        <v>14488</v>
      </c>
    </row>
    <row r="3997" spans="1:5">
      <c r="A3997" t="s">
        <v>30</v>
      </c>
      <c r="B3997">
        <v>2012</v>
      </c>
      <c r="C3997">
        <v>12</v>
      </c>
      <c r="D3997">
        <v>30</v>
      </c>
      <c r="E3997">
        <v>6242</v>
      </c>
    </row>
    <row r="3998" spans="1:5">
      <c r="A3998" t="s">
        <v>31</v>
      </c>
      <c r="B3998">
        <v>2012</v>
      </c>
      <c r="C3998">
        <v>12</v>
      </c>
      <c r="D3998">
        <v>17</v>
      </c>
      <c r="E3998">
        <v>9128</v>
      </c>
    </row>
    <row r="3999" spans="1:5">
      <c r="A3999" t="s">
        <v>32</v>
      </c>
      <c r="B3999">
        <v>2012</v>
      </c>
      <c r="C3999">
        <v>12</v>
      </c>
      <c r="D3999">
        <v>47</v>
      </c>
      <c r="E3999">
        <v>26075</v>
      </c>
    </row>
    <row r="4000" spans="1:5">
      <c r="A4000" t="s">
        <v>33</v>
      </c>
      <c r="B4000">
        <v>2012</v>
      </c>
      <c r="C4000">
        <v>12</v>
      </c>
      <c r="D4000">
        <v>46</v>
      </c>
      <c r="E4000">
        <v>15353</v>
      </c>
    </row>
    <row r="4001" spans="1:5">
      <c r="A4001" t="s">
        <v>34</v>
      </c>
      <c r="B4001">
        <v>2012</v>
      </c>
      <c r="C4001">
        <v>12</v>
      </c>
      <c r="D4001">
        <v>14</v>
      </c>
      <c r="E4001">
        <v>4268</v>
      </c>
    </row>
    <row r="4002" spans="1:5">
      <c r="A4002" t="s">
        <v>35</v>
      </c>
      <c r="B4002">
        <v>2012</v>
      </c>
      <c r="C4002">
        <v>12</v>
      </c>
      <c r="D4002">
        <v>38</v>
      </c>
      <c r="E4002">
        <v>12129</v>
      </c>
    </row>
    <row r="4003" spans="1:5">
      <c r="A4003" t="s">
        <v>36</v>
      </c>
      <c r="B4003">
        <v>2012</v>
      </c>
      <c r="C4003">
        <v>12</v>
      </c>
      <c r="D4003">
        <v>28</v>
      </c>
      <c r="E4003">
        <v>7990</v>
      </c>
    </row>
    <row r="4004" spans="1:5">
      <c r="A4004" t="s">
        <v>37</v>
      </c>
      <c r="B4004">
        <v>2012</v>
      </c>
      <c r="C4004">
        <v>12</v>
      </c>
      <c r="D4004">
        <v>7</v>
      </c>
      <c r="E4004">
        <v>2551</v>
      </c>
    </row>
    <row r="4005" spans="1:5">
      <c r="A4005" t="s">
        <v>38</v>
      </c>
      <c r="B4005">
        <v>2012</v>
      </c>
      <c r="C4005">
        <v>12</v>
      </c>
      <c r="D4005">
        <v>16</v>
      </c>
      <c r="E4005">
        <v>3140</v>
      </c>
    </row>
    <row r="4006" spans="1:5">
      <c r="A4006" t="s">
        <v>39</v>
      </c>
      <c r="B4006">
        <v>2012</v>
      </c>
      <c r="C4006">
        <v>12</v>
      </c>
      <c r="D4006">
        <v>29</v>
      </c>
      <c r="E4006">
        <v>9142</v>
      </c>
    </row>
    <row r="4007" spans="1:5">
      <c r="A4007" t="s">
        <v>40</v>
      </c>
      <c r="B4007">
        <v>2012</v>
      </c>
      <c r="C4007">
        <v>12</v>
      </c>
      <c r="D4007">
        <v>27</v>
      </c>
      <c r="E4007">
        <v>4601</v>
      </c>
    </row>
    <row r="4008" spans="1:5">
      <c r="A4008" t="s">
        <v>41</v>
      </c>
      <c r="B4008">
        <v>2012</v>
      </c>
      <c r="C4008">
        <v>12</v>
      </c>
      <c r="D4008">
        <v>18</v>
      </c>
      <c r="E4008">
        <v>5014</v>
      </c>
    </row>
    <row r="4009" spans="1:5">
      <c r="A4009" t="s">
        <v>42</v>
      </c>
      <c r="B4009">
        <v>2012</v>
      </c>
      <c r="C4009">
        <v>12</v>
      </c>
      <c r="D4009">
        <v>25</v>
      </c>
      <c r="E4009">
        <v>8137</v>
      </c>
    </row>
    <row r="4010" spans="1:5">
      <c r="A4010" t="s">
        <v>43</v>
      </c>
      <c r="B4010">
        <v>2012</v>
      </c>
      <c r="C4010">
        <v>12</v>
      </c>
      <c r="D4010">
        <v>96</v>
      </c>
      <c r="E4010">
        <v>12524</v>
      </c>
    </row>
    <row r="4011" spans="1:5">
      <c r="A4011" t="s">
        <v>44</v>
      </c>
      <c r="B4011">
        <v>2012</v>
      </c>
      <c r="C4011">
        <v>12</v>
      </c>
      <c r="D4011">
        <v>64</v>
      </c>
      <c r="E4011">
        <v>20992</v>
      </c>
    </row>
    <row r="4012" spans="1:5">
      <c r="A4012" t="s">
        <v>45</v>
      </c>
      <c r="B4012">
        <v>2012</v>
      </c>
      <c r="C4012">
        <v>12</v>
      </c>
      <c r="D4012">
        <v>12</v>
      </c>
      <c r="E4012">
        <v>2063</v>
      </c>
    </row>
    <row r="4013" spans="1:5">
      <c r="A4013" t="s">
        <v>46</v>
      </c>
      <c r="B4013">
        <v>2012</v>
      </c>
      <c r="C4013">
        <v>12</v>
      </c>
      <c r="D4013">
        <v>39</v>
      </c>
      <c r="E4013">
        <v>12855</v>
      </c>
    </row>
    <row r="4014" spans="1:5">
      <c r="A4014" t="s">
        <v>47</v>
      </c>
      <c r="B4014">
        <v>2012</v>
      </c>
      <c r="C4014">
        <v>12</v>
      </c>
      <c r="D4014">
        <v>19</v>
      </c>
      <c r="E4014">
        <v>3261</v>
      </c>
    </row>
    <row r="4015" spans="1:5">
      <c r="A4015" t="s">
        <v>48</v>
      </c>
      <c r="B4015">
        <v>2012</v>
      </c>
      <c r="C4015">
        <v>12</v>
      </c>
      <c r="D4015">
        <v>18</v>
      </c>
      <c r="E4015">
        <v>3273</v>
      </c>
    </row>
    <row r="4016" spans="1:5">
      <c r="A4016" t="s">
        <v>49</v>
      </c>
      <c r="B4016">
        <v>2012</v>
      </c>
      <c r="C4016">
        <v>12</v>
      </c>
      <c r="D4016">
        <v>53</v>
      </c>
      <c r="E4016">
        <v>16852</v>
      </c>
    </row>
    <row r="4017" spans="1:5">
      <c r="A4017" t="s">
        <v>50</v>
      </c>
      <c r="B4017">
        <v>2012</v>
      </c>
      <c r="C4017">
        <v>12</v>
      </c>
      <c r="D4017">
        <v>20</v>
      </c>
      <c r="E4017">
        <v>6122</v>
      </c>
    </row>
    <row r="4018" spans="1:5">
      <c r="A4018" t="s">
        <v>51</v>
      </c>
      <c r="B4018">
        <v>2012</v>
      </c>
      <c r="C4018">
        <v>12</v>
      </c>
      <c r="D4018">
        <v>16</v>
      </c>
      <c r="E4018">
        <v>6904</v>
      </c>
    </row>
    <row r="4019" spans="1:5">
      <c r="A4019" t="s">
        <v>52</v>
      </c>
      <c r="B4019">
        <v>2012</v>
      </c>
      <c r="C4019">
        <v>12</v>
      </c>
      <c r="D4019">
        <v>19</v>
      </c>
      <c r="E4019">
        <v>5197</v>
      </c>
    </row>
    <row r="4020" spans="1:5">
      <c r="A4020" t="s">
        <v>53</v>
      </c>
      <c r="B4020">
        <v>2012</v>
      </c>
      <c r="C4020">
        <v>12</v>
      </c>
      <c r="D4020">
        <v>53</v>
      </c>
      <c r="E4020">
        <v>11784</v>
      </c>
    </row>
    <row r="4021" spans="1:5">
      <c r="A4021" t="s">
        <v>54</v>
      </c>
      <c r="B4021">
        <v>2012</v>
      </c>
      <c r="C4021">
        <v>12</v>
      </c>
      <c r="D4021">
        <v>67</v>
      </c>
      <c r="E4021">
        <v>41082</v>
      </c>
    </row>
    <row r="4022" spans="1:5">
      <c r="A4022" t="s">
        <v>55</v>
      </c>
      <c r="B4022">
        <v>2012</v>
      </c>
      <c r="C4022">
        <v>12</v>
      </c>
      <c r="D4022">
        <v>43</v>
      </c>
      <c r="E4022">
        <v>17946</v>
      </c>
    </row>
    <row r="4023" spans="1:5">
      <c r="A4023" t="s">
        <v>56</v>
      </c>
      <c r="B4023">
        <v>2012</v>
      </c>
      <c r="C4023">
        <v>12</v>
      </c>
      <c r="D4023">
        <v>11</v>
      </c>
      <c r="E4023">
        <v>3167</v>
      </c>
    </row>
    <row r="4024" spans="1:5">
      <c r="A4024" t="s">
        <v>57</v>
      </c>
      <c r="B4024">
        <v>2012</v>
      </c>
      <c r="C4024">
        <v>12</v>
      </c>
      <c r="D4024">
        <v>92</v>
      </c>
      <c r="E4024">
        <v>72181</v>
      </c>
    </row>
    <row r="4025" spans="1:5">
      <c r="A4025" t="s">
        <v>58</v>
      </c>
      <c r="B4025">
        <v>2012</v>
      </c>
      <c r="C4025">
        <v>12</v>
      </c>
      <c r="D4025">
        <v>18</v>
      </c>
      <c r="E4025">
        <v>6838</v>
      </c>
    </row>
    <row r="4026" spans="1:5">
      <c r="A4026" t="s">
        <v>59</v>
      </c>
      <c r="B4026">
        <v>2012</v>
      </c>
      <c r="C4026">
        <v>12</v>
      </c>
      <c r="D4026">
        <v>36</v>
      </c>
      <c r="E4026">
        <v>13132</v>
      </c>
    </row>
    <row r="4027" spans="1:5">
      <c r="A4027" t="s">
        <v>60</v>
      </c>
      <c r="B4027">
        <v>2012</v>
      </c>
      <c r="C4027">
        <v>12</v>
      </c>
      <c r="D4027">
        <v>36</v>
      </c>
      <c r="E4027">
        <v>3288</v>
      </c>
    </row>
    <row r="4028" spans="1:5">
      <c r="A4028" t="s">
        <v>61</v>
      </c>
      <c r="B4028">
        <v>2012</v>
      </c>
      <c r="C4028">
        <v>12</v>
      </c>
      <c r="D4028">
        <v>24</v>
      </c>
      <c r="E4028">
        <v>4705</v>
      </c>
    </row>
    <row r="4029" spans="1:5">
      <c r="A4029" t="s">
        <v>63</v>
      </c>
      <c r="B4029">
        <v>2012</v>
      </c>
      <c r="C4029">
        <v>12</v>
      </c>
      <c r="D4029">
        <v>0</v>
      </c>
      <c r="E4029">
        <v>0</v>
      </c>
    </row>
    <row r="4030" spans="1:5">
      <c r="A4030" t="s">
        <v>62</v>
      </c>
      <c r="B4030">
        <v>2012</v>
      </c>
      <c r="C4030">
        <v>12</v>
      </c>
      <c r="D4030">
        <v>86</v>
      </c>
      <c r="E4030">
        <v>106421</v>
      </c>
    </row>
    <row r="4031" spans="1:5">
      <c r="A4031" t="s">
        <v>6</v>
      </c>
      <c r="B4031">
        <v>2012</v>
      </c>
      <c r="C4031">
        <v>13</v>
      </c>
      <c r="D4031">
        <v>25</v>
      </c>
      <c r="E4031">
        <v>7530</v>
      </c>
    </row>
    <row r="4032" spans="1:5">
      <c r="A4032" t="s">
        <v>12</v>
      </c>
      <c r="B4032">
        <v>2012</v>
      </c>
      <c r="C4032">
        <v>13</v>
      </c>
      <c r="D4032">
        <v>6</v>
      </c>
      <c r="E4032">
        <v>1955</v>
      </c>
    </row>
    <row r="4033" spans="1:5">
      <c r="A4033" t="s">
        <v>13</v>
      </c>
      <c r="B4033">
        <v>2012</v>
      </c>
      <c r="C4033">
        <v>13</v>
      </c>
      <c r="D4033">
        <v>31</v>
      </c>
      <c r="E4033">
        <v>17961</v>
      </c>
    </row>
    <row r="4034" spans="1:5">
      <c r="A4034" t="s">
        <v>14</v>
      </c>
      <c r="B4034">
        <v>2012</v>
      </c>
      <c r="C4034">
        <v>13</v>
      </c>
      <c r="D4034">
        <v>18</v>
      </c>
      <c r="E4034">
        <v>4318</v>
      </c>
    </row>
    <row r="4035" spans="1:5">
      <c r="A4035" t="s">
        <v>15</v>
      </c>
      <c r="B4035">
        <v>2012</v>
      </c>
      <c r="C4035">
        <v>13</v>
      </c>
      <c r="D4035">
        <v>127</v>
      </c>
      <c r="E4035">
        <v>31522</v>
      </c>
    </row>
    <row r="4036" spans="1:5">
      <c r="A4036" t="s">
        <v>16</v>
      </c>
      <c r="B4036">
        <v>2012</v>
      </c>
      <c r="C4036">
        <v>13</v>
      </c>
      <c r="D4036">
        <v>10</v>
      </c>
      <c r="E4036">
        <v>21744</v>
      </c>
    </row>
    <row r="4037" spans="1:5">
      <c r="A4037" t="s">
        <v>17</v>
      </c>
      <c r="B4037">
        <v>2012</v>
      </c>
      <c r="C4037">
        <v>13</v>
      </c>
      <c r="D4037">
        <v>11</v>
      </c>
      <c r="E4037">
        <v>3581</v>
      </c>
    </row>
    <row r="4038" spans="1:5">
      <c r="A4038" t="s">
        <v>18</v>
      </c>
      <c r="B4038">
        <v>2012</v>
      </c>
      <c r="C4038">
        <v>13</v>
      </c>
      <c r="D4038">
        <v>9</v>
      </c>
      <c r="E4038">
        <v>2835</v>
      </c>
    </row>
    <row r="4039" spans="1:5">
      <c r="A4039" t="s">
        <v>19</v>
      </c>
      <c r="B4039">
        <v>2012</v>
      </c>
      <c r="C4039">
        <v>13</v>
      </c>
      <c r="D4039">
        <v>2</v>
      </c>
      <c r="E4039">
        <v>2569</v>
      </c>
    </row>
    <row r="4040" spans="1:5">
      <c r="A4040" t="s">
        <v>20</v>
      </c>
      <c r="B4040">
        <v>2012</v>
      </c>
      <c r="C4040">
        <v>13</v>
      </c>
      <c r="D4040">
        <v>0</v>
      </c>
      <c r="E4040">
        <v>0</v>
      </c>
    </row>
    <row r="4041" spans="1:5">
      <c r="A4041" t="s">
        <v>21</v>
      </c>
      <c r="B4041">
        <v>2012</v>
      </c>
      <c r="C4041">
        <v>13</v>
      </c>
      <c r="D4041">
        <v>49</v>
      </c>
      <c r="E4041">
        <v>35524</v>
      </c>
    </row>
    <row r="4042" spans="1:5">
      <c r="A4042" t="s">
        <v>22</v>
      </c>
      <c r="B4042">
        <v>2012</v>
      </c>
      <c r="C4042">
        <v>13</v>
      </c>
      <c r="D4042">
        <v>24</v>
      </c>
      <c r="E4042">
        <v>11536</v>
      </c>
    </row>
    <row r="4043" spans="1:5">
      <c r="A4043" t="s">
        <v>23</v>
      </c>
      <c r="B4043">
        <v>2012</v>
      </c>
      <c r="C4043">
        <v>13</v>
      </c>
      <c r="D4043">
        <v>10</v>
      </c>
      <c r="E4043">
        <v>3944</v>
      </c>
    </row>
    <row r="4044" spans="1:5">
      <c r="A4044" t="s">
        <v>24</v>
      </c>
      <c r="B4044">
        <v>2012</v>
      </c>
      <c r="C4044">
        <v>13</v>
      </c>
      <c r="D4044">
        <v>78</v>
      </c>
      <c r="E4044">
        <v>44070</v>
      </c>
    </row>
    <row r="4045" spans="1:5">
      <c r="A4045" t="s">
        <v>25</v>
      </c>
      <c r="B4045">
        <v>2012</v>
      </c>
      <c r="C4045">
        <v>13</v>
      </c>
      <c r="D4045">
        <v>39</v>
      </c>
      <c r="E4045">
        <v>9496</v>
      </c>
    </row>
    <row r="4046" spans="1:5">
      <c r="A4046" t="s">
        <v>26</v>
      </c>
      <c r="B4046">
        <v>2012</v>
      </c>
      <c r="C4046">
        <v>13</v>
      </c>
      <c r="D4046">
        <v>9</v>
      </c>
      <c r="E4046">
        <v>2877</v>
      </c>
    </row>
    <row r="4047" spans="1:5">
      <c r="A4047" t="s">
        <v>27</v>
      </c>
      <c r="B4047">
        <v>2012</v>
      </c>
      <c r="C4047">
        <v>13</v>
      </c>
      <c r="D4047">
        <v>41</v>
      </c>
      <c r="E4047">
        <v>8879</v>
      </c>
    </row>
    <row r="4048" spans="1:5">
      <c r="A4048" t="s">
        <v>28</v>
      </c>
      <c r="B4048">
        <v>2012</v>
      </c>
      <c r="C4048">
        <v>13</v>
      </c>
      <c r="D4048">
        <v>16</v>
      </c>
      <c r="E4048">
        <v>21665</v>
      </c>
    </row>
    <row r="4049" spans="1:5">
      <c r="A4049" t="s">
        <v>29</v>
      </c>
      <c r="B4049">
        <v>2012</v>
      </c>
      <c r="C4049">
        <v>13</v>
      </c>
      <c r="D4049">
        <v>24</v>
      </c>
      <c r="E4049">
        <v>16224</v>
      </c>
    </row>
    <row r="4050" spans="1:5">
      <c r="A4050" t="s">
        <v>30</v>
      </c>
      <c r="B4050">
        <v>2012</v>
      </c>
      <c r="C4050">
        <v>13</v>
      </c>
      <c r="D4050">
        <v>30</v>
      </c>
      <c r="E4050">
        <v>6230</v>
      </c>
    </row>
    <row r="4051" spans="1:5">
      <c r="A4051" t="s">
        <v>31</v>
      </c>
      <c r="B4051">
        <v>2012</v>
      </c>
      <c r="C4051">
        <v>13</v>
      </c>
      <c r="D4051">
        <v>12</v>
      </c>
      <c r="E4051">
        <v>7423</v>
      </c>
    </row>
    <row r="4052" spans="1:5">
      <c r="A4052" t="s">
        <v>32</v>
      </c>
      <c r="B4052">
        <v>2012</v>
      </c>
      <c r="C4052">
        <v>13</v>
      </c>
      <c r="D4052">
        <v>45</v>
      </c>
      <c r="E4052">
        <v>27092</v>
      </c>
    </row>
    <row r="4053" spans="1:5">
      <c r="A4053" t="s">
        <v>33</v>
      </c>
      <c r="B4053">
        <v>2012</v>
      </c>
      <c r="C4053">
        <v>13</v>
      </c>
      <c r="D4053">
        <v>48</v>
      </c>
      <c r="E4053">
        <v>15006</v>
      </c>
    </row>
    <row r="4054" spans="1:5">
      <c r="A4054" t="s">
        <v>34</v>
      </c>
      <c r="B4054">
        <v>2012</v>
      </c>
      <c r="C4054">
        <v>13</v>
      </c>
      <c r="D4054">
        <v>14</v>
      </c>
      <c r="E4054">
        <v>4294</v>
      </c>
    </row>
    <row r="4055" spans="1:5">
      <c r="A4055" t="s">
        <v>35</v>
      </c>
      <c r="B4055">
        <v>2012</v>
      </c>
      <c r="C4055">
        <v>13</v>
      </c>
      <c r="D4055">
        <v>40</v>
      </c>
      <c r="E4055">
        <v>11023</v>
      </c>
    </row>
    <row r="4056" spans="1:5">
      <c r="A4056" t="s">
        <v>36</v>
      </c>
      <c r="B4056">
        <v>2012</v>
      </c>
      <c r="C4056">
        <v>13</v>
      </c>
      <c r="D4056">
        <v>29</v>
      </c>
      <c r="E4056">
        <v>7694</v>
      </c>
    </row>
    <row r="4057" spans="1:5">
      <c r="A4057" t="s">
        <v>37</v>
      </c>
      <c r="B4057">
        <v>2012</v>
      </c>
      <c r="C4057">
        <v>13</v>
      </c>
      <c r="D4057">
        <v>7</v>
      </c>
      <c r="E4057">
        <v>2552</v>
      </c>
    </row>
    <row r="4058" spans="1:5">
      <c r="A4058" t="s">
        <v>38</v>
      </c>
      <c r="B4058">
        <v>2012</v>
      </c>
      <c r="C4058">
        <v>13</v>
      </c>
      <c r="D4058">
        <v>16</v>
      </c>
      <c r="E4058">
        <v>2908</v>
      </c>
    </row>
    <row r="4059" spans="1:5">
      <c r="A4059" t="s">
        <v>39</v>
      </c>
      <c r="B4059">
        <v>2012</v>
      </c>
      <c r="C4059">
        <v>13</v>
      </c>
      <c r="D4059">
        <v>32</v>
      </c>
      <c r="E4059">
        <v>14561</v>
      </c>
    </row>
    <row r="4060" spans="1:5">
      <c r="A4060" t="s">
        <v>40</v>
      </c>
      <c r="B4060">
        <v>2012</v>
      </c>
      <c r="C4060">
        <v>13</v>
      </c>
      <c r="D4060">
        <v>30</v>
      </c>
      <c r="E4060">
        <v>5450</v>
      </c>
    </row>
    <row r="4061" spans="1:5">
      <c r="A4061" t="s">
        <v>41</v>
      </c>
      <c r="B4061">
        <v>2012</v>
      </c>
      <c r="C4061">
        <v>13</v>
      </c>
      <c r="D4061">
        <v>18</v>
      </c>
      <c r="E4061">
        <v>5242</v>
      </c>
    </row>
    <row r="4062" spans="1:5">
      <c r="A4062" t="s">
        <v>42</v>
      </c>
      <c r="B4062">
        <v>2012</v>
      </c>
      <c r="C4062">
        <v>13</v>
      </c>
      <c r="D4062">
        <v>23</v>
      </c>
      <c r="E4062">
        <v>8220</v>
      </c>
    </row>
    <row r="4063" spans="1:5">
      <c r="A4063" t="s">
        <v>43</v>
      </c>
      <c r="B4063">
        <v>2012</v>
      </c>
      <c r="C4063">
        <v>13</v>
      </c>
      <c r="D4063">
        <v>96</v>
      </c>
      <c r="E4063">
        <v>13034</v>
      </c>
    </row>
    <row r="4064" spans="1:5">
      <c r="A4064" t="s">
        <v>44</v>
      </c>
      <c r="B4064">
        <v>2012</v>
      </c>
      <c r="C4064">
        <v>13</v>
      </c>
      <c r="D4064">
        <v>59</v>
      </c>
      <c r="E4064">
        <v>19135</v>
      </c>
    </row>
    <row r="4065" spans="1:5">
      <c r="A4065" t="s">
        <v>45</v>
      </c>
      <c r="B4065">
        <v>2012</v>
      </c>
      <c r="C4065">
        <v>13</v>
      </c>
      <c r="D4065">
        <v>12</v>
      </c>
      <c r="E4065">
        <v>2034</v>
      </c>
    </row>
    <row r="4066" spans="1:5">
      <c r="A4066" t="s">
        <v>46</v>
      </c>
      <c r="B4066">
        <v>2012</v>
      </c>
      <c r="C4066">
        <v>13</v>
      </c>
      <c r="D4066">
        <v>41</v>
      </c>
      <c r="E4066">
        <v>14258</v>
      </c>
    </row>
    <row r="4067" spans="1:5">
      <c r="A4067" t="s">
        <v>47</v>
      </c>
      <c r="B4067">
        <v>2012</v>
      </c>
      <c r="C4067">
        <v>13</v>
      </c>
      <c r="D4067">
        <v>17</v>
      </c>
      <c r="E4067">
        <v>3237</v>
      </c>
    </row>
    <row r="4068" spans="1:5">
      <c r="A4068" t="s">
        <v>48</v>
      </c>
      <c r="B4068">
        <v>2012</v>
      </c>
      <c r="C4068">
        <v>13</v>
      </c>
      <c r="D4068">
        <v>17</v>
      </c>
      <c r="E4068">
        <v>2109</v>
      </c>
    </row>
    <row r="4069" spans="1:5">
      <c r="A4069" t="s">
        <v>49</v>
      </c>
      <c r="B4069">
        <v>2012</v>
      </c>
      <c r="C4069">
        <v>13</v>
      </c>
      <c r="D4069">
        <v>54</v>
      </c>
      <c r="E4069">
        <v>16668</v>
      </c>
    </row>
    <row r="4070" spans="1:5">
      <c r="A4070" t="s">
        <v>50</v>
      </c>
      <c r="B4070">
        <v>2012</v>
      </c>
      <c r="C4070">
        <v>13</v>
      </c>
      <c r="D4070">
        <v>20</v>
      </c>
      <c r="E4070">
        <v>5830</v>
      </c>
    </row>
    <row r="4071" spans="1:5">
      <c r="A4071" t="s">
        <v>51</v>
      </c>
      <c r="B4071">
        <v>2012</v>
      </c>
      <c r="C4071">
        <v>13</v>
      </c>
      <c r="D4071">
        <v>17</v>
      </c>
      <c r="E4071">
        <v>7443</v>
      </c>
    </row>
    <row r="4072" spans="1:5">
      <c r="A4072" t="s">
        <v>52</v>
      </c>
      <c r="B4072">
        <v>2012</v>
      </c>
      <c r="C4072">
        <v>13</v>
      </c>
      <c r="D4072">
        <v>19</v>
      </c>
      <c r="E4072">
        <v>4765</v>
      </c>
    </row>
    <row r="4073" spans="1:5">
      <c r="A4073" t="s">
        <v>53</v>
      </c>
      <c r="B4073">
        <v>2012</v>
      </c>
      <c r="C4073">
        <v>13</v>
      </c>
      <c r="D4073">
        <v>54</v>
      </c>
      <c r="E4073">
        <v>12505</v>
      </c>
    </row>
    <row r="4074" spans="1:5">
      <c r="A4074" t="s">
        <v>54</v>
      </c>
      <c r="B4074">
        <v>2012</v>
      </c>
      <c r="C4074">
        <v>13</v>
      </c>
      <c r="D4074">
        <v>64</v>
      </c>
      <c r="E4074">
        <v>39138</v>
      </c>
    </row>
    <row r="4075" spans="1:5">
      <c r="A4075" t="s">
        <v>55</v>
      </c>
      <c r="B4075">
        <v>2012</v>
      </c>
      <c r="C4075">
        <v>13</v>
      </c>
      <c r="D4075">
        <v>39</v>
      </c>
      <c r="E4075">
        <v>16098</v>
      </c>
    </row>
    <row r="4076" spans="1:5">
      <c r="A4076" t="s">
        <v>56</v>
      </c>
      <c r="B4076">
        <v>2012</v>
      </c>
      <c r="C4076">
        <v>13</v>
      </c>
      <c r="D4076">
        <v>11</v>
      </c>
      <c r="E4076">
        <v>3073</v>
      </c>
    </row>
    <row r="4077" spans="1:5">
      <c r="A4077" t="s">
        <v>57</v>
      </c>
      <c r="B4077">
        <v>2012</v>
      </c>
      <c r="C4077">
        <v>13</v>
      </c>
      <c r="D4077">
        <v>89</v>
      </c>
      <c r="E4077">
        <v>68734</v>
      </c>
    </row>
    <row r="4078" spans="1:5">
      <c r="A4078" t="s">
        <v>58</v>
      </c>
      <c r="B4078">
        <v>2012</v>
      </c>
      <c r="C4078">
        <v>13</v>
      </c>
      <c r="D4078">
        <v>16</v>
      </c>
      <c r="E4078">
        <v>6733</v>
      </c>
    </row>
    <row r="4079" spans="1:5">
      <c r="A4079" t="s">
        <v>59</v>
      </c>
      <c r="B4079">
        <v>2012</v>
      </c>
      <c r="C4079">
        <v>13</v>
      </c>
      <c r="D4079">
        <v>34</v>
      </c>
      <c r="E4079">
        <v>12772</v>
      </c>
    </row>
    <row r="4080" spans="1:5">
      <c r="A4080" t="s">
        <v>60</v>
      </c>
      <c r="B4080">
        <v>2012</v>
      </c>
      <c r="C4080">
        <v>13</v>
      </c>
      <c r="D4080">
        <v>33</v>
      </c>
      <c r="E4080">
        <v>3758</v>
      </c>
    </row>
    <row r="4081" spans="1:5">
      <c r="A4081" t="s">
        <v>61</v>
      </c>
      <c r="B4081">
        <v>2012</v>
      </c>
      <c r="C4081">
        <v>13</v>
      </c>
      <c r="D4081">
        <v>25</v>
      </c>
      <c r="E4081">
        <v>4561</v>
      </c>
    </row>
    <row r="4082" spans="1:5">
      <c r="A4082" t="s">
        <v>63</v>
      </c>
      <c r="B4082">
        <v>2012</v>
      </c>
      <c r="C4082">
        <v>13</v>
      </c>
      <c r="D4082">
        <v>0</v>
      </c>
      <c r="E4082">
        <v>0</v>
      </c>
    </row>
    <row r="4083" spans="1:5">
      <c r="A4083" t="s">
        <v>62</v>
      </c>
      <c r="B4083">
        <v>2012</v>
      </c>
      <c r="C4083">
        <v>13</v>
      </c>
      <c r="D4083">
        <v>82</v>
      </c>
      <c r="E4083">
        <v>102388</v>
      </c>
    </row>
    <row r="4084" spans="1:5">
      <c r="A4084" t="s">
        <v>6</v>
      </c>
      <c r="B4084">
        <v>2012</v>
      </c>
      <c r="C4084">
        <v>14</v>
      </c>
      <c r="D4084">
        <v>25</v>
      </c>
      <c r="E4084">
        <v>8117</v>
      </c>
    </row>
    <row r="4085" spans="1:5">
      <c r="A4085" t="s">
        <v>12</v>
      </c>
      <c r="B4085">
        <v>2012</v>
      </c>
      <c r="C4085">
        <v>14</v>
      </c>
      <c r="D4085">
        <v>7</v>
      </c>
      <c r="E4085">
        <v>2204</v>
      </c>
    </row>
    <row r="4086" spans="1:5">
      <c r="A4086" t="s">
        <v>13</v>
      </c>
      <c r="B4086">
        <v>2012</v>
      </c>
      <c r="C4086">
        <v>14</v>
      </c>
      <c r="D4086">
        <v>29</v>
      </c>
      <c r="E4086">
        <v>16267</v>
      </c>
    </row>
    <row r="4087" spans="1:5">
      <c r="A4087" t="s">
        <v>14</v>
      </c>
      <c r="B4087">
        <v>2012</v>
      </c>
      <c r="C4087">
        <v>14</v>
      </c>
      <c r="D4087">
        <v>18</v>
      </c>
      <c r="E4087">
        <v>4565</v>
      </c>
    </row>
    <row r="4088" spans="1:5">
      <c r="A4088" t="s">
        <v>15</v>
      </c>
      <c r="B4088">
        <v>2012</v>
      </c>
      <c r="C4088">
        <v>14</v>
      </c>
      <c r="D4088">
        <v>120</v>
      </c>
      <c r="E4088">
        <v>31822</v>
      </c>
    </row>
    <row r="4089" spans="1:5">
      <c r="A4089" t="s">
        <v>16</v>
      </c>
      <c r="B4089">
        <v>2012</v>
      </c>
      <c r="C4089">
        <v>14</v>
      </c>
      <c r="D4089">
        <v>11</v>
      </c>
      <c r="E4089">
        <v>21001</v>
      </c>
    </row>
    <row r="4090" spans="1:5">
      <c r="A4090" t="s">
        <v>17</v>
      </c>
      <c r="B4090">
        <v>2012</v>
      </c>
      <c r="C4090">
        <v>14</v>
      </c>
      <c r="D4090">
        <v>14</v>
      </c>
      <c r="E4090">
        <v>3344</v>
      </c>
    </row>
    <row r="4091" spans="1:5">
      <c r="A4091" t="s">
        <v>18</v>
      </c>
      <c r="B4091">
        <v>2012</v>
      </c>
      <c r="C4091">
        <v>14</v>
      </c>
      <c r="D4091">
        <v>9</v>
      </c>
      <c r="E4091">
        <v>2436</v>
      </c>
    </row>
    <row r="4092" spans="1:5">
      <c r="A4092" t="s">
        <v>19</v>
      </c>
      <c r="B4092">
        <v>2012</v>
      </c>
      <c r="C4092">
        <v>14</v>
      </c>
      <c r="D4092">
        <v>2</v>
      </c>
      <c r="E4092">
        <v>1842</v>
      </c>
    </row>
    <row r="4093" spans="1:5">
      <c r="A4093" t="s">
        <v>20</v>
      </c>
      <c r="B4093">
        <v>2012</v>
      </c>
      <c r="C4093">
        <v>14</v>
      </c>
      <c r="D4093">
        <v>0</v>
      </c>
      <c r="E4093">
        <v>0</v>
      </c>
    </row>
    <row r="4094" spans="1:5">
      <c r="A4094" t="s">
        <v>21</v>
      </c>
      <c r="B4094">
        <v>2012</v>
      </c>
      <c r="C4094">
        <v>14</v>
      </c>
      <c r="D4094">
        <v>48</v>
      </c>
      <c r="E4094">
        <v>32063</v>
      </c>
    </row>
    <row r="4095" spans="1:5">
      <c r="A4095" t="s">
        <v>22</v>
      </c>
      <c r="B4095">
        <v>2012</v>
      </c>
      <c r="C4095">
        <v>14</v>
      </c>
      <c r="D4095">
        <v>23</v>
      </c>
      <c r="E4095">
        <v>13415</v>
      </c>
    </row>
    <row r="4096" spans="1:5">
      <c r="A4096" t="s">
        <v>23</v>
      </c>
      <c r="B4096">
        <v>2012</v>
      </c>
      <c r="C4096">
        <v>14</v>
      </c>
      <c r="D4096">
        <v>9</v>
      </c>
      <c r="E4096">
        <v>3842</v>
      </c>
    </row>
    <row r="4097" spans="1:5">
      <c r="A4097" t="s">
        <v>24</v>
      </c>
      <c r="B4097">
        <v>2012</v>
      </c>
      <c r="C4097">
        <v>14</v>
      </c>
      <c r="D4097">
        <v>77</v>
      </c>
      <c r="E4097">
        <v>43446</v>
      </c>
    </row>
    <row r="4098" spans="1:5">
      <c r="A4098" t="s">
        <v>25</v>
      </c>
      <c r="B4098">
        <v>2012</v>
      </c>
      <c r="C4098">
        <v>14</v>
      </c>
      <c r="D4098">
        <v>39</v>
      </c>
      <c r="E4098">
        <v>8359</v>
      </c>
    </row>
    <row r="4099" spans="1:5">
      <c r="A4099" t="s">
        <v>26</v>
      </c>
      <c r="B4099">
        <v>2012</v>
      </c>
      <c r="C4099">
        <v>14</v>
      </c>
      <c r="D4099">
        <v>8</v>
      </c>
      <c r="E4099">
        <v>3768</v>
      </c>
    </row>
    <row r="4100" spans="1:5">
      <c r="A4100" t="s">
        <v>27</v>
      </c>
      <c r="B4100">
        <v>2012</v>
      </c>
      <c r="C4100">
        <v>14</v>
      </c>
      <c r="D4100">
        <v>41</v>
      </c>
      <c r="E4100">
        <v>8407</v>
      </c>
    </row>
    <row r="4101" spans="1:5">
      <c r="A4101" t="s">
        <v>28</v>
      </c>
      <c r="B4101">
        <v>2012</v>
      </c>
      <c r="C4101">
        <v>14</v>
      </c>
      <c r="D4101">
        <v>15</v>
      </c>
      <c r="E4101">
        <v>15671</v>
      </c>
    </row>
    <row r="4102" spans="1:5">
      <c r="A4102" t="s">
        <v>29</v>
      </c>
      <c r="B4102">
        <v>2012</v>
      </c>
      <c r="C4102">
        <v>14</v>
      </c>
      <c r="D4102">
        <v>20</v>
      </c>
      <c r="E4102">
        <v>12692</v>
      </c>
    </row>
    <row r="4103" spans="1:5">
      <c r="A4103" t="s">
        <v>30</v>
      </c>
      <c r="B4103">
        <v>2012</v>
      </c>
      <c r="C4103">
        <v>14</v>
      </c>
      <c r="D4103">
        <v>30</v>
      </c>
      <c r="E4103">
        <v>6176</v>
      </c>
    </row>
    <row r="4104" spans="1:5">
      <c r="A4104" t="s">
        <v>31</v>
      </c>
      <c r="B4104">
        <v>2012</v>
      </c>
      <c r="C4104">
        <v>14</v>
      </c>
      <c r="D4104">
        <v>15</v>
      </c>
      <c r="E4104">
        <v>8261</v>
      </c>
    </row>
    <row r="4105" spans="1:5">
      <c r="A4105" t="s">
        <v>32</v>
      </c>
      <c r="B4105">
        <v>2012</v>
      </c>
      <c r="C4105">
        <v>14</v>
      </c>
      <c r="D4105">
        <v>45</v>
      </c>
      <c r="E4105">
        <v>26680</v>
      </c>
    </row>
    <row r="4106" spans="1:5">
      <c r="A4106" t="s">
        <v>33</v>
      </c>
      <c r="B4106">
        <v>2012</v>
      </c>
      <c r="C4106">
        <v>14</v>
      </c>
      <c r="D4106">
        <v>47</v>
      </c>
      <c r="E4106">
        <v>13392</v>
      </c>
    </row>
    <row r="4107" spans="1:5">
      <c r="A4107" t="s">
        <v>34</v>
      </c>
      <c r="B4107">
        <v>2012</v>
      </c>
      <c r="C4107">
        <v>14</v>
      </c>
      <c r="D4107">
        <v>13</v>
      </c>
      <c r="E4107">
        <v>4501</v>
      </c>
    </row>
    <row r="4108" spans="1:5">
      <c r="A4108" t="s">
        <v>35</v>
      </c>
      <c r="B4108">
        <v>2012</v>
      </c>
      <c r="C4108">
        <v>14</v>
      </c>
      <c r="D4108">
        <v>39</v>
      </c>
      <c r="E4108">
        <v>11478</v>
      </c>
    </row>
    <row r="4109" spans="1:5">
      <c r="A4109" t="s">
        <v>36</v>
      </c>
      <c r="B4109">
        <v>2012</v>
      </c>
      <c r="C4109">
        <v>14</v>
      </c>
      <c r="D4109">
        <v>26</v>
      </c>
      <c r="E4109">
        <v>7511</v>
      </c>
    </row>
    <row r="4110" spans="1:5">
      <c r="A4110" t="s">
        <v>37</v>
      </c>
      <c r="B4110">
        <v>2012</v>
      </c>
      <c r="C4110">
        <v>14</v>
      </c>
      <c r="D4110">
        <v>7</v>
      </c>
      <c r="E4110">
        <v>1615</v>
      </c>
    </row>
    <row r="4111" spans="1:5">
      <c r="A4111" t="s">
        <v>38</v>
      </c>
      <c r="B4111">
        <v>2012</v>
      </c>
      <c r="C4111">
        <v>14</v>
      </c>
      <c r="D4111">
        <v>16</v>
      </c>
      <c r="E4111">
        <v>2985</v>
      </c>
    </row>
    <row r="4112" spans="1:5">
      <c r="A4112" t="s">
        <v>39</v>
      </c>
      <c r="B4112">
        <v>2012</v>
      </c>
      <c r="C4112">
        <v>14</v>
      </c>
      <c r="D4112">
        <v>32</v>
      </c>
      <c r="E4112">
        <v>15223</v>
      </c>
    </row>
    <row r="4113" spans="1:5">
      <c r="A4113" t="s">
        <v>40</v>
      </c>
      <c r="B4113">
        <v>2012</v>
      </c>
      <c r="C4113">
        <v>14</v>
      </c>
      <c r="D4113">
        <v>28</v>
      </c>
      <c r="E4113">
        <v>4814</v>
      </c>
    </row>
    <row r="4114" spans="1:5">
      <c r="A4114" t="s">
        <v>41</v>
      </c>
      <c r="B4114">
        <v>2012</v>
      </c>
      <c r="C4114">
        <v>14</v>
      </c>
      <c r="D4114">
        <v>18</v>
      </c>
      <c r="E4114">
        <v>4246</v>
      </c>
    </row>
    <row r="4115" spans="1:5">
      <c r="A4115" t="s">
        <v>42</v>
      </c>
      <c r="B4115">
        <v>2012</v>
      </c>
      <c r="C4115">
        <v>14</v>
      </c>
      <c r="D4115">
        <v>23</v>
      </c>
      <c r="E4115">
        <v>7346</v>
      </c>
    </row>
    <row r="4116" spans="1:5">
      <c r="A4116" t="s">
        <v>43</v>
      </c>
      <c r="B4116">
        <v>2012</v>
      </c>
      <c r="C4116">
        <v>14</v>
      </c>
      <c r="D4116">
        <v>99</v>
      </c>
      <c r="E4116">
        <v>11932</v>
      </c>
    </row>
    <row r="4117" spans="1:5">
      <c r="A4117" t="s">
        <v>44</v>
      </c>
      <c r="B4117">
        <v>2012</v>
      </c>
      <c r="C4117">
        <v>14</v>
      </c>
      <c r="D4117">
        <v>61</v>
      </c>
      <c r="E4117">
        <v>18026</v>
      </c>
    </row>
    <row r="4118" spans="1:5">
      <c r="A4118" t="s">
        <v>45</v>
      </c>
      <c r="B4118">
        <v>2012</v>
      </c>
      <c r="C4118">
        <v>14</v>
      </c>
      <c r="D4118">
        <v>11</v>
      </c>
      <c r="E4118">
        <v>1864</v>
      </c>
    </row>
    <row r="4119" spans="1:5">
      <c r="A4119" t="s">
        <v>46</v>
      </c>
      <c r="B4119">
        <v>2012</v>
      </c>
      <c r="C4119">
        <v>14</v>
      </c>
      <c r="D4119">
        <v>40</v>
      </c>
      <c r="E4119">
        <v>12459</v>
      </c>
    </row>
    <row r="4120" spans="1:5">
      <c r="A4120" t="s">
        <v>47</v>
      </c>
      <c r="B4120">
        <v>2012</v>
      </c>
      <c r="C4120">
        <v>14</v>
      </c>
      <c r="D4120">
        <v>16</v>
      </c>
      <c r="E4120">
        <v>3426</v>
      </c>
    </row>
    <row r="4121" spans="1:5">
      <c r="A4121" t="s">
        <v>48</v>
      </c>
      <c r="B4121">
        <v>2012</v>
      </c>
      <c r="C4121">
        <v>14</v>
      </c>
      <c r="D4121">
        <v>16</v>
      </c>
      <c r="E4121">
        <v>3599</v>
      </c>
    </row>
    <row r="4122" spans="1:5">
      <c r="A4122" t="s">
        <v>49</v>
      </c>
      <c r="B4122">
        <v>2012</v>
      </c>
      <c r="C4122">
        <v>14</v>
      </c>
      <c r="D4122">
        <v>51</v>
      </c>
      <c r="E4122">
        <v>14841</v>
      </c>
    </row>
    <row r="4123" spans="1:5">
      <c r="A4123" t="s">
        <v>50</v>
      </c>
      <c r="B4123">
        <v>2012</v>
      </c>
      <c r="C4123">
        <v>14</v>
      </c>
      <c r="D4123">
        <v>20</v>
      </c>
      <c r="E4123">
        <v>6004</v>
      </c>
    </row>
    <row r="4124" spans="1:5">
      <c r="A4124" t="s">
        <v>51</v>
      </c>
      <c r="B4124">
        <v>2012</v>
      </c>
      <c r="C4124">
        <v>14</v>
      </c>
      <c r="D4124">
        <v>17</v>
      </c>
      <c r="E4124">
        <v>6599</v>
      </c>
    </row>
    <row r="4125" spans="1:5">
      <c r="A4125" t="s">
        <v>52</v>
      </c>
      <c r="B4125">
        <v>2012</v>
      </c>
      <c r="C4125">
        <v>14</v>
      </c>
      <c r="D4125">
        <v>19</v>
      </c>
      <c r="E4125">
        <v>4950</v>
      </c>
    </row>
    <row r="4126" spans="1:5">
      <c r="A4126" t="s">
        <v>53</v>
      </c>
      <c r="B4126">
        <v>2012</v>
      </c>
      <c r="C4126">
        <v>14</v>
      </c>
      <c r="D4126">
        <v>54</v>
      </c>
      <c r="E4126">
        <v>10396</v>
      </c>
    </row>
    <row r="4127" spans="1:5">
      <c r="A4127" t="s">
        <v>54</v>
      </c>
      <c r="B4127">
        <v>2012</v>
      </c>
      <c r="C4127">
        <v>14</v>
      </c>
      <c r="D4127">
        <v>62</v>
      </c>
      <c r="E4127">
        <v>37554</v>
      </c>
    </row>
    <row r="4128" spans="1:5">
      <c r="A4128" t="s">
        <v>55</v>
      </c>
      <c r="B4128">
        <v>2012</v>
      </c>
      <c r="C4128">
        <v>14</v>
      </c>
      <c r="D4128">
        <v>45</v>
      </c>
      <c r="E4128">
        <v>17513</v>
      </c>
    </row>
    <row r="4129" spans="1:5">
      <c r="A4129" t="s">
        <v>56</v>
      </c>
      <c r="B4129">
        <v>2012</v>
      </c>
      <c r="C4129">
        <v>14</v>
      </c>
      <c r="D4129">
        <v>11</v>
      </c>
      <c r="E4129">
        <v>3006</v>
      </c>
    </row>
    <row r="4130" spans="1:5">
      <c r="A4130" t="s">
        <v>57</v>
      </c>
      <c r="B4130">
        <v>2012</v>
      </c>
      <c r="C4130">
        <v>14</v>
      </c>
      <c r="D4130">
        <v>91</v>
      </c>
      <c r="E4130">
        <v>66854</v>
      </c>
    </row>
    <row r="4131" spans="1:5">
      <c r="A4131" t="s">
        <v>58</v>
      </c>
      <c r="B4131">
        <v>2012</v>
      </c>
      <c r="C4131">
        <v>14</v>
      </c>
      <c r="D4131">
        <v>18</v>
      </c>
      <c r="E4131">
        <v>7095</v>
      </c>
    </row>
    <row r="4132" spans="1:5">
      <c r="A4132" t="s">
        <v>59</v>
      </c>
      <c r="B4132">
        <v>2012</v>
      </c>
      <c r="C4132">
        <v>14</v>
      </c>
      <c r="D4132">
        <v>33</v>
      </c>
      <c r="E4132">
        <v>10880</v>
      </c>
    </row>
    <row r="4133" spans="1:5">
      <c r="A4133" t="s">
        <v>60</v>
      </c>
      <c r="B4133">
        <v>2012</v>
      </c>
      <c r="C4133">
        <v>14</v>
      </c>
      <c r="D4133">
        <v>31</v>
      </c>
      <c r="E4133">
        <v>2698</v>
      </c>
    </row>
    <row r="4134" spans="1:5">
      <c r="A4134" t="s">
        <v>61</v>
      </c>
      <c r="B4134">
        <v>2012</v>
      </c>
      <c r="C4134">
        <v>14</v>
      </c>
      <c r="D4134">
        <v>25</v>
      </c>
      <c r="E4134">
        <v>4137</v>
      </c>
    </row>
    <row r="4135" spans="1:5">
      <c r="A4135" t="s">
        <v>63</v>
      </c>
      <c r="B4135">
        <v>2012</v>
      </c>
      <c r="C4135">
        <v>14</v>
      </c>
      <c r="D4135">
        <v>1</v>
      </c>
      <c r="E4135">
        <v>399</v>
      </c>
    </row>
    <row r="4136" spans="1:5">
      <c r="A4136" t="s">
        <v>62</v>
      </c>
      <c r="B4136">
        <v>2012</v>
      </c>
      <c r="C4136">
        <v>14</v>
      </c>
      <c r="D4136">
        <v>75</v>
      </c>
      <c r="E4136">
        <v>98750</v>
      </c>
    </row>
    <row r="4137" spans="1:5">
      <c r="A4137" t="s">
        <v>6</v>
      </c>
      <c r="B4137">
        <v>2012</v>
      </c>
      <c r="C4137">
        <v>15</v>
      </c>
      <c r="D4137">
        <v>25</v>
      </c>
      <c r="E4137">
        <v>7913</v>
      </c>
    </row>
    <row r="4138" spans="1:5">
      <c r="A4138" t="s">
        <v>12</v>
      </c>
      <c r="B4138">
        <v>2012</v>
      </c>
      <c r="C4138">
        <v>15</v>
      </c>
      <c r="D4138">
        <v>7</v>
      </c>
      <c r="E4138">
        <v>2327</v>
      </c>
    </row>
    <row r="4139" spans="1:5">
      <c r="A4139" t="s">
        <v>13</v>
      </c>
      <c r="B4139">
        <v>2012</v>
      </c>
      <c r="C4139">
        <v>15</v>
      </c>
      <c r="D4139">
        <v>29</v>
      </c>
      <c r="E4139">
        <v>17755</v>
      </c>
    </row>
    <row r="4140" spans="1:5">
      <c r="A4140" t="s">
        <v>14</v>
      </c>
      <c r="B4140">
        <v>2012</v>
      </c>
      <c r="C4140">
        <v>15</v>
      </c>
      <c r="D4140">
        <v>18</v>
      </c>
      <c r="E4140">
        <v>4437</v>
      </c>
    </row>
    <row r="4141" spans="1:5">
      <c r="A4141" t="s">
        <v>15</v>
      </c>
      <c r="B4141">
        <v>2012</v>
      </c>
      <c r="C4141">
        <v>15</v>
      </c>
      <c r="D4141">
        <v>118</v>
      </c>
      <c r="E4141">
        <v>32278</v>
      </c>
    </row>
    <row r="4142" spans="1:5">
      <c r="A4142" t="s">
        <v>16</v>
      </c>
      <c r="B4142">
        <v>2012</v>
      </c>
      <c r="C4142">
        <v>15</v>
      </c>
      <c r="D4142">
        <v>10</v>
      </c>
      <c r="E4142">
        <v>21282</v>
      </c>
    </row>
    <row r="4143" spans="1:5">
      <c r="A4143" t="s">
        <v>17</v>
      </c>
      <c r="B4143">
        <v>2012</v>
      </c>
      <c r="C4143">
        <v>15</v>
      </c>
      <c r="D4143">
        <v>15</v>
      </c>
      <c r="E4143">
        <v>2928</v>
      </c>
    </row>
    <row r="4144" spans="1:5">
      <c r="A4144" t="s">
        <v>18</v>
      </c>
      <c r="B4144">
        <v>2012</v>
      </c>
      <c r="C4144">
        <v>15</v>
      </c>
      <c r="D4144">
        <v>9</v>
      </c>
      <c r="E4144">
        <v>2425</v>
      </c>
    </row>
    <row r="4145" spans="1:5">
      <c r="A4145" t="s">
        <v>19</v>
      </c>
      <c r="B4145">
        <v>2012</v>
      </c>
      <c r="C4145">
        <v>15</v>
      </c>
      <c r="D4145">
        <v>2</v>
      </c>
      <c r="E4145">
        <v>2706</v>
      </c>
    </row>
    <row r="4146" spans="1:5">
      <c r="A4146" t="s">
        <v>20</v>
      </c>
      <c r="B4146">
        <v>2012</v>
      </c>
      <c r="C4146">
        <v>15</v>
      </c>
      <c r="D4146">
        <v>0</v>
      </c>
      <c r="E4146">
        <v>0</v>
      </c>
    </row>
    <row r="4147" spans="1:5">
      <c r="A4147" t="s">
        <v>21</v>
      </c>
      <c r="B4147">
        <v>2012</v>
      </c>
      <c r="C4147">
        <v>15</v>
      </c>
      <c r="D4147">
        <v>45</v>
      </c>
      <c r="E4147">
        <v>32385</v>
      </c>
    </row>
    <row r="4148" spans="1:5">
      <c r="A4148" t="s">
        <v>22</v>
      </c>
      <c r="B4148">
        <v>2012</v>
      </c>
      <c r="C4148">
        <v>15</v>
      </c>
      <c r="D4148">
        <v>21</v>
      </c>
      <c r="E4148">
        <v>1975</v>
      </c>
    </row>
    <row r="4149" spans="1:5">
      <c r="A4149" t="s">
        <v>23</v>
      </c>
      <c r="B4149">
        <v>2012</v>
      </c>
      <c r="C4149">
        <v>15</v>
      </c>
      <c r="D4149">
        <v>8</v>
      </c>
      <c r="E4149">
        <v>3424</v>
      </c>
    </row>
    <row r="4150" spans="1:5">
      <c r="A4150" t="s">
        <v>24</v>
      </c>
      <c r="B4150">
        <v>2012</v>
      </c>
      <c r="C4150">
        <v>15</v>
      </c>
      <c r="D4150">
        <v>75</v>
      </c>
      <c r="E4150">
        <v>42655</v>
      </c>
    </row>
    <row r="4151" spans="1:5">
      <c r="A4151" t="s">
        <v>25</v>
      </c>
      <c r="B4151">
        <v>2012</v>
      </c>
      <c r="C4151">
        <v>15</v>
      </c>
      <c r="D4151">
        <v>39</v>
      </c>
      <c r="E4151">
        <v>9136</v>
      </c>
    </row>
    <row r="4152" spans="1:5">
      <c r="A4152" t="s">
        <v>26</v>
      </c>
      <c r="B4152">
        <v>2012</v>
      </c>
      <c r="C4152">
        <v>15</v>
      </c>
      <c r="D4152">
        <v>8</v>
      </c>
      <c r="E4152">
        <v>4094</v>
      </c>
    </row>
    <row r="4153" spans="1:5">
      <c r="A4153" t="s">
        <v>27</v>
      </c>
      <c r="B4153">
        <v>2012</v>
      </c>
      <c r="C4153">
        <v>15</v>
      </c>
      <c r="D4153">
        <v>42</v>
      </c>
      <c r="E4153">
        <v>8823</v>
      </c>
    </row>
    <row r="4154" spans="1:5">
      <c r="A4154" t="s">
        <v>28</v>
      </c>
      <c r="B4154">
        <v>2012</v>
      </c>
      <c r="C4154">
        <v>15</v>
      </c>
      <c r="D4154">
        <v>15</v>
      </c>
      <c r="E4154">
        <v>19178</v>
      </c>
    </row>
    <row r="4155" spans="1:5">
      <c r="A4155" t="s">
        <v>29</v>
      </c>
      <c r="B4155">
        <v>2012</v>
      </c>
      <c r="C4155">
        <v>15</v>
      </c>
      <c r="D4155">
        <v>21</v>
      </c>
      <c r="E4155">
        <v>12870</v>
      </c>
    </row>
    <row r="4156" spans="1:5">
      <c r="A4156" t="s">
        <v>30</v>
      </c>
      <c r="B4156">
        <v>2012</v>
      </c>
      <c r="C4156">
        <v>15</v>
      </c>
      <c r="D4156">
        <v>29</v>
      </c>
      <c r="E4156">
        <v>5733</v>
      </c>
    </row>
    <row r="4157" spans="1:5">
      <c r="A4157" t="s">
        <v>31</v>
      </c>
      <c r="B4157">
        <v>2012</v>
      </c>
      <c r="C4157">
        <v>15</v>
      </c>
      <c r="D4157">
        <v>14</v>
      </c>
      <c r="E4157">
        <v>8747</v>
      </c>
    </row>
    <row r="4158" spans="1:5">
      <c r="A4158" t="s">
        <v>32</v>
      </c>
      <c r="B4158">
        <v>2012</v>
      </c>
      <c r="C4158">
        <v>15</v>
      </c>
      <c r="D4158">
        <v>44</v>
      </c>
      <c r="E4158">
        <v>26824</v>
      </c>
    </row>
    <row r="4159" spans="1:5">
      <c r="A4159" t="s">
        <v>33</v>
      </c>
      <c r="B4159">
        <v>2012</v>
      </c>
      <c r="C4159">
        <v>15</v>
      </c>
      <c r="D4159">
        <v>46</v>
      </c>
      <c r="E4159">
        <v>14750</v>
      </c>
    </row>
    <row r="4160" spans="1:5">
      <c r="A4160" t="s">
        <v>34</v>
      </c>
      <c r="B4160">
        <v>2012</v>
      </c>
      <c r="C4160">
        <v>15</v>
      </c>
      <c r="D4160">
        <v>12</v>
      </c>
      <c r="E4160">
        <v>4386</v>
      </c>
    </row>
    <row r="4161" spans="1:5">
      <c r="A4161" t="s">
        <v>35</v>
      </c>
      <c r="B4161">
        <v>2012</v>
      </c>
      <c r="C4161">
        <v>15</v>
      </c>
      <c r="D4161">
        <v>31</v>
      </c>
      <c r="E4161">
        <v>10237</v>
      </c>
    </row>
    <row r="4162" spans="1:5">
      <c r="A4162" t="s">
        <v>36</v>
      </c>
      <c r="B4162">
        <v>2012</v>
      </c>
      <c r="C4162">
        <v>15</v>
      </c>
      <c r="D4162">
        <v>25</v>
      </c>
      <c r="E4162">
        <v>7635</v>
      </c>
    </row>
    <row r="4163" spans="1:5">
      <c r="A4163" t="s">
        <v>37</v>
      </c>
      <c r="B4163">
        <v>2012</v>
      </c>
      <c r="C4163">
        <v>15</v>
      </c>
      <c r="D4163">
        <v>6</v>
      </c>
      <c r="E4163">
        <v>2280</v>
      </c>
    </row>
    <row r="4164" spans="1:5">
      <c r="A4164" t="s">
        <v>38</v>
      </c>
      <c r="B4164">
        <v>2012</v>
      </c>
      <c r="C4164">
        <v>15</v>
      </c>
      <c r="D4164">
        <v>16</v>
      </c>
      <c r="E4164">
        <v>3093</v>
      </c>
    </row>
    <row r="4165" spans="1:5">
      <c r="A4165" t="s">
        <v>39</v>
      </c>
      <c r="B4165">
        <v>2012</v>
      </c>
      <c r="C4165">
        <v>15</v>
      </c>
      <c r="D4165">
        <v>33</v>
      </c>
      <c r="E4165">
        <v>16055</v>
      </c>
    </row>
    <row r="4166" spans="1:5">
      <c r="A4166" t="s">
        <v>40</v>
      </c>
      <c r="B4166">
        <v>2012</v>
      </c>
      <c r="C4166">
        <v>15</v>
      </c>
      <c r="D4166">
        <v>27</v>
      </c>
      <c r="E4166">
        <v>4691</v>
      </c>
    </row>
    <row r="4167" spans="1:5">
      <c r="A4167" t="s">
        <v>41</v>
      </c>
      <c r="B4167">
        <v>2012</v>
      </c>
      <c r="C4167">
        <v>15</v>
      </c>
      <c r="D4167">
        <v>17</v>
      </c>
      <c r="E4167">
        <v>4483</v>
      </c>
    </row>
    <row r="4168" spans="1:5">
      <c r="A4168" t="s">
        <v>42</v>
      </c>
      <c r="B4168">
        <v>2012</v>
      </c>
      <c r="C4168">
        <v>15</v>
      </c>
      <c r="D4168">
        <v>24</v>
      </c>
      <c r="E4168">
        <v>8347</v>
      </c>
    </row>
    <row r="4169" spans="1:5">
      <c r="A4169" t="s">
        <v>43</v>
      </c>
      <c r="B4169">
        <v>2012</v>
      </c>
      <c r="C4169">
        <v>15</v>
      </c>
      <c r="D4169">
        <v>99</v>
      </c>
      <c r="E4169">
        <v>10829</v>
      </c>
    </row>
    <row r="4170" spans="1:5">
      <c r="A4170" t="s">
        <v>44</v>
      </c>
      <c r="B4170">
        <v>2012</v>
      </c>
      <c r="C4170">
        <v>15</v>
      </c>
      <c r="D4170">
        <v>60</v>
      </c>
      <c r="E4170">
        <v>18491</v>
      </c>
    </row>
    <row r="4171" spans="1:5">
      <c r="A4171" t="s">
        <v>45</v>
      </c>
      <c r="B4171">
        <v>2012</v>
      </c>
      <c r="C4171">
        <v>15</v>
      </c>
      <c r="D4171">
        <v>10</v>
      </c>
      <c r="E4171">
        <v>1522</v>
      </c>
    </row>
    <row r="4172" spans="1:5">
      <c r="A4172" t="s">
        <v>46</v>
      </c>
      <c r="B4172">
        <v>2012</v>
      </c>
      <c r="C4172">
        <v>15</v>
      </c>
      <c r="D4172">
        <v>39</v>
      </c>
      <c r="E4172">
        <v>12121</v>
      </c>
    </row>
    <row r="4173" spans="1:5">
      <c r="A4173" t="s">
        <v>47</v>
      </c>
      <c r="B4173">
        <v>2012</v>
      </c>
      <c r="C4173">
        <v>15</v>
      </c>
      <c r="D4173">
        <v>18</v>
      </c>
      <c r="E4173">
        <v>2895</v>
      </c>
    </row>
    <row r="4174" spans="1:5">
      <c r="A4174" t="s">
        <v>48</v>
      </c>
      <c r="B4174">
        <v>2012</v>
      </c>
      <c r="C4174">
        <v>15</v>
      </c>
      <c r="D4174">
        <v>19</v>
      </c>
      <c r="E4174">
        <v>3941</v>
      </c>
    </row>
    <row r="4175" spans="1:5">
      <c r="A4175" t="s">
        <v>49</v>
      </c>
      <c r="B4175">
        <v>2012</v>
      </c>
      <c r="C4175">
        <v>15</v>
      </c>
      <c r="D4175">
        <v>53</v>
      </c>
      <c r="E4175">
        <v>16813</v>
      </c>
    </row>
    <row r="4176" spans="1:5">
      <c r="A4176" t="s">
        <v>50</v>
      </c>
      <c r="B4176">
        <v>2012</v>
      </c>
      <c r="C4176">
        <v>15</v>
      </c>
      <c r="D4176">
        <v>20</v>
      </c>
      <c r="E4176">
        <v>6566</v>
      </c>
    </row>
    <row r="4177" spans="1:5">
      <c r="A4177" t="s">
        <v>51</v>
      </c>
      <c r="B4177">
        <v>2012</v>
      </c>
      <c r="C4177">
        <v>15</v>
      </c>
      <c r="D4177">
        <v>18</v>
      </c>
      <c r="E4177">
        <v>7298</v>
      </c>
    </row>
    <row r="4178" spans="1:5">
      <c r="A4178" t="s">
        <v>52</v>
      </c>
      <c r="B4178">
        <v>2012</v>
      </c>
      <c r="C4178">
        <v>15</v>
      </c>
      <c r="D4178">
        <v>18</v>
      </c>
      <c r="E4178">
        <v>4704</v>
      </c>
    </row>
    <row r="4179" spans="1:5">
      <c r="A4179" t="s">
        <v>53</v>
      </c>
      <c r="B4179">
        <v>2012</v>
      </c>
      <c r="C4179">
        <v>15</v>
      </c>
      <c r="D4179">
        <v>54</v>
      </c>
      <c r="E4179">
        <v>12415</v>
      </c>
    </row>
    <row r="4180" spans="1:5">
      <c r="A4180" t="s">
        <v>54</v>
      </c>
      <c r="B4180">
        <v>2012</v>
      </c>
      <c r="C4180">
        <v>15</v>
      </c>
      <c r="D4180">
        <v>61</v>
      </c>
      <c r="E4180">
        <v>39861</v>
      </c>
    </row>
    <row r="4181" spans="1:5">
      <c r="A4181" t="s">
        <v>55</v>
      </c>
      <c r="B4181">
        <v>2012</v>
      </c>
      <c r="C4181">
        <v>15</v>
      </c>
      <c r="D4181">
        <v>46</v>
      </c>
      <c r="E4181">
        <v>17430</v>
      </c>
    </row>
    <row r="4182" spans="1:5">
      <c r="A4182" t="s">
        <v>56</v>
      </c>
      <c r="B4182">
        <v>2012</v>
      </c>
      <c r="C4182">
        <v>15</v>
      </c>
      <c r="D4182">
        <v>11</v>
      </c>
      <c r="E4182">
        <v>3092</v>
      </c>
    </row>
    <row r="4183" spans="1:5">
      <c r="A4183" t="s">
        <v>57</v>
      </c>
      <c r="B4183">
        <v>2012</v>
      </c>
      <c r="C4183">
        <v>15</v>
      </c>
      <c r="D4183">
        <v>86</v>
      </c>
      <c r="E4183">
        <v>66739</v>
      </c>
    </row>
    <row r="4184" spans="1:5">
      <c r="A4184" t="s">
        <v>58</v>
      </c>
      <c r="B4184">
        <v>2012</v>
      </c>
      <c r="C4184">
        <v>15</v>
      </c>
      <c r="D4184">
        <v>16</v>
      </c>
      <c r="E4184">
        <v>7193</v>
      </c>
    </row>
    <row r="4185" spans="1:5">
      <c r="A4185" t="s">
        <v>59</v>
      </c>
      <c r="B4185">
        <v>2012</v>
      </c>
      <c r="C4185">
        <v>15</v>
      </c>
      <c r="D4185">
        <v>34</v>
      </c>
      <c r="E4185">
        <v>11683</v>
      </c>
    </row>
    <row r="4186" spans="1:5">
      <c r="A4186" t="s">
        <v>60</v>
      </c>
      <c r="B4186">
        <v>2012</v>
      </c>
      <c r="C4186">
        <v>15</v>
      </c>
      <c r="D4186">
        <v>29</v>
      </c>
      <c r="E4186">
        <v>3182</v>
      </c>
    </row>
    <row r="4187" spans="1:5">
      <c r="A4187" t="s">
        <v>61</v>
      </c>
      <c r="B4187">
        <v>2012</v>
      </c>
      <c r="C4187">
        <v>15</v>
      </c>
      <c r="D4187">
        <v>24</v>
      </c>
      <c r="E4187">
        <v>4226</v>
      </c>
    </row>
    <row r="4188" spans="1:5">
      <c r="A4188" t="s">
        <v>63</v>
      </c>
      <c r="B4188">
        <v>2012</v>
      </c>
      <c r="C4188">
        <v>15</v>
      </c>
      <c r="D4188">
        <v>1</v>
      </c>
      <c r="E4188">
        <v>384</v>
      </c>
    </row>
    <row r="4189" spans="1:5">
      <c r="A4189" t="s">
        <v>62</v>
      </c>
      <c r="B4189">
        <v>2012</v>
      </c>
      <c r="C4189">
        <v>15</v>
      </c>
      <c r="D4189">
        <v>77</v>
      </c>
      <c r="E4189">
        <v>98189</v>
      </c>
    </row>
    <row r="4190" spans="1:5">
      <c r="A4190" t="s">
        <v>6</v>
      </c>
      <c r="B4190">
        <v>2012</v>
      </c>
      <c r="C4190">
        <v>16</v>
      </c>
      <c r="D4190">
        <v>24</v>
      </c>
      <c r="E4190">
        <v>8082</v>
      </c>
    </row>
    <row r="4191" spans="1:5">
      <c r="A4191" t="s">
        <v>12</v>
      </c>
      <c r="B4191">
        <v>2012</v>
      </c>
      <c r="C4191">
        <v>16</v>
      </c>
      <c r="D4191">
        <v>7</v>
      </c>
      <c r="E4191">
        <v>2328</v>
      </c>
    </row>
    <row r="4192" spans="1:5">
      <c r="A4192" t="s">
        <v>13</v>
      </c>
      <c r="B4192">
        <v>2012</v>
      </c>
      <c r="C4192">
        <v>16</v>
      </c>
      <c r="D4192">
        <v>29</v>
      </c>
      <c r="E4192">
        <v>17578</v>
      </c>
    </row>
    <row r="4193" spans="1:5">
      <c r="A4193" t="s">
        <v>14</v>
      </c>
      <c r="B4193">
        <v>2012</v>
      </c>
      <c r="C4193">
        <v>16</v>
      </c>
      <c r="D4193">
        <v>16</v>
      </c>
      <c r="E4193">
        <v>3836</v>
      </c>
    </row>
    <row r="4194" spans="1:5">
      <c r="A4194" t="s">
        <v>15</v>
      </c>
      <c r="B4194">
        <v>2012</v>
      </c>
      <c r="C4194">
        <v>16</v>
      </c>
      <c r="D4194">
        <v>116</v>
      </c>
      <c r="E4194">
        <v>33333</v>
      </c>
    </row>
    <row r="4195" spans="1:5">
      <c r="A4195" t="s">
        <v>16</v>
      </c>
      <c r="B4195">
        <v>2012</v>
      </c>
      <c r="C4195">
        <v>16</v>
      </c>
      <c r="D4195">
        <v>11</v>
      </c>
      <c r="E4195">
        <v>21556</v>
      </c>
    </row>
    <row r="4196" spans="1:5">
      <c r="A4196" t="s">
        <v>17</v>
      </c>
      <c r="B4196">
        <v>2012</v>
      </c>
      <c r="C4196">
        <v>16</v>
      </c>
      <c r="D4196">
        <v>10</v>
      </c>
      <c r="E4196">
        <v>1847</v>
      </c>
    </row>
    <row r="4197" spans="1:5">
      <c r="A4197" t="s">
        <v>18</v>
      </c>
      <c r="B4197">
        <v>2012</v>
      </c>
      <c r="C4197">
        <v>16</v>
      </c>
      <c r="D4197">
        <v>9</v>
      </c>
      <c r="E4197">
        <v>2674</v>
      </c>
    </row>
    <row r="4198" spans="1:5">
      <c r="A4198" t="s">
        <v>19</v>
      </c>
      <c r="B4198">
        <v>2012</v>
      </c>
      <c r="C4198">
        <v>16</v>
      </c>
      <c r="D4198">
        <v>2</v>
      </c>
      <c r="E4198">
        <v>2288</v>
      </c>
    </row>
    <row r="4199" spans="1:5">
      <c r="A4199" t="s">
        <v>20</v>
      </c>
      <c r="B4199">
        <v>2012</v>
      </c>
      <c r="C4199">
        <v>16</v>
      </c>
      <c r="D4199">
        <v>0</v>
      </c>
      <c r="E4199">
        <v>0</v>
      </c>
    </row>
    <row r="4200" spans="1:5">
      <c r="A4200" t="s">
        <v>21</v>
      </c>
      <c r="B4200">
        <v>2012</v>
      </c>
      <c r="C4200">
        <v>16</v>
      </c>
      <c r="D4200">
        <v>47</v>
      </c>
      <c r="E4200">
        <v>33995</v>
      </c>
    </row>
    <row r="4201" spans="1:5">
      <c r="A4201" t="s">
        <v>22</v>
      </c>
      <c r="B4201">
        <v>2012</v>
      </c>
      <c r="C4201">
        <v>16</v>
      </c>
      <c r="D4201">
        <v>20</v>
      </c>
      <c r="E4201">
        <v>1927</v>
      </c>
    </row>
    <row r="4202" spans="1:5">
      <c r="A4202" t="s">
        <v>23</v>
      </c>
      <c r="B4202">
        <v>2012</v>
      </c>
      <c r="C4202">
        <v>16</v>
      </c>
      <c r="D4202">
        <v>8</v>
      </c>
      <c r="E4202">
        <v>3377</v>
      </c>
    </row>
    <row r="4203" spans="1:5">
      <c r="A4203" t="s">
        <v>24</v>
      </c>
      <c r="B4203">
        <v>2012</v>
      </c>
      <c r="C4203">
        <v>16</v>
      </c>
      <c r="D4203">
        <v>75</v>
      </c>
      <c r="E4203">
        <v>43494</v>
      </c>
    </row>
    <row r="4204" spans="1:5">
      <c r="A4204" t="s">
        <v>25</v>
      </c>
      <c r="B4204">
        <v>2012</v>
      </c>
      <c r="C4204">
        <v>16</v>
      </c>
      <c r="D4204">
        <v>40</v>
      </c>
      <c r="E4204">
        <v>9936</v>
      </c>
    </row>
    <row r="4205" spans="1:5">
      <c r="A4205" t="s">
        <v>26</v>
      </c>
      <c r="B4205">
        <v>2012</v>
      </c>
      <c r="C4205">
        <v>16</v>
      </c>
      <c r="D4205">
        <v>7</v>
      </c>
      <c r="E4205">
        <v>4046</v>
      </c>
    </row>
    <row r="4206" spans="1:5">
      <c r="A4206" t="s">
        <v>27</v>
      </c>
      <c r="B4206">
        <v>2012</v>
      </c>
      <c r="C4206">
        <v>16</v>
      </c>
      <c r="D4206">
        <v>40</v>
      </c>
      <c r="E4206">
        <v>8412</v>
      </c>
    </row>
    <row r="4207" spans="1:5">
      <c r="A4207" t="s">
        <v>28</v>
      </c>
      <c r="B4207">
        <v>2012</v>
      </c>
      <c r="C4207">
        <v>16</v>
      </c>
      <c r="D4207">
        <v>15</v>
      </c>
      <c r="E4207">
        <v>15956</v>
      </c>
    </row>
    <row r="4208" spans="1:5">
      <c r="A4208" t="s">
        <v>29</v>
      </c>
      <c r="B4208">
        <v>2012</v>
      </c>
      <c r="C4208">
        <v>16</v>
      </c>
      <c r="D4208">
        <v>25</v>
      </c>
      <c r="E4208">
        <v>15903</v>
      </c>
    </row>
    <row r="4209" spans="1:5">
      <c r="A4209" t="s">
        <v>30</v>
      </c>
      <c r="B4209">
        <v>2012</v>
      </c>
      <c r="C4209">
        <v>16</v>
      </c>
      <c r="D4209">
        <v>28</v>
      </c>
      <c r="E4209">
        <v>4974</v>
      </c>
    </row>
    <row r="4210" spans="1:5">
      <c r="A4210" t="s">
        <v>31</v>
      </c>
      <c r="B4210">
        <v>2012</v>
      </c>
      <c r="C4210">
        <v>16</v>
      </c>
      <c r="D4210">
        <v>17</v>
      </c>
      <c r="E4210">
        <v>9772</v>
      </c>
    </row>
    <row r="4211" spans="1:5">
      <c r="A4211" t="s">
        <v>32</v>
      </c>
      <c r="B4211">
        <v>2012</v>
      </c>
      <c r="C4211">
        <v>16</v>
      </c>
      <c r="D4211">
        <v>43</v>
      </c>
      <c r="E4211">
        <v>23297</v>
      </c>
    </row>
    <row r="4212" spans="1:5">
      <c r="A4212" t="s">
        <v>33</v>
      </c>
      <c r="B4212">
        <v>2012</v>
      </c>
      <c r="C4212">
        <v>16</v>
      </c>
      <c r="D4212">
        <v>47</v>
      </c>
      <c r="E4212">
        <v>14719</v>
      </c>
    </row>
    <row r="4213" spans="1:5">
      <c r="A4213" t="s">
        <v>34</v>
      </c>
      <c r="B4213">
        <v>2012</v>
      </c>
      <c r="C4213">
        <v>16</v>
      </c>
      <c r="D4213">
        <v>14</v>
      </c>
      <c r="E4213">
        <v>4319</v>
      </c>
    </row>
    <row r="4214" spans="1:5">
      <c r="A4214" t="s">
        <v>35</v>
      </c>
      <c r="B4214">
        <v>2012</v>
      </c>
      <c r="C4214">
        <v>16</v>
      </c>
      <c r="D4214">
        <v>36</v>
      </c>
      <c r="E4214">
        <v>11383</v>
      </c>
    </row>
    <row r="4215" spans="1:5">
      <c r="A4215" t="s">
        <v>36</v>
      </c>
      <c r="B4215">
        <v>2012</v>
      </c>
      <c r="C4215">
        <v>16</v>
      </c>
      <c r="D4215">
        <v>25</v>
      </c>
      <c r="E4215">
        <v>7996</v>
      </c>
    </row>
    <row r="4216" spans="1:5">
      <c r="A4216" t="s">
        <v>37</v>
      </c>
      <c r="B4216">
        <v>2012</v>
      </c>
      <c r="C4216">
        <v>16</v>
      </c>
      <c r="D4216">
        <v>6</v>
      </c>
      <c r="E4216">
        <v>2434</v>
      </c>
    </row>
    <row r="4217" spans="1:5">
      <c r="A4217" t="s">
        <v>38</v>
      </c>
      <c r="B4217">
        <v>2012</v>
      </c>
      <c r="C4217">
        <v>16</v>
      </c>
      <c r="D4217">
        <v>14</v>
      </c>
      <c r="E4217">
        <v>2735</v>
      </c>
    </row>
    <row r="4218" spans="1:5">
      <c r="A4218" t="s">
        <v>39</v>
      </c>
      <c r="B4218">
        <v>2012</v>
      </c>
      <c r="C4218">
        <v>16</v>
      </c>
      <c r="D4218">
        <v>32</v>
      </c>
      <c r="E4218">
        <v>15522</v>
      </c>
    </row>
    <row r="4219" spans="1:5">
      <c r="A4219" t="s">
        <v>40</v>
      </c>
      <c r="B4219">
        <v>2012</v>
      </c>
      <c r="C4219">
        <v>16</v>
      </c>
      <c r="D4219">
        <v>29</v>
      </c>
      <c r="E4219">
        <v>4586</v>
      </c>
    </row>
    <row r="4220" spans="1:5">
      <c r="A4220" t="s">
        <v>41</v>
      </c>
      <c r="B4220">
        <v>2012</v>
      </c>
      <c r="C4220">
        <v>16</v>
      </c>
      <c r="D4220">
        <v>17</v>
      </c>
      <c r="E4220">
        <v>4906</v>
      </c>
    </row>
    <row r="4221" spans="1:5">
      <c r="A4221" t="s">
        <v>42</v>
      </c>
      <c r="B4221">
        <v>2012</v>
      </c>
      <c r="C4221">
        <v>16</v>
      </c>
      <c r="D4221">
        <v>24</v>
      </c>
      <c r="E4221">
        <v>7419</v>
      </c>
    </row>
    <row r="4222" spans="1:5">
      <c r="A4222" t="s">
        <v>43</v>
      </c>
      <c r="B4222">
        <v>2012</v>
      </c>
      <c r="C4222">
        <v>16</v>
      </c>
      <c r="D4222">
        <v>96</v>
      </c>
      <c r="E4222">
        <v>12758</v>
      </c>
    </row>
    <row r="4223" spans="1:5">
      <c r="A4223" t="s">
        <v>44</v>
      </c>
      <c r="B4223">
        <v>2012</v>
      </c>
      <c r="C4223">
        <v>16</v>
      </c>
      <c r="D4223">
        <v>55</v>
      </c>
      <c r="E4223">
        <v>19404</v>
      </c>
    </row>
    <row r="4224" spans="1:5">
      <c r="A4224" t="s">
        <v>45</v>
      </c>
      <c r="B4224">
        <v>2012</v>
      </c>
      <c r="C4224">
        <v>16</v>
      </c>
      <c r="D4224">
        <v>11</v>
      </c>
      <c r="E4224">
        <v>2084</v>
      </c>
    </row>
    <row r="4225" spans="1:5">
      <c r="A4225" t="s">
        <v>46</v>
      </c>
      <c r="B4225">
        <v>2012</v>
      </c>
      <c r="C4225">
        <v>16</v>
      </c>
      <c r="D4225">
        <v>38</v>
      </c>
      <c r="E4225">
        <v>12926</v>
      </c>
    </row>
    <row r="4226" spans="1:5">
      <c r="A4226" t="s">
        <v>47</v>
      </c>
      <c r="B4226">
        <v>2012</v>
      </c>
      <c r="C4226">
        <v>16</v>
      </c>
      <c r="D4226">
        <v>21</v>
      </c>
      <c r="E4226">
        <v>4229</v>
      </c>
    </row>
    <row r="4227" spans="1:5">
      <c r="A4227" t="s">
        <v>48</v>
      </c>
      <c r="B4227">
        <v>2012</v>
      </c>
      <c r="C4227">
        <v>16</v>
      </c>
      <c r="D4227">
        <v>16</v>
      </c>
      <c r="E4227">
        <v>3446</v>
      </c>
    </row>
    <row r="4228" spans="1:5">
      <c r="A4228" t="s">
        <v>49</v>
      </c>
      <c r="B4228">
        <v>2012</v>
      </c>
      <c r="C4228">
        <v>16</v>
      </c>
      <c r="D4228">
        <v>52</v>
      </c>
      <c r="E4228">
        <v>17112</v>
      </c>
    </row>
    <row r="4229" spans="1:5">
      <c r="A4229" t="s">
        <v>50</v>
      </c>
      <c r="B4229">
        <v>2012</v>
      </c>
      <c r="C4229">
        <v>16</v>
      </c>
      <c r="D4229">
        <v>20</v>
      </c>
      <c r="E4229">
        <v>5529</v>
      </c>
    </row>
    <row r="4230" spans="1:5">
      <c r="A4230" t="s">
        <v>51</v>
      </c>
      <c r="B4230">
        <v>2012</v>
      </c>
      <c r="C4230">
        <v>16</v>
      </c>
      <c r="D4230">
        <v>18</v>
      </c>
      <c r="E4230">
        <v>7589</v>
      </c>
    </row>
    <row r="4231" spans="1:5">
      <c r="A4231" t="s">
        <v>52</v>
      </c>
      <c r="B4231">
        <v>2012</v>
      </c>
      <c r="C4231">
        <v>16</v>
      </c>
      <c r="D4231">
        <v>19</v>
      </c>
      <c r="E4231">
        <v>4888</v>
      </c>
    </row>
    <row r="4232" spans="1:5">
      <c r="A4232" t="s">
        <v>53</v>
      </c>
      <c r="B4232">
        <v>2012</v>
      </c>
      <c r="C4232">
        <v>16</v>
      </c>
      <c r="D4232">
        <v>55</v>
      </c>
      <c r="E4232">
        <v>11822</v>
      </c>
    </row>
    <row r="4233" spans="1:5">
      <c r="A4233" t="s">
        <v>54</v>
      </c>
      <c r="B4233">
        <v>2012</v>
      </c>
      <c r="C4233">
        <v>16</v>
      </c>
      <c r="D4233">
        <v>60</v>
      </c>
      <c r="E4233">
        <v>38883</v>
      </c>
    </row>
    <row r="4234" spans="1:5">
      <c r="A4234" t="s">
        <v>55</v>
      </c>
      <c r="B4234">
        <v>2012</v>
      </c>
      <c r="C4234">
        <v>16</v>
      </c>
      <c r="D4234">
        <v>44</v>
      </c>
      <c r="E4234">
        <v>17731</v>
      </c>
    </row>
    <row r="4235" spans="1:5">
      <c r="A4235" t="s">
        <v>56</v>
      </c>
      <c r="B4235">
        <v>2012</v>
      </c>
      <c r="C4235">
        <v>16</v>
      </c>
      <c r="D4235">
        <v>9</v>
      </c>
      <c r="E4235">
        <v>2326</v>
      </c>
    </row>
    <row r="4236" spans="1:5">
      <c r="A4236" t="s">
        <v>57</v>
      </c>
      <c r="B4236">
        <v>2012</v>
      </c>
      <c r="C4236">
        <v>16</v>
      </c>
      <c r="D4236">
        <v>91</v>
      </c>
      <c r="E4236">
        <v>70922</v>
      </c>
    </row>
    <row r="4237" spans="1:5">
      <c r="A4237" t="s">
        <v>58</v>
      </c>
      <c r="B4237">
        <v>2012</v>
      </c>
      <c r="C4237">
        <v>16</v>
      </c>
      <c r="D4237">
        <v>17</v>
      </c>
      <c r="E4237">
        <v>7161</v>
      </c>
    </row>
    <row r="4238" spans="1:5">
      <c r="A4238" t="s">
        <v>59</v>
      </c>
      <c r="B4238">
        <v>2012</v>
      </c>
      <c r="C4238">
        <v>16</v>
      </c>
      <c r="D4238">
        <v>32</v>
      </c>
      <c r="E4238">
        <v>11584</v>
      </c>
    </row>
    <row r="4239" spans="1:5">
      <c r="A4239" t="s">
        <v>60</v>
      </c>
      <c r="B4239">
        <v>2012</v>
      </c>
      <c r="C4239">
        <v>16</v>
      </c>
      <c r="D4239">
        <v>32</v>
      </c>
      <c r="E4239">
        <v>3782</v>
      </c>
    </row>
    <row r="4240" spans="1:5">
      <c r="A4240" t="s">
        <v>61</v>
      </c>
      <c r="B4240">
        <v>2012</v>
      </c>
      <c r="C4240">
        <v>16</v>
      </c>
      <c r="D4240">
        <v>23</v>
      </c>
      <c r="E4240">
        <v>4562</v>
      </c>
    </row>
    <row r="4241" spans="1:5">
      <c r="A4241" t="s">
        <v>63</v>
      </c>
      <c r="B4241">
        <v>2012</v>
      </c>
      <c r="C4241">
        <v>16</v>
      </c>
      <c r="D4241">
        <v>1</v>
      </c>
      <c r="E4241">
        <v>434</v>
      </c>
    </row>
    <row r="4242" spans="1:5">
      <c r="A4242" t="s">
        <v>62</v>
      </c>
      <c r="B4242">
        <v>2012</v>
      </c>
      <c r="C4242">
        <v>16</v>
      </c>
      <c r="D4242">
        <v>75</v>
      </c>
      <c r="E4242">
        <v>107460</v>
      </c>
    </row>
    <row r="4243" spans="1:5">
      <c r="A4243" t="s">
        <v>6</v>
      </c>
      <c r="B4243">
        <v>2012</v>
      </c>
      <c r="C4243">
        <v>17</v>
      </c>
      <c r="D4243">
        <v>22</v>
      </c>
      <c r="E4243">
        <v>7876</v>
      </c>
    </row>
    <row r="4244" spans="1:5">
      <c r="A4244" t="s">
        <v>12</v>
      </c>
      <c r="B4244">
        <v>2012</v>
      </c>
      <c r="C4244">
        <v>17</v>
      </c>
      <c r="D4244">
        <v>7</v>
      </c>
      <c r="E4244">
        <v>2458</v>
      </c>
    </row>
    <row r="4245" spans="1:5">
      <c r="A4245" t="s">
        <v>13</v>
      </c>
      <c r="B4245">
        <v>2012</v>
      </c>
      <c r="C4245">
        <v>17</v>
      </c>
      <c r="D4245">
        <v>27</v>
      </c>
      <c r="E4245">
        <v>15372</v>
      </c>
    </row>
    <row r="4246" spans="1:5">
      <c r="A4246" t="s">
        <v>14</v>
      </c>
      <c r="B4246">
        <v>2012</v>
      </c>
      <c r="C4246">
        <v>17</v>
      </c>
      <c r="D4246">
        <v>16</v>
      </c>
      <c r="E4246">
        <v>4206</v>
      </c>
    </row>
    <row r="4247" spans="1:5">
      <c r="A4247" t="s">
        <v>15</v>
      </c>
      <c r="B4247">
        <v>2012</v>
      </c>
      <c r="C4247">
        <v>17</v>
      </c>
      <c r="D4247">
        <v>113</v>
      </c>
      <c r="E4247">
        <v>32178</v>
      </c>
    </row>
    <row r="4248" spans="1:5">
      <c r="A4248" t="s">
        <v>16</v>
      </c>
      <c r="B4248">
        <v>2012</v>
      </c>
      <c r="C4248">
        <v>17</v>
      </c>
      <c r="D4248">
        <v>11</v>
      </c>
      <c r="E4248">
        <v>21066</v>
      </c>
    </row>
    <row r="4249" spans="1:5">
      <c r="A4249" t="s">
        <v>17</v>
      </c>
      <c r="B4249">
        <v>2012</v>
      </c>
      <c r="C4249">
        <v>17</v>
      </c>
      <c r="D4249">
        <v>8</v>
      </c>
      <c r="E4249">
        <v>1650</v>
      </c>
    </row>
    <row r="4250" spans="1:5">
      <c r="A4250" t="s">
        <v>18</v>
      </c>
      <c r="B4250">
        <v>2012</v>
      </c>
      <c r="C4250">
        <v>17</v>
      </c>
      <c r="D4250">
        <v>9</v>
      </c>
      <c r="E4250">
        <v>2508</v>
      </c>
    </row>
    <row r="4251" spans="1:5">
      <c r="A4251" t="s">
        <v>19</v>
      </c>
      <c r="B4251">
        <v>2012</v>
      </c>
      <c r="C4251">
        <v>17</v>
      </c>
      <c r="D4251">
        <v>2</v>
      </c>
      <c r="E4251">
        <v>2498</v>
      </c>
    </row>
    <row r="4252" spans="1:5">
      <c r="A4252" t="s">
        <v>20</v>
      </c>
      <c r="B4252">
        <v>2012</v>
      </c>
      <c r="C4252">
        <v>17</v>
      </c>
      <c r="D4252">
        <v>0</v>
      </c>
      <c r="E4252">
        <v>0</v>
      </c>
    </row>
    <row r="4253" spans="1:5">
      <c r="A4253" t="s">
        <v>21</v>
      </c>
      <c r="B4253">
        <v>2012</v>
      </c>
      <c r="C4253">
        <v>17</v>
      </c>
      <c r="D4253">
        <v>46</v>
      </c>
      <c r="E4253">
        <v>29881</v>
      </c>
    </row>
    <row r="4254" spans="1:5">
      <c r="A4254" t="s">
        <v>22</v>
      </c>
      <c r="B4254">
        <v>2012</v>
      </c>
      <c r="C4254">
        <v>17</v>
      </c>
      <c r="D4254">
        <v>22</v>
      </c>
      <c r="E4254">
        <v>13851</v>
      </c>
    </row>
    <row r="4255" spans="1:5">
      <c r="A4255" t="s">
        <v>23</v>
      </c>
      <c r="B4255">
        <v>2012</v>
      </c>
      <c r="C4255">
        <v>17</v>
      </c>
      <c r="D4255">
        <v>7</v>
      </c>
      <c r="E4255">
        <v>3444</v>
      </c>
    </row>
    <row r="4256" spans="1:5">
      <c r="A4256" t="s">
        <v>24</v>
      </c>
      <c r="B4256">
        <v>2012</v>
      </c>
      <c r="C4256">
        <v>17</v>
      </c>
      <c r="D4256">
        <v>73</v>
      </c>
      <c r="E4256">
        <v>43388</v>
      </c>
    </row>
    <row r="4257" spans="1:5">
      <c r="A4257" t="s">
        <v>25</v>
      </c>
      <c r="B4257">
        <v>2012</v>
      </c>
      <c r="C4257">
        <v>17</v>
      </c>
      <c r="D4257">
        <v>39</v>
      </c>
      <c r="E4257">
        <v>9246</v>
      </c>
    </row>
    <row r="4258" spans="1:5">
      <c r="A4258" t="s">
        <v>26</v>
      </c>
      <c r="B4258">
        <v>2012</v>
      </c>
      <c r="C4258">
        <v>17</v>
      </c>
      <c r="D4258">
        <v>8</v>
      </c>
      <c r="E4258">
        <v>4177</v>
      </c>
    </row>
    <row r="4259" spans="1:5">
      <c r="A4259" t="s">
        <v>27</v>
      </c>
      <c r="B4259">
        <v>2012</v>
      </c>
      <c r="C4259">
        <v>17</v>
      </c>
      <c r="D4259">
        <v>38</v>
      </c>
      <c r="E4259">
        <v>8978</v>
      </c>
    </row>
    <row r="4260" spans="1:5">
      <c r="A4260" t="s">
        <v>28</v>
      </c>
      <c r="B4260">
        <v>2012</v>
      </c>
      <c r="C4260">
        <v>17</v>
      </c>
      <c r="D4260">
        <v>15</v>
      </c>
      <c r="E4260">
        <v>20148</v>
      </c>
    </row>
    <row r="4261" spans="1:5">
      <c r="A4261" t="s">
        <v>29</v>
      </c>
      <c r="B4261">
        <v>2012</v>
      </c>
      <c r="C4261">
        <v>17</v>
      </c>
      <c r="D4261">
        <v>20</v>
      </c>
      <c r="E4261">
        <v>14520</v>
      </c>
    </row>
    <row r="4262" spans="1:5">
      <c r="A4262" t="s">
        <v>30</v>
      </c>
      <c r="B4262">
        <v>2012</v>
      </c>
      <c r="C4262">
        <v>17</v>
      </c>
      <c r="D4262">
        <v>28</v>
      </c>
      <c r="E4262">
        <v>5723</v>
      </c>
    </row>
    <row r="4263" spans="1:5">
      <c r="A4263" t="s">
        <v>31</v>
      </c>
      <c r="B4263">
        <v>2012</v>
      </c>
      <c r="C4263">
        <v>17</v>
      </c>
      <c r="D4263">
        <v>17</v>
      </c>
      <c r="E4263">
        <v>9966</v>
      </c>
    </row>
    <row r="4264" spans="1:5">
      <c r="A4264" t="s">
        <v>32</v>
      </c>
      <c r="B4264">
        <v>2012</v>
      </c>
      <c r="C4264">
        <v>17</v>
      </c>
      <c r="D4264">
        <v>43</v>
      </c>
      <c r="E4264">
        <v>27362</v>
      </c>
    </row>
    <row r="4265" spans="1:5">
      <c r="A4265" t="s">
        <v>33</v>
      </c>
      <c r="B4265">
        <v>2012</v>
      </c>
      <c r="C4265">
        <v>17</v>
      </c>
      <c r="D4265">
        <v>49</v>
      </c>
      <c r="E4265">
        <v>15172</v>
      </c>
    </row>
    <row r="4266" spans="1:5">
      <c r="A4266" t="s">
        <v>34</v>
      </c>
      <c r="B4266">
        <v>2012</v>
      </c>
      <c r="C4266">
        <v>17</v>
      </c>
      <c r="D4266">
        <v>13</v>
      </c>
      <c r="E4266">
        <v>4573</v>
      </c>
    </row>
    <row r="4267" spans="1:5">
      <c r="A4267" t="s">
        <v>35</v>
      </c>
      <c r="B4267">
        <v>2012</v>
      </c>
      <c r="C4267">
        <v>17</v>
      </c>
      <c r="D4267">
        <v>37</v>
      </c>
      <c r="E4267">
        <v>12810</v>
      </c>
    </row>
    <row r="4268" spans="1:5">
      <c r="A4268" t="s">
        <v>36</v>
      </c>
      <c r="B4268">
        <v>2012</v>
      </c>
      <c r="C4268">
        <v>17</v>
      </c>
      <c r="D4268">
        <v>25</v>
      </c>
      <c r="E4268">
        <v>8012</v>
      </c>
    </row>
    <row r="4269" spans="1:5">
      <c r="A4269" t="s">
        <v>37</v>
      </c>
      <c r="B4269">
        <v>2012</v>
      </c>
      <c r="C4269">
        <v>17</v>
      </c>
      <c r="D4269">
        <v>7</v>
      </c>
      <c r="E4269">
        <v>2489</v>
      </c>
    </row>
    <row r="4270" spans="1:5">
      <c r="A4270" t="s">
        <v>38</v>
      </c>
      <c r="B4270">
        <v>2012</v>
      </c>
      <c r="C4270">
        <v>17</v>
      </c>
      <c r="D4270">
        <v>16</v>
      </c>
      <c r="E4270">
        <v>3021</v>
      </c>
    </row>
    <row r="4271" spans="1:5">
      <c r="A4271" t="s">
        <v>39</v>
      </c>
      <c r="B4271">
        <v>2012</v>
      </c>
      <c r="C4271">
        <v>17</v>
      </c>
      <c r="D4271">
        <v>30</v>
      </c>
      <c r="E4271">
        <v>15293</v>
      </c>
    </row>
    <row r="4272" spans="1:5">
      <c r="A4272" t="s">
        <v>40</v>
      </c>
      <c r="B4272">
        <v>2012</v>
      </c>
      <c r="C4272">
        <v>17</v>
      </c>
      <c r="D4272">
        <v>27</v>
      </c>
      <c r="E4272">
        <v>4408</v>
      </c>
    </row>
    <row r="4273" spans="1:5">
      <c r="A4273" t="s">
        <v>41</v>
      </c>
      <c r="B4273">
        <v>2012</v>
      </c>
      <c r="C4273">
        <v>17</v>
      </c>
      <c r="D4273">
        <v>16</v>
      </c>
      <c r="E4273">
        <v>5334</v>
      </c>
    </row>
    <row r="4274" spans="1:5">
      <c r="A4274" t="s">
        <v>42</v>
      </c>
      <c r="B4274">
        <v>2012</v>
      </c>
      <c r="C4274">
        <v>17</v>
      </c>
      <c r="D4274">
        <v>23</v>
      </c>
      <c r="E4274">
        <v>8213</v>
      </c>
    </row>
    <row r="4275" spans="1:5">
      <c r="A4275" t="s">
        <v>43</v>
      </c>
      <c r="B4275">
        <v>2012</v>
      </c>
      <c r="C4275">
        <v>17</v>
      </c>
      <c r="D4275">
        <v>95</v>
      </c>
      <c r="E4275">
        <v>12324</v>
      </c>
    </row>
    <row r="4276" spans="1:5">
      <c r="A4276" t="s">
        <v>44</v>
      </c>
      <c r="B4276">
        <v>2012</v>
      </c>
      <c r="C4276">
        <v>17</v>
      </c>
      <c r="D4276">
        <v>54</v>
      </c>
      <c r="E4276">
        <v>17414</v>
      </c>
    </row>
    <row r="4277" spans="1:5">
      <c r="A4277" t="s">
        <v>45</v>
      </c>
      <c r="B4277">
        <v>2012</v>
      </c>
      <c r="C4277">
        <v>17</v>
      </c>
      <c r="D4277">
        <v>9</v>
      </c>
      <c r="E4277">
        <v>1556</v>
      </c>
    </row>
    <row r="4278" spans="1:5">
      <c r="A4278" t="s">
        <v>46</v>
      </c>
      <c r="B4278">
        <v>2012</v>
      </c>
      <c r="C4278">
        <v>17</v>
      </c>
      <c r="D4278">
        <v>39</v>
      </c>
      <c r="E4278">
        <v>12828</v>
      </c>
    </row>
    <row r="4279" spans="1:5">
      <c r="A4279" t="s">
        <v>47</v>
      </c>
      <c r="B4279">
        <v>2012</v>
      </c>
      <c r="C4279">
        <v>17</v>
      </c>
      <c r="D4279">
        <v>17</v>
      </c>
      <c r="E4279">
        <v>2970</v>
      </c>
    </row>
    <row r="4280" spans="1:5">
      <c r="A4280" t="s">
        <v>48</v>
      </c>
      <c r="B4280">
        <v>2012</v>
      </c>
      <c r="C4280">
        <v>17</v>
      </c>
      <c r="D4280">
        <v>17</v>
      </c>
      <c r="E4280">
        <v>3480</v>
      </c>
    </row>
    <row r="4281" spans="1:5">
      <c r="A4281" t="s">
        <v>49</v>
      </c>
      <c r="B4281">
        <v>2012</v>
      </c>
      <c r="C4281">
        <v>17</v>
      </c>
      <c r="D4281">
        <v>51</v>
      </c>
      <c r="E4281">
        <v>16357</v>
      </c>
    </row>
    <row r="4282" spans="1:5">
      <c r="A4282" t="s">
        <v>50</v>
      </c>
      <c r="B4282">
        <v>2012</v>
      </c>
      <c r="C4282">
        <v>17</v>
      </c>
      <c r="D4282">
        <v>20</v>
      </c>
      <c r="E4282">
        <v>6379</v>
      </c>
    </row>
    <row r="4283" spans="1:5">
      <c r="A4283" t="s">
        <v>51</v>
      </c>
      <c r="B4283">
        <v>2012</v>
      </c>
      <c r="C4283">
        <v>17</v>
      </c>
      <c r="D4283">
        <v>17</v>
      </c>
      <c r="E4283">
        <v>7060</v>
      </c>
    </row>
    <row r="4284" spans="1:5">
      <c r="A4284" t="s">
        <v>52</v>
      </c>
      <c r="B4284">
        <v>2012</v>
      </c>
      <c r="C4284">
        <v>17</v>
      </c>
      <c r="D4284">
        <v>19</v>
      </c>
      <c r="E4284">
        <v>4909</v>
      </c>
    </row>
    <row r="4285" spans="1:5">
      <c r="A4285" t="s">
        <v>53</v>
      </c>
      <c r="B4285">
        <v>2012</v>
      </c>
      <c r="C4285">
        <v>17</v>
      </c>
      <c r="D4285">
        <v>53</v>
      </c>
      <c r="E4285">
        <v>11608</v>
      </c>
    </row>
    <row r="4286" spans="1:5">
      <c r="A4286" t="s">
        <v>54</v>
      </c>
      <c r="B4286">
        <v>2012</v>
      </c>
      <c r="C4286">
        <v>17</v>
      </c>
      <c r="D4286">
        <v>59</v>
      </c>
      <c r="E4286">
        <v>37138</v>
      </c>
    </row>
    <row r="4287" spans="1:5">
      <c r="A4287" t="s">
        <v>55</v>
      </c>
      <c r="B4287">
        <v>2012</v>
      </c>
      <c r="C4287">
        <v>17</v>
      </c>
      <c r="D4287">
        <v>47</v>
      </c>
      <c r="E4287">
        <v>18300</v>
      </c>
    </row>
    <row r="4288" spans="1:5">
      <c r="A4288" t="s">
        <v>56</v>
      </c>
      <c r="B4288">
        <v>2012</v>
      </c>
      <c r="C4288">
        <v>17</v>
      </c>
      <c r="D4288">
        <v>9</v>
      </c>
      <c r="E4288">
        <v>2266</v>
      </c>
    </row>
    <row r="4289" spans="1:5">
      <c r="A4289" t="s">
        <v>57</v>
      </c>
      <c r="B4289">
        <v>2012</v>
      </c>
      <c r="C4289">
        <v>17</v>
      </c>
      <c r="D4289">
        <v>89</v>
      </c>
      <c r="E4289">
        <v>66880</v>
      </c>
    </row>
    <row r="4290" spans="1:5">
      <c r="A4290" t="s">
        <v>58</v>
      </c>
      <c r="B4290">
        <v>2012</v>
      </c>
      <c r="C4290">
        <v>17</v>
      </c>
      <c r="D4290">
        <v>15</v>
      </c>
      <c r="E4290">
        <v>6757</v>
      </c>
    </row>
    <row r="4291" spans="1:5">
      <c r="A4291" t="s">
        <v>59</v>
      </c>
      <c r="B4291">
        <v>2012</v>
      </c>
      <c r="C4291">
        <v>17</v>
      </c>
      <c r="D4291">
        <v>34</v>
      </c>
      <c r="E4291">
        <v>12178</v>
      </c>
    </row>
    <row r="4292" spans="1:5">
      <c r="A4292" t="s">
        <v>60</v>
      </c>
      <c r="B4292">
        <v>2012</v>
      </c>
      <c r="C4292">
        <v>17</v>
      </c>
      <c r="D4292">
        <v>35</v>
      </c>
      <c r="E4292">
        <v>3722</v>
      </c>
    </row>
    <row r="4293" spans="1:5">
      <c r="A4293" t="s">
        <v>61</v>
      </c>
      <c r="B4293">
        <v>2012</v>
      </c>
      <c r="C4293">
        <v>17</v>
      </c>
      <c r="D4293">
        <v>21</v>
      </c>
      <c r="E4293">
        <v>3967</v>
      </c>
    </row>
    <row r="4294" spans="1:5">
      <c r="A4294" t="s">
        <v>63</v>
      </c>
      <c r="B4294">
        <v>2012</v>
      </c>
      <c r="C4294">
        <v>17</v>
      </c>
      <c r="D4294">
        <v>1</v>
      </c>
      <c r="E4294">
        <v>376</v>
      </c>
    </row>
    <row r="4295" spans="1:5">
      <c r="A4295" t="s">
        <v>62</v>
      </c>
      <c r="B4295">
        <v>2012</v>
      </c>
      <c r="C4295">
        <v>17</v>
      </c>
      <c r="D4295">
        <v>80</v>
      </c>
      <c r="E4295">
        <v>98021</v>
      </c>
    </row>
    <row r="4296" spans="1:5">
      <c r="A4296" t="s">
        <v>6</v>
      </c>
      <c r="B4296">
        <v>2012</v>
      </c>
      <c r="C4296">
        <v>18</v>
      </c>
      <c r="D4296">
        <v>20</v>
      </c>
      <c r="E4296">
        <v>7186</v>
      </c>
    </row>
    <row r="4297" spans="1:5">
      <c r="A4297" t="s">
        <v>12</v>
      </c>
      <c r="B4297">
        <v>2012</v>
      </c>
      <c r="C4297">
        <v>18</v>
      </c>
      <c r="D4297">
        <v>7</v>
      </c>
      <c r="E4297">
        <v>2203</v>
      </c>
    </row>
    <row r="4298" spans="1:5">
      <c r="A4298" t="s">
        <v>13</v>
      </c>
      <c r="B4298">
        <v>2012</v>
      </c>
      <c r="C4298">
        <v>18</v>
      </c>
      <c r="D4298">
        <v>27</v>
      </c>
      <c r="E4298">
        <v>13867</v>
      </c>
    </row>
    <row r="4299" spans="1:5">
      <c r="A4299" t="s">
        <v>14</v>
      </c>
      <c r="B4299">
        <v>2012</v>
      </c>
      <c r="C4299">
        <v>18</v>
      </c>
      <c r="D4299">
        <v>15</v>
      </c>
      <c r="E4299">
        <v>3759</v>
      </c>
    </row>
    <row r="4300" spans="1:5">
      <c r="A4300" t="s">
        <v>15</v>
      </c>
      <c r="B4300">
        <v>2012</v>
      </c>
      <c r="C4300">
        <v>18</v>
      </c>
      <c r="D4300">
        <v>107</v>
      </c>
      <c r="E4300">
        <v>31003</v>
      </c>
    </row>
    <row r="4301" spans="1:5">
      <c r="A4301" t="s">
        <v>16</v>
      </c>
      <c r="B4301">
        <v>2012</v>
      </c>
      <c r="C4301">
        <v>18</v>
      </c>
      <c r="D4301">
        <v>11</v>
      </c>
      <c r="E4301">
        <v>20875</v>
      </c>
    </row>
    <row r="4302" spans="1:5">
      <c r="A4302" t="s">
        <v>17</v>
      </c>
      <c r="B4302">
        <v>2012</v>
      </c>
      <c r="C4302">
        <v>18</v>
      </c>
      <c r="D4302">
        <v>11</v>
      </c>
      <c r="E4302">
        <v>1784</v>
      </c>
    </row>
    <row r="4303" spans="1:5">
      <c r="A4303" t="s">
        <v>18</v>
      </c>
      <c r="B4303">
        <v>2012</v>
      </c>
      <c r="C4303">
        <v>18</v>
      </c>
      <c r="D4303">
        <v>9</v>
      </c>
      <c r="E4303">
        <v>2591</v>
      </c>
    </row>
    <row r="4304" spans="1:5">
      <c r="A4304" t="s">
        <v>19</v>
      </c>
      <c r="B4304">
        <v>2012</v>
      </c>
      <c r="C4304">
        <v>18</v>
      </c>
      <c r="D4304">
        <v>1</v>
      </c>
      <c r="E4304">
        <v>1926</v>
      </c>
    </row>
    <row r="4305" spans="1:5">
      <c r="A4305" t="s">
        <v>20</v>
      </c>
      <c r="B4305">
        <v>2012</v>
      </c>
      <c r="C4305">
        <v>18</v>
      </c>
      <c r="D4305">
        <v>0</v>
      </c>
      <c r="E4305">
        <v>0</v>
      </c>
    </row>
    <row r="4306" spans="1:5">
      <c r="A4306" t="s">
        <v>21</v>
      </c>
      <c r="B4306">
        <v>2012</v>
      </c>
      <c r="C4306">
        <v>18</v>
      </c>
      <c r="D4306">
        <v>42</v>
      </c>
      <c r="E4306">
        <v>26907</v>
      </c>
    </row>
    <row r="4307" spans="1:5">
      <c r="A4307" t="s">
        <v>22</v>
      </c>
      <c r="B4307">
        <v>2012</v>
      </c>
      <c r="C4307">
        <v>18</v>
      </c>
      <c r="D4307">
        <v>23</v>
      </c>
      <c r="E4307">
        <v>13814</v>
      </c>
    </row>
    <row r="4308" spans="1:5">
      <c r="A4308" t="s">
        <v>23</v>
      </c>
      <c r="B4308">
        <v>2012</v>
      </c>
      <c r="C4308">
        <v>18</v>
      </c>
      <c r="D4308">
        <v>7</v>
      </c>
      <c r="E4308">
        <v>3307</v>
      </c>
    </row>
    <row r="4309" spans="1:5">
      <c r="A4309" t="s">
        <v>24</v>
      </c>
      <c r="B4309">
        <v>2012</v>
      </c>
      <c r="C4309">
        <v>18</v>
      </c>
      <c r="D4309">
        <v>75</v>
      </c>
      <c r="E4309">
        <v>41710</v>
      </c>
    </row>
    <row r="4310" spans="1:5">
      <c r="A4310" t="s">
        <v>25</v>
      </c>
      <c r="B4310">
        <v>2012</v>
      </c>
      <c r="C4310">
        <v>18</v>
      </c>
      <c r="D4310">
        <v>35</v>
      </c>
      <c r="E4310">
        <v>7946</v>
      </c>
    </row>
    <row r="4311" spans="1:5">
      <c r="A4311" t="s">
        <v>26</v>
      </c>
      <c r="B4311">
        <v>2012</v>
      </c>
      <c r="C4311">
        <v>18</v>
      </c>
      <c r="D4311">
        <v>8</v>
      </c>
      <c r="E4311">
        <v>3690</v>
      </c>
    </row>
    <row r="4312" spans="1:5">
      <c r="A4312" t="s">
        <v>27</v>
      </c>
      <c r="B4312">
        <v>2012</v>
      </c>
      <c r="C4312">
        <v>18</v>
      </c>
      <c r="D4312">
        <v>34</v>
      </c>
      <c r="E4312">
        <v>8442</v>
      </c>
    </row>
    <row r="4313" spans="1:5">
      <c r="A4313" t="s">
        <v>28</v>
      </c>
      <c r="B4313">
        <v>2012</v>
      </c>
      <c r="C4313">
        <v>18</v>
      </c>
      <c r="D4313">
        <v>14</v>
      </c>
      <c r="E4313">
        <v>13871</v>
      </c>
    </row>
    <row r="4314" spans="1:5">
      <c r="A4314" t="s">
        <v>29</v>
      </c>
      <c r="B4314">
        <v>2012</v>
      </c>
      <c r="C4314">
        <v>18</v>
      </c>
      <c r="D4314">
        <v>22</v>
      </c>
      <c r="E4314">
        <v>15526</v>
      </c>
    </row>
    <row r="4315" spans="1:5">
      <c r="A4315" t="s">
        <v>30</v>
      </c>
      <c r="B4315">
        <v>2012</v>
      </c>
      <c r="C4315">
        <v>18</v>
      </c>
      <c r="D4315">
        <v>27</v>
      </c>
      <c r="E4315">
        <v>5797</v>
      </c>
    </row>
    <row r="4316" spans="1:5">
      <c r="A4316" t="s">
        <v>31</v>
      </c>
      <c r="B4316">
        <v>2012</v>
      </c>
      <c r="C4316">
        <v>18</v>
      </c>
      <c r="D4316">
        <v>13</v>
      </c>
      <c r="E4316">
        <v>5399</v>
      </c>
    </row>
    <row r="4317" spans="1:5">
      <c r="A4317" t="s">
        <v>32</v>
      </c>
      <c r="B4317">
        <v>2012</v>
      </c>
      <c r="C4317">
        <v>18</v>
      </c>
      <c r="D4317">
        <v>42</v>
      </c>
      <c r="E4317">
        <v>26290</v>
      </c>
    </row>
    <row r="4318" spans="1:5">
      <c r="A4318" t="s">
        <v>33</v>
      </c>
      <c r="B4318">
        <v>2012</v>
      </c>
      <c r="C4318">
        <v>18</v>
      </c>
      <c r="D4318">
        <v>42</v>
      </c>
      <c r="E4318">
        <v>11534</v>
      </c>
    </row>
    <row r="4319" spans="1:5">
      <c r="A4319" t="s">
        <v>34</v>
      </c>
      <c r="B4319">
        <v>2012</v>
      </c>
      <c r="C4319">
        <v>18</v>
      </c>
      <c r="D4319">
        <v>13</v>
      </c>
      <c r="E4319">
        <v>4196</v>
      </c>
    </row>
    <row r="4320" spans="1:5">
      <c r="A4320" t="s">
        <v>35</v>
      </c>
      <c r="B4320">
        <v>2012</v>
      </c>
      <c r="C4320">
        <v>18</v>
      </c>
      <c r="D4320">
        <v>37</v>
      </c>
      <c r="E4320">
        <v>12486</v>
      </c>
    </row>
    <row r="4321" spans="1:5">
      <c r="A4321" t="s">
        <v>36</v>
      </c>
      <c r="B4321">
        <v>2012</v>
      </c>
      <c r="C4321">
        <v>18</v>
      </c>
      <c r="D4321">
        <v>25</v>
      </c>
      <c r="E4321">
        <v>7621</v>
      </c>
    </row>
    <row r="4322" spans="1:5">
      <c r="A4322" t="s">
        <v>37</v>
      </c>
      <c r="B4322">
        <v>2012</v>
      </c>
      <c r="C4322">
        <v>18</v>
      </c>
      <c r="D4322">
        <v>6</v>
      </c>
      <c r="E4322">
        <v>2542</v>
      </c>
    </row>
    <row r="4323" spans="1:5">
      <c r="A4323" t="s">
        <v>38</v>
      </c>
      <c r="B4323">
        <v>2012</v>
      </c>
      <c r="C4323">
        <v>18</v>
      </c>
      <c r="D4323">
        <v>11</v>
      </c>
      <c r="E4323">
        <v>1707</v>
      </c>
    </row>
    <row r="4324" spans="1:5">
      <c r="A4324" t="s">
        <v>39</v>
      </c>
      <c r="B4324">
        <v>2012</v>
      </c>
      <c r="C4324">
        <v>18</v>
      </c>
      <c r="D4324">
        <v>26</v>
      </c>
      <c r="E4324">
        <v>8231</v>
      </c>
    </row>
    <row r="4325" spans="1:5">
      <c r="A4325" t="s">
        <v>40</v>
      </c>
      <c r="B4325">
        <v>2012</v>
      </c>
      <c r="C4325">
        <v>18</v>
      </c>
      <c r="D4325">
        <v>27</v>
      </c>
      <c r="E4325">
        <v>4415</v>
      </c>
    </row>
    <row r="4326" spans="1:5">
      <c r="A4326" t="s">
        <v>41</v>
      </c>
      <c r="B4326">
        <v>2012</v>
      </c>
      <c r="C4326">
        <v>18</v>
      </c>
      <c r="D4326">
        <v>17</v>
      </c>
      <c r="E4326">
        <v>4389</v>
      </c>
    </row>
    <row r="4327" spans="1:5">
      <c r="A4327" t="s">
        <v>42</v>
      </c>
      <c r="B4327">
        <v>2012</v>
      </c>
      <c r="C4327">
        <v>18</v>
      </c>
      <c r="D4327">
        <v>25</v>
      </c>
      <c r="E4327">
        <v>7827</v>
      </c>
    </row>
    <row r="4328" spans="1:5">
      <c r="A4328" t="s">
        <v>43</v>
      </c>
      <c r="B4328">
        <v>2012</v>
      </c>
      <c r="C4328">
        <v>18</v>
      </c>
      <c r="D4328">
        <v>76</v>
      </c>
      <c r="E4328">
        <v>10106</v>
      </c>
    </row>
    <row r="4329" spans="1:5">
      <c r="A4329" t="s">
        <v>44</v>
      </c>
      <c r="B4329">
        <v>2012</v>
      </c>
      <c r="C4329">
        <v>18</v>
      </c>
      <c r="D4329">
        <v>50</v>
      </c>
      <c r="E4329">
        <v>15733</v>
      </c>
    </row>
    <row r="4330" spans="1:5">
      <c r="A4330" t="s">
        <v>45</v>
      </c>
      <c r="B4330">
        <v>2012</v>
      </c>
      <c r="C4330">
        <v>18</v>
      </c>
      <c r="D4330">
        <v>8</v>
      </c>
      <c r="E4330">
        <v>1210</v>
      </c>
    </row>
    <row r="4331" spans="1:5">
      <c r="A4331" t="s">
        <v>46</v>
      </c>
      <c r="B4331">
        <v>2012</v>
      </c>
      <c r="C4331">
        <v>18</v>
      </c>
      <c r="D4331">
        <v>39</v>
      </c>
      <c r="E4331">
        <v>11678</v>
      </c>
    </row>
    <row r="4332" spans="1:5">
      <c r="A4332" t="s">
        <v>47</v>
      </c>
      <c r="B4332">
        <v>2012</v>
      </c>
      <c r="C4332">
        <v>18</v>
      </c>
      <c r="D4332">
        <v>17</v>
      </c>
      <c r="E4332">
        <v>3256</v>
      </c>
    </row>
    <row r="4333" spans="1:5">
      <c r="A4333" t="s">
        <v>48</v>
      </c>
      <c r="B4333">
        <v>2012</v>
      </c>
      <c r="C4333">
        <v>18</v>
      </c>
      <c r="D4333">
        <v>16</v>
      </c>
      <c r="E4333">
        <v>3439</v>
      </c>
    </row>
    <row r="4334" spans="1:5">
      <c r="A4334" t="s">
        <v>49</v>
      </c>
      <c r="B4334">
        <v>2012</v>
      </c>
      <c r="C4334">
        <v>18</v>
      </c>
      <c r="D4334">
        <v>50</v>
      </c>
      <c r="E4334">
        <v>15216</v>
      </c>
    </row>
    <row r="4335" spans="1:5">
      <c r="A4335" t="s">
        <v>50</v>
      </c>
      <c r="B4335">
        <v>2012</v>
      </c>
      <c r="C4335">
        <v>18</v>
      </c>
      <c r="D4335">
        <v>20</v>
      </c>
      <c r="E4335">
        <v>6472</v>
      </c>
    </row>
    <row r="4336" spans="1:5">
      <c r="A4336" t="s">
        <v>51</v>
      </c>
      <c r="B4336">
        <v>2012</v>
      </c>
      <c r="C4336">
        <v>18</v>
      </c>
      <c r="D4336">
        <v>16</v>
      </c>
      <c r="E4336">
        <v>6465</v>
      </c>
    </row>
    <row r="4337" spans="1:5">
      <c r="A4337" t="s">
        <v>52</v>
      </c>
      <c r="B4337">
        <v>2012</v>
      </c>
      <c r="C4337">
        <v>18</v>
      </c>
      <c r="D4337">
        <v>18</v>
      </c>
      <c r="E4337">
        <v>4377</v>
      </c>
    </row>
    <row r="4338" spans="1:5">
      <c r="A4338" t="s">
        <v>53</v>
      </c>
      <c r="B4338">
        <v>2012</v>
      </c>
      <c r="C4338">
        <v>18</v>
      </c>
      <c r="D4338">
        <v>52</v>
      </c>
      <c r="E4338">
        <v>10873</v>
      </c>
    </row>
    <row r="4339" spans="1:5">
      <c r="A4339" t="s">
        <v>54</v>
      </c>
      <c r="B4339">
        <v>2012</v>
      </c>
      <c r="C4339">
        <v>18</v>
      </c>
      <c r="D4339">
        <v>57</v>
      </c>
      <c r="E4339">
        <v>35154</v>
      </c>
    </row>
    <row r="4340" spans="1:5">
      <c r="A4340" t="s">
        <v>55</v>
      </c>
      <c r="B4340">
        <v>2012</v>
      </c>
      <c r="C4340">
        <v>18</v>
      </c>
      <c r="D4340">
        <v>34</v>
      </c>
      <c r="E4340">
        <v>12971</v>
      </c>
    </row>
    <row r="4341" spans="1:5">
      <c r="A4341" t="s">
        <v>56</v>
      </c>
      <c r="B4341">
        <v>2012</v>
      </c>
      <c r="C4341">
        <v>18</v>
      </c>
      <c r="D4341">
        <v>9</v>
      </c>
      <c r="E4341">
        <v>2366</v>
      </c>
    </row>
    <row r="4342" spans="1:5">
      <c r="A4342" t="s">
        <v>57</v>
      </c>
      <c r="B4342">
        <v>2012</v>
      </c>
      <c r="C4342">
        <v>18</v>
      </c>
      <c r="D4342">
        <v>86</v>
      </c>
      <c r="E4342">
        <v>63802</v>
      </c>
    </row>
    <row r="4343" spans="1:5">
      <c r="A4343" t="s">
        <v>58</v>
      </c>
      <c r="B4343">
        <v>2012</v>
      </c>
      <c r="C4343">
        <v>18</v>
      </c>
      <c r="D4343">
        <v>15</v>
      </c>
      <c r="E4343">
        <v>6932</v>
      </c>
    </row>
    <row r="4344" spans="1:5">
      <c r="A4344" t="s">
        <v>59</v>
      </c>
      <c r="B4344">
        <v>2012</v>
      </c>
      <c r="C4344">
        <v>18</v>
      </c>
      <c r="D4344">
        <v>31</v>
      </c>
      <c r="E4344">
        <v>10851</v>
      </c>
    </row>
    <row r="4345" spans="1:5">
      <c r="A4345" t="s">
        <v>60</v>
      </c>
      <c r="B4345">
        <v>2012</v>
      </c>
      <c r="C4345">
        <v>18</v>
      </c>
      <c r="D4345">
        <v>32</v>
      </c>
      <c r="E4345">
        <v>3859</v>
      </c>
    </row>
    <row r="4346" spans="1:5">
      <c r="A4346" t="s">
        <v>61</v>
      </c>
      <c r="B4346">
        <v>2012</v>
      </c>
      <c r="C4346">
        <v>18</v>
      </c>
      <c r="D4346">
        <v>21</v>
      </c>
      <c r="E4346">
        <v>3943</v>
      </c>
    </row>
    <row r="4347" spans="1:5">
      <c r="A4347" t="s">
        <v>63</v>
      </c>
      <c r="B4347">
        <v>2012</v>
      </c>
      <c r="C4347">
        <v>18</v>
      </c>
      <c r="D4347">
        <v>1</v>
      </c>
      <c r="E4347">
        <v>347</v>
      </c>
    </row>
    <row r="4348" spans="1:5">
      <c r="A4348" t="s">
        <v>62</v>
      </c>
      <c r="B4348">
        <v>2012</v>
      </c>
      <c r="C4348">
        <v>18</v>
      </c>
      <c r="D4348">
        <v>77</v>
      </c>
      <c r="E4348">
        <v>97545</v>
      </c>
    </row>
    <row r="4349" spans="1:5">
      <c r="A4349" t="s">
        <v>6</v>
      </c>
      <c r="B4349">
        <v>2012</v>
      </c>
      <c r="C4349">
        <v>19</v>
      </c>
      <c r="D4349">
        <v>21</v>
      </c>
      <c r="E4349">
        <v>7751</v>
      </c>
    </row>
    <row r="4350" spans="1:5">
      <c r="A4350" t="s">
        <v>12</v>
      </c>
      <c r="B4350">
        <v>2012</v>
      </c>
      <c r="C4350">
        <v>19</v>
      </c>
      <c r="D4350">
        <v>7</v>
      </c>
      <c r="E4350">
        <v>2370</v>
      </c>
    </row>
    <row r="4351" spans="1:5">
      <c r="A4351" t="s">
        <v>13</v>
      </c>
      <c r="B4351">
        <v>2012</v>
      </c>
      <c r="C4351">
        <v>19</v>
      </c>
      <c r="D4351">
        <v>26</v>
      </c>
      <c r="E4351">
        <v>14027</v>
      </c>
    </row>
    <row r="4352" spans="1:5">
      <c r="A4352" t="s">
        <v>14</v>
      </c>
      <c r="B4352">
        <v>2012</v>
      </c>
      <c r="C4352">
        <v>19</v>
      </c>
      <c r="D4352">
        <v>14</v>
      </c>
      <c r="E4352">
        <v>3219</v>
      </c>
    </row>
    <row r="4353" spans="1:5">
      <c r="A4353" t="s">
        <v>15</v>
      </c>
      <c r="B4353">
        <v>2012</v>
      </c>
      <c r="C4353">
        <v>19</v>
      </c>
      <c r="D4353">
        <v>99</v>
      </c>
      <c r="E4353">
        <v>30903</v>
      </c>
    </row>
    <row r="4354" spans="1:5">
      <c r="A4354" t="s">
        <v>16</v>
      </c>
      <c r="B4354">
        <v>2012</v>
      </c>
      <c r="C4354">
        <v>19</v>
      </c>
      <c r="D4354">
        <v>11</v>
      </c>
      <c r="E4354">
        <v>20367</v>
      </c>
    </row>
    <row r="4355" spans="1:5">
      <c r="A4355" t="s">
        <v>17</v>
      </c>
      <c r="B4355">
        <v>2012</v>
      </c>
      <c r="C4355">
        <v>19</v>
      </c>
      <c r="D4355">
        <v>14</v>
      </c>
      <c r="E4355">
        <v>1643</v>
      </c>
    </row>
    <row r="4356" spans="1:5">
      <c r="A4356" t="s">
        <v>18</v>
      </c>
      <c r="B4356">
        <v>2012</v>
      </c>
      <c r="C4356">
        <v>19</v>
      </c>
      <c r="D4356">
        <v>9</v>
      </c>
      <c r="E4356">
        <v>2454</v>
      </c>
    </row>
    <row r="4357" spans="1:5">
      <c r="A4357" t="s">
        <v>19</v>
      </c>
      <c r="B4357">
        <v>2012</v>
      </c>
      <c r="C4357">
        <v>19</v>
      </c>
      <c r="D4357">
        <v>1</v>
      </c>
      <c r="E4357">
        <v>1812</v>
      </c>
    </row>
    <row r="4358" spans="1:5">
      <c r="A4358" t="s">
        <v>20</v>
      </c>
      <c r="B4358">
        <v>2012</v>
      </c>
      <c r="C4358">
        <v>19</v>
      </c>
      <c r="D4358">
        <v>0</v>
      </c>
      <c r="E4358">
        <v>0</v>
      </c>
    </row>
    <row r="4359" spans="1:5">
      <c r="A4359" t="s">
        <v>21</v>
      </c>
      <c r="B4359">
        <v>2012</v>
      </c>
      <c r="C4359">
        <v>19</v>
      </c>
      <c r="D4359">
        <v>43</v>
      </c>
      <c r="E4359">
        <v>27576</v>
      </c>
    </row>
    <row r="4360" spans="1:5">
      <c r="A4360" t="s">
        <v>22</v>
      </c>
      <c r="B4360">
        <v>2012</v>
      </c>
      <c r="C4360">
        <v>19</v>
      </c>
      <c r="D4360">
        <v>22</v>
      </c>
      <c r="E4360">
        <v>13477</v>
      </c>
    </row>
    <row r="4361" spans="1:5">
      <c r="A4361" t="s">
        <v>23</v>
      </c>
      <c r="B4361">
        <v>2012</v>
      </c>
      <c r="C4361">
        <v>19</v>
      </c>
      <c r="D4361">
        <v>6</v>
      </c>
      <c r="E4361">
        <v>3064</v>
      </c>
    </row>
    <row r="4362" spans="1:5">
      <c r="A4362" t="s">
        <v>24</v>
      </c>
      <c r="B4362">
        <v>2012</v>
      </c>
      <c r="C4362">
        <v>19</v>
      </c>
      <c r="D4362">
        <v>71</v>
      </c>
      <c r="E4362">
        <v>39298</v>
      </c>
    </row>
    <row r="4363" spans="1:5">
      <c r="A4363" t="s">
        <v>25</v>
      </c>
      <c r="B4363">
        <v>2012</v>
      </c>
      <c r="C4363">
        <v>19</v>
      </c>
      <c r="D4363">
        <v>35</v>
      </c>
      <c r="E4363">
        <v>7616</v>
      </c>
    </row>
    <row r="4364" spans="1:5">
      <c r="A4364" t="s">
        <v>26</v>
      </c>
      <c r="B4364">
        <v>2012</v>
      </c>
      <c r="C4364">
        <v>19</v>
      </c>
      <c r="D4364">
        <v>7</v>
      </c>
      <c r="E4364">
        <v>2819</v>
      </c>
    </row>
    <row r="4365" spans="1:5">
      <c r="A4365" t="s">
        <v>27</v>
      </c>
      <c r="B4365">
        <v>2012</v>
      </c>
      <c r="C4365">
        <v>19</v>
      </c>
      <c r="D4365">
        <v>32</v>
      </c>
      <c r="E4365">
        <v>7857</v>
      </c>
    </row>
    <row r="4366" spans="1:5">
      <c r="A4366" t="s">
        <v>28</v>
      </c>
      <c r="B4366">
        <v>2012</v>
      </c>
      <c r="C4366">
        <v>19</v>
      </c>
      <c r="D4366">
        <v>13</v>
      </c>
      <c r="E4366">
        <v>17654</v>
      </c>
    </row>
    <row r="4367" spans="1:5">
      <c r="A4367" t="s">
        <v>29</v>
      </c>
      <c r="B4367">
        <v>2012</v>
      </c>
      <c r="C4367">
        <v>19</v>
      </c>
      <c r="D4367">
        <v>18</v>
      </c>
      <c r="E4367">
        <v>12379</v>
      </c>
    </row>
    <row r="4368" spans="1:5">
      <c r="A4368" t="s">
        <v>30</v>
      </c>
      <c r="B4368">
        <v>2012</v>
      </c>
      <c r="C4368">
        <v>19</v>
      </c>
      <c r="D4368">
        <v>27</v>
      </c>
      <c r="E4368">
        <v>5759</v>
      </c>
    </row>
    <row r="4369" spans="1:5">
      <c r="A4369" t="s">
        <v>31</v>
      </c>
      <c r="B4369">
        <v>2012</v>
      </c>
      <c r="C4369">
        <v>19</v>
      </c>
      <c r="D4369">
        <v>10</v>
      </c>
      <c r="E4369">
        <v>3361</v>
      </c>
    </row>
    <row r="4370" spans="1:5">
      <c r="A4370" t="s">
        <v>32</v>
      </c>
      <c r="B4370">
        <v>2012</v>
      </c>
      <c r="C4370">
        <v>19</v>
      </c>
      <c r="D4370">
        <v>40</v>
      </c>
      <c r="E4370">
        <v>25416</v>
      </c>
    </row>
    <row r="4371" spans="1:5">
      <c r="A4371" t="s">
        <v>33</v>
      </c>
      <c r="B4371">
        <v>2012</v>
      </c>
      <c r="C4371">
        <v>19</v>
      </c>
      <c r="D4371">
        <v>38</v>
      </c>
      <c r="E4371">
        <v>11147</v>
      </c>
    </row>
    <row r="4372" spans="1:5">
      <c r="A4372" t="s">
        <v>34</v>
      </c>
      <c r="B4372">
        <v>2012</v>
      </c>
      <c r="C4372">
        <v>19</v>
      </c>
      <c r="D4372">
        <v>12</v>
      </c>
      <c r="E4372">
        <v>2995</v>
      </c>
    </row>
    <row r="4373" spans="1:5">
      <c r="A4373" t="s">
        <v>35</v>
      </c>
      <c r="B4373">
        <v>2012</v>
      </c>
      <c r="C4373">
        <v>19</v>
      </c>
      <c r="D4373">
        <v>37</v>
      </c>
      <c r="E4373">
        <v>13719</v>
      </c>
    </row>
    <row r="4374" spans="1:5">
      <c r="A4374" t="s">
        <v>36</v>
      </c>
      <c r="B4374">
        <v>2012</v>
      </c>
      <c r="C4374">
        <v>19</v>
      </c>
      <c r="D4374">
        <v>24</v>
      </c>
      <c r="E4374">
        <v>4488</v>
      </c>
    </row>
    <row r="4375" spans="1:5">
      <c r="A4375" t="s">
        <v>37</v>
      </c>
      <c r="B4375">
        <v>2012</v>
      </c>
      <c r="C4375">
        <v>19</v>
      </c>
      <c r="D4375">
        <v>7</v>
      </c>
      <c r="E4375">
        <v>2510</v>
      </c>
    </row>
    <row r="4376" spans="1:5">
      <c r="A4376" t="s">
        <v>38</v>
      </c>
      <c r="B4376">
        <v>2012</v>
      </c>
      <c r="C4376">
        <v>19</v>
      </c>
      <c r="D4376">
        <v>10</v>
      </c>
      <c r="E4376">
        <v>1702</v>
      </c>
    </row>
    <row r="4377" spans="1:5">
      <c r="A4377" t="s">
        <v>39</v>
      </c>
      <c r="B4377">
        <v>2012</v>
      </c>
      <c r="C4377">
        <v>19</v>
      </c>
      <c r="D4377">
        <v>26</v>
      </c>
      <c r="E4377">
        <v>7925</v>
      </c>
    </row>
    <row r="4378" spans="1:5">
      <c r="A4378" t="s">
        <v>40</v>
      </c>
      <c r="B4378">
        <v>2012</v>
      </c>
      <c r="C4378">
        <v>19</v>
      </c>
      <c r="D4378">
        <v>24</v>
      </c>
      <c r="E4378">
        <v>3906</v>
      </c>
    </row>
    <row r="4379" spans="1:5">
      <c r="A4379" t="s">
        <v>41</v>
      </c>
      <c r="B4379">
        <v>2012</v>
      </c>
      <c r="C4379">
        <v>19</v>
      </c>
      <c r="D4379">
        <v>17</v>
      </c>
      <c r="E4379">
        <v>4316</v>
      </c>
    </row>
    <row r="4380" spans="1:5">
      <c r="A4380" t="s">
        <v>42</v>
      </c>
      <c r="B4380">
        <v>2012</v>
      </c>
      <c r="C4380">
        <v>19</v>
      </c>
      <c r="D4380">
        <v>24</v>
      </c>
      <c r="E4380">
        <v>7797</v>
      </c>
    </row>
    <row r="4381" spans="1:5">
      <c r="A4381" t="s">
        <v>43</v>
      </c>
      <c r="B4381">
        <v>2012</v>
      </c>
      <c r="C4381">
        <v>19</v>
      </c>
      <c r="D4381">
        <v>70</v>
      </c>
      <c r="E4381">
        <v>9326</v>
      </c>
    </row>
    <row r="4382" spans="1:5">
      <c r="A4382" t="s">
        <v>44</v>
      </c>
      <c r="B4382">
        <v>2012</v>
      </c>
      <c r="C4382">
        <v>19</v>
      </c>
      <c r="D4382">
        <v>48</v>
      </c>
      <c r="E4382">
        <v>13744</v>
      </c>
    </row>
    <row r="4383" spans="1:5">
      <c r="A4383" t="s">
        <v>45</v>
      </c>
      <c r="B4383">
        <v>2012</v>
      </c>
      <c r="C4383">
        <v>19</v>
      </c>
      <c r="D4383">
        <v>7</v>
      </c>
      <c r="E4383">
        <v>1441</v>
      </c>
    </row>
    <row r="4384" spans="1:5">
      <c r="A4384" t="s">
        <v>46</v>
      </c>
      <c r="B4384">
        <v>2012</v>
      </c>
      <c r="C4384">
        <v>19</v>
      </c>
      <c r="D4384">
        <v>36</v>
      </c>
      <c r="E4384">
        <v>9673</v>
      </c>
    </row>
    <row r="4385" spans="1:5">
      <c r="A4385" t="s">
        <v>47</v>
      </c>
      <c r="B4385">
        <v>2012</v>
      </c>
      <c r="C4385">
        <v>19</v>
      </c>
      <c r="D4385">
        <v>16</v>
      </c>
      <c r="E4385">
        <v>3047</v>
      </c>
    </row>
    <row r="4386" spans="1:5">
      <c r="A4386" t="s">
        <v>48</v>
      </c>
      <c r="B4386">
        <v>2012</v>
      </c>
      <c r="C4386">
        <v>19</v>
      </c>
      <c r="D4386">
        <v>14</v>
      </c>
      <c r="E4386">
        <v>3231</v>
      </c>
    </row>
    <row r="4387" spans="1:5">
      <c r="A4387" t="s">
        <v>49</v>
      </c>
      <c r="B4387">
        <v>2012</v>
      </c>
      <c r="C4387">
        <v>19</v>
      </c>
      <c r="D4387">
        <v>47</v>
      </c>
      <c r="E4387">
        <v>12678</v>
      </c>
    </row>
    <row r="4388" spans="1:5">
      <c r="A4388" t="s">
        <v>50</v>
      </c>
      <c r="B4388">
        <v>2012</v>
      </c>
      <c r="C4388">
        <v>19</v>
      </c>
      <c r="D4388">
        <v>19</v>
      </c>
      <c r="E4388">
        <v>6024</v>
      </c>
    </row>
    <row r="4389" spans="1:5">
      <c r="A4389" t="s">
        <v>51</v>
      </c>
      <c r="B4389">
        <v>2012</v>
      </c>
      <c r="C4389">
        <v>19</v>
      </c>
      <c r="D4389">
        <v>17</v>
      </c>
      <c r="E4389">
        <v>5645</v>
      </c>
    </row>
    <row r="4390" spans="1:5">
      <c r="A4390" t="s">
        <v>52</v>
      </c>
      <c r="B4390">
        <v>2012</v>
      </c>
      <c r="C4390">
        <v>19</v>
      </c>
      <c r="D4390">
        <v>18</v>
      </c>
      <c r="E4390">
        <v>4408</v>
      </c>
    </row>
    <row r="4391" spans="1:5">
      <c r="A4391" t="s">
        <v>53</v>
      </c>
      <c r="B4391">
        <v>2012</v>
      </c>
      <c r="C4391">
        <v>19</v>
      </c>
      <c r="D4391">
        <v>52</v>
      </c>
      <c r="E4391">
        <v>10096</v>
      </c>
    </row>
    <row r="4392" spans="1:5">
      <c r="A4392" t="s">
        <v>54</v>
      </c>
      <c r="B4392">
        <v>2012</v>
      </c>
      <c r="C4392">
        <v>19</v>
      </c>
      <c r="D4392">
        <v>57</v>
      </c>
      <c r="E4392">
        <v>35952</v>
      </c>
    </row>
    <row r="4393" spans="1:5">
      <c r="A4393" t="s">
        <v>55</v>
      </c>
      <c r="B4393">
        <v>2012</v>
      </c>
      <c r="C4393">
        <v>19</v>
      </c>
      <c r="D4393">
        <v>46</v>
      </c>
      <c r="E4393">
        <v>17486</v>
      </c>
    </row>
    <row r="4394" spans="1:5">
      <c r="A4394" t="s">
        <v>56</v>
      </c>
      <c r="B4394">
        <v>2012</v>
      </c>
      <c r="C4394">
        <v>19</v>
      </c>
      <c r="D4394">
        <v>8</v>
      </c>
      <c r="E4394">
        <v>1623</v>
      </c>
    </row>
    <row r="4395" spans="1:5">
      <c r="A4395" t="s">
        <v>57</v>
      </c>
      <c r="B4395">
        <v>2012</v>
      </c>
      <c r="C4395">
        <v>19</v>
      </c>
      <c r="D4395">
        <v>88</v>
      </c>
      <c r="E4395">
        <v>67365</v>
      </c>
    </row>
    <row r="4396" spans="1:5">
      <c r="A4396" t="s">
        <v>58</v>
      </c>
      <c r="B4396">
        <v>2012</v>
      </c>
      <c r="C4396">
        <v>19</v>
      </c>
      <c r="D4396">
        <v>16</v>
      </c>
      <c r="E4396">
        <v>6696</v>
      </c>
    </row>
    <row r="4397" spans="1:5">
      <c r="A4397" t="s">
        <v>59</v>
      </c>
      <c r="B4397">
        <v>2012</v>
      </c>
      <c r="C4397">
        <v>19</v>
      </c>
      <c r="D4397">
        <v>31</v>
      </c>
      <c r="E4397">
        <v>10524</v>
      </c>
    </row>
    <row r="4398" spans="1:5">
      <c r="A4398" t="s">
        <v>60</v>
      </c>
      <c r="B4398">
        <v>2012</v>
      </c>
      <c r="C4398">
        <v>19</v>
      </c>
      <c r="D4398">
        <v>31</v>
      </c>
      <c r="E4398">
        <v>3676</v>
      </c>
    </row>
    <row r="4399" spans="1:5">
      <c r="A4399" t="s">
        <v>61</v>
      </c>
      <c r="B4399">
        <v>2012</v>
      </c>
      <c r="C4399">
        <v>19</v>
      </c>
      <c r="D4399">
        <v>20</v>
      </c>
      <c r="E4399">
        <v>3831</v>
      </c>
    </row>
    <row r="4400" spans="1:5">
      <c r="A4400" t="s">
        <v>63</v>
      </c>
      <c r="B4400">
        <v>2012</v>
      </c>
      <c r="C4400">
        <v>19</v>
      </c>
      <c r="D4400">
        <v>1</v>
      </c>
      <c r="E4400">
        <v>379</v>
      </c>
    </row>
    <row r="4401" spans="1:5">
      <c r="A4401" t="s">
        <v>62</v>
      </c>
      <c r="B4401">
        <v>2012</v>
      </c>
      <c r="C4401">
        <v>19</v>
      </c>
      <c r="D4401">
        <v>80</v>
      </c>
      <c r="E4401">
        <v>100901</v>
      </c>
    </row>
    <row r="4402" spans="1:5">
      <c r="A4402" t="s">
        <v>6</v>
      </c>
      <c r="B4402">
        <v>2012</v>
      </c>
      <c r="C4402">
        <v>20</v>
      </c>
      <c r="D4402">
        <v>20</v>
      </c>
      <c r="E4402">
        <v>6845</v>
      </c>
    </row>
    <row r="4403" spans="1:5">
      <c r="A4403" t="s">
        <v>12</v>
      </c>
      <c r="B4403">
        <v>2012</v>
      </c>
      <c r="C4403">
        <v>20</v>
      </c>
      <c r="D4403">
        <v>6</v>
      </c>
      <c r="E4403">
        <v>2111</v>
      </c>
    </row>
    <row r="4404" spans="1:5">
      <c r="A4404" t="s">
        <v>13</v>
      </c>
      <c r="B4404">
        <v>2012</v>
      </c>
      <c r="C4404">
        <v>20</v>
      </c>
      <c r="D4404">
        <v>23</v>
      </c>
      <c r="E4404">
        <v>11514</v>
      </c>
    </row>
    <row r="4405" spans="1:5">
      <c r="A4405" t="s">
        <v>14</v>
      </c>
      <c r="B4405">
        <v>2012</v>
      </c>
      <c r="C4405">
        <v>20</v>
      </c>
      <c r="D4405">
        <v>13</v>
      </c>
      <c r="E4405">
        <v>2935</v>
      </c>
    </row>
    <row r="4406" spans="1:5">
      <c r="A4406" t="s">
        <v>15</v>
      </c>
      <c r="B4406">
        <v>2012</v>
      </c>
      <c r="C4406">
        <v>20</v>
      </c>
      <c r="D4406">
        <v>94</v>
      </c>
      <c r="E4406">
        <v>29971</v>
      </c>
    </row>
    <row r="4407" spans="1:5">
      <c r="A4407" t="s">
        <v>16</v>
      </c>
      <c r="B4407">
        <v>2012</v>
      </c>
      <c r="C4407">
        <v>20</v>
      </c>
      <c r="D4407">
        <v>11</v>
      </c>
      <c r="E4407">
        <v>20810</v>
      </c>
    </row>
    <row r="4408" spans="1:5">
      <c r="A4408" t="s">
        <v>17</v>
      </c>
      <c r="B4408">
        <v>2012</v>
      </c>
      <c r="C4408">
        <v>20</v>
      </c>
      <c r="D4408">
        <v>6</v>
      </c>
      <c r="E4408">
        <v>616</v>
      </c>
    </row>
    <row r="4409" spans="1:5">
      <c r="A4409" t="s">
        <v>18</v>
      </c>
      <c r="B4409">
        <v>2012</v>
      </c>
      <c r="C4409">
        <v>20</v>
      </c>
      <c r="D4409">
        <v>8</v>
      </c>
      <c r="E4409">
        <v>2189</v>
      </c>
    </row>
    <row r="4410" spans="1:5">
      <c r="A4410" t="s">
        <v>19</v>
      </c>
      <c r="B4410">
        <v>2012</v>
      </c>
      <c r="C4410">
        <v>20</v>
      </c>
      <c r="D4410">
        <v>1</v>
      </c>
      <c r="E4410">
        <v>1718</v>
      </c>
    </row>
    <row r="4411" spans="1:5">
      <c r="A4411" t="s">
        <v>20</v>
      </c>
      <c r="B4411">
        <v>2012</v>
      </c>
      <c r="C4411">
        <v>20</v>
      </c>
      <c r="D4411">
        <v>0</v>
      </c>
      <c r="E4411">
        <v>0</v>
      </c>
    </row>
    <row r="4412" spans="1:5">
      <c r="A4412" t="s">
        <v>21</v>
      </c>
      <c r="B4412">
        <v>2012</v>
      </c>
      <c r="C4412">
        <v>20</v>
      </c>
      <c r="D4412">
        <v>41</v>
      </c>
      <c r="E4412">
        <v>25136</v>
      </c>
    </row>
    <row r="4413" spans="1:5">
      <c r="A4413" t="s">
        <v>22</v>
      </c>
      <c r="B4413">
        <v>2012</v>
      </c>
      <c r="C4413">
        <v>20</v>
      </c>
      <c r="D4413">
        <v>22</v>
      </c>
      <c r="E4413">
        <v>13031</v>
      </c>
    </row>
    <row r="4414" spans="1:5">
      <c r="A4414" t="s">
        <v>23</v>
      </c>
      <c r="B4414">
        <v>2012</v>
      </c>
      <c r="C4414">
        <v>20</v>
      </c>
      <c r="D4414">
        <v>6</v>
      </c>
      <c r="E4414">
        <v>3009</v>
      </c>
    </row>
    <row r="4415" spans="1:5">
      <c r="A4415" t="s">
        <v>24</v>
      </c>
      <c r="B4415">
        <v>2012</v>
      </c>
      <c r="C4415">
        <v>20</v>
      </c>
      <c r="D4415">
        <v>70</v>
      </c>
      <c r="E4415">
        <v>38434</v>
      </c>
    </row>
    <row r="4416" spans="1:5">
      <c r="A4416" t="s">
        <v>25</v>
      </c>
      <c r="B4416">
        <v>2012</v>
      </c>
      <c r="C4416">
        <v>20</v>
      </c>
      <c r="D4416">
        <v>35</v>
      </c>
      <c r="E4416">
        <v>6826</v>
      </c>
    </row>
    <row r="4417" spans="1:5">
      <c r="A4417" t="s">
        <v>26</v>
      </c>
      <c r="B4417">
        <v>2012</v>
      </c>
      <c r="C4417">
        <v>20</v>
      </c>
      <c r="D4417">
        <v>7</v>
      </c>
      <c r="E4417">
        <v>2920</v>
      </c>
    </row>
    <row r="4418" spans="1:5">
      <c r="A4418" t="s">
        <v>27</v>
      </c>
      <c r="B4418">
        <v>2012</v>
      </c>
      <c r="C4418">
        <v>20</v>
      </c>
      <c r="D4418">
        <v>31</v>
      </c>
      <c r="E4418">
        <v>7055</v>
      </c>
    </row>
    <row r="4419" spans="1:5">
      <c r="A4419" t="s">
        <v>28</v>
      </c>
      <c r="B4419">
        <v>2012</v>
      </c>
      <c r="C4419">
        <v>20</v>
      </c>
      <c r="D4419">
        <v>12</v>
      </c>
      <c r="E4419">
        <v>13878</v>
      </c>
    </row>
    <row r="4420" spans="1:5">
      <c r="A4420" t="s">
        <v>29</v>
      </c>
      <c r="B4420">
        <v>2012</v>
      </c>
      <c r="C4420">
        <v>20</v>
      </c>
      <c r="D4420">
        <v>27</v>
      </c>
      <c r="E4420">
        <v>14045</v>
      </c>
    </row>
    <row r="4421" spans="1:5">
      <c r="A4421" t="s">
        <v>30</v>
      </c>
      <c r="B4421">
        <v>2012</v>
      </c>
      <c r="C4421">
        <v>20</v>
      </c>
      <c r="D4421">
        <v>27</v>
      </c>
      <c r="E4421">
        <v>5712</v>
      </c>
    </row>
    <row r="4422" spans="1:5">
      <c r="A4422" t="s">
        <v>31</v>
      </c>
      <c r="B4422">
        <v>2012</v>
      </c>
      <c r="C4422">
        <v>20</v>
      </c>
      <c r="D4422">
        <v>10</v>
      </c>
      <c r="E4422">
        <v>7461</v>
      </c>
    </row>
    <row r="4423" spans="1:5">
      <c r="A4423" t="s">
        <v>32</v>
      </c>
      <c r="B4423">
        <v>2012</v>
      </c>
      <c r="C4423">
        <v>20</v>
      </c>
      <c r="D4423">
        <v>38</v>
      </c>
      <c r="E4423">
        <v>25737</v>
      </c>
    </row>
    <row r="4424" spans="1:5">
      <c r="A4424" t="s">
        <v>33</v>
      </c>
      <c r="B4424">
        <v>2012</v>
      </c>
      <c r="C4424">
        <v>20</v>
      </c>
      <c r="D4424">
        <v>37</v>
      </c>
      <c r="E4424">
        <v>10589</v>
      </c>
    </row>
    <row r="4425" spans="1:5">
      <c r="A4425" t="s">
        <v>34</v>
      </c>
      <c r="B4425">
        <v>2012</v>
      </c>
      <c r="C4425">
        <v>20</v>
      </c>
      <c r="D4425">
        <v>13</v>
      </c>
      <c r="E4425">
        <v>3229</v>
      </c>
    </row>
    <row r="4426" spans="1:5">
      <c r="A4426" t="s">
        <v>35</v>
      </c>
      <c r="B4426">
        <v>2012</v>
      </c>
      <c r="C4426">
        <v>20</v>
      </c>
      <c r="D4426">
        <v>38</v>
      </c>
      <c r="E4426">
        <v>11838</v>
      </c>
    </row>
    <row r="4427" spans="1:5">
      <c r="A4427" t="s">
        <v>36</v>
      </c>
      <c r="B4427">
        <v>2012</v>
      </c>
      <c r="C4427">
        <v>20</v>
      </c>
      <c r="D4427">
        <v>21</v>
      </c>
      <c r="E4427">
        <v>3260</v>
      </c>
    </row>
    <row r="4428" spans="1:5">
      <c r="A4428" t="s">
        <v>37</v>
      </c>
      <c r="B4428">
        <v>2012</v>
      </c>
      <c r="C4428">
        <v>20</v>
      </c>
      <c r="D4428">
        <v>7</v>
      </c>
      <c r="E4428">
        <v>1754</v>
      </c>
    </row>
    <row r="4429" spans="1:5">
      <c r="A4429" t="s">
        <v>38</v>
      </c>
      <c r="B4429">
        <v>2012</v>
      </c>
      <c r="C4429">
        <v>20</v>
      </c>
      <c r="D4429">
        <v>11</v>
      </c>
      <c r="E4429">
        <v>1841</v>
      </c>
    </row>
    <row r="4430" spans="1:5">
      <c r="A4430" t="s">
        <v>39</v>
      </c>
      <c r="B4430">
        <v>2012</v>
      </c>
      <c r="C4430">
        <v>20</v>
      </c>
      <c r="D4430">
        <v>30</v>
      </c>
      <c r="E4430">
        <v>14855</v>
      </c>
    </row>
    <row r="4431" spans="1:5">
      <c r="A4431" t="s">
        <v>40</v>
      </c>
      <c r="B4431">
        <v>2012</v>
      </c>
      <c r="C4431">
        <v>20</v>
      </c>
      <c r="D4431">
        <v>23</v>
      </c>
      <c r="E4431">
        <v>3563</v>
      </c>
    </row>
    <row r="4432" spans="1:5">
      <c r="A4432" t="s">
        <v>41</v>
      </c>
      <c r="B4432">
        <v>2012</v>
      </c>
      <c r="C4432">
        <v>20</v>
      </c>
      <c r="D4432">
        <v>17</v>
      </c>
      <c r="E4432">
        <v>3727</v>
      </c>
    </row>
    <row r="4433" spans="1:5">
      <c r="A4433" t="s">
        <v>42</v>
      </c>
      <c r="B4433">
        <v>2012</v>
      </c>
      <c r="C4433">
        <v>20</v>
      </c>
      <c r="D4433">
        <v>20</v>
      </c>
      <c r="E4433">
        <v>6702</v>
      </c>
    </row>
    <row r="4434" spans="1:5">
      <c r="A4434" t="s">
        <v>43</v>
      </c>
      <c r="B4434">
        <v>2012</v>
      </c>
      <c r="C4434">
        <v>20</v>
      </c>
      <c r="D4434">
        <v>72</v>
      </c>
      <c r="E4434">
        <v>8202</v>
      </c>
    </row>
    <row r="4435" spans="1:5">
      <c r="A4435" t="s">
        <v>44</v>
      </c>
      <c r="B4435">
        <v>2012</v>
      </c>
      <c r="C4435">
        <v>20</v>
      </c>
      <c r="D4435">
        <v>45</v>
      </c>
      <c r="E4435">
        <v>11219</v>
      </c>
    </row>
    <row r="4436" spans="1:5">
      <c r="A4436" t="s">
        <v>45</v>
      </c>
      <c r="B4436">
        <v>2012</v>
      </c>
      <c r="C4436">
        <v>20</v>
      </c>
      <c r="D4436">
        <v>9</v>
      </c>
      <c r="E4436">
        <v>1643</v>
      </c>
    </row>
    <row r="4437" spans="1:5">
      <c r="A4437" t="s">
        <v>46</v>
      </c>
      <c r="B4437">
        <v>2012</v>
      </c>
      <c r="C4437">
        <v>20</v>
      </c>
      <c r="D4437">
        <v>35</v>
      </c>
      <c r="E4437">
        <v>9522</v>
      </c>
    </row>
    <row r="4438" spans="1:5">
      <c r="A4438" t="s">
        <v>47</v>
      </c>
      <c r="B4438">
        <v>2012</v>
      </c>
      <c r="C4438">
        <v>20</v>
      </c>
      <c r="D4438">
        <v>17</v>
      </c>
      <c r="E4438">
        <v>3384</v>
      </c>
    </row>
    <row r="4439" spans="1:5">
      <c r="A4439" t="s">
        <v>48</v>
      </c>
      <c r="B4439">
        <v>2012</v>
      </c>
      <c r="C4439">
        <v>20</v>
      </c>
      <c r="D4439">
        <v>13</v>
      </c>
      <c r="E4439">
        <v>3264</v>
      </c>
    </row>
    <row r="4440" spans="1:5">
      <c r="A4440" t="s">
        <v>49</v>
      </c>
      <c r="B4440">
        <v>2012</v>
      </c>
      <c r="C4440">
        <v>20</v>
      </c>
      <c r="D4440">
        <v>45</v>
      </c>
      <c r="E4440">
        <v>12766</v>
      </c>
    </row>
    <row r="4441" spans="1:5">
      <c r="A4441" t="s">
        <v>50</v>
      </c>
      <c r="B4441">
        <v>2012</v>
      </c>
      <c r="C4441">
        <v>20</v>
      </c>
      <c r="D4441">
        <v>20</v>
      </c>
      <c r="E4441">
        <v>5415</v>
      </c>
    </row>
    <row r="4442" spans="1:5">
      <c r="A4442" t="s">
        <v>51</v>
      </c>
      <c r="B4442">
        <v>2012</v>
      </c>
      <c r="C4442">
        <v>20</v>
      </c>
      <c r="D4442">
        <v>16</v>
      </c>
      <c r="E4442">
        <v>5994</v>
      </c>
    </row>
    <row r="4443" spans="1:5">
      <c r="A4443" t="s">
        <v>52</v>
      </c>
      <c r="B4443">
        <v>2012</v>
      </c>
      <c r="C4443">
        <v>20</v>
      </c>
      <c r="D4443">
        <v>18</v>
      </c>
      <c r="E4443">
        <v>4328</v>
      </c>
    </row>
    <row r="4444" spans="1:5">
      <c r="A4444" t="s">
        <v>53</v>
      </c>
      <c r="B4444">
        <v>2012</v>
      </c>
      <c r="C4444">
        <v>20</v>
      </c>
      <c r="D4444">
        <v>51</v>
      </c>
      <c r="E4444">
        <v>9184</v>
      </c>
    </row>
    <row r="4445" spans="1:5">
      <c r="A4445" t="s">
        <v>54</v>
      </c>
      <c r="B4445">
        <v>2012</v>
      </c>
      <c r="C4445">
        <v>20</v>
      </c>
      <c r="D4445">
        <v>55</v>
      </c>
      <c r="E4445">
        <v>33156</v>
      </c>
    </row>
    <row r="4446" spans="1:5">
      <c r="A4446" t="s">
        <v>55</v>
      </c>
      <c r="B4446">
        <v>2012</v>
      </c>
      <c r="C4446">
        <v>20</v>
      </c>
      <c r="D4446">
        <v>43</v>
      </c>
      <c r="E4446">
        <v>16279</v>
      </c>
    </row>
    <row r="4447" spans="1:5">
      <c r="A4447" t="s">
        <v>56</v>
      </c>
      <c r="B4447">
        <v>2012</v>
      </c>
      <c r="C4447">
        <v>20</v>
      </c>
      <c r="D4447">
        <v>6</v>
      </c>
      <c r="E4447">
        <v>1516</v>
      </c>
    </row>
    <row r="4448" spans="1:5">
      <c r="A4448" t="s">
        <v>57</v>
      </c>
      <c r="B4448">
        <v>2012</v>
      </c>
      <c r="C4448">
        <v>20</v>
      </c>
      <c r="D4448">
        <v>86</v>
      </c>
      <c r="E4448">
        <v>66597</v>
      </c>
    </row>
    <row r="4449" spans="1:5">
      <c r="A4449" t="s">
        <v>58</v>
      </c>
      <c r="B4449">
        <v>2012</v>
      </c>
      <c r="C4449">
        <v>20</v>
      </c>
      <c r="D4449">
        <v>14</v>
      </c>
      <c r="E4449">
        <v>6402</v>
      </c>
    </row>
    <row r="4450" spans="1:5">
      <c r="A4450" t="s">
        <v>59</v>
      </c>
      <c r="B4450">
        <v>2012</v>
      </c>
      <c r="C4450">
        <v>20</v>
      </c>
      <c r="D4450">
        <v>28</v>
      </c>
      <c r="E4450">
        <v>9184</v>
      </c>
    </row>
    <row r="4451" spans="1:5">
      <c r="A4451" t="s">
        <v>60</v>
      </c>
      <c r="B4451">
        <v>2012</v>
      </c>
      <c r="C4451">
        <v>20</v>
      </c>
      <c r="D4451">
        <v>30</v>
      </c>
      <c r="E4451">
        <v>3130</v>
      </c>
    </row>
    <row r="4452" spans="1:5">
      <c r="A4452" t="s">
        <v>61</v>
      </c>
      <c r="B4452">
        <v>2012</v>
      </c>
      <c r="C4452">
        <v>20</v>
      </c>
      <c r="D4452">
        <v>19</v>
      </c>
      <c r="E4452">
        <v>3697</v>
      </c>
    </row>
    <row r="4453" spans="1:5">
      <c r="A4453" t="s">
        <v>63</v>
      </c>
      <c r="B4453">
        <v>2012</v>
      </c>
      <c r="C4453">
        <v>20</v>
      </c>
      <c r="D4453">
        <v>1</v>
      </c>
      <c r="E4453">
        <v>295</v>
      </c>
    </row>
    <row r="4454" spans="1:5">
      <c r="A4454" t="s">
        <v>62</v>
      </c>
      <c r="B4454">
        <v>2012</v>
      </c>
      <c r="C4454">
        <v>20</v>
      </c>
      <c r="D4454">
        <v>79</v>
      </c>
      <c r="E4454">
        <v>101659</v>
      </c>
    </row>
    <row r="4455" spans="1:5">
      <c r="A4455" t="s">
        <v>6</v>
      </c>
      <c r="B4455">
        <v>2012</v>
      </c>
      <c r="C4455">
        <v>21</v>
      </c>
      <c r="D4455">
        <v>19</v>
      </c>
      <c r="E4455">
        <v>6511</v>
      </c>
    </row>
    <row r="4456" spans="1:5">
      <c r="A4456" t="s">
        <v>12</v>
      </c>
      <c r="B4456">
        <v>2012</v>
      </c>
      <c r="C4456">
        <v>21</v>
      </c>
      <c r="D4456">
        <v>6</v>
      </c>
      <c r="E4456">
        <v>2256</v>
      </c>
    </row>
    <row r="4457" spans="1:5">
      <c r="A4457" t="s">
        <v>13</v>
      </c>
      <c r="B4457">
        <v>2012</v>
      </c>
      <c r="C4457">
        <v>21</v>
      </c>
      <c r="D4457">
        <v>25</v>
      </c>
      <c r="E4457">
        <v>12745</v>
      </c>
    </row>
    <row r="4458" spans="1:5">
      <c r="A4458" t="s">
        <v>14</v>
      </c>
      <c r="B4458">
        <v>2012</v>
      </c>
      <c r="C4458">
        <v>21</v>
      </c>
      <c r="D4458">
        <v>13</v>
      </c>
      <c r="E4458">
        <v>3164</v>
      </c>
    </row>
    <row r="4459" spans="1:5">
      <c r="A4459" t="s">
        <v>15</v>
      </c>
      <c r="B4459">
        <v>2012</v>
      </c>
      <c r="C4459">
        <v>21</v>
      </c>
      <c r="D4459">
        <v>91</v>
      </c>
      <c r="E4459">
        <v>26641</v>
      </c>
    </row>
    <row r="4460" spans="1:5">
      <c r="A4460" t="s">
        <v>16</v>
      </c>
      <c r="B4460">
        <v>2012</v>
      </c>
      <c r="C4460">
        <v>21</v>
      </c>
      <c r="D4460">
        <v>11</v>
      </c>
      <c r="E4460">
        <v>20666</v>
      </c>
    </row>
    <row r="4461" spans="1:5">
      <c r="A4461" t="s">
        <v>17</v>
      </c>
      <c r="B4461">
        <v>2012</v>
      </c>
      <c r="C4461">
        <v>21</v>
      </c>
      <c r="D4461">
        <v>7</v>
      </c>
      <c r="E4461">
        <v>1431</v>
      </c>
    </row>
    <row r="4462" spans="1:5">
      <c r="A4462" t="s">
        <v>18</v>
      </c>
      <c r="B4462">
        <v>2012</v>
      </c>
      <c r="C4462">
        <v>21</v>
      </c>
      <c r="D4462">
        <v>7</v>
      </c>
      <c r="E4462">
        <v>2346</v>
      </c>
    </row>
    <row r="4463" spans="1:5">
      <c r="A4463" t="s">
        <v>19</v>
      </c>
      <c r="B4463">
        <v>2012</v>
      </c>
      <c r="C4463">
        <v>21</v>
      </c>
      <c r="D4463">
        <v>1</v>
      </c>
      <c r="E4463">
        <v>1872</v>
      </c>
    </row>
    <row r="4464" spans="1:5">
      <c r="A4464" t="s">
        <v>20</v>
      </c>
      <c r="B4464">
        <v>2012</v>
      </c>
      <c r="C4464">
        <v>21</v>
      </c>
      <c r="D4464">
        <v>0</v>
      </c>
      <c r="E4464">
        <v>0</v>
      </c>
    </row>
    <row r="4465" spans="1:5">
      <c r="A4465" t="s">
        <v>21</v>
      </c>
      <c r="B4465">
        <v>2012</v>
      </c>
      <c r="C4465">
        <v>21</v>
      </c>
      <c r="D4465">
        <v>43</v>
      </c>
      <c r="E4465">
        <v>30394</v>
      </c>
    </row>
    <row r="4466" spans="1:5">
      <c r="A4466" t="s">
        <v>22</v>
      </c>
      <c r="B4466">
        <v>2012</v>
      </c>
      <c r="C4466">
        <v>21</v>
      </c>
      <c r="D4466">
        <v>21</v>
      </c>
      <c r="E4466">
        <v>13122</v>
      </c>
    </row>
    <row r="4467" spans="1:5">
      <c r="A4467" t="s">
        <v>23</v>
      </c>
      <c r="B4467">
        <v>2012</v>
      </c>
      <c r="C4467">
        <v>21</v>
      </c>
      <c r="D4467">
        <v>6</v>
      </c>
      <c r="E4467">
        <v>3164</v>
      </c>
    </row>
    <row r="4468" spans="1:5">
      <c r="A4468" t="s">
        <v>24</v>
      </c>
      <c r="B4468">
        <v>2012</v>
      </c>
      <c r="C4468">
        <v>21</v>
      </c>
      <c r="D4468">
        <v>56</v>
      </c>
      <c r="E4468">
        <v>33992</v>
      </c>
    </row>
    <row r="4469" spans="1:5">
      <c r="A4469" t="s">
        <v>25</v>
      </c>
      <c r="B4469">
        <v>2012</v>
      </c>
      <c r="C4469">
        <v>21</v>
      </c>
      <c r="D4469">
        <v>32</v>
      </c>
      <c r="E4469">
        <v>6169</v>
      </c>
    </row>
    <row r="4470" spans="1:5">
      <c r="A4470" t="s">
        <v>26</v>
      </c>
      <c r="B4470">
        <v>2012</v>
      </c>
      <c r="C4470">
        <v>21</v>
      </c>
      <c r="D4470">
        <v>8</v>
      </c>
      <c r="E4470">
        <v>3256</v>
      </c>
    </row>
    <row r="4471" spans="1:5">
      <c r="A4471" t="s">
        <v>27</v>
      </c>
      <c r="B4471">
        <v>2012</v>
      </c>
      <c r="C4471">
        <v>21</v>
      </c>
      <c r="D4471">
        <v>18</v>
      </c>
      <c r="E4471">
        <v>3738</v>
      </c>
    </row>
    <row r="4472" spans="1:5">
      <c r="A4472" t="s">
        <v>28</v>
      </c>
      <c r="B4472">
        <v>2012</v>
      </c>
      <c r="C4472">
        <v>21</v>
      </c>
      <c r="D4472">
        <v>13</v>
      </c>
      <c r="E4472">
        <v>18008</v>
      </c>
    </row>
    <row r="4473" spans="1:5">
      <c r="A4473" t="s">
        <v>29</v>
      </c>
      <c r="B4473">
        <v>2012</v>
      </c>
      <c r="C4473">
        <v>21</v>
      </c>
      <c r="D4473">
        <v>25</v>
      </c>
      <c r="E4473">
        <v>18243</v>
      </c>
    </row>
    <row r="4474" spans="1:5">
      <c r="A4474" t="s">
        <v>30</v>
      </c>
      <c r="B4474">
        <v>2012</v>
      </c>
      <c r="C4474">
        <v>21</v>
      </c>
      <c r="D4474">
        <v>25</v>
      </c>
      <c r="E4474">
        <v>4964</v>
      </c>
    </row>
    <row r="4475" spans="1:5">
      <c r="A4475" t="s">
        <v>31</v>
      </c>
      <c r="B4475">
        <v>2012</v>
      </c>
      <c r="C4475">
        <v>21</v>
      </c>
      <c r="D4475">
        <v>5</v>
      </c>
      <c r="E4475">
        <v>1437</v>
      </c>
    </row>
    <row r="4476" spans="1:5">
      <c r="A4476" t="s">
        <v>32</v>
      </c>
      <c r="B4476">
        <v>2012</v>
      </c>
      <c r="C4476">
        <v>21</v>
      </c>
      <c r="D4476">
        <v>35</v>
      </c>
      <c r="E4476">
        <v>25386</v>
      </c>
    </row>
    <row r="4477" spans="1:5">
      <c r="A4477" t="s">
        <v>33</v>
      </c>
      <c r="B4477">
        <v>2012</v>
      </c>
      <c r="C4477">
        <v>21</v>
      </c>
      <c r="D4477">
        <v>37</v>
      </c>
      <c r="E4477">
        <v>10353</v>
      </c>
    </row>
    <row r="4478" spans="1:5">
      <c r="A4478" t="s">
        <v>34</v>
      </c>
      <c r="B4478">
        <v>2012</v>
      </c>
      <c r="C4478">
        <v>21</v>
      </c>
      <c r="D4478">
        <v>14</v>
      </c>
      <c r="E4478">
        <v>3774</v>
      </c>
    </row>
    <row r="4479" spans="1:5">
      <c r="A4479" t="s">
        <v>35</v>
      </c>
      <c r="B4479">
        <v>2012</v>
      </c>
      <c r="C4479">
        <v>21</v>
      </c>
      <c r="D4479">
        <v>34</v>
      </c>
      <c r="E4479">
        <v>9629</v>
      </c>
    </row>
    <row r="4480" spans="1:5">
      <c r="A4480" t="s">
        <v>36</v>
      </c>
      <c r="B4480">
        <v>2012</v>
      </c>
      <c r="C4480">
        <v>21</v>
      </c>
      <c r="D4480">
        <v>21</v>
      </c>
      <c r="E4480">
        <v>3220</v>
      </c>
    </row>
    <row r="4481" spans="1:5">
      <c r="A4481" t="s">
        <v>37</v>
      </c>
      <c r="B4481">
        <v>2012</v>
      </c>
      <c r="C4481">
        <v>21</v>
      </c>
      <c r="D4481">
        <v>6</v>
      </c>
      <c r="E4481">
        <v>1974</v>
      </c>
    </row>
    <row r="4482" spans="1:5">
      <c r="A4482" t="s">
        <v>38</v>
      </c>
      <c r="B4482">
        <v>2012</v>
      </c>
      <c r="C4482">
        <v>21</v>
      </c>
      <c r="D4482">
        <v>11</v>
      </c>
      <c r="E4482">
        <v>1809</v>
      </c>
    </row>
    <row r="4483" spans="1:5">
      <c r="A4483" t="s">
        <v>39</v>
      </c>
      <c r="B4483">
        <v>2012</v>
      </c>
      <c r="C4483">
        <v>21</v>
      </c>
      <c r="D4483">
        <v>25</v>
      </c>
      <c r="E4483">
        <v>7994</v>
      </c>
    </row>
    <row r="4484" spans="1:5">
      <c r="A4484" t="s">
        <v>40</v>
      </c>
      <c r="B4484">
        <v>2012</v>
      </c>
      <c r="C4484">
        <v>21</v>
      </c>
      <c r="D4484">
        <v>23</v>
      </c>
      <c r="E4484">
        <v>3071</v>
      </c>
    </row>
    <row r="4485" spans="1:5">
      <c r="A4485" t="s">
        <v>41</v>
      </c>
      <c r="B4485">
        <v>2012</v>
      </c>
      <c r="C4485">
        <v>21</v>
      </c>
      <c r="D4485">
        <v>15</v>
      </c>
      <c r="E4485">
        <v>3654</v>
      </c>
    </row>
    <row r="4486" spans="1:5">
      <c r="A4486" t="s">
        <v>42</v>
      </c>
      <c r="B4486">
        <v>2012</v>
      </c>
      <c r="C4486">
        <v>21</v>
      </c>
      <c r="D4486">
        <v>12</v>
      </c>
      <c r="E4486">
        <v>4643</v>
      </c>
    </row>
    <row r="4487" spans="1:5">
      <c r="A4487" t="s">
        <v>43</v>
      </c>
      <c r="B4487">
        <v>2012</v>
      </c>
      <c r="C4487">
        <v>21</v>
      </c>
      <c r="D4487">
        <v>73</v>
      </c>
      <c r="E4487">
        <v>8168</v>
      </c>
    </row>
    <row r="4488" spans="1:5">
      <c r="A4488" t="s">
        <v>44</v>
      </c>
      <c r="B4488">
        <v>2012</v>
      </c>
      <c r="C4488">
        <v>21</v>
      </c>
      <c r="D4488">
        <v>35</v>
      </c>
      <c r="E4488">
        <v>8413</v>
      </c>
    </row>
    <row r="4489" spans="1:5">
      <c r="A4489" t="s">
        <v>45</v>
      </c>
      <c r="B4489">
        <v>2012</v>
      </c>
      <c r="C4489">
        <v>21</v>
      </c>
      <c r="D4489">
        <v>7</v>
      </c>
      <c r="E4489">
        <v>1224</v>
      </c>
    </row>
    <row r="4490" spans="1:5">
      <c r="A4490" t="s">
        <v>46</v>
      </c>
      <c r="B4490">
        <v>2012</v>
      </c>
      <c r="C4490">
        <v>21</v>
      </c>
      <c r="D4490">
        <v>31</v>
      </c>
      <c r="E4490">
        <v>8301</v>
      </c>
    </row>
    <row r="4491" spans="1:5">
      <c r="A4491" t="s">
        <v>47</v>
      </c>
      <c r="B4491">
        <v>2012</v>
      </c>
      <c r="C4491">
        <v>21</v>
      </c>
      <c r="D4491">
        <v>15</v>
      </c>
      <c r="E4491">
        <v>2726</v>
      </c>
    </row>
    <row r="4492" spans="1:5">
      <c r="A4492" t="s">
        <v>48</v>
      </c>
      <c r="B4492">
        <v>2012</v>
      </c>
      <c r="C4492">
        <v>21</v>
      </c>
      <c r="D4492">
        <v>12</v>
      </c>
      <c r="E4492">
        <v>3113</v>
      </c>
    </row>
    <row r="4493" spans="1:5">
      <c r="A4493" t="s">
        <v>49</v>
      </c>
      <c r="B4493">
        <v>2012</v>
      </c>
      <c r="C4493">
        <v>21</v>
      </c>
      <c r="D4493">
        <v>43</v>
      </c>
      <c r="E4493">
        <v>11502</v>
      </c>
    </row>
    <row r="4494" spans="1:5">
      <c r="A4494" t="s">
        <v>50</v>
      </c>
      <c r="B4494">
        <v>2012</v>
      </c>
      <c r="C4494">
        <v>21</v>
      </c>
      <c r="D4494">
        <v>18</v>
      </c>
      <c r="E4494">
        <v>5042</v>
      </c>
    </row>
    <row r="4495" spans="1:5">
      <c r="A4495" t="s">
        <v>51</v>
      </c>
      <c r="B4495">
        <v>2012</v>
      </c>
      <c r="C4495">
        <v>21</v>
      </c>
      <c r="D4495">
        <v>15</v>
      </c>
      <c r="E4495">
        <v>5896</v>
      </c>
    </row>
    <row r="4496" spans="1:5">
      <c r="A4496" t="s">
        <v>52</v>
      </c>
      <c r="B4496">
        <v>2012</v>
      </c>
      <c r="C4496">
        <v>21</v>
      </c>
      <c r="D4496">
        <v>18</v>
      </c>
      <c r="E4496">
        <v>4163</v>
      </c>
    </row>
    <row r="4497" spans="1:5">
      <c r="A4497" t="s">
        <v>53</v>
      </c>
      <c r="B4497">
        <v>2012</v>
      </c>
      <c r="C4497">
        <v>21</v>
      </c>
      <c r="D4497">
        <v>56</v>
      </c>
      <c r="E4497">
        <v>10285</v>
      </c>
    </row>
    <row r="4498" spans="1:5">
      <c r="A4498" t="s">
        <v>54</v>
      </c>
      <c r="B4498">
        <v>2012</v>
      </c>
      <c r="C4498">
        <v>21</v>
      </c>
      <c r="D4498">
        <v>53</v>
      </c>
      <c r="E4498">
        <v>35509</v>
      </c>
    </row>
    <row r="4499" spans="1:5">
      <c r="A4499" t="s">
        <v>55</v>
      </c>
      <c r="B4499">
        <v>2012</v>
      </c>
      <c r="C4499">
        <v>21</v>
      </c>
      <c r="D4499">
        <v>44</v>
      </c>
      <c r="E4499">
        <v>18031</v>
      </c>
    </row>
    <row r="4500" spans="1:5">
      <c r="A4500" t="s">
        <v>56</v>
      </c>
      <c r="B4500">
        <v>2012</v>
      </c>
      <c r="C4500">
        <v>21</v>
      </c>
      <c r="D4500">
        <v>6</v>
      </c>
      <c r="E4500">
        <v>1468</v>
      </c>
    </row>
    <row r="4501" spans="1:5">
      <c r="A4501" t="s">
        <v>57</v>
      </c>
      <c r="B4501">
        <v>2012</v>
      </c>
      <c r="C4501">
        <v>21</v>
      </c>
      <c r="D4501">
        <v>83</v>
      </c>
      <c r="E4501">
        <v>65632</v>
      </c>
    </row>
    <row r="4502" spans="1:5">
      <c r="A4502" t="s">
        <v>58</v>
      </c>
      <c r="B4502">
        <v>2012</v>
      </c>
      <c r="C4502">
        <v>21</v>
      </c>
      <c r="D4502">
        <v>12</v>
      </c>
      <c r="E4502">
        <v>5580</v>
      </c>
    </row>
    <row r="4503" spans="1:5">
      <c r="A4503" t="s">
        <v>59</v>
      </c>
      <c r="B4503">
        <v>2012</v>
      </c>
      <c r="C4503">
        <v>21</v>
      </c>
      <c r="D4503">
        <v>29</v>
      </c>
      <c r="E4503">
        <v>9724</v>
      </c>
    </row>
    <row r="4504" spans="1:5">
      <c r="A4504" t="s">
        <v>60</v>
      </c>
      <c r="B4504">
        <v>2012</v>
      </c>
      <c r="C4504">
        <v>21</v>
      </c>
      <c r="D4504">
        <v>28</v>
      </c>
      <c r="E4504">
        <v>2339</v>
      </c>
    </row>
    <row r="4505" spans="1:5">
      <c r="A4505" t="s">
        <v>61</v>
      </c>
      <c r="B4505">
        <v>2012</v>
      </c>
      <c r="C4505">
        <v>21</v>
      </c>
      <c r="D4505">
        <v>18</v>
      </c>
      <c r="E4505">
        <v>3478</v>
      </c>
    </row>
    <row r="4506" spans="1:5">
      <c r="A4506" t="s">
        <v>63</v>
      </c>
      <c r="B4506">
        <v>2012</v>
      </c>
      <c r="C4506">
        <v>21</v>
      </c>
      <c r="D4506">
        <v>1</v>
      </c>
      <c r="E4506">
        <v>423</v>
      </c>
    </row>
    <row r="4507" spans="1:5">
      <c r="A4507" t="s">
        <v>62</v>
      </c>
      <c r="B4507">
        <v>2012</v>
      </c>
      <c r="C4507">
        <v>21</v>
      </c>
      <c r="D4507">
        <v>78</v>
      </c>
      <c r="E4507">
        <v>98780</v>
      </c>
    </row>
    <row r="4508" spans="1:5">
      <c r="A4508" t="s">
        <v>6</v>
      </c>
      <c r="B4508">
        <v>2012</v>
      </c>
      <c r="C4508">
        <v>22</v>
      </c>
      <c r="D4508">
        <v>19</v>
      </c>
      <c r="E4508">
        <v>6136</v>
      </c>
    </row>
    <row r="4509" spans="1:5">
      <c r="A4509" t="s">
        <v>12</v>
      </c>
      <c r="B4509">
        <v>2012</v>
      </c>
      <c r="C4509">
        <v>22</v>
      </c>
      <c r="D4509">
        <v>6</v>
      </c>
      <c r="E4509">
        <v>2104</v>
      </c>
    </row>
    <row r="4510" spans="1:5">
      <c r="A4510" t="s">
        <v>13</v>
      </c>
      <c r="B4510">
        <v>2012</v>
      </c>
      <c r="C4510">
        <v>22</v>
      </c>
      <c r="D4510">
        <v>25</v>
      </c>
      <c r="E4510">
        <v>11894</v>
      </c>
    </row>
    <row r="4511" spans="1:5">
      <c r="A4511" t="s">
        <v>14</v>
      </c>
      <c r="B4511">
        <v>2012</v>
      </c>
      <c r="C4511">
        <v>22</v>
      </c>
      <c r="D4511">
        <v>11</v>
      </c>
      <c r="E4511">
        <v>2369</v>
      </c>
    </row>
    <row r="4512" spans="1:5">
      <c r="A4512" t="s">
        <v>15</v>
      </c>
      <c r="B4512">
        <v>2012</v>
      </c>
      <c r="C4512">
        <v>22</v>
      </c>
      <c r="D4512">
        <v>89</v>
      </c>
      <c r="E4512">
        <v>20999</v>
      </c>
    </row>
    <row r="4513" spans="1:5">
      <c r="A4513" t="s">
        <v>16</v>
      </c>
      <c r="B4513">
        <v>2012</v>
      </c>
      <c r="C4513">
        <v>22</v>
      </c>
      <c r="D4513">
        <v>11</v>
      </c>
      <c r="E4513">
        <v>17880</v>
      </c>
    </row>
    <row r="4514" spans="1:5">
      <c r="A4514" t="s">
        <v>17</v>
      </c>
      <c r="B4514">
        <v>2012</v>
      </c>
      <c r="C4514">
        <v>22</v>
      </c>
      <c r="D4514">
        <v>12</v>
      </c>
      <c r="E4514">
        <v>1356</v>
      </c>
    </row>
    <row r="4515" spans="1:5">
      <c r="A4515" t="s">
        <v>18</v>
      </c>
      <c r="B4515">
        <v>2012</v>
      </c>
      <c r="C4515">
        <v>22</v>
      </c>
      <c r="D4515">
        <v>2</v>
      </c>
      <c r="E4515">
        <v>541</v>
      </c>
    </row>
    <row r="4516" spans="1:5">
      <c r="A4516" t="s">
        <v>19</v>
      </c>
      <c r="B4516">
        <v>2012</v>
      </c>
      <c r="C4516">
        <v>22</v>
      </c>
      <c r="D4516">
        <v>1</v>
      </c>
      <c r="E4516">
        <v>1484</v>
      </c>
    </row>
    <row r="4517" spans="1:5">
      <c r="A4517" t="s">
        <v>20</v>
      </c>
      <c r="B4517">
        <v>2012</v>
      </c>
      <c r="C4517">
        <v>22</v>
      </c>
      <c r="D4517">
        <v>0</v>
      </c>
      <c r="E4517">
        <v>0</v>
      </c>
    </row>
    <row r="4518" spans="1:5">
      <c r="A4518" t="s">
        <v>21</v>
      </c>
      <c r="B4518">
        <v>2012</v>
      </c>
      <c r="C4518">
        <v>22</v>
      </c>
      <c r="D4518">
        <v>44</v>
      </c>
      <c r="E4518">
        <v>30752</v>
      </c>
    </row>
    <row r="4519" spans="1:5">
      <c r="A4519" t="s">
        <v>22</v>
      </c>
      <c r="B4519">
        <v>2012</v>
      </c>
      <c r="C4519">
        <v>22</v>
      </c>
      <c r="D4519">
        <v>20</v>
      </c>
      <c r="E4519">
        <v>10748</v>
      </c>
    </row>
    <row r="4520" spans="1:5">
      <c r="A4520" t="s">
        <v>23</v>
      </c>
      <c r="B4520">
        <v>2012</v>
      </c>
      <c r="C4520">
        <v>22</v>
      </c>
      <c r="D4520">
        <v>6</v>
      </c>
      <c r="E4520">
        <v>2742</v>
      </c>
    </row>
    <row r="4521" spans="1:5">
      <c r="A4521" t="s">
        <v>24</v>
      </c>
      <c r="B4521">
        <v>2012</v>
      </c>
      <c r="C4521">
        <v>22</v>
      </c>
      <c r="D4521">
        <v>68</v>
      </c>
      <c r="E4521">
        <v>33864</v>
      </c>
    </row>
    <row r="4522" spans="1:5">
      <c r="A4522" t="s">
        <v>25</v>
      </c>
      <c r="B4522">
        <v>2012</v>
      </c>
      <c r="C4522">
        <v>22</v>
      </c>
      <c r="D4522">
        <v>30</v>
      </c>
      <c r="E4522">
        <v>5121</v>
      </c>
    </row>
    <row r="4523" spans="1:5">
      <c r="A4523" t="s">
        <v>26</v>
      </c>
      <c r="B4523">
        <v>2012</v>
      </c>
      <c r="C4523">
        <v>22</v>
      </c>
      <c r="D4523">
        <v>8</v>
      </c>
      <c r="E4523">
        <v>2423</v>
      </c>
    </row>
    <row r="4524" spans="1:5">
      <c r="A4524" t="s">
        <v>27</v>
      </c>
      <c r="B4524">
        <v>2012</v>
      </c>
      <c r="C4524">
        <v>22</v>
      </c>
      <c r="D4524">
        <v>16</v>
      </c>
      <c r="E4524">
        <v>2797</v>
      </c>
    </row>
    <row r="4525" spans="1:5">
      <c r="A4525" t="s">
        <v>28</v>
      </c>
      <c r="B4525">
        <v>2012</v>
      </c>
      <c r="C4525">
        <v>22</v>
      </c>
      <c r="D4525">
        <v>12</v>
      </c>
      <c r="E4525">
        <v>13225</v>
      </c>
    </row>
    <row r="4526" spans="1:5">
      <c r="A4526" t="s">
        <v>29</v>
      </c>
      <c r="B4526">
        <v>2012</v>
      </c>
      <c r="C4526">
        <v>22</v>
      </c>
      <c r="D4526">
        <v>27</v>
      </c>
      <c r="E4526">
        <v>14205</v>
      </c>
    </row>
    <row r="4527" spans="1:5">
      <c r="A4527" t="s">
        <v>30</v>
      </c>
      <c r="B4527">
        <v>2012</v>
      </c>
      <c r="C4527">
        <v>22</v>
      </c>
      <c r="D4527">
        <v>24</v>
      </c>
      <c r="E4527">
        <v>4223</v>
      </c>
    </row>
    <row r="4528" spans="1:5">
      <c r="A4528" t="s">
        <v>31</v>
      </c>
      <c r="B4528">
        <v>2012</v>
      </c>
      <c r="C4528">
        <v>22</v>
      </c>
      <c r="D4528">
        <v>6</v>
      </c>
      <c r="E4528">
        <v>1545</v>
      </c>
    </row>
    <row r="4529" spans="1:5">
      <c r="A4529" t="s">
        <v>32</v>
      </c>
      <c r="B4529">
        <v>2012</v>
      </c>
      <c r="C4529">
        <v>22</v>
      </c>
      <c r="D4529">
        <v>33</v>
      </c>
      <c r="E4529">
        <v>20582</v>
      </c>
    </row>
    <row r="4530" spans="1:5">
      <c r="A4530" t="s">
        <v>33</v>
      </c>
      <c r="B4530">
        <v>2012</v>
      </c>
      <c r="C4530">
        <v>22</v>
      </c>
      <c r="D4530">
        <v>33</v>
      </c>
      <c r="E4530">
        <v>7899</v>
      </c>
    </row>
    <row r="4531" spans="1:5">
      <c r="A4531" t="s">
        <v>34</v>
      </c>
      <c r="B4531">
        <v>2012</v>
      </c>
      <c r="C4531">
        <v>22</v>
      </c>
      <c r="D4531">
        <v>14</v>
      </c>
      <c r="E4531">
        <v>3169</v>
      </c>
    </row>
    <row r="4532" spans="1:5">
      <c r="A4532" t="s">
        <v>35</v>
      </c>
      <c r="B4532">
        <v>2012</v>
      </c>
      <c r="C4532">
        <v>22</v>
      </c>
      <c r="D4532">
        <v>33</v>
      </c>
      <c r="E4532">
        <v>9484</v>
      </c>
    </row>
    <row r="4533" spans="1:5">
      <c r="A4533" t="s">
        <v>36</v>
      </c>
      <c r="B4533">
        <v>2012</v>
      </c>
      <c r="C4533">
        <v>22</v>
      </c>
      <c r="D4533">
        <v>21</v>
      </c>
      <c r="E4533">
        <v>2705</v>
      </c>
    </row>
    <row r="4534" spans="1:5">
      <c r="A4534" t="s">
        <v>37</v>
      </c>
      <c r="B4534">
        <v>2012</v>
      </c>
      <c r="C4534">
        <v>22</v>
      </c>
      <c r="D4534">
        <v>6</v>
      </c>
      <c r="E4534">
        <v>1042</v>
      </c>
    </row>
    <row r="4535" spans="1:5">
      <c r="A4535" t="s">
        <v>38</v>
      </c>
      <c r="B4535">
        <v>2012</v>
      </c>
      <c r="C4535">
        <v>22</v>
      </c>
      <c r="D4535">
        <v>11</v>
      </c>
      <c r="E4535">
        <v>1505</v>
      </c>
    </row>
    <row r="4536" spans="1:5">
      <c r="A4536" t="s">
        <v>39</v>
      </c>
      <c r="B4536">
        <v>2012</v>
      </c>
      <c r="C4536">
        <v>22</v>
      </c>
      <c r="D4536">
        <v>25</v>
      </c>
      <c r="E4536">
        <v>7923</v>
      </c>
    </row>
    <row r="4537" spans="1:5">
      <c r="A4537" t="s">
        <v>40</v>
      </c>
      <c r="B4537">
        <v>2012</v>
      </c>
      <c r="C4537">
        <v>22</v>
      </c>
      <c r="D4537">
        <v>23</v>
      </c>
      <c r="E4537">
        <v>2431</v>
      </c>
    </row>
    <row r="4538" spans="1:5">
      <c r="A4538" t="s">
        <v>41</v>
      </c>
      <c r="B4538">
        <v>2012</v>
      </c>
      <c r="C4538">
        <v>22</v>
      </c>
      <c r="D4538">
        <v>16</v>
      </c>
      <c r="E4538">
        <v>3217</v>
      </c>
    </row>
    <row r="4539" spans="1:5">
      <c r="A4539" t="s">
        <v>42</v>
      </c>
      <c r="B4539">
        <v>2012</v>
      </c>
      <c r="C4539">
        <v>22</v>
      </c>
      <c r="D4539">
        <v>12</v>
      </c>
      <c r="E4539">
        <v>4282</v>
      </c>
    </row>
    <row r="4540" spans="1:5">
      <c r="A4540" t="s">
        <v>43</v>
      </c>
      <c r="B4540">
        <v>2012</v>
      </c>
      <c r="C4540">
        <v>22</v>
      </c>
      <c r="D4540">
        <v>68</v>
      </c>
      <c r="E4540">
        <v>6079</v>
      </c>
    </row>
    <row r="4541" spans="1:5">
      <c r="A4541" t="s">
        <v>44</v>
      </c>
      <c r="B4541">
        <v>2012</v>
      </c>
      <c r="C4541">
        <v>22</v>
      </c>
      <c r="D4541">
        <v>35</v>
      </c>
      <c r="E4541">
        <v>7091</v>
      </c>
    </row>
    <row r="4542" spans="1:5">
      <c r="A4542" t="s">
        <v>45</v>
      </c>
      <c r="B4542">
        <v>2012</v>
      </c>
      <c r="C4542">
        <v>22</v>
      </c>
      <c r="D4542">
        <v>7</v>
      </c>
      <c r="E4542">
        <v>1138</v>
      </c>
    </row>
    <row r="4543" spans="1:5">
      <c r="A4543" t="s">
        <v>46</v>
      </c>
      <c r="B4543">
        <v>2012</v>
      </c>
      <c r="C4543">
        <v>22</v>
      </c>
      <c r="D4543">
        <v>30</v>
      </c>
      <c r="E4543">
        <v>7226</v>
      </c>
    </row>
    <row r="4544" spans="1:5">
      <c r="A4544" t="s">
        <v>47</v>
      </c>
      <c r="B4544">
        <v>2012</v>
      </c>
      <c r="C4544">
        <v>22</v>
      </c>
      <c r="D4544">
        <v>17</v>
      </c>
      <c r="E4544">
        <v>2246</v>
      </c>
    </row>
    <row r="4545" spans="1:5">
      <c r="A4545" t="s">
        <v>48</v>
      </c>
      <c r="B4545">
        <v>2012</v>
      </c>
      <c r="C4545">
        <v>22</v>
      </c>
      <c r="D4545">
        <v>11</v>
      </c>
      <c r="E4545">
        <v>2410</v>
      </c>
    </row>
    <row r="4546" spans="1:5">
      <c r="A4546" t="s">
        <v>49</v>
      </c>
      <c r="B4546">
        <v>2012</v>
      </c>
      <c r="C4546">
        <v>22</v>
      </c>
      <c r="D4546">
        <v>42</v>
      </c>
      <c r="E4546">
        <v>10962</v>
      </c>
    </row>
    <row r="4547" spans="1:5">
      <c r="A4547" t="s">
        <v>50</v>
      </c>
      <c r="B4547">
        <v>2012</v>
      </c>
      <c r="C4547">
        <v>22</v>
      </c>
      <c r="D4547">
        <v>18</v>
      </c>
      <c r="E4547">
        <v>3771</v>
      </c>
    </row>
    <row r="4548" spans="1:5">
      <c r="A4548" t="s">
        <v>51</v>
      </c>
      <c r="B4548">
        <v>2012</v>
      </c>
      <c r="C4548">
        <v>22</v>
      </c>
      <c r="D4548">
        <v>14</v>
      </c>
      <c r="E4548">
        <v>4961</v>
      </c>
    </row>
    <row r="4549" spans="1:5">
      <c r="A4549" t="s">
        <v>52</v>
      </c>
      <c r="B4549">
        <v>2012</v>
      </c>
      <c r="C4549">
        <v>22</v>
      </c>
      <c r="D4549">
        <v>18</v>
      </c>
      <c r="E4549">
        <v>3502</v>
      </c>
    </row>
    <row r="4550" spans="1:5">
      <c r="A4550" t="s">
        <v>53</v>
      </c>
      <c r="B4550">
        <v>2012</v>
      </c>
      <c r="C4550">
        <v>22</v>
      </c>
      <c r="D4550">
        <v>54</v>
      </c>
      <c r="E4550">
        <v>8746</v>
      </c>
    </row>
    <row r="4551" spans="1:5">
      <c r="A4551" t="s">
        <v>54</v>
      </c>
      <c r="B4551">
        <v>2012</v>
      </c>
      <c r="C4551">
        <v>22</v>
      </c>
      <c r="D4551">
        <v>49</v>
      </c>
      <c r="E4551">
        <v>20657</v>
      </c>
    </row>
    <row r="4552" spans="1:5">
      <c r="A4552" t="s">
        <v>55</v>
      </c>
      <c r="B4552">
        <v>2012</v>
      </c>
      <c r="C4552">
        <v>22</v>
      </c>
      <c r="D4552">
        <v>45</v>
      </c>
      <c r="E4552">
        <v>18219</v>
      </c>
    </row>
    <row r="4553" spans="1:5">
      <c r="A4553" t="s">
        <v>56</v>
      </c>
      <c r="B4553">
        <v>2012</v>
      </c>
      <c r="C4553">
        <v>22</v>
      </c>
      <c r="D4553">
        <v>5</v>
      </c>
      <c r="E4553">
        <v>1299</v>
      </c>
    </row>
    <row r="4554" spans="1:5">
      <c r="A4554" t="s">
        <v>57</v>
      </c>
      <c r="B4554">
        <v>2012</v>
      </c>
      <c r="C4554">
        <v>22</v>
      </c>
      <c r="D4554">
        <v>87</v>
      </c>
      <c r="E4554">
        <v>68642</v>
      </c>
    </row>
    <row r="4555" spans="1:5">
      <c r="A4555" t="s">
        <v>58</v>
      </c>
      <c r="B4555">
        <v>2012</v>
      </c>
      <c r="C4555">
        <v>22</v>
      </c>
      <c r="D4555">
        <v>11</v>
      </c>
      <c r="E4555">
        <v>4480</v>
      </c>
    </row>
    <row r="4556" spans="1:5">
      <c r="A4556" t="s">
        <v>59</v>
      </c>
      <c r="B4556">
        <v>2012</v>
      </c>
      <c r="C4556">
        <v>22</v>
      </c>
      <c r="D4556">
        <v>30</v>
      </c>
      <c r="E4556">
        <v>9877</v>
      </c>
    </row>
    <row r="4557" spans="1:5">
      <c r="A4557" t="s">
        <v>60</v>
      </c>
      <c r="B4557">
        <v>2012</v>
      </c>
      <c r="C4557">
        <v>22</v>
      </c>
      <c r="D4557">
        <v>28</v>
      </c>
      <c r="E4557">
        <v>1716</v>
      </c>
    </row>
    <row r="4558" spans="1:5">
      <c r="A4558" t="s">
        <v>61</v>
      </c>
      <c r="B4558">
        <v>2012</v>
      </c>
      <c r="C4558">
        <v>22</v>
      </c>
      <c r="D4558">
        <v>20</v>
      </c>
      <c r="E4558">
        <v>3171</v>
      </c>
    </row>
    <row r="4559" spans="1:5">
      <c r="A4559" t="s">
        <v>63</v>
      </c>
      <c r="B4559">
        <v>2012</v>
      </c>
      <c r="C4559">
        <v>22</v>
      </c>
      <c r="D4559">
        <v>1</v>
      </c>
      <c r="E4559">
        <v>416</v>
      </c>
    </row>
    <row r="4560" spans="1:5">
      <c r="A4560" t="s">
        <v>62</v>
      </c>
      <c r="B4560">
        <v>2012</v>
      </c>
      <c r="C4560">
        <v>22</v>
      </c>
      <c r="D4560">
        <v>79</v>
      </c>
      <c r="E4560">
        <v>98128</v>
      </c>
    </row>
    <row r="4561" spans="1:5">
      <c r="A4561" t="s">
        <v>6</v>
      </c>
      <c r="B4561">
        <v>2012</v>
      </c>
      <c r="C4561">
        <v>23</v>
      </c>
      <c r="D4561">
        <v>17</v>
      </c>
      <c r="E4561">
        <v>5345</v>
      </c>
    </row>
    <row r="4562" spans="1:5">
      <c r="A4562" t="s">
        <v>12</v>
      </c>
      <c r="B4562">
        <v>2012</v>
      </c>
      <c r="C4562">
        <v>23</v>
      </c>
      <c r="D4562">
        <v>5</v>
      </c>
      <c r="E4562">
        <v>1803</v>
      </c>
    </row>
    <row r="4563" spans="1:5">
      <c r="A4563" t="s">
        <v>13</v>
      </c>
      <c r="B4563">
        <v>2012</v>
      </c>
      <c r="C4563">
        <v>23</v>
      </c>
      <c r="D4563">
        <v>24</v>
      </c>
      <c r="E4563">
        <v>13148</v>
      </c>
    </row>
    <row r="4564" spans="1:5">
      <c r="A4564" t="s">
        <v>14</v>
      </c>
      <c r="B4564">
        <v>2012</v>
      </c>
      <c r="C4564">
        <v>23</v>
      </c>
      <c r="D4564">
        <v>6</v>
      </c>
      <c r="E4564">
        <v>1364</v>
      </c>
    </row>
    <row r="4565" spans="1:5">
      <c r="A4565" t="s">
        <v>15</v>
      </c>
      <c r="B4565">
        <v>2012</v>
      </c>
      <c r="C4565">
        <v>23</v>
      </c>
      <c r="D4565">
        <v>88</v>
      </c>
      <c r="E4565">
        <v>24661</v>
      </c>
    </row>
    <row r="4566" spans="1:5">
      <c r="A4566" t="s">
        <v>16</v>
      </c>
      <c r="B4566">
        <v>2012</v>
      </c>
      <c r="C4566">
        <v>23</v>
      </c>
      <c r="D4566">
        <v>11</v>
      </c>
      <c r="E4566">
        <v>20538</v>
      </c>
    </row>
    <row r="4567" spans="1:5">
      <c r="A4567" t="s">
        <v>17</v>
      </c>
      <c r="B4567">
        <v>2012</v>
      </c>
      <c r="C4567">
        <v>23</v>
      </c>
      <c r="D4567">
        <v>11</v>
      </c>
      <c r="E4567">
        <v>701</v>
      </c>
    </row>
    <row r="4568" spans="1:5">
      <c r="A4568" t="s">
        <v>18</v>
      </c>
      <c r="B4568">
        <v>2012</v>
      </c>
      <c r="C4568">
        <v>23</v>
      </c>
      <c r="D4568">
        <v>1</v>
      </c>
      <c r="E4568">
        <v>374</v>
      </c>
    </row>
    <row r="4569" spans="1:5">
      <c r="A4569" t="s">
        <v>19</v>
      </c>
      <c r="B4569">
        <v>2012</v>
      </c>
      <c r="C4569">
        <v>23</v>
      </c>
      <c r="D4569">
        <v>1</v>
      </c>
      <c r="E4569">
        <v>2276</v>
      </c>
    </row>
    <row r="4570" spans="1:5">
      <c r="A4570" t="s">
        <v>20</v>
      </c>
      <c r="B4570">
        <v>2012</v>
      </c>
      <c r="C4570">
        <v>23</v>
      </c>
      <c r="D4570">
        <v>0</v>
      </c>
      <c r="E4570">
        <v>0</v>
      </c>
    </row>
    <row r="4571" spans="1:5">
      <c r="A4571" t="s">
        <v>21</v>
      </c>
      <c r="B4571">
        <v>2012</v>
      </c>
      <c r="C4571">
        <v>23</v>
      </c>
      <c r="D4571">
        <v>41</v>
      </c>
      <c r="E4571">
        <v>29504</v>
      </c>
    </row>
    <row r="4572" spans="1:5">
      <c r="A4572" t="s">
        <v>22</v>
      </c>
      <c r="B4572">
        <v>2012</v>
      </c>
      <c r="C4572">
        <v>23</v>
      </c>
      <c r="D4572">
        <v>21</v>
      </c>
      <c r="E4572">
        <v>12853</v>
      </c>
    </row>
    <row r="4573" spans="1:5">
      <c r="A4573" t="s">
        <v>23</v>
      </c>
      <c r="B4573">
        <v>2012</v>
      </c>
      <c r="C4573">
        <v>23</v>
      </c>
      <c r="D4573">
        <v>6</v>
      </c>
      <c r="E4573">
        <v>3081</v>
      </c>
    </row>
    <row r="4574" spans="1:5">
      <c r="A4574" t="s">
        <v>24</v>
      </c>
      <c r="B4574">
        <v>2012</v>
      </c>
      <c r="C4574">
        <v>23</v>
      </c>
      <c r="D4574">
        <v>68</v>
      </c>
      <c r="E4574">
        <v>34865</v>
      </c>
    </row>
    <row r="4575" spans="1:5">
      <c r="A4575" t="s">
        <v>25</v>
      </c>
      <c r="B4575">
        <v>2012</v>
      </c>
      <c r="C4575">
        <v>23</v>
      </c>
      <c r="D4575">
        <v>30</v>
      </c>
      <c r="E4575">
        <v>5380</v>
      </c>
    </row>
    <row r="4576" spans="1:5">
      <c r="A4576" t="s">
        <v>26</v>
      </c>
      <c r="B4576">
        <v>2012</v>
      </c>
      <c r="C4576">
        <v>23</v>
      </c>
      <c r="D4576">
        <v>8</v>
      </c>
      <c r="E4576">
        <v>3089</v>
      </c>
    </row>
    <row r="4577" spans="1:5">
      <c r="A4577" t="s">
        <v>27</v>
      </c>
      <c r="B4577">
        <v>2012</v>
      </c>
      <c r="C4577">
        <v>23</v>
      </c>
      <c r="D4577">
        <v>12</v>
      </c>
      <c r="E4577">
        <v>2591</v>
      </c>
    </row>
    <row r="4578" spans="1:5">
      <c r="A4578" t="s">
        <v>28</v>
      </c>
      <c r="B4578">
        <v>2012</v>
      </c>
      <c r="C4578">
        <v>23</v>
      </c>
      <c r="D4578">
        <v>14</v>
      </c>
      <c r="E4578">
        <v>7309</v>
      </c>
    </row>
    <row r="4579" spans="1:5">
      <c r="A4579" t="s">
        <v>29</v>
      </c>
      <c r="B4579">
        <v>2012</v>
      </c>
      <c r="C4579">
        <v>23</v>
      </c>
      <c r="D4579">
        <v>25</v>
      </c>
      <c r="E4579">
        <v>16143</v>
      </c>
    </row>
    <row r="4580" spans="1:5">
      <c r="A4580" t="s">
        <v>30</v>
      </c>
      <c r="B4580">
        <v>2012</v>
      </c>
      <c r="C4580">
        <v>23</v>
      </c>
      <c r="D4580">
        <v>25</v>
      </c>
      <c r="E4580">
        <v>5032</v>
      </c>
    </row>
    <row r="4581" spans="1:5">
      <c r="A4581" t="s">
        <v>31</v>
      </c>
      <c r="B4581">
        <v>2012</v>
      </c>
      <c r="C4581">
        <v>23</v>
      </c>
      <c r="D4581">
        <v>6</v>
      </c>
      <c r="E4581">
        <v>1867</v>
      </c>
    </row>
    <row r="4582" spans="1:5">
      <c r="A4582" t="s">
        <v>32</v>
      </c>
      <c r="B4582">
        <v>2012</v>
      </c>
      <c r="C4582">
        <v>23</v>
      </c>
      <c r="D4582">
        <v>33</v>
      </c>
      <c r="E4582">
        <v>24179</v>
      </c>
    </row>
    <row r="4583" spans="1:5">
      <c r="A4583" t="s">
        <v>33</v>
      </c>
      <c r="B4583">
        <v>2012</v>
      </c>
      <c r="C4583">
        <v>23</v>
      </c>
      <c r="D4583">
        <v>31</v>
      </c>
      <c r="E4583">
        <v>8196</v>
      </c>
    </row>
    <row r="4584" spans="1:5">
      <c r="A4584" t="s">
        <v>34</v>
      </c>
      <c r="B4584">
        <v>2012</v>
      </c>
      <c r="C4584">
        <v>23</v>
      </c>
      <c r="D4584">
        <v>14</v>
      </c>
      <c r="E4584">
        <v>3853</v>
      </c>
    </row>
    <row r="4585" spans="1:5">
      <c r="A4585" t="s">
        <v>35</v>
      </c>
      <c r="B4585">
        <v>2012</v>
      </c>
      <c r="C4585">
        <v>23</v>
      </c>
      <c r="D4585">
        <v>32</v>
      </c>
      <c r="E4585">
        <v>8506</v>
      </c>
    </row>
    <row r="4586" spans="1:5">
      <c r="A4586" t="s">
        <v>36</v>
      </c>
      <c r="B4586">
        <v>2012</v>
      </c>
      <c r="C4586">
        <v>23</v>
      </c>
      <c r="D4586">
        <v>19</v>
      </c>
      <c r="E4586">
        <v>3165</v>
      </c>
    </row>
    <row r="4587" spans="1:5">
      <c r="A4587" t="s">
        <v>37</v>
      </c>
      <c r="B4587">
        <v>2012</v>
      </c>
      <c r="C4587">
        <v>23</v>
      </c>
      <c r="D4587">
        <v>5</v>
      </c>
      <c r="E4587">
        <v>1182</v>
      </c>
    </row>
    <row r="4588" spans="1:5">
      <c r="A4588" t="s">
        <v>38</v>
      </c>
      <c r="B4588">
        <v>2012</v>
      </c>
      <c r="C4588">
        <v>23</v>
      </c>
      <c r="D4588">
        <v>9</v>
      </c>
      <c r="E4588">
        <v>1317</v>
      </c>
    </row>
    <row r="4589" spans="1:5">
      <c r="A4589" t="s">
        <v>39</v>
      </c>
      <c r="B4589">
        <v>2012</v>
      </c>
      <c r="C4589">
        <v>23</v>
      </c>
      <c r="D4589">
        <v>29</v>
      </c>
      <c r="E4589">
        <v>13446</v>
      </c>
    </row>
    <row r="4590" spans="1:5">
      <c r="A4590" t="s">
        <v>40</v>
      </c>
      <c r="B4590">
        <v>2012</v>
      </c>
      <c r="C4590">
        <v>23</v>
      </c>
      <c r="D4590">
        <v>20</v>
      </c>
      <c r="E4590">
        <v>3202</v>
      </c>
    </row>
    <row r="4591" spans="1:5">
      <c r="A4591" t="s">
        <v>41</v>
      </c>
      <c r="B4591">
        <v>2012</v>
      </c>
      <c r="C4591">
        <v>23</v>
      </c>
      <c r="D4591">
        <v>16</v>
      </c>
      <c r="E4591">
        <v>3287</v>
      </c>
    </row>
    <row r="4592" spans="1:5">
      <c r="A4592" t="s">
        <v>42</v>
      </c>
      <c r="B4592">
        <v>2012</v>
      </c>
      <c r="C4592">
        <v>23</v>
      </c>
      <c r="D4592">
        <v>9</v>
      </c>
      <c r="E4592">
        <v>3370</v>
      </c>
    </row>
    <row r="4593" spans="1:5">
      <c r="A4593" t="s">
        <v>43</v>
      </c>
      <c r="B4593">
        <v>2012</v>
      </c>
      <c r="C4593">
        <v>23</v>
      </c>
      <c r="D4593">
        <v>66</v>
      </c>
      <c r="E4593">
        <v>6181</v>
      </c>
    </row>
    <row r="4594" spans="1:5">
      <c r="A4594" t="s">
        <v>44</v>
      </c>
      <c r="B4594">
        <v>2012</v>
      </c>
      <c r="C4594">
        <v>23</v>
      </c>
      <c r="D4594">
        <v>29</v>
      </c>
      <c r="E4594">
        <v>6641</v>
      </c>
    </row>
    <row r="4595" spans="1:5">
      <c r="A4595" t="s">
        <v>45</v>
      </c>
      <c r="B4595">
        <v>2012</v>
      </c>
      <c r="C4595">
        <v>23</v>
      </c>
      <c r="D4595">
        <v>8</v>
      </c>
      <c r="E4595">
        <v>1427</v>
      </c>
    </row>
    <row r="4596" spans="1:5">
      <c r="A4596" t="s">
        <v>46</v>
      </c>
      <c r="B4596">
        <v>2012</v>
      </c>
      <c r="C4596">
        <v>23</v>
      </c>
      <c r="D4596">
        <v>30</v>
      </c>
      <c r="E4596">
        <v>8033</v>
      </c>
    </row>
    <row r="4597" spans="1:5">
      <c r="A4597" t="s">
        <v>47</v>
      </c>
      <c r="B4597">
        <v>2012</v>
      </c>
      <c r="C4597">
        <v>23</v>
      </c>
      <c r="D4597">
        <v>18</v>
      </c>
      <c r="E4597">
        <v>3584</v>
      </c>
    </row>
    <row r="4598" spans="1:5">
      <c r="A4598" t="s">
        <v>48</v>
      </c>
      <c r="B4598">
        <v>2012</v>
      </c>
      <c r="C4598">
        <v>23</v>
      </c>
      <c r="D4598">
        <v>13</v>
      </c>
      <c r="E4598">
        <v>2966</v>
      </c>
    </row>
    <row r="4599" spans="1:5">
      <c r="A4599" t="s">
        <v>49</v>
      </c>
      <c r="B4599">
        <v>2012</v>
      </c>
      <c r="C4599">
        <v>23</v>
      </c>
      <c r="D4599">
        <v>41</v>
      </c>
      <c r="E4599">
        <v>11264</v>
      </c>
    </row>
    <row r="4600" spans="1:5">
      <c r="A4600" t="s">
        <v>50</v>
      </c>
      <c r="B4600">
        <v>2012</v>
      </c>
      <c r="C4600">
        <v>23</v>
      </c>
      <c r="D4600">
        <v>17</v>
      </c>
      <c r="E4600">
        <v>4514</v>
      </c>
    </row>
    <row r="4601" spans="1:5">
      <c r="A4601" t="s">
        <v>51</v>
      </c>
      <c r="B4601">
        <v>2012</v>
      </c>
      <c r="C4601">
        <v>23</v>
      </c>
      <c r="D4601">
        <v>14</v>
      </c>
      <c r="E4601">
        <v>5137</v>
      </c>
    </row>
    <row r="4602" spans="1:5">
      <c r="A4602" t="s">
        <v>52</v>
      </c>
      <c r="B4602">
        <v>2012</v>
      </c>
      <c r="C4602">
        <v>23</v>
      </c>
      <c r="D4602">
        <v>18</v>
      </c>
      <c r="E4602">
        <v>2854</v>
      </c>
    </row>
    <row r="4603" spans="1:5">
      <c r="A4603" t="s">
        <v>53</v>
      </c>
      <c r="B4603">
        <v>2012</v>
      </c>
      <c r="C4603">
        <v>23</v>
      </c>
      <c r="D4603">
        <v>53</v>
      </c>
      <c r="E4603">
        <v>9682</v>
      </c>
    </row>
    <row r="4604" spans="1:5">
      <c r="A4604" t="s">
        <v>54</v>
      </c>
      <c r="B4604">
        <v>2012</v>
      </c>
      <c r="C4604">
        <v>23</v>
      </c>
      <c r="D4604">
        <v>49</v>
      </c>
      <c r="E4604">
        <v>34379</v>
      </c>
    </row>
    <row r="4605" spans="1:5">
      <c r="A4605" t="s">
        <v>55</v>
      </c>
      <c r="B4605">
        <v>2012</v>
      </c>
      <c r="C4605">
        <v>23</v>
      </c>
      <c r="D4605">
        <v>43</v>
      </c>
      <c r="E4605">
        <v>16987</v>
      </c>
    </row>
    <row r="4606" spans="1:5">
      <c r="A4606" t="s">
        <v>56</v>
      </c>
      <c r="B4606">
        <v>2012</v>
      </c>
      <c r="C4606">
        <v>23</v>
      </c>
      <c r="D4606">
        <v>6</v>
      </c>
      <c r="E4606">
        <v>1393</v>
      </c>
    </row>
    <row r="4607" spans="1:5">
      <c r="A4607" t="s">
        <v>57</v>
      </c>
      <c r="B4607">
        <v>2012</v>
      </c>
      <c r="C4607">
        <v>23</v>
      </c>
      <c r="D4607">
        <v>82</v>
      </c>
      <c r="E4607">
        <v>64470</v>
      </c>
    </row>
    <row r="4608" spans="1:5">
      <c r="A4608" t="s">
        <v>58</v>
      </c>
      <c r="B4608">
        <v>2012</v>
      </c>
      <c r="C4608">
        <v>23</v>
      </c>
      <c r="D4608">
        <v>10</v>
      </c>
      <c r="E4608">
        <v>5242</v>
      </c>
    </row>
    <row r="4609" spans="1:5">
      <c r="A4609" t="s">
        <v>59</v>
      </c>
      <c r="B4609">
        <v>2012</v>
      </c>
      <c r="C4609">
        <v>23</v>
      </c>
      <c r="D4609">
        <v>29</v>
      </c>
      <c r="E4609">
        <v>9541</v>
      </c>
    </row>
    <row r="4610" spans="1:5">
      <c r="A4610" t="s">
        <v>60</v>
      </c>
      <c r="B4610">
        <v>2012</v>
      </c>
      <c r="C4610">
        <v>23</v>
      </c>
      <c r="D4610">
        <v>26</v>
      </c>
      <c r="E4610">
        <v>2111</v>
      </c>
    </row>
    <row r="4611" spans="1:5">
      <c r="A4611" t="s">
        <v>61</v>
      </c>
      <c r="B4611">
        <v>2012</v>
      </c>
      <c r="C4611">
        <v>23</v>
      </c>
      <c r="D4611">
        <v>19</v>
      </c>
      <c r="E4611">
        <v>3708</v>
      </c>
    </row>
    <row r="4612" spans="1:5">
      <c r="A4612" t="s">
        <v>63</v>
      </c>
      <c r="B4612">
        <v>2012</v>
      </c>
      <c r="C4612">
        <v>23</v>
      </c>
      <c r="D4612">
        <v>1</v>
      </c>
      <c r="E4612">
        <v>404</v>
      </c>
    </row>
    <row r="4613" spans="1:5">
      <c r="A4613" t="s">
        <v>62</v>
      </c>
      <c r="B4613">
        <v>2012</v>
      </c>
      <c r="C4613">
        <v>23</v>
      </c>
      <c r="D4613">
        <v>80</v>
      </c>
      <c r="E4613">
        <v>99075</v>
      </c>
    </row>
    <row r="4614" spans="1:5">
      <c r="A4614" t="s">
        <v>6</v>
      </c>
      <c r="B4614">
        <v>2012</v>
      </c>
      <c r="C4614">
        <v>24</v>
      </c>
      <c r="D4614">
        <v>18</v>
      </c>
      <c r="E4614">
        <v>5680</v>
      </c>
    </row>
    <row r="4615" spans="1:5">
      <c r="A4615" t="s">
        <v>12</v>
      </c>
      <c r="B4615">
        <v>2012</v>
      </c>
      <c r="C4615">
        <v>24</v>
      </c>
      <c r="D4615">
        <v>5</v>
      </c>
      <c r="E4615">
        <v>1767</v>
      </c>
    </row>
    <row r="4616" spans="1:5">
      <c r="A4616" t="s">
        <v>13</v>
      </c>
      <c r="B4616">
        <v>2012</v>
      </c>
      <c r="C4616">
        <v>24</v>
      </c>
      <c r="D4616">
        <v>24</v>
      </c>
      <c r="E4616">
        <v>12788</v>
      </c>
    </row>
    <row r="4617" spans="1:5">
      <c r="A4617" t="s">
        <v>14</v>
      </c>
      <c r="B4617">
        <v>2012</v>
      </c>
      <c r="C4617">
        <v>24</v>
      </c>
      <c r="D4617">
        <v>6</v>
      </c>
      <c r="E4617">
        <v>1398</v>
      </c>
    </row>
    <row r="4618" spans="1:5">
      <c r="A4618" t="s">
        <v>15</v>
      </c>
      <c r="B4618">
        <v>2012</v>
      </c>
      <c r="C4618">
        <v>24</v>
      </c>
      <c r="D4618">
        <v>88</v>
      </c>
      <c r="E4618">
        <v>25707</v>
      </c>
    </row>
    <row r="4619" spans="1:5">
      <c r="A4619" t="s">
        <v>16</v>
      </c>
      <c r="B4619">
        <v>2012</v>
      </c>
      <c r="C4619">
        <v>24</v>
      </c>
      <c r="D4619">
        <v>11</v>
      </c>
      <c r="E4619">
        <v>20131</v>
      </c>
    </row>
    <row r="4620" spans="1:5">
      <c r="A4620" t="s">
        <v>17</v>
      </c>
      <c r="B4620">
        <v>2012</v>
      </c>
      <c r="C4620">
        <v>24</v>
      </c>
      <c r="D4620">
        <v>7</v>
      </c>
      <c r="E4620">
        <v>1172</v>
      </c>
    </row>
    <row r="4621" spans="1:5">
      <c r="A4621" t="s">
        <v>18</v>
      </c>
      <c r="B4621">
        <v>2012</v>
      </c>
      <c r="C4621">
        <v>24</v>
      </c>
      <c r="D4621">
        <v>1</v>
      </c>
      <c r="E4621">
        <v>344</v>
      </c>
    </row>
    <row r="4622" spans="1:5">
      <c r="A4622" t="s">
        <v>19</v>
      </c>
      <c r="B4622">
        <v>2012</v>
      </c>
      <c r="C4622">
        <v>24</v>
      </c>
      <c r="D4622">
        <v>1</v>
      </c>
      <c r="E4622">
        <v>2201</v>
      </c>
    </row>
    <row r="4623" spans="1:5">
      <c r="A4623" t="s">
        <v>20</v>
      </c>
      <c r="B4623">
        <v>2012</v>
      </c>
      <c r="C4623">
        <v>24</v>
      </c>
      <c r="D4623">
        <v>0</v>
      </c>
      <c r="E4623">
        <v>0</v>
      </c>
    </row>
    <row r="4624" spans="1:5">
      <c r="A4624" t="s">
        <v>21</v>
      </c>
      <c r="B4624">
        <v>2012</v>
      </c>
      <c r="C4624">
        <v>24</v>
      </c>
      <c r="D4624">
        <v>42</v>
      </c>
      <c r="E4624">
        <v>29681</v>
      </c>
    </row>
    <row r="4625" spans="1:5">
      <c r="A4625" t="s">
        <v>22</v>
      </c>
      <c r="B4625">
        <v>2012</v>
      </c>
      <c r="C4625">
        <v>24</v>
      </c>
      <c r="D4625">
        <v>21</v>
      </c>
      <c r="E4625">
        <v>10819</v>
      </c>
    </row>
    <row r="4626" spans="1:5">
      <c r="A4626" t="s">
        <v>23</v>
      </c>
      <c r="B4626">
        <v>2012</v>
      </c>
      <c r="C4626">
        <v>24</v>
      </c>
      <c r="D4626">
        <v>6</v>
      </c>
      <c r="E4626">
        <v>3029</v>
      </c>
    </row>
    <row r="4627" spans="1:5">
      <c r="A4627" t="s">
        <v>24</v>
      </c>
      <c r="B4627">
        <v>2012</v>
      </c>
      <c r="C4627">
        <v>24</v>
      </c>
      <c r="D4627">
        <v>61</v>
      </c>
      <c r="E4627">
        <v>33701</v>
      </c>
    </row>
    <row r="4628" spans="1:5">
      <c r="A4628" t="s">
        <v>25</v>
      </c>
      <c r="B4628">
        <v>2012</v>
      </c>
      <c r="C4628">
        <v>24</v>
      </c>
      <c r="D4628">
        <v>29</v>
      </c>
      <c r="E4628">
        <v>5485</v>
      </c>
    </row>
    <row r="4629" spans="1:5">
      <c r="A4629" t="s">
        <v>26</v>
      </c>
      <c r="B4629">
        <v>2012</v>
      </c>
      <c r="C4629">
        <v>24</v>
      </c>
      <c r="D4629">
        <v>8</v>
      </c>
      <c r="E4629">
        <v>2884</v>
      </c>
    </row>
    <row r="4630" spans="1:5">
      <c r="A4630" t="s">
        <v>27</v>
      </c>
      <c r="B4630">
        <v>2012</v>
      </c>
      <c r="C4630">
        <v>24</v>
      </c>
      <c r="D4630">
        <v>13</v>
      </c>
      <c r="E4630">
        <v>2670</v>
      </c>
    </row>
    <row r="4631" spans="1:5">
      <c r="A4631" t="s">
        <v>28</v>
      </c>
      <c r="B4631">
        <v>2012</v>
      </c>
      <c r="C4631">
        <v>24</v>
      </c>
      <c r="D4631">
        <v>13</v>
      </c>
      <c r="E4631">
        <v>17672</v>
      </c>
    </row>
    <row r="4632" spans="1:5">
      <c r="A4632" t="s">
        <v>29</v>
      </c>
      <c r="B4632">
        <v>2012</v>
      </c>
      <c r="C4632">
        <v>24</v>
      </c>
      <c r="D4632">
        <v>24</v>
      </c>
      <c r="E4632">
        <v>14749</v>
      </c>
    </row>
    <row r="4633" spans="1:5">
      <c r="A4633" t="s">
        <v>30</v>
      </c>
      <c r="B4633">
        <v>2012</v>
      </c>
      <c r="C4633">
        <v>24</v>
      </c>
      <c r="D4633">
        <v>22</v>
      </c>
      <c r="E4633">
        <v>3887</v>
      </c>
    </row>
    <row r="4634" spans="1:5">
      <c r="A4634" t="s">
        <v>31</v>
      </c>
      <c r="B4634">
        <v>2012</v>
      </c>
      <c r="C4634">
        <v>24</v>
      </c>
      <c r="D4634">
        <v>4</v>
      </c>
      <c r="E4634">
        <v>763</v>
      </c>
    </row>
    <row r="4635" spans="1:5">
      <c r="A4635" t="s">
        <v>32</v>
      </c>
      <c r="B4635">
        <v>2012</v>
      </c>
      <c r="C4635">
        <v>24</v>
      </c>
      <c r="D4635">
        <v>33</v>
      </c>
      <c r="E4635">
        <v>24276</v>
      </c>
    </row>
    <row r="4636" spans="1:5">
      <c r="A4636" t="s">
        <v>33</v>
      </c>
      <c r="B4636">
        <v>2012</v>
      </c>
      <c r="C4636">
        <v>24</v>
      </c>
      <c r="D4636">
        <v>30</v>
      </c>
      <c r="E4636">
        <v>8609</v>
      </c>
    </row>
    <row r="4637" spans="1:5">
      <c r="A4637" t="s">
        <v>34</v>
      </c>
      <c r="B4637">
        <v>2012</v>
      </c>
      <c r="C4637">
        <v>24</v>
      </c>
      <c r="D4637">
        <v>13</v>
      </c>
      <c r="E4637">
        <v>3402</v>
      </c>
    </row>
    <row r="4638" spans="1:5">
      <c r="A4638" t="s">
        <v>35</v>
      </c>
      <c r="B4638">
        <v>2012</v>
      </c>
      <c r="C4638">
        <v>24</v>
      </c>
      <c r="D4638">
        <v>33</v>
      </c>
      <c r="E4638">
        <v>8162</v>
      </c>
    </row>
    <row r="4639" spans="1:5">
      <c r="A4639" t="s">
        <v>36</v>
      </c>
      <c r="B4639">
        <v>2012</v>
      </c>
      <c r="C4639">
        <v>24</v>
      </c>
      <c r="D4639">
        <v>20</v>
      </c>
      <c r="E4639">
        <v>3076</v>
      </c>
    </row>
    <row r="4640" spans="1:5">
      <c r="A4640" t="s">
        <v>37</v>
      </c>
      <c r="B4640">
        <v>2012</v>
      </c>
      <c r="C4640">
        <v>24</v>
      </c>
      <c r="D4640">
        <v>6</v>
      </c>
      <c r="E4640">
        <v>1286</v>
      </c>
    </row>
    <row r="4641" spans="1:5">
      <c r="A4641" t="s">
        <v>38</v>
      </c>
      <c r="B4641">
        <v>2012</v>
      </c>
      <c r="C4641">
        <v>24</v>
      </c>
      <c r="D4641">
        <v>10</v>
      </c>
      <c r="E4641">
        <v>1379</v>
      </c>
    </row>
    <row r="4642" spans="1:5">
      <c r="A4642" t="s">
        <v>39</v>
      </c>
      <c r="B4642">
        <v>2012</v>
      </c>
      <c r="C4642">
        <v>24</v>
      </c>
      <c r="D4642">
        <v>23</v>
      </c>
      <c r="E4642">
        <v>7144</v>
      </c>
    </row>
    <row r="4643" spans="1:5">
      <c r="A4643" t="s">
        <v>40</v>
      </c>
      <c r="B4643">
        <v>2012</v>
      </c>
      <c r="C4643">
        <v>24</v>
      </c>
      <c r="D4643">
        <v>18</v>
      </c>
      <c r="E4643">
        <v>2995</v>
      </c>
    </row>
    <row r="4644" spans="1:5">
      <c r="A4644" t="s">
        <v>41</v>
      </c>
      <c r="B4644">
        <v>2012</v>
      </c>
      <c r="C4644">
        <v>24</v>
      </c>
      <c r="D4644">
        <v>16</v>
      </c>
      <c r="E4644">
        <v>3278</v>
      </c>
    </row>
    <row r="4645" spans="1:5">
      <c r="A4645" t="s">
        <v>42</v>
      </c>
      <c r="B4645">
        <v>2012</v>
      </c>
      <c r="C4645">
        <v>24</v>
      </c>
      <c r="D4645">
        <v>14</v>
      </c>
      <c r="E4645">
        <v>4797</v>
      </c>
    </row>
    <row r="4646" spans="1:5">
      <c r="A4646" t="s">
        <v>43</v>
      </c>
      <c r="B4646">
        <v>2012</v>
      </c>
      <c r="C4646">
        <v>24</v>
      </c>
      <c r="D4646">
        <v>61</v>
      </c>
      <c r="E4646">
        <v>5493</v>
      </c>
    </row>
    <row r="4647" spans="1:5">
      <c r="A4647" t="s">
        <v>44</v>
      </c>
      <c r="B4647">
        <v>2012</v>
      </c>
      <c r="C4647">
        <v>24</v>
      </c>
      <c r="D4647">
        <v>27</v>
      </c>
      <c r="E4647">
        <v>6182</v>
      </c>
    </row>
    <row r="4648" spans="1:5">
      <c r="A4648" t="s">
        <v>45</v>
      </c>
      <c r="B4648">
        <v>2012</v>
      </c>
      <c r="C4648">
        <v>24</v>
      </c>
      <c r="D4648">
        <v>8</v>
      </c>
      <c r="E4648">
        <v>1440</v>
      </c>
    </row>
    <row r="4649" spans="1:5">
      <c r="A4649" t="s">
        <v>46</v>
      </c>
      <c r="B4649">
        <v>2012</v>
      </c>
      <c r="C4649">
        <v>24</v>
      </c>
      <c r="D4649">
        <v>28</v>
      </c>
      <c r="E4649">
        <v>7476</v>
      </c>
    </row>
    <row r="4650" spans="1:5">
      <c r="A4650" t="s">
        <v>47</v>
      </c>
      <c r="B4650">
        <v>2012</v>
      </c>
      <c r="C4650">
        <v>24</v>
      </c>
      <c r="D4650">
        <v>14</v>
      </c>
      <c r="E4650">
        <v>2050</v>
      </c>
    </row>
    <row r="4651" spans="1:5">
      <c r="A4651" t="s">
        <v>48</v>
      </c>
      <c r="B4651">
        <v>2012</v>
      </c>
      <c r="C4651">
        <v>24</v>
      </c>
      <c r="D4651">
        <v>10</v>
      </c>
      <c r="E4651">
        <v>2620</v>
      </c>
    </row>
    <row r="4652" spans="1:5">
      <c r="A4652" t="s">
        <v>49</v>
      </c>
      <c r="B4652">
        <v>2012</v>
      </c>
      <c r="C4652">
        <v>24</v>
      </c>
      <c r="D4652">
        <v>39</v>
      </c>
      <c r="E4652">
        <v>10809</v>
      </c>
    </row>
    <row r="4653" spans="1:5">
      <c r="A4653" t="s">
        <v>50</v>
      </c>
      <c r="B4653">
        <v>2012</v>
      </c>
      <c r="C4653">
        <v>24</v>
      </c>
      <c r="D4653">
        <v>18</v>
      </c>
      <c r="E4653">
        <v>4384</v>
      </c>
    </row>
    <row r="4654" spans="1:5">
      <c r="A4654" t="s">
        <v>51</v>
      </c>
      <c r="B4654">
        <v>2012</v>
      </c>
      <c r="C4654">
        <v>24</v>
      </c>
      <c r="D4654">
        <v>13</v>
      </c>
      <c r="E4654">
        <v>3292</v>
      </c>
    </row>
    <row r="4655" spans="1:5">
      <c r="A4655" t="s">
        <v>52</v>
      </c>
      <c r="B4655">
        <v>2012</v>
      </c>
      <c r="C4655">
        <v>24</v>
      </c>
      <c r="D4655">
        <v>3</v>
      </c>
      <c r="E4655">
        <v>591</v>
      </c>
    </row>
    <row r="4656" spans="1:5">
      <c r="A4656" t="s">
        <v>53</v>
      </c>
      <c r="B4656">
        <v>2012</v>
      </c>
      <c r="C4656">
        <v>24</v>
      </c>
      <c r="D4656">
        <v>51</v>
      </c>
      <c r="E4656">
        <v>8824</v>
      </c>
    </row>
    <row r="4657" spans="1:5">
      <c r="A4657" t="s">
        <v>54</v>
      </c>
      <c r="B4657">
        <v>2012</v>
      </c>
      <c r="C4657">
        <v>24</v>
      </c>
      <c r="D4657">
        <v>50</v>
      </c>
      <c r="E4657">
        <v>33138</v>
      </c>
    </row>
    <row r="4658" spans="1:5">
      <c r="A4658" t="s">
        <v>55</v>
      </c>
      <c r="B4658">
        <v>2012</v>
      </c>
      <c r="C4658">
        <v>24</v>
      </c>
      <c r="D4658">
        <v>43</v>
      </c>
      <c r="E4658">
        <v>16415</v>
      </c>
    </row>
    <row r="4659" spans="1:5">
      <c r="A4659" t="s">
        <v>56</v>
      </c>
      <c r="B4659">
        <v>2012</v>
      </c>
      <c r="C4659">
        <v>24</v>
      </c>
      <c r="D4659">
        <v>6</v>
      </c>
      <c r="E4659">
        <v>1568</v>
      </c>
    </row>
    <row r="4660" spans="1:5">
      <c r="A4660" t="s">
        <v>57</v>
      </c>
      <c r="B4660">
        <v>2012</v>
      </c>
      <c r="C4660">
        <v>24</v>
      </c>
      <c r="D4660">
        <v>83</v>
      </c>
      <c r="E4660">
        <v>64541</v>
      </c>
    </row>
    <row r="4661" spans="1:5">
      <c r="A4661" t="s">
        <v>58</v>
      </c>
      <c r="B4661">
        <v>2012</v>
      </c>
      <c r="C4661">
        <v>24</v>
      </c>
      <c r="D4661">
        <v>10</v>
      </c>
      <c r="E4661">
        <v>5098</v>
      </c>
    </row>
    <row r="4662" spans="1:5">
      <c r="A4662" t="s">
        <v>59</v>
      </c>
      <c r="B4662">
        <v>2012</v>
      </c>
      <c r="C4662">
        <v>24</v>
      </c>
      <c r="D4662">
        <v>28</v>
      </c>
      <c r="E4662">
        <v>9477</v>
      </c>
    </row>
    <row r="4663" spans="1:5">
      <c r="A4663" t="s">
        <v>60</v>
      </c>
      <c r="B4663">
        <v>2012</v>
      </c>
      <c r="C4663">
        <v>24</v>
      </c>
      <c r="D4663">
        <v>25</v>
      </c>
      <c r="E4663">
        <v>2269</v>
      </c>
    </row>
    <row r="4664" spans="1:5">
      <c r="A4664" t="s">
        <v>61</v>
      </c>
      <c r="B4664">
        <v>2012</v>
      </c>
      <c r="C4664">
        <v>24</v>
      </c>
      <c r="D4664">
        <v>19</v>
      </c>
      <c r="E4664">
        <v>3547</v>
      </c>
    </row>
    <row r="4665" spans="1:5">
      <c r="A4665" t="s">
        <v>63</v>
      </c>
      <c r="B4665">
        <v>2012</v>
      </c>
      <c r="C4665">
        <v>24</v>
      </c>
      <c r="D4665">
        <v>1</v>
      </c>
      <c r="E4665">
        <v>471</v>
      </c>
    </row>
    <row r="4666" spans="1:5">
      <c r="A4666" t="s">
        <v>62</v>
      </c>
      <c r="B4666">
        <v>2012</v>
      </c>
      <c r="C4666">
        <v>24</v>
      </c>
      <c r="D4666">
        <v>77</v>
      </c>
      <c r="E4666">
        <v>98645</v>
      </c>
    </row>
    <row r="4667" spans="1:5">
      <c r="A4667" t="s">
        <v>6</v>
      </c>
      <c r="B4667">
        <v>2012</v>
      </c>
      <c r="C4667">
        <v>25</v>
      </c>
      <c r="D4667">
        <v>17</v>
      </c>
      <c r="E4667">
        <v>4159</v>
      </c>
    </row>
    <row r="4668" spans="1:5">
      <c r="A4668" t="s">
        <v>12</v>
      </c>
      <c r="B4668">
        <v>2012</v>
      </c>
      <c r="C4668">
        <v>25</v>
      </c>
      <c r="D4668">
        <v>5</v>
      </c>
      <c r="E4668">
        <v>1865</v>
      </c>
    </row>
    <row r="4669" spans="1:5">
      <c r="A4669" t="s">
        <v>13</v>
      </c>
      <c r="B4669">
        <v>2012</v>
      </c>
      <c r="C4669">
        <v>25</v>
      </c>
      <c r="D4669">
        <v>25</v>
      </c>
      <c r="E4669">
        <v>12910</v>
      </c>
    </row>
    <row r="4670" spans="1:5">
      <c r="A4670" t="s">
        <v>14</v>
      </c>
      <c r="B4670">
        <v>2012</v>
      </c>
      <c r="C4670">
        <v>25</v>
      </c>
      <c r="D4670">
        <v>7</v>
      </c>
      <c r="E4670">
        <v>1867</v>
      </c>
    </row>
    <row r="4671" spans="1:5">
      <c r="A4671" t="s">
        <v>15</v>
      </c>
      <c r="B4671">
        <v>2012</v>
      </c>
      <c r="C4671">
        <v>25</v>
      </c>
      <c r="D4671">
        <v>85</v>
      </c>
      <c r="E4671">
        <v>23649</v>
      </c>
    </row>
    <row r="4672" spans="1:5">
      <c r="A4672" t="s">
        <v>16</v>
      </c>
      <c r="B4672">
        <v>2012</v>
      </c>
      <c r="C4672">
        <v>25</v>
      </c>
      <c r="D4672">
        <v>9</v>
      </c>
      <c r="E4672">
        <v>18948</v>
      </c>
    </row>
    <row r="4673" spans="1:5">
      <c r="A4673" t="s">
        <v>17</v>
      </c>
      <c r="B4673">
        <v>2012</v>
      </c>
      <c r="C4673">
        <v>25</v>
      </c>
      <c r="D4673">
        <v>7</v>
      </c>
      <c r="E4673">
        <v>1080</v>
      </c>
    </row>
    <row r="4674" spans="1:5">
      <c r="A4674" t="s">
        <v>18</v>
      </c>
      <c r="B4674">
        <v>2012</v>
      </c>
      <c r="C4674">
        <v>25</v>
      </c>
      <c r="D4674">
        <v>1</v>
      </c>
      <c r="E4674">
        <v>301</v>
      </c>
    </row>
    <row r="4675" spans="1:5">
      <c r="A4675" t="s">
        <v>19</v>
      </c>
      <c r="B4675">
        <v>2012</v>
      </c>
      <c r="C4675">
        <v>25</v>
      </c>
      <c r="D4675">
        <v>1</v>
      </c>
      <c r="E4675">
        <v>2059</v>
      </c>
    </row>
    <row r="4676" spans="1:5">
      <c r="A4676" t="s">
        <v>20</v>
      </c>
      <c r="B4676">
        <v>2012</v>
      </c>
      <c r="C4676">
        <v>25</v>
      </c>
      <c r="D4676">
        <v>0</v>
      </c>
      <c r="E4676">
        <v>0</v>
      </c>
    </row>
    <row r="4677" spans="1:5">
      <c r="A4677" t="s">
        <v>21</v>
      </c>
      <c r="B4677">
        <v>2012</v>
      </c>
      <c r="C4677">
        <v>25</v>
      </c>
      <c r="D4677">
        <v>41</v>
      </c>
      <c r="E4677">
        <v>29675</v>
      </c>
    </row>
    <row r="4678" spans="1:5">
      <c r="A4678" t="s">
        <v>22</v>
      </c>
      <c r="B4678">
        <v>2012</v>
      </c>
      <c r="C4678">
        <v>25</v>
      </c>
      <c r="D4678">
        <v>22</v>
      </c>
      <c r="E4678">
        <v>13135</v>
      </c>
    </row>
    <row r="4679" spans="1:5">
      <c r="A4679" t="s">
        <v>23</v>
      </c>
      <c r="B4679">
        <v>2012</v>
      </c>
      <c r="C4679">
        <v>25</v>
      </c>
      <c r="D4679">
        <v>6</v>
      </c>
      <c r="E4679">
        <v>2917</v>
      </c>
    </row>
    <row r="4680" spans="1:5">
      <c r="A4680" t="s">
        <v>24</v>
      </c>
      <c r="B4680">
        <v>2012</v>
      </c>
      <c r="C4680">
        <v>25</v>
      </c>
      <c r="D4680">
        <v>61</v>
      </c>
      <c r="E4680">
        <v>33811</v>
      </c>
    </row>
    <row r="4681" spans="1:5">
      <c r="A4681" t="s">
        <v>25</v>
      </c>
      <c r="B4681">
        <v>2012</v>
      </c>
      <c r="C4681">
        <v>25</v>
      </c>
      <c r="D4681">
        <v>30</v>
      </c>
      <c r="E4681">
        <v>5439</v>
      </c>
    </row>
    <row r="4682" spans="1:5">
      <c r="A4682" t="s">
        <v>26</v>
      </c>
      <c r="B4682">
        <v>2012</v>
      </c>
      <c r="C4682">
        <v>25</v>
      </c>
      <c r="D4682">
        <v>7</v>
      </c>
      <c r="E4682">
        <v>2850</v>
      </c>
    </row>
    <row r="4683" spans="1:5">
      <c r="A4683" t="s">
        <v>27</v>
      </c>
      <c r="B4683">
        <v>2012</v>
      </c>
      <c r="C4683">
        <v>25</v>
      </c>
      <c r="D4683">
        <v>11</v>
      </c>
      <c r="E4683">
        <v>2485</v>
      </c>
    </row>
    <row r="4684" spans="1:5">
      <c r="A4684" t="s">
        <v>28</v>
      </c>
      <c r="B4684">
        <v>2012</v>
      </c>
      <c r="C4684">
        <v>25</v>
      </c>
      <c r="D4684">
        <v>13</v>
      </c>
      <c r="E4684">
        <v>20051</v>
      </c>
    </row>
    <row r="4685" spans="1:5">
      <c r="A4685" t="s">
        <v>29</v>
      </c>
      <c r="B4685">
        <v>2012</v>
      </c>
      <c r="C4685">
        <v>25</v>
      </c>
      <c r="D4685">
        <v>22</v>
      </c>
      <c r="E4685">
        <v>16568</v>
      </c>
    </row>
    <row r="4686" spans="1:5">
      <c r="A4686" t="s">
        <v>30</v>
      </c>
      <c r="B4686">
        <v>2012</v>
      </c>
      <c r="C4686">
        <v>25</v>
      </c>
      <c r="D4686">
        <v>23</v>
      </c>
      <c r="E4686">
        <v>4626</v>
      </c>
    </row>
    <row r="4687" spans="1:5">
      <c r="A4687" t="s">
        <v>31</v>
      </c>
      <c r="B4687">
        <v>2012</v>
      </c>
      <c r="C4687">
        <v>25</v>
      </c>
      <c r="D4687">
        <v>4</v>
      </c>
      <c r="E4687">
        <v>653</v>
      </c>
    </row>
    <row r="4688" spans="1:5">
      <c r="A4688" t="s">
        <v>32</v>
      </c>
      <c r="B4688">
        <v>2012</v>
      </c>
      <c r="C4688">
        <v>25</v>
      </c>
      <c r="D4688">
        <v>33</v>
      </c>
      <c r="E4688">
        <v>24201</v>
      </c>
    </row>
    <row r="4689" spans="1:5">
      <c r="A4689" t="s">
        <v>33</v>
      </c>
      <c r="B4689">
        <v>2012</v>
      </c>
      <c r="C4689">
        <v>25</v>
      </c>
      <c r="D4689">
        <v>28</v>
      </c>
      <c r="E4689">
        <v>7940</v>
      </c>
    </row>
    <row r="4690" spans="1:5">
      <c r="A4690" t="s">
        <v>34</v>
      </c>
      <c r="B4690">
        <v>2012</v>
      </c>
      <c r="C4690">
        <v>25</v>
      </c>
      <c r="D4690">
        <v>12</v>
      </c>
      <c r="E4690">
        <v>3654</v>
      </c>
    </row>
    <row r="4691" spans="1:5">
      <c r="A4691" t="s">
        <v>35</v>
      </c>
      <c r="B4691">
        <v>2012</v>
      </c>
      <c r="C4691">
        <v>25</v>
      </c>
      <c r="D4691">
        <v>32</v>
      </c>
      <c r="E4691">
        <v>10981</v>
      </c>
    </row>
    <row r="4692" spans="1:5">
      <c r="A4692" t="s">
        <v>36</v>
      </c>
      <c r="B4692">
        <v>2012</v>
      </c>
      <c r="C4692">
        <v>25</v>
      </c>
      <c r="D4692">
        <v>21</v>
      </c>
      <c r="E4692">
        <v>3042</v>
      </c>
    </row>
    <row r="4693" spans="1:5">
      <c r="A4693" t="s">
        <v>37</v>
      </c>
      <c r="B4693">
        <v>2012</v>
      </c>
      <c r="C4693">
        <v>25</v>
      </c>
      <c r="D4693">
        <v>5</v>
      </c>
      <c r="E4693">
        <v>1227</v>
      </c>
    </row>
    <row r="4694" spans="1:5">
      <c r="A4694" t="s">
        <v>38</v>
      </c>
      <c r="B4694">
        <v>2012</v>
      </c>
      <c r="C4694">
        <v>25</v>
      </c>
      <c r="D4694">
        <v>9</v>
      </c>
      <c r="E4694">
        <v>1275</v>
      </c>
    </row>
    <row r="4695" spans="1:5">
      <c r="A4695" t="s">
        <v>39</v>
      </c>
      <c r="B4695">
        <v>2012</v>
      </c>
      <c r="C4695">
        <v>25</v>
      </c>
      <c r="D4695">
        <v>28</v>
      </c>
      <c r="E4695">
        <v>12951</v>
      </c>
    </row>
    <row r="4696" spans="1:5">
      <c r="A4696" t="s">
        <v>40</v>
      </c>
      <c r="B4696">
        <v>2012</v>
      </c>
      <c r="C4696">
        <v>25</v>
      </c>
      <c r="D4696">
        <v>17</v>
      </c>
      <c r="E4696">
        <v>2824</v>
      </c>
    </row>
    <row r="4697" spans="1:5">
      <c r="A4697" t="s">
        <v>41</v>
      </c>
      <c r="B4697">
        <v>2012</v>
      </c>
      <c r="C4697">
        <v>25</v>
      </c>
      <c r="D4697">
        <v>16</v>
      </c>
      <c r="E4697">
        <v>2829</v>
      </c>
    </row>
    <row r="4698" spans="1:5">
      <c r="A4698" t="s">
        <v>42</v>
      </c>
      <c r="B4698">
        <v>2012</v>
      </c>
      <c r="C4698">
        <v>25</v>
      </c>
      <c r="D4698">
        <v>11</v>
      </c>
      <c r="E4698">
        <v>4129</v>
      </c>
    </row>
    <row r="4699" spans="1:5">
      <c r="A4699" t="s">
        <v>43</v>
      </c>
      <c r="B4699">
        <v>2012</v>
      </c>
      <c r="C4699">
        <v>25</v>
      </c>
      <c r="D4699">
        <v>62</v>
      </c>
      <c r="E4699">
        <v>5781</v>
      </c>
    </row>
    <row r="4700" spans="1:5">
      <c r="A4700" t="s">
        <v>44</v>
      </c>
      <c r="B4700">
        <v>2012</v>
      </c>
      <c r="C4700">
        <v>25</v>
      </c>
      <c r="D4700">
        <v>26</v>
      </c>
      <c r="E4700">
        <v>5734</v>
      </c>
    </row>
    <row r="4701" spans="1:5">
      <c r="A4701" t="s">
        <v>45</v>
      </c>
      <c r="B4701">
        <v>2012</v>
      </c>
      <c r="C4701">
        <v>25</v>
      </c>
      <c r="D4701">
        <v>7</v>
      </c>
      <c r="E4701">
        <v>1335</v>
      </c>
    </row>
    <row r="4702" spans="1:5">
      <c r="A4702" t="s">
        <v>46</v>
      </c>
      <c r="B4702">
        <v>2012</v>
      </c>
      <c r="C4702">
        <v>25</v>
      </c>
      <c r="D4702">
        <v>28</v>
      </c>
      <c r="E4702">
        <v>7502</v>
      </c>
    </row>
    <row r="4703" spans="1:5">
      <c r="A4703" t="s">
        <v>47</v>
      </c>
      <c r="B4703">
        <v>2012</v>
      </c>
      <c r="C4703">
        <v>25</v>
      </c>
      <c r="D4703">
        <v>17</v>
      </c>
      <c r="E4703">
        <v>2826</v>
      </c>
    </row>
    <row r="4704" spans="1:5">
      <c r="A4704" t="s">
        <v>48</v>
      </c>
      <c r="B4704">
        <v>2012</v>
      </c>
      <c r="C4704">
        <v>25</v>
      </c>
      <c r="D4704">
        <v>9</v>
      </c>
      <c r="E4704">
        <v>1681</v>
      </c>
    </row>
    <row r="4705" spans="1:5">
      <c r="A4705" t="s">
        <v>49</v>
      </c>
      <c r="B4705">
        <v>2012</v>
      </c>
      <c r="C4705">
        <v>25</v>
      </c>
      <c r="D4705">
        <v>37</v>
      </c>
      <c r="E4705">
        <v>8876</v>
      </c>
    </row>
    <row r="4706" spans="1:5">
      <c r="A4706" t="s">
        <v>50</v>
      </c>
      <c r="B4706">
        <v>2012</v>
      </c>
      <c r="C4706">
        <v>25</v>
      </c>
      <c r="D4706">
        <v>18</v>
      </c>
      <c r="E4706">
        <v>4283</v>
      </c>
    </row>
    <row r="4707" spans="1:5">
      <c r="A4707" t="s">
        <v>51</v>
      </c>
      <c r="B4707">
        <v>2012</v>
      </c>
      <c r="C4707">
        <v>25</v>
      </c>
      <c r="D4707">
        <v>13</v>
      </c>
      <c r="E4707">
        <v>3822</v>
      </c>
    </row>
    <row r="4708" spans="1:5">
      <c r="A4708" t="s">
        <v>52</v>
      </c>
      <c r="B4708">
        <v>2012</v>
      </c>
      <c r="C4708">
        <v>25</v>
      </c>
      <c r="D4708">
        <v>3</v>
      </c>
      <c r="E4708">
        <v>578</v>
      </c>
    </row>
    <row r="4709" spans="1:5">
      <c r="A4709" t="s">
        <v>53</v>
      </c>
      <c r="B4709">
        <v>2012</v>
      </c>
      <c r="C4709">
        <v>25</v>
      </c>
      <c r="D4709">
        <v>53</v>
      </c>
      <c r="E4709">
        <v>9593</v>
      </c>
    </row>
    <row r="4710" spans="1:5">
      <c r="A4710" t="s">
        <v>54</v>
      </c>
      <c r="B4710">
        <v>2012</v>
      </c>
      <c r="C4710">
        <v>25</v>
      </c>
      <c r="D4710">
        <v>48</v>
      </c>
      <c r="E4710">
        <v>32083</v>
      </c>
    </row>
    <row r="4711" spans="1:5">
      <c r="A4711" t="s">
        <v>55</v>
      </c>
      <c r="B4711">
        <v>2012</v>
      </c>
      <c r="C4711">
        <v>25</v>
      </c>
      <c r="D4711">
        <v>43</v>
      </c>
      <c r="E4711">
        <v>16593</v>
      </c>
    </row>
    <row r="4712" spans="1:5">
      <c r="A4712" t="s">
        <v>56</v>
      </c>
      <c r="B4712">
        <v>2012</v>
      </c>
      <c r="C4712">
        <v>25</v>
      </c>
      <c r="D4712">
        <v>6</v>
      </c>
      <c r="E4712">
        <v>1450</v>
      </c>
    </row>
    <row r="4713" spans="1:5">
      <c r="A4713" t="s">
        <v>57</v>
      </c>
      <c r="B4713">
        <v>2012</v>
      </c>
      <c r="C4713">
        <v>25</v>
      </c>
      <c r="D4713">
        <v>83</v>
      </c>
      <c r="E4713">
        <v>63085</v>
      </c>
    </row>
    <row r="4714" spans="1:5">
      <c r="A4714" t="s">
        <v>58</v>
      </c>
      <c r="B4714">
        <v>2012</v>
      </c>
      <c r="C4714">
        <v>25</v>
      </c>
      <c r="D4714">
        <v>9</v>
      </c>
      <c r="E4714">
        <v>4851</v>
      </c>
    </row>
    <row r="4715" spans="1:5">
      <c r="A4715" t="s">
        <v>59</v>
      </c>
      <c r="B4715">
        <v>2012</v>
      </c>
      <c r="C4715">
        <v>25</v>
      </c>
      <c r="D4715">
        <v>28</v>
      </c>
      <c r="E4715">
        <v>8570</v>
      </c>
    </row>
    <row r="4716" spans="1:5">
      <c r="A4716" t="s">
        <v>60</v>
      </c>
      <c r="B4716">
        <v>2012</v>
      </c>
      <c r="C4716">
        <v>25</v>
      </c>
      <c r="D4716">
        <v>27</v>
      </c>
      <c r="E4716">
        <v>2145</v>
      </c>
    </row>
    <row r="4717" spans="1:5">
      <c r="A4717" t="s">
        <v>61</v>
      </c>
      <c r="B4717">
        <v>2012</v>
      </c>
      <c r="C4717">
        <v>25</v>
      </c>
      <c r="D4717">
        <v>20</v>
      </c>
      <c r="E4717">
        <v>3884</v>
      </c>
    </row>
    <row r="4718" spans="1:5">
      <c r="A4718" t="s">
        <v>63</v>
      </c>
      <c r="B4718">
        <v>2012</v>
      </c>
      <c r="C4718">
        <v>25</v>
      </c>
      <c r="D4718">
        <v>1</v>
      </c>
      <c r="E4718">
        <v>388</v>
      </c>
    </row>
    <row r="4719" spans="1:5">
      <c r="A4719" t="s">
        <v>62</v>
      </c>
      <c r="B4719">
        <v>2012</v>
      </c>
      <c r="C4719">
        <v>25</v>
      </c>
      <c r="D4719">
        <v>75</v>
      </c>
      <c r="E4719">
        <v>97507</v>
      </c>
    </row>
    <row r="4720" spans="1:5">
      <c r="A4720" t="s">
        <v>6</v>
      </c>
      <c r="B4720">
        <v>2012</v>
      </c>
      <c r="C4720">
        <v>26</v>
      </c>
      <c r="D4720">
        <v>17</v>
      </c>
      <c r="E4720">
        <v>5510</v>
      </c>
    </row>
    <row r="4721" spans="1:5">
      <c r="A4721" t="s">
        <v>12</v>
      </c>
      <c r="B4721">
        <v>2012</v>
      </c>
      <c r="C4721">
        <v>26</v>
      </c>
      <c r="D4721">
        <v>5</v>
      </c>
      <c r="E4721">
        <v>1869</v>
      </c>
    </row>
    <row r="4722" spans="1:5">
      <c r="A4722" t="s">
        <v>13</v>
      </c>
      <c r="B4722">
        <v>2012</v>
      </c>
      <c r="C4722">
        <v>26</v>
      </c>
      <c r="D4722">
        <v>25</v>
      </c>
      <c r="E4722">
        <v>12809</v>
      </c>
    </row>
    <row r="4723" spans="1:5">
      <c r="A4723" t="s">
        <v>14</v>
      </c>
      <c r="B4723">
        <v>2012</v>
      </c>
      <c r="C4723">
        <v>26</v>
      </c>
      <c r="D4723">
        <v>6</v>
      </c>
      <c r="E4723">
        <v>1502</v>
      </c>
    </row>
    <row r="4724" spans="1:5">
      <c r="A4724" t="s">
        <v>15</v>
      </c>
      <c r="B4724">
        <v>2012</v>
      </c>
      <c r="C4724">
        <v>26</v>
      </c>
      <c r="D4724">
        <v>80</v>
      </c>
      <c r="E4724">
        <v>21920</v>
      </c>
    </row>
    <row r="4725" spans="1:5">
      <c r="A4725" t="s">
        <v>16</v>
      </c>
      <c r="B4725">
        <v>2012</v>
      </c>
      <c r="C4725">
        <v>26</v>
      </c>
      <c r="D4725">
        <v>9</v>
      </c>
      <c r="E4725">
        <v>18849</v>
      </c>
    </row>
    <row r="4726" spans="1:5">
      <c r="A4726" t="s">
        <v>17</v>
      </c>
      <c r="B4726">
        <v>2012</v>
      </c>
      <c r="C4726">
        <v>26</v>
      </c>
      <c r="D4726">
        <v>6</v>
      </c>
      <c r="E4726">
        <v>1153</v>
      </c>
    </row>
    <row r="4727" spans="1:5">
      <c r="A4727" t="s">
        <v>18</v>
      </c>
      <c r="B4727">
        <v>2012</v>
      </c>
      <c r="C4727">
        <v>26</v>
      </c>
      <c r="D4727">
        <v>1</v>
      </c>
      <c r="E4727">
        <v>309</v>
      </c>
    </row>
    <row r="4728" spans="1:5">
      <c r="A4728" t="s">
        <v>19</v>
      </c>
      <c r="B4728">
        <v>2012</v>
      </c>
      <c r="C4728">
        <v>26</v>
      </c>
      <c r="D4728">
        <v>1</v>
      </c>
      <c r="E4728">
        <v>2247</v>
      </c>
    </row>
    <row r="4729" spans="1:5">
      <c r="A4729" t="s">
        <v>20</v>
      </c>
      <c r="B4729">
        <v>2012</v>
      </c>
      <c r="C4729">
        <v>26</v>
      </c>
      <c r="D4729">
        <v>0</v>
      </c>
      <c r="E4729">
        <v>0</v>
      </c>
    </row>
    <row r="4730" spans="1:5">
      <c r="A4730" t="s">
        <v>21</v>
      </c>
      <c r="B4730">
        <v>2012</v>
      </c>
      <c r="C4730">
        <v>26</v>
      </c>
      <c r="D4730">
        <v>39</v>
      </c>
      <c r="E4730">
        <v>27811</v>
      </c>
    </row>
    <row r="4731" spans="1:5">
      <c r="A4731" t="s">
        <v>22</v>
      </c>
      <c r="B4731">
        <v>2012</v>
      </c>
      <c r="C4731">
        <v>26</v>
      </c>
      <c r="D4731">
        <v>22</v>
      </c>
      <c r="E4731">
        <v>13181</v>
      </c>
    </row>
    <row r="4732" spans="1:5">
      <c r="A4732" t="s">
        <v>23</v>
      </c>
      <c r="B4732">
        <v>2012</v>
      </c>
      <c r="C4732">
        <v>26</v>
      </c>
      <c r="D4732">
        <v>5</v>
      </c>
      <c r="E4732">
        <v>2817</v>
      </c>
    </row>
    <row r="4733" spans="1:5">
      <c r="A4733" t="s">
        <v>24</v>
      </c>
      <c r="B4733">
        <v>2012</v>
      </c>
      <c r="C4733">
        <v>26</v>
      </c>
      <c r="D4733">
        <v>60</v>
      </c>
      <c r="E4733">
        <v>33327</v>
      </c>
    </row>
    <row r="4734" spans="1:5">
      <c r="A4734" t="s">
        <v>25</v>
      </c>
      <c r="B4734">
        <v>2012</v>
      </c>
      <c r="C4734">
        <v>26</v>
      </c>
      <c r="D4734">
        <v>30</v>
      </c>
      <c r="E4734">
        <v>5072</v>
      </c>
    </row>
    <row r="4735" spans="1:5">
      <c r="A4735" t="s">
        <v>26</v>
      </c>
      <c r="B4735">
        <v>2012</v>
      </c>
      <c r="C4735">
        <v>26</v>
      </c>
      <c r="D4735">
        <v>6</v>
      </c>
      <c r="E4735">
        <v>941</v>
      </c>
    </row>
    <row r="4736" spans="1:5">
      <c r="A4736" t="s">
        <v>27</v>
      </c>
      <c r="B4736">
        <v>2012</v>
      </c>
      <c r="C4736">
        <v>26</v>
      </c>
      <c r="D4736">
        <v>12</v>
      </c>
      <c r="E4736">
        <v>2535</v>
      </c>
    </row>
    <row r="4737" spans="1:5">
      <c r="A4737" t="s">
        <v>28</v>
      </c>
      <c r="B4737">
        <v>2012</v>
      </c>
      <c r="C4737">
        <v>26</v>
      </c>
      <c r="D4737">
        <v>12</v>
      </c>
      <c r="E4737">
        <v>13692</v>
      </c>
    </row>
    <row r="4738" spans="1:5">
      <c r="A4738" t="s">
        <v>29</v>
      </c>
      <c r="B4738">
        <v>2012</v>
      </c>
      <c r="C4738">
        <v>26</v>
      </c>
      <c r="D4738">
        <v>24</v>
      </c>
      <c r="E4738">
        <v>16954</v>
      </c>
    </row>
    <row r="4739" spans="1:5">
      <c r="A4739" t="s">
        <v>30</v>
      </c>
      <c r="B4739">
        <v>2012</v>
      </c>
      <c r="C4739">
        <v>26</v>
      </c>
      <c r="D4739">
        <v>23</v>
      </c>
      <c r="E4739">
        <v>4710</v>
      </c>
    </row>
    <row r="4740" spans="1:5">
      <c r="A4740" t="s">
        <v>31</v>
      </c>
      <c r="B4740">
        <v>2012</v>
      </c>
      <c r="C4740">
        <v>26</v>
      </c>
      <c r="D4740">
        <v>4</v>
      </c>
      <c r="E4740">
        <v>735</v>
      </c>
    </row>
    <row r="4741" spans="1:5">
      <c r="A4741" t="s">
        <v>32</v>
      </c>
      <c r="B4741">
        <v>2012</v>
      </c>
      <c r="C4741">
        <v>26</v>
      </c>
      <c r="D4741">
        <v>32</v>
      </c>
      <c r="E4741">
        <v>23671</v>
      </c>
    </row>
    <row r="4742" spans="1:5">
      <c r="A4742" t="s">
        <v>33</v>
      </c>
      <c r="B4742">
        <v>2012</v>
      </c>
      <c r="C4742">
        <v>26</v>
      </c>
      <c r="D4742">
        <v>28</v>
      </c>
      <c r="E4742">
        <v>7283</v>
      </c>
    </row>
    <row r="4743" spans="1:5">
      <c r="A4743" t="s">
        <v>34</v>
      </c>
      <c r="B4743">
        <v>2012</v>
      </c>
      <c r="C4743">
        <v>26</v>
      </c>
      <c r="D4743">
        <v>10</v>
      </c>
      <c r="E4743">
        <v>3004</v>
      </c>
    </row>
    <row r="4744" spans="1:5">
      <c r="A4744" t="s">
        <v>35</v>
      </c>
      <c r="B4744">
        <v>2012</v>
      </c>
      <c r="C4744">
        <v>26</v>
      </c>
      <c r="D4744">
        <v>31</v>
      </c>
      <c r="E4744">
        <v>7297</v>
      </c>
    </row>
    <row r="4745" spans="1:5">
      <c r="A4745" t="s">
        <v>36</v>
      </c>
      <c r="B4745">
        <v>2012</v>
      </c>
      <c r="C4745">
        <v>26</v>
      </c>
      <c r="D4745">
        <v>21</v>
      </c>
      <c r="E4745">
        <v>3253</v>
      </c>
    </row>
    <row r="4746" spans="1:5">
      <c r="A4746" t="s">
        <v>37</v>
      </c>
      <c r="B4746">
        <v>2012</v>
      </c>
      <c r="C4746">
        <v>26</v>
      </c>
      <c r="D4746">
        <v>6</v>
      </c>
      <c r="E4746">
        <v>1215</v>
      </c>
    </row>
    <row r="4747" spans="1:5">
      <c r="A4747" t="s">
        <v>38</v>
      </c>
      <c r="B4747">
        <v>2012</v>
      </c>
      <c r="C4747">
        <v>26</v>
      </c>
      <c r="D4747">
        <v>9</v>
      </c>
      <c r="E4747">
        <v>889</v>
      </c>
    </row>
    <row r="4748" spans="1:5">
      <c r="A4748" t="s">
        <v>39</v>
      </c>
      <c r="B4748">
        <v>2012</v>
      </c>
      <c r="C4748">
        <v>26</v>
      </c>
      <c r="D4748">
        <v>26</v>
      </c>
      <c r="E4748">
        <v>12973</v>
      </c>
    </row>
    <row r="4749" spans="1:5">
      <c r="A4749" t="s">
        <v>40</v>
      </c>
      <c r="B4749">
        <v>2012</v>
      </c>
      <c r="C4749">
        <v>26</v>
      </c>
      <c r="D4749">
        <v>17</v>
      </c>
      <c r="E4749">
        <v>2365</v>
      </c>
    </row>
    <row r="4750" spans="1:5">
      <c r="A4750" t="s">
        <v>41</v>
      </c>
      <c r="B4750">
        <v>2012</v>
      </c>
      <c r="C4750">
        <v>26</v>
      </c>
      <c r="D4750">
        <v>16</v>
      </c>
      <c r="E4750">
        <v>3266</v>
      </c>
    </row>
    <row r="4751" spans="1:5">
      <c r="A4751" t="s">
        <v>42</v>
      </c>
      <c r="B4751">
        <v>2012</v>
      </c>
      <c r="C4751">
        <v>26</v>
      </c>
      <c r="D4751">
        <v>9</v>
      </c>
      <c r="E4751">
        <v>3230</v>
      </c>
    </row>
    <row r="4752" spans="1:5">
      <c r="A4752" t="s">
        <v>43</v>
      </c>
      <c r="B4752">
        <v>2012</v>
      </c>
      <c r="C4752">
        <v>26</v>
      </c>
      <c r="D4752">
        <v>61</v>
      </c>
      <c r="E4752">
        <v>5142</v>
      </c>
    </row>
    <row r="4753" spans="1:5">
      <c r="A4753" t="s">
        <v>44</v>
      </c>
      <c r="B4753">
        <v>2012</v>
      </c>
      <c r="C4753">
        <v>26</v>
      </c>
      <c r="D4753">
        <v>27</v>
      </c>
      <c r="E4753">
        <v>5951</v>
      </c>
    </row>
    <row r="4754" spans="1:5">
      <c r="A4754" t="s">
        <v>45</v>
      </c>
      <c r="B4754">
        <v>2012</v>
      </c>
      <c r="C4754">
        <v>26</v>
      </c>
      <c r="D4754">
        <v>5</v>
      </c>
      <c r="E4754">
        <v>767</v>
      </c>
    </row>
    <row r="4755" spans="1:5">
      <c r="A4755" t="s">
        <v>46</v>
      </c>
      <c r="B4755">
        <v>2012</v>
      </c>
      <c r="C4755">
        <v>26</v>
      </c>
      <c r="D4755">
        <v>30</v>
      </c>
      <c r="E4755">
        <v>8115</v>
      </c>
    </row>
    <row r="4756" spans="1:5">
      <c r="A4756" t="s">
        <v>47</v>
      </c>
      <c r="B4756">
        <v>2012</v>
      </c>
      <c r="C4756">
        <v>26</v>
      </c>
      <c r="D4756">
        <v>17</v>
      </c>
      <c r="E4756">
        <v>3242</v>
      </c>
    </row>
    <row r="4757" spans="1:5">
      <c r="A4757" t="s">
        <v>48</v>
      </c>
      <c r="B4757">
        <v>2012</v>
      </c>
      <c r="C4757">
        <v>26</v>
      </c>
      <c r="D4757">
        <v>8</v>
      </c>
      <c r="E4757">
        <v>1697</v>
      </c>
    </row>
    <row r="4758" spans="1:5">
      <c r="A4758" t="s">
        <v>49</v>
      </c>
      <c r="B4758">
        <v>2012</v>
      </c>
      <c r="C4758">
        <v>26</v>
      </c>
      <c r="D4758">
        <v>34</v>
      </c>
      <c r="E4758">
        <v>9329</v>
      </c>
    </row>
    <row r="4759" spans="1:5">
      <c r="A4759" t="s">
        <v>50</v>
      </c>
      <c r="B4759">
        <v>2012</v>
      </c>
      <c r="C4759">
        <v>26</v>
      </c>
      <c r="D4759">
        <v>17</v>
      </c>
      <c r="E4759">
        <v>3799</v>
      </c>
    </row>
    <row r="4760" spans="1:5">
      <c r="A4760" t="s">
        <v>51</v>
      </c>
      <c r="B4760">
        <v>2012</v>
      </c>
      <c r="C4760">
        <v>26</v>
      </c>
      <c r="D4760">
        <v>12</v>
      </c>
      <c r="E4760">
        <v>3312</v>
      </c>
    </row>
    <row r="4761" spans="1:5">
      <c r="A4761" t="s">
        <v>52</v>
      </c>
      <c r="B4761">
        <v>2012</v>
      </c>
      <c r="C4761">
        <v>26</v>
      </c>
      <c r="D4761">
        <v>3</v>
      </c>
      <c r="E4761">
        <v>527</v>
      </c>
    </row>
    <row r="4762" spans="1:5">
      <c r="A4762" t="s">
        <v>53</v>
      </c>
      <c r="B4762">
        <v>2012</v>
      </c>
      <c r="C4762">
        <v>26</v>
      </c>
      <c r="D4762">
        <v>51</v>
      </c>
      <c r="E4762">
        <v>8436</v>
      </c>
    </row>
    <row r="4763" spans="1:5">
      <c r="A4763" t="s">
        <v>54</v>
      </c>
      <c r="B4763">
        <v>2012</v>
      </c>
      <c r="C4763">
        <v>26</v>
      </c>
      <c r="D4763">
        <v>48</v>
      </c>
      <c r="E4763">
        <v>20605</v>
      </c>
    </row>
    <row r="4764" spans="1:5">
      <c r="A4764" t="s">
        <v>55</v>
      </c>
      <c r="B4764">
        <v>2012</v>
      </c>
      <c r="C4764">
        <v>26</v>
      </c>
      <c r="D4764">
        <v>42</v>
      </c>
      <c r="E4764">
        <v>15996</v>
      </c>
    </row>
    <row r="4765" spans="1:5">
      <c r="A4765" t="s">
        <v>56</v>
      </c>
      <c r="B4765">
        <v>2012</v>
      </c>
      <c r="C4765">
        <v>26</v>
      </c>
      <c r="D4765">
        <v>6</v>
      </c>
      <c r="E4765">
        <v>1432</v>
      </c>
    </row>
    <row r="4766" spans="1:5">
      <c r="A4766" t="s">
        <v>57</v>
      </c>
      <c r="B4766">
        <v>2012</v>
      </c>
      <c r="C4766">
        <v>26</v>
      </c>
      <c r="D4766">
        <v>80</v>
      </c>
      <c r="E4766">
        <v>58112</v>
      </c>
    </row>
    <row r="4767" spans="1:5">
      <c r="A4767" t="s">
        <v>58</v>
      </c>
      <c r="B4767">
        <v>2012</v>
      </c>
      <c r="C4767">
        <v>26</v>
      </c>
      <c r="D4767">
        <v>8</v>
      </c>
      <c r="E4767">
        <v>4348</v>
      </c>
    </row>
    <row r="4768" spans="1:5">
      <c r="A4768" t="s">
        <v>59</v>
      </c>
      <c r="B4768">
        <v>2012</v>
      </c>
      <c r="C4768">
        <v>26</v>
      </c>
      <c r="D4768">
        <v>29</v>
      </c>
      <c r="E4768">
        <v>8171</v>
      </c>
    </row>
    <row r="4769" spans="1:5">
      <c r="A4769" t="s">
        <v>60</v>
      </c>
      <c r="B4769">
        <v>2012</v>
      </c>
      <c r="C4769">
        <v>26</v>
      </c>
      <c r="D4769">
        <v>26</v>
      </c>
      <c r="E4769">
        <v>2151</v>
      </c>
    </row>
    <row r="4770" spans="1:5">
      <c r="A4770" t="s">
        <v>61</v>
      </c>
      <c r="B4770">
        <v>2012</v>
      </c>
      <c r="C4770">
        <v>26</v>
      </c>
      <c r="D4770">
        <v>19</v>
      </c>
      <c r="E4770">
        <v>3451</v>
      </c>
    </row>
    <row r="4771" spans="1:5">
      <c r="A4771" t="s">
        <v>63</v>
      </c>
      <c r="B4771">
        <v>2012</v>
      </c>
      <c r="C4771">
        <v>26</v>
      </c>
      <c r="D4771">
        <v>1</v>
      </c>
      <c r="E4771">
        <v>410</v>
      </c>
    </row>
    <row r="4772" spans="1:5">
      <c r="A4772" t="s">
        <v>62</v>
      </c>
      <c r="B4772">
        <v>2012</v>
      </c>
      <c r="C4772">
        <v>26</v>
      </c>
      <c r="D4772">
        <v>73</v>
      </c>
      <c r="E4772">
        <v>99026</v>
      </c>
    </row>
    <row r="4773" spans="1:5">
      <c r="A4773" t="s">
        <v>6</v>
      </c>
      <c r="B4773">
        <v>2012</v>
      </c>
      <c r="C4773">
        <v>27</v>
      </c>
      <c r="D4773">
        <v>17</v>
      </c>
      <c r="E4773">
        <v>4892</v>
      </c>
    </row>
    <row r="4774" spans="1:5">
      <c r="A4774" t="s">
        <v>12</v>
      </c>
      <c r="B4774">
        <v>2012</v>
      </c>
      <c r="C4774">
        <v>27</v>
      </c>
      <c r="D4774">
        <v>5</v>
      </c>
      <c r="E4774">
        <v>1840</v>
      </c>
    </row>
    <row r="4775" spans="1:5">
      <c r="A4775" t="s">
        <v>13</v>
      </c>
      <c r="B4775">
        <v>2012</v>
      </c>
      <c r="C4775">
        <v>27</v>
      </c>
      <c r="D4775">
        <v>24</v>
      </c>
      <c r="E4775">
        <v>10444</v>
      </c>
    </row>
    <row r="4776" spans="1:5">
      <c r="A4776" t="s">
        <v>14</v>
      </c>
      <c r="B4776">
        <v>2012</v>
      </c>
      <c r="C4776">
        <v>27</v>
      </c>
      <c r="D4776">
        <v>3</v>
      </c>
      <c r="E4776">
        <v>780</v>
      </c>
    </row>
    <row r="4777" spans="1:5">
      <c r="A4777" t="s">
        <v>15</v>
      </c>
      <c r="B4777">
        <v>2012</v>
      </c>
      <c r="C4777">
        <v>27</v>
      </c>
      <c r="D4777">
        <v>81</v>
      </c>
      <c r="E4777">
        <v>18877</v>
      </c>
    </row>
    <row r="4778" spans="1:5">
      <c r="A4778" t="s">
        <v>16</v>
      </c>
      <c r="B4778">
        <v>2012</v>
      </c>
      <c r="C4778">
        <v>27</v>
      </c>
      <c r="D4778">
        <v>11</v>
      </c>
      <c r="E4778">
        <v>17323</v>
      </c>
    </row>
    <row r="4779" spans="1:5">
      <c r="A4779" t="s">
        <v>17</v>
      </c>
      <c r="B4779">
        <v>2012</v>
      </c>
      <c r="C4779">
        <v>27</v>
      </c>
      <c r="D4779">
        <v>7</v>
      </c>
      <c r="E4779">
        <v>1128</v>
      </c>
    </row>
    <row r="4780" spans="1:5">
      <c r="A4780" t="s">
        <v>18</v>
      </c>
      <c r="B4780">
        <v>2012</v>
      </c>
      <c r="C4780">
        <v>27</v>
      </c>
      <c r="D4780">
        <v>1</v>
      </c>
      <c r="E4780">
        <v>355</v>
      </c>
    </row>
    <row r="4781" spans="1:5">
      <c r="A4781" t="s">
        <v>19</v>
      </c>
      <c r="B4781">
        <v>2012</v>
      </c>
      <c r="C4781">
        <v>27</v>
      </c>
      <c r="D4781">
        <v>1</v>
      </c>
      <c r="E4781">
        <v>1533</v>
      </c>
    </row>
    <row r="4782" spans="1:5">
      <c r="A4782" t="s">
        <v>20</v>
      </c>
      <c r="B4782">
        <v>2012</v>
      </c>
      <c r="C4782">
        <v>27</v>
      </c>
      <c r="D4782">
        <v>0</v>
      </c>
      <c r="E4782">
        <v>0</v>
      </c>
    </row>
    <row r="4783" spans="1:5">
      <c r="A4783" t="s">
        <v>21</v>
      </c>
      <c r="B4783">
        <v>2012</v>
      </c>
      <c r="C4783">
        <v>27</v>
      </c>
      <c r="D4783">
        <v>39</v>
      </c>
      <c r="E4783">
        <v>25784</v>
      </c>
    </row>
    <row r="4784" spans="1:5">
      <c r="A4784" t="s">
        <v>22</v>
      </c>
      <c r="B4784">
        <v>2012</v>
      </c>
      <c r="C4784">
        <v>27</v>
      </c>
      <c r="D4784">
        <v>21</v>
      </c>
      <c r="E4784">
        <v>10277</v>
      </c>
    </row>
    <row r="4785" spans="1:5">
      <c r="A4785" t="s">
        <v>23</v>
      </c>
      <c r="B4785">
        <v>2012</v>
      </c>
      <c r="C4785">
        <v>27</v>
      </c>
      <c r="D4785">
        <v>5</v>
      </c>
      <c r="E4785">
        <v>2563</v>
      </c>
    </row>
    <row r="4786" spans="1:5">
      <c r="A4786" t="s">
        <v>24</v>
      </c>
      <c r="B4786">
        <v>2012</v>
      </c>
      <c r="C4786">
        <v>27</v>
      </c>
      <c r="D4786">
        <v>58</v>
      </c>
      <c r="E4786">
        <v>29556</v>
      </c>
    </row>
    <row r="4787" spans="1:5">
      <c r="A4787" t="s">
        <v>25</v>
      </c>
      <c r="B4787">
        <v>2012</v>
      </c>
      <c r="C4787">
        <v>27</v>
      </c>
      <c r="D4787">
        <v>30</v>
      </c>
      <c r="E4787">
        <v>4126</v>
      </c>
    </row>
    <row r="4788" spans="1:5">
      <c r="A4788" t="s">
        <v>26</v>
      </c>
      <c r="B4788">
        <v>2012</v>
      </c>
      <c r="C4788">
        <v>27</v>
      </c>
      <c r="D4788">
        <v>8</v>
      </c>
      <c r="E4788">
        <v>2333</v>
      </c>
    </row>
    <row r="4789" spans="1:5">
      <c r="A4789" t="s">
        <v>27</v>
      </c>
      <c r="B4789">
        <v>2012</v>
      </c>
      <c r="C4789">
        <v>27</v>
      </c>
      <c r="D4789">
        <v>12</v>
      </c>
      <c r="E4789">
        <v>2332</v>
      </c>
    </row>
    <row r="4790" spans="1:5">
      <c r="A4790" t="s">
        <v>28</v>
      </c>
      <c r="B4790">
        <v>2012</v>
      </c>
      <c r="C4790">
        <v>27</v>
      </c>
      <c r="D4790">
        <v>12</v>
      </c>
      <c r="E4790">
        <v>15471</v>
      </c>
    </row>
    <row r="4791" spans="1:5">
      <c r="A4791" t="s">
        <v>29</v>
      </c>
      <c r="B4791">
        <v>2012</v>
      </c>
      <c r="C4791">
        <v>27</v>
      </c>
      <c r="D4791">
        <v>23</v>
      </c>
      <c r="E4791">
        <v>15761</v>
      </c>
    </row>
    <row r="4792" spans="1:5">
      <c r="A4792" t="s">
        <v>30</v>
      </c>
      <c r="B4792">
        <v>2012</v>
      </c>
      <c r="C4792">
        <v>27</v>
      </c>
      <c r="D4792">
        <v>23</v>
      </c>
      <c r="E4792">
        <v>3524</v>
      </c>
    </row>
    <row r="4793" spans="1:5">
      <c r="A4793" t="s">
        <v>31</v>
      </c>
      <c r="B4793">
        <v>2012</v>
      </c>
      <c r="C4793">
        <v>27</v>
      </c>
      <c r="D4793">
        <v>4</v>
      </c>
      <c r="E4793">
        <v>472</v>
      </c>
    </row>
    <row r="4794" spans="1:5">
      <c r="A4794" t="s">
        <v>32</v>
      </c>
      <c r="B4794">
        <v>2012</v>
      </c>
      <c r="C4794">
        <v>27</v>
      </c>
      <c r="D4794">
        <v>31</v>
      </c>
      <c r="E4794">
        <v>17890</v>
      </c>
    </row>
    <row r="4795" spans="1:5">
      <c r="A4795" t="s">
        <v>33</v>
      </c>
      <c r="B4795">
        <v>2012</v>
      </c>
      <c r="C4795">
        <v>27</v>
      </c>
      <c r="D4795">
        <v>30</v>
      </c>
      <c r="E4795">
        <v>6157</v>
      </c>
    </row>
    <row r="4796" spans="1:5">
      <c r="A4796" t="s">
        <v>34</v>
      </c>
      <c r="B4796">
        <v>2012</v>
      </c>
      <c r="C4796">
        <v>27</v>
      </c>
      <c r="D4796">
        <v>12</v>
      </c>
      <c r="E4796">
        <v>3023</v>
      </c>
    </row>
    <row r="4797" spans="1:5">
      <c r="A4797" t="s">
        <v>35</v>
      </c>
      <c r="B4797">
        <v>2012</v>
      </c>
      <c r="C4797">
        <v>27</v>
      </c>
      <c r="D4797">
        <v>27</v>
      </c>
      <c r="E4797">
        <v>8279</v>
      </c>
    </row>
    <row r="4798" spans="1:5">
      <c r="A4798" t="s">
        <v>36</v>
      </c>
      <c r="B4798">
        <v>2012</v>
      </c>
      <c r="C4798">
        <v>27</v>
      </c>
      <c r="D4798">
        <v>21</v>
      </c>
      <c r="E4798">
        <v>2523</v>
      </c>
    </row>
    <row r="4799" spans="1:5">
      <c r="A4799" t="s">
        <v>37</v>
      </c>
      <c r="B4799">
        <v>2012</v>
      </c>
      <c r="C4799">
        <v>27</v>
      </c>
      <c r="D4799">
        <v>4</v>
      </c>
      <c r="E4799">
        <v>929</v>
      </c>
    </row>
    <row r="4800" spans="1:5">
      <c r="A4800" t="s">
        <v>38</v>
      </c>
      <c r="B4800">
        <v>2012</v>
      </c>
      <c r="C4800">
        <v>27</v>
      </c>
      <c r="D4800">
        <v>10</v>
      </c>
      <c r="E4800">
        <v>1334</v>
      </c>
    </row>
    <row r="4801" spans="1:5">
      <c r="A4801" t="s">
        <v>39</v>
      </c>
      <c r="B4801">
        <v>2012</v>
      </c>
      <c r="C4801">
        <v>27</v>
      </c>
      <c r="D4801">
        <v>25</v>
      </c>
      <c r="E4801">
        <v>11214</v>
      </c>
    </row>
    <row r="4802" spans="1:5">
      <c r="A4802" t="s">
        <v>40</v>
      </c>
      <c r="B4802">
        <v>2012</v>
      </c>
      <c r="C4802">
        <v>27</v>
      </c>
      <c r="D4802">
        <v>16</v>
      </c>
      <c r="E4802">
        <v>2321</v>
      </c>
    </row>
    <row r="4803" spans="1:5">
      <c r="A4803" t="s">
        <v>41</v>
      </c>
      <c r="B4803">
        <v>2012</v>
      </c>
      <c r="C4803">
        <v>27</v>
      </c>
      <c r="D4803">
        <v>16</v>
      </c>
      <c r="E4803">
        <v>2329</v>
      </c>
    </row>
    <row r="4804" spans="1:5">
      <c r="A4804" t="s">
        <v>42</v>
      </c>
      <c r="B4804">
        <v>2012</v>
      </c>
      <c r="C4804">
        <v>27</v>
      </c>
      <c r="D4804">
        <v>10</v>
      </c>
      <c r="E4804">
        <v>3540</v>
      </c>
    </row>
    <row r="4805" spans="1:5">
      <c r="A4805" t="s">
        <v>43</v>
      </c>
      <c r="B4805">
        <v>2012</v>
      </c>
      <c r="C4805">
        <v>27</v>
      </c>
      <c r="D4805">
        <v>61</v>
      </c>
      <c r="E4805">
        <v>4363</v>
      </c>
    </row>
    <row r="4806" spans="1:5">
      <c r="A4806" t="s">
        <v>44</v>
      </c>
      <c r="B4806">
        <v>2012</v>
      </c>
      <c r="C4806">
        <v>27</v>
      </c>
      <c r="D4806">
        <v>25</v>
      </c>
      <c r="E4806">
        <v>4597</v>
      </c>
    </row>
    <row r="4807" spans="1:5">
      <c r="A4807" t="s">
        <v>45</v>
      </c>
      <c r="B4807">
        <v>2012</v>
      </c>
      <c r="C4807">
        <v>27</v>
      </c>
      <c r="D4807">
        <v>6</v>
      </c>
      <c r="E4807">
        <v>778</v>
      </c>
    </row>
    <row r="4808" spans="1:5">
      <c r="A4808" t="s">
        <v>46</v>
      </c>
      <c r="B4808">
        <v>2012</v>
      </c>
      <c r="C4808">
        <v>27</v>
      </c>
      <c r="D4808">
        <v>30</v>
      </c>
      <c r="E4808">
        <v>6028</v>
      </c>
    </row>
    <row r="4809" spans="1:5">
      <c r="A4809" t="s">
        <v>47</v>
      </c>
      <c r="B4809">
        <v>2012</v>
      </c>
      <c r="C4809">
        <v>27</v>
      </c>
      <c r="D4809">
        <v>17</v>
      </c>
      <c r="E4809">
        <v>3115</v>
      </c>
    </row>
    <row r="4810" spans="1:5">
      <c r="A4810" t="s">
        <v>48</v>
      </c>
      <c r="B4810">
        <v>2012</v>
      </c>
      <c r="C4810">
        <v>27</v>
      </c>
      <c r="D4810">
        <v>9</v>
      </c>
      <c r="E4810">
        <v>1361</v>
      </c>
    </row>
    <row r="4811" spans="1:5">
      <c r="A4811" t="s">
        <v>49</v>
      </c>
      <c r="B4811">
        <v>2012</v>
      </c>
      <c r="C4811">
        <v>27</v>
      </c>
      <c r="D4811">
        <v>37</v>
      </c>
      <c r="E4811">
        <v>8562</v>
      </c>
    </row>
    <row r="4812" spans="1:5">
      <c r="A4812" t="s">
        <v>50</v>
      </c>
      <c r="B4812">
        <v>2012</v>
      </c>
      <c r="C4812">
        <v>27</v>
      </c>
      <c r="D4812">
        <v>18</v>
      </c>
      <c r="E4812">
        <v>3661</v>
      </c>
    </row>
    <row r="4813" spans="1:5">
      <c r="A4813" t="s">
        <v>51</v>
      </c>
      <c r="B4813">
        <v>2012</v>
      </c>
      <c r="C4813">
        <v>27</v>
      </c>
      <c r="D4813">
        <v>13</v>
      </c>
      <c r="E4813">
        <v>2748</v>
      </c>
    </row>
    <row r="4814" spans="1:5">
      <c r="A4814" t="s">
        <v>52</v>
      </c>
      <c r="B4814">
        <v>2012</v>
      </c>
      <c r="C4814">
        <v>27</v>
      </c>
      <c r="D4814">
        <v>3</v>
      </c>
      <c r="E4814">
        <v>489</v>
      </c>
    </row>
    <row r="4815" spans="1:5">
      <c r="A4815" t="s">
        <v>53</v>
      </c>
      <c r="B4815">
        <v>2012</v>
      </c>
      <c r="C4815">
        <v>27</v>
      </c>
      <c r="D4815">
        <v>53</v>
      </c>
      <c r="E4815">
        <v>7498</v>
      </c>
    </row>
    <row r="4816" spans="1:5">
      <c r="A4816" t="s">
        <v>54</v>
      </c>
      <c r="B4816">
        <v>2012</v>
      </c>
      <c r="C4816">
        <v>27</v>
      </c>
      <c r="D4816">
        <v>48</v>
      </c>
      <c r="E4816">
        <v>27796</v>
      </c>
    </row>
    <row r="4817" spans="1:5">
      <c r="A4817" t="s">
        <v>55</v>
      </c>
      <c r="B4817">
        <v>2012</v>
      </c>
      <c r="C4817">
        <v>27</v>
      </c>
      <c r="D4817">
        <v>43</v>
      </c>
      <c r="E4817">
        <v>15501</v>
      </c>
    </row>
    <row r="4818" spans="1:5">
      <c r="A4818" t="s">
        <v>56</v>
      </c>
      <c r="B4818">
        <v>2012</v>
      </c>
      <c r="C4818">
        <v>27</v>
      </c>
      <c r="D4818">
        <v>6</v>
      </c>
      <c r="E4818">
        <v>1259</v>
      </c>
    </row>
    <row r="4819" spans="1:5">
      <c r="A4819" t="s">
        <v>57</v>
      </c>
      <c r="B4819">
        <v>2012</v>
      </c>
      <c r="C4819">
        <v>27</v>
      </c>
      <c r="D4819">
        <v>85</v>
      </c>
      <c r="E4819">
        <v>63572</v>
      </c>
    </row>
    <row r="4820" spans="1:5">
      <c r="A4820" t="s">
        <v>58</v>
      </c>
      <c r="B4820">
        <v>2012</v>
      </c>
      <c r="C4820">
        <v>27</v>
      </c>
      <c r="D4820">
        <v>8</v>
      </c>
      <c r="E4820">
        <v>3424</v>
      </c>
    </row>
    <row r="4821" spans="1:5">
      <c r="A4821" t="s">
        <v>59</v>
      </c>
      <c r="B4821">
        <v>2012</v>
      </c>
      <c r="C4821">
        <v>27</v>
      </c>
      <c r="D4821">
        <v>28</v>
      </c>
      <c r="E4821">
        <v>7623</v>
      </c>
    </row>
    <row r="4822" spans="1:5">
      <c r="A4822" t="s">
        <v>60</v>
      </c>
      <c r="B4822">
        <v>2012</v>
      </c>
      <c r="C4822">
        <v>27</v>
      </c>
      <c r="D4822">
        <v>27</v>
      </c>
      <c r="E4822">
        <v>1606</v>
      </c>
    </row>
    <row r="4823" spans="1:5">
      <c r="A4823" t="s">
        <v>61</v>
      </c>
      <c r="B4823">
        <v>2012</v>
      </c>
      <c r="C4823">
        <v>27</v>
      </c>
      <c r="D4823">
        <v>20</v>
      </c>
      <c r="E4823">
        <v>3150</v>
      </c>
    </row>
    <row r="4824" spans="1:5">
      <c r="A4824" t="s">
        <v>63</v>
      </c>
      <c r="B4824">
        <v>2012</v>
      </c>
      <c r="C4824">
        <v>27</v>
      </c>
      <c r="D4824">
        <v>1</v>
      </c>
      <c r="E4824">
        <v>366</v>
      </c>
    </row>
    <row r="4825" spans="1:5">
      <c r="A4825" t="s">
        <v>62</v>
      </c>
      <c r="B4825">
        <v>2012</v>
      </c>
      <c r="C4825">
        <v>27</v>
      </c>
      <c r="D4825">
        <v>73</v>
      </c>
      <c r="E4825">
        <v>95209</v>
      </c>
    </row>
    <row r="4826" spans="1:5">
      <c r="A4826" t="s">
        <v>6</v>
      </c>
      <c r="B4826">
        <v>2012</v>
      </c>
      <c r="C4826">
        <v>28</v>
      </c>
      <c r="D4826">
        <v>17</v>
      </c>
      <c r="E4826">
        <v>5427</v>
      </c>
    </row>
    <row r="4827" spans="1:5">
      <c r="A4827" t="s">
        <v>12</v>
      </c>
      <c r="B4827">
        <v>2012</v>
      </c>
      <c r="C4827">
        <v>28</v>
      </c>
      <c r="D4827">
        <v>5</v>
      </c>
      <c r="E4827">
        <v>1836</v>
      </c>
    </row>
    <row r="4828" spans="1:5">
      <c r="A4828" t="s">
        <v>13</v>
      </c>
      <c r="B4828">
        <v>2012</v>
      </c>
      <c r="C4828">
        <v>28</v>
      </c>
      <c r="D4828">
        <v>22</v>
      </c>
      <c r="E4828">
        <v>12436</v>
      </c>
    </row>
    <row r="4829" spans="1:5">
      <c r="A4829" t="s">
        <v>14</v>
      </c>
      <c r="B4829">
        <v>2012</v>
      </c>
      <c r="C4829">
        <v>28</v>
      </c>
      <c r="D4829">
        <v>4</v>
      </c>
      <c r="E4829">
        <v>1172</v>
      </c>
    </row>
    <row r="4830" spans="1:5">
      <c r="A4830" t="s">
        <v>15</v>
      </c>
      <c r="B4830">
        <v>2012</v>
      </c>
      <c r="C4830">
        <v>28</v>
      </c>
      <c r="D4830">
        <v>74</v>
      </c>
      <c r="E4830">
        <v>21351</v>
      </c>
    </row>
    <row r="4831" spans="1:5">
      <c r="A4831" t="s">
        <v>16</v>
      </c>
      <c r="B4831">
        <v>2012</v>
      </c>
      <c r="C4831">
        <v>28</v>
      </c>
      <c r="D4831">
        <v>11</v>
      </c>
      <c r="E4831">
        <v>19749</v>
      </c>
    </row>
    <row r="4832" spans="1:5">
      <c r="A4832" t="s">
        <v>17</v>
      </c>
      <c r="B4832">
        <v>2012</v>
      </c>
      <c r="C4832">
        <v>28</v>
      </c>
      <c r="D4832">
        <v>6</v>
      </c>
      <c r="E4832">
        <v>1131</v>
      </c>
    </row>
    <row r="4833" spans="1:5">
      <c r="A4833" t="s">
        <v>18</v>
      </c>
      <c r="B4833">
        <v>2012</v>
      </c>
      <c r="C4833">
        <v>28</v>
      </c>
      <c r="D4833">
        <v>1</v>
      </c>
      <c r="E4833">
        <v>317</v>
      </c>
    </row>
    <row r="4834" spans="1:5">
      <c r="A4834" t="s">
        <v>19</v>
      </c>
      <c r="B4834">
        <v>2012</v>
      </c>
      <c r="C4834">
        <v>28</v>
      </c>
      <c r="D4834">
        <v>1</v>
      </c>
      <c r="E4834">
        <v>2133</v>
      </c>
    </row>
    <row r="4835" spans="1:5">
      <c r="A4835" t="s">
        <v>20</v>
      </c>
      <c r="B4835">
        <v>2012</v>
      </c>
      <c r="C4835">
        <v>28</v>
      </c>
      <c r="D4835">
        <v>0</v>
      </c>
      <c r="E4835">
        <v>0</v>
      </c>
    </row>
    <row r="4836" spans="1:5">
      <c r="A4836" t="s">
        <v>21</v>
      </c>
      <c r="B4836">
        <v>2012</v>
      </c>
      <c r="C4836">
        <v>28</v>
      </c>
      <c r="D4836">
        <v>38</v>
      </c>
      <c r="E4836">
        <v>26949</v>
      </c>
    </row>
    <row r="4837" spans="1:5">
      <c r="A4837" t="s">
        <v>22</v>
      </c>
      <c r="B4837">
        <v>2012</v>
      </c>
      <c r="C4837">
        <v>28</v>
      </c>
      <c r="D4837">
        <v>21</v>
      </c>
      <c r="E4837">
        <v>13029</v>
      </c>
    </row>
    <row r="4838" spans="1:5">
      <c r="A4838" t="s">
        <v>23</v>
      </c>
      <c r="B4838">
        <v>2012</v>
      </c>
      <c r="C4838">
        <v>28</v>
      </c>
      <c r="D4838">
        <v>5</v>
      </c>
      <c r="E4838">
        <v>2792</v>
      </c>
    </row>
    <row r="4839" spans="1:5">
      <c r="A4839" t="s">
        <v>24</v>
      </c>
      <c r="B4839">
        <v>2012</v>
      </c>
      <c r="C4839">
        <v>28</v>
      </c>
      <c r="D4839">
        <v>59</v>
      </c>
      <c r="E4839">
        <v>33554</v>
      </c>
    </row>
    <row r="4840" spans="1:5">
      <c r="A4840" t="s">
        <v>25</v>
      </c>
      <c r="B4840">
        <v>2012</v>
      </c>
      <c r="C4840">
        <v>28</v>
      </c>
      <c r="D4840">
        <v>30</v>
      </c>
      <c r="E4840">
        <v>5337</v>
      </c>
    </row>
    <row r="4841" spans="1:5">
      <c r="A4841" t="s">
        <v>26</v>
      </c>
      <c r="B4841">
        <v>2012</v>
      </c>
      <c r="C4841">
        <v>28</v>
      </c>
      <c r="D4841">
        <v>8</v>
      </c>
      <c r="E4841">
        <v>3173</v>
      </c>
    </row>
    <row r="4842" spans="1:5">
      <c r="A4842" t="s">
        <v>27</v>
      </c>
      <c r="B4842">
        <v>2012</v>
      </c>
      <c r="C4842">
        <v>28</v>
      </c>
      <c r="D4842">
        <v>12</v>
      </c>
      <c r="E4842">
        <v>2793</v>
      </c>
    </row>
    <row r="4843" spans="1:5">
      <c r="A4843" t="s">
        <v>28</v>
      </c>
      <c r="B4843">
        <v>2012</v>
      </c>
      <c r="C4843">
        <v>28</v>
      </c>
      <c r="D4843">
        <v>12</v>
      </c>
      <c r="E4843">
        <v>17479</v>
      </c>
    </row>
    <row r="4844" spans="1:5">
      <c r="A4844" t="s">
        <v>29</v>
      </c>
      <c r="B4844">
        <v>2012</v>
      </c>
      <c r="C4844">
        <v>28</v>
      </c>
      <c r="D4844">
        <v>24</v>
      </c>
      <c r="E4844">
        <v>16216</v>
      </c>
    </row>
    <row r="4845" spans="1:5">
      <c r="A4845" t="s">
        <v>30</v>
      </c>
      <c r="B4845">
        <v>2012</v>
      </c>
      <c r="C4845">
        <v>28</v>
      </c>
      <c r="D4845">
        <v>22</v>
      </c>
      <c r="E4845">
        <v>3923</v>
      </c>
    </row>
    <row r="4846" spans="1:5">
      <c r="A4846" t="s">
        <v>31</v>
      </c>
      <c r="B4846">
        <v>2012</v>
      </c>
      <c r="C4846">
        <v>28</v>
      </c>
      <c r="D4846">
        <v>4</v>
      </c>
      <c r="E4846">
        <v>636</v>
      </c>
    </row>
    <row r="4847" spans="1:5">
      <c r="A4847" t="s">
        <v>32</v>
      </c>
      <c r="B4847">
        <v>2012</v>
      </c>
      <c r="C4847">
        <v>28</v>
      </c>
      <c r="D4847">
        <v>32</v>
      </c>
      <c r="E4847">
        <v>23333</v>
      </c>
    </row>
    <row r="4848" spans="1:5">
      <c r="A4848" t="s">
        <v>33</v>
      </c>
      <c r="B4848">
        <v>2012</v>
      </c>
      <c r="C4848">
        <v>28</v>
      </c>
      <c r="D4848">
        <v>28</v>
      </c>
      <c r="E4848">
        <v>8497</v>
      </c>
    </row>
    <row r="4849" spans="1:5">
      <c r="A4849" t="s">
        <v>34</v>
      </c>
      <c r="B4849">
        <v>2012</v>
      </c>
      <c r="C4849">
        <v>28</v>
      </c>
      <c r="D4849">
        <v>11</v>
      </c>
      <c r="E4849">
        <v>3789</v>
      </c>
    </row>
    <row r="4850" spans="1:5">
      <c r="A4850" t="s">
        <v>35</v>
      </c>
      <c r="B4850">
        <v>2012</v>
      </c>
      <c r="C4850">
        <v>28</v>
      </c>
      <c r="D4850">
        <v>26</v>
      </c>
      <c r="E4850">
        <v>6557</v>
      </c>
    </row>
    <row r="4851" spans="1:5">
      <c r="A4851" t="s">
        <v>36</v>
      </c>
      <c r="B4851">
        <v>2012</v>
      </c>
      <c r="C4851">
        <v>28</v>
      </c>
      <c r="D4851">
        <v>19</v>
      </c>
      <c r="E4851">
        <v>2991</v>
      </c>
    </row>
    <row r="4852" spans="1:5">
      <c r="A4852" t="s">
        <v>37</v>
      </c>
      <c r="B4852">
        <v>2012</v>
      </c>
      <c r="C4852">
        <v>28</v>
      </c>
      <c r="D4852">
        <v>5</v>
      </c>
      <c r="E4852">
        <v>1301</v>
      </c>
    </row>
    <row r="4853" spans="1:5">
      <c r="A4853" t="s">
        <v>38</v>
      </c>
      <c r="B4853">
        <v>2012</v>
      </c>
      <c r="C4853">
        <v>28</v>
      </c>
      <c r="D4853">
        <v>9</v>
      </c>
      <c r="E4853">
        <v>1364</v>
      </c>
    </row>
    <row r="4854" spans="1:5">
      <c r="A4854" t="s">
        <v>39</v>
      </c>
      <c r="B4854">
        <v>2012</v>
      </c>
      <c r="C4854">
        <v>28</v>
      </c>
      <c r="D4854">
        <v>24</v>
      </c>
      <c r="E4854">
        <v>10945</v>
      </c>
    </row>
    <row r="4855" spans="1:5">
      <c r="A4855" t="s">
        <v>40</v>
      </c>
      <c r="B4855">
        <v>2012</v>
      </c>
      <c r="C4855">
        <v>28</v>
      </c>
      <c r="D4855">
        <v>16</v>
      </c>
      <c r="E4855">
        <v>2651</v>
      </c>
    </row>
    <row r="4856" spans="1:5">
      <c r="A4856" t="s">
        <v>41</v>
      </c>
      <c r="B4856">
        <v>2012</v>
      </c>
      <c r="C4856">
        <v>28</v>
      </c>
      <c r="D4856">
        <v>16</v>
      </c>
      <c r="E4856">
        <v>3469</v>
      </c>
    </row>
    <row r="4857" spans="1:5">
      <c r="A4857" t="s">
        <v>42</v>
      </c>
      <c r="B4857">
        <v>2012</v>
      </c>
      <c r="C4857">
        <v>28</v>
      </c>
      <c r="D4857">
        <v>11</v>
      </c>
      <c r="E4857">
        <v>3648</v>
      </c>
    </row>
    <row r="4858" spans="1:5">
      <c r="A4858" t="s">
        <v>43</v>
      </c>
      <c r="B4858">
        <v>2012</v>
      </c>
      <c r="C4858">
        <v>28</v>
      </c>
      <c r="D4858">
        <v>62</v>
      </c>
      <c r="E4858">
        <v>5767</v>
      </c>
    </row>
    <row r="4859" spans="1:5">
      <c r="A4859" t="s">
        <v>44</v>
      </c>
      <c r="B4859">
        <v>2012</v>
      </c>
      <c r="C4859">
        <v>28</v>
      </c>
      <c r="D4859">
        <v>26</v>
      </c>
      <c r="E4859">
        <v>6007</v>
      </c>
    </row>
    <row r="4860" spans="1:5">
      <c r="A4860" t="s">
        <v>45</v>
      </c>
      <c r="B4860">
        <v>2012</v>
      </c>
      <c r="C4860">
        <v>28</v>
      </c>
      <c r="D4860">
        <v>5</v>
      </c>
      <c r="E4860">
        <v>962</v>
      </c>
    </row>
    <row r="4861" spans="1:5">
      <c r="A4861" t="s">
        <v>46</v>
      </c>
      <c r="B4861">
        <v>2012</v>
      </c>
      <c r="C4861">
        <v>28</v>
      </c>
      <c r="D4861">
        <v>29</v>
      </c>
      <c r="E4861">
        <v>7793</v>
      </c>
    </row>
    <row r="4862" spans="1:5">
      <c r="A4862" t="s">
        <v>47</v>
      </c>
      <c r="B4862">
        <v>2012</v>
      </c>
      <c r="C4862">
        <v>28</v>
      </c>
      <c r="D4862">
        <v>15</v>
      </c>
      <c r="E4862">
        <v>2771</v>
      </c>
    </row>
    <row r="4863" spans="1:5">
      <c r="A4863" t="s">
        <v>48</v>
      </c>
      <c r="B4863">
        <v>2012</v>
      </c>
      <c r="C4863">
        <v>28</v>
      </c>
      <c r="D4863">
        <v>9</v>
      </c>
      <c r="E4863">
        <v>1891</v>
      </c>
    </row>
    <row r="4864" spans="1:5">
      <c r="A4864" t="s">
        <v>49</v>
      </c>
      <c r="B4864">
        <v>2012</v>
      </c>
      <c r="C4864">
        <v>28</v>
      </c>
      <c r="D4864">
        <v>36</v>
      </c>
      <c r="E4864">
        <v>9530</v>
      </c>
    </row>
    <row r="4865" spans="1:5">
      <c r="A4865" t="s">
        <v>50</v>
      </c>
      <c r="B4865">
        <v>2012</v>
      </c>
      <c r="C4865">
        <v>28</v>
      </c>
      <c r="D4865">
        <v>18</v>
      </c>
      <c r="E4865">
        <v>4131</v>
      </c>
    </row>
    <row r="4866" spans="1:5">
      <c r="A4866" t="s">
        <v>51</v>
      </c>
      <c r="B4866">
        <v>2012</v>
      </c>
      <c r="C4866">
        <v>28</v>
      </c>
      <c r="D4866">
        <v>13</v>
      </c>
      <c r="E4866">
        <v>3448</v>
      </c>
    </row>
    <row r="4867" spans="1:5">
      <c r="A4867" t="s">
        <v>52</v>
      </c>
      <c r="B4867">
        <v>2012</v>
      </c>
      <c r="C4867">
        <v>28</v>
      </c>
      <c r="D4867">
        <v>3</v>
      </c>
      <c r="E4867">
        <v>547</v>
      </c>
    </row>
    <row r="4868" spans="1:5">
      <c r="A4868" t="s">
        <v>53</v>
      </c>
      <c r="B4868">
        <v>2012</v>
      </c>
      <c r="C4868">
        <v>28</v>
      </c>
      <c r="D4868">
        <v>50</v>
      </c>
      <c r="E4868">
        <v>8460</v>
      </c>
    </row>
    <row r="4869" spans="1:5">
      <c r="A4869" t="s">
        <v>54</v>
      </c>
      <c r="B4869">
        <v>2012</v>
      </c>
      <c r="C4869">
        <v>28</v>
      </c>
      <c r="D4869">
        <v>43</v>
      </c>
      <c r="E4869">
        <v>30578</v>
      </c>
    </row>
    <row r="4870" spans="1:5">
      <c r="A4870" t="s">
        <v>55</v>
      </c>
      <c r="B4870">
        <v>2012</v>
      </c>
      <c r="C4870">
        <v>28</v>
      </c>
      <c r="D4870">
        <v>43</v>
      </c>
      <c r="E4870">
        <v>16168</v>
      </c>
    </row>
    <row r="4871" spans="1:5">
      <c r="A4871" t="s">
        <v>56</v>
      </c>
      <c r="B4871">
        <v>2012</v>
      </c>
      <c r="C4871">
        <v>28</v>
      </c>
      <c r="D4871">
        <v>6</v>
      </c>
      <c r="E4871">
        <v>1556</v>
      </c>
    </row>
    <row r="4872" spans="1:5">
      <c r="A4872" t="s">
        <v>57</v>
      </c>
      <c r="B4872">
        <v>2012</v>
      </c>
      <c r="C4872">
        <v>28</v>
      </c>
      <c r="D4872">
        <v>81</v>
      </c>
      <c r="E4872">
        <v>63841</v>
      </c>
    </row>
    <row r="4873" spans="1:5">
      <c r="A4873" t="s">
        <v>58</v>
      </c>
      <c r="B4873">
        <v>2012</v>
      </c>
      <c r="C4873">
        <v>28</v>
      </c>
      <c r="D4873">
        <v>8</v>
      </c>
      <c r="E4873">
        <v>4361</v>
      </c>
    </row>
    <row r="4874" spans="1:5">
      <c r="A4874" t="s">
        <v>59</v>
      </c>
      <c r="B4874">
        <v>2012</v>
      </c>
      <c r="C4874">
        <v>28</v>
      </c>
      <c r="D4874">
        <v>26</v>
      </c>
      <c r="E4874">
        <v>9234</v>
      </c>
    </row>
    <row r="4875" spans="1:5">
      <c r="A4875" t="s">
        <v>60</v>
      </c>
      <c r="B4875">
        <v>2012</v>
      </c>
      <c r="C4875">
        <v>28</v>
      </c>
      <c r="D4875">
        <v>29</v>
      </c>
      <c r="E4875">
        <v>2378</v>
      </c>
    </row>
    <row r="4876" spans="1:5">
      <c r="A4876" t="s">
        <v>61</v>
      </c>
      <c r="B4876">
        <v>2012</v>
      </c>
      <c r="C4876">
        <v>28</v>
      </c>
      <c r="D4876">
        <v>19</v>
      </c>
      <c r="E4876">
        <v>3545</v>
      </c>
    </row>
    <row r="4877" spans="1:5">
      <c r="A4877" t="s">
        <v>63</v>
      </c>
      <c r="B4877">
        <v>2012</v>
      </c>
      <c r="C4877">
        <v>28</v>
      </c>
      <c r="D4877">
        <v>1</v>
      </c>
      <c r="E4877">
        <v>371</v>
      </c>
    </row>
    <row r="4878" spans="1:5">
      <c r="A4878" t="s">
        <v>62</v>
      </c>
      <c r="B4878">
        <v>2012</v>
      </c>
      <c r="C4878">
        <v>28</v>
      </c>
      <c r="D4878">
        <v>78</v>
      </c>
      <c r="E4878">
        <v>99280</v>
      </c>
    </row>
    <row r="4879" spans="1:5">
      <c r="A4879" t="s">
        <v>6</v>
      </c>
      <c r="B4879">
        <v>2012</v>
      </c>
      <c r="C4879">
        <v>29</v>
      </c>
      <c r="D4879">
        <v>16</v>
      </c>
      <c r="E4879">
        <v>5289</v>
      </c>
    </row>
    <row r="4880" spans="1:5">
      <c r="A4880" t="s">
        <v>12</v>
      </c>
      <c r="B4880">
        <v>2012</v>
      </c>
      <c r="C4880">
        <v>29</v>
      </c>
      <c r="D4880">
        <v>5</v>
      </c>
      <c r="E4880">
        <v>1972</v>
      </c>
    </row>
    <row r="4881" spans="1:5">
      <c r="A4881" t="s">
        <v>13</v>
      </c>
      <c r="B4881">
        <v>2012</v>
      </c>
      <c r="C4881">
        <v>29</v>
      </c>
      <c r="D4881">
        <v>23</v>
      </c>
      <c r="E4881">
        <v>13198</v>
      </c>
    </row>
    <row r="4882" spans="1:5">
      <c r="A4882" t="s">
        <v>14</v>
      </c>
      <c r="B4882">
        <v>2012</v>
      </c>
      <c r="C4882">
        <v>29</v>
      </c>
      <c r="D4882">
        <v>4</v>
      </c>
      <c r="E4882">
        <v>1203</v>
      </c>
    </row>
    <row r="4883" spans="1:5">
      <c r="A4883" t="s">
        <v>15</v>
      </c>
      <c r="B4883">
        <v>2012</v>
      </c>
      <c r="C4883">
        <v>29</v>
      </c>
      <c r="D4883">
        <v>76</v>
      </c>
      <c r="E4883">
        <v>21086</v>
      </c>
    </row>
    <row r="4884" spans="1:5">
      <c r="A4884" t="s">
        <v>16</v>
      </c>
      <c r="B4884">
        <v>2012</v>
      </c>
      <c r="C4884">
        <v>29</v>
      </c>
      <c r="D4884">
        <v>9</v>
      </c>
      <c r="E4884">
        <v>20158</v>
      </c>
    </row>
    <row r="4885" spans="1:5">
      <c r="A4885" t="s">
        <v>17</v>
      </c>
      <c r="B4885">
        <v>2012</v>
      </c>
      <c r="C4885">
        <v>29</v>
      </c>
      <c r="D4885">
        <v>6</v>
      </c>
      <c r="E4885">
        <v>1149</v>
      </c>
    </row>
    <row r="4886" spans="1:5">
      <c r="A4886" t="s">
        <v>18</v>
      </c>
      <c r="B4886">
        <v>2012</v>
      </c>
      <c r="C4886">
        <v>29</v>
      </c>
      <c r="D4886">
        <v>1</v>
      </c>
      <c r="E4886">
        <v>292</v>
      </c>
    </row>
    <row r="4887" spans="1:5">
      <c r="A4887" t="s">
        <v>19</v>
      </c>
      <c r="B4887">
        <v>2012</v>
      </c>
      <c r="C4887">
        <v>29</v>
      </c>
      <c r="D4887">
        <v>1</v>
      </c>
      <c r="E4887">
        <v>1888</v>
      </c>
    </row>
    <row r="4888" spans="1:5">
      <c r="A4888" t="s">
        <v>20</v>
      </c>
      <c r="B4888">
        <v>2012</v>
      </c>
      <c r="C4888">
        <v>29</v>
      </c>
      <c r="D4888">
        <v>0</v>
      </c>
      <c r="E4888">
        <v>0</v>
      </c>
    </row>
    <row r="4889" spans="1:5">
      <c r="A4889" t="s">
        <v>21</v>
      </c>
      <c r="B4889">
        <v>2012</v>
      </c>
      <c r="C4889">
        <v>29</v>
      </c>
      <c r="D4889">
        <v>37</v>
      </c>
      <c r="E4889">
        <v>26344</v>
      </c>
    </row>
    <row r="4890" spans="1:5">
      <c r="A4890" t="s">
        <v>22</v>
      </c>
      <c r="B4890">
        <v>2012</v>
      </c>
      <c r="C4890">
        <v>29</v>
      </c>
      <c r="D4890">
        <v>20</v>
      </c>
      <c r="E4890">
        <v>13085</v>
      </c>
    </row>
    <row r="4891" spans="1:5">
      <c r="A4891" t="s">
        <v>23</v>
      </c>
      <c r="B4891">
        <v>2012</v>
      </c>
      <c r="C4891">
        <v>29</v>
      </c>
      <c r="D4891">
        <v>5</v>
      </c>
      <c r="E4891">
        <v>2750</v>
      </c>
    </row>
    <row r="4892" spans="1:5">
      <c r="A4892" t="s">
        <v>24</v>
      </c>
      <c r="B4892">
        <v>2012</v>
      </c>
      <c r="C4892">
        <v>29</v>
      </c>
      <c r="D4892">
        <v>56</v>
      </c>
      <c r="E4892">
        <v>33178</v>
      </c>
    </row>
    <row r="4893" spans="1:5">
      <c r="A4893" t="s">
        <v>25</v>
      </c>
      <c r="B4893">
        <v>2012</v>
      </c>
      <c r="C4893">
        <v>29</v>
      </c>
      <c r="D4893">
        <v>30</v>
      </c>
      <c r="E4893">
        <v>5203</v>
      </c>
    </row>
    <row r="4894" spans="1:5">
      <c r="A4894" t="s">
        <v>26</v>
      </c>
      <c r="B4894">
        <v>2012</v>
      </c>
      <c r="C4894">
        <v>29</v>
      </c>
      <c r="D4894">
        <v>5</v>
      </c>
      <c r="E4894">
        <v>1014</v>
      </c>
    </row>
    <row r="4895" spans="1:5">
      <c r="A4895" t="s">
        <v>27</v>
      </c>
      <c r="B4895">
        <v>2012</v>
      </c>
      <c r="C4895">
        <v>29</v>
      </c>
      <c r="D4895">
        <v>12</v>
      </c>
      <c r="E4895">
        <v>2568</v>
      </c>
    </row>
    <row r="4896" spans="1:5">
      <c r="A4896" t="s">
        <v>28</v>
      </c>
      <c r="B4896">
        <v>2012</v>
      </c>
      <c r="C4896">
        <v>29</v>
      </c>
      <c r="D4896">
        <v>12</v>
      </c>
      <c r="E4896">
        <v>16724</v>
      </c>
    </row>
    <row r="4897" spans="1:5">
      <c r="A4897" t="s">
        <v>29</v>
      </c>
      <c r="B4897">
        <v>2012</v>
      </c>
      <c r="C4897">
        <v>29</v>
      </c>
      <c r="D4897">
        <v>24</v>
      </c>
      <c r="E4897">
        <v>18760</v>
      </c>
    </row>
    <row r="4898" spans="1:5">
      <c r="A4898" t="s">
        <v>30</v>
      </c>
      <c r="B4898">
        <v>2012</v>
      </c>
      <c r="C4898">
        <v>29</v>
      </c>
      <c r="D4898">
        <v>21</v>
      </c>
      <c r="E4898">
        <v>3656</v>
      </c>
    </row>
    <row r="4899" spans="1:5">
      <c r="A4899" t="s">
        <v>31</v>
      </c>
      <c r="B4899">
        <v>2012</v>
      </c>
      <c r="C4899">
        <v>29</v>
      </c>
      <c r="D4899">
        <v>4</v>
      </c>
      <c r="E4899">
        <v>730</v>
      </c>
    </row>
    <row r="4900" spans="1:5">
      <c r="A4900" t="s">
        <v>32</v>
      </c>
      <c r="B4900">
        <v>2012</v>
      </c>
      <c r="C4900">
        <v>29</v>
      </c>
      <c r="D4900">
        <v>32</v>
      </c>
      <c r="E4900">
        <v>22738</v>
      </c>
    </row>
    <row r="4901" spans="1:5">
      <c r="A4901" t="s">
        <v>33</v>
      </c>
      <c r="B4901">
        <v>2012</v>
      </c>
      <c r="C4901">
        <v>29</v>
      </c>
      <c r="D4901">
        <v>30</v>
      </c>
      <c r="E4901">
        <v>8241</v>
      </c>
    </row>
    <row r="4902" spans="1:5">
      <c r="A4902" t="s">
        <v>34</v>
      </c>
      <c r="B4902">
        <v>2012</v>
      </c>
      <c r="C4902">
        <v>29</v>
      </c>
      <c r="D4902">
        <v>12</v>
      </c>
      <c r="E4902">
        <v>3847</v>
      </c>
    </row>
    <row r="4903" spans="1:5">
      <c r="A4903" t="s">
        <v>35</v>
      </c>
      <c r="B4903">
        <v>2012</v>
      </c>
      <c r="C4903">
        <v>29</v>
      </c>
      <c r="D4903">
        <v>22</v>
      </c>
      <c r="E4903">
        <v>5045</v>
      </c>
    </row>
    <row r="4904" spans="1:5">
      <c r="A4904" t="s">
        <v>36</v>
      </c>
      <c r="B4904">
        <v>2012</v>
      </c>
      <c r="C4904">
        <v>29</v>
      </c>
      <c r="D4904">
        <v>21</v>
      </c>
      <c r="E4904">
        <v>3103</v>
      </c>
    </row>
    <row r="4905" spans="1:5">
      <c r="A4905" t="s">
        <v>37</v>
      </c>
      <c r="B4905">
        <v>2012</v>
      </c>
      <c r="C4905">
        <v>29</v>
      </c>
      <c r="D4905">
        <v>5</v>
      </c>
      <c r="E4905">
        <v>1280</v>
      </c>
    </row>
    <row r="4906" spans="1:5">
      <c r="A4906" t="s">
        <v>38</v>
      </c>
      <c r="B4906">
        <v>2012</v>
      </c>
      <c r="C4906">
        <v>29</v>
      </c>
      <c r="D4906">
        <v>10</v>
      </c>
      <c r="E4906">
        <v>1391</v>
      </c>
    </row>
    <row r="4907" spans="1:5">
      <c r="A4907" t="s">
        <v>39</v>
      </c>
      <c r="B4907">
        <v>2012</v>
      </c>
      <c r="C4907">
        <v>29</v>
      </c>
      <c r="D4907">
        <v>23</v>
      </c>
      <c r="E4907">
        <v>11755</v>
      </c>
    </row>
    <row r="4908" spans="1:5">
      <c r="A4908" t="s">
        <v>40</v>
      </c>
      <c r="B4908">
        <v>2012</v>
      </c>
      <c r="C4908">
        <v>29</v>
      </c>
      <c r="D4908">
        <v>16</v>
      </c>
      <c r="E4908">
        <v>2298</v>
      </c>
    </row>
    <row r="4909" spans="1:5">
      <c r="A4909" t="s">
        <v>41</v>
      </c>
      <c r="B4909">
        <v>2012</v>
      </c>
      <c r="C4909">
        <v>29</v>
      </c>
      <c r="D4909">
        <v>15</v>
      </c>
      <c r="E4909">
        <v>2784</v>
      </c>
    </row>
    <row r="4910" spans="1:5">
      <c r="A4910" t="s">
        <v>42</v>
      </c>
      <c r="B4910">
        <v>2012</v>
      </c>
      <c r="C4910">
        <v>29</v>
      </c>
      <c r="D4910">
        <v>7</v>
      </c>
      <c r="E4910">
        <v>3046</v>
      </c>
    </row>
    <row r="4911" spans="1:5">
      <c r="A4911" t="s">
        <v>43</v>
      </c>
      <c r="B4911">
        <v>2012</v>
      </c>
      <c r="C4911">
        <v>29</v>
      </c>
      <c r="D4911">
        <v>63</v>
      </c>
      <c r="E4911">
        <v>5601</v>
      </c>
    </row>
    <row r="4912" spans="1:5">
      <c r="A4912" t="s">
        <v>44</v>
      </c>
      <c r="B4912">
        <v>2012</v>
      </c>
      <c r="C4912">
        <v>29</v>
      </c>
      <c r="D4912">
        <v>25</v>
      </c>
      <c r="E4912">
        <v>5906</v>
      </c>
    </row>
    <row r="4913" spans="1:5">
      <c r="A4913" t="s">
        <v>45</v>
      </c>
      <c r="B4913">
        <v>2012</v>
      </c>
      <c r="C4913">
        <v>29</v>
      </c>
      <c r="D4913">
        <v>7</v>
      </c>
      <c r="E4913">
        <v>1119</v>
      </c>
    </row>
    <row r="4914" spans="1:5">
      <c r="A4914" t="s">
        <v>46</v>
      </c>
      <c r="B4914">
        <v>2012</v>
      </c>
      <c r="C4914">
        <v>29</v>
      </c>
      <c r="D4914">
        <v>28</v>
      </c>
      <c r="E4914">
        <v>7408</v>
      </c>
    </row>
    <row r="4915" spans="1:5">
      <c r="A4915" t="s">
        <v>47</v>
      </c>
      <c r="B4915">
        <v>2012</v>
      </c>
      <c r="C4915">
        <v>29</v>
      </c>
      <c r="D4915">
        <v>15</v>
      </c>
      <c r="E4915">
        <v>1705</v>
      </c>
    </row>
    <row r="4916" spans="1:5">
      <c r="A4916" t="s">
        <v>48</v>
      </c>
      <c r="B4916">
        <v>2012</v>
      </c>
      <c r="C4916">
        <v>29</v>
      </c>
      <c r="D4916">
        <v>8</v>
      </c>
      <c r="E4916">
        <v>1565</v>
      </c>
    </row>
    <row r="4917" spans="1:5">
      <c r="A4917" t="s">
        <v>49</v>
      </c>
      <c r="B4917">
        <v>2012</v>
      </c>
      <c r="C4917">
        <v>29</v>
      </c>
      <c r="D4917">
        <v>36</v>
      </c>
      <c r="E4917">
        <v>9305</v>
      </c>
    </row>
    <row r="4918" spans="1:5">
      <c r="A4918" t="s">
        <v>50</v>
      </c>
      <c r="B4918">
        <v>2012</v>
      </c>
      <c r="C4918">
        <v>29</v>
      </c>
      <c r="D4918">
        <v>18</v>
      </c>
      <c r="E4918">
        <v>4479</v>
      </c>
    </row>
    <row r="4919" spans="1:5">
      <c r="A4919" t="s">
        <v>51</v>
      </c>
      <c r="B4919">
        <v>2012</v>
      </c>
      <c r="C4919">
        <v>29</v>
      </c>
      <c r="D4919">
        <v>13</v>
      </c>
      <c r="E4919">
        <v>3276</v>
      </c>
    </row>
    <row r="4920" spans="1:5">
      <c r="A4920" t="s">
        <v>52</v>
      </c>
      <c r="B4920">
        <v>2012</v>
      </c>
      <c r="C4920">
        <v>29</v>
      </c>
      <c r="D4920">
        <v>3</v>
      </c>
      <c r="E4920">
        <v>565</v>
      </c>
    </row>
    <row r="4921" spans="1:5">
      <c r="A4921" t="s">
        <v>53</v>
      </c>
      <c r="B4921">
        <v>2012</v>
      </c>
      <c r="C4921">
        <v>29</v>
      </c>
      <c r="D4921">
        <v>49</v>
      </c>
      <c r="E4921">
        <v>8327</v>
      </c>
    </row>
    <row r="4922" spans="1:5">
      <c r="A4922" t="s">
        <v>54</v>
      </c>
      <c r="B4922">
        <v>2012</v>
      </c>
      <c r="C4922">
        <v>29</v>
      </c>
      <c r="D4922">
        <v>44</v>
      </c>
      <c r="E4922">
        <v>31299</v>
      </c>
    </row>
    <row r="4923" spans="1:5">
      <c r="A4923" t="s">
        <v>55</v>
      </c>
      <c r="B4923">
        <v>2012</v>
      </c>
      <c r="C4923">
        <v>29</v>
      </c>
      <c r="D4923">
        <v>43</v>
      </c>
      <c r="E4923">
        <v>16139</v>
      </c>
    </row>
    <row r="4924" spans="1:5">
      <c r="A4924" t="s">
        <v>56</v>
      </c>
      <c r="B4924">
        <v>2012</v>
      </c>
      <c r="C4924">
        <v>29</v>
      </c>
      <c r="D4924">
        <v>6</v>
      </c>
      <c r="E4924">
        <v>1401</v>
      </c>
    </row>
    <row r="4925" spans="1:5">
      <c r="A4925" t="s">
        <v>57</v>
      </c>
      <c r="B4925">
        <v>2012</v>
      </c>
      <c r="C4925">
        <v>29</v>
      </c>
      <c r="D4925">
        <v>86</v>
      </c>
      <c r="E4925">
        <v>64757</v>
      </c>
    </row>
    <row r="4926" spans="1:5">
      <c r="A4926" t="s">
        <v>58</v>
      </c>
      <c r="B4926">
        <v>2012</v>
      </c>
      <c r="C4926">
        <v>29</v>
      </c>
      <c r="D4926">
        <v>8</v>
      </c>
      <c r="E4926">
        <v>4374</v>
      </c>
    </row>
    <row r="4927" spans="1:5">
      <c r="A4927" t="s">
        <v>59</v>
      </c>
      <c r="B4927">
        <v>2012</v>
      </c>
      <c r="C4927">
        <v>29</v>
      </c>
      <c r="D4927">
        <v>28</v>
      </c>
      <c r="E4927">
        <v>9063</v>
      </c>
    </row>
    <row r="4928" spans="1:5">
      <c r="A4928" t="s">
        <v>60</v>
      </c>
      <c r="B4928">
        <v>2012</v>
      </c>
      <c r="C4928">
        <v>29</v>
      </c>
      <c r="D4928">
        <v>24</v>
      </c>
      <c r="E4928">
        <v>1891</v>
      </c>
    </row>
    <row r="4929" spans="1:5">
      <c r="A4929" t="s">
        <v>61</v>
      </c>
      <c r="B4929">
        <v>2012</v>
      </c>
      <c r="C4929">
        <v>29</v>
      </c>
      <c r="D4929">
        <v>14</v>
      </c>
      <c r="E4929">
        <v>2735</v>
      </c>
    </row>
    <row r="4930" spans="1:5">
      <c r="A4930" t="s">
        <v>63</v>
      </c>
      <c r="B4930">
        <v>2012</v>
      </c>
      <c r="C4930">
        <v>29</v>
      </c>
      <c r="D4930">
        <v>1</v>
      </c>
      <c r="E4930">
        <v>375</v>
      </c>
    </row>
    <row r="4931" spans="1:5">
      <c r="A4931" t="s">
        <v>62</v>
      </c>
      <c r="B4931">
        <v>2012</v>
      </c>
      <c r="C4931">
        <v>29</v>
      </c>
      <c r="D4931">
        <v>76</v>
      </c>
      <c r="E4931">
        <v>94322</v>
      </c>
    </row>
    <row r="4932" spans="1:5">
      <c r="A4932" t="s">
        <v>6</v>
      </c>
      <c r="B4932">
        <v>2012</v>
      </c>
      <c r="C4932">
        <v>30</v>
      </c>
      <c r="D4932">
        <v>16</v>
      </c>
      <c r="E4932">
        <v>5190</v>
      </c>
    </row>
    <row r="4933" spans="1:5">
      <c r="A4933" t="s">
        <v>12</v>
      </c>
      <c r="B4933">
        <v>2012</v>
      </c>
      <c r="C4933">
        <v>30</v>
      </c>
      <c r="D4933">
        <v>6</v>
      </c>
      <c r="E4933">
        <v>2052</v>
      </c>
    </row>
    <row r="4934" spans="1:5">
      <c r="A4934" t="s">
        <v>13</v>
      </c>
      <c r="B4934">
        <v>2012</v>
      </c>
      <c r="C4934">
        <v>30</v>
      </c>
      <c r="D4934">
        <v>21</v>
      </c>
      <c r="E4934">
        <v>12349</v>
      </c>
    </row>
    <row r="4935" spans="1:5">
      <c r="A4935" t="s">
        <v>14</v>
      </c>
      <c r="B4935">
        <v>2012</v>
      </c>
      <c r="C4935">
        <v>30</v>
      </c>
      <c r="D4935">
        <v>5</v>
      </c>
      <c r="E4935">
        <v>1409</v>
      </c>
    </row>
    <row r="4936" spans="1:5">
      <c r="A4936" t="s">
        <v>15</v>
      </c>
      <c r="B4936">
        <v>2012</v>
      </c>
      <c r="C4936">
        <v>30</v>
      </c>
      <c r="D4936">
        <v>76</v>
      </c>
      <c r="E4936">
        <v>21009</v>
      </c>
    </row>
    <row r="4937" spans="1:5">
      <c r="A4937" t="s">
        <v>16</v>
      </c>
      <c r="B4937">
        <v>2012</v>
      </c>
      <c r="C4937">
        <v>30</v>
      </c>
      <c r="D4937">
        <v>9</v>
      </c>
      <c r="E4937">
        <v>19855</v>
      </c>
    </row>
    <row r="4938" spans="1:5">
      <c r="A4938" t="s">
        <v>17</v>
      </c>
      <c r="B4938">
        <v>2012</v>
      </c>
      <c r="C4938">
        <v>30</v>
      </c>
      <c r="D4938">
        <v>6</v>
      </c>
      <c r="E4938">
        <v>1192</v>
      </c>
    </row>
    <row r="4939" spans="1:5">
      <c r="A4939" t="s">
        <v>18</v>
      </c>
      <c r="B4939">
        <v>2012</v>
      </c>
      <c r="C4939">
        <v>30</v>
      </c>
      <c r="D4939">
        <v>1</v>
      </c>
      <c r="E4939">
        <v>322</v>
      </c>
    </row>
    <row r="4940" spans="1:5">
      <c r="A4940" t="s">
        <v>19</v>
      </c>
      <c r="B4940">
        <v>2012</v>
      </c>
      <c r="C4940">
        <v>30</v>
      </c>
      <c r="D4940">
        <v>1</v>
      </c>
      <c r="E4940">
        <v>2005</v>
      </c>
    </row>
    <row r="4941" spans="1:5">
      <c r="A4941" t="s">
        <v>20</v>
      </c>
      <c r="B4941">
        <v>2012</v>
      </c>
      <c r="C4941">
        <v>30</v>
      </c>
      <c r="D4941">
        <v>0</v>
      </c>
      <c r="E4941">
        <v>0</v>
      </c>
    </row>
    <row r="4942" spans="1:5">
      <c r="A4942" t="s">
        <v>21</v>
      </c>
      <c r="B4942">
        <v>2012</v>
      </c>
      <c r="C4942">
        <v>30</v>
      </c>
      <c r="D4942">
        <v>37</v>
      </c>
      <c r="E4942">
        <v>27119</v>
      </c>
    </row>
    <row r="4943" spans="1:5">
      <c r="A4943" t="s">
        <v>22</v>
      </c>
      <c r="B4943">
        <v>2012</v>
      </c>
      <c r="C4943">
        <v>30</v>
      </c>
      <c r="D4943">
        <v>21</v>
      </c>
      <c r="E4943">
        <v>12590</v>
      </c>
    </row>
    <row r="4944" spans="1:5">
      <c r="A4944" t="s">
        <v>23</v>
      </c>
      <c r="B4944">
        <v>2012</v>
      </c>
      <c r="C4944">
        <v>30</v>
      </c>
      <c r="D4944">
        <v>5</v>
      </c>
      <c r="E4944">
        <v>2763</v>
      </c>
    </row>
    <row r="4945" spans="1:5">
      <c r="A4945" t="s">
        <v>24</v>
      </c>
      <c r="B4945">
        <v>2012</v>
      </c>
      <c r="C4945">
        <v>30</v>
      </c>
      <c r="D4945">
        <v>65</v>
      </c>
      <c r="E4945">
        <v>35060</v>
      </c>
    </row>
    <row r="4946" spans="1:5">
      <c r="A4946" t="s">
        <v>25</v>
      </c>
      <c r="B4946">
        <v>2012</v>
      </c>
      <c r="C4946">
        <v>30</v>
      </c>
      <c r="D4946">
        <v>30</v>
      </c>
      <c r="E4946">
        <v>5543</v>
      </c>
    </row>
    <row r="4947" spans="1:5">
      <c r="A4947" t="s">
        <v>26</v>
      </c>
      <c r="B4947">
        <v>2012</v>
      </c>
      <c r="C4947">
        <v>30</v>
      </c>
      <c r="D4947">
        <v>5</v>
      </c>
      <c r="E4947">
        <v>908</v>
      </c>
    </row>
    <row r="4948" spans="1:5">
      <c r="A4948" t="s">
        <v>27</v>
      </c>
      <c r="B4948">
        <v>2012</v>
      </c>
      <c r="C4948">
        <v>30</v>
      </c>
      <c r="D4948">
        <v>11</v>
      </c>
      <c r="E4948">
        <v>2507</v>
      </c>
    </row>
    <row r="4949" spans="1:5">
      <c r="A4949" t="s">
        <v>28</v>
      </c>
      <c r="B4949">
        <v>2012</v>
      </c>
      <c r="C4949">
        <v>30</v>
      </c>
      <c r="D4949">
        <v>12</v>
      </c>
      <c r="E4949">
        <v>17567</v>
      </c>
    </row>
    <row r="4950" spans="1:5">
      <c r="A4950" t="s">
        <v>29</v>
      </c>
      <c r="B4950">
        <v>2012</v>
      </c>
      <c r="C4950">
        <v>30</v>
      </c>
      <c r="D4950">
        <v>27</v>
      </c>
      <c r="E4950">
        <v>19838</v>
      </c>
    </row>
    <row r="4951" spans="1:5">
      <c r="A4951" t="s">
        <v>30</v>
      </c>
      <c r="B4951">
        <v>2012</v>
      </c>
      <c r="C4951">
        <v>30</v>
      </c>
      <c r="D4951">
        <v>22</v>
      </c>
      <c r="E4951">
        <v>4040</v>
      </c>
    </row>
    <row r="4952" spans="1:5">
      <c r="A4952" t="s">
        <v>31</v>
      </c>
      <c r="B4952">
        <v>2012</v>
      </c>
      <c r="C4952">
        <v>30</v>
      </c>
      <c r="D4952">
        <v>4</v>
      </c>
      <c r="E4952">
        <v>808</v>
      </c>
    </row>
    <row r="4953" spans="1:5">
      <c r="A4953" t="s">
        <v>32</v>
      </c>
      <c r="B4953">
        <v>2012</v>
      </c>
      <c r="C4953">
        <v>30</v>
      </c>
      <c r="D4953">
        <v>30</v>
      </c>
      <c r="E4953">
        <v>22121</v>
      </c>
    </row>
    <row r="4954" spans="1:5">
      <c r="A4954" t="s">
        <v>33</v>
      </c>
      <c r="B4954">
        <v>2012</v>
      </c>
      <c r="C4954">
        <v>30</v>
      </c>
      <c r="D4954">
        <v>29</v>
      </c>
      <c r="E4954">
        <v>7990</v>
      </c>
    </row>
    <row r="4955" spans="1:5">
      <c r="A4955" t="s">
        <v>34</v>
      </c>
      <c r="B4955">
        <v>2012</v>
      </c>
      <c r="C4955">
        <v>30</v>
      </c>
      <c r="D4955">
        <v>12</v>
      </c>
      <c r="E4955">
        <v>3693</v>
      </c>
    </row>
    <row r="4956" spans="1:5">
      <c r="A4956" t="s">
        <v>35</v>
      </c>
      <c r="B4956">
        <v>2012</v>
      </c>
      <c r="C4956">
        <v>30</v>
      </c>
      <c r="D4956">
        <v>27</v>
      </c>
      <c r="E4956">
        <v>8289</v>
      </c>
    </row>
    <row r="4957" spans="1:5">
      <c r="A4957" t="s">
        <v>36</v>
      </c>
      <c r="B4957">
        <v>2012</v>
      </c>
      <c r="C4957">
        <v>30</v>
      </c>
      <c r="D4957">
        <v>21</v>
      </c>
      <c r="E4957">
        <v>3103</v>
      </c>
    </row>
    <row r="4958" spans="1:5">
      <c r="A4958" t="s">
        <v>37</v>
      </c>
      <c r="B4958">
        <v>2012</v>
      </c>
      <c r="C4958">
        <v>30</v>
      </c>
      <c r="D4958">
        <v>5</v>
      </c>
      <c r="E4958">
        <v>1377</v>
      </c>
    </row>
    <row r="4959" spans="1:5">
      <c r="A4959" t="s">
        <v>38</v>
      </c>
      <c r="B4959">
        <v>2012</v>
      </c>
      <c r="C4959">
        <v>30</v>
      </c>
      <c r="D4959">
        <v>10</v>
      </c>
      <c r="E4959">
        <v>1457</v>
      </c>
    </row>
    <row r="4960" spans="1:5">
      <c r="A4960" t="s">
        <v>39</v>
      </c>
      <c r="B4960">
        <v>2012</v>
      </c>
      <c r="C4960">
        <v>30</v>
      </c>
      <c r="D4960">
        <v>25</v>
      </c>
      <c r="E4960">
        <v>12435</v>
      </c>
    </row>
    <row r="4961" spans="1:5">
      <c r="A4961" t="s">
        <v>40</v>
      </c>
      <c r="B4961">
        <v>2012</v>
      </c>
      <c r="C4961">
        <v>30</v>
      </c>
      <c r="D4961">
        <v>16</v>
      </c>
      <c r="E4961">
        <v>2687</v>
      </c>
    </row>
    <row r="4962" spans="1:5">
      <c r="A4962" t="s">
        <v>41</v>
      </c>
      <c r="B4962">
        <v>2012</v>
      </c>
      <c r="C4962">
        <v>30</v>
      </c>
      <c r="D4962">
        <v>14</v>
      </c>
      <c r="E4962">
        <v>2067</v>
      </c>
    </row>
    <row r="4963" spans="1:5">
      <c r="A4963" t="s">
        <v>42</v>
      </c>
      <c r="B4963">
        <v>2012</v>
      </c>
      <c r="C4963">
        <v>30</v>
      </c>
      <c r="D4963">
        <v>7</v>
      </c>
      <c r="E4963">
        <v>2733</v>
      </c>
    </row>
    <row r="4964" spans="1:5">
      <c r="A4964" t="s">
        <v>43</v>
      </c>
      <c r="B4964">
        <v>2012</v>
      </c>
      <c r="C4964">
        <v>30</v>
      </c>
      <c r="D4964">
        <v>62</v>
      </c>
      <c r="E4964">
        <v>5639</v>
      </c>
    </row>
    <row r="4965" spans="1:5">
      <c r="A4965" t="s">
        <v>44</v>
      </c>
      <c r="B4965">
        <v>2012</v>
      </c>
      <c r="C4965">
        <v>30</v>
      </c>
      <c r="D4965">
        <v>25</v>
      </c>
      <c r="E4965">
        <v>4908</v>
      </c>
    </row>
    <row r="4966" spans="1:5">
      <c r="A4966" t="s">
        <v>45</v>
      </c>
      <c r="B4966">
        <v>2012</v>
      </c>
      <c r="C4966">
        <v>30</v>
      </c>
      <c r="D4966">
        <v>4</v>
      </c>
      <c r="E4966">
        <v>820</v>
      </c>
    </row>
    <row r="4967" spans="1:5">
      <c r="A4967" t="s">
        <v>46</v>
      </c>
      <c r="B4967">
        <v>2012</v>
      </c>
      <c r="C4967">
        <v>30</v>
      </c>
      <c r="D4967">
        <v>29</v>
      </c>
      <c r="E4967">
        <v>7743</v>
      </c>
    </row>
    <row r="4968" spans="1:5">
      <c r="A4968" t="s">
        <v>47</v>
      </c>
      <c r="B4968">
        <v>2012</v>
      </c>
      <c r="C4968">
        <v>30</v>
      </c>
      <c r="D4968">
        <v>16</v>
      </c>
      <c r="E4968">
        <v>2538</v>
      </c>
    </row>
    <row r="4969" spans="1:5">
      <c r="A4969" t="s">
        <v>48</v>
      </c>
      <c r="B4969">
        <v>2012</v>
      </c>
      <c r="C4969">
        <v>30</v>
      </c>
      <c r="D4969">
        <v>8</v>
      </c>
      <c r="E4969">
        <v>1453</v>
      </c>
    </row>
    <row r="4970" spans="1:5">
      <c r="A4970" t="s">
        <v>49</v>
      </c>
      <c r="B4970">
        <v>2012</v>
      </c>
      <c r="C4970">
        <v>30</v>
      </c>
      <c r="D4970">
        <v>36</v>
      </c>
      <c r="E4970">
        <v>9356</v>
      </c>
    </row>
    <row r="4971" spans="1:5">
      <c r="A4971" t="s">
        <v>50</v>
      </c>
      <c r="B4971">
        <v>2012</v>
      </c>
      <c r="C4971">
        <v>30</v>
      </c>
      <c r="D4971">
        <v>16</v>
      </c>
      <c r="E4971">
        <v>3657</v>
      </c>
    </row>
    <row r="4972" spans="1:5">
      <c r="A4972" t="s">
        <v>51</v>
      </c>
      <c r="B4972">
        <v>2012</v>
      </c>
      <c r="C4972">
        <v>30</v>
      </c>
      <c r="D4972">
        <v>12</v>
      </c>
      <c r="E4972">
        <v>3445</v>
      </c>
    </row>
    <row r="4973" spans="1:5">
      <c r="A4973" t="s">
        <v>52</v>
      </c>
      <c r="B4973">
        <v>2012</v>
      </c>
      <c r="C4973">
        <v>30</v>
      </c>
      <c r="D4973">
        <v>3</v>
      </c>
      <c r="E4973">
        <v>522</v>
      </c>
    </row>
    <row r="4974" spans="1:5">
      <c r="A4974" t="s">
        <v>53</v>
      </c>
      <c r="B4974">
        <v>2012</v>
      </c>
      <c r="C4974">
        <v>30</v>
      </c>
      <c r="D4974">
        <v>52</v>
      </c>
      <c r="E4974">
        <v>8843</v>
      </c>
    </row>
    <row r="4975" spans="1:5">
      <c r="A4975" t="s">
        <v>54</v>
      </c>
      <c r="B4975">
        <v>2012</v>
      </c>
      <c r="C4975">
        <v>30</v>
      </c>
      <c r="D4975">
        <v>45</v>
      </c>
      <c r="E4975">
        <v>30764</v>
      </c>
    </row>
    <row r="4976" spans="1:5">
      <c r="A4976" t="s">
        <v>55</v>
      </c>
      <c r="B4976">
        <v>2012</v>
      </c>
      <c r="C4976">
        <v>30</v>
      </c>
      <c r="D4976">
        <v>42</v>
      </c>
      <c r="E4976">
        <v>15531</v>
      </c>
    </row>
    <row r="4977" spans="1:5">
      <c r="A4977" t="s">
        <v>56</v>
      </c>
      <c r="B4977">
        <v>2012</v>
      </c>
      <c r="C4977">
        <v>30</v>
      </c>
      <c r="D4977">
        <v>6</v>
      </c>
      <c r="E4977">
        <v>1490</v>
      </c>
    </row>
    <row r="4978" spans="1:5">
      <c r="A4978" t="s">
        <v>57</v>
      </c>
      <c r="B4978">
        <v>2012</v>
      </c>
      <c r="C4978">
        <v>30</v>
      </c>
      <c r="D4978">
        <v>91</v>
      </c>
      <c r="E4978">
        <v>67240</v>
      </c>
    </row>
    <row r="4979" spans="1:5">
      <c r="A4979" t="s">
        <v>58</v>
      </c>
      <c r="B4979">
        <v>2012</v>
      </c>
      <c r="C4979">
        <v>30</v>
      </c>
      <c r="D4979">
        <v>8</v>
      </c>
      <c r="E4979">
        <v>4400</v>
      </c>
    </row>
    <row r="4980" spans="1:5">
      <c r="A4980" t="s">
        <v>59</v>
      </c>
      <c r="B4980">
        <v>2012</v>
      </c>
      <c r="C4980">
        <v>30</v>
      </c>
      <c r="D4980">
        <v>27</v>
      </c>
      <c r="E4980">
        <v>10029</v>
      </c>
    </row>
    <row r="4981" spans="1:5">
      <c r="A4981" t="s">
        <v>60</v>
      </c>
      <c r="B4981">
        <v>2012</v>
      </c>
      <c r="C4981">
        <v>30</v>
      </c>
      <c r="D4981">
        <v>30</v>
      </c>
      <c r="E4981">
        <v>2214</v>
      </c>
    </row>
    <row r="4982" spans="1:5">
      <c r="A4982" t="s">
        <v>61</v>
      </c>
      <c r="B4982">
        <v>2012</v>
      </c>
      <c r="C4982">
        <v>30</v>
      </c>
      <c r="D4982">
        <v>15</v>
      </c>
      <c r="E4982">
        <v>2770</v>
      </c>
    </row>
    <row r="4983" spans="1:5">
      <c r="A4983" t="s">
        <v>63</v>
      </c>
      <c r="B4983">
        <v>2012</v>
      </c>
      <c r="C4983">
        <v>30</v>
      </c>
      <c r="D4983">
        <v>1</v>
      </c>
      <c r="E4983">
        <v>399</v>
      </c>
    </row>
    <row r="4984" spans="1:5">
      <c r="A4984" t="s">
        <v>62</v>
      </c>
      <c r="B4984">
        <v>2012</v>
      </c>
      <c r="C4984">
        <v>30</v>
      </c>
      <c r="D4984">
        <v>76</v>
      </c>
      <c r="E4984">
        <v>95659</v>
      </c>
    </row>
    <row r="4985" spans="1:5">
      <c r="A4985" t="s">
        <v>6</v>
      </c>
      <c r="B4985">
        <v>2012</v>
      </c>
      <c r="C4985">
        <v>31</v>
      </c>
      <c r="D4985">
        <v>16</v>
      </c>
      <c r="E4985">
        <v>5227</v>
      </c>
    </row>
    <row r="4986" spans="1:5">
      <c r="A4986" t="s">
        <v>12</v>
      </c>
      <c r="B4986">
        <v>2012</v>
      </c>
      <c r="C4986">
        <v>31</v>
      </c>
      <c r="D4986">
        <v>5</v>
      </c>
      <c r="E4986">
        <v>1902</v>
      </c>
    </row>
    <row r="4987" spans="1:5">
      <c r="A4987" t="s">
        <v>13</v>
      </c>
      <c r="B4987">
        <v>2012</v>
      </c>
      <c r="C4987">
        <v>31</v>
      </c>
      <c r="D4987">
        <v>22</v>
      </c>
      <c r="E4987">
        <v>9023</v>
      </c>
    </row>
    <row r="4988" spans="1:5">
      <c r="A4988" t="s">
        <v>14</v>
      </c>
      <c r="B4988">
        <v>2012</v>
      </c>
      <c r="C4988">
        <v>31</v>
      </c>
      <c r="D4988">
        <v>3</v>
      </c>
      <c r="E4988">
        <v>620</v>
      </c>
    </row>
    <row r="4989" spans="1:5">
      <c r="A4989" t="s">
        <v>15</v>
      </c>
      <c r="B4989">
        <v>2012</v>
      </c>
      <c r="C4989">
        <v>31</v>
      </c>
      <c r="D4989">
        <v>77</v>
      </c>
      <c r="E4989">
        <v>20636</v>
      </c>
    </row>
    <row r="4990" spans="1:5">
      <c r="A4990" t="s">
        <v>16</v>
      </c>
      <c r="B4990">
        <v>2012</v>
      </c>
      <c r="C4990">
        <v>31</v>
      </c>
      <c r="D4990">
        <v>10</v>
      </c>
      <c r="E4990">
        <v>20801</v>
      </c>
    </row>
    <row r="4991" spans="1:5">
      <c r="A4991" t="s">
        <v>17</v>
      </c>
      <c r="B4991">
        <v>2012</v>
      </c>
      <c r="C4991">
        <v>31</v>
      </c>
      <c r="D4991">
        <v>6</v>
      </c>
      <c r="E4991">
        <v>1193</v>
      </c>
    </row>
    <row r="4992" spans="1:5">
      <c r="A4992" t="s">
        <v>18</v>
      </c>
      <c r="B4992">
        <v>2012</v>
      </c>
      <c r="C4992">
        <v>31</v>
      </c>
      <c r="D4992">
        <v>1</v>
      </c>
      <c r="E4992">
        <v>297</v>
      </c>
    </row>
    <row r="4993" spans="1:5">
      <c r="A4993" t="s">
        <v>19</v>
      </c>
      <c r="B4993">
        <v>2012</v>
      </c>
      <c r="C4993">
        <v>31</v>
      </c>
      <c r="D4993">
        <v>1</v>
      </c>
      <c r="E4993">
        <v>2075</v>
      </c>
    </row>
    <row r="4994" spans="1:5">
      <c r="A4994" t="s">
        <v>20</v>
      </c>
      <c r="B4994">
        <v>2012</v>
      </c>
      <c r="C4994">
        <v>31</v>
      </c>
      <c r="D4994">
        <v>0</v>
      </c>
      <c r="E4994">
        <v>0</v>
      </c>
    </row>
    <row r="4995" spans="1:5">
      <c r="A4995" t="s">
        <v>21</v>
      </c>
      <c r="B4995">
        <v>2012</v>
      </c>
      <c r="C4995">
        <v>31</v>
      </c>
      <c r="D4995">
        <v>38</v>
      </c>
      <c r="E4995">
        <v>27001</v>
      </c>
    </row>
    <row r="4996" spans="1:5">
      <c r="A4996" t="s">
        <v>22</v>
      </c>
      <c r="B4996">
        <v>2012</v>
      </c>
      <c r="C4996">
        <v>31</v>
      </c>
      <c r="D4996">
        <v>21</v>
      </c>
      <c r="E4996">
        <v>13104</v>
      </c>
    </row>
    <row r="4997" spans="1:5">
      <c r="A4997" t="s">
        <v>23</v>
      </c>
      <c r="B4997">
        <v>2012</v>
      </c>
      <c r="C4997">
        <v>31</v>
      </c>
      <c r="D4997">
        <v>5</v>
      </c>
      <c r="E4997">
        <v>2976</v>
      </c>
    </row>
    <row r="4998" spans="1:5">
      <c r="A4998" t="s">
        <v>24</v>
      </c>
      <c r="B4998">
        <v>2012</v>
      </c>
      <c r="C4998">
        <v>31</v>
      </c>
      <c r="D4998">
        <v>71</v>
      </c>
      <c r="E4998">
        <v>30953</v>
      </c>
    </row>
    <row r="4999" spans="1:5">
      <c r="A4999" t="s">
        <v>25</v>
      </c>
      <c r="B4999">
        <v>2012</v>
      </c>
      <c r="C4999">
        <v>31</v>
      </c>
      <c r="D4999">
        <v>30</v>
      </c>
      <c r="E4999">
        <v>5651</v>
      </c>
    </row>
    <row r="5000" spans="1:5">
      <c r="A5000" t="s">
        <v>26</v>
      </c>
      <c r="B5000">
        <v>2012</v>
      </c>
      <c r="C5000">
        <v>31</v>
      </c>
      <c r="D5000">
        <v>3</v>
      </c>
      <c r="E5000">
        <v>412</v>
      </c>
    </row>
    <row r="5001" spans="1:5">
      <c r="A5001" t="s">
        <v>27</v>
      </c>
      <c r="B5001">
        <v>2012</v>
      </c>
      <c r="C5001">
        <v>31</v>
      </c>
      <c r="D5001">
        <v>12</v>
      </c>
      <c r="E5001">
        <v>2693</v>
      </c>
    </row>
    <row r="5002" spans="1:5">
      <c r="A5002" t="s">
        <v>28</v>
      </c>
      <c r="B5002">
        <v>2012</v>
      </c>
      <c r="C5002">
        <v>31</v>
      </c>
      <c r="D5002">
        <v>12</v>
      </c>
      <c r="E5002">
        <v>18330</v>
      </c>
    </row>
    <row r="5003" spans="1:5">
      <c r="A5003" t="s">
        <v>29</v>
      </c>
      <c r="B5003">
        <v>2012</v>
      </c>
      <c r="C5003">
        <v>31</v>
      </c>
      <c r="D5003">
        <v>27</v>
      </c>
      <c r="E5003">
        <v>18388</v>
      </c>
    </row>
    <row r="5004" spans="1:5">
      <c r="A5004" t="s">
        <v>30</v>
      </c>
      <c r="B5004">
        <v>2012</v>
      </c>
      <c r="C5004">
        <v>31</v>
      </c>
      <c r="D5004">
        <v>22</v>
      </c>
      <c r="E5004">
        <v>3757</v>
      </c>
    </row>
    <row r="5005" spans="1:5">
      <c r="A5005" t="s">
        <v>31</v>
      </c>
      <c r="B5005">
        <v>2012</v>
      </c>
      <c r="C5005">
        <v>31</v>
      </c>
      <c r="D5005">
        <v>4</v>
      </c>
      <c r="E5005">
        <v>829</v>
      </c>
    </row>
    <row r="5006" spans="1:5">
      <c r="A5006" t="s">
        <v>32</v>
      </c>
      <c r="B5006">
        <v>2012</v>
      </c>
      <c r="C5006">
        <v>31</v>
      </c>
      <c r="D5006">
        <v>30</v>
      </c>
      <c r="E5006">
        <v>21616</v>
      </c>
    </row>
    <row r="5007" spans="1:5">
      <c r="A5007" t="s">
        <v>33</v>
      </c>
      <c r="B5007">
        <v>2012</v>
      </c>
      <c r="C5007">
        <v>31</v>
      </c>
      <c r="D5007">
        <v>30</v>
      </c>
      <c r="E5007">
        <v>8315</v>
      </c>
    </row>
    <row r="5008" spans="1:5">
      <c r="A5008" t="s">
        <v>34</v>
      </c>
      <c r="B5008">
        <v>2012</v>
      </c>
      <c r="C5008">
        <v>31</v>
      </c>
      <c r="D5008">
        <v>10</v>
      </c>
      <c r="E5008">
        <v>3099</v>
      </c>
    </row>
    <row r="5009" spans="1:5">
      <c r="A5009" t="s">
        <v>35</v>
      </c>
      <c r="B5009">
        <v>2012</v>
      </c>
      <c r="C5009">
        <v>31</v>
      </c>
      <c r="D5009">
        <v>30</v>
      </c>
      <c r="E5009">
        <v>7841</v>
      </c>
    </row>
    <row r="5010" spans="1:5">
      <c r="A5010" t="s">
        <v>36</v>
      </c>
      <c r="B5010">
        <v>2012</v>
      </c>
      <c r="C5010">
        <v>31</v>
      </c>
      <c r="D5010">
        <v>21</v>
      </c>
      <c r="E5010">
        <v>3072</v>
      </c>
    </row>
    <row r="5011" spans="1:5">
      <c r="A5011" t="s">
        <v>37</v>
      </c>
      <c r="B5011">
        <v>2012</v>
      </c>
      <c r="C5011">
        <v>31</v>
      </c>
      <c r="D5011">
        <v>5</v>
      </c>
      <c r="E5011">
        <v>1254</v>
      </c>
    </row>
    <row r="5012" spans="1:5">
      <c r="A5012" t="s">
        <v>38</v>
      </c>
      <c r="B5012">
        <v>2012</v>
      </c>
      <c r="C5012">
        <v>31</v>
      </c>
      <c r="D5012">
        <v>10</v>
      </c>
      <c r="E5012">
        <v>1456</v>
      </c>
    </row>
    <row r="5013" spans="1:5">
      <c r="A5013" t="s">
        <v>39</v>
      </c>
      <c r="B5013">
        <v>2012</v>
      </c>
      <c r="C5013">
        <v>31</v>
      </c>
      <c r="D5013">
        <v>23</v>
      </c>
      <c r="E5013">
        <v>10139</v>
      </c>
    </row>
    <row r="5014" spans="1:5">
      <c r="A5014" t="s">
        <v>40</v>
      </c>
      <c r="B5014">
        <v>2012</v>
      </c>
      <c r="C5014">
        <v>31</v>
      </c>
      <c r="D5014">
        <v>16</v>
      </c>
      <c r="E5014">
        <v>2453</v>
      </c>
    </row>
    <row r="5015" spans="1:5">
      <c r="A5015" t="s">
        <v>41</v>
      </c>
      <c r="B5015">
        <v>2012</v>
      </c>
      <c r="C5015">
        <v>31</v>
      </c>
      <c r="D5015">
        <v>12</v>
      </c>
      <c r="E5015">
        <v>1739</v>
      </c>
    </row>
    <row r="5016" spans="1:5">
      <c r="A5016" t="s">
        <v>42</v>
      </c>
      <c r="B5016">
        <v>2012</v>
      </c>
      <c r="C5016">
        <v>31</v>
      </c>
      <c r="D5016">
        <v>10</v>
      </c>
      <c r="E5016">
        <v>3549</v>
      </c>
    </row>
    <row r="5017" spans="1:5">
      <c r="A5017" t="s">
        <v>43</v>
      </c>
      <c r="B5017">
        <v>2012</v>
      </c>
      <c r="C5017">
        <v>31</v>
      </c>
      <c r="D5017">
        <v>59</v>
      </c>
      <c r="E5017">
        <v>5279</v>
      </c>
    </row>
    <row r="5018" spans="1:5">
      <c r="A5018" t="s">
        <v>44</v>
      </c>
      <c r="B5018">
        <v>2012</v>
      </c>
      <c r="C5018">
        <v>31</v>
      </c>
      <c r="D5018">
        <v>21</v>
      </c>
      <c r="E5018">
        <v>4595</v>
      </c>
    </row>
    <row r="5019" spans="1:5">
      <c r="A5019" t="s">
        <v>45</v>
      </c>
      <c r="B5019">
        <v>2012</v>
      </c>
      <c r="C5019">
        <v>31</v>
      </c>
      <c r="D5019">
        <v>7</v>
      </c>
      <c r="E5019">
        <v>1040</v>
      </c>
    </row>
    <row r="5020" spans="1:5">
      <c r="A5020" t="s">
        <v>46</v>
      </c>
      <c r="B5020">
        <v>2012</v>
      </c>
      <c r="C5020">
        <v>31</v>
      </c>
      <c r="D5020">
        <v>27</v>
      </c>
      <c r="E5020">
        <v>7233</v>
      </c>
    </row>
    <row r="5021" spans="1:5">
      <c r="A5021" t="s">
        <v>47</v>
      </c>
      <c r="B5021">
        <v>2012</v>
      </c>
      <c r="C5021">
        <v>31</v>
      </c>
      <c r="D5021">
        <v>18</v>
      </c>
      <c r="E5021">
        <v>3439</v>
      </c>
    </row>
    <row r="5022" spans="1:5">
      <c r="A5022" t="s">
        <v>48</v>
      </c>
      <c r="B5022">
        <v>2012</v>
      </c>
      <c r="C5022">
        <v>31</v>
      </c>
      <c r="D5022">
        <v>8</v>
      </c>
      <c r="E5022">
        <v>1622</v>
      </c>
    </row>
    <row r="5023" spans="1:5">
      <c r="A5023" t="s">
        <v>49</v>
      </c>
      <c r="B5023">
        <v>2012</v>
      </c>
      <c r="C5023">
        <v>31</v>
      </c>
      <c r="D5023">
        <v>35</v>
      </c>
      <c r="E5023">
        <v>8936</v>
      </c>
    </row>
    <row r="5024" spans="1:5">
      <c r="A5024" t="s">
        <v>50</v>
      </c>
      <c r="B5024">
        <v>2012</v>
      </c>
      <c r="C5024">
        <v>31</v>
      </c>
      <c r="D5024">
        <v>18</v>
      </c>
      <c r="E5024">
        <v>4106</v>
      </c>
    </row>
    <row r="5025" spans="1:5">
      <c r="A5025" t="s">
        <v>51</v>
      </c>
      <c r="B5025">
        <v>2012</v>
      </c>
      <c r="C5025">
        <v>31</v>
      </c>
      <c r="D5025">
        <v>13</v>
      </c>
      <c r="E5025">
        <v>3486</v>
      </c>
    </row>
    <row r="5026" spans="1:5">
      <c r="A5026" t="s">
        <v>52</v>
      </c>
      <c r="B5026">
        <v>2012</v>
      </c>
      <c r="C5026">
        <v>31</v>
      </c>
      <c r="D5026">
        <v>3</v>
      </c>
      <c r="E5026">
        <v>475</v>
      </c>
    </row>
    <row r="5027" spans="1:5">
      <c r="A5027" t="s">
        <v>53</v>
      </c>
      <c r="B5027">
        <v>2012</v>
      </c>
      <c r="C5027">
        <v>31</v>
      </c>
      <c r="D5027">
        <v>51</v>
      </c>
      <c r="E5027">
        <v>7960</v>
      </c>
    </row>
    <row r="5028" spans="1:5">
      <c r="A5028" t="s">
        <v>54</v>
      </c>
      <c r="B5028">
        <v>2012</v>
      </c>
      <c r="C5028">
        <v>31</v>
      </c>
      <c r="D5028">
        <v>45</v>
      </c>
      <c r="E5028">
        <v>33653</v>
      </c>
    </row>
    <row r="5029" spans="1:5">
      <c r="A5029" t="s">
        <v>55</v>
      </c>
      <c r="B5029">
        <v>2012</v>
      </c>
      <c r="C5029">
        <v>31</v>
      </c>
      <c r="D5029">
        <v>43</v>
      </c>
      <c r="E5029">
        <v>16487</v>
      </c>
    </row>
    <row r="5030" spans="1:5">
      <c r="A5030" t="s">
        <v>56</v>
      </c>
      <c r="B5030">
        <v>2012</v>
      </c>
      <c r="C5030">
        <v>31</v>
      </c>
      <c r="D5030">
        <v>6</v>
      </c>
      <c r="E5030">
        <v>1468</v>
      </c>
    </row>
    <row r="5031" spans="1:5">
      <c r="A5031" t="s">
        <v>57</v>
      </c>
      <c r="B5031">
        <v>2012</v>
      </c>
      <c r="C5031">
        <v>31</v>
      </c>
      <c r="D5031">
        <v>88</v>
      </c>
      <c r="E5031">
        <v>65452</v>
      </c>
    </row>
    <row r="5032" spans="1:5">
      <c r="A5032" t="s">
        <v>58</v>
      </c>
      <c r="B5032">
        <v>2012</v>
      </c>
      <c r="C5032">
        <v>31</v>
      </c>
      <c r="D5032">
        <v>8</v>
      </c>
      <c r="E5032">
        <v>3476</v>
      </c>
    </row>
    <row r="5033" spans="1:5">
      <c r="A5033" t="s">
        <v>59</v>
      </c>
      <c r="B5033">
        <v>2012</v>
      </c>
      <c r="C5033">
        <v>31</v>
      </c>
      <c r="D5033">
        <v>26</v>
      </c>
      <c r="E5033">
        <v>9634</v>
      </c>
    </row>
    <row r="5034" spans="1:5">
      <c r="A5034" t="s">
        <v>60</v>
      </c>
      <c r="B5034">
        <v>2012</v>
      </c>
      <c r="C5034">
        <v>31</v>
      </c>
      <c r="D5034">
        <v>27</v>
      </c>
      <c r="E5034">
        <v>1993</v>
      </c>
    </row>
    <row r="5035" spans="1:5">
      <c r="A5035" t="s">
        <v>61</v>
      </c>
      <c r="B5035">
        <v>2012</v>
      </c>
      <c r="C5035">
        <v>31</v>
      </c>
      <c r="D5035">
        <v>16</v>
      </c>
      <c r="E5035">
        <v>2941</v>
      </c>
    </row>
    <row r="5036" spans="1:5">
      <c r="A5036" t="s">
        <v>63</v>
      </c>
      <c r="B5036">
        <v>2012</v>
      </c>
      <c r="C5036">
        <v>31</v>
      </c>
      <c r="D5036">
        <v>1</v>
      </c>
      <c r="E5036">
        <v>234</v>
      </c>
    </row>
    <row r="5037" spans="1:5">
      <c r="A5037" t="s">
        <v>62</v>
      </c>
      <c r="B5037">
        <v>2012</v>
      </c>
      <c r="C5037">
        <v>31</v>
      </c>
      <c r="D5037">
        <v>65</v>
      </c>
      <c r="E5037">
        <v>91741</v>
      </c>
    </row>
    <row r="5038" spans="1:5">
      <c r="A5038" t="s">
        <v>6</v>
      </c>
      <c r="B5038">
        <v>2012</v>
      </c>
      <c r="C5038">
        <v>32</v>
      </c>
      <c r="D5038">
        <v>16</v>
      </c>
      <c r="E5038">
        <v>5677</v>
      </c>
    </row>
    <row r="5039" spans="1:5">
      <c r="A5039" t="s">
        <v>12</v>
      </c>
      <c r="B5039">
        <v>2012</v>
      </c>
      <c r="C5039">
        <v>32</v>
      </c>
      <c r="D5039">
        <v>5</v>
      </c>
      <c r="E5039">
        <v>1838</v>
      </c>
    </row>
    <row r="5040" spans="1:5">
      <c r="A5040" t="s">
        <v>13</v>
      </c>
      <c r="B5040">
        <v>2012</v>
      </c>
      <c r="C5040">
        <v>32</v>
      </c>
      <c r="D5040">
        <v>22</v>
      </c>
      <c r="E5040">
        <v>10254</v>
      </c>
    </row>
    <row r="5041" spans="1:5">
      <c r="A5041" t="s">
        <v>14</v>
      </c>
      <c r="B5041">
        <v>2012</v>
      </c>
      <c r="C5041">
        <v>32</v>
      </c>
      <c r="D5041">
        <v>3</v>
      </c>
      <c r="E5041">
        <v>696</v>
      </c>
    </row>
    <row r="5042" spans="1:5">
      <c r="A5042" t="s">
        <v>15</v>
      </c>
      <c r="B5042">
        <v>2012</v>
      </c>
      <c r="C5042">
        <v>32</v>
      </c>
      <c r="D5042">
        <v>74</v>
      </c>
      <c r="E5042">
        <v>21247</v>
      </c>
    </row>
    <row r="5043" spans="1:5">
      <c r="A5043" t="s">
        <v>16</v>
      </c>
      <c r="B5043">
        <v>2012</v>
      </c>
      <c r="C5043">
        <v>32</v>
      </c>
      <c r="D5043">
        <v>11</v>
      </c>
      <c r="E5043">
        <v>20986</v>
      </c>
    </row>
    <row r="5044" spans="1:5">
      <c r="A5044" t="s">
        <v>17</v>
      </c>
      <c r="B5044">
        <v>2012</v>
      </c>
      <c r="C5044">
        <v>32</v>
      </c>
      <c r="D5044">
        <v>6</v>
      </c>
      <c r="E5044">
        <v>1181</v>
      </c>
    </row>
    <row r="5045" spans="1:5">
      <c r="A5045" t="s">
        <v>18</v>
      </c>
      <c r="B5045">
        <v>2012</v>
      </c>
      <c r="C5045">
        <v>32</v>
      </c>
      <c r="D5045">
        <v>1</v>
      </c>
      <c r="E5045">
        <v>329</v>
      </c>
    </row>
    <row r="5046" spans="1:5">
      <c r="A5046" t="s">
        <v>19</v>
      </c>
      <c r="B5046">
        <v>2012</v>
      </c>
      <c r="C5046">
        <v>32</v>
      </c>
      <c r="D5046">
        <v>1</v>
      </c>
      <c r="E5046">
        <v>1963</v>
      </c>
    </row>
    <row r="5047" spans="1:5">
      <c r="A5047" t="s">
        <v>20</v>
      </c>
      <c r="B5047">
        <v>2012</v>
      </c>
      <c r="C5047">
        <v>32</v>
      </c>
      <c r="D5047">
        <v>0</v>
      </c>
      <c r="E5047">
        <v>0</v>
      </c>
    </row>
    <row r="5048" spans="1:5">
      <c r="A5048" t="s">
        <v>21</v>
      </c>
      <c r="B5048">
        <v>2012</v>
      </c>
      <c r="C5048">
        <v>32</v>
      </c>
      <c r="D5048">
        <v>37</v>
      </c>
      <c r="E5048">
        <v>27824</v>
      </c>
    </row>
    <row r="5049" spans="1:5">
      <c r="A5049" t="s">
        <v>22</v>
      </c>
      <c r="B5049">
        <v>2012</v>
      </c>
      <c r="C5049">
        <v>32</v>
      </c>
      <c r="D5049">
        <v>21</v>
      </c>
      <c r="E5049">
        <v>13870</v>
      </c>
    </row>
    <row r="5050" spans="1:5">
      <c r="A5050" t="s">
        <v>23</v>
      </c>
      <c r="B5050">
        <v>2012</v>
      </c>
      <c r="C5050">
        <v>32</v>
      </c>
      <c r="D5050">
        <v>5</v>
      </c>
      <c r="E5050">
        <v>2880</v>
      </c>
    </row>
    <row r="5051" spans="1:5">
      <c r="A5051" t="s">
        <v>24</v>
      </c>
      <c r="B5051">
        <v>2012</v>
      </c>
      <c r="C5051">
        <v>32</v>
      </c>
      <c r="D5051">
        <v>69</v>
      </c>
      <c r="E5051">
        <v>29636</v>
      </c>
    </row>
    <row r="5052" spans="1:5">
      <c r="A5052" t="s">
        <v>25</v>
      </c>
      <c r="B5052">
        <v>2012</v>
      </c>
      <c r="C5052">
        <v>32</v>
      </c>
      <c r="D5052">
        <v>30</v>
      </c>
      <c r="E5052">
        <v>5660</v>
      </c>
    </row>
    <row r="5053" spans="1:5">
      <c r="A5053" t="s">
        <v>26</v>
      </c>
      <c r="B5053">
        <v>2012</v>
      </c>
      <c r="C5053">
        <v>32</v>
      </c>
      <c r="D5053">
        <v>1</v>
      </c>
      <c r="E5053">
        <v>149</v>
      </c>
    </row>
    <row r="5054" spans="1:5">
      <c r="A5054" t="s">
        <v>27</v>
      </c>
      <c r="B5054">
        <v>2012</v>
      </c>
      <c r="C5054">
        <v>32</v>
      </c>
      <c r="D5054">
        <v>12</v>
      </c>
      <c r="E5054">
        <v>2676</v>
      </c>
    </row>
    <row r="5055" spans="1:5">
      <c r="A5055" t="s">
        <v>28</v>
      </c>
      <c r="B5055">
        <v>2012</v>
      </c>
      <c r="C5055">
        <v>32</v>
      </c>
      <c r="D5055">
        <v>11</v>
      </c>
      <c r="E5055">
        <v>15728</v>
      </c>
    </row>
    <row r="5056" spans="1:5">
      <c r="A5056" t="s">
        <v>29</v>
      </c>
      <c r="B5056">
        <v>2012</v>
      </c>
      <c r="C5056">
        <v>32</v>
      </c>
      <c r="D5056">
        <v>29</v>
      </c>
      <c r="E5056">
        <v>19684</v>
      </c>
    </row>
    <row r="5057" spans="1:5">
      <c r="A5057" t="s">
        <v>30</v>
      </c>
      <c r="B5057">
        <v>2012</v>
      </c>
      <c r="C5057">
        <v>32</v>
      </c>
      <c r="D5057">
        <v>22</v>
      </c>
      <c r="E5057">
        <v>3923</v>
      </c>
    </row>
    <row r="5058" spans="1:5">
      <c r="A5058" t="s">
        <v>31</v>
      </c>
      <c r="B5058">
        <v>2012</v>
      </c>
      <c r="C5058">
        <v>32</v>
      </c>
      <c r="D5058">
        <v>4</v>
      </c>
      <c r="E5058">
        <v>756</v>
      </c>
    </row>
    <row r="5059" spans="1:5">
      <c r="A5059" t="s">
        <v>32</v>
      </c>
      <c r="B5059">
        <v>2012</v>
      </c>
      <c r="C5059">
        <v>32</v>
      </c>
      <c r="D5059">
        <v>31</v>
      </c>
      <c r="E5059">
        <v>21909</v>
      </c>
    </row>
    <row r="5060" spans="1:5">
      <c r="A5060" t="s">
        <v>33</v>
      </c>
      <c r="B5060">
        <v>2012</v>
      </c>
      <c r="C5060">
        <v>32</v>
      </c>
      <c r="D5060">
        <v>31</v>
      </c>
      <c r="E5060">
        <v>8704</v>
      </c>
    </row>
    <row r="5061" spans="1:5">
      <c r="A5061" t="s">
        <v>34</v>
      </c>
      <c r="B5061">
        <v>2012</v>
      </c>
      <c r="C5061">
        <v>32</v>
      </c>
      <c r="D5061">
        <v>12</v>
      </c>
      <c r="E5061">
        <v>3940</v>
      </c>
    </row>
    <row r="5062" spans="1:5">
      <c r="A5062" t="s">
        <v>35</v>
      </c>
      <c r="B5062">
        <v>2012</v>
      </c>
      <c r="C5062">
        <v>32</v>
      </c>
      <c r="D5062">
        <v>31</v>
      </c>
      <c r="E5062">
        <v>7998</v>
      </c>
    </row>
    <row r="5063" spans="1:5">
      <c r="A5063" t="s">
        <v>36</v>
      </c>
      <c r="B5063">
        <v>2012</v>
      </c>
      <c r="C5063">
        <v>32</v>
      </c>
      <c r="D5063">
        <v>20</v>
      </c>
      <c r="E5063">
        <v>3177</v>
      </c>
    </row>
    <row r="5064" spans="1:5">
      <c r="A5064" t="s">
        <v>37</v>
      </c>
      <c r="B5064">
        <v>2012</v>
      </c>
      <c r="C5064">
        <v>32</v>
      </c>
      <c r="D5064">
        <v>5</v>
      </c>
      <c r="E5064">
        <v>1184</v>
      </c>
    </row>
    <row r="5065" spans="1:5">
      <c r="A5065" t="s">
        <v>38</v>
      </c>
      <c r="B5065">
        <v>2012</v>
      </c>
      <c r="C5065">
        <v>32</v>
      </c>
      <c r="D5065">
        <v>9</v>
      </c>
      <c r="E5065">
        <v>942</v>
      </c>
    </row>
    <row r="5066" spans="1:5">
      <c r="A5066" t="s">
        <v>39</v>
      </c>
      <c r="B5066">
        <v>2012</v>
      </c>
      <c r="C5066">
        <v>32</v>
      </c>
      <c r="D5066">
        <v>21</v>
      </c>
      <c r="E5066">
        <v>6865</v>
      </c>
    </row>
    <row r="5067" spans="1:5">
      <c r="A5067" t="s">
        <v>40</v>
      </c>
      <c r="B5067">
        <v>2012</v>
      </c>
      <c r="C5067">
        <v>32</v>
      </c>
      <c r="D5067">
        <v>16</v>
      </c>
      <c r="E5067">
        <v>2620</v>
      </c>
    </row>
    <row r="5068" spans="1:5">
      <c r="A5068" t="s">
        <v>41</v>
      </c>
      <c r="B5068">
        <v>2012</v>
      </c>
      <c r="C5068">
        <v>32</v>
      </c>
      <c r="D5068">
        <v>12</v>
      </c>
      <c r="E5068">
        <v>1822</v>
      </c>
    </row>
    <row r="5069" spans="1:5">
      <c r="A5069" t="s">
        <v>42</v>
      </c>
      <c r="B5069">
        <v>2012</v>
      </c>
      <c r="C5069">
        <v>32</v>
      </c>
      <c r="D5069">
        <v>11</v>
      </c>
      <c r="E5069">
        <v>4060</v>
      </c>
    </row>
    <row r="5070" spans="1:5">
      <c r="A5070" t="s">
        <v>43</v>
      </c>
      <c r="B5070">
        <v>2012</v>
      </c>
      <c r="C5070">
        <v>32</v>
      </c>
      <c r="D5070">
        <v>59</v>
      </c>
      <c r="E5070">
        <v>5417</v>
      </c>
    </row>
    <row r="5071" spans="1:5">
      <c r="A5071" t="s">
        <v>44</v>
      </c>
      <c r="B5071">
        <v>2012</v>
      </c>
      <c r="C5071">
        <v>32</v>
      </c>
      <c r="D5071">
        <v>25</v>
      </c>
      <c r="E5071">
        <v>5837</v>
      </c>
    </row>
    <row r="5072" spans="1:5">
      <c r="A5072" t="s">
        <v>45</v>
      </c>
      <c r="B5072">
        <v>2012</v>
      </c>
      <c r="C5072">
        <v>32</v>
      </c>
      <c r="D5072">
        <v>5</v>
      </c>
      <c r="E5072">
        <v>844</v>
      </c>
    </row>
    <row r="5073" spans="1:5">
      <c r="A5073" t="s">
        <v>46</v>
      </c>
      <c r="B5073">
        <v>2012</v>
      </c>
      <c r="C5073">
        <v>32</v>
      </c>
      <c r="D5073">
        <v>27</v>
      </c>
      <c r="E5073">
        <v>7358</v>
      </c>
    </row>
    <row r="5074" spans="1:5">
      <c r="A5074" t="s">
        <v>47</v>
      </c>
      <c r="B5074">
        <v>2012</v>
      </c>
      <c r="C5074">
        <v>32</v>
      </c>
      <c r="D5074">
        <v>17</v>
      </c>
      <c r="E5074">
        <v>2784</v>
      </c>
    </row>
    <row r="5075" spans="1:5">
      <c r="A5075" t="s">
        <v>48</v>
      </c>
      <c r="B5075">
        <v>2012</v>
      </c>
      <c r="C5075">
        <v>32</v>
      </c>
      <c r="D5075">
        <v>9</v>
      </c>
      <c r="E5075">
        <v>1543</v>
      </c>
    </row>
    <row r="5076" spans="1:5">
      <c r="A5076" t="s">
        <v>49</v>
      </c>
      <c r="B5076">
        <v>2012</v>
      </c>
      <c r="C5076">
        <v>32</v>
      </c>
      <c r="D5076">
        <v>34</v>
      </c>
      <c r="E5076">
        <v>9101</v>
      </c>
    </row>
    <row r="5077" spans="1:5">
      <c r="A5077" t="s">
        <v>50</v>
      </c>
      <c r="B5077">
        <v>2012</v>
      </c>
      <c r="C5077">
        <v>32</v>
      </c>
      <c r="D5077">
        <v>18</v>
      </c>
      <c r="E5077">
        <v>4006</v>
      </c>
    </row>
    <row r="5078" spans="1:5">
      <c r="A5078" t="s">
        <v>51</v>
      </c>
      <c r="B5078">
        <v>2012</v>
      </c>
      <c r="C5078">
        <v>32</v>
      </c>
      <c r="D5078">
        <v>13</v>
      </c>
      <c r="E5078">
        <v>3425</v>
      </c>
    </row>
    <row r="5079" spans="1:5">
      <c r="A5079" t="s">
        <v>52</v>
      </c>
      <c r="B5079">
        <v>2012</v>
      </c>
      <c r="C5079">
        <v>32</v>
      </c>
      <c r="D5079">
        <v>3</v>
      </c>
      <c r="E5079">
        <v>489</v>
      </c>
    </row>
    <row r="5080" spans="1:5">
      <c r="A5080" t="s">
        <v>53</v>
      </c>
      <c r="B5080">
        <v>2012</v>
      </c>
      <c r="C5080">
        <v>32</v>
      </c>
      <c r="D5080">
        <v>50</v>
      </c>
      <c r="E5080">
        <v>7903</v>
      </c>
    </row>
    <row r="5081" spans="1:5">
      <c r="A5081" t="s">
        <v>54</v>
      </c>
      <c r="B5081">
        <v>2012</v>
      </c>
      <c r="C5081">
        <v>32</v>
      </c>
      <c r="D5081">
        <v>45</v>
      </c>
      <c r="E5081">
        <v>34496</v>
      </c>
    </row>
    <row r="5082" spans="1:5">
      <c r="A5082" t="s">
        <v>55</v>
      </c>
      <c r="B5082">
        <v>2012</v>
      </c>
      <c r="C5082">
        <v>32</v>
      </c>
      <c r="D5082">
        <v>42</v>
      </c>
      <c r="E5082">
        <v>16126</v>
      </c>
    </row>
    <row r="5083" spans="1:5">
      <c r="A5083" t="s">
        <v>56</v>
      </c>
      <c r="B5083">
        <v>2012</v>
      </c>
      <c r="C5083">
        <v>32</v>
      </c>
      <c r="D5083">
        <v>7</v>
      </c>
      <c r="E5083">
        <v>1700</v>
      </c>
    </row>
    <row r="5084" spans="1:5">
      <c r="A5084" t="s">
        <v>57</v>
      </c>
      <c r="B5084">
        <v>2012</v>
      </c>
      <c r="C5084">
        <v>32</v>
      </c>
      <c r="D5084">
        <v>87</v>
      </c>
      <c r="E5084">
        <v>63704</v>
      </c>
    </row>
    <row r="5085" spans="1:5">
      <c r="A5085" t="s">
        <v>58</v>
      </c>
      <c r="B5085">
        <v>2012</v>
      </c>
      <c r="C5085">
        <v>32</v>
      </c>
      <c r="D5085">
        <v>8</v>
      </c>
      <c r="E5085">
        <v>4370</v>
      </c>
    </row>
    <row r="5086" spans="1:5">
      <c r="A5086" t="s">
        <v>59</v>
      </c>
      <c r="B5086">
        <v>2012</v>
      </c>
      <c r="C5086">
        <v>32</v>
      </c>
      <c r="D5086">
        <v>25</v>
      </c>
      <c r="E5086">
        <v>9383</v>
      </c>
    </row>
    <row r="5087" spans="1:5">
      <c r="A5087" t="s">
        <v>60</v>
      </c>
      <c r="B5087">
        <v>2012</v>
      </c>
      <c r="C5087">
        <v>32</v>
      </c>
      <c r="D5087">
        <v>28</v>
      </c>
      <c r="E5087">
        <v>2167</v>
      </c>
    </row>
    <row r="5088" spans="1:5">
      <c r="A5088" t="s">
        <v>61</v>
      </c>
      <c r="B5088">
        <v>2012</v>
      </c>
      <c r="C5088">
        <v>32</v>
      </c>
      <c r="D5088">
        <v>16</v>
      </c>
      <c r="E5088">
        <v>3015</v>
      </c>
    </row>
    <row r="5089" spans="1:5">
      <c r="A5089" t="s">
        <v>63</v>
      </c>
      <c r="B5089">
        <v>2012</v>
      </c>
      <c r="C5089">
        <v>32</v>
      </c>
      <c r="D5089">
        <v>1</v>
      </c>
      <c r="E5089">
        <v>400</v>
      </c>
    </row>
    <row r="5090" spans="1:5">
      <c r="A5090" t="s">
        <v>62</v>
      </c>
      <c r="B5090">
        <v>2012</v>
      </c>
      <c r="C5090">
        <v>32</v>
      </c>
      <c r="D5090">
        <v>75</v>
      </c>
      <c r="E5090">
        <v>96695</v>
      </c>
    </row>
    <row r="5091" spans="1:5">
      <c r="A5091" t="s">
        <v>6</v>
      </c>
      <c r="B5091">
        <v>2012</v>
      </c>
      <c r="C5091">
        <v>33</v>
      </c>
      <c r="D5091">
        <v>15</v>
      </c>
      <c r="E5091">
        <v>5829</v>
      </c>
    </row>
    <row r="5092" spans="1:5">
      <c r="A5092" t="s">
        <v>12</v>
      </c>
      <c r="B5092">
        <v>2012</v>
      </c>
      <c r="C5092">
        <v>33</v>
      </c>
      <c r="D5092">
        <v>5</v>
      </c>
      <c r="E5092">
        <v>2040</v>
      </c>
    </row>
    <row r="5093" spans="1:5">
      <c r="A5093" t="s">
        <v>13</v>
      </c>
      <c r="B5093">
        <v>2012</v>
      </c>
      <c r="C5093">
        <v>33</v>
      </c>
      <c r="D5093">
        <v>23</v>
      </c>
      <c r="E5093">
        <v>10535</v>
      </c>
    </row>
    <row r="5094" spans="1:5">
      <c r="A5094" t="s">
        <v>14</v>
      </c>
      <c r="B5094">
        <v>2012</v>
      </c>
      <c r="C5094">
        <v>33</v>
      </c>
      <c r="D5094">
        <v>1</v>
      </c>
      <c r="E5094">
        <v>244</v>
      </c>
    </row>
    <row r="5095" spans="1:5">
      <c r="A5095" t="s">
        <v>15</v>
      </c>
      <c r="B5095">
        <v>2012</v>
      </c>
      <c r="C5095">
        <v>33</v>
      </c>
      <c r="D5095">
        <v>70</v>
      </c>
      <c r="E5095">
        <v>14858</v>
      </c>
    </row>
    <row r="5096" spans="1:5">
      <c r="A5096" t="s">
        <v>16</v>
      </c>
      <c r="B5096">
        <v>2012</v>
      </c>
      <c r="C5096">
        <v>33</v>
      </c>
      <c r="D5096">
        <v>11</v>
      </c>
      <c r="E5096">
        <v>21505</v>
      </c>
    </row>
    <row r="5097" spans="1:5">
      <c r="A5097" t="s">
        <v>17</v>
      </c>
      <c r="B5097">
        <v>2012</v>
      </c>
      <c r="C5097">
        <v>33</v>
      </c>
      <c r="D5097">
        <v>6</v>
      </c>
      <c r="E5097">
        <v>1317</v>
      </c>
    </row>
    <row r="5098" spans="1:5">
      <c r="A5098" t="s">
        <v>18</v>
      </c>
      <c r="B5098">
        <v>2012</v>
      </c>
      <c r="C5098">
        <v>33</v>
      </c>
      <c r="D5098">
        <v>2</v>
      </c>
      <c r="E5098">
        <v>881</v>
      </c>
    </row>
    <row r="5099" spans="1:5">
      <c r="A5099" t="s">
        <v>19</v>
      </c>
      <c r="B5099">
        <v>2012</v>
      </c>
      <c r="C5099">
        <v>33</v>
      </c>
      <c r="D5099">
        <v>1</v>
      </c>
      <c r="E5099">
        <v>1815</v>
      </c>
    </row>
    <row r="5100" spans="1:5">
      <c r="A5100" t="s">
        <v>20</v>
      </c>
      <c r="B5100">
        <v>2012</v>
      </c>
      <c r="C5100">
        <v>33</v>
      </c>
      <c r="D5100">
        <v>0</v>
      </c>
      <c r="E5100">
        <v>0</v>
      </c>
    </row>
    <row r="5101" spans="1:5">
      <c r="A5101" t="s">
        <v>21</v>
      </c>
      <c r="B5101">
        <v>2012</v>
      </c>
      <c r="C5101">
        <v>33</v>
      </c>
      <c r="D5101">
        <v>37</v>
      </c>
      <c r="E5101">
        <v>30197</v>
      </c>
    </row>
    <row r="5102" spans="1:5">
      <c r="A5102" t="s">
        <v>22</v>
      </c>
      <c r="B5102">
        <v>2012</v>
      </c>
      <c r="C5102">
        <v>33</v>
      </c>
      <c r="D5102">
        <v>20</v>
      </c>
      <c r="E5102">
        <v>11951</v>
      </c>
    </row>
    <row r="5103" spans="1:5">
      <c r="A5103" t="s">
        <v>23</v>
      </c>
      <c r="B5103">
        <v>2012</v>
      </c>
      <c r="C5103">
        <v>33</v>
      </c>
      <c r="D5103">
        <v>5</v>
      </c>
      <c r="E5103">
        <v>3010</v>
      </c>
    </row>
    <row r="5104" spans="1:5">
      <c r="A5104" t="s">
        <v>24</v>
      </c>
      <c r="B5104">
        <v>2012</v>
      </c>
      <c r="C5104">
        <v>33</v>
      </c>
      <c r="D5104">
        <v>70</v>
      </c>
      <c r="E5104">
        <v>36986</v>
      </c>
    </row>
    <row r="5105" spans="1:5">
      <c r="A5105" t="s">
        <v>25</v>
      </c>
      <c r="B5105">
        <v>2012</v>
      </c>
      <c r="C5105">
        <v>33</v>
      </c>
      <c r="D5105">
        <v>30</v>
      </c>
      <c r="E5105">
        <v>6088</v>
      </c>
    </row>
    <row r="5106" spans="1:5">
      <c r="A5106" t="s">
        <v>26</v>
      </c>
      <c r="B5106">
        <v>2012</v>
      </c>
      <c r="C5106">
        <v>33</v>
      </c>
      <c r="D5106">
        <v>1</v>
      </c>
      <c r="E5106">
        <v>203</v>
      </c>
    </row>
    <row r="5107" spans="1:5">
      <c r="A5107" t="s">
        <v>27</v>
      </c>
      <c r="B5107">
        <v>2012</v>
      </c>
      <c r="C5107">
        <v>33</v>
      </c>
      <c r="D5107">
        <v>12</v>
      </c>
      <c r="E5107">
        <v>2928</v>
      </c>
    </row>
    <row r="5108" spans="1:5">
      <c r="A5108" t="s">
        <v>28</v>
      </c>
      <c r="B5108">
        <v>2012</v>
      </c>
      <c r="C5108">
        <v>33</v>
      </c>
      <c r="D5108">
        <v>11</v>
      </c>
      <c r="E5108">
        <v>18406</v>
      </c>
    </row>
    <row r="5109" spans="1:5">
      <c r="A5109" t="s">
        <v>29</v>
      </c>
      <c r="B5109">
        <v>2012</v>
      </c>
      <c r="C5109">
        <v>33</v>
      </c>
      <c r="D5109">
        <v>28</v>
      </c>
      <c r="E5109">
        <v>19599</v>
      </c>
    </row>
    <row r="5110" spans="1:5">
      <c r="A5110" t="s">
        <v>30</v>
      </c>
      <c r="B5110">
        <v>2012</v>
      </c>
      <c r="C5110">
        <v>33</v>
      </c>
      <c r="D5110">
        <v>22</v>
      </c>
      <c r="E5110">
        <v>3922</v>
      </c>
    </row>
    <row r="5111" spans="1:5">
      <c r="A5111" t="s">
        <v>31</v>
      </c>
      <c r="B5111">
        <v>2012</v>
      </c>
      <c r="C5111">
        <v>33</v>
      </c>
      <c r="D5111">
        <v>4</v>
      </c>
      <c r="E5111">
        <v>710</v>
      </c>
    </row>
    <row r="5112" spans="1:5">
      <c r="A5112" t="s">
        <v>32</v>
      </c>
      <c r="B5112">
        <v>2012</v>
      </c>
      <c r="C5112">
        <v>33</v>
      </c>
      <c r="D5112">
        <v>30</v>
      </c>
      <c r="E5112">
        <v>22518</v>
      </c>
    </row>
    <row r="5113" spans="1:5">
      <c r="A5113" t="s">
        <v>33</v>
      </c>
      <c r="B5113">
        <v>2012</v>
      </c>
      <c r="C5113">
        <v>33</v>
      </c>
      <c r="D5113">
        <v>31</v>
      </c>
      <c r="E5113">
        <v>8044</v>
      </c>
    </row>
    <row r="5114" spans="1:5">
      <c r="A5114" t="s">
        <v>34</v>
      </c>
      <c r="B5114">
        <v>2012</v>
      </c>
      <c r="C5114">
        <v>33</v>
      </c>
      <c r="D5114">
        <v>11</v>
      </c>
      <c r="E5114">
        <v>3586</v>
      </c>
    </row>
    <row r="5115" spans="1:5">
      <c r="A5115" t="s">
        <v>35</v>
      </c>
      <c r="B5115">
        <v>2012</v>
      </c>
      <c r="C5115">
        <v>33</v>
      </c>
      <c r="D5115">
        <v>32</v>
      </c>
      <c r="E5115">
        <v>8919</v>
      </c>
    </row>
    <row r="5116" spans="1:5">
      <c r="A5116" t="s">
        <v>36</v>
      </c>
      <c r="B5116">
        <v>2012</v>
      </c>
      <c r="C5116">
        <v>33</v>
      </c>
      <c r="D5116">
        <v>21</v>
      </c>
      <c r="E5116">
        <v>3410</v>
      </c>
    </row>
    <row r="5117" spans="1:5">
      <c r="A5117" t="s">
        <v>37</v>
      </c>
      <c r="B5117">
        <v>2012</v>
      </c>
      <c r="C5117">
        <v>33</v>
      </c>
      <c r="D5117">
        <v>5</v>
      </c>
      <c r="E5117">
        <v>1269</v>
      </c>
    </row>
    <row r="5118" spans="1:5">
      <c r="A5118" t="s">
        <v>38</v>
      </c>
      <c r="B5118">
        <v>2012</v>
      </c>
      <c r="C5118">
        <v>33</v>
      </c>
      <c r="D5118">
        <v>9</v>
      </c>
      <c r="E5118">
        <v>1111</v>
      </c>
    </row>
    <row r="5119" spans="1:5">
      <c r="A5119" t="s">
        <v>39</v>
      </c>
      <c r="B5119">
        <v>2012</v>
      </c>
      <c r="C5119">
        <v>33</v>
      </c>
      <c r="D5119">
        <v>21</v>
      </c>
      <c r="E5119">
        <v>7118</v>
      </c>
    </row>
    <row r="5120" spans="1:5">
      <c r="A5120" t="s">
        <v>40</v>
      </c>
      <c r="B5120">
        <v>2012</v>
      </c>
      <c r="C5120">
        <v>33</v>
      </c>
      <c r="D5120">
        <v>16</v>
      </c>
      <c r="E5120">
        <v>2690</v>
      </c>
    </row>
    <row r="5121" spans="1:5">
      <c r="A5121" t="s">
        <v>41</v>
      </c>
      <c r="B5121">
        <v>2012</v>
      </c>
      <c r="C5121">
        <v>33</v>
      </c>
      <c r="D5121">
        <v>12</v>
      </c>
      <c r="E5121">
        <v>1952</v>
      </c>
    </row>
    <row r="5122" spans="1:5">
      <c r="A5122" t="s">
        <v>42</v>
      </c>
      <c r="B5122">
        <v>2012</v>
      </c>
      <c r="C5122">
        <v>33</v>
      </c>
      <c r="D5122">
        <v>11</v>
      </c>
      <c r="E5122">
        <v>4163</v>
      </c>
    </row>
    <row r="5123" spans="1:5">
      <c r="A5123" t="s">
        <v>43</v>
      </c>
      <c r="B5123">
        <v>2012</v>
      </c>
      <c r="C5123">
        <v>33</v>
      </c>
      <c r="D5123">
        <v>61</v>
      </c>
      <c r="E5123">
        <v>5598</v>
      </c>
    </row>
    <row r="5124" spans="1:5">
      <c r="A5124" t="s">
        <v>44</v>
      </c>
      <c r="B5124">
        <v>2012</v>
      </c>
      <c r="C5124">
        <v>33</v>
      </c>
      <c r="D5124">
        <v>27</v>
      </c>
      <c r="E5124">
        <v>6236</v>
      </c>
    </row>
    <row r="5125" spans="1:5">
      <c r="A5125" t="s">
        <v>45</v>
      </c>
      <c r="B5125">
        <v>2012</v>
      </c>
      <c r="C5125">
        <v>33</v>
      </c>
      <c r="D5125">
        <v>7</v>
      </c>
      <c r="E5125">
        <v>1196</v>
      </c>
    </row>
    <row r="5126" spans="1:5">
      <c r="A5126" t="s">
        <v>46</v>
      </c>
      <c r="B5126">
        <v>2012</v>
      </c>
      <c r="C5126">
        <v>33</v>
      </c>
      <c r="D5126">
        <v>30</v>
      </c>
      <c r="E5126">
        <v>7923</v>
      </c>
    </row>
    <row r="5127" spans="1:5">
      <c r="A5127" t="s">
        <v>47</v>
      </c>
      <c r="B5127">
        <v>2012</v>
      </c>
      <c r="C5127">
        <v>33</v>
      </c>
      <c r="D5127">
        <v>15</v>
      </c>
      <c r="E5127">
        <v>3039</v>
      </c>
    </row>
    <row r="5128" spans="1:5">
      <c r="A5128" t="s">
        <v>48</v>
      </c>
      <c r="B5128">
        <v>2012</v>
      </c>
      <c r="C5128">
        <v>33</v>
      </c>
      <c r="D5128">
        <v>8</v>
      </c>
      <c r="E5128">
        <v>1582</v>
      </c>
    </row>
    <row r="5129" spans="1:5">
      <c r="A5129" t="s">
        <v>49</v>
      </c>
      <c r="B5129">
        <v>2012</v>
      </c>
      <c r="C5129">
        <v>33</v>
      </c>
      <c r="D5129">
        <v>34</v>
      </c>
      <c r="E5129">
        <v>9015</v>
      </c>
    </row>
    <row r="5130" spans="1:5">
      <c r="A5130" t="s">
        <v>50</v>
      </c>
      <c r="B5130">
        <v>2012</v>
      </c>
      <c r="C5130">
        <v>33</v>
      </c>
      <c r="D5130">
        <v>16</v>
      </c>
      <c r="E5130">
        <v>3889</v>
      </c>
    </row>
    <row r="5131" spans="1:5">
      <c r="A5131" t="s">
        <v>51</v>
      </c>
      <c r="B5131">
        <v>2012</v>
      </c>
      <c r="C5131">
        <v>33</v>
      </c>
      <c r="D5131">
        <v>12</v>
      </c>
      <c r="E5131">
        <v>3645</v>
      </c>
    </row>
    <row r="5132" spans="1:5">
      <c r="A5132" t="s">
        <v>52</v>
      </c>
      <c r="B5132">
        <v>2012</v>
      </c>
      <c r="C5132">
        <v>33</v>
      </c>
      <c r="D5132">
        <v>3</v>
      </c>
      <c r="E5132">
        <v>495</v>
      </c>
    </row>
    <row r="5133" spans="1:5">
      <c r="A5133" t="s">
        <v>53</v>
      </c>
      <c r="B5133">
        <v>2012</v>
      </c>
      <c r="C5133">
        <v>33</v>
      </c>
      <c r="D5133">
        <v>53</v>
      </c>
      <c r="E5133">
        <v>10320</v>
      </c>
    </row>
    <row r="5134" spans="1:5">
      <c r="A5134" t="s">
        <v>54</v>
      </c>
      <c r="B5134">
        <v>2012</v>
      </c>
      <c r="C5134">
        <v>33</v>
      </c>
      <c r="D5134">
        <v>45</v>
      </c>
      <c r="E5134">
        <v>36358</v>
      </c>
    </row>
    <row r="5135" spans="1:5">
      <c r="A5135" t="s">
        <v>55</v>
      </c>
      <c r="B5135">
        <v>2012</v>
      </c>
      <c r="C5135">
        <v>33</v>
      </c>
      <c r="D5135">
        <v>43</v>
      </c>
      <c r="E5135">
        <v>16485</v>
      </c>
    </row>
    <row r="5136" spans="1:5">
      <c r="A5136" t="s">
        <v>56</v>
      </c>
      <c r="B5136">
        <v>2012</v>
      </c>
      <c r="C5136">
        <v>33</v>
      </c>
      <c r="D5136">
        <v>6</v>
      </c>
      <c r="E5136">
        <v>1449</v>
      </c>
    </row>
    <row r="5137" spans="1:5">
      <c r="A5137" t="s">
        <v>57</v>
      </c>
      <c r="B5137">
        <v>2012</v>
      </c>
      <c r="C5137">
        <v>33</v>
      </c>
      <c r="D5137">
        <v>89</v>
      </c>
      <c r="E5137">
        <v>66215</v>
      </c>
    </row>
    <row r="5138" spans="1:5">
      <c r="A5138" t="s">
        <v>58</v>
      </c>
      <c r="B5138">
        <v>2012</v>
      </c>
      <c r="C5138">
        <v>33</v>
      </c>
      <c r="D5138">
        <v>8</v>
      </c>
      <c r="E5138">
        <v>4443</v>
      </c>
    </row>
    <row r="5139" spans="1:5">
      <c r="A5139" t="s">
        <v>59</v>
      </c>
      <c r="B5139">
        <v>2012</v>
      </c>
      <c r="C5139">
        <v>33</v>
      </c>
      <c r="D5139">
        <v>26</v>
      </c>
      <c r="E5139">
        <v>9787</v>
      </c>
    </row>
    <row r="5140" spans="1:5">
      <c r="A5140" t="s">
        <v>60</v>
      </c>
      <c r="B5140">
        <v>2012</v>
      </c>
      <c r="C5140">
        <v>33</v>
      </c>
      <c r="D5140">
        <v>28</v>
      </c>
      <c r="E5140">
        <v>1957</v>
      </c>
    </row>
    <row r="5141" spans="1:5">
      <c r="A5141" t="s">
        <v>61</v>
      </c>
      <c r="B5141">
        <v>2012</v>
      </c>
      <c r="C5141">
        <v>33</v>
      </c>
      <c r="D5141">
        <v>16</v>
      </c>
      <c r="E5141">
        <v>3117</v>
      </c>
    </row>
    <row r="5142" spans="1:5">
      <c r="A5142" t="s">
        <v>63</v>
      </c>
      <c r="B5142">
        <v>2012</v>
      </c>
      <c r="C5142">
        <v>33</v>
      </c>
      <c r="D5142">
        <v>1</v>
      </c>
      <c r="E5142">
        <v>314</v>
      </c>
    </row>
    <row r="5143" spans="1:5">
      <c r="A5143" t="s">
        <v>62</v>
      </c>
      <c r="B5143">
        <v>2012</v>
      </c>
      <c r="C5143">
        <v>33</v>
      </c>
      <c r="D5143">
        <v>65</v>
      </c>
      <c r="E5143">
        <v>92274</v>
      </c>
    </row>
    <row r="5144" spans="1:5">
      <c r="A5144" t="s">
        <v>6</v>
      </c>
      <c r="B5144">
        <v>2012</v>
      </c>
      <c r="C5144">
        <v>34</v>
      </c>
      <c r="D5144">
        <v>15</v>
      </c>
      <c r="E5144">
        <v>5281</v>
      </c>
    </row>
    <row r="5145" spans="1:5">
      <c r="A5145" t="s">
        <v>12</v>
      </c>
      <c r="B5145">
        <v>2012</v>
      </c>
      <c r="C5145">
        <v>34</v>
      </c>
      <c r="D5145">
        <v>5</v>
      </c>
      <c r="E5145">
        <v>2003</v>
      </c>
    </row>
    <row r="5146" spans="1:5">
      <c r="A5146" t="s">
        <v>13</v>
      </c>
      <c r="B5146">
        <v>2012</v>
      </c>
      <c r="C5146">
        <v>34</v>
      </c>
      <c r="D5146">
        <v>23</v>
      </c>
      <c r="E5146">
        <v>11425</v>
      </c>
    </row>
    <row r="5147" spans="1:5">
      <c r="A5147" t="s">
        <v>14</v>
      </c>
      <c r="B5147">
        <v>2012</v>
      </c>
      <c r="C5147">
        <v>34</v>
      </c>
      <c r="D5147">
        <v>3</v>
      </c>
      <c r="E5147">
        <v>816</v>
      </c>
    </row>
    <row r="5148" spans="1:5">
      <c r="A5148" t="s">
        <v>15</v>
      </c>
      <c r="B5148">
        <v>2012</v>
      </c>
      <c r="C5148">
        <v>34</v>
      </c>
      <c r="D5148">
        <v>73</v>
      </c>
      <c r="E5148">
        <v>21819</v>
      </c>
    </row>
    <row r="5149" spans="1:5">
      <c r="A5149" t="s">
        <v>16</v>
      </c>
      <c r="B5149">
        <v>2012</v>
      </c>
      <c r="C5149">
        <v>34</v>
      </c>
      <c r="D5149">
        <v>11</v>
      </c>
      <c r="E5149">
        <v>21224</v>
      </c>
    </row>
    <row r="5150" spans="1:5">
      <c r="A5150" t="s">
        <v>17</v>
      </c>
      <c r="B5150">
        <v>2012</v>
      </c>
      <c r="C5150">
        <v>34</v>
      </c>
      <c r="D5150">
        <v>7</v>
      </c>
      <c r="E5150">
        <v>1471</v>
      </c>
    </row>
    <row r="5151" spans="1:5">
      <c r="A5151" t="s">
        <v>18</v>
      </c>
      <c r="B5151">
        <v>2012</v>
      </c>
      <c r="C5151">
        <v>34</v>
      </c>
      <c r="D5151">
        <v>1</v>
      </c>
      <c r="E5151">
        <v>351</v>
      </c>
    </row>
    <row r="5152" spans="1:5">
      <c r="A5152" t="s">
        <v>19</v>
      </c>
      <c r="B5152">
        <v>2012</v>
      </c>
      <c r="C5152">
        <v>34</v>
      </c>
      <c r="D5152">
        <v>1</v>
      </c>
      <c r="E5152">
        <v>2136</v>
      </c>
    </row>
    <row r="5153" spans="1:5">
      <c r="A5153" t="s">
        <v>20</v>
      </c>
      <c r="B5153">
        <v>2012</v>
      </c>
      <c r="C5153">
        <v>34</v>
      </c>
      <c r="D5153">
        <v>0</v>
      </c>
      <c r="E5153">
        <v>0</v>
      </c>
    </row>
    <row r="5154" spans="1:5">
      <c r="A5154" t="s">
        <v>21</v>
      </c>
      <c r="B5154">
        <v>2012</v>
      </c>
      <c r="C5154">
        <v>34</v>
      </c>
      <c r="D5154">
        <v>37</v>
      </c>
      <c r="E5154">
        <v>34370</v>
      </c>
    </row>
    <row r="5155" spans="1:5">
      <c r="A5155" t="s">
        <v>22</v>
      </c>
      <c r="B5155">
        <v>2012</v>
      </c>
      <c r="C5155">
        <v>34</v>
      </c>
      <c r="D5155">
        <v>20</v>
      </c>
      <c r="E5155">
        <v>13374</v>
      </c>
    </row>
    <row r="5156" spans="1:5">
      <c r="A5156" t="s">
        <v>23</v>
      </c>
      <c r="B5156">
        <v>2012</v>
      </c>
      <c r="C5156">
        <v>34</v>
      </c>
      <c r="D5156">
        <v>5</v>
      </c>
      <c r="E5156">
        <v>3107</v>
      </c>
    </row>
    <row r="5157" spans="1:5">
      <c r="A5157" t="s">
        <v>24</v>
      </c>
      <c r="B5157">
        <v>2012</v>
      </c>
      <c r="C5157">
        <v>34</v>
      </c>
      <c r="D5157">
        <v>72</v>
      </c>
      <c r="E5157">
        <v>38624</v>
      </c>
    </row>
    <row r="5158" spans="1:5">
      <c r="A5158" t="s">
        <v>25</v>
      </c>
      <c r="B5158">
        <v>2012</v>
      </c>
      <c r="C5158">
        <v>34</v>
      </c>
      <c r="D5158">
        <v>29</v>
      </c>
      <c r="E5158">
        <v>6877</v>
      </c>
    </row>
    <row r="5159" spans="1:5">
      <c r="A5159" t="s">
        <v>26</v>
      </c>
      <c r="B5159">
        <v>2012</v>
      </c>
      <c r="C5159">
        <v>34</v>
      </c>
      <c r="D5159">
        <v>1</v>
      </c>
      <c r="E5159">
        <v>417</v>
      </c>
    </row>
    <row r="5160" spans="1:5">
      <c r="A5160" t="s">
        <v>27</v>
      </c>
      <c r="B5160">
        <v>2012</v>
      </c>
      <c r="C5160">
        <v>34</v>
      </c>
      <c r="D5160">
        <v>11</v>
      </c>
      <c r="E5160">
        <v>3119</v>
      </c>
    </row>
    <row r="5161" spans="1:5">
      <c r="A5161" t="s">
        <v>28</v>
      </c>
      <c r="B5161">
        <v>2012</v>
      </c>
      <c r="C5161">
        <v>34</v>
      </c>
      <c r="D5161">
        <v>11</v>
      </c>
      <c r="E5161">
        <v>19096</v>
      </c>
    </row>
    <row r="5162" spans="1:5">
      <c r="A5162" t="s">
        <v>29</v>
      </c>
      <c r="B5162">
        <v>2012</v>
      </c>
      <c r="C5162">
        <v>34</v>
      </c>
      <c r="D5162">
        <v>28</v>
      </c>
      <c r="E5162">
        <v>20133</v>
      </c>
    </row>
    <row r="5163" spans="1:5">
      <c r="A5163" t="s">
        <v>30</v>
      </c>
      <c r="B5163">
        <v>2012</v>
      </c>
      <c r="C5163">
        <v>34</v>
      </c>
      <c r="D5163">
        <v>21</v>
      </c>
      <c r="E5163">
        <v>3791</v>
      </c>
    </row>
    <row r="5164" spans="1:5">
      <c r="A5164" t="s">
        <v>31</v>
      </c>
      <c r="B5164">
        <v>2012</v>
      </c>
      <c r="C5164">
        <v>34</v>
      </c>
      <c r="D5164">
        <v>4</v>
      </c>
      <c r="E5164">
        <v>643</v>
      </c>
    </row>
    <row r="5165" spans="1:5">
      <c r="A5165" t="s">
        <v>32</v>
      </c>
      <c r="B5165">
        <v>2012</v>
      </c>
      <c r="C5165">
        <v>34</v>
      </c>
      <c r="D5165">
        <v>29</v>
      </c>
      <c r="E5165">
        <v>22362</v>
      </c>
    </row>
    <row r="5166" spans="1:5">
      <c r="A5166" t="s">
        <v>33</v>
      </c>
      <c r="B5166">
        <v>2012</v>
      </c>
      <c r="C5166">
        <v>34</v>
      </c>
      <c r="D5166">
        <v>31</v>
      </c>
      <c r="E5166">
        <v>8307</v>
      </c>
    </row>
    <row r="5167" spans="1:5">
      <c r="A5167" t="s">
        <v>34</v>
      </c>
      <c r="B5167">
        <v>2012</v>
      </c>
      <c r="C5167">
        <v>34</v>
      </c>
      <c r="D5167">
        <v>12</v>
      </c>
      <c r="E5167">
        <v>4210</v>
      </c>
    </row>
    <row r="5168" spans="1:5">
      <c r="A5168" t="s">
        <v>35</v>
      </c>
      <c r="B5168">
        <v>2012</v>
      </c>
      <c r="C5168">
        <v>34</v>
      </c>
      <c r="D5168">
        <v>30</v>
      </c>
      <c r="E5168">
        <v>10098</v>
      </c>
    </row>
    <row r="5169" spans="1:5">
      <c r="A5169" t="s">
        <v>36</v>
      </c>
      <c r="B5169">
        <v>2012</v>
      </c>
      <c r="C5169">
        <v>34</v>
      </c>
      <c r="D5169">
        <v>21</v>
      </c>
      <c r="E5169">
        <v>4132</v>
      </c>
    </row>
    <row r="5170" spans="1:5">
      <c r="A5170" t="s">
        <v>37</v>
      </c>
      <c r="B5170">
        <v>2012</v>
      </c>
      <c r="C5170">
        <v>34</v>
      </c>
      <c r="D5170">
        <v>4</v>
      </c>
      <c r="E5170">
        <v>1547</v>
      </c>
    </row>
    <row r="5171" spans="1:5">
      <c r="A5171" t="s">
        <v>38</v>
      </c>
      <c r="B5171">
        <v>2012</v>
      </c>
      <c r="C5171">
        <v>34</v>
      </c>
      <c r="D5171">
        <v>10</v>
      </c>
      <c r="E5171">
        <v>1907</v>
      </c>
    </row>
    <row r="5172" spans="1:5">
      <c r="A5172" t="s">
        <v>39</v>
      </c>
      <c r="B5172">
        <v>2012</v>
      </c>
      <c r="C5172">
        <v>34</v>
      </c>
      <c r="D5172">
        <v>21</v>
      </c>
      <c r="E5172">
        <v>7353</v>
      </c>
    </row>
    <row r="5173" spans="1:5">
      <c r="A5173" t="s">
        <v>40</v>
      </c>
      <c r="B5173">
        <v>2012</v>
      </c>
      <c r="C5173">
        <v>34</v>
      </c>
      <c r="D5173">
        <v>16</v>
      </c>
      <c r="E5173">
        <v>2686</v>
      </c>
    </row>
    <row r="5174" spans="1:5">
      <c r="A5174" t="s">
        <v>41</v>
      </c>
      <c r="B5174">
        <v>2012</v>
      </c>
      <c r="C5174">
        <v>34</v>
      </c>
      <c r="D5174">
        <v>12</v>
      </c>
      <c r="E5174">
        <v>1810</v>
      </c>
    </row>
    <row r="5175" spans="1:5">
      <c r="A5175" t="s">
        <v>42</v>
      </c>
      <c r="B5175">
        <v>2012</v>
      </c>
      <c r="C5175">
        <v>34</v>
      </c>
      <c r="D5175">
        <v>9</v>
      </c>
      <c r="E5175">
        <v>3538</v>
      </c>
    </row>
    <row r="5176" spans="1:5">
      <c r="A5176" t="s">
        <v>43</v>
      </c>
      <c r="B5176">
        <v>2012</v>
      </c>
      <c r="C5176">
        <v>34</v>
      </c>
      <c r="D5176">
        <v>61</v>
      </c>
      <c r="E5176">
        <v>6535</v>
      </c>
    </row>
    <row r="5177" spans="1:5">
      <c r="A5177" t="s">
        <v>44</v>
      </c>
      <c r="B5177">
        <v>2012</v>
      </c>
      <c r="C5177">
        <v>34</v>
      </c>
      <c r="D5177">
        <v>26</v>
      </c>
      <c r="E5177">
        <v>7164</v>
      </c>
    </row>
    <row r="5178" spans="1:5">
      <c r="A5178" t="s">
        <v>45</v>
      </c>
      <c r="B5178">
        <v>2012</v>
      </c>
      <c r="C5178">
        <v>34</v>
      </c>
      <c r="D5178">
        <v>6</v>
      </c>
      <c r="E5178">
        <v>1129</v>
      </c>
    </row>
    <row r="5179" spans="1:5">
      <c r="A5179" t="s">
        <v>46</v>
      </c>
      <c r="B5179">
        <v>2012</v>
      </c>
      <c r="C5179">
        <v>34</v>
      </c>
      <c r="D5179">
        <v>29</v>
      </c>
      <c r="E5179">
        <v>9649</v>
      </c>
    </row>
    <row r="5180" spans="1:5">
      <c r="A5180" t="s">
        <v>47</v>
      </c>
      <c r="B5180">
        <v>2012</v>
      </c>
      <c r="C5180">
        <v>34</v>
      </c>
      <c r="D5180">
        <v>16</v>
      </c>
      <c r="E5180">
        <v>3017</v>
      </c>
    </row>
    <row r="5181" spans="1:5">
      <c r="A5181" t="s">
        <v>48</v>
      </c>
      <c r="B5181">
        <v>2012</v>
      </c>
      <c r="C5181">
        <v>34</v>
      </c>
      <c r="D5181">
        <v>8</v>
      </c>
      <c r="E5181">
        <v>1402</v>
      </c>
    </row>
    <row r="5182" spans="1:5">
      <c r="A5182" t="s">
        <v>49</v>
      </c>
      <c r="B5182">
        <v>2012</v>
      </c>
      <c r="C5182">
        <v>34</v>
      </c>
      <c r="D5182">
        <v>34</v>
      </c>
      <c r="E5182">
        <v>9212</v>
      </c>
    </row>
    <row r="5183" spans="1:5">
      <c r="A5183" t="s">
        <v>50</v>
      </c>
      <c r="B5183">
        <v>2012</v>
      </c>
      <c r="C5183">
        <v>34</v>
      </c>
      <c r="D5183">
        <v>18</v>
      </c>
      <c r="E5183">
        <v>4297</v>
      </c>
    </row>
    <row r="5184" spans="1:5">
      <c r="A5184" t="s">
        <v>51</v>
      </c>
      <c r="B5184">
        <v>2012</v>
      </c>
      <c r="C5184">
        <v>34</v>
      </c>
      <c r="D5184">
        <v>12</v>
      </c>
      <c r="E5184">
        <v>4347</v>
      </c>
    </row>
    <row r="5185" spans="1:5">
      <c r="A5185" t="s">
        <v>52</v>
      </c>
      <c r="B5185">
        <v>2012</v>
      </c>
      <c r="C5185">
        <v>34</v>
      </c>
      <c r="D5185">
        <v>3</v>
      </c>
      <c r="E5185">
        <v>479</v>
      </c>
    </row>
    <row r="5186" spans="1:5">
      <c r="A5186" t="s">
        <v>53</v>
      </c>
      <c r="B5186">
        <v>2012</v>
      </c>
      <c r="C5186">
        <v>34</v>
      </c>
      <c r="D5186">
        <v>53</v>
      </c>
      <c r="E5186">
        <v>11126</v>
      </c>
    </row>
    <row r="5187" spans="1:5">
      <c r="A5187" t="s">
        <v>54</v>
      </c>
      <c r="B5187">
        <v>2012</v>
      </c>
      <c r="C5187">
        <v>34</v>
      </c>
      <c r="D5187">
        <v>44</v>
      </c>
      <c r="E5187">
        <v>38057</v>
      </c>
    </row>
    <row r="5188" spans="1:5">
      <c r="A5188" t="s">
        <v>55</v>
      </c>
      <c r="B5188">
        <v>2012</v>
      </c>
      <c r="C5188">
        <v>34</v>
      </c>
      <c r="D5188">
        <v>42</v>
      </c>
      <c r="E5188">
        <v>16587</v>
      </c>
    </row>
    <row r="5189" spans="1:5">
      <c r="A5189" t="s">
        <v>56</v>
      </c>
      <c r="B5189">
        <v>2012</v>
      </c>
      <c r="C5189">
        <v>34</v>
      </c>
      <c r="D5189">
        <v>5</v>
      </c>
      <c r="E5189">
        <v>932</v>
      </c>
    </row>
    <row r="5190" spans="1:5">
      <c r="A5190" t="s">
        <v>57</v>
      </c>
      <c r="B5190">
        <v>2012</v>
      </c>
      <c r="C5190">
        <v>34</v>
      </c>
      <c r="D5190">
        <v>92</v>
      </c>
      <c r="E5190">
        <v>69401</v>
      </c>
    </row>
    <row r="5191" spans="1:5">
      <c r="A5191" t="s">
        <v>58</v>
      </c>
      <c r="B5191">
        <v>2012</v>
      </c>
      <c r="C5191">
        <v>34</v>
      </c>
      <c r="D5191">
        <v>8</v>
      </c>
      <c r="E5191">
        <v>2757</v>
      </c>
    </row>
    <row r="5192" spans="1:5">
      <c r="A5192" t="s">
        <v>59</v>
      </c>
      <c r="B5192">
        <v>2012</v>
      </c>
      <c r="C5192">
        <v>34</v>
      </c>
      <c r="D5192">
        <v>27</v>
      </c>
      <c r="E5192">
        <v>10768</v>
      </c>
    </row>
    <row r="5193" spans="1:5">
      <c r="A5193" t="s">
        <v>60</v>
      </c>
      <c r="B5193">
        <v>2012</v>
      </c>
      <c r="C5193">
        <v>34</v>
      </c>
      <c r="D5193">
        <v>28</v>
      </c>
      <c r="E5193">
        <v>2661</v>
      </c>
    </row>
    <row r="5194" spans="1:5">
      <c r="A5194" t="s">
        <v>61</v>
      </c>
      <c r="B5194">
        <v>2012</v>
      </c>
      <c r="C5194">
        <v>34</v>
      </c>
      <c r="D5194">
        <v>16</v>
      </c>
      <c r="E5194">
        <v>3085</v>
      </c>
    </row>
    <row r="5195" spans="1:5">
      <c r="A5195" t="s">
        <v>63</v>
      </c>
      <c r="B5195">
        <v>2012</v>
      </c>
      <c r="C5195">
        <v>34</v>
      </c>
      <c r="D5195">
        <v>1</v>
      </c>
      <c r="E5195">
        <v>363</v>
      </c>
    </row>
    <row r="5196" spans="1:5">
      <c r="A5196" t="s">
        <v>62</v>
      </c>
      <c r="B5196">
        <v>2012</v>
      </c>
      <c r="C5196">
        <v>34</v>
      </c>
      <c r="D5196">
        <v>65</v>
      </c>
      <c r="E5196">
        <v>94447</v>
      </c>
    </row>
    <row r="5197" spans="1:5">
      <c r="A5197" t="s">
        <v>6</v>
      </c>
      <c r="B5197">
        <v>2012</v>
      </c>
      <c r="C5197">
        <v>35</v>
      </c>
      <c r="D5197">
        <v>15</v>
      </c>
      <c r="E5197">
        <v>5884</v>
      </c>
    </row>
    <row r="5198" spans="1:5">
      <c r="A5198" t="s">
        <v>12</v>
      </c>
      <c r="B5198">
        <v>2012</v>
      </c>
      <c r="C5198">
        <v>35</v>
      </c>
      <c r="D5198">
        <v>6</v>
      </c>
      <c r="E5198">
        <v>1993</v>
      </c>
    </row>
    <row r="5199" spans="1:5">
      <c r="A5199" t="s">
        <v>13</v>
      </c>
      <c r="B5199">
        <v>2012</v>
      </c>
      <c r="C5199">
        <v>35</v>
      </c>
      <c r="D5199">
        <v>24</v>
      </c>
      <c r="E5199">
        <v>12017</v>
      </c>
    </row>
    <row r="5200" spans="1:5">
      <c r="A5200" t="s">
        <v>14</v>
      </c>
      <c r="B5200">
        <v>2012</v>
      </c>
      <c r="C5200">
        <v>35</v>
      </c>
      <c r="D5200">
        <v>2</v>
      </c>
      <c r="E5200">
        <v>497</v>
      </c>
    </row>
    <row r="5201" spans="1:5">
      <c r="A5201" t="s">
        <v>15</v>
      </c>
      <c r="B5201">
        <v>2012</v>
      </c>
      <c r="C5201">
        <v>35</v>
      </c>
      <c r="D5201">
        <v>74</v>
      </c>
      <c r="E5201">
        <v>26043</v>
      </c>
    </row>
    <row r="5202" spans="1:5">
      <c r="A5202" t="s">
        <v>16</v>
      </c>
      <c r="B5202">
        <v>2012</v>
      </c>
      <c r="C5202">
        <v>35</v>
      </c>
      <c r="D5202">
        <v>10</v>
      </c>
      <c r="E5202">
        <v>21650</v>
      </c>
    </row>
    <row r="5203" spans="1:5">
      <c r="A5203" t="s">
        <v>17</v>
      </c>
      <c r="B5203">
        <v>2012</v>
      </c>
      <c r="C5203">
        <v>35</v>
      </c>
      <c r="D5203">
        <v>7</v>
      </c>
      <c r="E5203">
        <v>2247</v>
      </c>
    </row>
    <row r="5204" spans="1:5">
      <c r="A5204" t="s">
        <v>18</v>
      </c>
      <c r="B5204">
        <v>2012</v>
      </c>
      <c r="C5204">
        <v>35</v>
      </c>
      <c r="D5204">
        <v>1</v>
      </c>
      <c r="E5204">
        <v>355</v>
      </c>
    </row>
    <row r="5205" spans="1:5">
      <c r="A5205" t="s">
        <v>19</v>
      </c>
      <c r="B5205">
        <v>2012</v>
      </c>
      <c r="C5205">
        <v>35</v>
      </c>
      <c r="D5205">
        <v>1</v>
      </c>
      <c r="E5205">
        <v>1954</v>
      </c>
    </row>
    <row r="5206" spans="1:5">
      <c r="A5206" t="s">
        <v>20</v>
      </c>
      <c r="B5206">
        <v>2012</v>
      </c>
      <c r="C5206">
        <v>35</v>
      </c>
      <c r="D5206">
        <v>0</v>
      </c>
      <c r="E5206">
        <v>0</v>
      </c>
    </row>
    <row r="5207" spans="1:5">
      <c r="A5207" t="s">
        <v>21</v>
      </c>
      <c r="B5207">
        <v>2012</v>
      </c>
      <c r="C5207">
        <v>35</v>
      </c>
      <c r="D5207">
        <v>36</v>
      </c>
      <c r="E5207">
        <v>31732</v>
      </c>
    </row>
    <row r="5208" spans="1:5">
      <c r="A5208" t="s">
        <v>22</v>
      </c>
      <c r="B5208">
        <v>2012</v>
      </c>
      <c r="C5208">
        <v>35</v>
      </c>
      <c r="D5208">
        <v>20</v>
      </c>
      <c r="E5208">
        <v>13525</v>
      </c>
    </row>
    <row r="5209" spans="1:5">
      <c r="A5209" t="s">
        <v>23</v>
      </c>
      <c r="B5209">
        <v>2012</v>
      </c>
      <c r="C5209">
        <v>35</v>
      </c>
      <c r="D5209">
        <v>5</v>
      </c>
      <c r="E5209">
        <v>3295</v>
      </c>
    </row>
    <row r="5210" spans="1:5">
      <c r="A5210" t="s">
        <v>24</v>
      </c>
      <c r="B5210">
        <v>2012</v>
      </c>
      <c r="C5210">
        <v>35</v>
      </c>
      <c r="D5210">
        <v>73</v>
      </c>
      <c r="E5210">
        <v>39232</v>
      </c>
    </row>
    <row r="5211" spans="1:5">
      <c r="A5211" t="s">
        <v>25</v>
      </c>
      <c r="B5211">
        <v>2012</v>
      </c>
      <c r="C5211">
        <v>35</v>
      </c>
      <c r="D5211">
        <v>29</v>
      </c>
      <c r="E5211">
        <v>7194</v>
      </c>
    </row>
    <row r="5212" spans="1:5">
      <c r="A5212" t="s">
        <v>26</v>
      </c>
      <c r="B5212">
        <v>2012</v>
      </c>
      <c r="C5212">
        <v>35</v>
      </c>
      <c r="D5212">
        <v>4</v>
      </c>
      <c r="E5212">
        <v>1463</v>
      </c>
    </row>
    <row r="5213" spans="1:5">
      <c r="A5213" t="s">
        <v>27</v>
      </c>
      <c r="B5213">
        <v>2012</v>
      </c>
      <c r="C5213">
        <v>35</v>
      </c>
      <c r="D5213">
        <v>12</v>
      </c>
      <c r="E5213">
        <v>3322</v>
      </c>
    </row>
    <row r="5214" spans="1:5">
      <c r="A5214" t="s">
        <v>28</v>
      </c>
      <c r="B5214">
        <v>2012</v>
      </c>
      <c r="C5214">
        <v>35</v>
      </c>
      <c r="D5214">
        <v>10</v>
      </c>
      <c r="E5214">
        <v>21661</v>
      </c>
    </row>
    <row r="5215" spans="1:5">
      <c r="A5215" t="s">
        <v>29</v>
      </c>
      <c r="B5215">
        <v>2012</v>
      </c>
      <c r="C5215">
        <v>35</v>
      </c>
      <c r="D5215">
        <v>27</v>
      </c>
      <c r="E5215">
        <v>18388</v>
      </c>
    </row>
    <row r="5216" spans="1:5">
      <c r="A5216" t="s">
        <v>30</v>
      </c>
      <c r="B5216">
        <v>2012</v>
      </c>
      <c r="C5216">
        <v>35</v>
      </c>
      <c r="D5216">
        <v>23</v>
      </c>
      <c r="E5216">
        <v>4792</v>
      </c>
    </row>
    <row r="5217" spans="1:5">
      <c r="A5217" t="s">
        <v>31</v>
      </c>
      <c r="B5217">
        <v>2012</v>
      </c>
      <c r="C5217">
        <v>35</v>
      </c>
      <c r="D5217">
        <v>4</v>
      </c>
      <c r="E5217">
        <v>975</v>
      </c>
    </row>
    <row r="5218" spans="1:5">
      <c r="A5218" t="s">
        <v>32</v>
      </c>
      <c r="B5218">
        <v>2012</v>
      </c>
      <c r="C5218">
        <v>35</v>
      </c>
      <c r="D5218">
        <v>31</v>
      </c>
      <c r="E5218">
        <v>22977</v>
      </c>
    </row>
    <row r="5219" spans="1:5">
      <c r="A5219" t="s">
        <v>33</v>
      </c>
      <c r="B5219">
        <v>2012</v>
      </c>
      <c r="C5219">
        <v>35</v>
      </c>
      <c r="D5219">
        <v>34</v>
      </c>
      <c r="E5219">
        <v>9129</v>
      </c>
    </row>
    <row r="5220" spans="1:5">
      <c r="A5220" t="s">
        <v>34</v>
      </c>
      <c r="B5220">
        <v>2012</v>
      </c>
      <c r="C5220">
        <v>35</v>
      </c>
      <c r="D5220">
        <v>11</v>
      </c>
      <c r="E5220">
        <v>4319</v>
      </c>
    </row>
    <row r="5221" spans="1:5">
      <c r="A5221" t="s">
        <v>35</v>
      </c>
      <c r="B5221">
        <v>2012</v>
      </c>
      <c r="C5221">
        <v>35</v>
      </c>
      <c r="D5221">
        <v>28</v>
      </c>
      <c r="E5221">
        <v>6705</v>
      </c>
    </row>
    <row r="5222" spans="1:5">
      <c r="A5222" t="s">
        <v>36</v>
      </c>
      <c r="B5222">
        <v>2012</v>
      </c>
      <c r="C5222">
        <v>35</v>
      </c>
      <c r="D5222">
        <v>22</v>
      </c>
      <c r="E5222">
        <v>4316</v>
      </c>
    </row>
    <row r="5223" spans="1:5">
      <c r="A5223" t="s">
        <v>37</v>
      </c>
      <c r="B5223">
        <v>2012</v>
      </c>
      <c r="C5223">
        <v>35</v>
      </c>
      <c r="D5223">
        <v>5</v>
      </c>
      <c r="E5223">
        <v>1917</v>
      </c>
    </row>
    <row r="5224" spans="1:5">
      <c r="A5224" t="s">
        <v>38</v>
      </c>
      <c r="B5224">
        <v>2012</v>
      </c>
      <c r="C5224">
        <v>35</v>
      </c>
      <c r="D5224">
        <v>10</v>
      </c>
      <c r="E5224">
        <v>1665</v>
      </c>
    </row>
    <row r="5225" spans="1:5">
      <c r="A5225" t="s">
        <v>39</v>
      </c>
      <c r="B5225">
        <v>2012</v>
      </c>
      <c r="C5225">
        <v>35</v>
      </c>
      <c r="D5225">
        <v>21</v>
      </c>
      <c r="E5225">
        <v>6891</v>
      </c>
    </row>
    <row r="5226" spans="1:5">
      <c r="A5226" t="s">
        <v>40</v>
      </c>
      <c r="B5226">
        <v>2012</v>
      </c>
      <c r="C5226">
        <v>35</v>
      </c>
      <c r="D5226">
        <v>16</v>
      </c>
      <c r="E5226">
        <v>2710</v>
      </c>
    </row>
    <row r="5227" spans="1:5">
      <c r="A5227" t="s">
        <v>41</v>
      </c>
      <c r="B5227">
        <v>2012</v>
      </c>
      <c r="C5227">
        <v>35</v>
      </c>
      <c r="D5227">
        <v>11</v>
      </c>
      <c r="E5227">
        <v>1286</v>
      </c>
    </row>
    <row r="5228" spans="1:5">
      <c r="A5228" t="s">
        <v>42</v>
      </c>
      <c r="B5228">
        <v>2012</v>
      </c>
      <c r="C5228">
        <v>35</v>
      </c>
      <c r="D5228">
        <v>11</v>
      </c>
      <c r="E5228">
        <v>4453</v>
      </c>
    </row>
    <row r="5229" spans="1:5">
      <c r="A5229" t="s">
        <v>43</v>
      </c>
      <c r="B5229">
        <v>2012</v>
      </c>
      <c r="C5229">
        <v>35</v>
      </c>
      <c r="D5229">
        <v>61</v>
      </c>
      <c r="E5229">
        <v>8364</v>
      </c>
    </row>
    <row r="5230" spans="1:5">
      <c r="A5230" t="s">
        <v>44</v>
      </c>
      <c r="B5230">
        <v>2012</v>
      </c>
      <c r="C5230">
        <v>35</v>
      </c>
      <c r="D5230">
        <v>25</v>
      </c>
      <c r="E5230">
        <v>7446</v>
      </c>
    </row>
    <row r="5231" spans="1:5">
      <c r="A5231" t="s">
        <v>45</v>
      </c>
      <c r="B5231">
        <v>2012</v>
      </c>
      <c r="C5231">
        <v>35</v>
      </c>
      <c r="D5231">
        <v>5</v>
      </c>
      <c r="E5231">
        <v>912</v>
      </c>
    </row>
    <row r="5232" spans="1:5">
      <c r="A5232" t="s">
        <v>46</v>
      </c>
      <c r="B5232">
        <v>2012</v>
      </c>
      <c r="C5232">
        <v>35</v>
      </c>
      <c r="D5232">
        <v>30</v>
      </c>
      <c r="E5232">
        <v>9937</v>
      </c>
    </row>
    <row r="5233" spans="1:5">
      <c r="A5233" t="s">
        <v>47</v>
      </c>
      <c r="B5233">
        <v>2012</v>
      </c>
      <c r="C5233">
        <v>35</v>
      </c>
      <c r="D5233">
        <v>16</v>
      </c>
      <c r="E5233">
        <v>3004</v>
      </c>
    </row>
    <row r="5234" spans="1:5">
      <c r="A5234" t="s">
        <v>48</v>
      </c>
      <c r="B5234">
        <v>2012</v>
      </c>
      <c r="C5234">
        <v>35</v>
      </c>
      <c r="D5234">
        <v>7</v>
      </c>
      <c r="E5234">
        <v>1324</v>
      </c>
    </row>
    <row r="5235" spans="1:5">
      <c r="A5235" t="s">
        <v>49</v>
      </c>
      <c r="B5235">
        <v>2012</v>
      </c>
      <c r="C5235">
        <v>35</v>
      </c>
      <c r="D5235">
        <v>40</v>
      </c>
      <c r="E5235">
        <v>11621</v>
      </c>
    </row>
    <row r="5236" spans="1:5">
      <c r="A5236" t="s">
        <v>50</v>
      </c>
      <c r="B5236">
        <v>2012</v>
      </c>
      <c r="C5236">
        <v>35</v>
      </c>
      <c r="D5236">
        <v>18</v>
      </c>
      <c r="E5236">
        <v>4784</v>
      </c>
    </row>
    <row r="5237" spans="1:5">
      <c r="A5237" t="s">
        <v>51</v>
      </c>
      <c r="B5237">
        <v>2012</v>
      </c>
      <c r="C5237">
        <v>35</v>
      </c>
      <c r="D5237">
        <v>13</v>
      </c>
      <c r="E5237">
        <v>4845</v>
      </c>
    </row>
    <row r="5238" spans="1:5">
      <c r="A5238" t="s">
        <v>52</v>
      </c>
      <c r="B5238">
        <v>2012</v>
      </c>
      <c r="C5238">
        <v>35</v>
      </c>
      <c r="D5238">
        <v>3</v>
      </c>
      <c r="E5238">
        <v>521</v>
      </c>
    </row>
    <row r="5239" spans="1:5">
      <c r="A5239" t="s">
        <v>53</v>
      </c>
      <c r="B5239">
        <v>2012</v>
      </c>
      <c r="C5239">
        <v>35</v>
      </c>
      <c r="D5239">
        <v>51</v>
      </c>
      <c r="E5239">
        <v>10637</v>
      </c>
    </row>
    <row r="5240" spans="1:5">
      <c r="A5240" t="s">
        <v>54</v>
      </c>
      <c r="B5240">
        <v>2012</v>
      </c>
      <c r="C5240">
        <v>35</v>
      </c>
      <c r="D5240">
        <v>45</v>
      </c>
      <c r="E5240">
        <v>37908</v>
      </c>
    </row>
    <row r="5241" spans="1:5">
      <c r="A5241" t="s">
        <v>55</v>
      </c>
      <c r="B5241">
        <v>2012</v>
      </c>
      <c r="C5241">
        <v>35</v>
      </c>
      <c r="D5241">
        <v>42</v>
      </c>
      <c r="E5241">
        <v>16872</v>
      </c>
    </row>
    <row r="5242" spans="1:5">
      <c r="A5242" t="s">
        <v>56</v>
      </c>
      <c r="B5242">
        <v>2012</v>
      </c>
      <c r="C5242">
        <v>35</v>
      </c>
      <c r="D5242">
        <v>7</v>
      </c>
      <c r="E5242">
        <v>1711</v>
      </c>
    </row>
    <row r="5243" spans="1:5">
      <c r="A5243" t="s">
        <v>57</v>
      </c>
      <c r="B5243">
        <v>2012</v>
      </c>
      <c r="C5243">
        <v>35</v>
      </c>
      <c r="D5243">
        <v>85</v>
      </c>
      <c r="E5243">
        <v>64391</v>
      </c>
    </row>
    <row r="5244" spans="1:5">
      <c r="A5244" t="s">
        <v>58</v>
      </c>
      <c r="B5244">
        <v>2012</v>
      </c>
      <c r="C5244">
        <v>35</v>
      </c>
      <c r="D5244">
        <v>8</v>
      </c>
      <c r="E5244">
        <v>4374</v>
      </c>
    </row>
    <row r="5245" spans="1:5">
      <c r="A5245" t="s">
        <v>59</v>
      </c>
      <c r="B5245">
        <v>2012</v>
      </c>
      <c r="C5245">
        <v>35</v>
      </c>
      <c r="D5245">
        <v>25</v>
      </c>
      <c r="E5245">
        <v>10511</v>
      </c>
    </row>
    <row r="5246" spans="1:5">
      <c r="A5246" t="s">
        <v>60</v>
      </c>
      <c r="B5246">
        <v>2012</v>
      </c>
      <c r="C5246">
        <v>35</v>
      </c>
      <c r="D5246">
        <v>28</v>
      </c>
      <c r="E5246">
        <v>3135</v>
      </c>
    </row>
    <row r="5247" spans="1:5">
      <c r="A5247" t="s">
        <v>61</v>
      </c>
      <c r="B5247">
        <v>2012</v>
      </c>
      <c r="C5247">
        <v>35</v>
      </c>
      <c r="D5247">
        <v>16</v>
      </c>
      <c r="E5247">
        <v>3045</v>
      </c>
    </row>
    <row r="5248" spans="1:5">
      <c r="A5248" t="s">
        <v>63</v>
      </c>
      <c r="B5248">
        <v>2012</v>
      </c>
      <c r="C5248">
        <v>35</v>
      </c>
      <c r="D5248">
        <v>1</v>
      </c>
      <c r="E5248">
        <v>224</v>
      </c>
    </row>
    <row r="5249" spans="1:5">
      <c r="A5249" t="s">
        <v>62</v>
      </c>
      <c r="B5249">
        <v>2012</v>
      </c>
      <c r="C5249">
        <v>35</v>
      </c>
      <c r="D5249">
        <v>60</v>
      </c>
      <c r="E5249">
        <v>91674</v>
      </c>
    </row>
    <row r="5250" spans="1:5">
      <c r="A5250" t="s">
        <v>6</v>
      </c>
      <c r="B5250">
        <v>2012</v>
      </c>
      <c r="C5250">
        <v>36</v>
      </c>
      <c r="D5250">
        <v>16</v>
      </c>
      <c r="E5250">
        <v>5611</v>
      </c>
    </row>
    <row r="5251" spans="1:5">
      <c r="A5251" t="s">
        <v>12</v>
      </c>
      <c r="B5251">
        <v>2012</v>
      </c>
      <c r="C5251">
        <v>36</v>
      </c>
      <c r="D5251">
        <v>6</v>
      </c>
      <c r="E5251">
        <v>1962</v>
      </c>
    </row>
    <row r="5252" spans="1:5">
      <c r="A5252" t="s">
        <v>13</v>
      </c>
      <c r="B5252">
        <v>2012</v>
      </c>
      <c r="C5252">
        <v>36</v>
      </c>
      <c r="D5252">
        <v>24</v>
      </c>
      <c r="E5252">
        <v>10525</v>
      </c>
    </row>
    <row r="5253" spans="1:5">
      <c r="A5253" t="s">
        <v>14</v>
      </c>
      <c r="B5253">
        <v>2012</v>
      </c>
      <c r="C5253">
        <v>36</v>
      </c>
      <c r="D5253">
        <v>2</v>
      </c>
      <c r="E5253">
        <v>433</v>
      </c>
    </row>
    <row r="5254" spans="1:5">
      <c r="A5254" t="s">
        <v>15</v>
      </c>
      <c r="B5254">
        <v>2012</v>
      </c>
      <c r="C5254">
        <v>36</v>
      </c>
      <c r="D5254">
        <v>76</v>
      </c>
      <c r="E5254">
        <v>23378</v>
      </c>
    </row>
    <row r="5255" spans="1:5">
      <c r="A5255" t="s">
        <v>16</v>
      </c>
      <c r="B5255">
        <v>2012</v>
      </c>
      <c r="C5255">
        <v>36</v>
      </c>
      <c r="D5255">
        <v>11</v>
      </c>
      <c r="E5255">
        <v>17457</v>
      </c>
    </row>
    <row r="5256" spans="1:5">
      <c r="A5256" t="s">
        <v>17</v>
      </c>
      <c r="B5256">
        <v>2012</v>
      </c>
      <c r="C5256">
        <v>36</v>
      </c>
      <c r="D5256">
        <v>7</v>
      </c>
      <c r="E5256">
        <v>2060</v>
      </c>
    </row>
    <row r="5257" spans="1:5">
      <c r="A5257" t="s">
        <v>18</v>
      </c>
      <c r="B5257">
        <v>2012</v>
      </c>
      <c r="C5257">
        <v>36</v>
      </c>
      <c r="D5257">
        <v>3</v>
      </c>
      <c r="E5257">
        <v>1148</v>
      </c>
    </row>
    <row r="5258" spans="1:5">
      <c r="A5258" t="s">
        <v>19</v>
      </c>
      <c r="B5258">
        <v>2012</v>
      </c>
      <c r="C5258">
        <v>36</v>
      </c>
      <c r="D5258">
        <v>1</v>
      </c>
      <c r="E5258">
        <v>1757</v>
      </c>
    </row>
    <row r="5259" spans="1:5">
      <c r="A5259" t="s">
        <v>20</v>
      </c>
      <c r="B5259">
        <v>2012</v>
      </c>
      <c r="C5259">
        <v>36</v>
      </c>
      <c r="D5259">
        <v>0</v>
      </c>
      <c r="E5259">
        <v>0</v>
      </c>
    </row>
    <row r="5260" spans="1:5">
      <c r="A5260" t="s">
        <v>21</v>
      </c>
      <c r="B5260">
        <v>2012</v>
      </c>
      <c r="C5260">
        <v>36</v>
      </c>
      <c r="D5260">
        <v>33</v>
      </c>
      <c r="E5260">
        <v>27302</v>
      </c>
    </row>
    <row r="5261" spans="1:5">
      <c r="A5261" t="s">
        <v>22</v>
      </c>
      <c r="B5261">
        <v>2012</v>
      </c>
      <c r="C5261">
        <v>36</v>
      </c>
      <c r="D5261">
        <v>19</v>
      </c>
      <c r="E5261">
        <v>10457</v>
      </c>
    </row>
    <row r="5262" spans="1:5">
      <c r="A5262" t="s">
        <v>23</v>
      </c>
      <c r="B5262">
        <v>2012</v>
      </c>
      <c r="C5262">
        <v>36</v>
      </c>
      <c r="D5262">
        <v>4</v>
      </c>
      <c r="E5262">
        <v>2057</v>
      </c>
    </row>
    <row r="5263" spans="1:5">
      <c r="A5263" t="s">
        <v>24</v>
      </c>
      <c r="B5263">
        <v>2012</v>
      </c>
      <c r="C5263">
        <v>36</v>
      </c>
      <c r="D5263">
        <v>64</v>
      </c>
      <c r="E5263">
        <v>31457</v>
      </c>
    </row>
    <row r="5264" spans="1:5">
      <c r="A5264" t="s">
        <v>25</v>
      </c>
      <c r="B5264">
        <v>2012</v>
      </c>
      <c r="C5264">
        <v>36</v>
      </c>
      <c r="D5264">
        <v>29</v>
      </c>
      <c r="E5264">
        <v>6995</v>
      </c>
    </row>
    <row r="5265" spans="1:5">
      <c r="A5265" t="s">
        <v>26</v>
      </c>
      <c r="B5265">
        <v>2012</v>
      </c>
      <c r="C5265">
        <v>36</v>
      </c>
      <c r="D5265">
        <v>4</v>
      </c>
      <c r="E5265">
        <v>1170</v>
      </c>
    </row>
    <row r="5266" spans="1:5">
      <c r="A5266" t="s">
        <v>27</v>
      </c>
      <c r="B5266">
        <v>2012</v>
      </c>
      <c r="C5266">
        <v>36</v>
      </c>
      <c r="D5266">
        <v>12</v>
      </c>
      <c r="E5266">
        <v>3306</v>
      </c>
    </row>
    <row r="5267" spans="1:5">
      <c r="A5267" t="s">
        <v>28</v>
      </c>
      <c r="B5267">
        <v>2012</v>
      </c>
      <c r="C5267">
        <v>36</v>
      </c>
      <c r="D5267">
        <v>10</v>
      </c>
      <c r="E5267">
        <v>10746</v>
      </c>
    </row>
    <row r="5268" spans="1:5">
      <c r="A5268" t="s">
        <v>29</v>
      </c>
      <c r="B5268">
        <v>2012</v>
      </c>
      <c r="C5268">
        <v>36</v>
      </c>
      <c r="D5268">
        <v>20</v>
      </c>
      <c r="E5268">
        <v>18901</v>
      </c>
    </row>
    <row r="5269" spans="1:5">
      <c r="A5269" t="s">
        <v>30</v>
      </c>
      <c r="B5269">
        <v>2012</v>
      </c>
      <c r="C5269">
        <v>36</v>
      </c>
      <c r="D5269">
        <v>23</v>
      </c>
      <c r="E5269">
        <v>4171</v>
      </c>
    </row>
    <row r="5270" spans="1:5">
      <c r="A5270" t="s">
        <v>31</v>
      </c>
      <c r="B5270">
        <v>2012</v>
      </c>
      <c r="C5270">
        <v>36</v>
      </c>
      <c r="D5270">
        <v>4</v>
      </c>
      <c r="E5270">
        <v>697</v>
      </c>
    </row>
    <row r="5271" spans="1:5">
      <c r="A5271" t="s">
        <v>32</v>
      </c>
      <c r="B5271">
        <v>2012</v>
      </c>
      <c r="C5271">
        <v>36</v>
      </c>
      <c r="D5271">
        <v>32</v>
      </c>
      <c r="E5271">
        <v>20623</v>
      </c>
    </row>
    <row r="5272" spans="1:5">
      <c r="A5272" t="s">
        <v>33</v>
      </c>
      <c r="B5272">
        <v>2012</v>
      </c>
      <c r="C5272">
        <v>36</v>
      </c>
      <c r="D5272">
        <v>36</v>
      </c>
      <c r="E5272">
        <v>8247</v>
      </c>
    </row>
    <row r="5273" spans="1:5">
      <c r="A5273" t="s">
        <v>34</v>
      </c>
      <c r="B5273">
        <v>2012</v>
      </c>
      <c r="C5273">
        <v>36</v>
      </c>
      <c r="D5273">
        <v>11</v>
      </c>
      <c r="E5273">
        <v>3943</v>
      </c>
    </row>
    <row r="5274" spans="1:5">
      <c r="A5274" t="s">
        <v>35</v>
      </c>
      <c r="B5274">
        <v>2012</v>
      </c>
      <c r="C5274">
        <v>36</v>
      </c>
      <c r="D5274">
        <v>28</v>
      </c>
      <c r="E5274">
        <v>10415</v>
      </c>
    </row>
    <row r="5275" spans="1:5">
      <c r="A5275" t="s">
        <v>36</v>
      </c>
      <c r="B5275">
        <v>2012</v>
      </c>
      <c r="C5275">
        <v>36</v>
      </c>
      <c r="D5275">
        <v>20</v>
      </c>
      <c r="E5275">
        <v>3557</v>
      </c>
    </row>
    <row r="5276" spans="1:5">
      <c r="A5276" t="s">
        <v>37</v>
      </c>
      <c r="B5276">
        <v>2012</v>
      </c>
      <c r="C5276">
        <v>36</v>
      </c>
      <c r="D5276">
        <v>5</v>
      </c>
      <c r="E5276">
        <v>1691</v>
      </c>
    </row>
    <row r="5277" spans="1:5">
      <c r="A5277" t="s">
        <v>38</v>
      </c>
      <c r="B5277">
        <v>2012</v>
      </c>
      <c r="C5277">
        <v>36</v>
      </c>
      <c r="D5277">
        <v>9</v>
      </c>
      <c r="E5277">
        <v>1395</v>
      </c>
    </row>
    <row r="5278" spans="1:5">
      <c r="A5278" t="s">
        <v>39</v>
      </c>
      <c r="B5278">
        <v>2012</v>
      </c>
      <c r="C5278">
        <v>36</v>
      </c>
      <c r="D5278">
        <v>20</v>
      </c>
      <c r="E5278">
        <v>6251</v>
      </c>
    </row>
    <row r="5279" spans="1:5">
      <c r="A5279" t="s">
        <v>40</v>
      </c>
      <c r="B5279">
        <v>2012</v>
      </c>
      <c r="C5279">
        <v>36</v>
      </c>
      <c r="D5279">
        <v>16</v>
      </c>
      <c r="E5279">
        <v>2302</v>
      </c>
    </row>
    <row r="5280" spans="1:5">
      <c r="A5280" t="s">
        <v>41</v>
      </c>
      <c r="B5280">
        <v>2012</v>
      </c>
      <c r="C5280">
        <v>36</v>
      </c>
      <c r="D5280">
        <v>13</v>
      </c>
      <c r="E5280">
        <v>2789</v>
      </c>
    </row>
    <row r="5281" spans="1:5">
      <c r="A5281" t="s">
        <v>42</v>
      </c>
      <c r="B5281">
        <v>2012</v>
      </c>
      <c r="C5281">
        <v>36</v>
      </c>
      <c r="D5281">
        <v>11</v>
      </c>
      <c r="E5281">
        <v>3913</v>
      </c>
    </row>
    <row r="5282" spans="1:5">
      <c r="A5282" t="s">
        <v>43</v>
      </c>
      <c r="B5282">
        <v>2012</v>
      </c>
      <c r="C5282">
        <v>36</v>
      </c>
      <c r="D5282">
        <v>62</v>
      </c>
      <c r="E5282">
        <v>6793</v>
      </c>
    </row>
    <row r="5283" spans="1:5">
      <c r="A5283" t="s">
        <v>44</v>
      </c>
      <c r="B5283">
        <v>2012</v>
      </c>
      <c r="C5283">
        <v>36</v>
      </c>
      <c r="D5283">
        <v>24</v>
      </c>
      <c r="E5283">
        <v>6055</v>
      </c>
    </row>
    <row r="5284" spans="1:5">
      <c r="A5284" t="s">
        <v>45</v>
      </c>
      <c r="B5284">
        <v>2012</v>
      </c>
      <c r="C5284">
        <v>36</v>
      </c>
      <c r="D5284">
        <v>5</v>
      </c>
      <c r="E5284">
        <v>805</v>
      </c>
    </row>
    <row r="5285" spans="1:5">
      <c r="A5285" t="s">
        <v>46</v>
      </c>
      <c r="B5285">
        <v>2012</v>
      </c>
      <c r="C5285">
        <v>36</v>
      </c>
      <c r="D5285">
        <v>28</v>
      </c>
      <c r="E5285">
        <v>8417</v>
      </c>
    </row>
    <row r="5286" spans="1:5">
      <c r="A5286" t="s">
        <v>47</v>
      </c>
      <c r="B5286">
        <v>2012</v>
      </c>
      <c r="C5286">
        <v>36</v>
      </c>
      <c r="D5286">
        <v>19</v>
      </c>
      <c r="E5286">
        <v>3019</v>
      </c>
    </row>
    <row r="5287" spans="1:5">
      <c r="A5287" t="s">
        <v>48</v>
      </c>
      <c r="B5287">
        <v>2012</v>
      </c>
      <c r="C5287">
        <v>36</v>
      </c>
      <c r="D5287">
        <v>8</v>
      </c>
      <c r="E5287">
        <v>1301</v>
      </c>
    </row>
    <row r="5288" spans="1:5">
      <c r="A5288" t="s">
        <v>49</v>
      </c>
      <c r="B5288">
        <v>2012</v>
      </c>
      <c r="C5288">
        <v>36</v>
      </c>
      <c r="D5288">
        <v>38</v>
      </c>
      <c r="E5288">
        <v>10931</v>
      </c>
    </row>
    <row r="5289" spans="1:5">
      <c r="A5289" t="s">
        <v>50</v>
      </c>
      <c r="B5289">
        <v>2012</v>
      </c>
      <c r="C5289">
        <v>36</v>
      </c>
      <c r="D5289">
        <v>18</v>
      </c>
      <c r="E5289">
        <v>4786</v>
      </c>
    </row>
    <row r="5290" spans="1:5">
      <c r="A5290" t="s">
        <v>51</v>
      </c>
      <c r="B5290">
        <v>2012</v>
      </c>
      <c r="C5290">
        <v>36</v>
      </c>
      <c r="D5290">
        <v>13</v>
      </c>
      <c r="E5290">
        <v>4424</v>
      </c>
    </row>
    <row r="5291" spans="1:5">
      <c r="A5291" t="s">
        <v>52</v>
      </c>
      <c r="B5291">
        <v>2012</v>
      </c>
      <c r="C5291">
        <v>36</v>
      </c>
      <c r="D5291">
        <v>3</v>
      </c>
      <c r="E5291">
        <v>453</v>
      </c>
    </row>
    <row r="5292" spans="1:5">
      <c r="A5292" t="s">
        <v>53</v>
      </c>
      <c r="B5292">
        <v>2012</v>
      </c>
      <c r="C5292">
        <v>36</v>
      </c>
      <c r="D5292">
        <v>52</v>
      </c>
      <c r="E5292">
        <v>10501</v>
      </c>
    </row>
    <row r="5293" spans="1:5">
      <c r="A5293" t="s">
        <v>54</v>
      </c>
      <c r="B5293">
        <v>2012</v>
      </c>
      <c r="C5293">
        <v>36</v>
      </c>
      <c r="D5293">
        <v>45</v>
      </c>
      <c r="E5293">
        <v>33032</v>
      </c>
    </row>
    <row r="5294" spans="1:5">
      <c r="A5294" t="s">
        <v>55</v>
      </c>
      <c r="B5294">
        <v>2012</v>
      </c>
      <c r="C5294">
        <v>36</v>
      </c>
      <c r="D5294">
        <v>43</v>
      </c>
      <c r="E5294">
        <v>16931</v>
      </c>
    </row>
    <row r="5295" spans="1:5">
      <c r="A5295" t="s">
        <v>56</v>
      </c>
      <c r="B5295">
        <v>2012</v>
      </c>
      <c r="C5295">
        <v>36</v>
      </c>
      <c r="D5295">
        <v>7</v>
      </c>
      <c r="E5295">
        <v>1556</v>
      </c>
    </row>
    <row r="5296" spans="1:5">
      <c r="A5296" t="s">
        <v>57</v>
      </c>
      <c r="B5296">
        <v>2012</v>
      </c>
      <c r="C5296">
        <v>36</v>
      </c>
      <c r="D5296">
        <v>95</v>
      </c>
      <c r="E5296">
        <v>72523</v>
      </c>
    </row>
    <row r="5297" spans="1:5">
      <c r="A5297" t="s">
        <v>58</v>
      </c>
      <c r="B5297">
        <v>2012</v>
      </c>
      <c r="C5297">
        <v>36</v>
      </c>
      <c r="D5297">
        <v>9</v>
      </c>
      <c r="E5297">
        <v>3806</v>
      </c>
    </row>
    <row r="5298" spans="1:5">
      <c r="A5298" t="s">
        <v>59</v>
      </c>
      <c r="B5298">
        <v>2012</v>
      </c>
      <c r="C5298">
        <v>36</v>
      </c>
      <c r="D5298">
        <v>26</v>
      </c>
      <c r="E5298">
        <v>10675</v>
      </c>
    </row>
    <row r="5299" spans="1:5">
      <c r="A5299" t="s">
        <v>60</v>
      </c>
      <c r="B5299">
        <v>2012</v>
      </c>
      <c r="C5299">
        <v>36</v>
      </c>
      <c r="D5299">
        <v>26</v>
      </c>
      <c r="E5299">
        <v>2992</v>
      </c>
    </row>
    <row r="5300" spans="1:5">
      <c r="A5300" t="s">
        <v>61</v>
      </c>
      <c r="B5300">
        <v>2012</v>
      </c>
      <c r="C5300">
        <v>36</v>
      </c>
      <c r="D5300">
        <v>16</v>
      </c>
      <c r="E5300">
        <v>2601</v>
      </c>
    </row>
    <row r="5301" spans="1:5">
      <c r="A5301" t="s">
        <v>63</v>
      </c>
      <c r="B5301">
        <v>2012</v>
      </c>
      <c r="C5301">
        <v>36</v>
      </c>
      <c r="D5301">
        <v>1</v>
      </c>
      <c r="E5301">
        <v>219</v>
      </c>
    </row>
    <row r="5302" spans="1:5">
      <c r="A5302" t="s">
        <v>62</v>
      </c>
      <c r="B5302">
        <v>2012</v>
      </c>
      <c r="C5302">
        <v>36</v>
      </c>
      <c r="D5302">
        <v>63</v>
      </c>
      <c r="E5302">
        <v>92336</v>
      </c>
    </row>
    <row r="5303" spans="1:5">
      <c r="A5303" t="s">
        <v>6</v>
      </c>
      <c r="B5303">
        <v>2012</v>
      </c>
      <c r="C5303">
        <v>37</v>
      </c>
      <c r="D5303">
        <v>15</v>
      </c>
      <c r="E5303">
        <v>5292</v>
      </c>
    </row>
    <row r="5304" spans="1:5">
      <c r="A5304" t="s">
        <v>12</v>
      </c>
      <c r="B5304">
        <v>2012</v>
      </c>
      <c r="C5304">
        <v>37</v>
      </c>
      <c r="D5304">
        <v>6</v>
      </c>
      <c r="E5304">
        <v>2068</v>
      </c>
    </row>
    <row r="5305" spans="1:5">
      <c r="A5305" t="s">
        <v>13</v>
      </c>
      <c r="B5305">
        <v>2012</v>
      </c>
      <c r="C5305">
        <v>37</v>
      </c>
      <c r="D5305">
        <v>24</v>
      </c>
      <c r="E5305">
        <v>12135</v>
      </c>
    </row>
    <row r="5306" spans="1:5">
      <c r="A5306" t="s">
        <v>14</v>
      </c>
      <c r="B5306">
        <v>2012</v>
      </c>
      <c r="C5306">
        <v>37</v>
      </c>
      <c r="D5306">
        <v>2</v>
      </c>
      <c r="E5306">
        <v>617</v>
      </c>
    </row>
    <row r="5307" spans="1:5">
      <c r="A5307" t="s">
        <v>15</v>
      </c>
      <c r="B5307">
        <v>2012</v>
      </c>
      <c r="C5307">
        <v>37</v>
      </c>
      <c r="D5307">
        <v>75</v>
      </c>
      <c r="E5307">
        <v>27935</v>
      </c>
    </row>
    <row r="5308" spans="1:5">
      <c r="A5308" t="s">
        <v>16</v>
      </c>
      <c r="B5308">
        <v>2012</v>
      </c>
      <c r="C5308">
        <v>37</v>
      </c>
      <c r="D5308">
        <v>10</v>
      </c>
      <c r="E5308">
        <v>20847</v>
      </c>
    </row>
    <row r="5309" spans="1:5">
      <c r="A5309" t="s">
        <v>17</v>
      </c>
      <c r="B5309">
        <v>2012</v>
      </c>
      <c r="C5309">
        <v>37</v>
      </c>
      <c r="D5309">
        <v>7</v>
      </c>
      <c r="E5309">
        <v>2613</v>
      </c>
    </row>
    <row r="5310" spans="1:5">
      <c r="A5310" t="s">
        <v>18</v>
      </c>
      <c r="B5310">
        <v>2012</v>
      </c>
      <c r="C5310">
        <v>37</v>
      </c>
      <c r="D5310">
        <v>1</v>
      </c>
      <c r="E5310">
        <v>406</v>
      </c>
    </row>
    <row r="5311" spans="1:5">
      <c r="A5311" t="s">
        <v>19</v>
      </c>
      <c r="B5311">
        <v>2012</v>
      </c>
      <c r="C5311">
        <v>37</v>
      </c>
      <c r="D5311">
        <v>1</v>
      </c>
      <c r="E5311">
        <v>2218</v>
      </c>
    </row>
    <row r="5312" spans="1:5">
      <c r="A5312" t="s">
        <v>20</v>
      </c>
      <c r="B5312">
        <v>2012</v>
      </c>
      <c r="C5312">
        <v>37</v>
      </c>
      <c r="D5312">
        <v>0</v>
      </c>
      <c r="E5312">
        <v>0</v>
      </c>
    </row>
    <row r="5313" spans="1:5">
      <c r="A5313" t="s">
        <v>21</v>
      </c>
      <c r="B5313">
        <v>2012</v>
      </c>
      <c r="C5313">
        <v>37</v>
      </c>
      <c r="D5313">
        <v>32</v>
      </c>
      <c r="E5313">
        <v>26978</v>
      </c>
    </row>
    <row r="5314" spans="1:5">
      <c r="A5314" t="s">
        <v>22</v>
      </c>
      <c r="B5314">
        <v>2012</v>
      </c>
      <c r="C5314">
        <v>37</v>
      </c>
      <c r="D5314">
        <v>20</v>
      </c>
      <c r="E5314">
        <v>13045</v>
      </c>
    </row>
    <row r="5315" spans="1:5">
      <c r="A5315" t="s">
        <v>23</v>
      </c>
      <c r="B5315">
        <v>2012</v>
      </c>
      <c r="C5315">
        <v>37</v>
      </c>
      <c r="D5315">
        <v>5</v>
      </c>
      <c r="E5315">
        <v>3192</v>
      </c>
    </row>
    <row r="5316" spans="1:5">
      <c r="A5316" t="s">
        <v>24</v>
      </c>
      <c r="B5316">
        <v>2012</v>
      </c>
      <c r="C5316">
        <v>37</v>
      </c>
      <c r="D5316">
        <v>73</v>
      </c>
      <c r="E5316">
        <v>41273</v>
      </c>
    </row>
    <row r="5317" spans="1:5">
      <c r="A5317" t="s">
        <v>25</v>
      </c>
      <c r="B5317">
        <v>2012</v>
      </c>
      <c r="C5317">
        <v>37</v>
      </c>
      <c r="D5317">
        <v>28</v>
      </c>
      <c r="E5317">
        <v>7765</v>
      </c>
    </row>
    <row r="5318" spans="1:5">
      <c r="A5318" t="s">
        <v>26</v>
      </c>
      <c r="B5318">
        <v>2012</v>
      </c>
      <c r="C5318">
        <v>37</v>
      </c>
      <c r="D5318">
        <v>4</v>
      </c>
      <c r="E5318">
        <v>1525</v>
      </c>
    </row>
    <row r="5319" spans="1:5">
      <c r="A5319" t="s">
        <v>27</v>
      </c>
      <c r="B5319">
        <v>2012</v>
      </c>
      <c r="C5319">
        <v>37</v>
      </c>
      <c r="D5319">
        <v>12</v>
      </c>
      <c r="E5319">
        <v>3631</v>
      </c>
    </row>
    <row r="5320" spans="1:5">
      <c r="A5320" t="s">
        <v>28</v>
      </c>
      <c r="B5320">
        <v>2012</v>
      </c>
      <c r="C5320">
        <v>37</v>
      </c>
      <c r="D5320">
        <v>12</v>
      </c>
      <c r="E5320">
        <v>19583</v>
      </c>
    </row>
    <row r="5321" spans="1:5">
      <c r="A5321" t="s">
        <v>29</v>
      </c>
      <c r="B5321">
        <v>2012</v>
      </c>
      <c r="C5321">
        <v>37</v>
      </c>
      <c r="D5321">
        <v>28</v>
      </c>
      <c r="E5321">
        <v>20076</v>
      </c>
    </row>
    <row r="5322" spans="1:5">
      <c r="A5322" t="s">
        <v>30</v>
      </c>
      <c r="B5322">
        <v>2012</v>
      </c>
      <c r="C5322">
        <v>37</v>
      </c>
      <c r="D5322">
        <v>23</v>
      </c>
      <c r="E5322">
        <v>4812</v>
      </c>
    </row>
    <row r="5323" spans="1:5">
      <c r="A5323" t="s">
        <v>31</v>
      </c>
      <c r="B5323">
        <v>2012</v>
      </c>
      <c r="C5323">
        <v>37</v>
      </c>
      <c r="D5323">
        <v>5</v>
      </c>
      <c r="E5323">
        <v>1478</v>
      </c>
    </row>
    <row r="5324" spans="1:5">
      <c r="A5324" t="s">
        <v>32</v>
      </c>
      <c r="B5324">
        <v>2012</v>
      </c>
      <c r="C5324">
        <v>37</v>
      </c>
      <c r="D5324">
        <v>32</v>
      </c>
      <c r="E5324">
        <v>24574</v>
      </c>
    </row>
    <row r="5325" spans="1:5">
      <c r="A5325" t="s">
        <v>33</v>
      </c>
      <c r="B5325">
        <v>2012</v>
      </c>
      <c r="C5325">
        <v>37</v>
      </c>
      <c r="D5325">
        <v>34</v>
      </c>
      <c r="E5325">
        <v>10070</v>
      </c>
    </row>
    <row r="5326" spans="1:5">
      <c r="A5326" t="s">
        <v>34</v>
      </c>
      <c r="B5326">
        <v>2012</v>
      </c>
      <c r="C5326">
        <v>37</v>
      </c>
      <c r="D5326">
        <v>11</v>
      </c>
      <c r="E5326">
        <v>4675</v>
      </c>
    </row>
    <row r="5327" spans="1:5">
      <c r="A5327" t="s">
        <v>35</v>
      </c>
      <c r="B5327">
        <v>2012</v>
      </c>
      <c r="C5327">
        <v>37</v>
      </c>
      <c r="D5327">
        <v>29</v>
      </c>
      <c r="E5327">
        <v>10098</v>
      </c>
    </row>
    <row r="5328" spans="1:5">
      <c r="A5328" t="s">
        <v>36</v>
      </c>
      <c r="B5328">
        <v>2012</v>
      </c>
      <c r="C5328">
        <v>37</v>
      </c>
      <c r="D5328">
        <v>21</v>
      </c>
      <c r="E5328">
        <v>4426</v>
      </c>
    </row>
    <row r="5329" spans="1:5">
      <c r="A5329" t="s">
        <v>37</v>
      </c>
      <c r="B5329">
        <v>2012</v>
      </c>
      <c r="C5329">
        <v>37</v>
      </c>
      <c r="D5329">
        <v>5</v>
      </c>
      <c r="E5329">
        <v>1983</v>
      </c>
    </row>
    <row r="5330" spans="1:5">
      <c r="A5330" t="s">
        <v>38</v>
      </c>
      <c r="B5330">
        <v>2012</v>
      </c>
      <c r="C5330">
        <v>37</v>
      </c>
      <c r="D5330">
        <v>9</v>
      </c>
      <c r="E5330">
        <v>1315</v>
      </c>
    </row>
    <row r="5331" spans="1:5">
      <c r="A5331" t="s">
        <v>39</v>
      </c>
      <c r="B5331">
        <v>2012</v>
      </c>
      <c r="C5331">
        <v>37</v>
      </c>
      <c r="D5331">
        <v>21</v>
      </c>
      <c r="E5331">
        <v>7244</v>
      </c>
    </row>
    <row r="5332" spans="1:5">
      <c r="A5332" t="s">
        <v>40</v>
      </c>
      <c r="B5332">
        <v>2012</v>
      </c>
      <c r="C5332">
        <v>37</v>
      </c>
      <c r="D5332">
        <v>16</v>
      </c>
      <c r="E5332">
        <v>2874</v>
      </c>
    </row>
    <row r="5333" spans="1:5">
      <c r="A5333" t="s">
        <v>41</v>
      </c>
      <c r="B5333">
        <v>2012</v>
      </c>
      <c r="C5333">
        <v>37</v>
      </c>
      <c r="D5333">
        <v>12</v>
      </c>
      <c r="E5333">
        <v>3188</v>
      </c>
    </row>
    <row r="5334" spans="1:5">
      <c r="A5334" t="s">
        <v>42</v>
      </c>
      <c r="B5334">
        <v>2012</v>
      </c>
      <c r="C5334">
        <v>37</v>
      </c>
      <c r="D5334">
        <v>11</v>
      </c>
      <c r="E5334">
        <v>4131</v>
      </c>
    </row>
    <row r="5335" spans="1:5">
      <c r="A5335" t="s">
        <v>43</v>
      </c>
      <c r="B5335">
        <v>2012</v>
      </c>
      <c r="C5335">
        <v>37</v>
      </c>
      <c r="D5335">
        <v>61</v>
      </c>
      <c r="E5335">
        <v>8623</v>
      </c>
    </row>
    <row r="5336" spans="1:5">
      <c r="A5336" t="s">
        <v>44</v>
      </c>
      <c r="B5336">
        <v>2012</v>
      </c>
      <c r="C5336">
        <v>37</v>
      </c>
      <c r="D5336">
        <v>24</v>
      </c>
      <c r="E5336">
        <v>7033</v>
      </c>
    </row>
    <row r="5337" spans="1:5">
      <c r="A5337" t="s">
        <v>45</v>
      </c>
      <c r="B5337">
        <v>2012</v>
      </c>
      <c r="C5337">
        <v>37</v>
      </c>
      <c r="D5337">
        <v>6</v>
      </c>
      <c r="E5337">
        <v>1098</v>
      </c>
    </row>
    <row r="5338" spans="1:5">
      <c r="A5338" t="s">
        <v>46</v>
      </c>
      <c r="B5338">
        <v>2012</v>
      </c>
      <c r="C5338">
        <v>37</v>
      </c>
      <c r="D5338">
        <v>26</v>
      </c>
      <c r="E5338">
        <v>9249</v>
      </c>
    </row>
    <row r="5339" spans="1:5">
      <c r="A5339" t="s">
        <v>47</v>
      </c>
      <c r="B5339">
        <v>2012</v>
      </c>
      <c r="C5339">
        <v>37</v>
      </c>
      <c r="D5339">
        <v>15</v>
      </c>
      <c r="E5339">
        <v>3392</v>
      </c>
    </row>
    <row r="5340" spans="1:5">
      <c r="A5340" t="s">
        <v>48</v>
      </c>
      <c r="B5340">
        <v>2012</v>
      </c>
      <c r="C5340">
        <v>37</v>
      </c>
      <c r="D5340">
        <v>8</v>
      </c>
      <c r="E5340">
        <v>1471</v>
      </c>
    </row>
    <row r="5341" spans="1:5">
      <c r="A5341" t="s">
        <v>49</v>
      </c>
      <c r="B5341">
        <v>2012</v>
      </c>
      <c r="C5341">
        <v>37</v>
      </c>
      <c r="D5341">
        <v>41</v>
      </c>
      <c r="E5341">
        <v>13681</v>
      </c>
    </row>
    <row r="5342" spans="1:5">
      <c r="A5342" t="s">
        <v>50</v>
      </c>
      <c r="B5342">
        <v>2012</v>
      </c>
      <c r="C5342">
        <v>37</v>
      </c>
      <c r="D5342">
        <v>18</v>
      </c>
      <c r="E5342">
        <v>6062</v>
      </c>
    </row>
    <row r="5343" spans="1:5">
      <c r="A5343" t="s">
        <v>51</v>
      </c>
      <c r="B5343">
        <v>2012</v>
      </c>
      <c r="C5343">
        <v>37</v>
      </c>
      <c r="D5343">
        <v>12</v>
      </c>
      <c r="E5343">
        <v>3864</v>
      </c>
    </row>
    <row r="5344" spans="1:5">
      <c r="A5344" t="s">
        <v>52</v>
      </c>
      <c r="B5344">
        <v>2012</v>
      </c>
      <c r="C5344">
        <v>37</v>
      </c>
      <c r="D5344">
        <v>3</v>
      </c>
      <c r="E5344">
        <v>461</v>
      </c>
    </row>
    <row r="5345" spans="1:5">
      <c r="A5345" t="s">
        <v>53</v>
      </c>
      <c r="B5345">
        <v>2012</v>
      </c>
      <c r="C5345">
        <v>37</v>
      </c>
      <c r="D5345">
        <v>51</v>
      </c>
      <c r="E5345">
        <v>12058</v>
      </c>
    </row>
    <row r="5346" spans="1:5">
      <c r="A5346" t="s">
        <v>54</v>
      </c>
      <c r="B5346">
        <v>2012</v>
      </c>
      <c r="C5346">
        <v>37</v>
      </c>
      <c r="D5346">
        <v>44</v>
      </c>
      <c r="E5346">
        <v>36280</v>
      </c>
    </row>
    <row r="5347" spans="1:5">
      <c r="A5347" t="s">
        <v>55</v>
      </c>
      <c r="B5347">
        <v>2012</v>
      </c>
      <c r="C5347">
        <v>37</v>
      </c>
      <c r="D5347">
        <v>44</v>
      </c>
      <c r="E5347">
        <v>17844</v>
      </c>
    </row>
    <row r="5348" spans="1:5">
      <c r="A5348" t="s">
        <v>56</v>
      </c>
      <c r="B5348">
        <v>2012</v>
      </c>
      <c r="C5348">
        <v>37</v>
      </c>
      <c r="D5348">
        <v>6</v>
      </c>
      <c r="E5348">
        <v>1530</v>
      </c>
    </row>
    <row r="5349" spans="1:5">
      <c r="A5349" t="s">
        <v>57</v>
      </c>
      <c r="B5349">
        <v>2012</v>
      </c>
      <c r="C5349">
        <v>37</v>
      </c>
      <c r="D5349">
        <v>93</v>
      </c>
      <c r="E5349">
        <v>71384</v>
      </c>
    </row>
    <row r="5350" spans="1:5">
      <c r="A5350" t="s">
        <v>58</v>
      </c>
      <c r="B5350">
        <v>2012</v>
      </c>
      <c r="C5350">
        <v>37</v>
      </c>
      <c r="D5350">
        <v>9</v>
      </c>
      <c r="E5350">
        <v>4665</v>
      </c>
    </row>
    <row r="5351" spans="1:5">
      <c r="A5351" t="s">
        <v>59</v>
      </c>
      <c r="B5351">
        <v>2012</v>
      </c>
      <c r="C5351">
        <v>37</v>
      </c>
      <c r="D5351">
        <v>24</v>
      </c>
      <c r="E5351">
        <v>10262</v>
      </c>
    </row>
    <row r="5352" spans="1:5">
      <c r="A5352" t="s">
        <v>60</v>
      </c>
      <c r="B5352">
        <v>2012</v>
      </c>
      <c r="C5352">
        <v>37</v>
      </c>
      <c r="D5352">
        <v>29</v>
      </c>
      <c r="E5352">
        <v>3884</v>
      </c>
    </row>
    <row r="5353" spans="1:5">
      <c r="A5353" t="s">
        <v>61</v>
      </c>
      <c r="B5353">
        <v>2012</v>
      </c>
      <c r="C5353">
        <v>37</v>
      </c>
      <c r="D5353">
        <v>15</v>
      </c>
      <c r="E5353">
        <v>2878</v>
      </c>
    </row>
    <row r="5354" spans="1:5">
      <c r="A5354" t="s">
        <v>63</v>
      </c>
      <c r="B5354">
        <v>2012</v>
      </c>
      <c r="C5354">
        <v>37</v>
      </c>
      <c r="D5354">
        <v>1</v>
      </c>
      <c r="E5354">
        <v>232</v>
      </c>
    </row>
    <row r="5355" spans="1:5">
      <c r="A5355" t="s">
        <v>62</v>
      </c>
      <c r="B5355">
        <v>2012</v>
      </c>
      <c r="C5355">
        <v>37</v>
      </c>
      <c r="D5355">
        <v>69</v>
      </c>
      <c r="E5355">
        <v>94818</v>
      </c>
    </row>
    <row r="5356" spans="1:5">
      <c r="A5356" t="s">
        <v>6</v>
      </c>
      <c r="B5356">
        <v>2012</v>
      </c>
      <c r="C5356">
        <v>38</v>
      </c>
      <c r="D5356">
        <v>16</v>
      </c>
      <c r="E5356">
        <v>6006</v>
      </c>
    </row>
    <row r="5357" spans="1:5">
      <c r="A5357" t="s">
        <v>12</v>
      </c>
      <c r="B5357">
        <v>2012</v>
      </c>
      <c r="C5357">
        <v>38</v>
      </c>
      <c r="D5357">
        <v>5</v>
      </c>
      <c r="E5357">
        <v>1745</v>
      </c>
    </row>
    <row r="5358" spans="1:5">
      <c r="A5358" t="s">
        <v>13</v>
      </c>
      <c r="B5358">
        <v>2012</v>
      </c>
      <c r="C5358">
        <v>38</v>
      </c>
      <c r="D5358">
        <v>25</v>
      </c>
      <c r="E5358">
        <v>13004</v>
      </c>
    </row>
    <row r="5359" spans="1:5">
      <c r="A5359" t="s">
        <v>14</v>
      </c>
      <c r="B5359">
        <v>2012</v>
      </c>
      <c r="C5359">
        <v>38</v>
      </c>
      <c r="D5359">
        <v>2</v>
      </c>
      <c r="E5359">
        <v>511</v>
      </c>
    </row>
    <row r="5360" spans="1:5">
      <c r="A5360" t="s">
        <v>15</v>
      </c>
      <c r="B5360">
        <v>2012</v>
      </c>
      <c r="C5360">
        <v>38</v>
      </c>
      <c r="D5360">
        <v>73</v>
      </c>
      <c r="E5360">
        <v>27792</v>
      </c>
    </row>
    <row r="5361" spans="1:5">
      <c r="A5361" t="s">
        <v>16</v>
      </c>
      <c r="B5361">
        <v>2012</v>
      </c>
      <c r="C5361">
        <v>38</v>
      </c>
      <c r="D5361">
        <v>11</v>
      </c>
      <c r="E5361">
        <v>21572</v>
      </c>
    </row>
    <row r="5362" spans="1:5">
      <c r="A5362" t="s">
        <v>17</v>
      </c>
      <c r="B5362">
        <v>2012</v>
      </c>
      <c r="C5362">
        <v>38</v>
      </c>
      <c r="D5362">
        <v>7</v>
      </c>
      <c r="E5362">
        <v>2740</v>
      </c>
    </row>
    <row r="5363" spans="1:5">
      <c r="A5363" t="s">
        <v>18</v>
      </c>
      <c r="B5363">
        <v>2012</v>
      </c>
      <c r="C5363">
        <v>38</v>
      </c>
      <c r="D5363">
        <v>1</v>
      </c>
      <c r="E5363">
        <v>392</v>
      </c>
    </row>
    <row r="5364" spans="1:5">
      <c r="A5364" t="s">
        <v>19</v>
      </c>
      <c r="B5364">
        <v>2012</v>
      </c>
      <c r="C5364">
        <v>38</v>
      </c>
      <c r="D5364">
        <v>1</v>
      </c>
      <c r="E5364">
        <v>1977</v>
      </c>
    </row>
    <row r="5365" spans="1:5">
      <c r="A5365" t="s">
        <v>20</v>
      </c>
      <c r="B5365">
        <v>2012</v>
      </c>
      <c r="C5365">
        <v>38</v>
      </c>
      <c r="D5365">
        <v>0</v>
      </c>
      <c r="E5365">
        <v>0</v>
      </c>
    </row>
    <row r="5366" spans="1:5">
      <c r="A5366" t="s">
        <v>21</v>
      </c>
      <c r="B5366">
        <v>2012</v>
      </c>
      <c r="C5366">
        <v>38</v>
      </c>
      <c r="D5366">
        <v>32</v>
      </c>
      <c r="E5366">
        <v>27216</v>
      </c>
    </row>
    <row r="5367" spans="1:5">
      <c r="A5367" t="s">
        <v>22</v>
      </c>
      <c r="B5367">
        <v>2012</v>
      </c>
      <c r="C5367">
        <v>38</v>
      </c>
      <c r="D5367">
        <v>19</v>
      </c>
      <c r="E5367">
        <v>13466</v>
      </c>
    </row>
    <row r="5368" spans="1:5">
      <c r="A5368" t="s">
        <v>23</v>
      </c>
      <c r="B5368">
        <v>2012</v>
      </c>
      <c r="C5368">
        <v>38</v>
      </c>
      <c r="D5368">
        <v>5</v>
      </c>
      <c r="E5368">
        <v>3041</v>
      </c>
    </row>
    <row r="5369" spans="1:5">
      <c r="A5369" t="s">
        <v>24</v>
      </c>
      <c r="B5369">
        <v>2012</v>
      </c>
      <c r="C5369">
        <v>38</v>
      </c>
      <c r="D5369">
        <v>72</v>
      </c>
      <c r="E5369">
        <v>37070</v>
      </c>
    </row>
    <row r="5370" spans="1:5">
      <c r="A5370" t="s">
        <v>25</v>
      </c>
      <c r="B5370">
        <v>2012</v>
      </c>
      <c r="C5370">
        <v>38</v>
      </c>
      <c r="D5370">
        <v>29</v>
      </c>
      <c r="E5370">
        <v>7879</v>
      </c>
    </row>
    <row r="5371" spans="1:5">
      <c r="A5371" t="s">
        <v>26</v>
      </c>
      <c r="B5371">
        <v>2012</v>
      </c>
      <c r="C5371">
        <v>38</v>
      </c>
      <c r="D5371">
        <v>5</v>
      </c>
      <c r="E5371">
        <v>1539</v>
      </c>
    </row>
    <row r="5372" spans="1:5">
      <c r="A5372" t="s">
        <v>27</v>
      </c>
      <c r="B5372">
        <v>2012</v>
      </c>
      <c r="C5372">
        <v>38</v>
      </c>
      <c r="D5372">
        <v>12</v>
      </c>
      <c r="E5372">
        <v>3516</v>
      </c>
    </row>
    <row r="5373" spans="1:5">
      <c r="A5373" t="s">
        <v>28</v>
      </c>
      <c r="B5373">
        <v>2012</v>
      </c>
      <c r="C5373">
        <v>38</v>
      </c>
      <c r="D5373">
        <v>11</v>
      </c>
      <c r="E5373">
        <v>19399</v>
      </c>
    </row>
    <row r="5374" spans="1:5">
      <c r="A5374" t="s">
        <v>29</v>
      </c>
      <c r="B5374">
        <v>2012</v>
      </c>
      <c r="C5374">
        <v>38</v>
      </c>
      <c r="D5374">
        <v>29</v>
      </c>
      <c r="E5374">
        <v>20854</v>
      </c>
    </row>
    <row r="5375" spans="1:5">
      <c r="A5375" t="s">
        <v>30</v>
      </c>
      <c r="B5375">
        <v>2012</v>
      </c>
      <c r="C5375">
        <v>38</v>
      </c>
      <c r="D5375">
        <v>22</v>
      </c>
      <c r="E5375">
        <v>4596</v>
      </c>
    </row>
    <row r="5376" spans="1:5">
      <c r="A5376" t="s">
        <v>31</v>
      </c>
      <c r="B5376">
        <v>2012</v>
      </c>
      <c r="C5376">
        <v>38</v>
      </c>
      <c r="D5376">
        <v>7</v>
      </c>
      <c r="E5376">
        <v>2396</v>
      </c>
    </row>
    <row r="5377" spans="1:5">
      <c r="A5377" t="s">
        <v>32</v>
      </c>
      <c r="B5377">
        <v>2012</v>
      </c>
      <c r="C5377">
        <v>38</v>
      </c>
      <c r="D5377">
        <v>33</v>
      </c>
      <c r="E5377">
        <v>25962</v>
      </c>
    </row>
    <row r="5378" spans="1:5">
      <c r="A5378" t="s">
        <v>33</v>
      </c>
      <c r="B5378">
        <v>2012</v>
      </c>
      <c r="C5378">
        <v>38</v>
      </c>
      <c r="D5378">
        <v>40</v>
      </c>
      <c r="E5378">
        <v>11779</v>
      </c>
    </row>
    <row r="5379" spans="1:5">
      <c r="A5379" t="s">
        <v>34</v>
      </c>
      <c r="B5379">
        <v>2012</v>
      </c>
      <c r="C5379">
        <v>38</v>
      </c>
      <c r="D5379">
        <v>10</v>
      </c>
      <c r="E5379">
        <v>4544</v>
      </c>
    </row>
    <row r="5380" spans="1:5">
      <c r="A5380" t="s">
        <v>35</v>
      </c>
      <c r="B5380">
        <v>2012</v>
      </c>
      <c r="C5380">
        <v>38</v>
      </c>
      <c r="D5380">
        <v>32</v>
      </c>
      <c r="E5380">
        <v>8748</v>
      </c>
    </row>
    <row r="5381" spans="1:5">
      <c r="A5381" t="s">
        <v>36</v>
      </c>
      <c r="B5381">
        <v>2012</v>
      </c>
      <c r="C5381">
        <v>38</v>
      </c>
      <c r="D5381">
        <v>22</v>
      </c>
      <c r="E5381">
        <v>4479</v>
      </c>
    </row>
    <row r="5382" spans="1:5">
      <c r="A5382" t="s">
        <v>37</v>
      </c>
      <c r="B5382">
        <v>2012</v>
      </c>
      <c r="C5382">
        <v>38</v>
      </c>
      <c r="D5382">
        <v>5</v>
      </c>
      <c r="E5382">
        <v>1919</v>
      </c>
    </row>
    <row r="5383" spans="1:5">
      <c r="A5383" t="s">
        <v>38</v>
      </c>
      <c r="B5383">
        <v>2012</v>
      </c>
      <c r="C5383">
        <v>38</v>
      </c>
      <c r="D5383">
        <v>9</v>
      </c>
      <c r="E5383">
        <v>1275</v>
      </c>
    </row>
    <row r="5384" spans="1:5">
      <c r="A5384" t="s">
        <v>39</v>
      </c>
      <c r="B5384">
        <v>2012</v>
      </c>
      <c r="C5384">
        <v>38</v>
      </c>
      <c r="D5384">
        <v>20</v>
      </c>
      <c r="E5384">
        <v>7035</v>
      </c>
    </row>
    <row r="5385" spans="1:5">
      <c r="A5385" t="s">
        <v>40</v>
      </c>
      <c r="B5385">
        <v>2012</v>
      </c>
      <c r="C5385">
        <v>38</v>
      </c>
      <c r="D5385">
        <v>16</v>
      </c>
      <c r="E5385">
        <v>2875</v>
      </c>
    </row>
    <row r="5386" spans="1:5">
      <c r="A5386" t="s">
        <v>41</v>
      </c>
      <c r="B5386">
        <v>2012</v>
      </c>
      <c r="C5386">
        <v>38</v>
      </c>
      <c r="D5386">
        <v>13</v>
      </c>
      <c r="E5386">
        <v>3429</v>
      </c>
    </row>
    <row r="5387" spans="1:5">
      <c r="A5387" t="s">
        <v>42</v>
      </c>
      <c r="B5387">
        <v>2012</v>
      </c>
      <c r="C5387">
        <v>38</v>
      </c>
      <c r="D5387">
        <v>10</v>
      </c>
      <c r="E5387">
        <v>3908</v>
      </c>
    </row>
    <row r="5388" spans="1:5">
      <c r="A5388" t="s">
        <v>43</v>
      </c>
      <c r="B5388">
        <v>2012</v>
      </c>
      <c r="C5388">
        <v>38</v>
      </c>
      <c r="D5388">
        <v>62</v>
      </c>
      <c r="E5388">
        <v>8257</v>
      </c>
    </row>
    <row r="5389" spans="1:5">
      <c r="A5389" t="s">
        <v>44</v>
      </c>
      <c r="B5389">
        <v>2012</v>
      </c>
      <c r="C5389">
        <v>38</v>
      </c>
      <c r="D5389">
        <v>24</v>
      </c>
      <c r="E5389">
        <v>7341</v>
      </c>
    </row>
    <row r="5390" spans="1:5">
      <c r="A5390" t="s">
        <v>45</v>
      </c>
      <c r="B5390">
        <v>2012</v>
      </c>
      <c r="C5390">
        <v>38</v>
      </c>
      <c r="D5390">
        <v>7</v>
      </c>
      <c r="E5390">
        <v>1481</v>
      </c>
    </row>
    <row r="5391" spans="1:5">
      <c r="A5391" t="s">
        <v>46</v>
      </c>
      <c r="B5391">
        <v>2012</v>
      </c>
      <c r="C5391">
        <v>38</v>
      </c>
      <c r="D5391">
        <v>27</v>
      </c>
      <c r="E5391">
        <v>9324</v>
      </c>
    </row>
    <row r="5392" spans="1:5">
      <c r="A5392" t="s">
        <v>47</v>
      </c>
      <c r="B5392">
        <v>2012</v>
      </c>
      <c r="C5392">
        <v>38</v>
      </c>
      <c r="D5392">
        <v>15</v>
      </c>
      <c r="E5392">
        <v>2545</v>
      </c>
    </row>
    <row r="5393" spans="1:5">
      <c r="A5393" t="s">
        <v>48</v>
      </c>
      <c r="B5393">
        <v>2012</v>
      </c>
      <c r="C5393">
        <v>38</v>
      </c>
      <c r="D5393">
        <v>10</v>
      </c>
      <c r="E5393">
        <v>2268</v>
      </c>
    </row>
    <row r="5394" spans="1:5">
      <c r="A5394" t="s">
        <v>49</v>
      </c>
      <c r="B5394">
        <v>2012</v>
      </c>
      <c r="C5394">
        <v>38</v>
      </c>
      <c r="D5394">
        <v>40</v>
      </c>
      <c r="E5394">
        <v>13711</v>
      </c>
    </row>
    <row r="5395" spans="1:5">
      <c r="A5395" t="s">
        <v>50</v>
      </c>
      <c r="B5395">
        <v>2012</v>
      </c>
      <c r="C5395">
        <v>38</v>
      </c>
      <c r="D5395">
        <v>18</v>
      </c>
      <c r="E5395">
        <v>6143</v>
      </c>
    </row>
    <row r="5396" spans="1:5">
      <c r="A5396" t="s">
        <v>51</v>
      </c>
      <c r="B5396">
        <v>2012</v>
      </c>
      <c r="C5396">
        <v>38</v>
      </c>
      <c r="D5396">
        <v>12</v>
      </c>
      <c r="E5396">
        <v>4376</v>
      </c>
    </row>
    <row r="5397" spans="1:5">
      <c r="A5397" t="s">
        <v>52</v>
      </c>
      <c r="B5397">
        <v>2012</v>
      </c>
      <c r="C5397">
        <v>38</v>
      </c>
      <c r="D5397">
        <v>3</v>
      </c>
      <c r="E5397">
        <v>474</v>
      </c>
    </row>
    <row r="5398" spans="1:5">
      <c r="A5398" t="s">
        <v>53</v>
      </c>
      <c r="B5398">
        <v>2012</v>
      </c>
      <c r="C5398">
        <v>38</v>
      </c>
      <c r="D5398">
        <v>54</v>
      </c>
      <c r="E5398">
        <v>12400</v>
      </c>
    </row>
    <row r="5399" spans="1:5">
      <c r="A5399" t="s">
        <v>54</v>
      </c>
      <c r="B5399">
        <v>2012</v>
      </c>
      <c r="C5399">
        <v>38</v>
      </c>
      <c r="D5399">
        <v>45</v>
      </c>
      <c r="E5399">
        <v>36808</v>
      </c>
    </row>
    <row r="5400" spans="1:5">
      <c r="A5400" t="s">
        <v>55</v>
      </c>
      <c r="B5400">
        <v>2012</v>
      </c>
      <c r="C5400">
        <v>38</v>
      </c>
      <c r="D5400">
        <v>44</v>
      </c>
      <c r="E5400">
        <v>18583</v>
      </c>
    </row>
    <row r="5401" spans="1:5">
      <c r="A5401" t="s">
        <v>56</v>
      </c>
      <c r="B5401">
        <v>2012</v>
      </c>
      <c r="C5401">
        <v>38</v>
      </c>
      <c r="D5401">
        <v>7</v>
      </c>
      <c r="E5401">
        <v>1584</v>
      </c>
    </row>
    <row r="5402" spans="1:5">
      <c r="A5402" t="s">
        <v>57</v>
      </c>
      <c r="B5402">
        <v>2012</v>
      </c>
      <c r="C5402">
        <v>38</v>
      </c>
      <c r="D5402">
        <v>98</v>
      </c>
      <c r="E5402">
        <v>78169</v>
      </c>
    </row>
    <row r="5403" spans="1:5">
      <c r="A5403" t="s">
        <v>58</v>
      </c>
      <c r="B5403">
        <v>2012</v>
      </c>
      <c r="C5403">
        <v>38</v>
      </c>
      <c r="D5403">
        <v>9</v>
      </c>
      <c r="E5403">
        <v>4540</v>
      </c>
    </row>
    <row r="5404" spans="1:5">
      <c r="A5404" t="s">
        <v>59</v>
      </c>
      <c r="B5404">
        <v>2012</v>
      </c>
      <c r="C5404">
        <v>38</v>
      </c>
      <c r="D5404">
        <v>24</v>
      </c>
      <c r="E5404">
        <v>9953</v>
      </c>
    </row>
    <row r="5405" spans="1:5">
      <c r="A5405" t="s">
        <v>60</v>
      </c>
      <c r="B5405">
        <v>2012</v>
      </c>
      <c r="C5405">
        <v>38</v>
      </c>
      <c r="D5405">
        <v>28</v>
      </c>
      <c r="E5405">
        <v>3766</v>
      </c>
    </row>
    <row r="5406" spans="1:5">
      <c r="A5406" t="s">
        <v>61</v>
      </c>
      <c r="B5406">
        <v>2012</v>
      </c>
      <c r="C5406">
        <v>38</v>
      </c>
      <c r="D5406">
        <v>15</v>
      </c>
      <c r="E5406">
        <v>2906</v>
      </c>
    </row>
    <row r="5407" spans="1:5">
      <c r="A5407" t="s">
        <v>63</v>
      </c>
      <c r="B5407">
        <v>2012</v>
      </c>
      <c r="C5407">
        <v>38</v>
      </c>
      <c r="D5407">
        <v>1</v>
      </c>
      <c r="E5407">
        <v>426</v>
      </c>
    </row>
    <row r="5408" spans="1:5">
      <c r="A5408" t="s">
        <v>62</v>
      </c>
      <c r="B5408">
        <v>2012</v>
      </c>
      <c r="C5408">
        <v>38</v>
      </c>
      <c r="D5408">
        <v>63</v>
      </c>
      <c r="E5408">
        <v>93906</v>
      </c>
    </row>
    <row r="5409" spans="1:5">
      <c r="A5409" t="s">
        <v>6</v>
      </c>
      <c r="B5409">
        <v>2012</v>
      </c>
      <c r="C5409">
        <v>39</v>
      </c>
      <c r="D5409">
        <v>18</v>
      </c>
      <c r="E5409">
        <v>6304</v>
      </c>
    </row>
    <row r="5410" spans="1:5">
      <c r="A5410" t="s">
        <v>12</v>
      </c>
      <c r="B5410">
        <v>2012</v>
      </c>
      <c r="C5410">
        <v>39</v>
      </c>
      <c r="D5410">
        <v>5</v>
      </c>
      <c r="E5410">
        <v>1232</v>
      </c>
    </row>
    <row r="5411" spans="1:5">
      <c r="A5411" t="s">
        <v>13</v>
      </c>
      <c r="B5411">
        <v>2012</v>
      </c>
      <c r="C5411">
        <v>39</v>
      </c>
      <c r="D5411">
        <v>22</v>
      </c>
      <c r="E5411">
        <v>11754</v>
      </c>
    </row>
    <row r="5412" spans="1:5">
      <c r="A5412" t="s">
        <v>14</v>
      </c>
      <c r="B5412">
        <v>2012</v>
      </c>
      <c r="C5412">
        <v>39</v>
      </c>
      <c r="D5412">
        <v>2</v>
      </c>
      <c r="E5412">
        <v>464</v>
      </c>
    </row>
    <row r="5413" spans="1:5">
      <c r="A5413" t="s">
        <v>15</v>
      </c>
      <c r="B5413">
        <v>2012</v>
      </c>
      <c r="C5413">
        <v>39</v>
      </c>
      <c r="D5413">
        <v>69</v>
      </c>
      <c r="E5413">
        <v>27223</v>
      </c>
    </row>
    <row r="5414" spans="1:5">
      <c r="A5414" t="s">
        <v>16</v>
      </c>
      <c r="B5414">
        <v>2012</v>
      </c>
      <c r="C5414">
        <v>39</v>
      </c>
      <c r="D5414">
        <v>10</v>
      </c>
      <c r="E5414">
        <v>21031</v>
      </c>
    </row>
    <row r="5415" spans="1:5">
      <c r="A5415" t="s">
        <v>17</v>
      </c>
      <c r="B5415">
        <v>2012</v>
      </c>
      <c r="C5415">
        <v>39</v>
      </c>
      <c r="D5415">
        <v>6</v>
      </c>
      <c r="E5415">
        <v>2325</v>
      </c>
    </row>
    <row r="5416" spans="1:5">
      <c r="A5416" t="s">
        <v>18</v>
      </c>
      <c r="B5416">
        <v>2012</v>
      </c>
      <c r="C5416">
        <v>39</v>
      </c>
      <c r="D5416">
        <v>1</v>
      </c>
      <c r="E5416">
        <v>378</v>
      </c>
    </row>
    <row r="5417" spans="1:5">
      <c r="A5417" t="s">
        <v>19</v>
      </c>
      <c r="B5417">
        <v>2012</v>
      </c>
      <c r="C5417">
        <v>39</v>
      </c>
      <c r="D5417">
        <v>1</v>
      </c>
      <c r="E5417">
        <v>2208</v>
      </c>
    </row>
    <row r="5418" spans="1:5">
      <c r="A5418" t="s">
        <v>20</v>
      </c>
      <c r="B5418">
        <v>2012</v>
      </c>
      <c r="C5418">
        <v>39</v>
      </c>
      <c r="D5418">
        <v>0</v>
      </c>
      <c r="E5418">
        <v>0</v>
      </c>
    </row>
    <row r="5419" spans="1:5">
      <c r="A5419" t="s">
        <v>21</v>
      </c>
      <c r="B5419">
        <v>2012</v>
      </c>
      <c r="C5419">
        <v>39</v>
      </c>
      <c r="D5419">
        <v>33</v>
      </c>
      <c r="E5419">
        <v>27247</v>
      </c>
    </row>
    <row r="5420" spans="1:5">
      <c r="A5420" t="s">
        <v>22</v>
      </c>
      <c r="B5420">
        <v>2012</v>
      </c>
      <c r="C5420">
        <v>39</v>
      </c>
      <c r="D5420">
        <v>18</v>
      </c>
      <c r="E5420">
        <v>13113</v>
      </c>
    </row>
    <row r="5421" spans="1:5">
      <c r="A5421" t="s">
        <v>23</v>
      </c>
      <c r="B5421">
        <v>2012</v>
      </c>
      <c r="C5421">
        <v>39</v>
      </c>
      <c r="D5421">
        <v>6</v>
      </c>
      <c r="E5421">
        <v>3319</v>
      </c>
    </row>
    <row r="5422" spans="1:5">
      <c r="A5422" t="s">
        <v>24</v>
      </c>
      <c r="B5422">
        <v>2012</v>
      </c>
      <c r="C5422">
        <v>39</v>
      </c>
      <c r="D5422">
        <v>74</v>
      </c>
      <c r="E5422">
        <v>38979</v>
      </c>
    </row>
    <row r="5423" spans="1:5">
      <c r="A5423" t="s">
        <v>25</v>
      </c>
      <c r="B5423">
        <v>2012</v>
      </c>
      <c r="C5423">
        <v>39</v>
      </c>
      <c r="D5423">
        <v>30</v>
      </c>
      <c r="E5423">
        <v>7701</v>
      </c>
    </row>
    <row r="5424" spans="1:5">
      <c r="A5424" t="s">
        <v>26</v>
      </c>
      <c r="B5424">
        <v>2012</v>
      </c>
      <c r="C5424">
        <v>39</v>
      </c>
      <c r="D5424">
        <v>6</v>
      </c>
      <c r="E5424">
        <v>1671</v>
      </c>
    </row>
    <row r="5425" spans="1:5">
      <c r="A5425" t="s">
        <v>27</v>
      </c>
      <c r="B5425">
        <v>2012</v>
      </c>
      <c r="C5425">
        <v>39</v>
      </c>
      <c r="D5425">
        <v>12</v>
      </c>
      <c r="E5425">
        <v>3488</v>
      </c>
    </row>
    <row r="5426" spans="1:5">
      <c r="A5426" t="s">
        <v>28</v>
      </c>
      <c r="B5426">
        <v>2012</v>
      </c>
      <c r="C5426">
        <v>39</v>
      </c>
      <c r="D5426">
        <v>11</v>
      </c>
      <c r="E5426">
        <v>21857</v>
      </c>
    </row>
    <row r="5427" spans="1:5">
      <c r="A5427" t="s">
        <v>29</v>
      </c>
      <c r="B5427">
        <v>2012</v>
      </c>
      <c r="C5427">
        <v>39</v>
      </c>
      <c r="D5427">
        <v>27</v>
      </c>
      <c r="E5427">
        <v>20367</v>
      </c>
    </row>
    <row r="5428" spans="1:5">
      <c r="A5428" t="s">
        <v>30</v>
      </c>
      <c r="B5428">
        <v>2012</v>
      </c>
      <c r="C5428">
        <v>39</v>
      </c>
      <c r="D5428">
        <v>22</v>
      </c>
      <c r="E5428">
        <v>4466</v>
      </c>
    </row>
    <row r="5429" spans="1:5">
      <c r="A5429" t="s">
        <v>31</v>
      </c>
      <c r="B5429">
        <v>2012</v>
      </c>
      <c r="C5429">
        <v>39</v>
      </c>
      <c r="D5429">
        <v>7</v>
      </c>
      <c r="E5429">
        <v>2589</v>
      </c>
    </row>
    <row r="5430" spans="1:5">
      <c r="A5430" t="s">
        <v>32</v>
      </c>
      <c r="B5430">
        <v>2012</v>
      </c>
      <c r="C5430">
        <v>39</v>
      </c>
      <c r="D5430">
        <v>33</v>
      </c>
      <c r="E5430">
        <v>25730</v>
      </c>
    </row>
    <row r="5431" spans="1:5">
      <c r="A5431" t="s">
        <v>33</v>
      </c>
      <c r="B5431">
        <v>2012</v>
      </c>
      <c r="C5431">
        <v>39</v>
      </c>
      <c r="D5431">
        <v>40</v>
      </c>
      <c r="E5431">
        <v>10835</v>
      </c>
    </row>
    <row r="5432" spans="1:5">
      <c r="A5432" t="s">
        <v>34</v>
      </c>
      <c r="B5432">
        <v>2012</v>
      </c>
      <c r="C5432">
        <v>39</v>
      </c>
      <c r="D5432">
        <v>11</v>
      </c>
      <c r="E5432">
        <v>4619</v>
      </c>
    </row>
    <row r="5433" spans="1:5">
      <c r="A5433" t="s">
        <v>35</v>
      </c>
      <c r="B5433">
        <v>2012</v>
      </c>
      <c r="C5433">
        <v>39</v>
      </c>
      <c r="D5433">
        <v>33</v>
      </c>
      <c r="E5433">
        <v>10135</v>
      </c>
    </row>
    <row r="5434" spans="1:5">
      <c r="A5434" t="s">
        <v>36</v>
      </c>
      <c r="B5434">
        <v>2012</v>
      </c>
      <c r="C5434">
        <v>39</v>
      </c>
      <c r="D5434">
        <v>21</v>
      </c>
      <c r="E5434">
        <v>4380</v>
      </c>
    </row>
    <row r="5435" spans="1:5">
      <c r="A5435" t="s">
        <v>37</v>
      </c>
      <c r="B5435">
        <v>2012</v>
      </c>
      <c r="C5435">
        <v>39</v>
      </c>
      <c r="D5435">
        <v>4</v>
      </c>
      <c r="E5435">
        <v>1875</v>
      </c>
    </row>
    <row r="5436" spans="1:5">
      <c r="A5436" t="s">
        <v>38</v>
      </c>
      <c r="B5436">
        <v>2012</v>
      </c>
      <c r="C5436">
        <v>39</v>
      </c>
      <c r="D5436">
        <v>9</v>
      </c>
      <c r="E5436">
        <v>1401</v>
      </c>
    </row>
    <row r="5437" spans="1:5">
      <c r="A5437" t="s">
        <v>39</v>
      </c>
      <c r="B5437">
        <v>2012</v>
      </c>
      <c r="C5437">
        <v>39</v>
      </c>
      <c r="D5437">
        <v>18</v>
      </c>
      <c r="E5437">
        <v>5751</v>
      </c>
    </row>
    <row r="5438" spans="1:5">
      <c r="A5438" t="s">
        <v>40</v>
      </c>
      <c r="B5438">
        <v>2012</v>
      </c>
      <c r="C5438">
        <v>39</v>
      </c>
      <c r="D5438">
        <v>16</v>
      </c>
      <c r="E5438">
        <v>2892</v>
      </c>
    </row>
    <row r="5439" spans="1:5">
      <c r="A5439" t="s">
        <v>41</v>
      </c>
      <c r="B5439">
        <v>2012</v>
      </c>
      <c r="C5439">
        <v>39</v>
      </c>
      <c r="D5439">
        <v>12</v>
      </c>
      <c r="E5439">
        <v>3267</v>
      </c>
    </row>
    <row r="5440" spans="1:5">
      <c r="A5440" t="s">
        <v>42</v>
      </c>
      <c r="B5440">
        <v>2012</v>
      </c>
      <c r="C5440">
        <v>39</v>
      </c>
      <c r="D5440">
        <v>12</v>
      </c>
      <c r="E5440">
        <v>4577</v>
      </c>
    </row>
    <row r="5441" spans="1:5">
      <c r="A5441" t="s">
        <v>43</v>
      </c>
      <c r="B5441">
        <v>2012</v>
      </c>
      <c r="C5441">
        <v>39</v>
      </c>
      <c r="D5441">
        <v>60</v>
      </c>
      <c r="E5441">
        <v>8479</v>
      </c>
    </row>
    <row r="5442" spans="1:5">
      <c r="A5442" t="s">
        <v>44</v>
      </c>
      <c r="B5442">
        <v>2012</v>
      </c>
      <c r="C5442">
        <v>39</v>
      </c>
      <c r="D5442">
        <v>24</v>
      </c>
      <c r="E5442">
        <v>7062</v>
      </c>
    </row>
    <row r="5443" spans="1:5">
      <c r="A5443" t="s">
        <v>45</v>
      </c>
      <c r="B5443">
        <v>2012</v>
      </c>
      <c r="C5443">
        <v>39</v>
      </c>
      <c r="D5443">
        <v>6</v>
      </c>
      <c r="E5443">
        <v>975</v>
      </c>
    </row>
    <row r="5444" spans="1:5">
      <c r="A5444" t="s">
        <v>46</v>
      </c>
      <c r="B5444">
        <v>2012</v>
      </c>
      <c r="C5444">
        <v>39</v>
      </c>
      <c r="D5444">
        <v>27</v>
      </c>
      <c r="E5444">
        <v>9432</v>
      </c>
    </row>
    <row r="5445" spans="1:5">
      <c r="A5445" t="s">
        <v>47</v>
      </c>
      <c r="B5445">
        <v>2012</v>
      </c>
      <c r="C5445">
        <v>39</v>
      </c>
      <c r="D5445">
        <v>18</v>
      </c>
      <c r="E5445">
        <v>3923</v>
      </c>
    </row>
    <row r="5446" spans="1:5">
      <c r="A5446" t="s">
        <v>48</v>
      </c>
      <c r="B5446">
        <v>2012</v>
      </c>
      <c r="C5446">
        <v>39</v>
      </c>
      <c r="D5446">
        <v>8</v>
      </c>
      <c r="E5446">
        <v>1457</v>
      </c>
    </row>
    <row r="5447" spans="1:5">
      <c r="A5447" t="s">
        <v>49</v>
      </c>
      <c r="B5447">
        <v>2012</v>
      </c>
      <c r="C5447">
        <v>39</v>
      </c>
      <c r="D5447">
        <v>40</v>
      </c>
      <c r="E5447">
        <v>14080</v>
      </c>
    </row>
    <row r="5448" spans="1:5">
      <c r="A5448" t="s">
        <v>50</v>
      </c>
      <c r="B5448">
        <v>2012</v>
      </c>
      <c r="C5448">
        <v>39</v>
      </c>
      <c r="D5448">
        <v>18</v>
      </c>
      <c r="E5448">
        <v>6518</v>
      </c>
    </row>
    <row r="5449" spans="1:5">
      <c r="A5449" t="s">
        <v>51</v>
      </c>
      <c r="B5449">
        <v>2012</v>
      </c>
      <c r="C5449">
        <v>39</v>
      </c>
      <c r="D5449">
        <v>12</v>
      </c>
      <c r="E5449">
        <v>4241</v>
      </c>
    </row>
    <row r="5450" spans="1:5">
      <c r="A5450" t="s">
        <v>52</v>
      </c>
      <c r="B5450">
        <v>2012</v>
      </c>
      <c r="C5450">
        <v>39</v>
      </c>
      <c r="D5450">
        <v>3</v>
      </c>
      <c r="E5450">
        <v>593</v>
      </c>
    </row>
    <row r="5451" spans="1:5">
      <c r="A5451" t="s">
        <v>53</v>
      </c>
      <c r="B5451">
        <v>2012</v>
      </c>
      <c r="C5451">
        <v>39</v>
      </c>
      <c r="D5451">
        <v>52</v>
      </c>
      <c r="E5451">
        <v>12325</v>
      </c>
    </row>
    <row r="5452" spans="1:5">
      <c r="A5452" t="s">
        <v>54</v>
      </c>
      <c r="B5452">
        <v>2012</v>
      </c>
      <c r="C5452">
        <v>39</v>
      </c>
      <c r="D5452">
        <v>44</v>
      </c>
      <c r="E5452">
        <v>37331</v>
      </c>
    </row>
    <row r="5453" spans="1:5">
      <c r="A5453" t="s">
        <v>55</v>
      </c>
      <c r="B5453">
        <v>2012</v>
      </c>
      <c r="C5453">
        <v>39</v>
      </c>
      <c r="D5453">
        <v>43</v>
      </c>
      <c r="E5453">
        <v>17358</v>
      </c>
    </row>
    <row r="5454" spans="1:5">
      <c r="A5454" t="s">
        <v>56</v>
      </c>
      <c r="B5454">
        <v>2012</v>
      </c>
      <c r="C5454">
        <v>39</v>
      </c>
      <c r="D5454">
        <v>7</v>
      </c>
      <c r="E5454">
        <v>1831</v>
      </c>
    </row>
    <row r="5455" spans="1:5">
      <c r="A5455" t="s">
        <v>57</v>
      </c>
      <c r="B5455">
        <v>2012</v>
      </c>
      <c r="C5455">
        <v>39</v>
      </c>
      <c r="D5455">
        <v>96</v>
      </c>
      <c r="E5455">
        <v>73814</v>
      </c>
    </row>
    <row r="5456" spans="1:5">
      <c r="A5456" t="s">
        <v>58</v>
      </c>
      <c r="B5456">
        <v>2012</v>
      </c>
      <c r="C5456">
        <v>39</v>
      </c>
      <c r="D5456">
        <v>10</v>
      </c>
      <c r="E5456">
        <v>5288</v>
      </c>
    </row>
    <row r="5457" spans="1:5">
      <c r="A5457" t="s">
        <v>59</v>
      </c>
      <c r="B5457">
        <v>2012</v>
      </c>
      <c r="C5457">
        <v>39</v>
      </c>
      <c r="D5457">
        <v>25</v>
      </c>
      <c r="E5457">
        <v>10090</v>
      </c>
    </row>
    <row r="5458" spans="1:5">
      <c r="A5458" t="s">
        <v>60</v>
      </c>
      <c r="B5458">
        <v>2012</v>
      </c>
      <c r="C5458">
        <v>39</v>
      </c>
      <c r="D5458">
        <v>29</v>
      </c>
      <c r="E5458">
        <v>3398</v>
      </c>
    </row>
    <row r="5459" spans="1:5">
      <c r="A5459" t="s">
        <v>61</v>
      </c>
      <c r="B5459">
        <v>2012</v>
      </c>
      <c r="C5459">
        <v>39</v>
      </c>
      <c r="D5459">
        <v>14</v>
      </c>
      <c r="E5459">
        <v>2737</v>
      </c>
    </row>
    <row r="5460" spans="1:5">
      <c r="A5460" t="s">
        <v>63</v>
      </c>
      <c r="B5460">
        <v>2012</v>
      </c>
      <c r="C5460">
        <v>39</v>
      </c>
      <c r="D5460">
        <v>1</v>
      </c>
      <c r="E5460">
        <v>427</v>
      </c>
    </row>
    <row r="5461" spans="1:5">
      <c r="A5461" t="s">
        <v>62</v>
      </c>
      <c r="B5461">
        <v>2012</v>
      </c>
      <c r="C5461">
        <v>39</v>
      </c>
      <c r="D5461">
        <v>67</v>
      </c>
      <c r="E5461">
        <v>95390</v>
      </c>
    </row>
    <row r="5462" spans="1:5">
      <c r="A5462" t="s">
        <v>6</v>
      </c>
      <c r="B5462">
        <v>2012</v>
      </c>
      <c r="C5462">
        <v>40</v>
      </c>
      <c r="D5462">
        <v>39</v>
      </c>
      <c r="E5462">
        <v>15930</v>
      </c>
    </row>
    <row r="5463" spans="1:5">
      <c r="A5463" t="s">
        <v>12</v>
      </c>
      <c r="B5463">
        <v>2012</v>
      </c>
      <c r="C5463">
        <v>40</v>
      </c>
      <c r="D5463">
        <v>8</v>
      </c>
      <c r="E5463">
        <v>2252</v>
      </c>
    </row>
    <row r="5464" spans="1:5">
      <c r="A5464" t="s">
        <v>13</v>
      </c>
      <c r="B5464">
        <v>2012</v>
      </c>
      <c r="C5464">
        <v>40</v>
      </c>
      <c r="D5464">
        <v>32</v>
      </c>
      <c r="E5464">
        <v>17442</v>
      </c>
    </row>
    <row r="5465" spans="1:5">
      <c r="A5465" t="s">
        <v>14</v>
      </c>
      <c r="B5465">
        <v>2012</v>
      </c>
      <c r="C5465">
        <v>40</v>
      </c>
      <c r="D5465">
        <v>17</v>
      </c>
      <c r="E5465">
        <v>2968</v>
      </c>
    </row>
    <row r="5466" spans="1:5">
      <c r="A5466" t="s">
        <v>15</v>
      </c>
      <c r="B5466">
        <v>2012</v>
      </c>
      <c r="C5466">
        <v>40</v>
      </c>
      <c r="D5466">
        <v>123</v>
      </c>
      <c r="E5466">
        <v>34264</v>
      </c>
    </row>
    <row r="5467" spans="1:5">
      <c r="A5467" t="s">
        <v>16</v>
      </c>
      <c r="B5467">
        <v>2012</v>
      </c>
      <c r="C5467">
        <v>40</v>
      </c>
      <c r="D5467">
        <v>11</v>
      </c>
      <c r="E5467">
        <v>20269</v>
      </c>
    </row>
    <row r="5468" spans="1:5">
      <c r="A5468" t="s">
        <v>17</v>
      </c>
      <c r="B5468">
        <v>2012</v>
      </c>
      <c r="C5468">
        <v>40</v>
      </c>
      <c r="D5468">
        <v>17</v>
      </c>
      <c r="E5468">
        <v>5209</v>
      </c>
    </row>
    <row r="5469" spans="1:5">
      <c r="A5469" t="s">
        <v>18</v>
      </c>
      <c r="B5469">
        <v>2012</v>
      </c>
      <c r="C5469">
        <v>40</v>
      </c>
      <c r="D5469">
        <v>10</v>
      </c>
      <c r="E5469">
        <v>3135</v>
      </c>
    </row>
    <row r="5470" spans="1:5">
      <c r="A5470" t="s">
        <v>19</v>
      </c>
      <c r="B5470">
        <v>2012</v>
      </c>
      <c r="C5470">
        <v>40</v>
      </c>
      <c r="D5470">
        <v>2</v>
      </c>
      <c r="E5470">
        <v>1935</v>
      </c>
    </row>
    <row r="5471" spans="1:5">
      <c r="A5471" t="s">
        <v>20</v>
      </c>
      <c r="B5471">
        <v>2012</v>
      </c>
      <c r="C5471">
        <v>40</v>
      </c>
      <c r="D5471">
        <v>0</v>
      </c>
      <c r="E5471">
        <v>0</v>
      </c>
    </row>
    <row r="5472" spans="1:5">
      <c r="A5472" t="s">
        <v>21</v>
      </c>
      <c r="B5472">
        <v>2012</v>
      </c>
      <c r="C5472">
        <v>40</v>
      </c>
      <c r="D5472">
        <v>41</v>
      </c>
      <c r="E5472">
        <v>27435</v>
      </c>
    </row>
    <row r="5473" spans="1:5">
      <c r="A5473" t="s">
        <v>22</v>
      </c>
      <c r="B5473">
        <v>2012</v>
      </c>
      <c r="C5473">
        <v>40</v>
      </c>
      <c r="D5473">
        <v>18</v>
      </c>
      <c r="E5473">
        <v>14325</v>
      </c>
    </row>
    <row r="5474" spans="1:5">
      <c r="A5474" t="s">
        <v>23</v>
      </c>
      <c r="B5474">
        <v>2012</v>
      </c>
      <c r="C5474">
        <v>40</v>
      </c>
      <c r="D5474">
        <v>11</v>
      </c>
      <c r="E5474">
        <v>4753</v>
      </c>
    </row>
    <row r="5475" spans="1:5">
      <c r="A5475" t="s">
        <v>24</v>
      </c>
      <c r="B5475">
        <v>2012</v>
      </c>
      <c r="C5475">
        <v>40</v>
      </c>
      <c r="D5475">
        <v>84</v>
      </c>
      <c r="E5475">
        <v>43991</v>
      </c>
    </row>
    <row r="5476" spans="1:5">
      <c r="A5476" t="s">
        <v>25</v>
      </c>
      <c r="B5476">
        <v>2012</v>
      </c>
      <c r="C5476">
        <v>40</v>
      </c>
      <c r="D5476">
        <v>42</v>
      </c>
      <c r="E5476">
        <v>9788</v>
      </c>
    </row>
    <row r="5477" spans="1:5">
      <c r="A5477" t="s">
        <v>26</v>
      </c>
      <c r="B5477">
        <v>2012</v>
      </c>
      <c r="C5477">
        <v>40</v>
      </c>
      <c r="D5477">
        <v>10</v>
      </c>
      <c r="E5477">
        <v>2702</v>
      </c>
    </row>
    <row r="5478" spans="1:5">
      <c r="A5478" t="s">
        <v>27</v>
      </c>
      <c r="B5478">
        <v>2012</v>
      </c>
      <c r="C5478">
        <v>40</v>
      </c>
      <c r="D5478">
        <v>35</v>
      </c>
      <c r="E5478">
        <v>7870</v>
      </c>
    </row>
    <row r="5479" spans="1:5">
      <c r="A5479" t="s">
        <v>28</v>
      </c>
      <c r="B5479">
        <v>2012</v>
      </c>
      <c r="C5479">
        <v>40</v>
      </c>
      <c r="D5479">
        <v>15</v>
      </c>
      <c r="E5479">
        <v>19737</v>
      </c>
    </row>
    <row r="5480" spans="1:5">
      <c r="A5480" t="s">
        <v>29</v>
      </c>
      <c r="B5480">
        <v>2012</v>
      </c>
      <c r="C5480">
        <v>40</v>
      </c>
      <c r="D5480">
        <v>30</v>
      </c>
      <c r="E5480">
        <v>19042</v>
      </c>
    </row>
    <row r="5481" spans="1:5">
      <c r="A5481" t="s">
        <v>30</v>
      </c>
      <c r="B5481">
        <v>2012</v>
      </c>
      <c r="C5481">
        <v>40</v>
      </c>
      <c r="D5481">
        <v>35</v>
      </c>
      <c r="E5481">
        <v>7271</v>
      </c>
    </row>
    <row r="5482" spans="1:5">
      <c r="A5482" t="s">
        <v>31</v>
      </c>
      <c r="B5482">
        <v>2012</v>
      </c>
      <c r="C5482">
        <v>40</v>
      </c>
      <c r="D5482">
        <v>15</v>
      </c>
      <c r="E5482">
        <v>9647</v>
      </c>
    </row>
    <row r="5483" spans="1:5">
      <c r="A5483" t="s">
        <v>32</v>
      </c>
      <c r="B5483">
        <v>2012</v>
      </c>
      <c r="C5483">
        <v>40</v>
      </c>
      <c r="D5483">
        <v>50</v>
      </c>
      <c r="E5483">
        <v>28217</v>
      </c>
    </row>
    <row r="5484" spans="1:5">
      <c r="A5484" t="s">
        <v>33</v>
      </c>
      <c r="B5484">
        <v>2012</v>
      </c>
      <c r="C5484">
        <v>40</v>
      </c>
      <c r="D5484">
        <v>58</v>
      </c>
      <c r="E5484">
        <v>16368</v>
      </c>
    </row>
    <row r="5485" spans="1:5">
      <c r="A5485" t="s">
        <v>34</v>
      </c>
      <c r="B5485">
        <v>2012</v>
      </c>
      <c r="C5485">
        <v>40</v>
      </c>
      <c r="D5485">
        <v>14</v>
      </c>
      <c r="E5485">
        <v>3900</v>
      </c>
    </row>
    <row r="5486" spans="1:5">
      <c r="A5486" t="s">
        <v>35</v>
      </c>
      <c r="B5486">
        <v>2012</v>
      </c>
      <c r="C5486">
        <v>40</v>
      </c>
      <c r="D5486">
        <v>44</v>
      </c>
      <c r="E5486">
        <v>14470</v>
      </c>
    </row>
    <row r="5487" spans="1:5">
      <c r="A5487" t="s">
        <v>36</v>
      </c>
      <c r="B5487">
        <v>2012</v>
      </c>
      <c r="C5487">
        <v>40</v>
      </c>
      <c r="D5487">
        <v>26</v>
      </c>
      <c r="E5487">
        <v>9237</v>
      </c>
    </row>
    <row r="5488" spans="1:5">
      <c r="A5488" t="s">
        <v>37</v>
      </c>
      <c r="B5488">
        <v>2012</v>
      </c>
      <c r="C5488">
        <v>40</v>
      </c>
      <c r="D5488">
        <v>10</v>
      </c>
      <c r="E5488">
        <v>2933</v>
      </c>
    </row>
    <row r="5489" spans="1:5">
      <c r="A5489" t="s">
        <v>38</v>
      </c>
      <c r="B5489">
        <v>2012</v>
      </c>
      <c r="C5489">
        <v>40</v>
      </c>
      <c r="D5489">
        <v>14</v>
      </c>
      <c r="E5489">
        <v>3211</v>
      </c>
    </row>
    <row r="5490" spans="1:5">
      <c r="A5490" t="s">
        <v>39</v>
      </c>
      <c r="B5490">
        <v>2012</v>
      </c>
      <c r="C5490">
        <v>40</v>
      </c>
      <c r="D5490">
        <v>37</v>
      </c>
      <c r="E5490">
        <v>16463</v>
      </c>
    </row>
    <row r="5491" spans="1:5">
      <c r="A5491" t="s">
        <v>40</v>
      </c>
      <c r="B5491">
        <v>2012</v>
      </c>
      <c r="C5491">
        <v>40</v>
      </c>
      <c r="D5491">
        <v>27</v>
      </c>
      <c r="E5491">
        <v>4810</v>
      </c>
    </row>
    <row r="5492" spans="1:5">
      <c r="A5492" t="s">
        <v>41</v>
      </c>
      <c r="B5492">
        <v>2012</v>
      </c>
      <c r="C5492">
        <v>40</v>
      </c>
      <c r="D5492">
        <v>17</v>
      </c>
      <c r="E5492">
        <v>4967</v>
      </c>
    </row>
    <row r="5493" spans="1:5">
      <c r="A5493" t="s">
        <v>42</v>
      </c>
      <c r="B5493">
        <v>2012</v>
      </c>
      <c r="C5493">
        <v>40</v>
      </c>
      <c r="D5493">
        <v>25</v>
      </c>
      <c r="E5493">
        <v>8828</v>
      </c>
    </row>
    <row r="5494" spans="1:5">
      <c r="A5494" t="s">
        <v>43</v>
      </c>
      <c r="B5494">
        <v>2012</v>
      </c>
      <c r="C5494">
        <v>40</v>
      </c>
      <c r="D5494">
        <v>211</v>
      </c>
      <c r="E5494">
        <v>16370</v>
      </c>
    </row>
    <row r="5495" spans="1:5">
      <c r="A5495" t="s">
        <v>44</v>
      </c>
      <c r="B5495">
        <v>2012</v>
      </c>
      <c r="C5495">
        <v>40</v>
      </c>
      <c r="D5495">
        <v>62</v>
      </c>
      <c r="E5495">
        <v>20462</v>
      </c>
    </row>
    <row r="5496" spans="1:5">
      <c r="A5496" t="s">
        <v>45</v>
      </c>
      <c r="B5496">
        <v>2012</v>
      </c>
      <c r="C5496">
        <v>40</v>
      </c>
      <c r="D5496">
        <v>8</v>
      </c>
      <c r="E5496">
        <v>1261</v>
      </c>
    </row>
    <row r="5497" spans="1:5">
      <c r="A5497" t="s">
        <v>46</v>
      </c>
      <c r="B5497">
        <v>2012</v>
      </c>
      <c r="C5497">
        <v>40</v>
      </c>
      <c r="D5497">
        <v>38</v>
      </c>
      <c r="E5497">
        <v>13377</v>
      </c>
    </row>
    <row r="5498" spans="1:5">
      <c r="A5498" t="s">
        <v>47</v>
      </c>
      <c r="B5498">
        <v>2012</v>
      </c>
      <c r="C5498">
        <v>40</v>
      </c>
      <c r="D5498">
        <v>17</v>
      </c>
      <c r="E5498">
        <v>4168</v>
      </c>
    </row>
    <row r="5499" spans="1:5">
      <c r="A5499" t="s">
        <v>48</v>
      </c>
      <c r="B5499">
        <v>2012</v>
      </c>
      <c r="C5499">
        <v>40</v>
      </c>
      <c r="D5499">
        <v>16</v>
      </c>
      <c r="E5499">
        <v>3835</v>
      </c>
    </row>
    <row r="5500" spans="1:5">
      <c r="A5500" t="s">
        <v>49</v>
      </c>
      <c r="B5500">
        <v>2012</v>
      </c>
      <c r="C5500">
        <v>40</v>
      </c>
      <c r="D5500">
        <v>65</v>
      </c>
      <c r="E5500">
        <v>20636</v>
      </c>
    </row>
    <row r="5501" spans="1:5">
      <c r="A5501" t="s">
        <v>50</v>
      </c>
      <c r="B5501">
        <v>2012</v>
      </c>
      <c r="C5501">
        <v>40</v>
      </c>
      <c r="D5501">
        <v>20</v>
      </c>
      <c r="E5501">
        <v>6526</v>
      </c>
    </row>
    <row r="5502" spans="1:5">
      <c r="A5502" t="s">
        <v>51</v>
      </c>
      <c r="B5502">
        <v>2012</v>
      </c>
      <c r="C5502">
        <v>40</v>
      </c>
      <c r="D5502">
        <v>20</v>
      </c>
      <c r="E5502">
        <v>7629</v>
      </c>
    </row>
    <row r="5503" spans="1:5">
      <c r="A5503" t="s">
        <v>52</v>
      </c>
      <c r="B5503">
        <v>2012</v>
      </c>
      <c r="C5503">
        <v>40</v>
      </c>
      <c r="D5503">
        <v>19</v>
      </c>
      <c r="E5503">
        <v>4958</v>
      </c>
    </row>
    <row r="5504" spans="1:5">
      <c r="A5504" t="s">
        <v>53</v>
      </c>
      <c r="B5504">
        <v>2012</v>
      </c>
      <c r="C5504">
        <v>40</v>
      </c>
      <c r="D5504">
        <v>50</v>
      </c>
      <c r="E5504">
        <v>10989</v>
      </c>
    </row>
    <row r="5505" spans="1:5">
      <c r="A5505" t="s">
        <v>54</v>
      </c>
      <c r="B5505">
        <v>2012</v>
      </c>
      <c r="C5505">
        <v>40</v>
      </c>
      <c r="D5505">
        <v>62</v>
      </c>
      <c r="E5505">
        <v>40021</v>
      </c>
    </row>
    <row r="5506" spans="1:5">
      <c r="A5506" t="s">
        <v>55</v>
      </c>
      <c r="B5506">
        <v>2012</v>
      </c>
      <c r="C5506">
        <v>40</v>
      </c>
      <c r="D5506">
        <v>42</v>
      </c>
      <c r="E5506">
        <v>16587</v>
      </c>
    </row>
    <row r="5507" spans="1:5">
      <c r="A5507" t="s">
        <v>56</v>
      </c>
      <c r="B5507">
        <v>2012</v>
      </c>
      <c r="C5507">
        <v>40</v>
      </c>
      <c r="D5507">
        <v>10</v>
      </c>
      <c r="E5507">
        <v>3051</v>
      </c>
    </row>
    <row r="5508" spans="1:5">
      <c r="A5508" t="s">
        <v>57</v>
      </c>
      <c r="B5508">
        <v>2012</v>
      </c>
      <c r="C5508">
        <v>40</v>
      </c>
      <c r="D5508">
        <v>98</v>
      </c>
      <c r="E5508">
        <v>74088</v>
      </c>
    </row>
    <row r="5509" spans="1:5">
      <c r="A5509" t="s">
        <v>58</v>
      </c>
      <c r="B5509">
        <v>2012</v>
      </c>
      <c r="C5509">
        <v>40</v>
      </c>
      <c r="D5509">
        <v>18</v>
      </c>
      <c r="E5509">
        <v>7203</v>
      </c>
    </row>
    <row r="5510" spans="1:5">
      <c r="A5510" t="s">
        <v>59</v>
      </c>
      <c r="B5510">
        <v>2012</v>
      </c>
      <c r="C5510">
        <v>40</v>
      </c>
      <c r="D5510">
        <v>32</v>
      </c>
      <c r="E5510">
        <v>14239</v>
      </c>
    </row>
    <row r="5511" spans="1:5">
      <c r="A5511" t="s">
        <v>60</v>
      </c>
      <c r="B5511">
        <v>2012</v>
      </c>
      <c r="C5511">
        <v>40</v>
      </c>
      <c r="D5511">
        <v>34</v>
      </c>
      <c r="E5511">
        <v>4853</v>
      </c>
    </row>
    <row r="5512" spans="1:5">
      <c r="A5512" t="s">
        <v>61</v>
      </c>
      <c r="B5512">
        <v>2012</v>
      </c>
      <c r="C5512">
        <v>40</v>
      </c>
      <c r="D5512">
        <v>26</v>
      </c>
      <c r="E5512">
        <v>4805</v>
      </c>
    </row>
    <row r="5513" spans="1:5">
      <c r="A5513" t="s">
        <v>63</v>
      </c>
      <c r="B5513">
        <v>2012</v>
      </c>
      <c r="C5513">
        <v>40</v>
      </c>
      <c r="D5513">
        <v>1</v>
      </c>
      <c r="E5513">
        <v>493</v>
      </c>
    </row>
    <row r="5514" spans="1:5">
      <c r="A5514" t="s">
        <v>62</v>
      </c>
      <c r="B5514">
        <v>2012</v>
      </c>
      <c r="C5514">
        <v>40</v>
      </c>
      <c r="D5514">
        <v>84</v>
      </c>
      <c r="E5514">
        <v>99586</v>
      </c>
    </row>
    <row r="5515" spans="1:5">
      <c r="A5515" t="s">
        <v>6</v>
      </c>
      <c r="B5515">
        <v>2012</v>
      </c>
      <c r="C5515">
        <v>41</v>
      </c>
      <c r="D5515">
        <v>34</v>
      </c>
      <c r="E5515">
        <v>14485</v>
      </c>
    </row>
    <row r="5516" spans="1:5">
      <c r="A5516" t="s">
        <v>12</v>
      </c>
      <c r="B5516">
        <v>2012</v>
      </c>
      <c r="C5516">
        <v>41</v>
      </c>
      <c r="D5516">
        <v>7</v>
      </c>
      <c r="E5516">
        <v>2007</v>
      </c>
    </row>
    <row r="5517" spans="1:5">
      <c r="A5517" t="s">
        <v>13</v>
      </c>
      <c r="B5517">
        <v>2012</v>
      </c>
      <c r="C5517">
        <v>41</v>
      </c>
      <c r="D5517">
        <v>33</v>
      </c>
      <c r="E5517">
        <v>17272</v>
      </c>
    </row>
    <row r="5518" spans="1:5">
      <c r="A5518" t="s">
        <v>14</v>
      </c>
      <c r="B5518">
        <v>2012</v>
      </c>
      <c r="C5518">
        <v>41</v>
      </c>
      <c r="D5518">
        <v>20</v>
      </c>
      <c r="E5518">
        <v>3959</v>
      </c>
    </row>
    <row r="5519" spans="1:5">
      <c r="A5519" t="s">
        <v>15</v>
      </c>
      <c r="B5519">
        <v>2012</v>
      </c>
      <c r="C5519">
        <v>41</v>
      </c>
      <c r="D5519">
        <v>123</v>
      </c>
      <c r="E5519">
        <v>34481</v>
      </c>
    </row>
    <row r="5520" spans="1:5">
      <c r="A5520" t="s">
        <v>16</v>
      </c>
      <c r="B5520">
        <v>2012</v>
      </c>
      <c r="C5520">
        <v>41</v>
      </c>
      <c r="D5520">
        <v>11</v>
      </c>
      <c r="E5520">
        <v>20699</v>
      </c>
    </row>
    <row r="5521" spans="1:5">
      <c r="A5521" t="s">
        <v>17</v>
      </c>
      <c r="B5521">
        <v>2012</v>
      </c>
      <c r="C5521">
        <v>41</v>
      </c>
      <c r="D5521">
        <v>18</v>
      </c>
      <c r="E5521">
        <v>4823</v>
      </c>
    </row>
    <row r="5522" spans="1:5">
      <c r="A5522" t="s">
        <v>18</v>
      </c>
      <c r="B5522">
        <v>2012</v>
      </c>
      <c r="C5522">
        <v>41</v>
      </c>
      <c r="D5522">
        <v>10</v>
      </c>
      <c r="E5522">
        <v>2974</v>
      </c>
    </row>
    <row r="5523" spans="1:5">
      <c r="A5523" t="s">
        <v>19</v>
      </c>
      <c r="B5523">
        <v>2012</v>
      </c>
      <c r="C5523">
        <v>41</v>
      </c>
      <c r="D5523">
        <v>2</v>
      </c>
      <c r="E5523">
        <v>1987</v>
      </c>
    </row>
    <row r="5524" spans="1:5">
      <c r="A5524" t="s">
        <v>20</v>
      </c>
      <c r="B5524">
        <v>2012</v>
      </c>
      <c r="C5524">
        <v>41</v>
      </c>
      <c r="D5524">
        <v>0</v>
      </c>
      <c r="E5524">
        <v>0</v>
      </c>
    </row>
    <row r="5525" spans="1:5">
      <c r="A5525" t="s">
        <v>21</v>
      </c>
      <c r="B5525">
        <v>2012</v>
      </c>
      <c r="C5525">
        <v>41</v>
      </c>
      <c r="D5525">
        <v>41</v>
      </c>
      <c r="E5525">
        <v>26360</v>
      </c>
    </row>
    <row r="5526" spans="1:5">
      <c r="A5526" t="s">
        <v>22</v>
      </c>
      <c r="B5526">
        <v>2012</v>
      </c>
      <c r="C5526">
        <v>41</v>
      </c>
      <c r="D5526">
        <v>19</v>
      </c>
      <c r="E5526">
        <v>11963</v>
      </c>
    </row>
    <row r="5527" spans="1:5">
      <c r="A5527" t="s">
        <v>23</v>
      </c>
      <c r="B5527">
        <v>2012</v>
      </c>
      <c r="C5527">
        <v>41</v>
      </c>
      <c r="D5527">
        <v>11</v>
      </c>
      <c r="E5527">
        <v>4848</v>
      </c>
    </row>
    <row r="5528" spans="1:5">
      <c r="A5528" t="s">
        <v>24</v>
      </c>
      <c r="B5528">
        <v>2012</v>
      </c>
      <c r="C5528">
        <v>41</v>
      </c>
      <c r="D5528">
        <v>83</v>
      </c>
      <c r="E5528">
        <v>43363</v>
      </c>
    </row>
    <row r="5529" spans="1:5">
      <c r="A5529" t="s">
        <v>25</v>
      </c>
      <c r="B5529">
        <v>2012</v>
      </c>
      <c r="C5529">
        <v>41</v>
      </c>
      <c r="D5529">
        <v>42</v>
      </c>
      <c r="E5529">
        <v>10827</v>
      </c>
    </row>
    <row r="5530" spans="1:5">
      <c r="A5530" t="s">
        <v>26</v>
      </c>
      <c r="B5530">
        <v>2012</v>
      </c>
      <c r="C5530">
        <v>41</v>
      </c>
      <c r="D5530">
        <v>10</v>
      </c>
      <c r="E5530">
        <v>2369</v>
      </c>
    </row>
    <row r="5531" spans="1:5">
      <c r="A5531" t="s">
        <v>27</v>
      </c>
      <c r="B5531">
        <v>2012</v>
      </c>
      <c r="C5531">
        <v>41</v>
      </c>
      <c r="D5531">
        <v>37</v>
      </c>
      <c r="E5531">
        <v>8239</v>
      </c>
    </row>
    <row r="5532" spans="1:5">
      <c r="A5532" t="s">
        <v>28</v>
      </c>
      <c r="B5532">
        <v>2012</v>
      </c>
      <c r="C5532">
        <v>41</v>
      </c>
      <c r="D5532">
        <v>15</v>
      </c>
      <c r="E5532">
        <v>19160</v>
      </c>
    </row>
    <row r="5533" spans="1:5">
      <c r="A5533" t="s">
        <v>29</v>
      </c>
      <c r="B5533">
        <v>2012</v>
      </c>
      <c r="C5533">
        <v>41</v>
      </c>
      <c r="D5533">
        <v>39</v>
      </c>
      <c r="E5533">
        <v>23433</v>
      </c>
    </row>
    <row r="5534" spans="1:5">
      <c r="A5534" t="s">
        <v>30</v>
      </c>
      <c r="B5534">
        <v>2012</v>
      </c>
      <c r="C5534">
        <v>41</v>
      </c>
      <c r="D5534">
        <v>35</v>
      </c>
      <c r="E5534">
        <v>6671</v>
      </c>
    </row>
    <row r="5535" spans="1:5">
      <c r="A5535" t="s">
        <v>31</v>
      </c>
      <c r="B5535">
        <v>2012</v>
      </c>
      <c r="C5535">
        <v>41</v>
      </c>
      <c r="D5535">
        <v>15</v>
      </c>
      <c r="E5535">
        <v>9571</v>
      </c>
    </row>
    <row r="5536" spans="1:5">
      <c r="A5536" t="s">
        <v>32</v>
      </c>
      <c r="B5536">
        <v>2012</v>
      </c>
      <c r="C5536">
        <v>41</v>
      </c>
      <c r="D5536">
        <v>50</v>
      </c>
      <c r="E5536">
        <v>24548</v>
      </c>
    </row>
    <row r="5537" spans="1:5">
      <c r="A5537" t="s">
        <v>33</v>
      </c>
      <c r="B5537">
        <v>2012</v>
      </c>
      <c r="C5537">
        <v>41</v>
      </c>
      <c r="D5537">
        <v>58</v>
      </c>
      <c r="E5537">
        <v>17105</v>
      </c>
    </row>
    <row r="5538" spans="1:5">
      <c r="A5538" t="s">
        <v>34</v>
      </c>
      <c r="B5538">
        <v>2012</v>
      </c>
      <c r="C5538">
        <v>41</v>
      </c>
      <c r="D5538">
        <v>15</v>
      </c>
      <c r="E5538">
        <v>4968</v>
      </c>
    </row>
    <row r="5539" spans="1:5">
      <c r="A5539" t="s">
        <v>35</v>
      </c>
      <c r="B5539">
        <v>2012</v>
      </c>
      <c r="C5539">
        <v>41</v>
      </c>
      <c r="D5539">
        <v>44</v>
      </c>
      <c r="E5539">
        <v>14238</v>
      </c>
    </row>
    <row r="5540" spans="1:5">
      <c r="A5540" t="s">
        <v>36</v>
      </c>
      <c r="B5540">
        <v>2012</v>
      </c>
      <c r="C5540">
        <v>41</v>
      </c>
      <c r="D5540">
        <v>27</v>
      </c>
      <c r="E5540">
        <v>8926</v>
      </c>
    </row>
    <row r="5541" spans="1:5">
      <c r="A5541" t="s">
        <v>37</v>
      </c>
      <c r="B5541">
        <v>2012</v>
      </c>
      <c r="C5541">
        <v>41</v>
      </c>
      <c r="D5541">
        <v>10</v>
      </c>
      <c r="E5541">
        <v>2685</v>
      </c>
    </row>
    <row r="5542" spans="1:5">
      <c r="A5542" t="s">
        <v>38</v>
      </c>
      <c r="B5542">
        <v>2012</v>
      </c>
      <c r="C5542">
        <v>41</v>
      </c>
      <c r="D5542">
        <v>14</v>
      </c>
      <c r="E5542">
        <v>3185</v>
      </c>
    </row>
    <row r="5543" spans="1:5">
      <c r="A5543" t="s">
        <v>39</v>
      </c>
      <c r="B5543">
        <v>2012</v>
      </c>
      <c r="C5543">
        <v>41</v>
      </c>
      <c r="D5543">
        <v>36</v>
      </c>
      <c r="E5543">
        <v>16222</v>
      </c>
    </row>
    <row r="5544" spans="1:5">
      <c r="A5544" t="s">
        <v>40</v>
      </c>
      <c r="B5544">
        <v>2012</v>
      </c>
      <c r="C5544">
        <v>41</v>
      </c>
      <c r="D5544">
        <v>25</v>
      </c>
      <c r="E5544">
        <v>4124</v>
      </c>
    </row>
    <row r="5545" spans="1:5">
      <c r="A5545" t="s">
        <v>41</v>
      </c>
      <c r="B5545">
        <v>2012</v>
      </c>
      <c r="C5545">
        <v>41</v>
      </c>
      <c r="D5545">
        <v>17</v>
      </c>
      <c r="E5545">
        <v>4867</v>
      </c>
    </row>
    <row r="5546" spans="1:5">
      <c r="A5546" t="s">
        <v>42</v>
      </c>
      <c r="B5546">
        <v>2012</v>
      </c>
      <c r="C5546">
        <v>41</v>
      </c>
      <c r="D5546">
        <v>26</v>
      </c>
      <c r="E5546">
        <v>9032</v>
      </c>
    </row>
    <row r="5547" spans="1:5">
      <c r="A5547" t="s">
        <v>43</v>
      </c>
      <c r="B5547">
        <v>2012</v>
      </c>
      <c r="C5547">
        <v>41</v>
      </c>
      <c r="D5547">
        <v>213</v>
      </c>
      <c r="E5547">
        <v>16408</v>
      </c>
    </row>
    <row r="5548" spans="1:5">
      <c r="A5548" t="s">
        <v>44</v>
      </c>
      <c r="B5548">
        <v>2012</v>
      </c>
      <c r="C5548">
        <v>41</v>
      </c>
      <c r="D5548">
        <v>61</v>
      </c>
      <c r="E5548">
        <v>19489</v>
      </c>
    </row>
    <row r="5549" spans="1:5">
      <c r="A5549" t="s">
        <v>45</v>
      </c>
      <c r="B5549">
        <v>2012</v>
      </c>
      <c r="C5549">
        <v>41</v>
      </c>
      <c r="D5549">
        <v>9</v>
      </c>
      <c r="E5549">
        <v>1324</v>
      </c>
    </row>
    <row r="5550" spans="1:5">
      <c r="A5550" t="s">
        <v>46</v>
      </c>
      <c r="B5550">
        <v>2012</v>
      </c>
      <c r="C5550">
        <v>41</v>
      </c>
      <c r="D5550">
        <v>40</v>
      </c>
      <c r="E5550">
        <v>14441</v>
      </c>
    </row>
    <row r="5551" spans="1:5">
      <c r="A5551" t="s">
        <v>47</v>
      </c>
      <c r="B5551">
        <v>2012</v>
      </c>
      <c r="C5551">
        <v>41</v>
      </c>
      <c r="D5551">
        <v>20</v>
      </c>
      <c r="E5551">
        <v>4565</v>
      </c>
    </row>
    <row r="5552" spans="1:5">
      <c r="A5552" t="s">
        <v>48</v>
      </c>
      <c r="B5552">
        <v>2012</v>
      </c>
      <c r="C5552">
        <v>41</v>
      </c>
      <c r="D5552">
        <v>15</v>
      </c>
      <c r="E5552">
        <v>3317</v>
      </c>
    </row>
    <row r="5553" spans="1:5">
      <c r="A5553" t="s">
        <v>49</v>
      </c>
      <c r="B5553">
        <v>2012</v>
      </c>
      <c r="C5553">
        <v>41</v>
      </c>
      <c r="D5553">
        <v>62</v>
      </c>
      <c r="E5553">
        <v>19646</v>
      </c>
    </row>
    <row r="5554" spans="1:5">
      <c r="A5554" t="s">
        <v>50</v>
      </c>
      <c r="B5554">
        <v>2012</v>
      </c>
      <c r="C5554">
        <v>41</v>
      </c>
      <c r="D5554">
        <v>20</v>
      </c>
      <c r="E5554">
        <v>5510</v>
      </c>
    </row>
    <row r="5555" spans="1:5">
      <c r="A5555" t="s">
        <v>51</v>
      </c>
      <c r="B5555">
        <v>2012</v>
      </c>
      <c r="C5555">
        <v>41</v>
      </c>
      <c r="D5555">
        <v>19</v>
      </c>
      <c r="E5555">
        <v>7188</v>
      </c>
    </row>
    <row r="5556" spans="1:5">
      <c r="A5556" t="s">
        <v>52</v>
      </c>
      <c r="B5556">
        <v>2012</v>
      </c>
      <c r="C5556">
        <v>41</v>
      </c>
      <c r="D5556">
        <v>19</v>
      </c>
      <c r="E5556">
        <v>5018</v>
      </c>
    </row>
    <row r="5557" spans="1:5">
      <c r="A5557" t="s">
        <v>53</v>
      </c>
      <c r="B5557">
        <v>2012</v>
      </c>
      <c r="C5557">
        <v>41</v>
      </c>
      <c r="D5557">
        <v>48</v>
      </c>
      <c r="E5557">
        <v>10157</v>
      </c>
    </row>
    <row r="5558" spans="1:5">
      <c r="A5558" t="s">
        <v>54</v>
      </c>
      <c r="B5558">
        <v>2012</v>
      </c>
      <c r="C5558">
        <v>41</v>
      </c>
      <c r="D5558">
        <v>61</v>
      </c>
      <c r="E5558">
        <v>40443</v>
      </c>
    </row>
    <row r="5559" spans="1:5">
      <c r="A5559" t="s">
        <v>55</v>
      </c>
      <c r="B5559">
        <v>2012</v>
      </c>
      <c r="C5559">
        <v>41</v>
      </c>
      <c r="D5559">
        <v>43</v>
      </c>
      <c r="E5559">
        <v>16635</v>
      </c>
    </row>
    <row r="5560" spans="1:5">
      <c r="A5560" t="s">
        <v>56</v>
      </c>
      <c r="B5560">
        <v>2012</v>
      </c>
      <c r="C5560">
        <v>41</v>
      </c>
      <c r="D5560">
        <v>10</v>
      </c>
      <c r="E5560">
        <v>2728</v>
      </c>
    </row>
    <row r="5561" spans="1:5">
      <c r="A5561" t="s">
        <v>57</v>
      </c>
      <c r="B5561">
        <v>2012</v>
      </c>
      <c r="C5561">
        <v>41</v>
      </c>
      <c r="D5561">
        <v>98</v>
      </c>
      <c r="E5561">
        <v>73031</v>
      </c>
    </row>
    <row r="5562" spans="1:5">
      <c r="A5562" t="s">
        <v>58</v>
      </c>
      <c r="B5562">
        <v>2012</v>
      </c>
      <c r="C5562">
        <v>41</v>
      </c>
      <c r="D5562">
        <v>19</v>
      </c>
      <c r="E5562">
        <v>7579</v>
      </c>
    </row>
    <row r="5563" spans="1:5">
      <c r="A5563" t="s">
        <v>59</v>
      </c>
      <c r="B5563">
        <v>2012</v>
      </c>
      <c r="C5563">
        <v>41</v>
      </c>
      <c r="D5563">
        <v>30</v>
      </c>
      <c r="E5563">
        <v>13853</v>
      </c>
    </row>
    <row r="5564" spans="1:5">
      <c r="A5564" t="s">
        <v>60</v>
      </c>
      <c r="B5564">
        <v>2012</v>
      </c>
      <c r="C5564">
        <v>41</v>
      </c>
      <c r="D5564">
        <v>34</v>
      </c>
      <c r="E5564">
        <v>4663</v>
      </c>
    </row>
    <row r="5565" spans="1:5">
      <c r="A5565" t="s">
        <v>61</v>
      </c>
      <c r="B5565">
        <v>2012</v>
      </c>
      <c r="C5565">
        <v>41</v>
      </c>
      <c r="D5565">
        <v>26</v>
      </c>
      <c r="E5565">
        <v>4872</v>
      </c>
    </row>
    <row r="5566" spans="1:5">
      <c r="A5566" t="s">
        <v>63</v>
      </c>
      <c r="B5566">
        <v>2012</v>
      </c>
      <c r="C5566">
        <v>41</v>
      </c>
      <c r="D5566">
        <v>1</v>
      </c>
      <c r="E5566">
        <v>432</v>
      </c>
    </row>
    <row r="5567" spans="1:5">
      <c r="A5567" t="s">
        <v>62</v>
      </c>
      <c r="B5567">
        <v>2012</v>
      </c>
      <c r="C5567">
        <v>41</v>
      </c>
      <c r="D5567">
        <v>84</v>
      </c>
      <c r="E5567">
        <v>98207</v>
      </c>
    </row>
    <row r="5568" spans="1:5">
      <c r="A5568" t="s">
        <v>6</v>
      </c>
      <c r="B5568">
        <v>2012</v>
      </c>
      <c r="C5568">
        <v>42</v>
      </c>
      <c r="D5568">
        <v>35</v>
      </c>
      <c r="E5568">
        <v>15510</v>
      </c>
    </row>
    <row r="5569" spans="1:5">
      <c r="A5569" t="s">
        <v>12</v>
      </c>
      <c r="B5569">
        <v>2012</v>
      </c>
      <c r="C5569">
        <v>42</v>
      </c>
      <c r="D5569">
        <v>9</v>
      </c>
      <c r="E5569">
        <v>2332</v>
      </c>
    </row>
    <row r="5570" spans="1:5">
      <c r="A5570" t="s">
        <v>13</v>
      </c>
      <c r="B5570">
        <v>2012</v>
      </c>
      <c r="C5570">
        <v>42</v>
      </c>
      <c r="D5570">
        <v>34</v>
      </c>
      <c r="E5570">
        <v>19851</v>
      </c>
    </row>
    <row r="5571" spans="1:5">
      <c r="A5571" t="s">
        <v>14</v>
      </c>
      <c r="B5571">
        <v>2012</v>
      </c>
      <c r="C5571">
        <v>42</v>
      </c>
      <c r="D5571">
        <v>20</v>
      </c>
      <c r="E5571">
        <v>5079</v>
      </c>
    </row>
    <row r="5572" spans="1:5">
      <c r="A5572" t="s">
        <v>15</v>
      </c>
      <c r="B5572">
        <v>2012</v>
      </c>
      <c r="C5572">
        <v>42</v>
      </c>
      <c r="D5572">
        <v>126</v>
      </c>
      <c r="E5572">
        <v>35639</v>
      </c>
    </row>
    <row r="5573" spans="1:5">
      <c r="A5573" t="s">
        <v>16</v>
      </c>
      <c r="B5573">
        <v>2012</v>
      </c>
      <c r="C5573">
        <v>42</v>
      </c>
      <c r="D5573">
        <v>11</v>
      </c>
      <c r="E5573">
        <v>21048</v>
      </c>
    </row>
    <row r="5574" spans="1:5">
      <c r="A5574" t="s">
        <v>17</v>
      </c>
      <c r="B5574">
        <v>2012</v>
      </c>
      <c r="C5574">
        <v>42</v>
      </c>
      <c r="D5574">
        <v>21</v>
      </c>
      <c r="E5574">
        <v>5963</v>
      </c>
    </row>
    <row r="5575" spans="1:5">
      <c r="A5575" t="s">
        <v>18</v>
      </c>
      <c r="B5575">
        <v>2012</v>
      </c>
      <c r="C5575">
        <v>42</v>
      </c>
      <c r="D5575">
        <v>10</v>
      </c>
      <c r="E5575">
        <v>3020</v>
      </c>
    </row>
    <row r="5576" spans="1:5">
      <c r="A5576" t="s">
        <v>19</v>
      </c>
      <c r="B5576">
        <v>2012</v>
      </c>
      <c r="C5576">
        <v>42</v>
      </c>
      <c r="D5576">
        <v>2</v>
      </c>
      <c r="E5576">
        <v>2043</v>
      </c>
    </row>
    <row r="5577" spans="1:5">
      <c r="A5577" t="s">
        <v>20</v>
      </c>
      <c r="B5577">
        <v>2012</v>
      </c>
      <c r="C5577">
        <v>42</v>
      </c>
      <c r="D5577">
        <v>0</v>
      </c>
      <c r="E5577">
        <v>0</v>
      </c>
    </row>
    <row r="5578" spans="1:5">
      <c r="A5578" t="s">
        <v>21</v>
      </c>
      <c r="B5578">
        <v>2012</v>
      </c>
      <c r="C5578">
        <v>42</v>
      </c>
      <c r="D5578">
        <v>42</v>
      </c>
      <c r="E5578">
        <v>26681</v>
      </c>
    </row>
    <row r="5579" spans="1:5">
      <c r="A5579" t="s">
        <v>22</v>
      </c>
      <c r="B5579">
        <v>2012</v>
      </c>
      <c r="C5579">
        <v>42</v>
      </c>
      <c r="D5579">
        <v>20</v>
      </c>
      <c r="E5579">
        <v>14335</v>
      </c>
    </row>
    <row r="5580" spans="1:5">
      <c r="A5580" t="s">
        <v>23</v>
      </c>
      <c r="B5580">
        <v>2012</v>
      </c>
      <c r="C5580">
        <v>42</v>
      </c>
      <c r="D5580">
        <v>11</v>
      </c>
      <c r="E5580">
        <v>4886</v>
      </c>
    </row>
    <row r="5581" spans="1:5">
      <c r="A5581" t="s">
        <v>24</v>
      </c>
      <c r="B5581">
        <v>2012</v>
      </c>
      <c r="C5581">
        <v>42</v>
      </c>
      <c r="D5581">
        <v>86</v>
      </c>
      <c r="E5581">
        <v>46136</v>
      </c>
    </row>
    <row r="5582" spans="1:5">
      <c r="A5582" t="s">
        <v>25</v>
      </c>
      <c r="B5582">
        <v>2012</v>
      </c>
      <c r="C5582">
        <v>42</v>
      </c>
      <c r="D5582">
        <v>42</v>
      </c>
      <c r="E5582">
        <v>10479</v>
      </c>
    </row>
    <row r="5583" spans="1:5">
      <c r="A5583" t="s">
        <v>26</v>
      </c>
      <c r="B5583">
        <v>2012</v>
      </c>
      <c r="C5583">
        <v>42</v>
      </c>
      <c r="D5583">
        <v>10</v>
      </c>
      <c r="E5583">
        <v>2449</v>
      </c>
    </row>
    <row r="5584" spans="1:5">
      <c r="A5584" t="s">
        <v>27</v>
      </c>
      <c r="B5584">
        <v>2012</v>
      </c>
      <c r="C5584">
        <v>42</v>
      </c>
      <c r="D5584">
        <v>36</v>
      </c>
      <c r="E5584">
        <v>8401</v>
      </c>
    </row>
    <row r="5585" spans="1:5">
      <c r="A5585" t="s">
        <v>28</v>
      </c>
      <c r="B5585">
        <v>2012</v>
      </c>
      <c r="C5585">
        <v>42</v>
      </c>
      <c r="D5585">
        <v>15</v>
      </c>
      <c r="E5585">
        <v>20476</v>
      </c>
    </row>
    <row r="5586" spans="1:5">
      <c r="A5586" t="s">
        <v>29</v>
      </c>
      <c r="B5586">
        <v>2012</v>
      </c>
      <c r="C5586">
        <v>42</v>
      </c>
      <c r="D5586">
        <v>39</v>
      </c>
      <c r="E5586">
        <v>25644</v>
      </c>
    </row>
    <row r="5587" spans="1:5">
      <c r="A5587" t="s">
        <v>30</v>
      </c>
      <c r="B5587">
        <v>2012</v>
      </c>
      <c r="C5587">
        <v>42</v>
      </c>
      <c r="D5587">
        <v>34</v>
      </c>
      <c r="E5587">
        <v>6598</v>
      </c>
    </row>
    <row r="5588" spans="1:5">
      <c r="A5588" t="s">
        <v>31</v>
      </c>
      <c r="B5588">
        <v>2012</v>
      </c>
      <c r="C5588">
        <v>42</v>
      </c>
      <c r="D5588">
        <v>16</v>
      </c>
      <c r="E5588">
        <v>11086</v>
      </c>
    </row>
    <row r="5589" spans="1:5">
      <c r="A5589" t="s">
        <v>32</v>
      </c>
      <c r="B5589">
        <v>2012</v>
      </c>
      <c r="C5589">
        <v>42</v>
      </c>
      <c r="D5589">
        <v>48</v>
      </c>
      <c r="E5589">
        <v>28741</v>
      </c>
    </row>
    <row r="5590" spans="1:5">
      <c r="A5590" t="s">
        <v>33</v>
      </c>
      <c r="B5590">
        <v>2012</v>
      </c>
      <c r="C5590">
        <v>42</v>
      </c>
      <c r="D5590">
        <v>58</v>
      </c>
      <c r="E5590">
        <v>16596</v>
      </c>
    </row>
    <row r="5591" spans="1:5">
      <c r="A5591" t="s">
        <v>34</v>
      </c>
      <c r="B5591">
        <v>2012</v>
      </c>
      <c r="C5591">
        <v>42</v>
      </c>
      <c r="D5591">
        <v>13</v>
      </c>
      <c r="E5591">
        <v>4849</v>
      </c>
    </row>
    <row r="5592" spans="1:5">
      <c r="A5592" t="s">
        <v>35</v>
      </c>
      <c r="B5592">
        <v>2012</v>
      </c>
      <c r="C5592">
        <v>42</v>
      </c>
      <c r="D5592">
        <v>43</v>
      </c>
      <c r="E5592">
        <v>13471</v>
      </c>
    </row>
    <row r="5593" spans="1:5">
      <c r="A5593" t="s">
        <v>36</v>
      </c>
      <c r="B5593">
        <v>2012</v>
      </c>
      <c r="C5593">
        <v>42</v>
      </c>
      <c r="D5593">
        <v>28</v>
      </c>
      <c r="E5593">
        <v>8770</v>
      </c>
    </row>
    <row r="5594" spans="1:5">
      <c r="A5594" t="s">
        <v>37</v>
      </c>
      <c r="B5594">
        <v>2012</v>
      </c>
      <c r="C5594">
        <v>42</v>
      </c>
      <c r="D5594">
        <v>10</v>
      </c>
      <c r="E5594">
        <v>2886</v>
      </c>
    </row>
    <row r="5595" spans="1:5">
      <c r="A5595" t="s">
        <v>38</v>
      </c>
      <c r="B5595">
        <v>2012</v>
      </c>
      <c r="C5595">
        <v>42</v>
      </c>
      <c r="D5595">
        <v>14</v>
      </c>
      <c r="E5595">
        <v>3207</v>
      </c>
    </row>
    <row r="5596" spans="1:5">
      <c r="A5596" t="s">
        <v>39</v>
      </c>
      <c r="B5596">
        <v>2012</v>
      </c>
      <c r="C5596">
        <v>42</v>
      </c>
      <c r="D5596">
        <v>37</v>
      </c>
      <c r="E5596">
        <v>16156</v>
      </c>
    </row>
    <row r="5597" spans="1:5">
      <c r="A5597" t="s">
        <v>40</v>
      </c>
      <c r="B5597">
        <v>2012</v>
      </c>
      <c r="C5597">
        <v>42</v>
      </c>
      <c r="D5597">
        <v>30</v>
      </c>
      <c r="E5597">
        <v>5236</v>
      </c>
    </row>
    <row r="5598" spans="1:5">
      <c r="A5598" t="s">
        <v>41</v>
      </c>
      <c r="B5598">
        <v>2012</v>
      </c>
      <c r="C5598">
        <v>42</v>
      </c>
      <c r="D5598">
        <v>19</v>
      </c>
      <c r="E5598">
        <v>5092</v>
      </c>
    </row>
    <row r="5599" spans="1:5">
      <c r="A5599" t="s">
        <v>42</v>
      </c>
      <c r="B5599">
        <v>2012</v>
      </c>
      <c r="C5599">
        <v>42</v>
      </c>
      <c r="D5599">
        <v>26</v>
      </c>
      <c r="E5599">
        <v>9476</v>
      </c>
    </row>
    <row r="5600" spans="1:5">
      <c r="A5600" t="s">
        <v>43</v>
      </c>
      <c r="B5600">
        <v>2012</v>
      </c>
      <c r="C5600">
        <v>42</v>
      </c>
      <c r="D5600">
        <v>211</v>
      </c>
      <c r="E5600">
        <v>15556</v>
      </c>
    </row>
    <row r="5601" spans="1:5">
      <c r="A5601" t="s">
        <v>44</v>
      </c>
      <c r="B5601">
        <v>2012</v>
      </c>
      <c r="C5601">
        <v>42</v>
      </c>
      <c r="D5601">
        <v>63</v>
      </c>
      <c r="E5601">
        <v>20722</v>
      </c>
    </row>
    <row r="5602" spans="1:5">
      <c r="A5602" t="s">
        <v>45</v>
      </c>
      <c r="B5602">
        <v>2012</v>
      </c>
      <c r="C5602">
        <v>42</v>
      </c>
      <c r="D5602">
        <v>8</v>
      </c>
      <c r="E5602">
        <v>1052</v>
      </c>
    </row>
    <row r="5603" spans="1:5">
      <c r="A5603" t="s">
        <v>46</v>
      </c>
      <c r="B5603">
        <v>2012</v>
      </c>
      <c r="C5603">
        <v>42</v>
      </c>
      <c r="D5603">
        <v>44</v>
      </c>
      <c r="E5603">
        <v>15723</v>
      </c>
    </row>
    <row r="5604" spans="1:5">
      <c r="A5604" t="s">
        <v>47</v>
      </c>
      <c r="B5604">
        <v>2012</v>
      </c>
      <c r="C5604">
        <v>42</v>
      </c>
      <c r="D5604">
        <v>20</v>
      </c>
      <c r="E5604">
        <v>4529</v>
      </c>
    </row>
    <row r="5605" spans="1:5">
      <c r="A5605" t="s">
        <v>48</v>
      </c>
      <c r="B5605">
        <v>2012</v>
      </c>
      <c r="C5605">
        <v>42</v>
      </c>
      <c r="D5605">
        <v>17</v>
      </c>
      <c r="E5605">
        <v>3485</v>
      </c>
    </row>
    <row r="5606" spans="1:5">
      <c r="A5606" t="s">
        <v>49</v>
      </c>
      <c r="B5606">
        <v>2012</v>
      </c>
      <c r="C5606">
        <v>42</v>
      </c>
      <c r="D5606">
        <v>62</v>
      </c>
      <c r="E5606">
        <v>19732</v>
      </c>
    </row>
    <row r="5607" spans="1:5">
      <c r="A5607" t="s">
        <v>50</v>
      </c>
      <c r="B5607">
        <v>2012</v>
      </c>
      <c r="C5607">
        <v>42</v>
      </c>
      <c r="D5607">
        <v>20</v>
      </c>
      <c r="E5607">
        <v>6955</v>
      </c>
    </row>
    <row r="5608" spans="1:5">
      <c r="A5608" t="s">
        <v>51</v>
      </c>
      <c r="B5608">
        <v>2012</v>
      </c>
      <c r="C5608">
        <v>42</v>
      </c>
      <c r="D5608">
        <v>18</v>
      </c>
      <c r="E5608">
        <v>6742</v>
      </c>
    </row>
    <row r="5609" spans="1:5">
      <c r="A5609" t="s">
        <v>52</v>
      </c>
      <c r="B5609">
        <v>2012</v>
      </c>
      <c r="C5609">
        <v>42</v>
      </c>
      <c r="D5609">
        <v>19</v>
      </c>
      <c r="E5609">
        <v>4901</v>
      </c>
    </row>
    <row r="5610" spans="1:5">
      <c r="A5610" t="s">
        <v>53</v>
      </c>
      <c r="B5610">
        <v>2012</v>
      </c>
      <c r="C5610">
        <v>42</v>
      </c>
      <c r="D5610">
        <v>49</v>
      </c>
      <c r="E5610">
        <v>10441</v>
      </c>
    </row>
    <row r="5611" spans="1:5">
      <c r="A5611" t="s">
        <v>54</v>
      </c>
      <c r="B5611">
        <v>2012</v>
      </c>
      <c r="C5611">
        <v>42</v>
      </c>
      <c r="D5611">
        <v>63</v>
      </c>
      <c r="E5611">
        <v>39486</v>
      </c>
    </row>
    <row r="5612" spans="1:5">
      <c r="A5612" t="s">
        <v>55</v>
      </c>
      <c r="B5612">
        <v>2012</v>
      </c>
      <c r="C5612">
        <v>42</v>
      </c>
      <c r="D5612">
        <v>43</v>
      </c>
      <c r="E5612">
        <v>15515</v>
      </c>
    </row>
    <row r="5613" spans="1:5">
      <c r="A5613" t="s">
        <v>56</v>
      </c>
      <c r="B5613">
        <v>2012</v>
      </c>
      <c r="C5613">
        <v>42</v>
      </c>
      <c r="D5613">
        <v>9</v>
      </c>
      <c r="E5613">
        <v>2777</v>
      </c>
    </row>
    <row r="5614" spans="1:5">
      <c r="A5614" t="s">
        <v>57</v>
      </c>
      <c r="B5614">
        <v>2012</v>
      </c>
      <c r="C5614">
        <v>42</v>
      </c>
      <c r="D5614">
        <v>97</v>
      </c>
      <c r="E5614">
        <v>71754</v>
      </c>
    </row>
    <row r="5615" spans="1:5">
      <c r="A5615" t="s">
        <v>58</v>
      </c>
      <c r="B5615">
        <v>2012</v>
      </c>
      <c r="C5615">
        <v>42</v>
      </c>
      <c r="D5615">
        <v>19</v>
      </c>
      <c r="E5615">
        <v>7450</v>
      </c>
    </row>
    <row r="5616" spans="1:5">
      <c r="A5616" t="s">
        <v>59</v>
      </c>
      <c r="B5616">
        <v>2012</v>
      </c>
      <c r="C5616">
        <v>42</v>
      </c>
      <c r="D5616">
        <v>34</v>
      </c>
      <c r="E5616">
        <v>14936</v>
      </c>
    </row>
    <row r="5617" spans="1:5">
      <c r="A5617" t="s">
        <v>60</v>
      </c>
      <c r="B5617">
        <v>2012</v>
      </c>
      <c r="C5617">
        <v>42</v>
      </c>
      <c r="D5617">
        <v>33</v>
      </c>
      <c r="E5617">
        <v>4661</v>
      </c>
    </row>
    <row r="5618" spans="1:5">
      <c r="A5618" t="s">
        <v>61</v>
      </c>
      <c r="B5618">
        <v>2012</v>
      </c>
      <c r="C5618">
        <v>42</v>
      </c>
      <c r="D5618">
        <v>27</v>
      </c>
      <c r="E5618">
        <v>5133</v>
      </c>
    </row>
    <row r="5619" spans="1:5">
      <c r="A5619" t="s">
        <v>63</v>
      </c>
      <c r="B5619">
        <v>2012</v>
      </c>
      <c r="C5619">
        <v>42</v>
      </c>
      <c r="D5619">
        <v>1</v>
      </c>
      <c r="E5619">
        <v>512</v>
      </c>
    </row>
    <row r="5620" spans="1:5">
      <c r="A5620" t="s">
        <v>62</v>
      </c>
      <c r="B5620">
        <v>2012</v>
      </c>
      <c r="C5620">
        <v>42</v>
      </c>
      <c r="D5620">
        <v>89</v>
      </c>
      <c r="E5620">
        <v>103873</v>
      </c>
    </row>
    <row r="5621" spans="1:5">
      <c r="A5621" t="s">
        <v>6</v>
      </c>
      <c r="B5621">
        <v>2012</v>
      </c>
      <c r="C5621">
        <v>43</v>
      </c>
      <c r="D5621">
        <v>36</v>
      </c>
      <c r="E5621">
        <v>16688</v>
      </c>
    </row>
    <row r="5622" spans="1:5">
      <c r="A5622" t="s">
        <v>12</v>
      </c>
      <c r="B5622">
        <v>2012</v>
      </c>
      <c r="C5622">
        <v>43</v>
      </c>
      <c r="D5622">
        <v>9</v>
      </c>
      <c r="E5622">
        <v>2298</v>
      </c>
    </row>
    <row r="5623" spans="1:5">
      <c r="A5623" t="s">
        <v>13</v>
      </c>
      <c r="B5623">
        <v>2012</v>
      </c>
      <c r="C5623">
        <v>43</v>
      </c>
      <c r="D5623">
        <v>31</v>
      </c>
      <c r="E5623">
        <v>18104</v>
      </c>
    </row>
    <row r="5624" spans="1:5">
      <c r="A5624" t="s">
        <v>14</v>
      </c>
      <c r="B5624">
        <v>2012</v>
      </c>
      <c r="C5624">
        <v>43</v>
      </c>
      <c r="D5624">
        <v>18</v>
      </c>
      <c r="E5624">
        <v>3911</v>
      </c>
    </row>
    <row r="5625" spans="1:5">
      <c r="A5625" t="s">
        <v>15</v>
      </c>
      <c r="B5625">
        <v>2012</v>
      </c>
      <c r="C5625">
        <v>43</v>
      </c>
      <c r="D5625">
        <v>122</v>
      </c>
      <c r="E5625">
        <v>34236</v>
      </c>
    </row>
    <row r="5626" spans="1:5">
      <c r="A5626" t="s">
        <v>16</v>
      </c>
      <c r="B5626">
        <v>2012</v>
      </c>
      <c r="C5626">
        <v>43</v>
      </c>
      <c r="D5626">
        <v>11</v>
      </c>
      <c r="E5626">
        <v>20608</v>
      </c>
    </row>
    <row r="5627" spans="1:5">
      <c r="A5627" t="s">
        <v>17</v>
      </c>
      <c r="B5627">
        <v>2012</v>
      </c>
      <c r="C5627">
        <v>43</v>
      </c>
      <c r="D5627">
        <v>20</v>
      </c>
      <c r="E5627">
        <v>5969</v>
      </c>
    </row>
    <row r="5628" spans="1:5">
      <c r="A5628" t="s">
        <v>18</v>
      </c>
      <c r="B5628">
        <v>2012</v>
      </c>
      <c r="C5628">
        <v>43</v>
      </c>
      <c r="D5628">
        <v>10</v>
      </c>
      <c r="E5628">
        <v>3285</v>
      </c>
    </row>
    <row r="5629" spans="1:5">
      <c r="A5629" t="s">
        <v>19</v>
      </c>
      <c r="B5629">
        <v>2012</v>
      </c>
      <c r="C5629">
        <v>43</v>
      </c>
      <c r="D5629">
        <v>2</v>
      </c>
      <c r="E5629">
        <v>1958</v>
      </c>
    </row>
    <row r="5630" spans="1:5">
      <c r="A5630" t="s">
        <v>20</v>
      </c>
      <c r="B5630">
        <v>2012</v>
      </c>
      <c r="C5630">
        <v>43</v>
      </c>
      <c r="D5630">
        <v>0</v>
      </c>
      <c r="E5630">
        <v>0</v>
      </c>
    </row>
    <row r="5631" spans="1:5">
      <c r="A5631" t="s">
        <v>21</v>
      </c>
      <c r="B5631">
        <v>2012</v>
      </c>
      <c r="C5631">
        <v>43</v>
      </c>
      <c r="D5631">
        <v>46</v>
      </c>
      <c r="E5631">
        <v>29130</v>
      </c>
    </row>
    <row r="5632" spans="1:5">
      <c r="A5632" t="s">
        <v>22</v>
      </c>
      <c r="B5632">
        <v>2012</v>
      </c>
      <c r="C5632">
        <v>43</v>
      </c>
      <c r="D5632">
        <v>20</v>
      </c>
      <c r="E5632">
        <v>14110</v>
      </c>
    </row>
    <row r="5633" spans="1:5">
      <c r="A5633" t="s">
        <v>23</v>
      </c>
      <c r="B5633">
        <v>2012</v>
      </c>
      <c r="C5633">
        <v>43</v>
      </c>
      <c r="D5633">
        <v>11</v>
      </c>
      <c r="E5633">
        <v>5015</v>
      </c>
    </row>
    <row r="5634" spans="1:5">
      <c r="A5634" t="s">
        <v>24</v>
      </c>
      <c r="B5634">
        <v>2012</v>
      </c>
      <c r="C5634">
        <v>43</v>
      </c>
      <c r="D5634">
        <v>83</v>
      </c>
      <c r="E5634">
        <v>44430</v>
      </c>
    </row>
    <row r="5635" spans="1:5">
      <c r="A5635" t="s">
        <v>25</v>
      </c>
      <c r="B5635">
        <v>2012</v>
      </c>
      <c r="C5635">
        <v>43</v>
      </c>
      <c r="D5635">
        <v>42</v>
      </c>
      <c r="E5635">
        <v>10669</v>
      </c>
    </row>
    <row r="5636" spans="1:5">
      <c r="A5636" t="s">
        <v>26</v>
      </c>
      <c r="B5636">
        <v>2012</v>
      </c>
      <c r="C5636">
        <v>43</v>
      </c>
      <c r="D5636">
        <v>10</v>
      </c>
      <c r="E5636">
        <v>2448</v>
      </c>
    </row>
    <row r="5637" spans="1:5">
      <c r="A5637" t="s">
        <v>27</v>
      </c>
      <c r="B5637">
        <v>2012</v>
      </c>
      <c r="C5637">
        <v>43</v>
      </c>
      <c r="D5637">
        <v>36</v>
      </c>
      <c r="E5637">
        <v>8066</v>
      </c>
    </row>
    <row r="5638" spans="1:5">
      <c r="A5638" t="s">
        <v>28</v>
      </c>
      <c r="B5638">
        <v>2012</v>
      </c>
      <c r="C5638">
        <v>43</v>
      </c>
      <c r="D5638">
        <v>15</v>
      </c>
      <c r="E5638">
        <v>20566</v>
      </c>
    </row>
    <row r="5639" spans="1:5">
      <c r="A5639" t="s">
        <v>29</v>
      </c>
      <c r="B5639">
        <v>2012</v>
      </c>
      <c r="C5639">
        <v>43</v>
      </c>
      <c r="D5639">
        <v>41</v>
      </c>
      <c r="E5639">
        <v>24798</v>
      </c>
    </row>
    <row r="5640" spans="1:5">
      <c r="A5640" t="s">
        <v>30</v>
      </c>
      <c r="B5640">
        <v>2012</v>
      </c>
      <c r="C5640">
        <v>43</v>
      </c>
      <c r="D5640">
        <v>33</v>
      </c>
      <c r="E5640">
        <v>6867</v>
      </c>
    </row>
    <row r="5641" spans="1:5">
      <c r="A5641" t="s">
        <v>31</v>
      </c>
      <c r="B5641">
        <v>2012</v>
      </c>
      <c r="C5641">
        <v>43</v>
      </c>
      <c r="D5641">
        <v>17</v>
      </c>
      <c r="E5641">
        <v>14268</v>
      </c>
    </row>
    <row r="5642" spans="1:5">
      <c r="A5642" t="s">
        <v>32</v>
      </c>
      <c r="B5642">
        <v>2012</v>
      </c>
      <c r="C5642">
        <v>43</v>
      </c>
      <c r="D5642">
        <v>50</v>
      </c>
      <c r="E5642">
        <v>28392</v>
      </c>
    </row>
    <row r="5643" spans="1:5">
      <c r="A5643" t="s">
        <v>33</v>
      </c>
      <c r="B5643">
        <v>2012</v>
      </c>
      <c r="C5643">
        <v>43</v>
      </c>
      <c r="D5643">
        <v>59</v>
      </c>
      <c r="E5643">
        <v>17641</v>
      </c>
    </row>
    <row r="5644" spans="1:5">
      <c r="A5644" t="s">
        <v>34</v>
      </c>
      <c r="B5644">
        <v>2012</v>
      </c>
      <c r="C5644">
        <v>43</v>
      </c>
      <c r="D5644">
        <v>14</v>
      </c>
      <c r="E5644">
        <v>4845</v>
      </c>
    </row>
    <row r="5645" spans="1:5">
      <c r="A5645" t="s">
        <v>35</v>
      </c>
      <c r="B5645">
        <v>2012</v>
      </c>
      <c r="C5645">
        <v>43</v>
      </c>
      <c r="D5645">
        <v>43</v>
      </c>
      <c r="E5645">
        <v>13355</v>
      </c>
    </row>
    <row r="5646" spans="1:5">
      <c r="A5646" t="s">
        <v>36</v>
      </c>
      <c r="B5646">
        <v>2012</v>
      </c>
      <c r="C5646">
        <v>43</v>
      </c>
      <c r="D5646">
        <v>28</v>
      </c>
      <c r="E5646">
        <v>8243</v>
      </c>
    </row>
    <row r="5647" spans="1:5">
      <c r="A5647" t="s">
        <v>37</v>
      </c>
      <c r="B5647">
        <v>2012</v>
      </c>
      <c r="C5647">
        <v>43</v>
      </c>
      <c r="D5647">
        <v>8</v>
      </c>
      <c r="E5647">
        <v>2600</v>
      </c>
    </row>
    <row r="5648" spans="1:5">
      <c r="A5648" t="s">
        <v>38</v>
      </c>
      <c r="B5648">
        <v>2012</v>
      </c>
      <c r="C5648">
        <v>43</v>
      </c>
      <c r="D5648">
        <v>12</v>
      </c>
      <c r="E5648">
        <v>2923</v>
      </c>
    </row>
    <row r="5649" spans="1:5">
      <c r="A5649" t="s">
        <v>39</v>
      </c>
      <c r="B5649">
        <v>2012</v>
      </c>
      <c r="C5649">
        <v>43</v>
      </c>
      <c r="D5649">
        <v>36</v>
      </c>
      <c r="E5649">
        <v>14372</v>
      </c>
    </row>
    <row r="5650" spans="1:5">
      <c r="A5650" t="s">
        <v>40</v>
      </c>
      <c r="B5650">
        <v>2012</v>
      </c>
      <c r="C5650">
        <v>43</v>
      </c>
      <c r="D5650">
        <v>28</v>
      </c>
      <c r="E5650">
        <v>4703</v>
      </c>
    </row>
    <row r="5651" spans="1:5">
      <c r="A5651" t="s">
        <v>41</v>
      </c>
      <c r="B5651">
        <v>2012</v>
      </c>
      <c r="C5651">
        <v>43</v>
      </c>
      <c r="D5651">
        <v>20</v>
      </c>
      <c r="E5651">
        <v>7764</v>
      </c>
    </row>
    <row r="5652" spans="1:5">
      <c r="A5652" t="s">
        <v>42</v>
      </c>
      <c r="B5652">
        <v>2012</v>
      </c>
      <c r="C5652">
        <v>43</v>
      </c>
      <c r="D5652">
        <v>24</v>
      </c>
      <c r="E5652">
        <v>8513</v>
      </c>
    </row>
    <row r="5653" spans="1:5">
      <c r="A5653" t="s">
        <v>43</v>
      </c>
      <c r="B5653">
        <v>2012</v>
      </c>
      <c r="C5653">
        <v>43</v>
      </c>
      <c r="D5653">
        <v>206</v>
      </c>
      <c r="E5653">
        <v>15921</v>
      </c>
    </row>
    <row r="5654" spans="1:5">
      <c r="A5654" t="s">
        <v>44</v>
      </c>
      <c r="B5654">
        <v>2012</v>
      </c>
      <c r="C5654">
        <v>43</v>
      </c>
      <c r="D5654">
        <v>65</v>
      </c>
      <c r="E5654">
        <v>21841</v>
      </c>
    </row>
    <row r="5655" spans="1:5">
      <c r="A5655" t="s">
        <v>45</v>
      </c>
      <c r="B5655">
        <v>2012</v>
      </c>
      <c r="C5655">
        <v>43</v>
      </c>
      <c r="D5655">
        <v>10</v>
      </c>
      <c r="E5655">
        <v>1336</v>
      </c>
    </row>
    <row r="5656" spans="1:5">
      <c r="A5656" t="s">
        <v>46</v>
      </c>
      <c r="B5656">
        <v>2012</v>
      </c>
      <c r="C5656">
        <v>43</v>
      </c>
      <c r="D5656">
        <v>40</v>
      </c>
      <c r="E5656">
        <v>13781</v>
      </c>
    </row>
    <row r="5657" spans="1:5">
      <c r="A5657" t="s">
        <v>47</v>
      </c>
      <c r="B5657">
        <v>2012</v>
      </c>
      <c r="C5657">
        <v>43</v>
      </c>
      <c r="D5657">
        <v>18</v>
      </c>
      <c r="E5657">
        <v>3990</v>
      </c>
    </row>
    <row r="5658" spans="1:5">
      <c r="A5658" t="s">
        <v>48</v>
      </c>
      <c r="B5658">
        <v>2012</v>
      </c>
      <c r="C5658">
        <v>43</v>
      </c>
      <c r="D5658">
        <v>16</v>
      </c>
      <c r="E5658">
        <v>3388</v>
      </c>
    </row>
    <row r="5659" spans="1:5">
      <c r="A5659" t="s">
        <v>49</v>
      </c>
      <c r="B5659">
        <v>2012</v>
      </c>
      <c r="C5659">
        <v>43</v>
      </c>
      <c r="D5659">
        <v>64</v>
      </c>
      <c r="E5659">
        <v>20723</v>
      </c>
    </row>
    <row r="5660" spans="1:5">
      <c r="A5660" t="s">
        <v>50</v>
      </c>
      <c r="B5660">
        <v>2012</v>
      </c>
      <c r="C5660">
        <v>43</v>
      </c>
      <c r="D5660">
        <v>20</v>
      </c>
      <c r="E5660">
        <v>6694</v>
      </c>
    </row>
    <row r="5661" spans="1:5">
      <c r="A5661" t="s">
        <v>51</v>
      </c>
      <c r="B5661">
        <v>2012</v>
      </c>
      <c r="C5661">
        <v>43</v>
      </c>
      <c r="D5661">
        <v>17</v>
      </c>
      <c r="E5661">
        <v>7162</v>
      </c>
    </row>
    <row r="5662" spans="1:5">
      <c r="A5662" t="s">
        <v>52</v>
      </c>
      <c r="B5662">
        <v>2012</v>
      </c>
      <c r="C5662">
        <v>43</v>
      </c>
      <c r="D5662">
        <v>19</v>
      </c>
      <c r="E5662">
        <v>4957</v>
      </c>
    </row>
    <row r="5663" spans="1:5">
      <c r="A5663" t="s">
        <v>53</v>
      </c>
      <c r="B5663">
        <v>2012</v>
      </c>
      <c r="C5663">
        <v>43</v>
      </c>
      <c r="D5663">
        <v>51</v>
      </c>
      <c r="E5663">
        <v>11417</v>
      </c>
    </row>
    <row r="5664" spans="1:5">
      <c r="A5664" t="s">
        <v>54</v>
      </c>
      <c r="B5664">
        <v>2012</v>
      </c>
      <c r="C5664">
        <v>43</v>
      </c>
      <c r="D5664">
        <v>62</v>
      </c>
      <c r="E5664">
        <v>38436</v>
      </c>
    </row>
    <row r="5665" spans="1:5">
      <c r="A5665" t="s">
        <v>55</v>
      </c>
      <c r="B5665">
        <v>2012</v>
      </c>
      <c r="C5665">
        <v>43</v>
      </c>
      <c r="D5665">
        <v>43</v>
      </c>
      <c r="E5665">
        <v>16893</v>
      </c>
    </row>
    <row r="5666" spans="1:5">
      <c r="A5666" t="s">
        <v>56</v>
      </c>
      <c r="B5666">
        <v>2012</v>
      </c>
      <c r="C5666">
        <v>43</v>
      </c>
      <c r="D5666">
        <v>10</v>
      </c>
      <c r="E5666">
        <v>2841</v>
      </c>
    </row>
    <row r="5667" spans="1:5">
      <c r="A5667" t="s">
        <v>57</v>
      </c>
      <c r="B5667">
        <v>2012</v>
      </c>
      <c r="C5667">
        <v>43</v>
      </c>
      <c r="D5667">
        <v>97</v>
      </c>
      <c r="E5667">
        <v>72022</v>
      </c>
    </row>
    <row r="5668" spans="1:5">
      <c r="A5668" t="s">
        <v>58</v>
      </c>
      <c r="B5668">
        <v>2012</v>
      </c>
      <c r="C5668">
        <v>43</v>
      </c>
      <c r="D5668">
        <v>19</v>
      </c>
      <c r="E5668">
        <v>7348</v>
      </c>
    </row>
    <row r="5669" spans="1:5">
      <c r="A5669" t="s">
        <v>59</v>
      </c>
      <c r="B5669">
        <v>2012</v>
      </c>
      <c r="C5669">
        <v>43</v>
      </c>
      <c r="D5669">
        <v>33</v>
      </c>
      <c r="E5669">
        <v>14761</v>
      </c>
    </row>
    <row r="5670" spans="1:5">
      <c r="A5670" t="s">
        <v>60</v>
      </c>
      <c r="B5670">
        <v>2012</v>
      </c>
      <c r="C5670">
        <v>43</v>
      </c>
      <c r="D5670">
        <v>35</v>
      </c>
      <c r="E5670">
        <v>4743</v>
      </c>
    </row>
    <row r="5671" spans="1:5">
      <c r="A5671" t="s">
        <v>61</v>
      </c>
      <c r="B5671">
        <v>2012</v>
      </c>
      <c r="C5671">
        <v>43</v>
      </c>
      <c r="D5671">
        <v>27</v>
      </c>
      <c r="E5671">
        <v>4918</v>
      </c>
    </row>
    <row r="5672" spans="1:5">
      <c r="A5672" t="s">
        <v>63</v>
      </c>
      <c r="B5672">
        <v>2012</v>
      </c>
      <c r="C5672">
        <v>43</v>
      </c>
      <c r="D5672">
        <v>1</v>
      </c>
      <c r="E5672">
        <v>472</v>
      </c>
    </row>
    <row r="5673" spans="1:5">
      <c r="A5673" t="s">
        <v>62</v>
      </c>
      <c r="B5673">
        <v>2012</v>
      </c>
      <c r="C5673">
        <v>43</v>
      </c>
      <c r="D5673">
        <v>85</v>
      </c>
      <c r="E5673">
        <v>102384</v>
      </c>
    </row>
    <row r="5674" spans="1:5">
      <c r="A5674" t="s">
        <v>6</v>
      </c>
      <c r="B5674">
        <v>2012</v>
      </c>
      <c r="C5674">
        <v>44</v>
      </c>
      <c r="D5674">
        <v>35</v>
      </c>
      <c r="E5674">
        <v>16058</v>
      </c>
    </row>
    <row r="5675" spans="1:5">
      <c r="A5675" t="s">
        <v>12</v>
      </c>
      <c r="B5675">
        <v>2012</v>
      </c>
      <c r="C5675">
        <v>44</v>
      </c>
      <c r="D5675">
        <v>9</v>
      </c>
      <c r="E5675">
        <v>2254</v>
      </c>
    </row>
    <row r="5676" spans="1:5">
      <c r="A5676" t="s">
        <v>13</v>
      </c>
      <c r="B5676">
        <v>2012</v>
      </c>
      <c r="C5676">
        <v>44</v>
      </c>
      <c r="D5676">
        <v>32</v>
      </c>
      <c r="E5676">
        <v>17982</v>
      </c>
    </row>
    <row r="5677" spans="1:5">
      <c r="A5677" t="s">
        <v>14</v>
      </c>
      <c r="B5677">
        <v>2012</v>
      </c>
      <c r="C5677">
        <v>44</v>
      </c>
      <c r="D5677">
        <v>19</v>
      </c>
      <c r="E5677">
        <v>3867</v>
      </c>
    </row>
    <row r="5678" spans="1:5">
      <c r="A5678" t="s">
        <v>15</v>
      </c>
      <c r="B5678">
        <v>2012</v>
      </c>
      <c r="C5678">
        <v>44</v>
      </c>
      <c r="D5678">
        <v>119</v>
      </c>
      <c r="E5678">
        <v>34712</v>
      </c>
    </row>
    <row r="5679" spans="1:5">
      <c r="A5679" t="s">
        <v>16</v>
      </c>
      <c r="B5679">
        <v>2012</v>
      </c>
      <c r="C5679">
        <v>44</v>
      </c>
      <c r="D5679">
        <v>10</v>
      </c>
      <c r="E5679">
        <v>20840</v>
      </c>
    </row>
    <row r="5680" spans="1:5">
      <c r="A5680" t="s">
        <v>17</v>
      </c>
      <c r="B5680">
        <v>2012</v>
      </c>
      <c r="C5680">
        <v>44</v>
      </c>
      <c r="D5680">
        <v>20</v>
      </c>
      <c r="E5680">
        <v>4889</v>
      </c>
    </row>
    <row r="5681" spans="1:5">
      <c r="A5681" t="s">
        <v>18</v>
      </c>
      <c r="B5681">
        <v>2012</v>
      </c>
      <c r="C5681">
        <v>44</v>
      </c>
      <c r="D5681">
        <v>10</v>
      </c>
      <c r="E5681">
        <v>2089</v>
      </c>
    </row>
    <row r="5682" spans="1:5">
      <c r="A5682" t="s">
        <v>19</v>
      </c>
      <c r="B5682">
        <v>2012</v>
      </c>
      <c r="C5682">
        <v>44</v>
      </c>
      <c r="D5682">
        <v>2</v>
      </c>
      <c r="E5682">
        <v>1428</v>
      </c>
    </row>
    <row r="5683" spans="1:5">
      <c r="A5683" t="s">
        <v>20</v>
      </c>
      <c r="B5683">
        <v>2012</v>
      </c>
      <c r="C5683">
        <v>44</v>
      </c>
      <c r="D5683">
        <v>0</v>
      </c>
      <c r="E5683">
        <v>0</v>
      </c>
    </row>
    <row r="5684" spans="1:5">
      <c r="A5684" t="s">
        <v>21</v>
      </c>
      <c r="B5684">
        <v>2012</v>
      </c>
      <c r="C5684">
        <v>44</v>
      </c>
      <c r="D5684">
        <v>47</v>
      </c>
      <c r="E5684">
        <v>29716</v>
      </c>
    </row>
    <row r="5685" spans="1:5">
      <c r="A5685" t="s">
        <v>22</v>
      </c>
      <c r="B5685">
        <v>2012</v>
      </c>
      <c r="C5685">
        <v>44</v>
      </c>
      <c r="D5685">
        <v>20</v>
      </c>
      <c r="E5685">
        <v>13511</v>
      </c>
    </row>
    <row r="5686" spans="1:5">
      <c r="A5686" t="s">
        <v>23</v>
      </c>
      <c r="B5686">
        <v>2012</v>
      </c>
      <c r="C5686">
        <v>44</v>
      </c>
      <c r="D5686">
        <v>11</v>
      </c>
      <c r="E5686">
        <v>4926</v>
      </c>
    </row>
    <row r="5687" spans="1:5">
      <c r="A5687" t="s">
        <v>24</v>
      </c>
      <c r="B5687">
        <v>2012</v>
      </c>
      <c r="C5687">
        <v>44</v>
      </c>
      <c r="D5687">
        <v>83</v>
      </c>
      <c r="E5687">
        <v>44225</v>
      </c>
    </row>
    <row r="5688" spans="1:5">
      <c r="A5688" t="s">
        <v>25</v>
      </c>
      <c r="B5688">
        <v>2012</v>
      </c>
      <c r="C5688">
        <v>44</v>
      </c>
      <c r="D5688">
        <v>42</v>
      </c>
      <c r="E5688">
        <v>10756</v>
      </c>
    </row>
    <row r="5689" spans="1:5">
      <c r="A5689" t="s">
        <v>26</v>
      </c>
      <c r="B5689">
        <v>2012</v>
      </c>
      <c r="C5689">
        <v>44</v>
      </c>
      <c r="D5689">
        <v>10</v>
      </c>
      <c r="E5689">
        <v>2476</v>
      </c>
    </row>
    <row r="5690" spans="1:5">
      <c r="A5690" t="s">
        <v>27</v>
      </c>
      <c r="B5690">
        <v>2012</v>
      </c>
      <c r="C5690">
        <v>44</v>
      </c>
      <c r="D5690">
        <v>37</v>
      </c>
      <c r="E5690">
        <v>8383</v>
      </c>
    </row>
    <row r="5691" spans="1:5">
      <c r="A5691" t="s">
        <v>28</v>
      </c>
      <c r="B5691">
        <v>2012</v>
      </c>
      <c r="C5691">
        <v>44</v>
      </c>
      <c r="D5691">
        <v>15</v>
      </c>
      <c r="E5691">
        <v>20416</v>
      </c>
    </row>
    <row r="5692" spans="1:5">
      <c r="A5692" t="s">
        <v>29</v>
      </c>
      <c r="B5692">
        <v>2012</v>
      </c>
      <c r="C5692">
        <v>44</v>
      </c>
      <c r="D5692">
        <v>39</v>
      </c>
      <c r="E5692">
        <v>25336</v>
      </c>
    </row>
    <row r="5693" spans="1:5">
      <c r="A5693" t="s">
        <v>30</v>
      </c>
      <c r="B5693">
        <v>2012</v>
      </c>
      <c r="C5693">
        <v>44</v>
      </c>
      <c r="D5693">
        <v>33</v>
      </c>
      <c r="E5693">
        <v>6688</v>
      </c>
    </row>
    <row r="5694" spans="1:5">
      <c r="A5694" t="s">
        <v>31</v>
      </c>
      <c r="B5694">
        <v>2012</v>
      </c>
      <c r="C5694">
        <v>44</v>
      </c>
      <c r="D5694">
        <v>15</v>
      </c>
      <c r="E5694">
        <v>6816</v>
      </c>
    </row>
    <row r="5695" spans="1:5">
      <c r="A5695" t="s">
        <v>32</v>
      </c>
      <c r="B5695">
        <v>2012</v>
      </c>
      <c r="C5695">
        <v>44</v>
      </c>
      <c r="D5695">
        <v>49</v>
      </c>
      <c r="E5695">
        <v>23918</v>
      </c>
    </row>
    <row r="5696" spans="1:5">
      <c r="A5696" t="s">
        <v>33</v>
      </c>
      <c r="B5696">
        <v>2012</v>
      </c>
      <c r="C5696">
        <v>44</v>
      </c>
      <c r="D5696">
        <v>57</v>
      </c>
      <c r="E5696">
        <v>15580</v>
      </c>
    </row>
    <row r="5697" spans="1:5">
      <c r="A5697" t="s">
        <v>34</v>
      </c>
      <c r="B5697">
        <v>2012</v>
      </c>
      <c r="C5697">
        <v>44</v>
      </c>
      <c r="D5697">
        <v>13</v>
      </c>
      <c r="E5697">
        <v>4965</v>
      </c>
    </row>
    <row r="5698" spans="1:5">
      <c r="A5698" t="s">
        <v>35</v>
      </c>
      <c r="B5698">
        <v>2012</v>
      </c>
      <c r="C5698">
        <v>44</v>
      </c>
      <c r="D5698">
        <v>42</v>
      </c>
      <c r="E5698">
        <v>13209</v>
      </c>
    </row>
    <row r="5699" spans="1:5">
      <c r="A5699" t="s">
        <v>36</v>
      </c>
      <c r="B5699">
        <v>2012</v>
      </c>
      <c r="C5699">
        <v>44</v>
      </c>
      <c r="D5699">
        <v>26</v>
      </c>
      <c r="E5699">
        <v>9517</v>
      </c>
    </row>
    <row r="5700" spans="1:5">
      <c r="A5700" t="s">
        <v>37</v>
      </c>
      <c r="B5700">
        <v>2012</v>
      </c>
      <c r="C5700">
        <v>44</v>
      </c>
      <c r="D5700">
        <v>9</v>
      </c>
      <c r="E5700">
        <v>2657</v>
      </c>
    </row>
    <row r="5701" spans="1:5">
      <c r="A5701" t="s">
        <v>38</v>
      </c>
      <c r="B5701">
        <v>2012</v>
      </c>
      <c r="C5701">
        <v>44</v>
      </c>
      <c r="D5701">
        <v>15</v>
      </c>
      <c r="E5701">
        <v>3086</v>
      </c>
    </row>
    <row r="5702" spans="1:5">
      <c r="A5702" t="s">
        <v>39</v>
      </c>
      <c r="B5702">
        <v>2012</v>
      </c>
      <c r="C5702">
        <v>44</v>
      </c>
      <c r="D5702">
        <v>35</v>
      </c>
      <c r="E5702">
        <v>15352</v>
      </c>
    </row>
    <row r="5703" spans="1:5">
      <c r="A5703" t="s">
        <v>40</v>
      </c>
      <c r="B5703">
        <v>2012</v>
      </c>
      <c r="C5703">
        <v>44</v>
      </c>
      <c r="D5703">
        <v>27</v>
      </c>
      <c r="E5703">
        <v>4118</v>
      </c>
    </row>
    <row r="5704" spans="1:5">
      <c r="A5704" t="s">
        <v>41</v>
      </c>
      <c r="B5704">
        <v>2012</v>
      </c>
      <c r="C5704">
        <v>44</v>
      </c>
      <c r="D5704">
        <v>18</v>
      </c>
      <c r="E5704">
        <v>3836</v>
      </c>
    </row>
    <row r="5705" spans="1:5">
      <c r="A5705" t="s">
        <v>42</v>
      </c>
      <c r="B5705">
        <v>2012</v>
      </c>
      <c r="C5705">
        <v>44</v>
      </c>
      <c r="D5705">
        <v>26</v>
      </c>
      <c r="E5705">
        <v>9028</v>
      </c>
    </row>
    <row r="5706" spans="1:5">
      <c r="A5706" t="s">
        <v>43</v>
      </c>
      <c r="B5706">
        <v>2012</v>
      </c>
      <c r="C5706">
        <v>44</v>
      </c>
      <c r="D5706">
        <v>205</v>
      </c>
      <c r="E5706">
        <v>13260</v>
      </c>
    </row>
    <row r="5707" spans="1:5">
      <c r="A5707" t="s">
        <v>44</v>
      </c>
      <c r="B5707">
        <v>2012</v>
      </c>
      <c r="C5707">
        <v>44</v>
      </c>
      <c r="D5707">
        <v>62</v>
      </c>
      <c r="E5707">
        <v>19382</v>
      </c>
    </row>
    <row r="5708" spans="1:5">
      <c r="A5708" t="s">
        <v>45</v>
      </c>
      <c r="B5708">
        <v>2012</v>
      </c>
      <c r="C5708">
        <v>44</v>
      </c>
      <c r="D5708">
        <v>8</v>
      </c>
      <c r="E5708">
        <v>1115</v>
      </c>
    </row>
    <row r="5709" spans="1:5">
      <c r="A5709" t="s">
        <v>46</v>
      </c>
      <c r="B5709">
        <v>2012</v>
      </c>
      <c r="C5709">
        <v>44</v>
      </c>
      <c r="D5709">
        <v>42</v>
      </c>
      <c r="E5709">
        <v>14538</v>
      </c>
    </row>
    <row r="5710" spans="1:5">
      <c r="A5710" t="s">
        <v>47</v>
      </c>
      <c r="B5710">
        <v>2012</v>
      </c>
      <c r="C5710">
        <v>44</v>
      </c>
      <c r="D5710">
        <v>18</v>
      </c>
      <c r="E5710">
        <v>3680</v>
      </c>
    </row>
    <row r="5711" spans="1:5">
      <c r="A5711" t="s">
        <v>48</v>
      </c>
      <c r="B5711">
        <v>2012</v>
      </c>
      <c r="C5711">
        <v>44</v>
      </c>
      <c r="D5711">
        <v>16</v>
      </c>
      <c r="E5711">
        <v>3245</v>
      </c>
    </row>
    <row r="5712" spans="1:5">
      <c r="A5712" t="s">
        <v>49</v>
      </c>
      <c r="B5712">
        <v>2012</v>
      </c>
      <c r="C5712">
        <v>44</v>
      </c>
      <c r="D5712">
        <v>63</v>
      </c>
      <c r="E5712">
        <v>16970</v>
      </c>
    </row>
    <row r="5713" spans="1:5">
      <c r="A5713" t="s">
        <v>50</v>
      </c>
      <c r="B5713">
        <v>2012</v>
      </c>
      <c r="C5713">
        <v>44</v>
      </c>
      <c r="D5713">
        <v>20</v>
      </c>
      <c r="E5713">
        <v>5316</v>
      </c>
    </row>
    <row r="5714" spans="1:5">
      <c r="A5714" t="s">
        <v>51</v>
      </c>
      <c r="B5714">
        <v>2012</v>
      </c>
      <c r="C5714">
        <v>44</v>
      </c>
      <c r="D5714">
        <v>19</v>
      </c>
      <c r="E5714">
        <v>7299</v>
      </c>
    </row>
    <row r="5715" spans="1:5">
      <c r="A5715" t="s">
        <v>52</v>
      </c>
      <c r="B5715">
        <v>2012</v>
      </c>
      <c r="C5715">
        <v>44</v>
      </c>
      <c r="D5715">
        <v>19</v>
      </c>
      <c r="E5715">
        <v>4779</v>
      </c>
    </row>
    <row r="5716" spans="1:5">
      <c r="A5716" t="s">
        <v>53</v>
      </c>
      <c r="B5716">
        <v>2012</v>
      </c>
      <c r="C5716">
        <v>44</v>
      </c>
      <c r="D5716">
        <v>54</v>
      </c>
      <c r="E5716">
        <v>11509</v>
      </c>
    </row>
    <row r="5717" spans="1:5">
      <c r="A5717" t="s">
        <v>54</v>
      </c>
      <c r="B5717">
        <v>2012</v>
      </c>
      <c r="C5717">
        <v>44</v>
      </c>
      <c r="D5717">
        <v>63</v>
      </c>
      <c r="E5717">
        <v>38768</v>
      </c>
    </row>
    <row r="5718" spans="1:5">
      <c r="A5718" t="s">
        <v>55</v>
      </c>
      <c r="B5718">
        <v>2012</v>
      </c>
      <c r="C5718">
        <v>44</v>
      </c>
      <c r="D5718">
        <v>43</v>
      </c>
      <c r="E5718">
        <v>16559</v>
      </c>
    </row>
    <row r="5719" spans="1:5">
      <c r="A5719" t="s">
        <v>56</v>
      </c>
      <c r="B5719">
        <v>2012</v>
      </c>
      <c r="C5719">
        <v>44</v>
      </c>
      <c r="D5719">
        <v>11</v>
      </c>
      <c r="E5719">
        <v>3421</v>
      </c>
    </row>
    <row r="5720" spans="1:5">
      <c r="A5720" t="s">
        <v>57</v>
      </c>
      <c r="B5720">
        <v>2012</v>
      </c>
      <c r="C5720">
        <v>44</v>
      </c>
      <c r="D5720">
        <v>96</v>
      </c>
      <c r="E5720">
        <v>63962</v>
      </c>
    </row>
    <row r="5721" spans="1:5">
      <c r="A5721" t="s">
        <v>58</v>
      </c>
      <c r="B5721">
        <v>2012</v>
      </c>
      <c r="C5721">
        <v>44</v>
      </c>
      <c r="D5721">
        <v>19</v>
      </c>
      <c r="E5721">
        <v>7160</v>
      </c>
    </row>
    <row r="5722" spans="1:5">
      <c r="A5722" t="s">
        <v>59</v>
      </c>
      <c r="B5722">
        <v>2012</v>
      </c>
      <c r="C5722">
        <v>44</v>
      </c>
      <c r="D5722">
        <v>32</v>
      </c>
      <c r="E5722">
        <v>10951</v>
      </c>
    </row>
    <row r="5723" spans="1:5">
      <c r="A5723" t="s">
        <v>60</v>
      </c>
      <c r="B5723">
        <v>2012</v>
      </c>
      <c r="C5723">
        <v>44</v>
      </c>
      <c r="D5723">
        <v>31</v>
      </c>
      <c r="E5723">
        <v>4268</v>
      </c>
    </row>
    <row r="5724" spans="1:5">
      <c r="A5724" t="s">
        <v>61</v>
      </c>
      <c r="B5724">
        <v>2012</v>
      </c>
      <c r="C5724">
        <v>44</v>
      </c>
      <c r="D5724">
        <v>27</v>
      </c>
      <c r="E5724">
        <v>4926</v>
      </c>
    </row>
    <row r="5725" spans="1:5">
      <c r="A5725" t="s">
        <v>63</v>
      </c>
      <c r="B5725">
        <v>2012</v>
      </c>
      <c r="C5725">
        <v>44</v>
      </c>
      <c r="D5725">
        <v>1</v>
      </c>
      <c r="E5725">
        <v>447</v>
      </c>
    </row>
    <row r="5726" spans="1:5">
      <c r="A5726" t="s">
        <v>62</v>
      </c>
      <c r="B5726">
        <v>2012</v>
      </c>
      <c r="C5726">
        <v>44</v>
      </c>
      <c r="D5726">
        <v>72</v>
      </c>
      <c r="E5726">
        <v>79382</v>
      </c>
    </row>
    <row r="5727" spans="1:5">
      <c r="A5727" t="s">
        <v>6</v>
      </c>
      <c r="B5727">
        <v>2012</v>
      </c>
      <c r="C5727">
        <v>45</v>
      </c>
      <c r="D5727">
        <v>34</v>
      </c>
      <c r="E5727">
        <v>15832</v>
      </c>
    </row>
    <row r="5728" spans="1:5">
      <c r="A5728" t="s">
        <v>12</v>
      </c>
      <c r="B5728">
        <v>2012</v>
      </c>
      <c r="C5728">
        <v>45</v>
      </c>
      <c r="D5728">
        <v>8</v>
      </c>
      <c r="E5728">
        <v>1880</v>
      </c>
    </row>
    <row r="5729" spans="1:5">
      <c r="A5729" t="s">
        <v>13</v>
      </c>
      <c r="B5729">
        <v>2012</v>
      </c>
      <c r="C5729">
        <v>45</v>
      </c>
      <c r="D5729">
        <v>34</v>
      </c>
      <c r="E5729">
        <v>20231</v>
      </c>
    </row>
    <row r="5730" spans="1:5">
      <c r="A5730" t="s">
        <v>14</v>
      </c>
      <c r="B5730">
        <v>2012</v>
      </c>
      <c r="C5730">
        <v>45</v>
      </c>
      <c r="D5730">
        <v>20</v>
      </c>
      <c r="E5730">
        <v>4209</v>
      </c>
    </row>
    <row r="5731" spans="1:5">
      <c r="A5731" t="s">
        <v>15</v>
      </c>
      <c r="B5731">
        <v>2012</v>
      </c>
      <c r="C5731">
        <v>45</v>
      </c>
      <c r="D5731">
        <v>120</v>
      </c>
      <c r="E5731">
        <v>35486</v>
      </c>
    </row>
    <row r="5732" spans="1:5">
      <c r="A5732" t="s">
        <v>16</v>
      </c>
      <c r="B5732">
        <v>2012</v>
      </c>
      <c r="C5732">
        <v>45</v>
      </c>
      <c r="D5732">
        <v>10</v>
      </c>
      <c r="E5732">
        <v>21634</v>
      </c>
    </row>
    <row r="5733" spans="1:5">
      <c r="A5733" t="s">
        <v>17</v>
      </c>
      <c r="B5733">
        <v>2012</v>
      </c>
      <c r="C5733">
        <v>45</v>
      </c>
      <c r="D5733">
        <v>20</v>
      </c>
      <c r="E5733">
        <v>5823</v>
      </c>
    </row>
    <row r="5734" spans="1:5">
      <c r="A5734" t="s">
        <v>18</v>
      </c>
      <c r="B5734">
        <v>2012</v>
      </c>
      <c r="C5734">
        <v>45</v>
      </c>
      <c r="D5734">
        <v>10</v>
      </c>
      <c r="E5734">
        <v>3060</v>
      </c>
    </row>
    <row r="5735" spans="1:5">
      <c r="A5735" t="s">
        <v>19</v>
      </c>
      <c r="B5735">
        <v>2012</v>
      </c>
      <c r="C5735">
        <v>45</v>
      </c>
      <c r="D5735">
        <v>2</v>
      </c>
      <c r="E5735">
        <v>1957</v>
      </c>
    </row>
    <row r="5736" spans="1:5">
      <c r="A5736" t="s">
        <v>20</v>
      </c>
      <c r="B5736">
        <v>2012</v>
      </c>
      <c r="C5736">
        <v>45</v>
      </c>
      <c r="D5736">
        <v>0</v>
      </c>
      <c r="E5736">
        <v>0</v>
      </c>
    </row>
    <row r="5737" spans="1:5">
      <c r="A5737" t="s">
        <v>21</v>
      </c>
      <c r="B5737">
        <v>2012</v>
      </c>
      <c r="C5737">
        <v>45</v>
      </c>
      <c r="D5737">
        <v>47</v>
      </c>
      <c r="E5737">
        <v>32207</v>
      </c>
    </row>
    <row r="5738" spans="1:5">
      <c r="A5738" t="s">
        <v>22</v>
      </c>
      <c r="B5738">
        <v>2012</v>
      </c>
      <c r="C5738">
        <v>45</v>
      </c>
      <c r="D5738">
        <v>21</v>
      </c>
      <c r="E5738">
        <v>13675</v>
      </c>
    </row>
    <row r="5739" spans="1:5">
      <c r="A5739" t="s">
        <v>23</v>
      </c>
      <c r="B5739">
        <v>2012</v>
      </c>
      <c r="C5739">
        <v>45</v>
      </c>
      <c r="D5739">
        <v>11</v>
      </c>
      <c r="E5739">
        <v>5219</v>
      </c>
    </row>
    <row r="5740" spans="1:5">
      <c r="A5740" t="s">
        <v>24</v>
      </c>
      <c r="B5740">
        <v>2012</v>
      </c>
      <c r="C5740">
        <v>45</v>
      </c>
      <c r="D5740">
        <v>85</v>
      </c>
      <c r="E5740">
        <v>45500</v>
      </c>
    </row>
    <row r="5741" spans="1:5">
      <c r="A5741" t="s">
        <v>25</v>
      </c>
      <c r="B5741">
        <v>2012</v>
      </c>
      <c r="C5741">
        <v>45</v>
      </c>
      <c r="D5741">
        <v>41</v>
      </c>
      <c r="E5741">
        <v>10149</v>
      </c>
    </row>
    <row r="5742" spans="1:5">
      <c r="A5742" t="s">
        <v>26</v>
      </c>
      <c r="B5742">
        <v>2012</v>
      </c>
      <c r="C5742">
        <v>45</v>
      </c>
      <c r="D5742">
        <v>11</v>
      </c>
      <c r="E5742">
        <v>1958</v>
      </c>
    </row>
    <row r="5743" spans="1:5">
      <c r="A5743" t="s">
        <v>27</v>
      </c>
      <c r="B5743">
        <v>2012</v>
      </c>
      <c r="C5743">
        <v>45</v>
      </c>
      <c r="D5743">
        <v>38</v>
      </c>
      <c r="E5743">
        <v>8784</v>
      </c>
    </row>
    <row r="5744" spans="1:5">
      <c r="A5744" t="s">
        <v>28</v>
      </c>
      <c r="B5744">
        <v>2012</v>
      </c>
      <c r="C5744">
        <v>45</v>
      </c>
      <c r="D5744">
        <v>15</v>
      </c>
      <c r="E5744">
        <v>19528</v>
      </c>
    </row>
    <row r="5745" spans="1:5">
      <c r="A5745" t="s">
        <v>29</v>
      </c>
      <c r="B5745">
        <v>2012</v>
      </c>
      <c r="C5745">
        <v>45</v>
      </c>
      <c r="D5745">
        <v>45</v>
      </c>
      <c r="E5745">
        <v>27732</v>
      </c>
    </row>
    <row r="5746" spans="1:5">
      <c r="A5746" t="s">
        <v>30</v>
      </c>
      <c r="B5746">
        <v>2012</v>
      </c>
      <c r="C5746">
        <v>45</v>
      </c>
      <c r="D5746">
        <v>36</v>
      </c>
      <c r="E5746">
        <v>7163</v>
      </c>
    </row>
    <row r="5747" spans="1:5">
      <c r="A5747" t="s">
        <v>31</v>
      </c>
      <c r="B5747">
        <v>2012</v>
      </c>
      <c r="C5747">
        <v>45</v>
      </c>
      <c r="D5747">
        <v>17</v>
      </c>
      <c r="E5747">
        <v>10615</v>
      </c>
    </row>
    <row r="5748" spans="1:5">
      <c r="A5748" t="s">
        <v>32</v>
      </c>
      <c r="B5748">
        <v>2012</v>
      </c>
      <c r="C5748">
        <v>45</v>
      </c>
      <c r="D5748">
        <v>51</v>
      </c>
      <c r="E5748">
        <v>27368</v>
      </c>
    </row>
    <row r="5749" spans="1:5">
      <c r="A5749" t="s">
        <v>33</v>
      </c>
      <c r="B5749">
        <v>2012</v>
      </c>
      <c r="C5749">
        <v>45</v>
      </c>
      <c r="D5749">
        <v>57</v>
      </c>
      <c r="E5749">
        <v>16731</v>
      </c>
    </row>
    <row r="5750" spans="1:5">
      <c r="A5750" t="s">
        <v>34</v>
      </c>
      <c r="B5750">
        <v>2012</v>
      </c>
      <c r="C5750">
        <v>45</v>
      </c>
      <c r="D5750">
        <v>14</v>
      </c>
      <c r="E5750">
        <v>4928</v>
      </c>
    </row>
    <row r="5751" spans="1:5">
      <c r="A5751" t="s">
        <v>35</v>
      </c>
      <c r="B5751">
        <v>2012</v>
      </c>
      <c r="C5751">
        <v>45</v>
      </c>
      <c r="D5751">
        <v>41</v>
      </c>
      <c r="E5751">
        <v>12064</v>
      </c>
    </row>
    <row r="5752" spans="1:5">
      <c r="A5752" t="s">
        <v>36</v>
      </c>
      <c r="B5752">
        <v>2012</v>
      </c>
      <c r="C5752">
        <v>45</v>
      </c>
      <c r="D5752">
        <v>28</v>
      </c>
      <c r="E5752">
        <v>8333</v>
      </c>
    </row>
    <row r="5753" spans="1:5">
      <c r="A5753" t="s">
        <v>37</v>
      </c>
      <c r="B5753">
        <v>2012</v>
      </c>
      <c r="C5753">
        <v>45</v>
      </c>
      <c r="D5753">
        <v>9</v>
      </c>
      <c r="E5753">
        <v>2483</v>
      </c>
    </row>
    <row r="5754" spans="1:5">
      <c r="A5754" t="s">
        <v>38</v>
      </c>
      <c r="B5754">
        <v>2012</v>
      </c>
      <c r="C5754">
        <v>45</v>
      </c>
      <c r="D5754">
        <v>15</v>
      </c>
      <c r="E5754">
        <v>2958</v>
      </c>
    </row>
    <row r="5755" spans="1:5">
      <c r="A5755" t="s">
        <v>39</v>
      </c>
      <c r="B5755">
        <v>2012</v>
      </c>
      <c r="C5755">
        <v>45</v>
      </c>
      <c r="D5755">
        <v>34</v>
      </c>
      <c r="E5755">
        <v>15173</v>
      </c>
    </row>
    <row r="5756" spans="1:5">
      <c r="A5756" t="s">
        <v>40</v>
      </c>
      <c r="B5756">
        <v>2012</v>
      </c>
      <c r="C5756">
        <v>45</v>
      </c>
      <c r="D5756">
        <v>28</v>
      </c>
      <c r="E5756">
        <v>4801</v>
      </c>
    </row>
    <row r="5757" spans="1:5">
      <c r="A5757" t="s">
        <v>41</v>
      </c>
      <c r="B5757">
        <v>2012</v>
      </c>
      <c r="C5757">
        <v>45</v>
      </c>
      <c r="D5757">
        <v>19</v>
      </c>
      <c r="E5757">
        <v>4427</v>
      </c>
    </row>
    <row r="5758" spans="1:5">
      <c r="A5758" t="s">
        <v>42</v>
      </c>
      <c r="B5758">
        <v>2012</v>
      </c>
      <c r="C5758">
        <v>45</v>
      </c>
      <c r="D5758">
        <v>26</v>
      </c>
      <c r="E5758">
        <v>9311</v>
      </c>
    </row>
    <row r="5759" spans="1:5">
      <c r="A5759" t="s">
        <v>43</v>
      </c>
      <c r="B5759">
        <v>2012</v>
      </c>
      <c r="C5759">
        <v>45</v>
      </c>
      <c r="D5759">
        <v>209</v>
      </c>
      <c r="E5759">
        <v>16568</v>
      </c>
    </row>
    <row r="5760" spans="1:5">
      <c r="A5760" t="s">
        <v>44</v>
      </c>
      <c r="B5760">
        <v>2012</v>
      </c>
      <c r="C5760">
        <v>45</v>
      </c>
      <c r="D5760">
        <v>64</v>
      </c>
      <c r="E5760">
        <v>21437</v>
      </c>
    </row>
    <row r="5761" spans="1:5">
      <c r="A5761" t="s">
        <v>45</v>
      </c>
      <c r="B5761">
        <v>2012</v>
      </c>
      <c r="C5761">
        <v>45</v>
      </c>
      <c r="D5761">
        <v>8</v>
      </c>
      <c r="E5761">
        <v>1147</v>
      </c>
    </row>
    <row r="5762" spans="1:5">
      <c r="A5762" t="s">
        <v>46</v>
      </c>
      <c r="B5762">
        <v>2012</v>
      </c>
      <c r="C5762">
        <v>45</v>
      </c>
      <c r="D5762">
        <v>44</v>
      </c>
      <c r="E5762">
        <v>15384</v>
      </c>
    </row>
    <row r="5763" spans="1:5">
      <c r="A5763" t="s">
        <v>47</v>
      </c>
      <c r="B5763">
        <v>2012</v>
      </c>
      <c r="C5763">
        <v>45</v>
      </c>
      <c r="D5763">
        <v>18</v>
      </c>
      <c r="E5763">
        <v>3571</v>
      </c>
    </row>
    <row r="5764" spans="1:5">
      <c r="A5764" t="s">
        <v>48</v>
      </c>
      <c r="B5764">
        <v>2012</v>
      </c>
      <c r="C5764">
        <v>45</v>
      </c>
      <c r="D5764">
        <v>17</v>
      </c>
      <c r="E5764">
        <v>3473</v>
      </c>
    </row>
    <row r="5765" spans="1:5">
      <c r="A5765" t="s">
        <v>49</v>
      </c>
      <c r="B5765">
        <v>2012</v>
      </c>
      <c r="C5765">
        <v>45</v>
      </c>
      <c r="D5765">
        <v>63</v>
      </c>
      <c r="E5765">
        <v>20198</v>
      </c>
    </row>
    <row r="5766" spans="1:5">
      <c r="A5766" t="s">
        <v>50</v>
      </c>
      <c r="B5766">
        <v>2012</v>
      </c>
      <c r="C5766">
        <v>45</v>
      </c>
      <c r="D5766">
        <v>20</v>
      </c>
      <c r="E5766">
        <v>6641</v>
      </c>
    </row>
    <row r="5767" spans="1:5">
      <c r="A5767" t="s">
        <v>51</v>
      </c>
      <c r="B5767">
        <v>2012</v>
      </c>
      <c r="C5767">
        <v>45</v>
      </c>
      <c r="D5767">
        <v>19</v>
      </c>
      <c r="E5767">
        <v>7558</v>
      </c>
    </row>
    <row r="5768" spans="1:5">
      <c r="A5768" t="s">
        <v>52</v>
      </c>
      <c r="B5768">
        <v>2012</v>
      </c>
      <c r="C5768">
        <v>45</v>
      </c>
      <c r="D5768">
        <v>19</v>
      </c>
      <c r="E5768">
        <v>4935</v>
      </c>
    </row>
    <row r="5769" spans="1:5">
      <c r="A5769" t="s">
        <v>53</v>
      </c>
      <c r="B5769">
        <v>2012</v>
      </c>
      <c r="C5769">
        <v>45</v>
      </c>
      <c r="D5769">
        <v>53</v>
      </c>
      <c r="E5769">
        <v>11672</v>
      </c>
    </row>
    <row r="5770" spans="1:5">
      <c r="A5770" t="s">
        <v>54</v>
      </c>
      <c r="B5770">
        <v>2012</v>
      </c>
      <c r="C5770">
        <v>45</v>
      </c>
      <c r="D5770">
        <v>65</v>
      </c>
      <c r="E5770">
        <v>40968</v>
      </c>
    </row>
    <row r="5771" spans="1:5">
      <c r="A5771" t="s">
        <v>55</v>
      </c>
      <c r="B5771">
        <v>2012</v>
      </c>
      <c r="C5771">
        <v>45</v>
      </c>
      <c r="D5771">
        <v>44</v>
      </c>
      <c r="E5771">
        <v>17244</v>
      </c>
    </row>
    <row r="5772" spans="1:5">
      <c r="A5772" t="s">
        <v>56</v>
      </c>
      <c r="B5772">
        <v>2012</v>
      </c>
      <c r="C5772">
        <v>45</v>
      </c>
      <c r="D5772">
        <v>11</v>
      </c>
      <c r="E5772">
        <v>3286</v>
      </c>
    </row>
    <row r="5773" spans="1:5">
      <c r="A5773" t="s">
        <v>57</v>
      </c>
      <c r="B5773">
        <v>2012</v>
      </c>
      <c r="C5773">
        <v>45</v>
      </c>
      <c r="D5773">
        <v>97</v>
      </c>
      <c r="E5773">
        <v>67210</v>
      </c>
    </row>
    <row r="5774" spans="1:5">
      <c r="A5774" t="s">
        <v>58</v>
      </c>
      <c r="B5774">
        <v>2012</v>
      </c>
      <c r="C5774">
        <v>45</v>
      </c>
      <c r="D5774">
        <v>18</v>
      </c>
      <c r="E5774">
        <v>7557</v>
      </c>
    </row>
    <row r="5775" spans="1:5">
      <c r="A5775" t="s">
        <v>59</v>
      </c>
      <c r="B5775">
        <v>2012</v>
      </c>
      <c r="C5775">
        <v>45</v>
      </c>
      <c r="D5775">
        <v>32</v>
      </c>
      <c r="E5775">
        <v>14027</v>
      </c>
    </row>
    <row r="5776" spans="1:5">
      <c r="A5776" t="s">
        <v>60</v>
      </c>
      <c r="B5776">
        <v>2012</v>
      </c>
      <c r="C5776">
        <v>45</v>
      </c>
      <c r="D5776">
        <v>35</v>
      </c>
      <c r="E5776">
        <v>4646</v>
      </c>
    </row>
    <row r="5777" spans="1:5">
      <c r="A5777" t="s">
        <v>61</v>
      </c>
      <c r="B5777">
        <v>2012</v>
      </c>
      <c r="C5777">
        <v>45</v>
      </c>
      <c r="D5777">
        <v>25</v>
      </c>
      <c r="E5777">
        <v>4489</v>
      </c>
    </row>
    <row r="5778" spans="1:5">
      <c r="A5778" t="s">
        <v>63</v>
      </c>
      <c r="B5778">
        <v>2012</v>
      </c>
      <c r="C5778">
        <v>45</v>
      </c>
      <c r="D5778">
        <v>1</v>
      </c>
      <c r="E5778">
        <v>494</v>
      </c>
    </row>
    <row r="5779" spans="1:5">
      <c r="A5779" t="s">
        <v>62</v>
      </c>
      <c r="B5779">
        <v>2012</v>
      </c>
      <c r="C5779">
        <v>45</v>
      </c>
      <c r="D5779">
        <v>83</v>
      </c>
      <c r="E5779">
        <v>90374</v>
      </c>
    </row>
    <row r="5780" spans="1:5">
      <c r="A5780" t="s">
        <v>6</v>
      </c>
      <c r="B5780">
        <v>2012</v>
      </c>
      <c r="C5780">
        <v>46</v>
      </c>
      <c r="D5780">
        <v>35</v>
      </c>
      <c r="E5780">
        <v>16052</v>
      </c>
    </row>
    <row r="5781" spans="1:5">
      <c r="A5781" t="s">
        <v>12</v>
      </c>
      <c r="B5781">
        <v>2012</v>
      </c>
      <c r="C5781">
        <v>46</v>
      </c>
      <c r="D5781">
        <v>8</v>
      </c>
      <c r="E5781">
        <v>2025</v>
      </c>
    </row>
    <row r="5782" spans="1:5">
      <c r="A5782" t="s">
        <v>13</v>
      </c>
      <c r="B5782">
        <v>2012</v>
      </c>
      <c r="C5782">
        <v>46</v>
      </c>
      <c r="D5782">
        <v>32</v>
      </c>
      <c r="E5782">
        <v>17988</v>
      </c>
    </row>
    <row r="5783" spans="1:5">
      <c r="A5783" t="s">
        <v>14</v>
      </c>
      <c r="B5783">
        <v>2012</v>
      </c>
      <c r="C5783">
        <v>46</v>
      </c>
      <c r="D5783">
        <v>20</v>
      </c>
      <c r="E5783">
        <v>3399</v>
      </c>
    </row>
    <row r="5784" spans="1:5">
      <c r="A5784" t="s">
        <v>15</v>
      </c>
      <c r="B5784">
        <v>2012</v>
      </c>
      <c r="C5784">
        <v>46</v>
      </c>
      <c r="D5784">
        <v>123</v>
      </c>
      <c r="E5784">
        <v>34115</v>
      </c>
    </row>
    <row r="5785" spans="1:5">
      <c r="A5785" t="s">
        <v>16</v>
      </c>
      <c r="B5785">
        <v>2012</v>
      </c>
      <c r="C5785">
        <v>46</v>
      </c>
      <c r="D5785">
        <v>11</v>
      </c>
      <c r="E5785">
        <v>21912</v>
      </c>
    </row>
    <row r="5786" spans="1:5">
      <c r="A5786" t="s">
        <v>17</v>
      </c>
      <c r="B5786">
        <v>2012</v>
      </c>
      <c r="C5786">
        <v>46</v>
      </c>
      <c r="D5786">
        <v>21</v>
      </c>
      <c r="E5786">
        <v>5585</v>
      </c>
    </row>
    <row r="5787" spans="1:5">
      <c r="A5787" t="s">
        <v>18</v>
      </c>
      <c r="B5787">
        <v>2012</v>
      </c>
      <c r="C5787">
        <v>46</v>
      </c>
      <c r="D5787">
        <v>10</v>
      </c>
      <c r="E5787">
        <v>3087</v>
      </c>
    </row>
    <row r="5788" spans="1:5">
      <c r="A5788" t="s">
        <v>19</v>
      </c>
      <c r="B5788">
        <v>2012</v>
      </c>
      <c r="C5788">
        <v>46</v>
      </c>
      <c r="D5788">
        <v>2</v>
      </c>
      <c r="E5788">
        <v>1850</v>
      </c>
    </row>
    <row r="5789" spans="1:5">
      <c r="A5789" t="s">
        <v>20</v>
      </c>
      <c r="B5789">
        <v>2012</v>
      </c>
      <c r="C5789">
        <v>46</v>
      </c>
      <c r="D5789">
        <v>0</v>
      </c>
      <c r="E5789">
        <v>0</v>
      </c>
    </row>
    <row r="5790" spans="1:5">
      <c r="A5790" t="s">
        <v>21</v>
      </c>
      <c r="B5790">
        <v>2012</v>
      </c>
      <c r="C5790">
        <v>46</v>
      </c>
      <c r="D5790">
        <v>48</v>
      </c>
      <c r="E5790">
        <v>32152</v>
      </c>
    </row>
    <row r="5791" spans="1:5">
      <c r="A5791" t="s">
        <v>22</v>
      </c>
      <c r="B5791">
        <v>2012</v>
      </c>
      <c r="C5791">
        <v>46</v>
      </c>
      <c r="D5791">
        <v>21</v>
      </c>
      <c r="E5791">
        <v>11747</v>
      </c>
    </row>
    <row r="5792" spans="1:5">
      <c r="A5792" t="s">
        <v>23</v>
      </c>
      <c r="B5792">
        <v>2012</v>
      </c>
      <c r="C5792">
        <v>46</v>
      </c>
      <c r="D5792">
        <v>10</v>
      </c>
      <c r="E5792">
        <v>4865</v>
      </c>
    </row>
    <row r="5793" spans="1:5">
      <c r="A5793" t="s">
        <v>24</v>
      </c>
      <c r="B5793">
        <v>2012</v>
      </c>
      <c r="C5793">
        <v>46</v>
      </c>
      <c r="D5793">
        <v>84</v>
      </c>
      <c r="E5793">
        <v>44293</v>
      </c>
    </row>
    <row r="5794" spans="1:5">
      <c r="A5794" t="s">
        <v>25</v>
      </c>
      <c r="B5794">
        <v>2012</v>
      </c>
      <c r="C5794">
        <v>46</v>
      </c>
      <c r="D5794">
        <v>40</v>
      </c>
      <c r="E5794">
        <v>10313</v>
      </c>
    </row>
    <row r="5795" spans="1:5">
      <c r="A5795" t="s">
        <v>26</v>
      </c>
      <c r="B5795">
        <v>2012</v>
      </c>
      <c r="C5795">
        <v>46</v>
      </c>
      <c r="D5795">
        <v>15</v>
      </c>
      <c r="E5795">
        <v>2465</v>
      </c>
    </row>
    <row r="5796" spans="1:5">
      <c r="A5796" t="s">
        <v>27</v>
      </c>
      <c r="B5796">
        <v>2012</v>
      </c>
      <c r="C5796">
        <v>46</v>
      </c>
      <c r="D5796">
        <v>37</v>
      </c>
      <c r="E5796">
        <v>8265</v>
      </c>
    </row>
    <row r="5797" spans="1:5">
      <c r="A5797" t="s">
        <v>28</v>
      </c>
      <c r="B5797">
        <v>2012</v>
      </c>
      <c r="C5797">
        <v>46</v>
      </c>
      <c r="D5797">
        <v>14</v>
      </c>
      <c r="E5797">
        <v>20009</v>
      </c>
    </row>
    <row r="5798" spans="1:5">
      <c r="A5798" t="s">
        <v>29</v>
      </c>
      <c r="B5798">
        <v>2012</v>
      </c>
      <c r="C5798">
        <v>46</v>
      </c>
      <c r="D5798">
        <v>38</v>
      </c>
      <c r="E5798">
        <v>26233</v>
      </c>
    </row>
    <row r="5799" spans="1:5">
      <c r="A5799" t="s">
        <v>30</v>
      </c>
      <c r="B5799">
        <v>2012</v>
      </c>
      <c r="C5799">
        <v>46</v>
      </c>
      <c r="D5799">
        <v>35</v>
      </c>
      <c r="E5799">
        <v>6587</v>
      </c>
    </row>
    <row r="5800" spans="1:5">
      <c r="A5800" t="s">
        <v>31</v>
      </c>
      <c r="B5800">
        <v>2012</v>
      </c>
      <c r="C5800">
        <v>46</v>
      </c>
      <c r="D5800">
        <v>16</v>
      </c>
      <c r="E5800">
        <v>9591</v>
      </c>
    </row>
    <row r="5801" spans="1:5">
      <c r="A5801" t="s">
        <v>32</v>
      </c>
      <c r="B5801">
        <v>2012</v>
      </c>
      <c r="C5801">
        <v>46</v>
      </c>
      <c r="D5801">
        <v>51</v>
      </c>
      <c r="E5801">
        <v>27512</v>
      </c>
    </row>
    <row r="5802" spans="1:5">
      <c r="A5802" t="s">
        <v>33</v>
      </c>
      <c r="B5802">
        <v>2012</v>
      </c>
      <c r="C5802">
        <v>46</v>
      </c>
      <c r="D5802">
        <v>58</v>
      </c>
      <c r="E5802">
        <v>15781</v>
      </c>
    </row>
    <row r="5803" spans="1:5">
      <c r="A5803" t="s">
        <v>34</v>
      </c>
      <c r="B5803">
        <v>2012</v>
      </c>
      <c r="C5803">
        <v>46</v>
      </c>
      <c r="D5803">
        <v>14</v>
      </c>
      <c r="E5803">
        <v>4847</v>
      </c>
    </row>
    <row r="5804" spans="1:5">
      <c r="A5804" t="s">
        <v>35</v>
      </c>
      <c r="B5804">
        <v>2012</v>
      </c>
      <c r="C5804">
        <v>46</v>
      </c>
      <c r="D5804">
        <v>42</v>
      </c>
      <c r="E5804">
        <v>12632</v>
      </c>
    </row>
    <row r="5805" spans="1:5">
      <c r="A5805" t="s">
        <v>36</v>
      </c>
      <c r="B5805">
        <v>2012</v>
      </c>
      <c r="C5805">
        <v>46</v>
      </c>
      <c r="D5805">
        <v>27</v>
      </c>
      <c r="E5805">
        <v>8259</v>
      </c>
    </row>
    <row r="5806" spans="1:5">
      <c r="A5806" t="s">
        <v>37</v>
      </c>
      <c r="B5806">
        <v>2012</v>
      </c>
      <c r="C5806">
        <v>46</v>
      </c>
      <c r="D5806">
        <v>9</v>
      </c>
      <c r="E5806">
        <v>2527</v>
      </c>
    </row>
    <row r="5807" spans="1:5">
      <c r="A5807" t="s">
        <v>38</v>
      </c>
      <c r="B5807">
        <v>2012</v>
      </c>
      <c r="C5807">
        <v>46</v>
      </c>
      <c r="D5807">
        <v>15</v>
      </c>
      <c r="E5807">
        <v>3389</v>
      </c>
    </row>
    <row r="5808" spans="1:5">
      <c r="A5808" t="s">
        <v>39</v>
      </c>
      <c r="B5808">
        <v>2012</v>
      </c>
      <c r="C5808">
        <v>46</v>
      </c>
      <c r="D5808">
        <v>35</v>
      </c>
      <c r="E5808">
        <v>14818</v>
      </c>
    </row>
    <row r="5809" spans="1:5">
      <c r="A5809" t="s">
        <v>40</v>
      </c>
      <c r="B5809">
        <v>2012</v>
      </c>
      <c r="C5809">
        <v>46</v>
      </c>
      <c r="D5809">
        <v>28</v>
      </c>
      <c r="E5809">
        <v>4392</v>
      </c>
    </row>
    <row r="5810" spans="1:5">
      <c r="A5810" t="s">
        <v>41</v>
      </c>
      <c r="B5810">
        <v>2012</v>
      </c>
      <c r="C5810">
        <v>46</v>
      </c>
      <c r="D5810">
        <v>20</v>
      </c>
      <c r="E5810">
        <v>7379</v>
      </c>
    </row>
    <row r="5811" spans="1:5">
      <c r="A5811" t="s">
        <v>42</v>
      </c>
      <c r="B5811">
        <v>2012</v>
      </c>
      <c r="C5811">
        <v>46</v>
      </c>
      <c r="D5811">
        <v>25</v>
      </c>
      <c r="E5811">
        <v>8685</v>
      </c>
    </row>
    <row r="5812" spans="1:5">
      <c r="A5812" t="s">
        <v>43</v>
      </c>
      <c r="B5812">
        <v>2012</v>
      </c>
      <c r="C5812">
        <v>46</v>
      </c>
      <c r="D5812">
        <v>211</v>
      </c>
      <c r="E5812">
        <v>17243</v>
      </c>
    </row>
    <row r="5813" spans="1:5">
      <c r="A5813" t="s">
        <v>44</v>
      </c>
      <c r="B5813">
        <v>2012</v>
      </c>
      <c r="C5813">
        <v>46</v>
      </c>
      <c r="D5813">
        <v>64</v>
      </c>
      <c r="E5813">
        <v>19866</v>
      </c>
    </row>
    <row r="5814" spans="1:5">
      <c r="A5814" t="s">
        <v>45</v>
      </c>
      <c r="B5814">
        <v>2012</v>
      </c>
      <c r="C5814">
        <v>46</v>
      </c>
      <c r="D5814">
        <v>10</v>
      </c>
      <c r="E5814">
        <v>1276</v>
      </c>
    </row>
    <row r="5815" spans="1:5">
      <c r="A5815" t="s">
        <v>46</v>
      </c>
      <c r="B5815">
        <v>2012</v>
      </c>
      <c r="C5815">
        <v>46</v>
      </c>
      <c r="D5815">
        <v>46</v>
      </c>
      <c r="E5815">
        <v>14722</v>
      </c>
    </row>
    <row r="5816" spans="1:5">
      <c r="A5816" t="s">
        <v>47</v>
      </c>
      <c r="B5816">
        <v>2012</v>
      </c>
      <c r="C5816">
        <v>46</v>
      </c>
      <c r="D5816">
        <v>14</v>
      </c>
      <c r="E5816">
        <v>2550</v>
      </c>
    </row>
    <row r="5817" spans="1:5">
      <c r="A5817" t="s">
        <v>48</v>
      </c>
      <c r="B5817">
        <v>2012</v>
      </c>
      <c r="C5817">
        <v>46</v>
      </c>
      <c r="D5817">
        <v>16</v>
      </c>
      <c r="E5817">
        <v>3636</v>
      </c>
    </row>
    <row r="5818" spans="1:5">
      <c r="A5818" t="s">
        <v>49</v>
      </c>
      <c r="B5818">
        <v>2012</v>
      </c>
      <c r="C5818">
        <v>46</v>
      </c>
      <c r="D5818">
        <v>61</v>
      </c>
      <c r="E5818">
        <v>19609</v>
      </c>
    </row>
    <row r="5819" spans="1:5">
      <c r="A5819" t="s">
        <v>50</v>
      </c>
      <c r="B5819">
        <v>2012</v>
      </c>
      <c r="C5819">
        <v>46</v>
      </c>
      <c r="D5819">
        <v>20</v>
      </c>
      <c r="E5819">
        <v>6922</v>
      </c>
    </row>
    <row r="5820" spans="1:5">
      <c r="A5820" t="s">
        <v>51</v>
      </c>
      <c r="B5820">
        <v>2012</v>
      </c>
      <c r="C5820">
        <v>46</v>
      </c>
      <c r="D5820">
        <v>18</v>
      </c>
      <c r="E5820">
        <v>7734</v>
      </c>
    </row>
    <row r="5821" spans="1:5">
      <c r="A5821" t="s">
        <v>52</v>
      </c>
      <c r="B5821">
        <v>2012</v>
      </c>
      <c r="C5821">
        <v>46</v>
      </c>
      <c r="D5821">
        <v>19</v>
      </c>
      <c r="E5821">
        <v>5181</v>
      </c>
    </row>
    <row r="5822" spans="1:5">
      <c r="A5822" t="s">
        <v>53</v>
      </c>
      <c r="B5822">
        <v>2012</v>
      </c>
      <c r="C5822">
        <v>46</v>
      </c>
      <c r="D5822">
        <v>50</v>
      </c>
      <c r="E5822">
        <v>9775</v>
      </c>
    </row>
    <row r="5823" spans="1:5">
      <c r="A5823" t="s">
        <v>54</v>
      </c>
      <c r="B5823">
        <v>2012</v>
      </c>
      <c r="C5823">
        <v>46</v>
      </c>
      <c r="D5823">
        <v>61</v>
      </c>
      <c r="E5823">
        <v>39354</v>
      </c>
    </row>
    <row r="5824" spans="1:5">
      <c r="A5824" t="s">
        <v>55</v>
      </c>
      <c r="B5824">
        <v>2012</v>
      </c>
      <c r="C5824">
        <v>46</v>
      </c>
      <c r="D5824">
        <v>45</v>
      </c>
      <c r="E5824">
        <v>17528</v>
      </c>
    </row>
    <row r="5825" spans="1:5">
      <c r="A5825" t="s">
        <v>56</v>
      </c>
      <c r="B5825">
        <v>2012</v>
      </c>
      <c r="C5825">
        <v>46</v>
      </c>
      <c r="D5825">
        <v>11</v>
      </c>
      <c r="E5825">
        <v>3357</v>
      </c>
    </row>
    <row r="5826" spans="1:5">
      <c r="A5826" t="s">
        <v>57</v>
      </c>
      <c r="B5826">
        <v>2012</v>
      </c>
      <c r="C5826">
        <v>46</v>
      </c>
      <c r="D5826">
        <v>96</v>
      </c>
      <c r="E5826">
        <v>69828</v>
      </c>
    </row>
    <row r="5827" spans="1:5">
      <c r="A5827" t="s">
        <v>58</v>
      </c>
      <c r="B5827">
        <v>2012</v>
      </c>
      <c r="C5827">
        <v>46</v>
      </c>
      <c r="D5827">
        <v>20</v>
      </c>
      <c r="E5827">
        <v>7106</v>
      </c>
    </row>
    <row r="5828" spans="1:5">
      <c r="A5828" t="s">
        <v>59</v>
      </c>
      <c r="B5828">
        <v>2012</v>
      </c>
      <c r="C5828">
        <v>46</v>
      </c>
      <c r="D5828">
        <v>32</v>
      </c>
      <c r="E5828">
        <v>13405</v>
      </c>
    </row>
    <row r="5829" spans="1:5">
      <c r="A5829" t="s">
        <v>60</v>
      </c>
      <c r="B5829">
        <v>2012</v>
      </c>
      <c r="C5829">
        <v>46</v>
      </c>
      <c r="D5829">
        <v>34</v>
      </c>
      <c r="E5829">
        <v>4768</v>
      </c>
    </row>
    <row r="5830" spans="1:5">
      <c r="A5830" t="s">
        <v>61</v>
      </c>
      <c r="B5830">
        <v>2012</v>
      </c>
      <c r="C5830">
        <v>46</v>
      </c>
      <c r="D5830">
        <v>25</v>
      </c>
      <c r="E5830">
        <v>4637</v>
      </c>
    </row>
    <row r="5831" spans="1:5">
      <c r="A5831" t="s">
        <v>63</v>
      </c>
      <c r="B5831">
        <v>2012</v>
      </c>
      <c r="C5831">
        <v>46</v>
      </c>
      <c r="D5831">
        <v>1</v>
      </c>
      <c r="E5831">
        <v>458</v>
      </c>
    </row>
    <row r="5832" spans="1:5">
      <c r="A5832" t="s">
        <v>62</v>
      </c>
      <c r="B5832">
        <v>2012</v>
      </c>
      <c r="C5832">
        <v>46</v>
      </c>
      <c r="D5832">
        <v>85</v>
      </c>
      <c r="E5832">
        <v>96026</v>
      </c>
    </row>
    <row r="5833" spans="1:5">
      <c r="A5833" t="s">
        <v>6</v>
      </c>
      <c r="B5833">
        <v>2012</v>
      </c>
      <c r="C5833">
        <v>47</v>
      </c>
      <c r="D5833">
        <v>33</v>
      </c>
      <c r="E5833">
        <v>12345</v>
      </c>
    </row>
    <row r="5834" spans="1:5">
      <c r="A5834" t="s">
        <v>12</v>
      </c>
      <c r="B5834">
        <v>2012</v>
      </c>
      <c r="C5834">
        <v>47</v>
      </c>
      <c r="D5834">
        <v>9</v>
      </c>
      <c r="E5834">
        <v>2280</v>
      </c>
    </row>
    <row r="5835" spans="1:5">
      <c r="A5835" t="s">
        <v>13</v>
      </c>
      <c r="B5835">
        <v>2012</v>
      </c>
      <c r="C5835">
        <v>47</v>
      </c>
      <c r="D5835">
        <v>32</v>
      </c>
      <c r="E5835">
        <v>14733</v>
      </c>
    </row>
    <row r="5836" spans="1:5">
      <c r="A5836" t="s">
        <v>14</v>
      </c>
      <c r="B5836">
        <v>2012</v>
      </c>
      <c r="C5836">
        <v>47</v>
      </c>
      <c r="D5836">
        <v>21</v>
      </c>
      <c r="E5836">
        <v>3202</v>
      </c>
    </row>
    <row r="5837" spans="1:5">
      <c r="A5837" t="s">
        <v>15</v>
      </c>
      <c r="B5837">
        <v>2012</v>
      </c>
      <c r="C5837">
        <v>47</v>
      </c>
      <c r="D5837">
        <v>123</v>
      </c>
      <c r="E5837">
        <v>23403</v>
      </c>
    </row>
    <row r="5838" spans="1:5">
      <c r="A5838" t="s">
        <v>16</v>
      </c>
      <c r="B5838">
        <v>2012</v>
      </c>
      <c r="C5838">
        <v>47</v>
      </c>
      <c r="D5838">
        <v>10</v>
      </c>
      <c r="E5838">
        <v>16566</v>
      </c>
    </row>
    <row r="5839" spans="1:5">
      <c r="A5839" t="s">
        <v>17</v>
      </c>
      <c r="B5839">
        <v>2012</v>
      </c>
      <c r="C5839">
        <v>47</v>
      </c>
      <c r="D5839">
        <v>22</v>
      </c>
      <c r="E5839">
        <v>2569</v>
      </c>
    </row>
    <row r="5840" spans="1:5">
      <c r="A5840" t="s">
        <v>18</v>
      </c>
      <c r="B5840">
        <v>2012</v>
      </c>
      <c r="C5840">
        <v>47</v>
      </c>
      <c r="D5840">
        <v>12</v>
      </c>
      <c r="E5840">
        <v>3313</v>
      </c>
    </row>
    <row r="5841" spans="1:5">
      <c r="A5841" t="s">
        <v>19</v>
      </c>
      <c r="B5841">
        <v>2012</v>
      </c>
      <c r="C5841">
        <v>47</v>
      </c>
      <c r="D5841">
        <v>2</v>
      </c>
      <c r="E5841">
        <v>1071</v>
      </c>
    </row>
    <row r="5842" spans="1:5">
      <c r="A5842" t="s">
        <v>20</v>
      </c>
      <c r="B5842">
        <v>2012</v>
      </c>
      <c r="C5842">
        <v>47</v>
      </c>
      <c r="D5842">
        <v>0</v>
      </c>
      <c r="E5842">
        <v>0</v>
      </c>
    </row>
    <row r="5843" spans="1:5">
      <c r="A5843" t="s">
        <v>21</v>
      </c>
      <c r="B5843">
        <v>2012</v>
      </c>
      <c r="C5843">
        <v>47</v>
      </c>
      <c r="D5843">
        <v>48</v>
      </c>
      <c r="E5843">
        <v>24071</v>
      </c>
    </row>
    <row r="5844" spans="1:5">
      <c r="A5844" t="s">
        <v>22</v>
      </c>
      <c r="B5844">
        <v>2012</v>
      </c>
      <c r="C5844">
        <v>47</v>
      </c>
      <c r="D5844">
        <v>19</v>
      </c>
      <c r="E5844">
        <v>9076</v>
      </c>
    </row>
    <row r="5845" spans="1:5">
      <c r="A5845" t="s">
        <v>23</v>
      </c>
      <c r="B5845">
        <v>2012</v>
      </c>
      <c r="C5845">
        <v>47</v>
      </c>
      <c r="D5845">
        <v>11</v>
      </c>
      <c r="E5845">
        <v>3884</v>
      </c>
    </row>
    <row r="5846" spans="1:5">
      <c r="A5846" t="s">
        <v>24</v>
      </c>
      <c r="B5846">
        <v>2012</v>
      </c>
      <c r="C5846">
        <v>47</v>
      </c>
      <c r="D5846">
        <v>84</v>
      </c>
      <c r="E5846">
        <v>36638</v>
      </c>
    </row>
    <row r="5847" spans="1:5">
      <c r="A5847" t="s">
        <v>25</v>
      </c>
      <c r="B5847">
        <v>2012</v>
      </c>
      <c r="C5847">
        <v>47</v>
      </c>
      <c r="D5847">
        <v>41</v>
      </c>
      <c r="E5847">
        <v>7327</v>
      </c>
    </row>
    <row r="5848" spans="1:5">
      <c r="A5848" t="s">
        <v>26</v>
      </c>
      <c r="B5848">
        <v>2012</v>
      </c>
      <c r="C5848">
        <v>47</v>
      </c>
      <c r="D5848">
        <v>15</v>
      </c>
      <c r="E5848">
        <v>1624</v>
      </c>
    </row>
    <row r="5849" spans="1:5">
      <c r="A5849" t="s">
        <v>27</v>
      </c>
      <c r="B5849">
        <v>2012</v>
      </c>
      <c r="C5849">
        <v>47</v>
      </c>
      <c r="D5849">
        <v>37</v>
      </c>
      <c r="E5849">
        <v>6199</v>
      </c>
    </row>
    <row r="5850" spans="1:5">
      <c r="A5850" t="s">
        <v>28</v>
      </c>
      <c r="B5850">
        <v>2012</v>
      </c>
      <c r="C5850">
        <v>47</v>
      </c>
      <c r="D5850">
        <v>16</v>
      </c>
      <c r="E5850">
        <v>17139</v>
      </c>
    </row>
    <row r="5851" spans="1:5">
      <c r="A5851" t="s">
        <v>29</v>
      </c>
      <c r="B5851">
        <v>2012</v>
      </c>
      <c r="C5851">
        <v>47</v>
      </c>
      <c r="D5851">
        <v>33</v>
      </c>
      <c r="E5851">
        <v>22358</v>
      </c>
    </row>
    <row r="5852" spans="1:5">
      <c r="A5852" t="s">
        <v>30</v>
      </c>
      <c r="B5852">
        <v>2012</v>
      </c>
      <c r="C5852">
        <v>47</v>
      </c>
      <c r="D5852">
        <v>36</v>
      </c>
      <c r="E5852">
        <v>4738</v>
      </c>
    </row>
    <row r="5853" spans="1:5">
      <c r="A5853" t="s">
        <v>31</v>
      </c>
      <c r="B5853">
        <v>2012</v>
      </c>
      <c r="C5853">
        <v>47</v>
      </c>
      <c r="D5853">
        <v>17</v>
      </c>
      <c r="E5853">
        <v>6705</v>
      </c>
    </row>
    <row r="5854" spans="1:5">
      <c r="A5854" t="s">
        <v>32</v>
      </c>
      <c r="B5854">
        <v>2012</v>
      </c>
      <c r="C5854">
        <v>47</v>
      </c>
      <c r="D5854">
        <v>49</v>
      </c>
      <c r="E5854">
        <v>20873</v>
      </c>
    </row>
    <row r="5855" spans="1:5">
      <c r="A5855" t="s">
        <v>33</v>
      </c>
      <c r="B5855">
        <v>2012</v>
      </c>
      <c r="C5855">
        <v>47</v>
      </c>
      <c r="D5855">
        <v>58</v>
      </c>
      <c r="E5855">
        <v>12547</v>
      </c>
    </row>
    <row r="5856" spans="1:5">
      <c r="A5856" t="s">
        <v>34</v>
      </c>
      <c r="B5856">
        <v>2012</v>
      </c>
      <c r="C5856">
        <v>47</v>
      </c>
      <c r="D5856">
        <v>13</v>
      </c>
      <c r="E5856">
        <v>3500</v>
      </c>
    </row>
    <row r="5857" spans="1:5">
      <c r="A5857" t="s">
        <v>35</v>
      </c>
      <c r="B5857">
        <v>2012</v>
      </c>
      <c r="C5857">
        <v>47</v>
      </c>
      <c r="D5857">
        <v>42</v>
      </c>
      <c r="E5857">
        <v>12765</v>
      </c>
    </row>
    <row r="5858" spans="1:5">
      <c r="A5858" t="s">
        <v>36</v>
      </c>
      <c r="B5858">
        <v>2012</v>
      </c>
      <c r="C5858">
        <v>47</v>
      </c>
      <c r="D5858">
        <v>28</v>
      </c>
      <c r="E5858">
        <v>5943</v>
      </c>
    </row>
    <row r="5859" spans="1:5">
      <c r="A5859" t="s">
        <v>37</v>
      </c>
      <c r="B5859">
        <v>2012</v>
      </c>
      <c r="C5859">
        <v>47</v>
      </c>
      <c r="D5859">
        <v>9</v>
      </c>
      <c r="E5859">
        <v>2109</v>
      </c>
    </row>
    <row r="5860" spans="1:5">
      <c r="A5860" t="s">
        <v>38</v>
      </c>
      <c r="B5860">
        <v>2012</v>
      </c>
      <c r="C5860">
        <v>47</v>
      </c>
      <c r="D5860">
        <v>16</v>
      </c>
      <c r="E5860">
        <v>2958</v>
      </c>
    </row>
    <row r="5861" spans="1:5">
      <c r="A5861" t="s">
        <v>39</v>
      </c>
      <c r="B5861">
        <v>2012</v>
      </c>
      <c r="C5861">
        <v>47</v>
      </c>
      <c r="D5861">
        <v>35</v>
      </c>
      <c r="E5861">
        <v>12933</v>
      </c>
    </row>
    <row r="5862" spans="1:5">
      <c r="A5862" t="s">
        <v>40</v>
      </c>
      <c r="B5862">
        <v>2012</v>
      </c>
      <c r="C5862">
        <v>47</v>
      </c>
      <c r="D5862">
        <v>27</v>
      </c>
      <c r="E5862">
        <v>3132</v>
      </c>
    </row>
    <row r="5863" spans="1:5">
      <c r="A5863" t="s">
        <v>41</v>
      </c>
      <c r="B5863">
        <v>2012</v>
      </c>
      <c r="C5863">
        <v>47</v>
      </c>
      <c r="D5863">
        <v>18</v>
      </c>
      <c r="E5863">
        <v>5277</v>
      </c>
    </row>
    <row r="5864" spans="1:5">
      <c r="A5864" t="s">
        <v>42</v>
      </c>
      <c r="B5864">
        <v>2012</v>
      </c>
      <c r="C5864">
        <v>47</v>
      </c>
      <c r="D5864">
        <v>26</v>
      </c>
      <c r="E5864">
        <v>7284</v>
      </c>
    </row>
    <row r="5865" spans="1:5">
      <c r="A5865" t="s">
        <v>43</v>
      </c>
      <c r="B5865">
        <v>2012</v>
      </c>
      <c r="C5865">
        <v>47</v>
      </c>
      <c r="D5865">
        <v>209</v>
      </c>
      <c r="E5865">
        <v>10324</v>
      </c>
    </row>
    <row r="5866" spans="1:5">
      <c r="A5866" t="s">
        <v>44</v>
      </c>
      <c r="B5866">
        <v>2012</v>
      </c>
      <c r="C5866">
        <v>47</v>
      </c>
      <c r="D5866">
        <v>64</v>
      </c>
      <c r="E5866">
        <v>13452</v>
      </c>
    </row>
    <row r="5867" spans="1:5">
      <c r="A5867" t="s">
        <v>45</v>
      </c>
      <c r="B5867">
        <v>2012</v>
      </c>
      <c r="C5867">
        <v>47</v>
      </c>
      <c r="D5867">
        <v>7</v>
      </c>
      <c r="E5867">
        <v>770</v>
      </c>
    </row>
    <row r="5868" spans="1:5">
      <c r="A5868" t="s">
        <v>46</v>
      </c>
      <c r="B5868">
        <v>2012</v>
      </c>
      <c r="C5868">
        <v>47</v>
      </c>
      <c r="D5868">
        <v>43</v>
      </c>
      <c r="E5868">
        <v>10160</v>
      </c>
    </row>
    <row r="5869" spans="1:5">
      <c r="A5869" t="s">
        <v>47</v>
      </c>
      <c r="B5869">
        <v>2012</v>
      </c>
      <c r="C5869">
        <v>47</v>
      </c>
      <c r="D5869">
        <v>18</v>
      </c>
      <c r="E5869">
        <v>2553</v>
      </c>
    </row>
    <row r="5870" spans="1:5">
      <c r="A5870" t="s">
        <v>48</v>
      </c>
      <c r="B5870">
        <v>2012</v>
      </c>
      <c r="C5870">
        <v>47</v>
      </c>
      <c r="D5870">
        <v>16</v>
      </c>
      <c r="E5870">
        <v>2458</v>
      </c>
    </row>
    <row r="5871" spans="1:5">
      <c r="A5871" t="s">
        <v>49</v>
      </c>
      <c r="B5871">
        <v>2012</v>
      </c>
      <c r="C5871">
        <v>47</v>
      </c>
      <c r="D5871">
        <v>65</v>
      </c>
      <c r="E5871">
        <v>14225</v>
      </c>
    </row>
    <row r="5872" spans="1:5">
      <c r="A5872" t="s">
        <v>50</v>
      </c>
      <c r="B5872">
        <v>2012</v>
      </c>
      <c r="C5872">
        <v>47</v>
      </c>
      <c r="D5872">
        <v>20</v>
      </c>
      <c r="E5872">
        <v>4466</v>
      </c>
    </row>
    <row r="5873" spans="1:5">
      <c r="A5873" t="s">
        <v>51</v>
      </c>
      <c r="B5873">
        <v>2012</v>
      </c>
      <c r="C5873">
        <v>47</v>
      </c>
      <c r="D5873">
        <v>18</v>
      </c>
      <c r="E5873">
        <v>4935</v>
      </c>
    </row>
    <row r="5874" spans="1:5">
      <c r="A5874" t="s">
        <v>52</v>
      </c>
      <c r="B5874">
        <v>2012</v>
      </c>
      <c r="C5874">
        <v>47</v>
      </c>
      <c r="D5874">
        <v>19</v>
      </c>
      <c r="E5874">
        <v>4188</v>
      </c>
    </row>
    <row r="5875" spans="1:5">
      <c r="A5875" t="s">
        <v>53</v>
      </c>
      <c r="B5875">
        <v>2012</v>
      </c>
      <c r="C5875">
        <v>47</v>
      </c>
      <c r="D5875">
        <v>56</v>
      </c>
      <c r="E5875">
        <v>7608</v>
      </c>
    </row>
    <row r="5876" spans="1:5">
      <c r="A5876" t="s">
        <v>54</v>
      </c>
      <c r="B5876">
        <v>2012</v>
      </c>
      <c r="C5876">
        <v>47</v>
      </c>
      <c r="D5876">
        <v>63</v>
      </c>
      <c r="E5876">
        <v>31850</v>
      </c>
    </row>
    <row r="5877" spans="1:5">
      <c r="A5877" t="s">
        <v>55</v>
      </c>
      <c r="B5877">
        <v>2012</v>
      </c>
      <c r="C5877">
        <v>47</v>
      </c>
      <c r="D5877">
        <v>41</v>
      </c>
      <c r="E5877">
        <v>14343</v>
      </c>
    </row>
    <row r="5878" spans="1:5">
      <c r="A5878" t="s">
        <v>56</v>
      </c>
      <c r="B5878">
        <v>2012</v>
      </c>
      <c r="C5878">
        <v>47</v>
      </c>
      <c r="D5878">
        <v>11</v>
      </c>
      <c r="E5878">
        <v>2195</v>
      </c>
    </row>
    <row r="5879" spans="1:5">
      <c r="A5879" t="s">
        <v>57</v>
      </c>
      <c r="B5879">
        <v>2012</v>
      </c>
      <c r="C5879">
        <v>47</v>
      </c>
      <c r="D5879">
        <v>98</v>
      </c>
      <c r="E5879">
        <v>68466</v>
      </c>
    </row>
    <row r="5880" spans="1:5">
      <c r="A5880" t="s">
        <v>58</v>
      </c>
      <c r="B5880">
        <v>2012</v>
      </c>
      <c r="C5880">
        <v>47</v>
      </c>
      <c r="D5880">
        <v>19</v>
      </c>
      <c r="E5880">
        <v>4535</v>
      </c>
    </row>
    <row r="5881" spans="1:5">
      <c r="A5881" t="s">
        <v>59</v>
      </c>
      <c r="B5881">
        <v>2012</v>
      </c>
      <c r="C5881">
        <v>47</v>
      </c>
      <c r="D5881">
        <v>32</v>
      </c>
      <c r="E5881">
        <v>10646</v>
      </c>
    </row>
    <row r="5882" spans="1:5">
      <c r="A5882" t="s">
        <v>60</v>
      </c>
      <c r="B5882">
        <v>2012</v>
      </c>
      <c r="C5882">
        <v>47</v>
      </c>
      <c r="D5882">
        <v>36</v>
      </c>
      <c r="E5882">
        <v>3058</v>
      </c>
    </row>
    <row r="5883" spans="1:5">
      <c r="A5883" t="s">
        <v>61</v>
      </c>
      <c r="B5883">
        <v>2012</v>
      </c>
      <c r="C5883">
        <v>47</v>
      </c>
      <c r="D5883">
        <v>26</v>
      </c>
      <c r="E5883">
        <v>3238</v>
      </c>
    </row>
    <row r="5884" spans="1:5">
      <c r="A5884" t="s">
        <v>63</v>
      </c>
      <c r="B5884">
        <v>2012</v>
      </c>
      <c r="C5884">
        <v>47</v>
      </c>
      <c r="D5884">
        <v>1</v>
      </c>
      <c r="E5884">
        <v>462</v>
      </c>
    </row>
    <row r="5885" spans="1:5">
      <c r="A5885" t="s">
        <v>62</v>
      </c>
      <c r="B5885">
        <v>2012</v>
      </c>
      <c r="C5885">
        <v>47</v>
      </c>
      <c r="D5885">
        <v>81</v>
      </c>
      <c r="E5885">
        <v>88781</v>
      </c>
    </row>
    <row r="5886" spans="1:5">
      <c r="A5886" t="s">
        <v>6</v>
      </c>
      <c r="B5886">
        <v>2012</v>
      </c>
      <c r="C5886">
        <v>48</v>
      </c>
      <c r="D5886">
        <v>35</v>
      </c>
      <c r="E5886">
        <v>17296</v>
      </c>
    </row>
    <row r="5887" spans="1:5">
      <c r="A5887" t="s">
        <v>12</v>
      </c>
      <c r="B5887">
        <v>2012</v>
      </c>
      <c r="C5887">
        <v>48</v>
      </c>
      <c r="D5887">
        <v>9</v>
      </c>
      <c r="E5887">
        <v>2296</v>
      </c>
    </row>
    <row r="5888" spans="1:5">
      <c r="A5888" t="s">
        <v>13</v>
      </c>
      <c r="B5888">
        <v>2012</v>
      </c>
      <c r="C5888">
        <v>48</v>
      </c>
      <c r="D5888">
        <v>32</v>
      </c>
      <c r="E5888">
        <v>20024</v>
      </c>
    </row>
    <row r="5889" spans="1:5">
      <c r="A5889" t="s">
        <v>14</v>
      </c>
      <c r="B5889">
        <v>2012</v>
      </c>
      <c r="C5889">
        <v>48</v>
      </c>
      <c r="D5889">
        <v>23</v>
      </c>
      <c r="E5889">
        <v>5103</v>
      </c>
    </row>
    <row r="5890" spans="1:5">
      <c r="A5890" t="s">
        <v>15</v>
      </c>
      <c r="B5890">
        <v>2012</v>
      </c>
      <c r="C5890">
        <v>48</v>
      </c>
      <c r="D5890">
        <v>129</v>
      </c>
      <c r="E5890">
        <v>36908</v>
      </c>
    </row>
    <row r="5891" spans="1:5">
      <c r="A5891" t="s">
        <v>16</v>
      </c>
      <c r="B5891">
        <v>2012</v>
      </c>
      <c r="C5891">
        <v>48</v>
      </c>
      <c r="D5891">
        <v>11</v>
      </c>
      <c r="E5891">
        <v>22646</v>
      </c>
    </row>
    <row r="5892" spans="1:5">
      <c r="A5892" t="s">
        <v>17</v>
      </c>
      <c r="B5892">
        <v>2012</v>
      </c>
      <c r="C5892">
        <v>48</v>
      </c>
      <c r="D5892">
        <v>25</v>
      </c>
      <c r="E5892">
        <v>5778</v>
      </c>
    </row>
    <row r="5893" spans="1:5">
      <c r="A5893" t="s">
        <v>18</v>
      </c>
      <c r="B5893">
        <v>2012</v>
      </c>
      <c r="C5893">
        <v>48</v>
      </c>
      <c r="D5893">
        <v>11</v>
      </c>
      <c r="E5893">
        <v>3822</v>
      </c>
    </row>
    <row r="5894" spans="1:5">
      <c r="A5894" t="s">
        <v>19</v>
      </c>
      <c r="B5894">
        <v>2012</v>
      </c>
      <c r="C5894">
        <v>48</v>
      </c>
      <c r="D5894">
        <v>2</v>
      </c>
      <c r="E5894">
        <v>1878</v>
      </c>
    </row>
    <row r="5895" spans="1:5">
      <c r="A5895" t="s">
        <v>20</v>
      </c>
      <c r="B5895">
        <v>2012</v>
      </c>
      <c r="C5895">
        <v>48</v>
      </c>
      <c r="D5895">
        <v>0</v>
      </c>
      <c r="E5895">
        <v>0</v>
      </c>
    </row>
    <row r="5896" spans="1:5">
      <c r="A5896" t="s">
        <v>21</v>
      </c>
      <c r="B5896">
        <v>2012</v>
      </c>
      <c r="C5896">
        <v>48</v>
      </c>
      <c r="D5896">
        <v>48</v>
      </c>
      <c r="E5896">
        <v>33300</v>
      </c>
    </row>
    <row r="5897" spans="1:5">
      <c r="A5897" t="s">
        <v>22</v>
      </c>
      <c r="B5897">
        <v>2012</v>
      </c>
      <c r="C5897">
        <v>48</v>
      </c>
      <c r="D5897">
        <v>18</v>
      </c>
      <c r="E5897">
        <v>13834</v>
      </c>
    </row>
    <row r="5898" spans="1:5">
      <c r="A5898" t="s">
        <v>23</v>
      </c>
      <c r="B5898">
        <v>2012</v>
      </c>
      <c r="C5898">
        <v>48</v>
      </c>
      <c r="D5898">
        <v>11</v>
      </c>
      <c r="E5898">
        <v>5269</v>
      </c>
    </row>
    <row r="5899" spans="1:5">
      <c r="A5899" t="s">
        <v>24</v>
      </c>
      <c r="B5899">
        <v>2012</v>
      </c>
      <c r="C5899">
        <v>48</v>
      </c>
      <c r="D5899">
        <v>87</v>
      </c>
      <c r="E5899">
        <v>46671</v>
      </c>
    </row>
    <row r="5900" spans="1:5">
      <c r="A5900" t="s">
        <v>25</v>
      </c>
      <c r="B5900">
        <v>2012</v>
      </c>
      <c r="C5900">
        <v>48</v>
      </c>
      <c r="D5900">
        <v>41</v>
      </c>
      <c r="E5900">
        <v>10208</v>
      </c>
    </row>
    <row r="5901" spans="1:5">
      <c r="A5901" t="s">
        <v>26</v>
      </c>
      <c r="B5901">
        <v>2012</v>
      </c>
      <c r="C5901">
        <v>48</v>
      </c>
      <c r="D5901">
        <v>16</v>
      </c>
      <c r="E5901">
        <v>4824</v>
      </c>
    </row>
    <row r="5902" spans="1:5">
      <c r="A5902" t="s">
        <v>27</v>
      </c>
      <c r="B5902">
        <v>2012</v>
      </c>
      <c r="C5902">
        <v>48</v>
      </c>
      <c r="D5902">
        <v>36</v>
      </c>
      <c r="E5902">
        <v>8101</v>
      </c>
    </row>
    <row r="5903" spans="1:5">
      <c r="A5903" t="s">
        <v>28</v>
      </c>
      <c r="B5903">
        <v>2012</v>
      </c>
      <c r="C5903">
        <v>48</v>
      </c>
      <c r="D5903">
        <v>15</v>
      </c>
      <c r="E5903">
        <v>21261</v>
      </c>
    </row>
    <row r="5904" spans="1:5">
      <c r="A5904" t="s">
        <v>29</v>
      </c>
      <c r="B5904">
        <v>2012</v>
      </c>
      <c r="C5904">
        <v>48</v>
      </c>
      <c r="D5904">
        <v>43</v>
      </c>
      <c r="E5904">
        <v>29169</v>
      </c>
    </row>
    <row r="5905" spans="1:5">
      <c r="A5905" t="s">
        <v>30</v>
      </c>
      <c r="B5905">
        <v>2012</v>
      </c>
      <c r="C5905">
        <v>48</v>
      </c>
      <c r="D5905">
        <v>34</v>
      </c>
      <c r="E5905">
        <v>6648</v>
      </c>
    </row>
    <row r="5906" spans="1:5">
      <c r="A5906" t="s">
        <v>31</v>
      </c>
      <c r="B5906">
        <v>2012</v>
      </c>
      <c r="C5906">
        <v>48</v>
      </c>
      <c r="D5906">
        <v>16</v>
      </c>
      <c r="E5906">
        <v>10287</v>
      </c>
    </row>
    <row r="5907" spans="1:5">
      <c r="A5907" t="s">
        <v>32</v>
      </c>
      <c r="B5907">
        <v>2012</v>
      </c>
      <c r="C5907">
        <v>48</v>
      </c>
      <c r="D5907">
        <v>53</v>
      </c>
      <c r="E5907">
        <v>29621</v>
      </c>
    </row>
    <row r="5908" spans="1:5">
      <c r="A5908" t="s">
        <v>33</v>
      </c>
      <c r="B5908">
        <v>2012</v>
      </c>
      <c r="C5908">
        <v>48</v>
      </c>
      <c r="D5908">
        <v>58</v>
      </c>
      <c r="E5908">
        <v>17373</v>
      </c>
    </row>
    <row r="5909" spans="1:5">
      <c r="A5909" t="s">
        <v>34</v>
      </c>
      <c r="B5909">
        <v>2012</v>
      </c>
      <c r="C5909">
        <v>48</v>
      </c>
      <c r="D5909">
        <v>13</v>
      </c>
      <c r="E5909">
        <v>4861</v>
      </c>
    </row>
    <row r="5910" spans="1:5">
      <c r="A5910" t="s">
        <v>35</v>
      </c>
      <c r="B5910">
        <v>2012</v>
      </c>
      <c r="C5910">
        <v>48</v>
      </c>
      <c r="D5910">
        <v>42</v>
      </c>
      <c r="E5910">
        <v>14049</v>
      </c>
    </row>
    <row r="5911" spans="1:5">
      <c r="A5911" t="s">
        <v>36</v>
      </c>
      <c r="B5911">
        <v>2012</v>
      </c>
      <c r="C5911">
        <v>48</v>
      </c>
      <c r="D5911">
        <v>28</v>
      </c>
      <c r="E5911">
        <v>8158</v>
      </c>
    </row>
    <row r="5912" spans="1:5">
      <c r="A5912" t="s">
        <v>37</v>
      </c>
      <c r="B5912">
        <v>2012</v>
      </c>
      <c r="C5912">
        <v>48</v>
      </c>
      <c r="D5912">
        <v>9</v>
      </c>
      <c r="E5912">
        <v>2961</v>
      </c>
    </row>
    <row r="5913" spans="1:5">
      <c r="A5913" t="s">
        <v>38</v>
      </c>
      <c r="B5913">
        <v>2012</v>
      </c>
      <c r="C5913">
        <v>48</v>
      </c>
      <c r="D5913">
        <v>16</v>
      </c>
      <c r="E5913">
        <v>3985</v>
      </c>
    </row>
    <row r="5914" spans="1:5">
      <c r="A5914" t="s">
        <v>39</v>
      </c>
      <c r="B5914">
        <v>2012</v>
      </c>
      <c r="C5914">
        <v>48</v>
      </c>
      <c r="D5914">
        <v>35</v>
      </c>
      <c r="E5914">
        <v>14746</v>
      </c>
    </row>
    <row r="5915" spans="1:5">
      <c r="A5915" t="s">
        <v>40</v>
      </c>
      <c r="B5915">
        <v>2012</v>
      </c>
      <c r="C5915">
        <v>48</v>
      </c>
      <c r="D5915">
        <v>25</v>
      </c>
      <c r="E5915">
        <v>3928</v>
      </c>
    </row>
    <row r="5916" spans="1:5">
      <c r="A5916" t="s">
        <v>41</v>
      </c>
      <c r="B5916">
        <v>2012</v>
      </c>
      <c r="C5916">
        <v>48</v>
      </c>
      <c r="D5916">
        <v>18</v>
      </c>
      <c r="E5916">
        <v>7192</v>
      </c>
    </row>
    <row r="5917" spans="1:5">
      <c r="A5917" t="s">
        <v>42</v>
      </c>
      <c r="B5917">
        <v>2012</v>
      </c>
      <c r="C5917">
        <v>48</v>
      </c>
      <c r="D5917">
        <v>26</v>
      </c>
      <c r="E5917">
        <v>8956</v>
      </c>
    </row>
    <row r="5918" spans="1:5">
      <c r="A5918" t="s">
        <v>43</v>
      </c>
      <c r="B5918">
        <v>2012</v>
      </c>
      <c r="C5918">
        <v>48</v>
      </c>
      <c r="D5918">
        <v>210</v>
      </c>
      <c r="E5918">
        <v>15503</v>
      </c>
    </row>
    <row r="5919" spans="1:5">
      <c r="A5919" t="s">
        <v>44</v>
      </c>
      <c r="B5919">
        <v>2012</v>
      </c>
      <c r="C5919">
        <v>48</v>
      </c>
      <c r="D5919">
        <v>61</v>
      </c>
      <c r="E5919">
        <v>21004</v>
      </c>
    </row>
    <row r="5920" spans="1:5">
      <c r="A5920" t="s">
        <v>45</v>
      </c>
      <c r="B5920">
        <v>2012</v>
      </c>
      <c r="C5920">
        <v>48</v>
      </c>
      <c r="D5920">
        <v>10</v>
      </c>
      <c r="E5920">
        <v>1256</v>
      </c>
    </row>
    <row r="5921" spans="1:5">
      <c r="A5921" t="s">
        <v>46</v>
      </c>
      <c r="B5921">
        <v>2012</v>
      </c>
      <c r="C5921">
        <v>48</v>
      </c>
      <c r="D5921">
        <v>48</v>
      </c>
      <c r="E5921">
        <v>16968</v>
      </c>
    </row>
    <row r="5922" spans="1:5">
      <c r="A5922" t="s">
        <v>47</v>
      </c>
      <c r="B5922">
        <v>2012</v>
      </c>
      <c r="C5922">
        <v>48</v>
      </c>
      <c r="D5922">
        <v>19</v>
      </c>
      <c r="E5922">
        <v>4510</v>
      </c>
    </row>
    <row r="5923" spans="1:5">
      <c r="A5923" t="s">
        <v>48</v>
      </c>
      <c r="B5923">
        <v>2012</v>
      </c>
      <c r="C5923">
        <v>48</v>
      </c>
      <c r="D5923">
        <v>14</v>
      </c>
      <c r="E5923">
        <v>3086</v>
      </c>
    </row>
    <row r="5924" spans="1:5">
      <c r="A5924" t="s">
        <v>49</v>
      </c>
      <c r="B5924">
        <v>2012</v>
      </c>
      <c r="C5924">
        <v>48</v>
      </c>
      <c r="D5924">
        <v>62</v>
      </c>
      <c r="E5924">
        <v>19764</v>
      </c>
    </row>
    <row r="5925" spans="1:5">
      <c r="A5925" t="s">
        <v>50</v>
      </c>
      <c r="B5925">
        <v>2012</v>
      </c>
      <c r="C5925">
        <v>48</v>
      </c>
      <c r="D5925">
        <v>20</v>
      </c>
      <c r="E5925">
        <v>7070</v>
      </c>
    </row>
    <row r="5926" spans="1:5">
      <c r="A5926" t="s">
        <v>51</v>
      </c>
      <c r="B5926">
        <v>2012</v>
      </c>
      <c r="C5926">
        <v>48</v>
      </c>
      <c r="D5926">
        <v>20</v>
      </c>
      <c r="E5926">
        <v>8210</v>
      </c>
    </row>
    <row r="5927" spans="1:5">
      <c r="A5927" t="s">
        <v>52</v>
      </c>
      <c r="B5927">
        <v>2012</v>
      </c>
      <c r="C5927">
        <v>48</v>
      </c>
      <c r="D5927">
        <v>19</v>
      </c>
      <c r="E5927">
        <v>5416</v>
      </c>
    </row>
    <row r="5928" spans="1:5">
      <c r="A5928" t="s">
        <v>53</v>
      </c>
      <c r="B5928">
        <v>2012</v>
      </c>
      <c r="C5928">
        <v>48</v>
      </c>
      <c r="D5928">
        <v>60</v>
      </c>
      <c r="E5928">
        <v>13277</v>
      </c>
    </row>
    <row r="5929" spans="1:5">
      <c r="A5929" t="s">
        <v>54</v>
      </c>
      <c r="B5929">
        <v>2012</v>
      </c>
      <c r="C5929">
        <v>48</v>
      </c>
      <c r="D5929">
        <v>63</v>
      </c>
      <c r="E5929">
        <v>42689</v>
      </c>
    </row>
    <row r="5930" spans="1:5">
      <c r="A5930" t="s">
        <v>55</v>
      </c>
      <c r="B5930">
        <v>2012</v>
      </c>
      <c r="C5930">
        <v>48</v>
      </c>
      <c r="D5930">
        <v>45</v>
      </c>
      <c r="E5930">
        <v>19451</v>
      </c>
    </row>
    <row r="5931" spans="1:5">
      <c r="A5931" t="s">
        <v>56</v>
      </c>
      <c r="B5931">
        <v>2012</v>
      </c>
      <c r="C5931">
        <v>48</v>
      </c>
      <c r="D5931">
        <v>12</v>
      </c>
      <c r="E5931">
        <v>3978</v>
      </c>
    </row>
    <row r="5932" spans="1:5">
      <c r="A5932" t="s">
        <v>57</v>
      </c>
      <c r="B5932">
        <v>2012</v>
      </c>
      <c r="C5932">
        <v>48</v>
      </c>
      <c r="D5932">
        <v>98</v>
      </c>
      <c r="E5932">
        <v>72771</v>
      </c>
    </row>
    <row r="5933" spans="1:5">
      <c r="A5933" t="s">
        <v>58</v>
      </c>
      <c r="B5933">
        <v>2012</v>
      </c>
      <c r="C5933">
        <v>48</v>
      </c>
      <c r="D5933">
        <v>19</v>
      </c>
      <c r="E5933">
        <v>7726</v>
      </c>
    </row>
    <row r="5934" spans="1:5">
      <c r="A5934" t="s">
        <v>59</v>
      </c>
      <c r="B5934">
        <v>2012</v>
      </c>
      <c r="C5934">
        <v>48</v>
      </c>
      <c r="D5934">
        <v>34</v>
      </c>
      <c r="E5934">
        <v>14349</v>
      </c>
    </row>
    <row r="5935" spans="1:5">
      <c r="A5935" t="s">
        <v>60</v>
      </c>
      <c r="B5935">
        <v>2012</v>
      </c>
      <c r="C5935">
        <v>48</v>
      </c>
      <c r="D5935">
        <v>38</v>
      </c>
      <c r="E5935">
        <v>4976</v>
      </c>
    </row>
    <row r="5936" spans="1:5">
      <c r="A5936" t="s">
        <v>61</v>
      </c>
      <c r="B5936">
        <v>2012</v>
      </c>
      <c r="C5936">
        <v>48</v>
      </c>
      <c r="D5936">
        <v>27</v>
      </c>
      <c r="E5936">
        <v>5439</v>
      </c>
    </row>
    <row r="5937" spans="1:5">
      <c r="A5937" t="s">
        <v>63</v>
      </c>
      <c r="B5937">
        <v>2012</v>
      </c>
      <c r="C5937">
        <v>48</v>
      </c>
      <c r="D5937">
        <v>1</v>
      </c>
      <c r="E5937">
        <v>495</v>
      </c>
    </row>
    <row r="5938" spans="1:5">
      <c r="A5938" t="s">
        <v>62</v>
      </c>
      <c r="B5938">
        <v>2012</v>
      </c>
      <c r="C5938">
        <v>48</v>
      </c>
      <c r="D5938">
        <v>84</v>
      </c>
      <c r="E5938">
        <v>101261</v>
      </c>
    </row>
    <row r="5939" spans="1:5">
      <c r="A5939" t="s">
        <v>6</v>
      </c>
      <c r="B5939">
        <v>2012</v>
      </c>
      <c r="C5939">
        <v>49</v>
      </c>
      <c r="D5939">
        <v>33</v>
      </c>
      <c r="E5939">
        <v>16887</v>
      </c>
    </row>
    <row r="5940" spans="1:5">
      <c r="A5940" t="s">
        <v>12</v>
      </c>
      <c r="B5940">
        <v>2012</v>
      </c>
      <c r="C5940">
        <v>49</v>
      </c>
      <c r="D5940">
        <v>9</v>
      </c>
      <c r="E5940">
        <v>2134</v>
      </c>
    </row>
    <row r="5941" spans="1:5">
      <c r="A5941" t="s">
        <v>13</v>
      </c>
      <c r="B5941">
        <v>2012</v>
      </c>
      <c r="C5941">
        <v>49</v>
      </c>
      <c r="D5941">
        <v>35</v>
      </c>
      <c r="E5941">
        <v>20081</v>
      </c>
    </row>
    <row r="5942" spans="1:5">
      <c r="A5942" t="s">
        <v>14</v>
      </c>
      <c r="B5942">
        <v>2012</v>
      </c>
      <c r="C5942">
        <v>49</v>
      </c>
      <c r="D5942">
        <v>23</v>
      </c>
      <c r="E5942">
        <v>5387</v>
      </c>
    </row>
    <row r="5943" spans="1:5">
      <c r="A5943" t="s">
        <v>15</v>
      </c>
      <c r="B5943">
        <v>2012</v>
      </c>
      <c r="C5943">
        <v>49</v>
      </c>
      <c r="D5943">
        <v>128</v>
      </c>
      <c r="E5943">
        <v>36798</v>
      </c>
    </row>
    <row r="5944" spans="1:5">
      <c r="A5944" t="s">
        <v>16</v>
      </c>
      <c r="B5944">
        <v>2012</v>
      </c>
      <c r="C5944">
        <v>49</v>
      </c>
      <c r="D5944">
        <v>11</v>
      </c>
      <c r="E5944">
        <v>21219</v>
      </c>
    </row>
    <row r="5945" spans="1:5">
      <c r="A5945" t="s">
        <v>17</v>
      </c>
      <c r="B5945">
        <v>2012</v>
      </c>
      <c r="C5945">
        <v>49</v>
      </c>
      <c r="D5945">
        <v>18</v>
      </c>
      <c r="E5945">
        <v>4852</v>
      </c>
    </row>
    <row r="5946" spans="1:5">
      <c r="A5946" t="s">
        <v>18</v>
      </c>
      <c r="B5946">
        <v>2012</v>
      </c>
      <c r="C5946">
        <v>49</v>
      </c>
      <c r="D5946">
        <v>10</v>
      </c>
      <c r="E5946">
        <v>3232</v>
      </c>
    </row>
    <row r="5947" spans="1:5">
      <c r="A5947" t="s">
        <v>19</v>
      </c>
      <c r="B5947">
        <v>2012</v>
      </c>
      <c r="C5947">
        <v>49</v>
      </c>
      <c r="D5947">
        <v>2</v>
      </c>
      <c r="E5947">
        <v>1913</v>
      </c>
    </row>
    <row r="5948" spans="1:5">
      <c r="A5948" t="s">
        <v>20</v>
      </c>
      <c r="B5948">
        <v>2012</v>
      </c>
      <c r="C5948">
        <v>49</v>
      </c>
      <c r="D5948">
        <v>0</v>
      </c>
      <c r="E5948">
        <v>0</v>
      </c>
    </row>
    <row r="5949" spans="1:5">
      <c r="A5949" t="s">
        <v>21</v>
      </c>
      <c r="B5949">
        <v>2012</v>
      </c>
      <c r="C5949">
        <v>49</v>
      </c>
      <c r="D5949">
        <v>46</v>
      </c>
      <c r="E5949">
        <v>32322</v>
      </c>
    </row>
    <row r="5950" spans="1:5">
      <c r="A5950" t="s">
        <v>22</v>
      </c>
      <c r="B5950">
        <v>2012</v>
      </c>
      <c r="C5950">
        <v>49</v>
      </c>
      <c r="D5950">
        <v>20</v>
      </c>
      <c r="E5950">
        <v>13815</v>
      </c>
    </row>
    <row r="5951" spans="1:5">
      <c r="A5951" t="s">
        <v>23</v>
      </c>
      <c r="B5951">
        <v>2012</v>
      </c>
      <c r="C5951">
        <v>49</v>
      </c>
      <c r="D5951">
        <v>11</v>
      </c>
      <c r="E5951">
        <v>5209</v>
      </c>
    </row>
    <row r="5952" spans="1:5">
      <c r="A5952" t="s">
        <v>24</v>
      </c>
      <c r="B5952">
        <v>2012</v>
      </c>
      <c r="C5952">
        <v>49</v>
      </c>
      <c r="D5952">
        <v>85</v>
      </c>
      <c r="E5952">
        <v>47445</v>
      </c>
    </row>
    <row r="5953" spans="1:5">
      <c r="A5953" t="s">
        <v>25</v>
      </c>
      <c r="B5953">
        <v>2012</v>
      </c>
      <c r="C5953">
        <v>49</v>
      </c>
      <c r="D5953">
        <v>40</v>
      </c>
      <c r="E5953">
        <v>10186</v>
      </c>
    </row>
    <row r="5954" spans="1:5">
      <c r="A5954" t="s">
        <v>26</v>
      </c>
      <c r="B5954">
        <v>2012</v>
      </c>
      <c r="C5954">
        <v>49</v>
      </c>
      <c r="D5954">
        <v>17</v>
      </c>
      <c r="E5954">
        <v>5641</v>
      </c>
    </row>
    <row r="5955" spans="1:5">
      <c r="A5955" t="s">
        <v>27</v>
      </c>
      <c r="B5955">
        <v>2012</v>
      </c>
      <c r="C5955">
        <v>49</v>
      </c>
      <c r="D5955">
        <v>37</v>
      </c>
      <c r="E5955">
        <v>8251</v>
      </c>
    </row>
    <row r="5956" spans="1:5">
      <c r="A5956" t="s">
        <v>28</v>
      </c>
      <c r="B5956">
        <v>2012</v>
      </c>
      <c r="C5956">
        <v>49</v>
      </c>
      <c r="D5956">
        <v>14</v>
      </c>
      <c r="E5956">
        <v>18593</v>
      </c>
    </row>
    <row r="5957" spans="1:5">
      <c r="A5957" t="s">
        <v>29</v>
      </c>
      <c r="B5957">
        <v>2012</v>
      </c>
      <c r="C5957">
        <v>49</v>
      </c>
      <c r="D5957">
        <v>48</v>
      </c>
      <c r="E5957">
        <v>31736</v>
      </c>
    </row>
    <row r="5958" spans="1:5">
      <c r="A5958" t="s">
        <v>30</v>
      </c>
      <c r="B5958">
        <v>2012</v>
      </c>
      <c r="C5958">
        <v>49</v>
      </c>
      <c r="D5958">
        <v>35</v>
      </c>
      <c r="E5958">
        <v>6596</v>
      </c>
    </row>
    <row r="5959" spans="1:5">
      <c r="A5959" t="s">
        <v>31</v>
      </c>
      <c r="B5959">
        <v>2012</v>
      </c>
      <c r="C5959">
        <v>49</v>
      </c>
      <c r="D5959">
        <v>16</v>
      </c>
      <c r="E5959">
        <v>5627</v>
      </c>
    </row>
    <row r="5960" spans="1:5">
      <c r="A5960" t="s">
        <v>32</v>
      </c>
      <c r="B5960">
        <v>2012</v>
      </c>
      <c r="C5960">
        <v>49</v>
      </c>
      <c r="D5960">
        <v>54</v>
      </c>
      <c r="E5960">
        <v>29664</v>
      </c>
    </row>
    <row r="5961" spans="1:5">
      <c r="A5961" t="s">
        <v>33</v>
      </c>
      <c r="B5961">
        <v>2012</v>
      </c>
      <c r="C5961">
        <v>49</v>
      </c>
      <c r="D5961">
        <v>55</v>
      </c>
      <c r="E5961">
        <v>15439</v>
      </c>
    </row>
    <row r="5962" spans="1:5">
      <c r="A5962" t="s">
        <v>34</v>
      </c>
      <c r="B5962">
        <v>2012</v>
      </c>
      <c r="C5962">
        <v>49</v>
      </c>
      <c r="D5962">
        <v>13</v>
      </c>
      <c r="E5962">
        <v>4822</v>
      </c>
    </row>
    <row r="5963" spans="1:5">
      <c r="A5963" t="s">
        <v>35</v>
      </c>
      <c r="B5963">
        <v>2012</v>
      </c>
      <c r="C5963">
        <v>49</v>
      </c>
      <c r="D5963">
        <v>44</v>
      </c>
      <c r="E5963">
        <v>18047</v>
      </c>
    </row>
    <row r="5964" spans="1:5">
      <c r="A5964" t="s">
        <v>36</v>
      </c>
      <c r="B5964">
        <v>2012</v>
      </c>
      <c r="C5964">
        <v>49</v>
      </c>
      <c r="D5964">
        <v>28</v>
      </c>
      <c r="E5964">
        <v>8004</v>
      </c>
    </row>
    <row r="5965" spans="1:5">
      <c r="A5965" t="s">
        <v>37</v>
      </c>
      <c r="B5965">
        <v>2012</v>
      </c>
      <c r="C5965">
        <v>49</v>
      </c>
      <c r="D5965">
        <v>8</v>
      </c>
      <c r="E5965">
        <v>2674</v>
      </c>
    </row>
    <row r="5966" spans="1:5">
      <c r="A5966" t="s">
        <v>38</v>
      </c>
      <c r="B5966">
        <v>2012</v>
      </c>
      <c r="C5966">
        <v>49</v>
      </c>
      <c r="D5966">
        <v>16</v>
      </c>
      <c r="E5966">
        <v>4050</v>
      </c>
    </row>
    <row r="5967" spans="1:5">
      <c r="A5967" t="s">
        <v>39</v>
      </c>
      <c r="B5967">
        <v>2012</v>
      </c>
      <c r="C5967">
        <v>49</v>
      </c>
      <c r="D5967">
        <v>32</v>
      </c>
      <c r="E5967">
        <v>14740</v>
      </c>
    </row>
    <row r="5968" spans="1:5">
      <c r="A5968" t="s">
        <v>40</v>
      </c>
      <c r="B5968">
        <v>2012</v>
      </c>
      <c r="C5968">
        <v>49</v>
      </c>
      <c r="D5968">
        <v>28</v>
      </c>
      <c r="E5968">
        <v>4925</v>
      </c>
    </row>
    <row r="5969" spans="1:5">
      <c r="A5969" t="s">
        <v>41</v>
      </c>
      <c r="B5969">
        <v>2012</v>
      </c>
      <c r="C5969">
        <v>49</v>
      </c>
      <c r="D5969">
        <v>20</v>
      </c>
      <c r="E5969">
        <v>7767</v>
      </c>
    </row>
    <row r="5970" spans="1:5">
      <c r="A5970" t="s">
        <v>42</v>
      </c>
      <c r="B5970">
        <v>2012</v>
      </c>
      <c r="C5970">
        <v>49</v>
      </c>
      <c r="D5970">
        <v>26</v>
      </c>
      <c r="E5970">
        <v>9066</v>
      </c>
    </row>
    <row r="5971" spans="1:5">
      <c r="A5971" t="s">
        <v>43</v>
      </c>
      <c r="B5971">
        <v>2012</v>
      </c>
      <c r="C5971">
        <v>49</v>
      </c>
      <c r="D5971">
        <v>211</v>
      </c>
      <c r="E5971">
        <v>17999</v>
      </c>
    </row>
    <row r="5972" spans="1:5">
      <c r="A5972" t="s">
        <v>44</v>
      </c>
      <c r="B5972">
        <v>2012</v>
      </c>
      <c r="C5972">
        <v>49</v>
      </c>
      <c r="D5972">
        <v>68</v>
      </c>
      <c r="E5972">
        <v>24200</v>
      </c>
    </row>
    <row r="5973" spans="1:5">
      <c r="A5973" t="s">
        <v>45</v>
      </c>
      <c r="B5973">
        <v>2012</v>
      </c>
      <c r="C5973">
        <v>49</v>
      </c>
      <c r="D5973">
        <v>10</v>
      </c>
      <c r="E5973">
        <v>1398</v>
      </c>
    </row>
    <row r="5974" spans="1:5">
      <c r="A5974" t="s">
        <v>46</v>
      </c>
      <c r="B5974">
        <v>2012</v>
      </c>
      <c r="C5974">
        <v>49</v>
      </c>
      <c r="D5974">
        <v>45</v>
      </c>
      <c r="E5974">
        <v>15785</v>
      </c>
    </row>
    <row r="5975" spans="1:5">
      <c r="A5975" t="s">
        <v>47</v>
      </c>
      <c r="B5975">
        <v>2012</v>
      </c>
      <c r="C5975">
        <v>49</v>
      </c>
      <c r="D5975">
        <v>18</v>
      </c>
      <c r="E5975">
        <v>4395</v>
      </c>
    </row>
    <row r="5976" spans="1:5">
      <c r="A5976" t="s">
        <v>48</v>
      </c>
      <c r="B5976">
        <v>2012</v>
      </c>
      <c r="C5976">
        <v>49</v>
      </c>
      <c r="D5976">
        <v>16</v>
      </c>
      <c r="E5976">
        <v>3450</v>
      </c>
    </row>
    <row r="5977" spans="1:5">
      <c r="A5977" t="s">
        <v>49</v>
      </c>
      <c r="B5977">
        <v>2012</v>
      </c>
      <c r="C5977">
        <v>49</v>
      </c>
      <c r="D5977">
        <v>61</v>
      </c>
      <c r="E5977">
        <v>20512</v>
      </c>
    </row>
    <row r="5978" spans="1:5">
      <c r="A5978" t="s">
        <v>50</v>
      </c>
      <c r="B5978">
        <v>2012</v>
      </c>
      <c r="C5978">
        <v>49</v>
      </c>
      <c r="D5978">
        <v>20</v>
      </c>
      <c r="E5978">
        <v>7024</v>
      </c>
    </row>
    <row r="5979" spans="1:5">
      <c r="A5979" t="s">
        <v>51</v>
      </c>
      <c r="B5979">
        <v>2012</v>
      </c>
      <c r="C5979">
        <v>49</v>
      </c>
      <c r="D5979">
        <v>20</v>
      </c>
      <c r="E5979">
        <v>8314</v>
      </c>
    </row>
    <row r="5980" spans="1:5">
      <c r="A5980" t="s">
        <v>52</v>
      </c>
      <c r="B5980">
        <v>2012</v>
      </c>
      <c r="C5980">
        <v>49</v>
      </c>
      <c r="D5980">
        <v>19</v>
      </c>
      <c r="E5980">
        <v>5351</v>
      </c>
    </row>
    <row r="5981" spans="1:5">
      <c r="A5981" t="s">
        <v>53</v>
      </c>
      <c r="B5981">
        <v>2012</v>
      </c>
      <c r="C5981">
        <v>49</v>
      </c>
      <c r="D5981">
        <v>58</v>
      </c>
      <c r="E5981">
        <v>13197</v>
      </c>
    </row>
    <row r="5982" spans="1:5">
      <c r="A5982" t="s">
        <v>54</v>
      </c>
      <c r="B5982">
        <v>2012</v>
      </c>
      <c r="C5982">
        <v>49</v>
      </c>
      <c r="D5982">
        <v>64</v>
      </c>
      <c r="E5982">
        <v>42716</v>
      </c>
    </row>
    <row r="5983" spans="1:5">
      <c r="A5983" t="s">
        <v>55</v>
      </c>
      <c r="B5983">
        <v>2012</v>
      </c>
      <c r="C5983">
        <v>49</v>
      </c>
      <c r="D5983">
        <v>44</v>
      </c>
      <c r="E5983">
        <v>17910</v>
      </c>
    </row>
    <row r="5984" spans="1:5">
      <c r="A5984" t="s">
        <v>56</v>
      </c>
      <c r="B5984">
        <v>2012</v>
      </c>
      <c r="C5984">
        <v>49</v>
      </c>
      <c r="D5984">
        <v>12</v>
      </c>
      <c r="E5984">
        <v>3742</v>
      </c>
    </row>
    <row r="5985" spans="1:5">
      <c r="A5985" t="s">
        <v>57</v>
      </c>
      <c r="B5985">
        <v>2012</v>
      </c>
      <c r="C5985">
        <v>49</v>
      </c>
      <c r="D5985">
        <v>100</v>
      </c>
      <c r="E5985">
        <v>76674</v>
      </c>
    </row>
    <row r="5986" spans="1:5">
      <c r="A5986" t="s">
        <v>58</v>
      </c>
      <c r="B5986">
        <v>2012</v>
      </c>
      <c r="C5986">
        <v>49</v>
      </c>
      <c r="D5986">
        <v>19</v>
      </c>
      <c r="E5986">
        <v>7209</v>
      </c>
    </row>
    <row r="5987" spans="1:5">
      <c r="A5987" t="s">
        <v>59</v>
      </c>
      <c r="B5987">
        <v>2012</v>
      </c>
      <c r="C5987">
        <v>49</v>
      </c>
      <c r="D5987">
        <v>35</v>
      </c>
      <c r="E5987">
        <v>14270</v>
      </c>
    </row>
    <row r="5988" spans="1:5">
      <c r="A5988" t="s">
        <v>60</v>
      </c>
      <c r="B5988">
        <v>2012</v>
      </c>
      <c r="C5988">
        <v>49</v>
      </c>
      <c r="D5988">
        <v>37</v>
      </c>
      <c r="E5988">
        <v>4805</v>
      </c>
    </row>
    <row r="5989" spans="1:5">
      <c r="A5989" t="s">
        <v>61</v>
      </c>
      <c r="B5989">
        <v>2012</v>
      </c>
      <c r="C5989">
        <v>49</v>
      </c>
      <c r="D5989">
        <v>26</v>
      </c>
      <c r="E5989">
        <v>5020</v>
      </c>
    </row>
    <row r="5990" spans="1:5">
      <c r="A5990" t="s">
        <v>63</v>
      </c>
      <c r="B5990">
        <v>2012</v>
      </c>
      <c r="C5990">
        <v>49</v>
      </c>
      <c r="D5990">
        <v>1</v>
      </c>
      <c r="E5990">
        <v>439</v>
      </c>
    </row>
    <row r="5991" spans="1:5">
      <c r="A5991" t="s">
        <v>62</v>
      </c>
      <c r="B5991">
        <v>2012</v>
      </c>
      <c r="C5991">
        <v>49</v>
      </c>
      <c r="D5991">
        <v>79</v>
      </c>
      <c r="E5991">
        <v>102847</v>
      </c>
    </row>
    <row r="5992" spans="1:5">
      <c r="A5992" t="s">
        <v>6</v>
      </c>
      <c r="B5992">
        <v>2012</v>
      </c>
      <c r="C5992">
        <v>50</v>
      </c>
      <c r="D5992">
        <v>32</v>
      </c>
      <c r="E5992">
        <v>16322</v>
      </c>
    </row>
    <row r="5993" spans="1:5">
      <c r="A5993" t="s">
        <v>12</v>
      </c>
      <c r="B5993">
        <v>2012</v>
      </c>
      <c r="C5993">
        <v>50</v>
      </c>
      <c r="D5993">
        <v>9</v>
      </c>
      <c r="E5993">
        <v>2200</v>
      </c>
    </row>
    <row r="5994" spans="1:5">
      <c r="A5994" t="s">
        <v>13</v>
      </c>
      <c r="B5994">
        <v>2012</v>
      </c>
      <c r="C5994">
        <v>50</v>
      </c>
      <c r="D5994">
        <v>35</v>
      </c>
      <c r="E5994">
        <v>19997</v>
      </c>
    </row>
    <row r="5995" spans="1:5">
      <c r="A5995" t="s">
        <v>14</v>
      </c>
      <c r="B5995">
        <v>2012</v>
      </c>
      <c r="C5995">
        <v>50</v>
      </c>
      <c r="D5995">
        <v>23</v>
      </c>
      <c r="E5995">
        <v>4976</v>
      </c>
    </row>
    <row r="5996" spans="1:5">
      <c r="A5996" t="s">
        <v>15</v>
      </c>
      <c r="B5996">
        <v>2012</v>
      </c>
      <c r="C5996">
        <v>50</v>
      </c>
      <c r="D5996">
        <v>126</v>
      </c>
      <c r="E5996">
        <v>33961</v>
      </c>
    </row>
    <row r="5997" spans="1:5">
      <c r="A5997" t="s">
        <v>16</v>
      </c>
      <c r="B5997">
        <v>2012</v>
      </c>
      <c r="C5997">
        <v>50</v>
      </c>
      <c r="D5997">
        <v>10</v>
      </c>
      <c r="E5997">
        <v>21589</v>
      </c>
    </row>
    <row r="5998" spans="1:5">
      <c r="A5998" t="s">
        <v>17</v>
      </c>
      <c r="B5998">
        <v>2012</v>
      </c>
      <c r="C5998">
        <v>50</v>
      </c>
      <c r="D5998">
        <v>24</v>
      </c>
      <c r="E5998">
        <v>5382</v>
      </c>
    </row>
    <row r="5999" spans="1:5">
      <c r="A5999" t="s">
        <v>18</v>
      </c>
      <c r="B5999">
        <v>2012</v>
      </c>
      <c r="C5999">
        <v>50</v>
      </c>
      <c r="D5999">
        <v>10</v>
      </c>
      <c r="E5999">
        <v>3261</v>
      </c>
    </row>
    <row r="6000" spans="1:5">
      <c r="A6000" t="s">
        <v>19</v>
      </c>
      <c r="B6000">
        <v>2012</v>
      </c>
      <c r="C6000">
        <v>50</v>
      </c>
      <c r="D6000">
        <v>2</v>
      </c>
      <c r="E6000">
        <v>1996</v>
      </c>
    </row>
    <row r="6001" spans="1:5">
      <c r="A6001" t="s">
        <v>20</v>
      </c>
      <c r="B6001">
        <v>2012</v>
      </c>
      <c r="C6001">
        <v>50</v>
      </c>
      <c r="D6001">
        <v>0</v>
      </c>
      <c r="E6001">
        <v>0</v>
      </c>
    </row>
    <row r="6002" spans="1:5">
      <c r="A6002" t="s">
        <v>21</v>
      </c>
      <c r="B6002">
        <v>2012</v>
      </c>
      <c r="C6002">
        <v>50</v>
      </c>
      <c r="D6002">
        <v>46</v>
      </c>
      <c r="E6002">
        <v>29827</v>
      </c>
    </row>
    <row r="6003" spans="1:5">
      <c r="A6003" t="s">
        <v>22</v>
      </c>
      <c r="B6003">
        <v>2012</v>
      </c>
      <c r="C6003">
        <v>50</v>
      </c>
      <c r="D6003">
        <v>20</v>
      </c>
      <c r="E6003">
        <v>13263</v>
      </c>
    </row>
    <row r="6004" spans="1:5">
      <c r="A6004" t="s">
        <v>23</v>
      </c>
      <c r="B6004">
        <v>2012</v>
      </c>
      <c r="C6004">
        <v>50</v>
      </c>
      <c r="D6004">
        <v>11</v>
      </c>
      <c r="E6004">
        <v>5198</v>
      </c>
    </row>
    <row r="6005" spans="1:5">
      <c r="A6005" t="s">
        <v>24</v>
      </c>
      <c r="B6005">
        <v>2012</v>
      </c>
      <c r="C6005">
        <v>50</v>
      </c>
      <c r="D6005">
        <v>89</v>
      </c>
      <c r="E6005">
        <v>47063</v>
      </c>
    </row>
    <row r="6006" spans="1:5">
      <c r="A6006" t="s">
        <v>25</v>
      </c>
      <c r="B6006">
        <v>2012</v>
      </c>
      <c r="C6006">
        <v>50</v>
      </c>
      <c r="D6006">
        <v>40</v>
      </c>
      <c r="E6006">
        <v>10290</v>
      </c>
    </row>
    <row r="6007" spans="1:5">
      <c r="A6007" t="s">
        <v>26</v>
      </c>
      <c r="B6007">
        <v>2012</v>
      </c>
      <c r="C6007">
        <v>50</v>
      </c>
      <c r="D6007">
        <v>17</v>
      </c>
      <c r="E6007">
        <v>5438</v>
      </c>
    </row>
    <row r="6008" spans="1:5">
      <c r="A6008" t="s">
        <v>27</v>
      </c>
      <c r="B6008">
        <v>2012</v>
      </c>
      <c r="C6008">
        <v>50</v>
      </c>
      <c r="D6008">
        <v>37</v>
      </c>
      <c r="E6008">
        <v>7894</v>
      </c>
    </row>
    <row r="6009" spans="1:5">
      <c r="A6009" t="s">
        <v>28</v>
      </c>
      <c r="B6009">
        <v>2012</v>
      </c>
      <c r="C6009">
        <v>50</v>
      </c>
      <c r="D6009">
        <v>14</v>
      </c>
      <c r="E6009">
        <v>20515</v>
      </c>
    </row>
    <row r="6010" spans="1:5">
      <c r="A6010" t="s">
        <v>29</v>
      </c>
      <c r="B6010">
        <v>2012</v>
      </c>
      <c r="C6010">
        <v>50</v>
      </c>
      <c r="D6010">
        <v>48</v>
      </c>
      <c r="E6010">
        <v>30758</v>
      </c>
    </row>
    <row r="6011" spans="1:5">
      <c r="A6011" t="s">
        <v>30</v>
      </c>
      <c r="B6011">
        <v>2012</v>
      </c>
      <c r="C6011">
        <v>50</v>
      </c>
      <c r="D6011">
        <v>35</v>
      </c>
      <c r="E6011">
        <v>6580</v>
      </c>
    </row>
    <row r="6012" spans="1:5">
      <c r="A6012" t="s">
        <v>31</v>
      </c>
      <c r="B6012">
        <v>2012</v>
      </c>
      <c r="C6012">
        <v>50</v>
      </c>
      <c r="D6012">
        <v>14</v>
      </c>
      <c r="E6012">
        <v>8006</v>
      </c>
    </row>
    <row r="6013" spans="1:5">
      <c r="A6013" t="s">
        <v>32</v>
      </c>
      <c r="B6013">
        <v>2012</v>
      </c>
      <c r="C6013">
        <v>50</v>
      </c>
      <c r="D6013">
        <v>52</v>
      </c>
      <c r="E6013">
        <v>30061</v>
      </c>
    </row>
    <row r="6014" spans="1:5">
      <c r="A6014" t="s">
        <v>33</v>
      </c>
      <c r="B6014">
        <v>2012</v>
      </c>
      <c r="C6014">
        <v>50</v>
      </c>
      <c r="D6014">
        <v>55</v>
      </c>
      <c r="E6014">
        <v>16663</v>
      </c>
    </row>
    <row r="6015" spans="1:5">
      <c r="A6015" t="s">
        <v>34</v>
      </c>
      <c r="B6015">
        <v>2012</v>
      </c>
      <c r="C6015">
        <v>50</v>
      </c>
      <c r="D6015">
        <v>14</v>
      </c>
      <c r="E6015">
        <v>4977</v>
      </c>
    </row>
    <row r="6016" spans="1:5">
      <c r="A6016" t="s">
        <v>35</v>
      </c>
      <c r="B6016">
        <v>2012</v>
      </c>
      <c r="C6016">
        <v>50</v>
      </c>
      <c r="D6016">
        <v>44</v>
      </c>
      <c r="E6016">
        <v>17786</v>
      </c>
    </row>
    <row r="6017" spans="1:5">
      <c r="A6017" t="s">
        <v>36</v>
      </c>
      <c r="B6017">
        <v>2012</v>
      </c>
      <c r="C6017">
        <v>50</v>
      </c>
      <c r="D6017">
        <v>28</v>
      </c>
      <c r="E6017">
        <v>8069</v>
      </c>
    </row>
    <row r="6018" spans="1:5">
      <c r="A6018" t="s">
        <v>37</v>
      </c>
      <c r="B6018">
        <v>2012</v>
      </c>
      <c r="C6018">
        <v>50</v>
      </c>
      <c r="D6018">
        <v>7</v>
      </c>
      <c r="E6018">
        <v>2730</v>
      </c>
    </row>
    <row r="6019" spans="1:5">
      <c r="A6019" t="s">
        <v>38</v>
      </c>
      <c r="B6019">
        <v>2012</v>
      </c>
      <c r="C6019">
        <v>50</v>
      </c>
      <c r="D6019">
        <v>14</v>
      </c>
      <c r="E6019">
        <v>3428</v>
      </c>
    </row>
    <row r="6020" spans="1:5">
      <c r="A6020" t="s">
        <v>39</v>
      </c>
      <c r="B6020">
        <v>2012</v>
      </c>
      <c r="C6020">
        <v>50</v>
      </c>
      <c r="D6020">
        <v>34</v>
      </c>
      <c r="E6020">
        <v>14717</v>
      </c>
    </row>
    <row r="6021" spans="1:5">
      <c r="A6021" t="s">
        <v>40</v>
      </c>
      <c r="B6021">
        <v>2012</v>
      </c>
      <c r="C6021">
        <v>50</v>
      </c>
      <c r="D6021">
        <v>28</v>
      </c>
      <c r="E6021">
        <v>5051</v>
      </c>
    </row>
    <row r="6022" spans="1:5">
      <c r="A6022" t="s">
        <v>41</v>
      </c>
      <c r="B6022">
        <v>2012</v>
      </c>
      <c r="C6022">
        <v>50</v>
      </c>
      <c r="D6022">
        <v>19</v>
      </c>
      <c r="E6022">
        <v>5845</v>
      </c>
    </row>
    <row r="6023" spans="1:5">
      <c r="A6023" t="s">
        <v>42</v>
      </c>
      <c r="B6023">
        <v>2012</v>
      </c>
      <c r="C6023">
        <v>50</v>
      </c>
      <c r="D6023">
        <v>26</v>
      </c>
      <c r="E6023">
        <v>8808</v>
      </c>
    </row>
    <row r="6024" spans="1:5">
      <c r="A6024" t="s">
        <v>43</v>
      </c>
      <c r="B6024">
        <v>2012</v>
      </c>
      <c r="C6024">
        <v>50</v>
      </c>
      <c r="D6024">
        <v>212</v>
      </c>
      <c r="E6024">
        <v>16692</v>
      </c>
    </row>
    <row r="6025" spans="1:5">
      <c r="A6025" t="s">
        <v>44</v>
      </c>
      <c r="B6025">
        <v>2012</v>
      </c>
      <c r="C6025">
        <v>50</v>
      </c>
      <c r="D6025">
        <v>65</v>
      </c>
      <c r="E6025">
        <v>20246</v>
      </c>
    </row>
    <row r="6026" spans="1:5">
      <c r="A6026" t="s">
        <v>45</v>
      </c>
      <c r="B6026">
        <v>2012</v>
      </c>
      <c r="C6026">
        <v>50</v>
      </c>
      <c r="D6026">
        <v>8</v>
      </c>
      <c r="E6026">
        <v>1199</v>
      </c>
    </row>
    <row r="6027" spans="1:5">
      <c r="A6027" t="s">
        <v>46</v>
      </c>
      <c r="B6027">
        <v>2012</v>
      </c>
      <c r="C6027">
        <v>50</v>
      </c>
      <c r="D6027">
        <v>44</v>
      </c>
      <c r="E6027">
        <v>15845</v>
      </c>
    </row>
    <row r="6028" spans="1:5">
      <c r="A6028" t="s">
        <v>47</v>
      </c>
      <c r="B6028">
        <v>2012</v>
      </c>
      <c r="C6028">
        <v>50</v>
      </c>
      <c r="D6028">
        <v>19</v>
      </c>
      <c r="E6028">
        <v>4346</v>
      </c>
    </row>
    <row r="6029" spans="1:5">
      <c r="A6029" t="s">
        <v>48</v>
      </c>
      <c r="B6029">
        <v>2012</v>
      </c>
      <c r="C6029">
        <v>50</v>
      </c>
      <c r="D6029">
        <v>16</v>
      </c>
      <c r="E6029">
        <v>2600</v>
      </c>
    </row>
    <row r="6030" spans="1:5">
      <c r="A6030" t="s">
        <v>49</v>
      </c>
      <c r="B6030">
        <v>2012</v>
      </c>
      <c r="C6030">
        <v>50</v>
      </c>
      <c r="D6030">
        <v>57</v>
      </c>
      <c r="E6030">
        <v>17546</v>
      </c>
    </row>
    <row r="6031" spans="1:5">
      <c r="A6031" t="s">
        <v>50</v>
      </c>
      <c r="B6031">
        <v>2012</v>
      </c>
      <c r="C6031">
        <v>50</v>
      </c>
      <c r="D6031">
        <v>20</v>
      </c>
      <c r="E6031">
        <v>7188</v>
      </c>
    </row>
    <row r="6032" spans="1:5">
      <c r="A6032" t="s">
        <v>51</v>
      </c>
      <c r="B6032">
        <v>2012</v>
      </c>
      <c r="C6032">
        <v>50</v>
      </c>
      <c r="D6032">
        <v>17</v>
      </c>
      <c r="E6032">
        <v>7516</v>
      </c>
    </row>
    <row r="6033" spans="1:5">
      <c r="A6033" t="s">
        <v>52</v>
      </c>
      <c r="B6033">
        <v>2012</v>
      </c>
      <c r="C6033">
        <v>50</v>
      </c>
      <c r="D6033">
        <v>19</v>
      </c>
      <c r="E6033">
        <v>5162</v>
      </c>
    </row>
    <row r="6034" spans="1:5">
      <c r="A6034" t="s">
        <v>53</v>
      </c>
      <c r="B6034">
        <v>2012</v>
      </c>
      <c r="C6034">
        <v>50</v>
      </c>
      <c r="D6034">
        <v>54</v>
      </c>
      <c r="E6034">
        <v>9854</v>
      </c>
    </row>
    <row r="6035" spans="1:5">
      <c r="A6035" t="s">
        <v>54</v>
      </c>
      <c r="B6035">
        <v>2012</v>
      </c>
      <c r="C6035">
        <v>50</v>
      </c>
      <c r="D6035">
        <v>64</v>
      </c>
      <c r="E6035">
        <v>41809</v>
      </c>
    </row>
    <row r="6036" spans="1:5">
      <c r="A6036" t="s">
        <v>55</v>
      </c>
      <c r="B6036">
        <v>2012</v>
      </c>
      <c r="C6036">
        <v>50</v>
      </c>
      <c r="D6036">
        <v>32</v>
      </c>
      <c r="E6036">
        <v>12915</v>
      </c>
    </row>
    <row r="6037" spans="1:5">
      <c r="A6037" t="s">
        <v>56</v>
      </c>
      <c r="B6037">
        <v>2012</v>
      </c>
      <c r="C6037">
        <v>50</v>
      </c>
      <c r="D6037">
        <v>12</v>
      </c>
      <c r="E6037">
        <v>3659</v>
      </c>
    </row>
    <row r="6038" spans="1:5">
      <c r="A6038" t="s">
        <v>57</v>
      </c>
      <c r="B6038">
        <v>2012</v>
      </c>
      <c r="C6038">
        <v>50</v>
      </c>
      <c r="D6038">
        <v>100</v>
      </c>
      <c r="E6038">
        <v>76302</v>
      </c>
    </row>
    <row r="6039" spans="1:5">
      <c r="A6039" t="s">
        <v>58</v>
      </c>
      <c r="B6039">
        <v>2012</v>
      </c>
      <c r="C6039">
        <v>50</v>
      </c>
      <c r="D6039">
        <v>21</v>
      </c>
      <c r="E6039">
        <v>8656</v>
      </c>
    </row>
    <row r="6040" spans="1:5">
      <c r="A6040" t="s">
        <v>59</v>
      </c>
      <c r="B6040">
        <v>2012</v>
      </c>
      <c r="C6040">
        <v>50</v>
      </c>
      <c r="D6040">
        <v>35</v>
      </c>
      <c r="E6040">
        <v>14954</v>
      </c>
    </row>
    <row r="6041" spans="1:5">
      <c r="A6041" t="s">
        <v>60</v>
      </c>
      <c r="B6041">
        <v>2012</v>
      </c>
      <c r="C6041">
        <v>50</v>
      </c>
      <c r="D6041">
        <v>38</v>
      </c>
      <c r="E6041">
        <v>4789</v>
      </c>
    </row>
    <row r="6042" spans="1:5">
      <c r="A6042" t="s">
        <v>61</v>
      </c>
      <c r="B6042">
        <v>2012</v>
      </c>
      <c r="C6042">
        <v>50</v>
      </c>
      <c r="D6042">
        <v>26</v>
      </c>
      <c r="E6042">
        <v>5018</v>
      </c>
    </row>
    <row r="6043" spans="1:5">
      <c r="A6043" t="s">
        <v>63</v>
      </c>
      <c r="B6043">
        <v>2012</v>
      </c>
      <c r="C6043">
        <v>50</v>
      </c>
      <c r="D6043">
        <v>1</v>
      </c>
      <c r="E6043">
        <v>435</v>
      </c>
    </row>
    <row r="6044" spans="1:5">
      <c r="A6044" t="s">
        <v>62</v>
      </c>
      <c r="B6044">
        <v>2012</v>
      </c>
      <c r="C6044">
        <v>50</v>
      </c>
      <c r="D6044">
        <v>77</v>
      </c>
      <c r="E6044">
        <v>103562</v>
      </c>
    </row>
    <row r="6045" spans="1:5">
      <c r="A6045" t="s">
        <v>6</v>
      </c>
      <c r="B6045">
        <v>2012</v>
      </c>
      <c r="C6045">
        <v>51</v>
      </c>
      <c r="D6045">
        <v>29</v>
      </c>
      <c r="E6045">
        <v>14596</v>
      </c>
    </row>
    <row r="6046" spans="1:5">
      <c r="A6046" t="s">
        <v>12</v>
      </c>
      <c r="B6046">
        <v>2012</v>
      </c>
      <c r="C6046">
        <v>51</v>
      </c>
      <c r="D6046">
        <v>9</v>
      </c>
      <c r="E6046">
        <v>2075</v>
      </c>
    </row>
    <row r="6047" spans="1:5">
      <c r="A6047" t="s">
        <v>13</v>
      </c>
      <c r="B6047">
        <v>2012</v>
      </c>
      <c r="C6047">
        <v>51</v>
      </c>
      <c r="D6047">
        <v>34</v>
      </c>
      <c r="E6047">
        <v>20632</v>
      </c>
    </row>
    <row r="6048" spans="1:5">
      <c r="A6048" t="s">
        <v>14</v>
      </c>
      <c r="B6048">
        <v>2012</v>
      </c>
      <c r="C6048">
        <v>51</v>
      </c>
      <c r="D6048">
        <v>22</v>
      </c>
      <c r="E6048">
        <v>3567</v>
      </c>
    </row>
    <row r="6049" spans="1:5">
      <c r="A6049" t="s">
        <v>15</v>
      </c>
      <c r="B6049">
        <v>2012</v>
      </c>
      <c r="C6049">
        <v>51</v>
      </c>
      <c r="D6049">
        <v>117</v>
      </c>
      <c r="E6049">
        <v>30385</v>
      </c>
    </row>
    <row r="6050" spans="1:5">
      <c r="A6050" t="s">
        <v>16</v>
      </c>
      <c r="B6050">
        <v>2012</v>
      </c>
      <c r="C6050">
        <v>51</v>
      </c>
      <c r="D6050">
        <v>10</v>
      </c>
      <c r="E6050">
        <v>21117</v>
      </c>
    </row>
    <row r="6051" spans="1:5">
      <c r="A6051" t="s">
        <v>17</v>
      </c>
      <c r="B6051">
        <v>2012</v>
      </c>
      <c r="C6051">
        <v>51</v>
      </c>
      <c r="D6051">
        <v>22</v>
      </c>
      <c r="E6051">
        <v>3484</v>
      </c>
    </row>
    <row r="6052" spans="1:5">
      <c r="A6052" t="s">
        <v>18</v>
      </c>
      <c r="B6052">
        <v>2012</v>
      </c>
      <c r="C6052">
        <v>51</v>
      </c>
      <c r="D6052">
        <v>10</v>
      </c>
      <c r="E6052">
        <v>3520</v>
      </c>
    </row>
    <row r="6053" spans="1:5">
      <c r="A6053" t="s">
        <v>19</v>
      </c>
      <c r="B6053">
        <v>2012</v>
      </c>
      <c r="C6053">
        <v>51</v>
      </c>
      <c r="D6053">
        <v>2</v>
      </c>
      <c r="E6053">
        <v>1706</v>
      </c>
    </row>
    <row r="6054" spans="1:5">
      <c r="A6054" t="s">
        <v>20</v>
      </c>
      <c r="B6054">
        <v>2012</v>
      </c>
      <c r="C6054">
        <v>51</v>
      </c>
      <c r="D6054">
        <v>0</v>
      </c>
      <c r="E6054">
        <v>0</v>
      </c>
    </row>
    <row r="6055" spans="1:5">
      <c r="A6055" t="s">
        <v>21</v>
      </c>
      <c r="B6055">
        <v>2012</v>
      </c>
      <c r="C6055">
        <v>51</v>
      </c>
      <c r="D6055">
        <v>46</v>
      </c>
      <c r="E6055">
        <v>26210</v>
      </c>
    </row>
    <row r="6056" spans="1:5">
      <c r="A6056" t="s">
        <v>22</v>
      </c>
      <c r="B6056">
        <v>2012</v>
      </c>
      <c r="C6056">
        <v>51</v>
      </c>
      <c r="D6056">
        <v>18</v>
      </c>
      <c r="E6056">
        <v>12393</v>
      </c>
    </row>
    <row r="6057" spans="1:5">
      <c r="A6057" t="s">
        <v>23</v>
      </c>
      <c r="B6057">
        <v>2012</v>
      </c>
      <c r="C6057">
        <v>51</v>
      </c>
      <c r="D6057">
        <v>10</v>
      </c>
      <c r="E6057">
        <v>4405</v>
      </c>
    </row>
    <row r="6058" spans="1:5">
      <c r="A6058" t="s">
        <v>24</v>
      </c>
      <c r="B6058">
        <v>2012</v>
      </c>
      <c r="C6058">
        <v>51</v>
      </c>
      <c r="D6058">
        <v>85</v>
      </c>
      <c r="E6058">
        <v>44720</v>
      </c>
    </row>
    <row r="6059" spans="1:5">
      <c r="A6059" t="s">
        <v>25</v>
      </c>
      <c r="B6059">
        <v>2012</v>
      </c>
      <c r="C6059">
        <v>51</v>
      </c>
      <c r="D6059">
        <v>41</v>
      </c>
      <c r="E6059">
        <v>9076</v>
      </c>
    </row>
    <row r="6060" spans="1:5">
      <c r="A6060" t="s">
        <v>26</v>
      </c>
      <c r="B6060">
        <v>2012</v>
      </c>
      <c r="C6060">
        <v>51</v>
      </c>
      <c r="D6060">
        <v>16</v>
      </c>
      <c r="E6060">
        <v>2179</v>
      </c>
    </row>
    <row r="6061" spans="1:5">
      <c r="A6061" t="s">
        <v>27</v>
      </c>
      <c r="B6061">
        <v>2012</v>
      </c>
      <c r="C6061">
        <v>51</v>
      </c>
      <c r="D6061">
        <v>39</v>
      </c>
      <c r="E6061">
        <v>7523</v>
      </c>
    </row>
    <row r="6062" spans="1:5">
      <c r="A6062" t="s">
        <v>28</v>
      </c>
      <c r="B6062">
        <v>2012</v>
      </c>
      <c r="C6062">
        <v>51</v>
      </c>
      <c r="D6062">
        <v>15</v>
      </c>
      <c r="E6062">
        <v>20140</v>
      </c>
    </row>
    <row r="6063" spans="1:5">
      <c r="A6063" t="s">
        <v>29</v>
      </c>
      <c r="B6063">
        <v>2012</v>
      </c>
      <c r="C6063">
        <v>51</v>
      </c>
      <c r="D6063">
        <v>39</v>
      </c>
      <c r="E6063">
        <v>26497</v>
      </c>
    </row>
    <row r="6064" spans="1:5">
      <c r="A6064" t="s">
        <v>30</v>
      </c>
      <c r="B6064">
        <v>2012</v>
      </c>
      <c r="C6064">
        <v>51</v>
      </c>
      <c r="D6064">
        <v>36</v>
      </c>
      <c r="E6064">
        <v>6231</v>
      </c>
    </row>
    <row r="6065" spans="1:5">
      <c r="A6065" t="s">
        <v>31</v>
      </c>
      <c r="B6065">
        <v>2012</v>
      </c>
      <c r="C6065">
        <v>51</v>
      </c>
      <c r="D6065">
        <v>12</v>
      </c>
      <c r="E6065">
        <v>8622</v>
      </c>
    </row>
    <row r="6066" spans="1:5">
      <c r="A6066" t="s">
        <v>32</v>
      </c>
      <c r="B6066">
        <v>2012</v>
      </c>
      <c r="C6066">
        <v>51</v>
      </c>
      <c r="D6066">
        <v>50</v>
      </c>
      <c r="E6066">
        <v>29498</v>
      </c>
    </row>
    <row r="6067" spans="1:5">
      <c r="A6067" t="s">
        <v>33</v>
      </c>
      <c r="B6067">
        <v>2012</v>
      </c>
      <c r="C6067">
        <v>51</v>
      </c>
      <c r="D6067">
        <v>50</v>
      </c>
      <c r="E6067">
        <v>12849</v>
      </c>
    </row>
    <row r="6068" spans="1:5">
      <c r="A6068" t="s">
        <v>34</v>
      </c>
      <c r="B6068">
        <v>2012</v>
      </c>
      <c r="C6068">
        <v>51</v>
      </c>
      <c r="D6068">
        <v>14</v>
      </c>
      <c r="E6068">
        <v>4586</v>
      </c>
    </row>
    <row r="6069" spans="1:5">
      <c r="A6069" t="s">
        <v>35</v>
      </c>
      <c r="B6069">
        <v>2012</v>
      </c>
      <c r="C6069">
        <v>51</v>
      </c>
      <c r="D6069">
        <v>42</v>
      </c>
      <c r="E6069">
        <v>12427</v>
      </c>
    </row>
    <row r="6070" spans="1:5">
      <c r="A6070" t="s">
        <v>36</v>
      </c>
      <c r="B6070">
        <v>2012</v>
      </c>
      <c r="C6070">
        <v>51</v>
      </c>
      <c r="D6070">
        <v>24</v>
      </c>
      <c r="E6070">
        <v>6489</v>
      </c>
    </row>
    <row r="6071" spans="1:5">
      <c r="A6071" t="s">
        <v>37</v>
      </c>
      <c r="B6071">
        <v>2012</v>
      </c>
      <c r="C6071">
        <v>51</v>
      </c>
      <c r="D6071">
        <v>7</v>
      </c>
      <c r="E6071">
        <v>2204</v>
      </c>
    </row>
    <row r="6072" spans="1:5">
      <c r="A6072" t="s">
        <v>38</v>
      </c>
      <c r="B6072">
        <v>2012</v>
      </c>
      <c r="C6072">
        <v>51</v>
      </c>
      <c r="D6072">
        <v>15</v>
      </c>
      <c r="E6072">
        <v>3859</v>
      </c>
    </row>
    <row r="6073" spans="1:5">
      <c r="A6073" t="s">
        <v>39</v>
      </c>
      <c r="B6073">
        <v>2012</v>
      </c>
      <c r="C6073">
        <v>51</v>
      </c>
      <c r="D6073">
        <v>28</v>
      </c>
      <c r="E6073">
        <v>7758</v>
      </c>
    </row>
    <row r="6074" spans="1:5">
      <c r="A6074" t="s">
        <v>40</v>
      </c>
      <c r="B6074">
        <v>2012</v>
      </c>
      <c r="C6074">
        <v>51</v>
      </c>
      <c r="D6074">
        <v>29</v>
      </c>
      <c r="E6074">
        <v>4474</v>
      </c>
    </row>
    <row r="6075" spans="1:5">
      <c r="A6075" t="s">
        <v>41</v>
      </c>
      <c r="B6075">
        <v>2012</v>
      </c>
      <c r="C6075">
        <v>51</v>
      </c>
      <c r="D6075">
        <v>19</v>
      </c>
      <c r="E6075">
        <v>4312</v>
      </c>
    </row>
    <row r="6076" spans="1:5">
      <c r="A6076" t="s">
        <v>42</v>
      </c>
      <c r="B6076">
        <v>2012</v>
      </c>
      <c r="C6076">
        <v>51</v>
      </c>
      <c r="D6076">
        <v>24</v>
      </c>
      <c r="E6076">
        <v>8217</v>
      </c>
    </row>
    <row r="6077" spans="1:5">
      <c r="A6077" t="s">
        <v>43</v>
      </c>
      <c r="B6077">
        <v>2012</v>
      </c>
      <c r="C6077">
        <v>51</v>
      </c>
      <c r="D6077">
        <v>209</v>
      </c>
      <c r="E6077">
        <v>15486</v>
      </c>
    </row>
    <row r="6078" spans="1:5">
      <c r="A6078" t="s">
        <v>44</v>
      </c>
      <c r="B6078">
        <v>2012</v>
      </c>
      <c r="C6078">
        <v>51</v>
      </c>
      <c r="D6078">
        <v>62</v>
      </c>
      <c r="E6078">
        <v>15142</v>
      </c>
    </row>
    <row r="6079" spans="1:5">
      <c r="A6079" t="s">
        <v>45</v>
      </c>
      <c r="B6079">
        <v>2012</v>
      </c>
      <c r="C6079">
        <v>51</v>
      </c>
      <c r="D6079">
        <v>9</v>
      </c>
      <c r="E6079">
        <v>1384</v>
      </c>
    </row>
    <row r="6080" spans="1:5">
      <c r="A6080" t="s">
        <v>46</v>
      </c>
      <c r="B6080">
        <v>2012</v>
      </c>
      <c r="C6080">
        <v>51</v>
      </c>
      <c r="D6080">
        <v>43</v>
      </c>
      <c r="E6080">
        <v>13566</v>
      </c>
    </row>
    <row r="6081" spans="1:5">
      <c r="A6081" t="s">
        <v>47</v>
      </c>
      <c r="B6081">
        <v>2012</v>
      </c>
      <c r="C6081">
        <v>51</v>
      </c>
      <c r="D6081">
        <v>19</v>
      </c>
      <c r="E6081">
        <v>2702</v>
      </c>
    </row>
    <row r="6082" spans="1:5">
      <c r="A6082" t="s">
        <v>48</v>
      </c>
      <c r="B6082">
        <v>2012</v>
      </c>
      <c r="C6082">
        <v>51</v>
      </c>
      <c r="D6082">
        <v>17</v>
      </c>
      <c r="E6082">
        <v>2623</v>
      </c>
    </row>
    <row r="6083" spans="1:5">
      <c r="A6083" t="s">
        <v>49</v>
      </c>
      <c r="B6083">
        <v>2012</v>
      </c>
      <c r="C6083">
        <v>51</v>
      </c>
      <c r="D6083">
        <v>55</v>
      </c>
      <c r="E6083">
        <v>15357</v>
      </c>
    </row>
    <row r="6084" spans="1:5">
      <c r="A6084" t="s">
        <v>50</v>
      </c>
      <c r="B6084">
        <v>2012</v>
      </c>
      <c r="C6084">
        <v>51</v>
      </c>
      <c r="D6084">
        <v>20</v>
      </c>
      <c r="E6084">
        <v>6203</v>
      </c>
    </row>
    <row r="6085" spans="1:5">
      <c r="A6085" t="s">
        <v>51</v>
      </c>
      <c r="B6085">
        <v>2012</v>
      </c>
      <c r="C6085">
        <v>51</v>
      </c>
      <c r="D6085">
        <v>17</v>
      </c>
      <c r="E6085">
        <v>6177</v>
      </c>
    </row>
    <row r="6086" spans="1:5">
      <c r="A6086" t="s">
        <v>52</v>
      </c>
      <c r="B6086">
        <v>2012</v>
      </c>
      <c r="C6086">
        <v>51</v>
      </c>
      <c r="D6086">
        <v>19</v>
      </c>
      <c r="E6086">
        <v>5264</v>
      </c>
    </row>
    <row r="6087" spans="1:5">
      <c r="A6087" t="s">
        <v>53</v>
      </c>
      <c r="B6087">
        <v>2012</v>
      </c>
      <c r="C6087">
        <v>51</v>
      </c>
      <c r="D6087">
        <v>49</v>
      </c>
      <c r="E6087">
        <v>8422</v>
      </c>
    </row>
    <row r="6088" spans="1:5">
      <c r="A6088" t="s">
        <v>54</v>
      </c>
      <c r="B6088">
        <v>2012</v>
      </c>
      <c r="C6088">
        <v>51</v>
      </c>
      <c r="D6088">
        <v>60</v>
      </c>
      <c r="E6088">
        <v>41627</v>
      </c>
    </row>
    <row r="6089" spans="1:5">
      <c r="A6089" t="s">
        <v>55</v>
      </c>
      <c r="B6089">
        <v>2012</v>
      </c>
      <c r="C6089">
        <v>51</v>
      </c>
      <c r="D6089">
        <v>42</v>
      </c>
      <c r="E6089">
        <v>18328</v>
      </c>
    </row>
    <row r="6090" spans="1:5">
      <c r="A6090" t="s">
        <v>56</v>
      </c>
      <c r="B6090">
        <v>2012</v>
      </c>
      <c r="C6090">
        <v>51</v>
      </c>
      <c r="D6090">
        <v>12</v>
      </c>
      <c r="E6090">
        <v>3433</v>
      </c>
    </row>
    <row r="6091" spans="1:5">
      <c r="A6091" t="s">
        <v>57</v>
      </c>
      <c r="B6091">
        <v>2012</v>
      </c>
      <c r="C6091">
        <v>51</v>
      </c>
      <c r="D6091">
        <v>100</v>
      </c>
      <c r="E6091">
        <v>82657</v>
      </c>
    </row>
    <row r="6092" spans="1:5">
      <c r="A6092" t="s">
        <v>58</v>
      </c>
      <c r="B6092">
        <v>2012</v>
      </c>
      <c r="C6092">
        <v>51</v>
      </c>
      <c r="D6092">
        <v>19</v>
      </c>
      <c r="E6092">
        <v>6010</v>
      </c>
    </row>
    <row r="6093" spans="1:5">
      <c r="A6093" t="s">
        <v>59</v>
      </c>
      <c r="B6093">
        <v>2012</v>
      </c>
      <c r="C6093">
        <v>51</v>
      </c>
      <c r="D6093">
        <v>32</v>
      </c>
      <c r="E6093">
        <v>12952</v>
      </c>
    </row>
    <row r="6094" spans="1:5">
      <c r="A6094" t="s">
        <v>60</v>
      </c>
      <c r="B6094">
        <v>2012</v>
      </c>
      <c r="C6094">
        <v>51</v>
      </c>
      <c r="D6094">
        <v>35</v>
      </c>
      <c r="E6094">
        <v>3097</v>
      </c>
    </row>
    <row r="6095" spans="1:5">
      <c r="A6095" t="s">
        <v>61</v>
      </c>
      <c r="B6095">
        <v>2012</v>
      </c>
      <c r="C6095">
        <v>51</v>
      </c>
      <c r="D6095">
        <v>24</v>
      </c>
      <c r="E6095">
        <v>4795</v>
      </c>
    </row>
    <row r="6096" spans="1:5">
      <c r="A6096" t="s">
        <v>63</v>
      </c>
      <c r="B6096">
        <v>2012</v>
      </c>
      <c r="C6096">
        <v>51</v>
      </c>
      <c r="D6096">
        <v>1</v>
      </c>
      <c r="E6096">
        <v>413</v>
      </c>
    </row>
    <row r="6097" spans="1:5">
      <c r="A6097" t="s">
        <v>62</v>
      </c>
      <c r="B6097">
        <v>2012</v>
      </c>
      <c r="C6097">
        <v>51</v>
      </c>
      <c r="D6097">
        <v>83</v>
      </c>
      <c r="E6097">
        <v>105387</v>
      </c>
    </row>
    <row r="6098" spans="1:5">
      <c r="A6098" t="s">
        <v>6</v>
      </c>
      <c r="B6098">
        <v>2012</v>
      </c>
      <c r="C6098">
        <v>52</v>
      </c>
      <c r="D6098">
        <v>29</v>
      </c>
      <c r="E6098">
        <v>10423</v>
      </c>
    </row>
    <row r="6099" spans="1:5">
      <c r="A6099" t="s">
        <v>12</v>
      </c>
      <c r="B6099">
        <v>2012</v>
      </c>
      <c r="C6099">
        <v>52</v>
      </c>
      <c r="D6099">
        <v>8</v>
      </c>
      <c r="E6099">
        <v>1986</v>
      </c>
    </row>
    <row r="6100" spans="1:5">
      <c r="A6100" t="s">
        <v>13</v>
      </c>
      <c r="B6100">
        <v>2012</v>
      </c>
      <c r="C6100">
        <v>52</v>
      </c>
      <c r="D6100">
        <v>33</v>
      </c>
      <c r="E6100">
        <v>15265</v>
      </c>
    </row>
    <row r="6101" spans="1:5">
      <c r="A6101" t="s">
        <v>14</v>
      </c>
      <c r="B6101">
        <v>2012</v>
      </c>
      <c r="C6101">
        <v>52</v>
      </c>
      <c r="D6101">
        <v>22</v>
      </c>
      <c r="E6101">
        <v>2287</v>
      </c>
    </row>
    <row r="6102" spans="1:5">
      <c r="A6102" t="s">
        <v>15</v>
      </c>
      <c r="B6102">
        <v>2012</v>
      </c>
      <c r="C6102">
        <v>52</v>
      </c>
      <c r="D6102">
        <v>110</v>
      </c>
      <c r="E6102">
        <v>17412</v>
      </c>
    </row>
    <row r="6103" spans="1:5">
      <c r="A6103" t="s">
        <v>16</v>
      </c>
      <c r="B6103">
        <v>2012</v>
      </c>
      <c r="C6103">
        <v>52</v>
      </c>
      <c r="D6103">
        <v>11</v>
      </c>
      <c r="E6103">
        <v>16107</v>
      </c>
    </row>
    <row r="6104" spans="1:5">
      <c r="A6104" t="s">
        <v>17</v>
      </c>
      <c r="B6104">
        <v>2012</v>
      </c>
      <c r="C6104">
        <v>52</v>
      </c>
      <c r="D6104">
        <v>17</v>
      </c>
      <c r="E6104">
        <v>1790</v>
      </c>
    </row>
    <row r="6105" spans="1:5">
      <c r="A6105" t="s">
        <v>18</v>
      </c>
      <c r="B6105">
        <v>2012</v>
      </c>
      <c r="C6105">
        <v>52</v>
      </c>
      <c r="D6105">
        <v>10</v>
      </c>
      <c r="E6105">
        <v>2660</v>
      </c>
    </row>
    <row r="6106" spans="1:5">
      <c r="A6106" t="s">
        <v>19</v>
      </c>
      <c r="B6106">
        <v>2012</v>
      </c>
      <c r="C6106">
        <v>52</v>
      </c>
      <c r="D6106">
        <v>1</v>
      </c>
      <c r="E6106">
        <v>695</v>
      </c>
    </row>
    <row r="6107" spans="1:5">
      <c r="A6107" t="s">
        <v>20</v>
      </c>
      <c r="B6107">
        <v>2012</v>
      </c>
      <c r="C6107">
        <v>52</v>
      </c>
      <c r="D6107">
        <v>0</v>
      </c>
      <c r="E6107">
        <v>0</v>
      </c>
    </row>
    <row r="6108" spans="1:5">
      <c r="A6108" t="s">
        <v>21</v>
      </c>
      <c r="B6108">
        <v>2012</v>
      </c>
      <c r="C6108">
        <v>52</v>
      </c>
      <c r="D6108">
        <v>45</v>
      </c>
      <c r="E6108">
        <v>27523</v>
      </c>
    </row>
    <row r="6109" spans="1:5">
      <c r="A6109" t="s">
        <v>22</v>
      </c>
      <c r="B6109">
        <v>2012</v>
      </c>
      <c r="C6109">
        <v>52</v>
      </c>
      <c r="D6109">
        <v>16</v>
      </c>
      <c r="E6109">
        <v>8545</v>
      </c>
    </row>
    <row r="6110" spans="1:5">
      <c r="A6110" t="s">
        <v>23</v>
      </c>
      <c r="B6110">
        <v>2012</v>
      </c>
      <c r="C6110">
        <v>52</v>
      </c>
      <c r="D6110">
        <v>10</v>
      </c>
      <c r="E6110">
        <v>3125</v>
      </c>
    </row>
    <row r="6111" spans="1:5">
      <c r="A6111" t="s">
        <v>24</v>
      </c>
      <c r="B6111">
        <v>2012</v>
      </c>
      <c r="C6111">
        <v>52</v>
      </c>
      <c r="D6111">
        <v>83</v>
      </c>
      <c r="E6111">
        <v>35509</v>
      </c>
    </row>
    <row r="6112" spans="1:5">
      <c r="A6112" t="s">
        <v>25</v>
      </c>
      <c r="B6112">
        <v>2012</v>
      </c>
      <c r="C6112">
        <v>52</v>
      </c>
      <c r="D6112">
        <v>41</v>
      </c>
      <c r="E6112">
        <v>6857</v>
      </c>
    </row>
    <row r="6113" spans="1:5">
      <c r="A6113" t="s">
        <v>26</v>
      </c>
      <c r="B6113">
        <v>2012</v>
      </c>
      <c r="C6113">
        <v>52</v>
      </c>
      <c r="D6113">
        <v>17</v>
      </c>
      <c r="E6113">
        <v>1826</v>
      </c>
    </row>
    <row r="6114" spans="1:5">
      <c r="A6114" t="s">
        <v>27</v>
      </c>
      <c r="B6114">
        <v>2012</v>
      </c>
      <c r="C6114">
        <v>52</v>
      </c>
      <c r="D6114">
        <v>39</v>
      </c>
      <c r="E6114">
        <v>5831</v>
      </c>
    </row>
    <row r="6115" spans="1:5">
      <c r="A6115" t="s">
        <v>28</v>
      </c>
      <c r="B6115">
        <v>2012</v>
      </c>
      <c r="C6115">
        <v>52</v>
      </c>
      <c r="D6115">
        <v>16</v>
      </c>
      <c r="E6115">
        <v>16658</v>
      </c>
    </row>
    <row r="6116" spans="1:5">
      <c r="A6116" t="s">
        <v>29</v>
      </c>
      <c r="B6116">
        <v>2012</v>
      </c>
      <c r="C6116">
        <v>52</v>
      </c>
      <c r="D6116">
        <v>42</v>
      </c>
      <c r="E6116">
        <v>27770</v>
      </c>
    </row>
    <row r="6117" spans="1:5">
      <c r="A6117" t="s">
        <v>30</v>
      </c>
      <c r="B6117">
        <v>2012</v>
      </c>
      <c r="C6117">
        <v>52</v>
      </c>
      <c r="D6117">
        <v>35</v>
      </c>
      <c r="E6117">
        <v>3770</v>
      </c>
    </row>
    <row r="6118" spans="1:5">
      <c r="A6118" t="s">
        <v>31</v>
      </c>
      <c r="B6118">
        <v>2012</v>
      </c>
      <c r="C6118">
        <v>52</v>
      </c>
      <c r="D6118">
        <v>9</v>
      </c>
      <c r="E6118">
        <v>2075</v>
      </c>
    </row>
    <row r="6119" spans="1:5">
      <c r="A6119" t="s">
        <v>32</v>
      </c>
      <c r="B6119">
        <v>2012</v>
      </c>
      <c r="C6119">
        <v>52</v>
      </c>
      <c r="D6119">
        <v>50</v>
      </c>
      <c r="E6119">
        <v>19057</v>
      </c>
    </row>
    <row r="6120" spans="1:5">
      <c r="A6120" t="s">
        <v>33</v>
      </c>
      <c r="B6120">
        <v>2012</v>
      </c>
      <c r="C6120">
        <v>52</v>
      </c>
      <c r="D6120">
        <v>52</v>
      </c>
      <c r="E6120">
        <v>9286</v>
      </c>
    </row>
    <row r="6121" spans="1:5">
      <c r="A6121" t="s">
        <v>34</v>
      </c>
      <c r="B6121">
        <v>2012</v>
      </c>
      <c r="C6121">
        <v>52</v>
      </c>
      <c r="D6121">
        <v>14</v>
      </c>
      <c r="E6121">
        <v>3025</v>
      </c>
    </row>
    <row r="6122" spans="1:5">
      <c r="A6122" t="s">
        <v>35</v>
      </c>
      <c r="B6122">
        <v>2012</v>
      </c>
      <c r="C6122">
        <v>52</v>
      </c>
      <c r="D6122">
        <v>42</v>
      </c>
      <c r="E6122">
        <v>15512</v>
      </c>
    </row>
    <row r="6123" spans="1:5">
      <c r="A6123" t="s">
        <v>36</v>
      </c>
      <c r="B6123">
        <v>2012</v>
      </c>
      <c r="C6123">
        <v>52</v>
      </c>
      <c r="D6123">
        <v>27</v>
      </c>
      <c r="E6123">
        <v>5690</v>
      </c>
    </row>
    <row r="6124" spans="1:5">
      <c r="A6124" t="s">
        <v>37</v>
      </c>
      <c r="B6124">
        <v>2012</v>
      </c>
      <c r="C6124">
        <v>52</v>
      </c>
      <c r="D6124">
        <v>8</v>
      </c>
      <c r="E6124">
        <v>1426</v>
      </c>
    </row>
    <row r="6125" spans="1:5">
      <c r="A6125" t="s">
        <v>38</v>
      </c>
      <c r="B6125">
        <v>2012</v>
      </c>
      <c r="C6125">
        <v>52</v>
      </c>
      <c r="D6125">
        <v>15</v>
      </c>
      <c r="E6125">
        <v>2681</v>
      </c>
    </row>
    <row r="6126" spans="1:5">
      <c r="A6126" t="s">
        <v>39</v>
      </c>
      <c r="B6126">
        <v>2012</v>
      </c>
      <c r="C6126">
        <v>52</v>
      </c>
      <c r="D6126">
        <v>31</v>
      </c>
      <c r="E6126">
        <v>12395</v>
      </c>
    </row>
    <row r="6127" spans="1:5">
      <c r="A6127" t="s">
        <v>40</v>
      </c>
      <c r="B6127">
        <v>2012</v>
      </c>
      <c r="C6127">
        <v>52</v>
      </c>
      <c r="D6127">
        <v>29</v>
      </c>
      <c r="E6127">
        <v>2626</v>
      </c>
    </row>
    <row r="6128" spans="1:5">
      <c r="A6128" t="s">
        <v>41</v>
      </c>
      <c r="B6128">
        <v>2012</v>
      </c>
      <c r="C6128">
        <v>52</v>
      </c>
      <c r="D6128">
        <v>20</v>
      </c>
      <c r="E6128">
        <v>4594</v>
      </c>
    </row>
    <row r="6129" spans="1:5">
      <c r="A6129" t="s">
        <v>42</v>
      </c>
      <c r="B6129">
        <v>2012</v>
      </c>
      <c r="C6129">
        <v>52</v>
      </c>
      <c r="D6129">
        <v>24</v>
      </c>
      <c r="E6129">
        <v>6760</v>
      </c>
    </row>
    <row r="6130" spans="1:5">
      <c r="A6130" t="s">
        <v>43</v>
      </c>
      <c r="B6130">
        <v>2012</v>
      </c>
      <c r="C6130">
        <v>52</v>
      </c>
      <c r="D6130">
        <v>207</v>
      </c>
      <c r="E6130">
        <v>7980</v>
      </c>
    </row>
    <row r="6131" spans="1:5">
      <c r="A6131" t="s">
        <v>44</v>
      </c>
      <c r="B6131">
        <v>2012</v>
      </c>
      <c r="C6131">
        <v>52</v>
      </c>
      <c r="D6131">
        <v>62</v>
      </c>
      <c r="E6131">
        <v>9045</v>
      </c>
    </row>
    <row r="6132" spans="1:5">
      <c r="A6132" t="s">
        <v>45</v>
      </c>
      <c r="B6132">
        <v>2012</v>
      </c>
      <c r="C6132">
        <v>52</v>
      </c>
      <c r="D6132">
        <v>9</v>
      </c>
      <c r="E6132">
        <v>1046</v>
      </c>
    </row>
    <row r="6133" spans="1:5">
      <c r="A6133" t="s">
        <v>46</v>
      </c>
      <c r="B6133">
        <v>2012</v>
      </c>
      <c r="C6133">
        <v>52</v>
      </c>
      <c r="D6133">
        <v>41</v>
      </c>
      <c r="E6133">
        <v>8246</v>
      </c>
    </row>
    <row r="6134" spans="1:5">
      <c r="A6134" t="s">
        <v>47</v>
      </c>
      <c r="B6134">
        <v>2012</v>
      </c>
      <c r="C6134">
        <v>52</v>
      </c>
      <c r="D6134">
        <v>21</v>
      </c>
      <c r="E6134">
        <v>2729</v>
      </c>
    </row>
    <row r="6135" spans="1:5">
      <c r="A6135" t="s">
        <v>48</v>
      </c>
      <c r="B6135">
        <v>2012</v>
      </c>
      <c r="C6135">
        <v>52</v>
      </c>
      <c r="D6135">
        <v>17</v>
      </c>
      <c r="E6135">
        <v>1642</v>
      </c>
    </row>
    <row r="6136" spans="1:5">
      <c r="A6136" t="s">
        <v>49</v>
      </c>
      <c r="B6136">
        <v>2012</v>
      </c>
      <c r="C6136">
        <v>52</v>
      </c>
      <c r="D6136">
        <v>57</v>
      </c>
      <c r="E6136">
        <v>10582</v>
      </c>
    </row>
    <row r="6137" spans="1:5">
      <c r="A6137" t="s">
        <v>50</v>
      </c>
      <c r="B6137">
        <v>2012</v>
      </c>
      <c r="C6137">
        <v>52</v>
      </c>
      <c r="D6137">
        <v>20</v>
      </c>
      <c r="E6137">
        <v>3733</v>
      </c>
    </row>
    <row r="6138" spans="1:5">
      <c r="A6138" t="s">
        <v>51</v>
      </c>
      <c r="B6138">
        <v>2012</v>
      </c>
      <c r="C6138">
        <v>52</v>
      </c>
      <c r="D6138">
        <v>16</v>
      </c>
      <c r="E6138">
        <v>3928</v>
      </c>
    </row>
    <row r="6139" spans="1:5">
      <c r="A6139" t="s">
        <v>52</v>
      </c>
      <c r="B6139">
        <v>2012</v>
      </c>
      <c r="C6139">
        <v>52</v>
      </c>
      <c r="D6139">
        <v>19</v>
      </c>
      <c r="E6139">
        <v>3573</v>
      </c>
    </row>
    <row r="6140" spans="1:5">
      <c r="A6140" t="s">
        <v>53</v>
      </c>
      <c r="B6140">
        <v>2012</v>
      </c>
      <c r="C6140">
        <v>52</v>
      </c>
      <c r="D6140">
        <v>53</v>
      </c>
      <c r="E6140">
        <v>4874</v>
      </c>
    </row>
    <row r="6141" spans="1:5">
      <c r="A6141" t="s">
        <v>54</v>
      </c>
      <c r="B6141">
        <v>2012</v>
      </c>
      <c r="C6141">
        <v>52</v>
      </c>
      <c r="D6141">
        <v>61</v>
      </c>
      <c r="E6141">
        <v>30162</v>
      </c>
    </row>
    <row r="6142" spans="1:5">
      <c r="A6142" t="s">
        <v>55</v>
      </c>
      <c r="B6142">
        <v>2012</v>
      </c>
      <c r="C6142">
        <v>52</v>
      </c>
      <c r="D6142">
        <v>42</v>
      </c>
      <c r="E6142">
        <v>17283</v>
      </c>
    </row>
    <row r="6143" spans="1:5">
      <c r="A6143" t="s">
        <v>56</v>
      </c>
      <c r="B6143">
        <v>2012</v>
      </c>
      <c r="C6143">
        <v>52</v>
      </c>
      <c r="D6143">
        <v>12</v>
      </c>
      <c r="E6143">
        <v>2323</v>
      </c>
    </row>
    <row r="6144" spans="1:5">
      <c r="A6144" t="s">
        <v>57</v>
      </c>
      <c r="B6144">
        <v>2012</v>
      </c>
      <c r="C6144">
        <v>52</v>
      </c>
      <c r="D6144">
        <v>100</v>
      </c>
      <c r="E6144">
        <v>83465</v>
      </c>
    </row>
    <row r="6145" spans="1:5">
      <c r="A6145" t="s">
        <v>58</v>
      </c>
      <c r="B6145">
        <v>2012</v>
      </c>
      <c r="C6145">
        <v>52</v>
      </c>
      <c r="D6145">
        <v>18</v>
      </c>
      <c r="E6145">
        <v>3639</v>
      </c>
    </row>
    <row r="6146" spans="1:5">
      <c r="A6146" t="s">
        <v>59</v>
      </c>
      <c r="B6146">
        <v>2012</v>
      </c>
      <c r="C6146">
        <v>52</v>
      </c>
      <c r="D6146">
        <v>33</v>
      </c>
      <c r="E6146">
        <v>8027</v>
      </c>
    </row>
    <row r="6147" spans="1:5">
      <c r="A6147" t="s">
        <v>60</v>
      </c>
      <c r="B6147">
        <v>2012</v>
      </c>
      <c r="C6147">
        <v>52</v>
      </c>
      <c r="D6147">
        <v>36</v>
      </c>
      <c r="E6147">
        <v>1956</v>
      </c>
    </row>
    <row r="6148" spans="1:5">
      <c r="A6148" t="s">
        <v>61</v>
      </c>
      <c r="B6148">
        <v>2012</v>
      </c>
      <c r="C6148">
        <v>52</v>
      </c>
      <c r="D6148">
        <v>22</v>
      </c>
      <c r="E6148">
        <v>2905</v>
      </c>
    </row>
    <row r="6149" spans="1:5">
      <c r="A6149" t="s">
        <v>63</v>
      </c>
      <c r="B6149">
        <v>2012</v>
      </c>
      <c r="C6149">
        <v>52</v>
      </c>
      <c r="D6149">
        <v>1</v>
      </c>
      <c r="E6149">
        <v>394</v>
      </c>
    </row>
    <row r="6150" spans="1:5">
      <c r="A6150" t="s">
        <v>62</v>
      </c>
      <c r="B6150">
        <v>2012</v>
      </c>
      <c r="C6150">
        <v>52</v>
      </c>
      <c r="D6150">
        <v>79</v>
      </c>
      <c r="E6150">
        <v>93031</v>
      </c>
    </row>
    <row r="6151" spans="1:5">
      <c r="A6151" t="s">
        <v>6</v>
      </c>
      <c r="B6151">
        <v>2013</v>
      </c>
      <c r="C6151">
        <v>1</v>
      </c>
      <c r="D6151">
        <v>29</v>
      </c>
      <c r="E6151">
        <v>11317</v>
      </c>
    </row>
    <row r="6152" spans="1:5">
      <c r="A6152" t="s">
        <v>12</v>
      </c>
      <c r="B6152">
        <v>2013</v>
      </c>
      <c r="C6152">
        <v>1</v>
      </c>
      <c r="D6152">
        <v>8</v>
      </c>
      <c r="E6152">
        <v>2124</v>
      </c>
    </row>
    <row r="6153" spans="1:5">
      <c r="A6153" t="s">
        <v>13</v>
      </c>
      <c r="B6153">
        <v>2013</v>
      </c>
      <c r="C6153">
        <v>1</v>
      </c>
      <c r="D6153">
        <v>35</v>
      </c>
      <c r="E6153">
        <v>16891</v>
      </c>
    </row>
    <row r="6154" spans="1:5">
      <c r="A6154" t="s">
        <v>14</v>
      </c>
      <c r="B6154">
        <v>2013</v>
      </c>
      <c r="C6154">
        <v>1</v>
      </c>
      <c r="D6154">
        <v>21</v>
      </c>
      <c r="E6154">
        <v>3148</v>
      </c>
    </row>
    <row r="6155" spans="1:5">
      <c r="A6155" t="s">
        <v>15</v>
      </c>
      <c r="B6155">
        <v>2013</v>
      </c>
      <c r="C6155">
        <v>1</v>
      </c>
      <c r="D6155">
        <v>123</v>
      </c>
      <c r="E6155">
        <v>22412</v>
      </c>
    </row>
    <row r="6156" spans="1:5">
      <c r="A6156" t="s">
        <v>16</v>
      </c>
      <c r="B6156">
        <v>2013</v>
      </c>
      <c r="C6156">
        <v>1</v>
      </c>
      <c r="D6156">
        <v>10</v>
      </c>
      <c r="E6156">
        <v>18535</v>
      </c>
    </row>
    <row r="6157" spans="1:5">
      <c r="A6157" t="s">
        <v>17</v>
      </c>
      <c r="B6157">
        <v>2013</v>
      </c>
      <c r="C6157">
        <v>1</v>
      </c>
      <c r="D6157">
        <v>24</v>
      </c>
      <c r="E6157">
        <v>3619</v>
      </c>
    </row>
    <row r="6158" spans="1:5">
      <c r="A6158" t="s">
        <v>18</v>
      </c>
      <c r="B6158">
        <v>2013</v>
      </c>
      <c r="C6158">
        <v>1</v>
      </c>
      <c r="D6158">
        <v>10</v>
      </c>
      <c r="E6158">
        <v>3041</v>
      </c>
    </row>
    <row r="6159" spans="1:5">
      <c r="A6159" t="s">
        <v>19</v>
      </c>
      <c r="B6159">
        <v>2013</v>
      </c>
      <c r="C6159">
        <v>1</v>
      </c>
      <c r="D6159">
        <v>3</v>
      </c>
      <c r="E6159">
        <v>1047</v>
      </c>
    </row>
    <row r="6160" spans="1:5">
      <c r="A6160" t="s">
        <v>20</v>
      </c>
      <c r="B6160">
        <v>2013</v>
      </c>
      <c r="C6160">
        <v>1</v>
      </c>
      <c r="D6160">
        <v>0</v>
      </c>
      <c r="E6160">
        <v>0</v>
      </c>
    </row>
    <row r="6161" spans="1:5">
      <c r="A6161" t="s">
        <v>21</v>
      </c>
      <c r="B6161">
        <v>2013</v>
      </c>
      <c r="C6161">
        <v>1</v>
      </c>
      <c r="D6161">
        <v>45</v>
      </c>
      <c r="E6161">
        <v>18883</v>
      </c>
    </row>
    <row r="6162" spans="1:5">
      <c r="A6162" t="s">
        <v>22</v>
      </c>
      <c r="B6162">
        <v>2013</v>
      </c>
      <c r="C6162">
        <v>1</v>
      </c>
      <c r="D6162">
        <v>18</v>
      </c>
      <c r="E6162">
        <v>9765</v>
      </c>
    </row>
    <row r="6163" spans="1:5">
      <c r="A6163" t="s">
        <v>23</v>
      </c>
      <c r="B6163">
        <v>2013</v>
      </c>
      <c r="C6163">
        <v>1</v>
      </c>
      <c r="D6163">
        <v>9</v>
      </c>
      <c r="E6163">
        <v>3875</v>
      </c>
    </row>
    <row r="6164" spans="1:5">
      <c r="A6164" t="s">
        <v>24</v>
      </c>
      <c r="B6164">
        <v>2013</v>
      </c>
      <c r="C6164">
        <v>1</v>
      </c>
      <c r="D6164">
        <v>81</v>
      </c>
      <c r="E6164">
        <v>37641</v>
      </c>
    </row>
    <row r="6165" spans="1:5">
      <c r="A6165" t="s">
        <v>25</v>
      </c>
      <c r="B6165">
        <v>2013</v>
      </c>
      <c r="C6165">
        <v>1</v>
      </c>
      <c r="D6165">
        <v>41</v>
      </c>
      <c r="E6165">
        <v>7939</v>
      </c>
    </row>
    <row r="6166" spans="1:5">
      <c r="A6166" t="s">
        <v>26</v>
      </c>
      <c r="B6166">
        <v>2013</v>
      </c>
      <c r="C6166">
        <v>1</v>
      </c>
      <c r="D6166">
        <v>17</v>
      </c>
      <c r="E6166">
        <v>2296</v>
      </c>
    </row>
    <row r="6167" spans="1:5">
      <c r="A6167" t="s">
        <v>27</v>
      </c>
      <c r="B6167">
        <v>2013</v>
      </c>
      <c r="C6167">
        <v>1</v>
      </c>
      <c r="D6167">
        <v>38</v>
      </c>
      <c r="E6167">
        <v>6802</v>
      </c>
    </row>
    <row r="6168" spans="1:5">
      <c r="A6168" t="s">
        <v>28</v>
      </c>
      <c r="B6168">
        <v>2013</v>
      </c>
      <c r="C6168">
        <v>1</v>
      </c>
      <c r="D6168">
        <v>17</v>
      </c>
      <c r="E6168">
        <v>17892</v>
      </c>
    </row>
    <row r="6169" spans="1:5">
      <c r="A6169" t="s">
        <v>29</v>
      </c>
      <c r="B6169">
        <v>2013</v>
      </c>
      <c r="C6169">
        <v>1</v>
      </c>
      <c r="D6169">
        <v>46</v>
      </c>
      <c r="E6169">
        <v>28946</v>
      </c>
    </row>
    <row r="6170" spans="1:5">
      <c r="A6170" t="s">
        <v>30</v>
      </c>
      <c r="B6170">
        <v>2013</v>
      </c>
      <c r="C6170">
        <v>1</v>
      </c>
      <c r="D6170">
        <v>36</v>
      </c>
      <c r="E6170">
        <v>5605</v>
      </c>
    </row>
    <row r="6171" spans="1:5">
      <c r="A6171" t="s">
        <v>31</v>
      </c>
      <c r="B6171">
        <v>2013</v>
      </c>
      <c r="C6171">
        <v>1</v>
      </c>
      <c r="D6171">
        <v>14</v>
      </c>
      <c r="E6171">
        <v>5654</v>
      </c>
    </row>
    <row r="6172" spans="1:5">
      <c r="A6172" t="s">
        <v>32</v>
      </c>
      <c r="B6172">
        <v>2013</v>
      </c>
      <c r="C6172">
        <v>1</v>
      </c>
      <c r="D6172">
        <v>51</v>
      </c>
      <c r="E6172">
        <v>23231</v>
      </c>
    </row>
    <row r="6173" spans="1:5">
      <c r="A6173" t="s">
        <v>33</v>
      </c>
      <c r="B6173">
        <v>2013</v>
      </c>
      <c r="C6173">
        <v>1</v>
      </c>
      <c r="D6173">
        <v>54</v>
      </c>
      <c r="E6173">
        <v>11461</v>
      </c>
    </row>
    <row r="6174" spans="1:5">
      <c r="A6174" t="s">
        <v>34</v>
      </c>
      <c r="B6174">
        <v>2013</v>
      </c>
      <c r="C6174">
        <v>1</v>
      </c>
      <c r="D6174">
        <v>14</v>
      </c>
      <c r="E6174">
        <v>3802</v>
      </c>
    </row>
    <row r="6175" spans="1:5">
      <c r="A6175" t="s">
        <v>35</v>
      </c>
      <c r="B6175">
        <v>2013</v>
      </c>
      <c r="C6175">
        <v>1</v>
      </c>
      <c r="D6175">
        <v>44</v>
      </c>
      <c r="E6175">
        <v>16615</v>
      </c>
    </row>
    <row r="6176" spans="1:5">
      <c r="A6176" t="s">
        <v>36</v>
      </c>
      <c r="B6176">
        <v>2013</v>
      </c>
      <c r="C6176">
        <v>1</v>
      </c>
      <c r="D6176">
        <v>27</v>
      </c>
      <c r="E6176">
        <v>6165</v>
      </c>
    </row>
    <row r="6177" spans="1:5">
      <c r="A6177" t="s">
        <v>37</v>
      </c>
      <c r="B6177">
        <v>2013</v>
      </c>
      <c r="C6177">
        <v>1</v>
      </c>
      <c r="D6177">
        <v>8</v>
      </c>
      <c r="E6177">
        <v>1886</v>
      </c>
    </row>
    <row r="6178" spans="1:5">
      <c r="A6178" t="s">
        <v>38</v>
      </c>
      <c r="B6178">
        <v>2013</v>
      </c>
      <c r="C6178">
        <v>1</v>
      </c>
      <c r="D6178">
        <v>17</v>
      </c>
      <c r="E6178">
        <v>3710</v>
      </c>
    </row>
    <row r="6179" spans="1:5">
      <c r="A6179" t="s">
        <v>39</v>
      </c>
      <c r="B6179">
        <v>2013</v>
      </c>
      <c r="C6179">
        <v>1</v>
      </c>
      <c r="D6179">
        <v>33</v>
      </c>
      <c r="E6179">
        <v>14244</v>
      </c>
    </row>
    <row r="6180" spans="1:5">
      <c r="A6180" t="s">
        <v>40</v>
      </c>
      <c r="B6180">
        <v>2013</v>
      </c>
      <c r="C6180">
        <v>1</v>
      </c>
      <c r="D6180">
        <v>28</v>
      </c>
      <c r="E6180">
        <v>3721</v>
      </c>
    </row>
    <row r="6181" spans="1:5">
      <c r="A6181" t="s">
        <v>41</v>
      </c>
      <c r="B6181">
        <v>2013</v>
      </c>
      <c r="C6181">
        <v>1</v>
      </c>
      <c r="D6181">
        <v>20</v>
      </c>
      <c r="E6181">
        <v>5358</v>
      </c>
    </row>
    <row r="6182" spans="1:5">
      <c r="A6182" t="s">
        <v>42</v>
      </c>
      <c r="B6182">
        <v>2013</v>
      </c>
      <c r="C6182">
        <v>1</v>
      </c>
      <c r="D6182">
        <v>25</v>
      </c>
      <c r="E6182">
        <v>7813</v>
      </c>
    </row>
    <row r="6183" spans="1:5">
      <c r="A6183" t="s">
        <v>43</v>
      </c>
      <c r="B6183">
        <v>2013</v>
      </c>
      <c r="C6183">
        <v>1</v>
      </c>
      <c r="D6183">
        <v>207</v>
      </c>
      <c r="E6183">
        <v>9934</v>
      </c>
    </row>
    <row r="6184" spans="1:5">
      <c r="A6184" t="s">
        <v>44</v>
      </c>
      <c r="B6184">
        <v>2013</v>
      </c>
      <c r="C6184">
        <v>1</v>
      </c>
      <c r="D6184">
        <v>67</v>
      </c>
      <c r="E6184">
        <v>15160</v>
      </c>
    </row>
    <row r="6185" spans="1:5">
      <c r="A6185" t="s">
        <v>45</v>
      </c>
      <c r="B6185">
        <v>2013</v>
      </c>
      <c r="C6185">
        <v>1</v>
      </c>
      <c r="D6185">
        <v>11</v>
      </c>
      <c r="E6185">
        <v>1480</v>
      </c>
    </row>
    <row r="6186" spans="1:5">
      <c r="A6186" t="s">
        <v>46</v>
      </c>
      <c r="B6186">
        <v>2013</v>
      </c>
      <c r="C6186">
        <v>1</v>
      </c>
      <c r="D6186">
        <v>50</v>
      </c>
      <c r="E6186">
        <v>12665</v>
      </c>
    </row>
    <row r="6187" spans="1:5">
      <c r="A6187" t="s">
        <v>47</v>
      </c>
      <c r="B6187">
        <v>2013</v>
      </c>
      <c r="C6187">
        <v>1</v>
      </c>
      <c r="D6187">
        <v>19</v>
      </c>
      <c r="E6187">
        <v>3441</v>
      </c>
    </row>
    <row r="6188" spans="1:5">
      <c r="A6188" t="s">
        <v>48</v>
      </c>
      <c r="B6188">
        <v>2013</v>
      </c>
      <c r="C6188">
        <v>1</v>
      </c>
      <c r="D6188">
        <v>17</v>
      </c>
      <c r="E6188">
        <v>2260</v>
      </c>
    </row>
    <row r="6189" spans="1:5">
      <c r="A6189" t="s">
        <v>49</v>
      </c>
      <c r="B6189">
        <v>2013</v>
      </c>
      <c r="C6189">
        <v>1</v>
      </c>
      <c r="D6189">
        <v>59</v>
      </c>
      <c r="E6189">
        <v>12839</v>
      </c>
    </row>
    <row r="6190" spans="1:5">
      <c r="A6190" t="s">
        <v>50</v>
      </c>
      <c r="B6190">
        <v>2013</v>
      </c>
      <c r="C6190">
        <v>1</v>
      </c>
      <c r="D6190">
        <v>20</v>
      </c>
      <c r="E6190">
        <v>4323</v>
      </c>
    </row>
    <row r="6191" spans="1:5">
      <c r="A6191" t="s">
        <v>51</v>
      </c>
      <c r="B6191">
        <v>2013</v>
      </c>
      <c r="C6191">
        <v>1</v>
      </c>
      <c r="D6191">
        <v>19</v>
      </c>
      <c r="E6191">
        <v>5434</v>
      </c>
    </row>
    <row r="6192" spans="1:5">
      <c r="A6192" t="s">
        <v>52</v>
      </c>
      <c r="B6192">
        <v>2013</v>
      </c>
      <c r="C6192">
        <v>1</v>
      </c>
      <c r="D6192">
        <v>19</v>
      </c>
      <c r="E6192">
        <v>4558</v>
      </c>
    </row>
    <row r="6193" spans="1:5">
      <c r="A6193" t="s">
        <v>53</v>
      </c>
      <c r="B6193">
        <v>2013</v>
      </c>
      <c r="C6193">
        <v>1</v>
      </c>
      <c r="D6193">
        <v>61</v>
      </c>
      <c r="E6193">
        <v>8074</v>
      </c>
    </row>
    <row r="6194" spans="1:5">
      <c r="A6194" t="s">
        <v>54</v>
      </c>
      <c r="B6194">
        <v>2013</v>
      </c>
      <c r="C6194">
        <v>1</v>
      </c>
      <c r="D6194">
        <v>65</v>
      </c>
      <c r="E6194">
        <v>36652</v>
      </c>
    </row>
    <row r="6195" spans="1:5">
      <c r="A6195" t="s">
        <v>55</v>
      </c>
      <c r="B6195">
        <v>2013</v>
      </c>
      <c r="C6195">
        <v>1</v>
      </c>
      <c r="D6195">
        <v>43</v>
      </c>
      <c r="E6195">
        <v>19358</v>
      </c>
    </row>
    <row r="6196" spans="1:5">
      <c r="A6196" t="s">
        <v>56</v>
      </c>
      <c r="B6196">
        <v>2013</v>
      </c>
      <c r="C6196">
        <v>1</v>
      </c>
      <c r="D6196">
        <v>12</v>
      </c>
      <c r="E6196">
        <v>2848</v>
      </c>
    </row>
    <row r="6197" spans="1:5">
      <c r="A6197" t="s">
        <v>57</v>
      </c>
      <c r="B6197">
        <v>2013</v>
      </c>
      <c r="C6197">
        <v>1</v>
      </c>
      <c r="D6197">
        <v>100</v>
      </c>
      <c r="E6197">
        <v>81599</v>
      </c>
    </row>
    <row r="6198" spans="1:5">
      <c r="A6198" t="s">
        <v>58</v>
      </c>
      <c r="B6198">
        <v>2013</v>
      </c>
      <c r="C6198">
        <v>1</v>
      </c>
      <c r="D6198">
        <v>19</v>
      </c>
      <c r="E6198">
        <v>4574</v>
      </c>
    </row>
    <row r="6199" spans="1:5">
      <c r="A6199" t="s">
        <v>59</v>
      </c>
      <c r="B6199">
        <v>2013</v>
      </c>
      <c r="C6199">
        <v>1</v>
      </c>
      <c r="D6199">
        <v>34</v>
      </c>
      <c r="E6199">
        <v>12097</v>
      </c>
    </row>
    <row r="6200" spans="1:5">
      <c r="A6200" t="s">
        <v>60</v>
      </c>
      <c r="B6200">
        <v>2013</v>
      </c>
      <c r="C6200">
        <v>1</v>
      </c>
      <c r="D6200">
        <v>37</v>
      </c>
      <c r="E6200">
        <v>2705</v>
      </c>
    </row>
    <row r="6201" spans="1:5">
      <c r="A6201" t="s">
        <v>61</v>
      </c>
      <c r="B6201">
        <v>2013</v>
      </c>
      <c r="C6201">
        <v>1</v>
      </c>
      <c r="D6201">
        <v>22</v>
      </c>
      <c r="E6201">
        <v>3707</v>
      </c>
    </row>
    <row r="6202" spans="1:5">
      <c r="A6202" t="s">
        <v>63</v>
      </c>
      <c r="B6202">
        <v>2013</v>
      </c>
      <c r="C6202">
        <v>1</v>
      </c>
      <c r="D6202">
        <v>1</v>
      </c>
      <c r="E6202">
        <v>373</v>
      </c>
    </row>
    <row r="6203" spans="1:5">
      <c r="A6203" t="s">
        <v>62</v>
      </c>
      <c r="B6203">
        <v>2013</v>
      </c>
      <c r="C6203">
        <v>1</v>
      </c>
      <c r="D6203">
        <v>75</v>
      </c>
      <c r="E6203">
        <v>99882</v>
      </c>
    </row>
    <row r="6204" spans="1:5">
      <c r="A6204" t="s">
        <v>6</v>
      </c>
      <c r="B6204">
        <v>2013</v>
      </c>
      <c r="C6204">
        <v>2</v>
      </c>
      <c r="D6204">
        <v>29</v>
      </c>
      <c r="E6204">
        <v>14482</v>
      </c>
    </row>
    <row r="6205" spans="1:5">
      <c r="A6205" t="s">
        <v>12</v>
      </c>
      <c r="B6205">
        <v>2013</v>
      </c>
      <c r="C6205">
        <v>2</v>
      </c>
      <c r="D6205">
        <v>9</v>
      </c>
      <c r="E6205">
        <v>2164</v>
      </c>
    </row>
    <row r="6206" spans="1:5">
      <c r="A6206" t="s">
        <v>13</v>
      </c>
      <c r="B6206">
        <v>2013</v>
      </c>
      <c r="C6206">
        <v>2</v>
      </c>
      <c r="D6206">
        <v>36</v>
      </c>
      <c r="E6206">
        <v>22951</v>
      </c>
    </row>
    <row r="6207" spans="1:5">
      <c r="A6207" t="s">
        <v>14</v>
      </c>
      <c r="B6207">
        <v>2013</v>
      </c>
      <c r="C6207">
        <v>2</v>
      </c>
      <c r="D6207">
        <v>22</v>
      </c>
      <c r="E6207">
        <v>5215</v>
      </c>
    </row>
    <row r="6208" spans="1:5">
      <c r="A6208" t="s">
        <v>15</v>
      </c>
      <c r="B6208">
        <v>2013</v>
      </c>
      <c r="C6208">
        <v>2</v>
      </c>
      <c r="D6208">
        <v>125</v>
      </c>
      <c r="E6208">
        <v>33843</v>
      </c>
    </row>
    <row r="6209" spans="1:5">
      <c r="A6209" t="s">
        <v>16</v>
      </c>
      <c r="B6209">
        <v>2013</v>
      </c>
      <c r="C6209">
        <v>2</v>
      </c>
      <c r="D6209">
        <v>11</v>
      </c>
      <c r="E6209">
        <v>23724</v>
      </c>
    </row>
    <row r="6210" spans="1:5">
      <c r="A6210" t="s">
        <v>17</v>
      </c>
      <c r="B6210">
        <v>2013</v>
      </c>
      <c r="C6210">
        <v>2</v>
      </c>
      <c r="D6210">
        <v>24</v>
      </c>
      <c r="E6210">
        <v>4555</v>
      </c>
    </row>
    <row r="6211" spans="1:5">
      <c r="A6211" t="s">
        <v>18</v>
      </c>
      <c r="B6211">
        <v>2013</v>
      </c>
      <c r="C6211">
        <v>2</v>
      </c>
      <c r="D6211">
        <v>9</v>
      </c>
      <c r="E6211">
        <v>2952</v>
      </c>
    </row>
    <row r="6212" spans="1:5">
      <c r="A6212" t="s">
        <v>19</v>
      </c>
      <c r="B6212">
        <v>2013</v>
      </c>
      <c r="C6212">
        <v>2</v>
      </c>
      <c r="D6212">
        <v>3</v>
      </c>
      <c r="E6212">
        <v>1972</v>
      </c>
    </row>
    <row r="6213" spans="1:5">
      <c r="A6213" t="s">
        <v>20</v>
      </c>
      <c r="B6213">
        <v>2013</v>
      </c>
      <c r="C6213">
        <v>2</v>
      </c>
      <c r="D6213">
        <v>0</v>
      </c>
      <c r="E6213">
        <v>0</v>
      </c>
    </row>
    <row r="6214" spans="1:5">
      <c r="A6214" t="s">
        <v>21</v>
      </c>
      <c r="B6214">
        <v>2013</v>
      </c>
      <c r="C6214">
        <v>2</v>
      </c>
      <c r="D6214">
        <v>43</v>
      </c>
      <c r="E6214">
        <v>28497</v>
      </c>
    </row>
    <row r="6215" spans="1:5">
      <c r="A6215" t="s">
        <v>22</v>
      </c>
      <c r="B6215">
        <v>2013</v>
      </c>
      <c r="C6215">
        <v>2</v>
      </c>
      <c r="D6215">
        <v>19</v>
      </c>
      <c r="E6215">
        <v>12954</v>
      </c>
    </row>
    <row r="6216" spans="1:5">
      <c r="A6216" t="s">
        <v>23</v>
      </c>
      <c r="B6216">
        <v>2013</v>
      </c>
      <c r="C6216">
        <v>2</v>
      </c>
      <c r="D6216">
        <v>10</v>
      </c>
      <c r="E6216">
        <v>4753</v>
      </c>
    </row>
    <row r="6217" spans="1:5">
      <c r="A6217" t="s">
        <v>24</v>
      </c>
      <c r="B6217">
        <v>2013</v>
      </c>
      <c r="C6217">
        <v>2</v>
      </c>
      <c r="D6217">
        <v>86</v>
      </c>
      <c r="E6217">
        <v>46181</v>
      </c>
    </row>
    <row r="6218" spans="1:5">
      <c r="A6218" t="s">
        <v>25</v>
      </c>
      <c r="B6218">
        <v>2013</v>
      </c>
      <c r="C6218">
        <v>2</v>
      </c>
      <c r="D6218">
        <v>41</v>
      </c>
      <c r="E6218">
        <v>11400</v>
      </c>
    </row>
    <row r="6219" spans="1:5">
      <c r="A6219" t="s">
        <v>26</v>
      </c>
      <c r="B6219">
        <v>2013</v>
      </c>
      <c r="C6219">
        <v>2</v>
      </c>
      <c r="D6219">
        <v>16</v>
      </c>
      <c r="E6219">
        <v>2870</v>
      </c>
    </row>
    <row r="6220" spans="1:5">
      <c r="A6220" t="s">
        <v>27</v>
      </c>
      <c r="B6220">
        <v>2013</v>
      </c>
      <c r="C6220">
        <v>2</v>
      </c>
      <c r="D6220">
        <v>37</v>
      </c>
      <c r="E6220">
        <v>8317</v>
      </c>
    </row>
    <row r="6221" spans="1:5">
      <c r="A6221" t="s">
        <v>28</v>
      </c>
      <c r="B6221">
        <v>2013</v>
      </c>
      <c r="C6221">
        <v>2</v>
      </c>
      <c r="D6221">
        <v>19</v>
      </c>
      <c r="E6221">
        <v>22036</v>
      </c>
    </row>
    <row r="6222" spans="1:5">
      <c r="A6222" t="s">
        <v>29</v>
      </c>
      <c r="B6222">
        <v>2013</v>
      </c>
      <c r="C6222">
        <v>2</v>
      </c>
      <c r="D6222">
        <v>50</v>
      </c>
      <c r="E6222">
        <v>30265</v>
      </c>
    </row>
    <row r="6223" spans="1:5">
      <c r="A6223" t="s">
        <v>30</v>
      </c>
      <c r="B6223">
        <v>2013</v>
      </c>
      <c r="C6223">
        <v>2</v>
      </c>
      <c r="D6223">
        <v>36</v>
      </c>
      <c r="E6223">
        <v>7361</v>
      </c>
    </row>
    <row r="6224" spans="1:5">
      <c r="A6224" t="s">
        <v>31</v>
      </c>
      <c r="B6224">
        <v>2013</v>
      </c>
      <c r="C6224">
        <v>2</v>
      </c>
      <c r="D6224">
        <v>13</v>
      </c>
      <c r="E6224">
        <v>9373</v>
      </c>
    </row>
    <row r="6225" spans="1:5">
      <c r="A6225" t="s">
        <v>32</v>
      </c>
      <c r="B6225">
        <v>2013</v>
      </c>
      <c r="C6225">
        <v>2</v>
      </c>
      <c r="D6225">
        <v>49</v>
      </c>
      <c r="E6225">
        <v>29187</v>
      </c>
    </row>
    <row r="6226" spans="1:5">
      <c r="A6226" t="s">
        <v>33</v>
      </c>
      <c r="B6226">
        <v>2013</v>
      </c>
      <c r="C6226">
        <v>2</v>
      </c>
      <c r="D6226">
        <v>54</v>
      </c>
      <c r="E6226">
        <v>17954</v>
      </c>
    </row>
    <row r="6227" spans="1:5">
      <c r="A6227" t="s">
        <v>34</v>
      </c>
      <c r="B6227">
        <v>2013</v>
      </c>
      <c r="C6227">
        <v>2</v>
      </c>
      <c r="D6227">
        <v>13</v>
      </c>
      <c r="E6227">
        <v>4595</v>
      </c>
    </row>
    <row r="6228" spans="1:5">
      <c r="A6228" t="s">
        <v>35</v>
      </c>
      <c r="B6228">
        <v>2013</v>
      </c>
      <c r="C6228">
        <v>2</v>
      </c>
      <c r="D6228">
        <v>44</v>
      </c>
      <c r="E6228">
        <v>17428</v>
      </c>
    </row>
    <row r="6229" spans="1:5">
      <c r="A6229" t="s">
        <v>36</v>
      </c>
      <c r="B6229">
        <v>2013</v>
      </c>
      <c r="C6229">
        <v>2</v>
      </c>
      <c r="D6229">
        <v>27</v>
      </c>
      <c r="E6229">
        <v>8264</v>
      </c>
    </row>
    <row r="6230" spans="1:5">
      <c r="A6230" t="s">
        <v>37</v>
      </c>
      <c r="B6230">
        <v>2013</v>
      </c>
      <c r="C6230">
        <v>2</v>
      </c>
      <c r="D6230">
        <v>8</v>
      </c>
      <c r="E6230">
        <v>2454</v>
      </c>
    </row>
    <row r="6231" spans="1:5">
      <c r="A6231" t="s">
        <v>38</v>
      </c>
      <c r="B6231">
        <v>2013</v>
      </c>
      <c r="C6231">
        <v>2</v>
      </c>
      <c r="D6231">
        <v>17</v>
      </c>
      <c r="E6231">
        <v>4494</v>
      </c>
    </row>
    <row r="6232" spans="1:5">
      <c r="A6232" t="s">
        <v>39</v>
      </c>
      <c r="B6232">
        <v>2013</v>
      </c>
      <c r="C6232">
        <v>2</v>
      </c>
      <c r="D6232">
        <v>32</v>
      </c>
      <c r="E6232">
        <v>15950</v>
      </c>
    </row>
    <row r="6233" spans="1:5">
      <c r="A6233" t="s">
        <v>40</v>
      </c>
      <c r="B6233">
        <v>2013</v>
      </c>
      <c r="C6233">
        <v>2</v>
      </c>
      <c r="D6233">
        <v>28</v>
      </c>
      <c r="E6233">
        <v>4810</v>
      </c>
    </row>
    <row r="6234" spans="1:5">
      <c r="A6234" t="s">
        <v>41</v>
      </c>
      <c r="B6234">
        <v>2013</v>
      </c>
      <c r="C6234">
        <v>2</v>
      </c>
      <c r="D6234">
        <v>19</v>
      </c>
      <c r="E6234">
        <v>7196</v>
      </c>
    </row>
    <row r="6235" spans="1:5">
      <c r="A6235" t="s">
        <v>42</v>
      </c>
      <c r="B6235">
        <v>2013</v>
      </c>
      <c r="C6235">
        <v>2</v>
      </c>
      <c r="D6235">
        <v>26</v>
      </c>
      <c r="E6235">
        <v>9932</v>
      </c>
    </row>
    <row r="6236" spans="1:5">
      <c r="A6236" t="s">
        <v>43</v>
      </c>
      <c r="B6236">
        <v>2013</v>
      </c>
      <c r="C6236">
        <v>2</v>
      </c>
      <c r="D6236">
        <v>209</v>
      </c>
      <c r="E6236">
        <v>15152</v>
      </c>
    </row>
    <row r="6237" spans="1:5">
      <c r="A6237" t="s">
        <v>44</v>
      </c>
      <c r="B6237">
        <v>2013</v>
      </c>
      <c r="C6237">
        <v>2</v>
      </c>
      <c r="D6237">
        <v>65</v>
      </c>
      <c r="E6237">
        <v>21211</v>
      </c>
    </row>
    <row r="6238" spans="1:5">
      <c r="A6238" t="s">
        <v>45</v>
      </c>
      <c r="B6238">
        <v>2013</v>
      </c>
      <c r="C6238">
        <v>2</v>
      </c>
      <c r="D6238">
        <v>12</v>
      </c>
      <c r="E6238">
        <v>2297</v>
      </c>
    </row>
    <row r="6239" spans="1:5">
      <c r="A6239" t="s">
        <v>46</v>
      </c>
      <c r="B6239">
        <v>2013</v>
      </c>
      <c r="C6239">
        <v>2</v>
      </c>
      <c r="D6239">
        <v>50</v>
      </c>
      <c r="E6239">
        <v>16748</v>
      </c>
    </row>
    <row r="6240" spans="1:5">
      <c r="A6240" t="s">
        <v>47</v>
      </c>
      <c r="B6240">
        <v>2013</v>
      </c>
      <c r="C6240">
        <v>2</v>
      </c>
      <c r="D6240">
        <v>19</v>
      </c>
      <c r="E6240">
        <v>4625</v>
      </c>
    </row>
    <row r="6241" spans="1:5">
      <c r="A6241" t="s">
        <v>48</v>
      </c>
      <c r="B6241">
        <v>2013</v>
      </c>
      <c r="C6241">
        <v>2</v>
      </c>
      <c r="D6241">
        <v>17</v>
      </c>
      <c r="E6241">
        <v>3855</v>
      </c>
    </row>
    <row r="6242" spans="1:5">
      <c r="A6242" t="s">
        <v>49</v>
      </c>
      <c r="B6242">
        <v>2013</v>
      </c>
      <c r="C6242">
        <v>2</v>
      </c>
      <c r="D6242">
        <v>60</v>
      </c>
      <c r="E6242">
        <v>17711</v>
      </c>
    </row>
    <row r="6243" spans="1:5">
      <c r="A6243" t="s">
        <v>50</v>
      </c>
      <c r="B6243">
        <v>2013</v>
      </c>
      <c r="C6243">
        <v>2</v>
      </c>
      <c r="D6243">
        <v>19</v>
      </c>
      <c r="E6243">
        <v>5433</v>
      </c>
    </row>
    <row r="6244" spans="1:5">
      <c r="A6244" t="s">
        <v>51</v>
      </c>
      <c r="B6244">
        <v>2013</v>
      </c>
      <c r="C6244">
        <v>2</v>
      </c>
      <c r="D6244">
        <v>20</v>
      </c>
      <c r="E6244">
        <v>7094</v>
      </c>
    </row>
    <row r="6245" spans="1:5">
      <c r="A6245" t="s">
        <v>52</v>
      </c>
      <c r="B6245">
        <v>2013</v>
      </c>
      <c r="C6245">
        <v>2</v>
      </c>
      <c r="D6245">
        <v>19</v>
      </c>
      <c r="E6245">
        <v>5532</v>
      </c>
    </row>
    <row r="6246" spans="1:5">
      <c r="A6246" t="s">
        <v>53</v>
      </c>
      <c r="B6246">
        <v>2013</v>
      </c>
      <c r="C6246">
        <v>2</v>
      </c>
      <c r="D6246">
        <v>57</v>
      </c>
      <c r="E6246">
        <v>12639</v>
      </c>
    </row>
    <row r="6247" spans="1:5">
      <c r="A6247" t="s">
        <v>54</v>
      </c>
      <c r="B6247">
        <v>2013</v>
      </c>
      <c r="C6247">
        <v>2</v>
      </c>
      <c r="D6247">
        <v>65</v>
      </c>
      <c r="E6247">
        <v>46197</v>
      </c>
    </row>
    <row r="6248" spans="1:5">
      <c r="A6248" t="s">
        <v>55</v>
      </c>
      <c r="B6248">
        <v>2013</v>
      </c>
      <c r="C6248">
        <v>2</v>
      </c>
      <c r="D6248">
        <v>45</v>
      </c>
      <c r="E6248">
        <v>20494</v>
      </c>
    </row>
    <row r="6249" spans="1:5">
      <c r="A6249" t="s">
        <v>56</v>
      </c>
      <c r="B6249">
        <v>2013</v>
      </c>
      <c r="C6249">
        <v>2</v>
      </c>
      <c r="D6249">
        <v>12</v>
      </c>
      <c r="E6249">
        <v>3501</v>
      </c>
    </row>
    <row r="6250" spans="1:5">
      <c r="A6250" t="s">
        <v>57</v>
      </c>
      <c r="B6250">
        <v>2013</v>
      </c>
      <c r="C6250">
        <v>2</v>
      </c>
      <c r="D6250">
        <v>100</v>
      </c>
      <c r="E6250">
        <v>84816</v>
      </c>
    </row>
    <row r="6251" spans="1:5">
      <c r="A6251" t="s">
        <v>58</v>
      </c>
      <c r="B6251">
        <v>2013</v>
      </c>
      <c r="C6251">
        <v>2</v>
      </c>
      <c r="D6251">
        <v>19</v>
      </c>
      <c r="E6251">
        <v>7515</v>
      </c>
    </row>
    <row r="6252" spans="1:5">
      <c r="A6252" t="s">
        <v>59</v>
      </c>
      <c r="B6252">
        <v>2013</v>
      </c>
      <c r="C6252">
        <v>2</v>
      </c>
      <c r="D6252">
        <v>39</v>
      </c>
      <c r="E6252">
        <v>15879</v>
      </c>
    </row>
    <row r="6253" spans="1:5">
      <c r="A6253" t="s">
        <v>60</v>
      </c>
      <c r="B6253">
        <v>2013</v>
      </c>
      <c r="C6253">
        <v>2</v>
      </c>
      <c r="D6253">
        <v>36</v>
      </c>
      <c r="E6253">
        <v>3770</v>
      </c>
    </row>
    <row r="6254" spans="1:5">
      <c r="A6254" t="s">
        <v>61</v>
      </c>
      <c r="B6254">
        <v>2013</v>
      </c>
      <c r="C6254">
        <v>2</v>
      </c>
      <c r="D6254">
        <v>23</v>
      </c>
      <c r="E6254">
        <v>4666</v>
      </c>
    </row>
    <row r="6255" spans="1:5">
      <c r="A6255" t="s">
        <v>63</v>
      </c>
      <c r="B6255">
        <v>2013</v>
      </c>
      <c r="C6255">
        <v>2</v>
      </c>
      <c r="D6255">
        <v>1</v>
      </c>
      <c r="E6255">
        <v>389</v>
      </c>
    </row>
    <row r="6256" spans="1:5">
      <c r="A6256" t="s">
        <v>62</v>
      </c>
      <c r="B6256">
        <v>2013</v>
      </c>
      <c r="C6256">
        <v>2</v>
      </c>
      <c r="D6256">
        <v>73</v>
      </c>
      <c r="E6256">
        <v>107923</v>
      </c>
    </row>
    <row r="6257" spans="1:5">
      <c r="A6257" t="s">
        <v>6</v>
      </c>
      <c r="B6257">
        <v>2013</v>
      </c>
      <c r="C6257">
        <v>3</v>
      </c>
      <c r="D6257">
        <v>29</v>
      </c>
      <c r="E6257">
        <v>13523</v>
      </c>
    </row>
    <row r="6258" spans="1:5">
      <c r="A6258" t="s">
        <v>12</v>
      </c>
      <c r="B6258">
        <v>2013</v>
      </c>
      <c r="C6258">
        <v>3</v>
      </c>
      <c r="D6258">
        <v>9</v>
      </c>
      <c r="E6258">
        <v>2211</v>
      </c>
    </row>
    <row r="6259" spans="1:5">
      <c r="A6259" t="s">
        <v>13</v>
      </c>
      <c r="B6259">
        <v>2013</v>
      </c>
      <c r="C6259">
        <v>3</v>
      </c>
      <c r="D6259">
        <v>36</v>
      </c>
      <c r="E6259">
        <v>23906</v>
      </c>
    </row>
    <row r="6260" spans="1:5">
      <c r="A6260" t="s">
        <v>14</v>
      </c>
      <c r="B6260">
        <v>2013</v>
      </c>
      <c r="C6260">
        <v>3</v>
      </c>
      <c r="D6260">
        <v>20</v>
      </c>
      <c r="E6260">
        <v>4963</v>
      </c>
    </row>
    <row r="6261" spans="1:5">
      <c r="A6261" t="s">
        <v>15</v>
      </c>
      <c r="B6261">
        <v>2013</v>
      </c>
      <c r="C6261">
        <v>3</v>
      </c>
      <c r="D6261">
        <v>126</v>
      </c>
      <c r="E6261">
        <v>35737</v>
      </c>
    </row>
    <row r="6262" spans="1:5">
      <c r="A6262" t="s">
        <v>16</v>
      </c>
      <c r="B6262">
        <v>2013</v>
      </c>
      <c r="C6262">
        <v>3</v>
      </c>
      <c r="D6262">
        <v>11</v>
      </c>
      <c r="E6262">
        <v>22966</v>
      </c>
    </row>
    <row r="6263" spans="1:5">
      <c r="A6263" t="s">
        <v>17</v>
      </c>
      <c r="B6263">
        <v>2013</v>
      </c>
      <c r="C6263">
        <v>3</v>
      </c>
      <c r="D6263">
        <v>22</v>
      </c>
      <c r="E6263">
        <v>3333</v>
      </c>
    </row>
    <row r="6264" spans="1:5">
      <c r="A6264" t="s">
        <v>18</v>
      </c>
      <c r="B6264">
        <v>2013</v>
      </c>
      <c r="C6264">
        <v>3</v>
      </c>
      <c r="D6264">
        <v>9</v>
      </c>
      <c r="E6264">
        <v>2691</v>
      </c>
    </row>
    <row r="6265" spans="1:5">
      <c r="A6265" t="s">
        <v>19</v>
      </c>
      <c r="B6265">
        <v>2013</v>
      </c>
      <c r="C6265">
        <v>3</v>
      </c>
      <c r="D6265">
        <v>3</v>
      </c>
      <c r="E6265">
        <v>2197</v>
      </c>
    </row>
    <row r="6266" spans="1:5">
      <c r="A6266" t="s">
        <v>20</v>
      </c>
      <c r="B6266">
        <v>2013</v>
      </c>
      <c r="C6266">
        <v>3</v>
      </c>
      <c r="D6266">
        <v>0</v>
      </c>
      <c r="E6266">
        <v>0</v>
      </c>
    </row>
    <row r="6267" spans="1:5">
      <c r="A6267" t="s">
        <v>21</v>
      </c>
      <c r="B6267">
        <v>2013</v>
      </c>
      <c r="C6267">
        <v>3</v>
      </c>
      <c r="D6267">
        <v>42</v>
      </c>
      <c r="E6267">
        <v>27973</v>
      </c>
    </row>
    <row r="6268" spans="1:5">
      <c r="A6268" t="s">
        <v>22</v>
      </c>
      <c r="B6268">
        <v>2013</v>
      </c>
      <c r="C6268">
        <v>3</v>
      </c>
      <c r="D6268">
        <v>20</v>
      </c>
      <c r="E6268">
        <v>15216</v>
      </c>
    </row>
    <row r="6269" spans="1:5">
      <c r="A6269" t="s">
        <v>23</v>
      </c>
      <c r="B6269">
        <v>2013</v>
      </c>
      <c r="C6269">
        <v>3</v>
      </c>
      <c r="D6269">
        <v>11</v>
      </c>
      <c r="E6269">
        <v>5046</v>
      </c>
    </row>
    <row r="6270" spans="1:5">
      <c r="A6270" t="s">
        <v>24</v>
      </c>
      <c r="B6270">
        <v>2013</v>
      </c>
      <c r="C6270">
        <v>3</v>
      </c>
      <c r="D6270">
        <v>88</v>
      </c>
      <c r="E6270">
        <v>46027</v>
      </c>
    </row>
    <row r="6271" spans="1:5">
      <c r="A6271" t="s">
        <v>25</v>
      </c>
      <c r="B6271">
        <v>2013</v>
      </c>
      <c r="C6271">
        <v>3</v>
      </c>
      <c r="D6271">
        <v>41</v>
      </c>
      <c r="E6271">
        <v>11296</v>
      </c>
    </row>
    <row r="6272" spans="1:5">
      <c r="A6272" t="s">
        <v>26</v>
      </c>
      <c r="B6272">
        <v>2013</v>
      </c>
      <c r="C6272">
        <v>3</v>
      </c>
      <c r="D6272">
        <v>17</v>
      </c>
      <c r="E6272">
        <v>3348</v>
      </c>
    </row>
    <row r="6273" spans="1:5">
      <c r="A6273" t="s">
        <v>27</v>
      </c>
      <c r="B6273">
        <v>2013</v>
      </c>
      <c r="C6273">
        <v>3</v>
      </c>
      <c r="D6273">
        <v>36</v>
      </c>
      <c r="E6273">
        <v>8498</v>
      </c>
    </row>
    <row r="6274" spans="1:5">
      <c r="A6274" t="s">
        <v>28</v>
      </c>
      <c r="B6274">
        <v>2013</v>
      </c>
      <c r="C6274">
        <v>3</v>
      </c>
      <c r="D6274">
        <v>19</v>
      </c>
      <c r="E6274">
        <v>22241</v>
      </c>
    </row>
    <row r="6275" spans="1:5">
      <c r="A6275" t="s">
        <v>29</v>
      </c>
      <c r="B6275">
        <v>2013</v>
      </c>
      <c r="C6275">
        <v>3</v>
      </c>
      <c r="D6275">
        <v>53</v>
      </c>
      <c r="E6275">
        <v>30613</v>
      </c>
    </row>
    <row r="6276" spans="1:5">
      <c r="A6276" t="s">
        <v>30</v>
      </c>
      <c r="B6276">
        <v>2013</v>
      </c>
      <c r="C6276">
        <v>3</v>
      </c>
      <c r="D6276">
        <v>36</v>
      </c>
      <c r="E6276">
        <v>6934</v>
      </c>
    </row>
    <row r="6277" spans="1:5">
      <c r="A6277" t="s">
        <v>31</v>
      </c>
      <c r="B6277">
        <v>2013</v>
      </c>
      <c r="C6277">
        <v>3</v>
      </c>
      <c r="D6277">
        <v>15</v>
      </c>
      <c r="E6277">
        <v>10464</v>
      </c>
    </row>
    <row r="6278" spans="1:5">
      <c r="A6278" t="s">
        <v>32</v>
      </c>
      <c r="B6278">
        <v>2013</v>
      </c>
      <c r="C6278">
        <v>3</v>
      </c>
      <c r="D6278">
        <v>52</v>
      </c>
      <c r="E6278">
        <v>30182</v>
      </c>
    </row>
    <row r="6279" spans="1:5">
      <c r="A6279" t="s">
        <v>33</v>
      </c>
      <c r="B6279">
        <v>2013</v>
      </c>
      <c r="C6279">
        <v>3</v>
      </c>
      <c r="D6279">
        <v>56</v>
      </c>
      <c r="E6279">
        <v>17648</v>
      </c>
    </row>
    <row r="6280" spans="1:5">
      <c r="A6280" t="s">
        <v>34</v>
      </c>
      <c r="B6280">
        <v>2013</v>
      </c>
      <c r="C6280">
        <v>3</v>
      </c>
      <c r="D6280">
        <v>13</v>
      </c>
      <c r="E6280">
        <v>4940</v>
      </c>
    </row>
    <row r="6281" spans="1:5">
      <c r="A6281" t="s">
        <v>35</v>
      </c>
      <c r="B6281">
        <v>2013</v>
      </c>
      <c r="C6281">
        <v>3</v>
      </c>
      <c r="D6281">
        <v>45</v>
      </c>
      <c r="E6281">
        <v>16639</v>
      </c>
    </row>
    <row r="6282" spans="1:5">
      <c r="A6282" t="s">
        <v>36</v>
      </c>
      <c r="B6282">
        <v>2013</v>
      </c>
      <c r="C6282">
        <v>3</v>
      </c>
      <c r="D6282">
        <v>28</v>
      </c>
      <c r="E6282">
        <v>9098</v>
      </c>
    </row>
    <row r="6283" spans="1:5">
      <c r="A6283" t="s">
        <v>37</v>
      </c>
      <c r="B6283">
        <v>2013</v>
      </c>
      <c r="C6283">
        <v>3</v>
      </c>
      <c r="D6283">
        <v>9</v>
      </c>
      <c r="E6283">
        <v>2589</v>
      </c>
    </row>
    <row r="6284" spans="1:5">
      <c r="A6284" t="s">
        <v>38</v>
      </c>
      <c r="B6284">
        <v>2013</v>
      </c>
      <c r="C6284">
        <v>3</v>
      </c>
      <c r="D6284">
        <v>17</v>
      </c>
      <c r="E6284">
        <v>4376</v>
      </c>
    </row>
    <row r="6285" spans="1:5">
      <c r="A6285" t="s">
        <v>39</v>
      </c>
      <c r="B6285">
        <v>2013</v>
      </c>
      <c r="C6285">
        <v>3</v>
      </c>
      <c r="D6285">
        <v>32</v>
      </c>
      <c r="E6285">
        <v>15745</v>
      </c>
    </row>
    <row r="6286" spans="1:5">
      <c r="A6286" t="s">
        <v>40</v>
      </c>
      <c r="B6286">
        <v>2013</v>
      </c>
      <c r="C6286">
        <v>3</v>
      </c>
      <c r="D6286">
        <v>27</v>
      </c>
      <c r="E6286">
        <v>4514</v>
      </c>
    </row>
    <row r="6287" spans="1:5">
      <c r="A6287" t="s">
        <v>41</v>
      </c>
      <c r="B6287">
        <v>2013</v>
      </c>
      <c r="C6287">
        <v>3</v>
      </c>
      <c r="D6287">
        <v>20</v>
      </c>
      <c r="E6287">
        <v>7103</v>
      </c>
    </row>
    <row r="6288" spans="1:5">
      <c r="A6288" t="s">
        <v>42</v>
      </c>
      <c r="B6288">
        <v>2013</v>
      </c>
      <c r="C6288">
        <v>3</v>
      </c>
      <c r="D6288">
        <v>26</v>
      </c>
      <c r="E6288">
        <v>10054</v>
      </c>
    </row>
    <row r="6289" spans="1:5">
      <c r="A6289" t="s">
        <v>43</v>
      </c>
      <c r="B6289">
        <v>2013</v>
      </c>
      <c r="C6289">
        <v>3</v>
      </c>
      <c r="D6289">
        <v>210</v>
      </c>
      <c r="E6289">
        <v>14257</v>
      </c>
    </row>
    <row r="6290" spans="1:5">
      <c r="A6290" t="s">
        <v>44</v>
      </c>
      <c r="B6290">
        <v>2013</v>
      </c>
      <c r="C6290">
        <v>3</v>
      </c>
      <c r="D6290">
        <v>66</v>
      </c>
      <c r="E6290">
        <v>21881</v>
      </c>
    </row>
    <row r="6291" spans="1:5">
      <c r="A6291" t="s">
        <v>45</v>
      </c>
      <c r="B6291">
        <v>2013</v>
      </c>
      <c r="C6291">
        <v>3</v>
      </c>
      <c r="D6291">
        <v>12</v>
      </c>
      <c r="E6291">
        <v>2177</v>
      </c>
    </row>
    <row r="6292" spans="1:5">
      <c r="A6292" t="s">
        <v>46</v>
      </c>
      <c r="B6292">
        <v>2013</v>
      </c>
      <c r="C6292">
        <v>3</v>
      </c>
      <c r="D6292">
        <v>50</v>
      </c>
      <c r="E6292">
        <v>16235</v>
      </c>
    </row>
    <row r="6293" spans="1:5">
      <c r="A6293" t="s">
        <v>47</v>
      </c>
      <c r="B6293">
        <v>2013</v>
      </c>
      <c r="C6293">
        <v>3</v>
      </c>
      <c r="D6293">
        <v>19</v>
      </c>
      <c r="E6293">
        <v>3962</v>
      </c>
    </row>
    <row r="6294" spans="1:5">
      <c r="A6294" t="s">
        <v>48</v>
      </c>
      <c r="B6294">
        <v>2013</v>
      </c>
      <c r="C6294">
        <v>3</v>
      </c>
      <c r="D6294">
        <v>15</v>
      </c>
      <c r="E6294">
        <v>3707</v>
      </c>
    </row>
    <row r="6295" spans="1:5">
      <c r="A6295" t="s">
        <v>49</v>
      </c>
      <c r="B6295">
        <v>2013</v>
      </c>
      <c r="C6295">
        <v>3</v>
      </c>
      <c r="D6295">
        <v>61</v>
      </c>
      <c r="E6295">
        <v>17972</v>
      </c>
    </row>
    <row r="6296" spans="1:5">
      <c r="A6296" t="s">
        <v>50</v>
      </c>
      <c r="B6296">
        <v>2013</v>
      </c>
      <c r="C6296">
        <v>3</v>
      </c>
      <c r="D6296">
        <v>20</v>
      </c>
      <c r="E6296">
        <v>5878</v>
      </c>
    </row>
    <row r="6297" spans="1:5">
      <c r="A6297" t="s">
        <v>51</v>
      </c>
      <c r="B6297">
        <v>2013</v>
      </c>
      <c r="C6297">
        <v>3</v>
      </c>
      <c r="D6297">
        <v>20</v>
      </c>
      <c r="E6297">
        <v>7868</v>
      </c>
    </row>
    <row r="6298" spans="1:5">
      <c r="A6298" t="s">
        <v>52</v>
      </c>
      <c r="B6298">
        <v>2013</v>
      </c>
      <c r="C6298">
        <v>3</v>
      </c>
      <c r="D6298">
        <v>19</v>
      </c>
      <c r="E6298">
        <v>5257</v>
      </c>
    </row>
    <row r="6299" spans="1:5">
      <c r="A6299" t="s">
        <v>53</v>
      </c>
      <c r="B6299">
        <v>2013</v>
      </c>
      <c r="C6299">
        <v>3</v>
      </c>
      <c r="D6299">
        <v>49</v>
      </c>
      <c r="E6299">
        <v>10824</v>
      </c>
    </row>
    <row r="6300" spans="1:5">
      <c r="A6300" t="s">
        <v>54</v>
      </c>
      <c r="B6300">
        <v>2013</v>
      </c>
      <c r="C6300">
        <v>3</v>
      </c>
      <c r="D6300">
        <v>66</v>
      </c>
      <c r="E6300">
        <v>44615</v>
      </c>
    </row>
    <row r="6301" spans="1:5">
      <c r="A6301" t="s">
        <v>55</v>
      </c>
      <c r="B6301">
        <v>2013</v>
      </c>
      <c r="C6301">
        <v>3</v>
      </c>
      <c r="D6301">
        <v>46</v>
      </c>
      <c r="E6301">
        <v>19792</v>
      </c>
    </row>
    <row r="6302" spans="1:5">
      <c r="A6302" t="s">
        <v>56</v>
      </c>
      <c r="B6302">
        <v>2013</v>
      </c>
      <c r="C6302">
        <v>3</v>
      </c>
      <c r="D6302">
        <v>12</v>
      </c>
      <c r="E6302">
        <v>3980</v>
      </c>
    </row>
    <row r="6303" spans="1:5">
      <c r="A6303" t="s">
        <v>57</v>
      </c>
      <c r="B6303">
        <v>2013</v>
      </c>
      <c r="C6303">
        <v>3</v>
      </c>
      <c r="D6303">
        <v>99</v>
      </c>
      <c r="E6303">
        <v>74809</v>
      </c>
    </row>
    <row r="6304" spans="1:5">
      <c r="A6304" t="s">
        <v>58</v>
      </c>
      <c r="B6304">
        <v>2013</v>
      </c>
      <c r="C6304">
        <v>3</v>
      </c>
      <c r="D6304">
        <v>18</v>
      </c>
      <c r="E6304">
        <v>7853</v>
      </c>
    </row>
    <row r="6305" spans="1:5">
      <c r="A6305" t="s">
        <v>59</v>
      </c>
      <c r="B6305">
        <v>2013</v>
      </c>
      <c r="C6305">
        <v>3</v>
      </c>
      <c r="D6305">
        <v>39</v>
      </c>
      <c r="E6305">
        <v>15695</v>
      </c>
    </row>
    <row r="6306" spans="1:5">
      <c r="A6306" t="s">
        <v>60</v>
      </c>
      <c r="B6306">
        <v>2013</v>
      </c>
      <c r="C6306">
        <v>3</v>
      </c>
      <c r="D6306">
        <v>35</v>
      </c>
      <c r="E6306">
        <v>3658</v>
      </c>
    </row>
    <row r="6307" spans="1:5">
      <c r="A6307" t="s">
        <v>61</v>
      </c>
      <c r="B6307">
        <v>2013</v>
      </c>
      <c r="C6307">
        <v>3</v>
      </c>
      <c r="D6307">
        <v>25</v>
      </c>
      <c r="E6307">
        <v>4923</v>
      </c>
    </row>
    <row r="6308" spans="1:5">
      <c r="A6308" t="s">
        <v>63</v>
      </c>
      <c r="B6308">
        <v>2013</v>
      </c>
      <c r="C6308">
        <v>3</v>
      </c>
      <c r="D6308">
        <v>1</v>
      </c>
      <c r="E6308">
        <v>368</v>
      </c>
    </row>
    <row r="6309" spans="1:5">
      <c r="A6309" t="s">
        <v>62</v>
      </c>
      <c r="B6309">
        <v>2013</v>
      </c>
      <c r="C6309">
        <v>3</v>
      </c>
      <c r="D6309">
        <v>77</v>
      </c>
      <c r="E6309">
        <v>106652</v>
      </c>
    </row>
    <row r="6310" spans="1:5">
      <c r="A6310" t="s">
        <v>6</v>
      </c>
      <c r="B6310">
        <v>2013</v>
      </c>
      <c r="C6310">
        <v>4</v>
      </c>
      <c r="D6310">
        <v>26</v>
      </c>
      <c r="E6310">
        <v>12449</v>
      </c>
    </row>
    <row r="6311" spans="1:5">
      <c r="A6311" t="s">
        <v>12</v>
      </c>
      <c r="B6311">
        <v>2013</v>
      </c>
      <c r="C6311">
        <v>4</v>
      </c>
      <c r="D6311">
        <v>8</v>
      </c>
      <c r="E6311">
        <v>1837</v>
      </c>
    </row>
    <row r="6312" spans="1:5">
      <c r="A6312" t="s">
        <v>13</v>
      </c>
      <c r="B6312">
        <v>2013</v>
      </c>
      <c r="C6312">
        <v>4</v>
      </c>
      <c r="D6312">
        <v>34</v>
      </c>
      <c r="E6312">
        <v>20681</v>
      </c>
    </row>
    <row r="6313" spans="1:5">
      <c r="A6313" t="s">
        <v>14</v>
      </c>
      <c r="B6313">
        <v>2013</v>
      </c>
      <c r="C6313">
        <v>4</v>
      </c>
      <c r="D6313">
        <v>19</v>
      </c>
      <c r="E6313">
        <v>4683</v>
      </c>
    </row>
    <row r="6314" spans="1:5">
      <c r="A6314" t="s">
        <v>15</v>
      </c>
      <c r="B6314">
        <v>2013</v>
      </c>
      <c r="C6314">
        <v>4</v>
      </c>
      <c r="D6314">
        <v>124</v>
      </c>
      <c r="E6314">
        <v>34985</v>
      </c>
    </row>
    <row r="6315" spans="1:5">
      <c r="A6315" t="s">
        <v>16</v>
      </c>
      <c r="B6315">
        <v>2013</v>
      </c>
      <c r="C6315">
        <v>4</v>
      </c>
      <c r="D6315">
        <v>11</v>
      </c>
      <c r="E6315">
        <v>22754</v>
      </c>
    </row>
    <row r="6316" spans="1:5">
      <c r="A6316" t="s">
        <v>17</v>
      </c>
      <c r="B6316">
        <v>2013</v>
      </c>
      <c r="C6316">
        <v>4</v>
      </c>
      <c r="D6316">
        <v>27</v>
      </c>
      <c r="E6316">
        <v>4828</v>
      </c>
    </row>
    <row r="6317" spans="1:5">
      <c r="A6317" t="s">
        <v>18</v>
      </c>
      <c r="B6317">
        <v>2013</v>
      </c>
      <c r="C6317">
        <v>4</v>
      </c>
      <c r="D6317">
        <v>9</v>
      </c>
      <c r="E6317">
        <v>2338</v>
      </c>
    </row>
    <row r="6318" spans="1:5">
      <c r="A6318" t="s">
        <v>19</v>
      </c>
      <c r="B6318">
        <v>2013</v>
      </c>
      <c r="C6318">
        <v>4</v>
      </c>
      <c r="D6318">
        <v>3</v>
      </c>
      <c r="E6318">
        <v>1721</v>
      </c>
    </row>
    <row r="6319" spans="1:5">
      <c r="A6319" t="s">
        <v>20</v>
      </c>
      <c r="B6319">
        <v>2013</v>
      </c>
      <c r="C6319">
        <v>4</v>
      </c>
      <c r="D6319">
        <v>0</v>
      </c>
      <c r="E6319">
        <v>0</v>
      </c>
    </row>
    <row r="6320" spans="1:5">
      <c r="A6320" t="s">
        <v>21</v>
      </c>
      <c r="B6320">
        <v>2013</v>
      </c>
      <c r="C6320">
        <v>4</v>
      </c>
      <c r="D6320">
        <v>43</v>
      </c>
      <c r="E6320">
        <v>26051</v>
      </c>
    </row>
    <row r="6321" spans="1:5">
      <c r="A6321" t="s">
        <v>22</v>
      </c>
      <c r="B6321">
        <v>2013</v>
      </c>
      <c r="C6321">
        <v>4</v>
      </c>
      <c r="D6321">
        <v>19</v>
      </c>
      <c r="E6321">
        <v>12446</v>
      </c>
    </row>
    <row r="6322" spans="1:5">
      <c r="A6322" t="s">
        <v>23</v>
      </c>
      <c r="B6322">
        <v>2013</v>
      </c>
      <c r="C6322">
        <v>4</v>
      </c>
      <c r="D6322">
        <v>11</v>
      </c>
      <c r="E6322">
        <v>4818</v>
      </c>
    </row>
    <row r="6323" spans="1:5">
      <c r="A6323" t="s">
        <v>24</v>
      </c>
      <c r="B6323">
        <v>2013</v>
      </c>
      <c r="C6323">
        <v>4</v>
      </c>
      <c r="D6323">
        <v>86</v>
      </c>
      <c r="E6323">
        <v>42329</v>
      </c>
    </row>
    <row r="6324" spans="1:5">
      <c r="A6324" t="s">
        <v>25</v>
      </c>
      <c r="B6324">
        <v>2013</v>
      </c>
      <c r="C6324">
        <v>4</v>
      </c>
      <c r="D6324">
        <v>40</v>
      </c>
      <c r="E6324">
        <v>10216</v>
      </c>
    </row>
    <row r="6325" spans="1:5">
      <c r="A6325" t="s">
        <v>26</v>
      </c>
      <c r="B6325">
        <v>2013</v>
      </c>
      <c r="C6325">
        <v>4</v>
      </c>
      <c r="D6325">
        <v>17</v>
      </c>
      <c r="E6325">
        <v>3269</v>
      </c>
    </row>
    <row r="6326" spans="1:5">
      <c r="A6326" t="s">
        <v>27</v>
      </c>
      <c r="B6326">
        <v>2013</v>
      </c>
      <c r="C6326">
        <v>4</v>
      </c>
      <c r="D6326">
        <v>37</v>
      </c>
      <c r="E6326">
        <v>8659</v>
      </c>
    </row>
    <row r="6327" spans="1:5">
      <c r="A6327" t="s">
        <v>28</v>
      </c>
      <c r="B6327">
        <v>2013</v>
      </c>
      <c r="C6327">
        <v>4</v>
      </c>
      <c r="D6327">
        <v>18</v>
      </c>
      <c r="E6327">
        <v>21075</v>
      </c>
    </row>
    <row r="6328" spans="1:5">
      <c r="A6328" t="s">
        <v>29</v>
      </c>
      <c r="B6328">
        <v>2013</v>
      </c>
      <c r="C6328">
        <v>4</v>
      </c>
      <c r="D6328">
        <v>51</v>
      </c>
      <c r="E6328">
        <v>32429</v>
      </c>
    </row>
    <row r="6329" spans="1:5">
      <c r="A6329" t="s">
        <v>30</v>
      </c>
      <c r="B6329">
        <v>2013</v>
      </c>
      <c r="C6329">
        <v>4</v>
      </c>
      <c r="D6329">
        <v>35</v>
      </c>
      <c r="E6329">
        <v>6236</v>
      </c>
    </row>
    <row r="6330" spans="1:5">
      <c r="A6330" t="s">
        <v>31</v>
      </c>
      <c r="B6330">
        <v>2013</v>
      </c>
      <c r="C6330">
        <v>4</v>
      </c>
      <c r="D6330">
        <v>14</v>
      </c>
      <c r="E6330">
        <v>7244</v>
      </c>
    </row>
    <row r="6331" spans="1:5">
      <c r="A6331" t="s">
        <v>32</v>
      </c>
      <c r="B6331">
        <v>2013</v>
      </c>
      <c r="C6331">
        <v>4</v>
      </c>
      <c r="D6331">
        <v>54</v>
      </c>
      <c r="E6331">
        <v>26999</v>
      </c>
    </row>
    <row r="6332" spans="1:5">
      <c r="A6332" t="s">
        <v>33</v>
      </c>
      <c r="B6332">
        <v>2013</v>
      </c>
      <c r="C6332">
        <v>4</v>
      </c>
      <c r="D6332">
        <v>56</v>
      </c>
      <c r="E6332">
        <v>16016</v>
      </c>
    </row>
    <row r="6333" spans="1:5">
      <c r="A6333" t="s">
        <v>34</v>
      </c>
      <c r="B6333">
        <v>2013</v>
      </c>
      <c r="C6333">
        <v>4</v>
      </c>
      <c r="D6333">
        <v>13</v>
      </c>
      <c r="E6333">
        <v>4434</v>
      </c>
    </row>
    <row r="6334" spans="1:5">
      <c r="A6334" t="s">
        <v>35</v>
      </c>
      <c r="B6334">
        <v>2013</v>
      </c>
      <c r="C6334">
        <v>4</v>
      </c>
      <c r="D6334">
        <v>44</v>
      </c>
      <c r="E6334">
        <v>17414</v>
      </c>
    </row>
    <row r="6335" spans="1:5">
      <c r="A6335" t="s">
        <v>36</v>
      </c>
      <c r="B6335">
        <v>2013</v>
      </c>
      <c r="C6335">
        <v>4</v>
      </c>
      <c r="D6335">
        <v>28</v>
      </c>
      <c r="E6335">
        <v>8321</v>
      </c>
    </row>
    <row r="6336" spans="1:5">
      <c r="A6336" t="s">
        <v>37</v>
      </c>
      <c r="B6336">
        <v>2013</v>
      </c>
      <c r="C6336">
        <v>4</v>
      </c>
      <c r="D6336">
        <v>9</v>
      </c>
      <c r="E6336">
        <v>2362</v>
      </c>
    </row>
    <row r="6337" spans="1:5">
      <c r="A6337" t="s">
        <v>38</v>
      </c>
      <c r="B6337">
        <v>2013</v>
      </c>
      <c r="C6337">
        <v>4</v>
      </c>
      <c r="D6337">
        <v>16</v>
      </c>
      <c r="E6337">
        <v>4113</v>
      </c>
    </row>
    <row r="6338" spans="1:5">
      <c r="A6338" t="s">
        <v>39</v>
      </c>
      <c r="B6338">
        <v>2013</v>
      </c>
      <c r="C6338">
        <v>4</v>
      </c>
      <c r="D6338">
        <v>32</v>
      </c>
      <c r="E6338">
        <v>15471</v>
      </c>
    </row>
    <row r="6339" spans="1:5">
      <c r="A6339" t="s">
        <v>40</v>
      </c>
      <c r="B6339">
        <v>2013</v>
      </c>
      <c r="C6339">
        <v>4</v>
      </c>
      <c r="D6339">
        <v>29</v>
      </c>
      <c r="E6339">
        <v>4784</v>
      </c>
    </row>
    <row r="6340" spans="1:5">
      <c r="A6340" t="s">
        <v>41</v>
      </c>
      <c r="B6340">
        <v>2013</v>
      </c>
      <c r="C6340">
        <v>4</v>
      </c>
      <c r="D6340">
        <v>20</v>
      </c>
      <c r="E6340">
        <v>7044</v>
      </c>
    </row>
    <row r="6341" spans="1:5">
      <c r="A6341" t="s">
        <v>42</v>
      </c>
      <c r="B6341">
        <v>2013</v>
      </c>
      <c r="C6341">
        <v>4</v>
      </c>
      <c r="D6341">
        <v>26</v>
      </c>
      <c r="E6341">
        <v>9333</v>
      </c>
    </row>
    <row r="6342" spans="1:5">
      <c r="A6342" t="s">
        <v>43</v>
      </c>
      <c r="B6342">
        <v>2013</v>
      </c>
      <c r="C6342">
        <v>4</v>
      </c>
      <c r="D6342">
        <v>206</v>
      </c>
      <c r="E6342">
        <v>15262</v>
      </c>
    </row>
    <row r="6343" spans="1:5">
      <c r="A6343" t="s">
        <v>44</v>
      </c>
      <c r="B6343">
        <v>2013</v>
      </c>
      <c r="C6343">
        <v>4</v>
      </c>
      <c r="D6343">
        <v>67</v>
      </c>
      <c r="E6343">
        <v>19238</v>
      </c>
    </row>
    <row r="6344" spans="1:5">
      <c r="A6344" t="s">
        <v>45</v>
      </c>
      <c r="B6344">
        <v>2013</v>
      </c>
      <c r="C6344">
        <v>4</v>
      </c>
      <c r="D6344">
        <v>10</v>
      </c>
      <c r="E6344">
        <v>1131</v>
      </c>
    </row>
    <row r="6345" spans="1:5">
      <c r="A6345" t="s">
        <v>46</v>
      </c>
      <c r="B6345">
        <v>2013</v>
      </c>
      <c r="C6345">
        <v>4</v>
      </c>
      <c r="D6345">
        <v>49</v>
      </c>
      <c r="E6345">
        <v>14559</v>
      </c>
    </row>
    <row r="6346" spans="1:5">
      <c r="A6346" t="s">
        <v>47</v>
      </c>
      <c r="B6346">
        <v>2013</v>
      </c>
      <c r="C6346">
        <v>4</v>
      </c>
      <c r="D6346">
        <v>20</v>
      </c>
      <c r="E6346">
        <v>4820</v>
      </c>
    </row>
    <row r="6347" spans="1:5">
      <c r="A6347" t="s">
        <v>48</v>
      </c>
      <c r="B6347">
        <v>2013</v>
      </c>
      <c r="C6347">
        <v>4</v>
      </c>
      <c r="D6347">
        <v>15</v>
      </c>
      <c r="E6347">
        <v>3416</v>
      </c>
    </row>
    <row r="6348" spans="1:5">
      <c r="A6348" t="s">
        <v>49</v>
      </c>
      <c r="B6348">
        <v>2013</v>
      </c>
      <c r="C6348">
        <v>4</v>
      </c>
      <c r="D6348">
        <v>57</v>
      </c>
      <c r="E6348">
        <v>16726</v>
      </c>
    </row>
    <row r="6349" spans="1:5">
      <c r="A6349" t="s">
        <v>50</v>
      </c>
      <c r="B6349">
        <v>2013</v>
      </c>
      <c r="C6349">
        <v>4</v>
      </c>
      <c r="D6349">
        <v>20</v>
      </c>
      <c r="E6349">
        <v>5947</v>
      </c>
    </row>
    <row r="6350" spans="1:5">
      <c r="A6350" t="s">
        <v>51</v>
      </c>
      <c r="B6350">
        <v>2013</v>
      </c>
      <c r="C6350">
        <v>4</v>
      </c>
      <c r="D6350">
        <v>19</v>
      </c>
      <c r="E6350">
        <v>7412</v>
      </c>
    </row>
    <row r="6351" spans="1:5">
      <c r="A6351" t="s">
        <v>52</v>
      </c>
      <c r="B6351">
        <v>2013</v>
      </c>
      <c r="C6351">
        <v>4</v>
      </c>
      <c r="D6351">
        <v>19</v>
      </c>
      <c r="E6351">
        <v>5072</v>
      </c>
    </row>
    <row r="6352" spans="1:5">
      <c r="A6352" t="s">
        <v>53</v>
      </c>
      <c r="B6352">
        <v>2013</v>
      </c>
      <c r="C6352">
        <v>4</v>
      </c>
      <c r="D6352">
        <v>52</v>
      </c>
      <c r="E6352">
        <v>9543</v>
      </c>
    </row>
    <row r="6353" spans="1:5">
      <c r="A6353" t="s">
        <v>54</v>
      </c>
      <c r="B6353">
        <v>2013</v>
      </c>
      <c r="C6353">
        <v>4</v>
      </c>
      <c r="D6353">
        <v>64</v>
      </c>
      <c r="E6353">
        <v>43281</v>
      </c>
    </row>
    <row r="6354" spans="1:5">
      <c r="A6354" t="s">
        <v>55</v>
      </c>
      <c r="B6354">
        <v>2013</v>
      </c>
      <c r="C6354">
        <v>4</v>
      </c>
      <c r="D6354">
        <v>44</v>
      </c>
      <c r="E6354">
        <v>18970</v>
      </c>
    </row>
    <row r="6355" spans="1:5">
      <c r="A6355" t="s">
        <v>56</v>
      </c>
      <c r="B6355">
        <v>2013</v>
      </c>
      <c r="C6355">
        <v>4</v>
      </c>
      <c r="D6355">
        <v>12</v>
      </c>
      <c r="E6355">
        <v>3595</v>
      </c>
    </row>
    <row r="6356" spans="1:5">
      <c r="A6356" t="s">
        <v>57</v>
      </c>
      <c r="B6356">
        <v>2013</v>
      </c>
      <c r="C6356">
        <v>4</v>
      </c>
      <c r="D6356">
        <v>98</v>
      </c>
      <c r="E6356">
        <v>68956</v>
      </c>
    </row>
    <row r="6357" spans="1:5">
      <c r="A6357" t="s">
        <v>58</v>
      </c>
      <c r="B6357">
        <v>2013</v>
      </c>
      <c r="C6357">
        <v>4</v>
      </c>
      <c r="D6357">
        <v>18</v>
      </c>
      <c r="E6357">
        <v>5043</v>
      </c>
    </row>
    <row r="6358" spans="1:5">
      <c r="A6358" t="s">
        <v>59</v>
      </c>
      <c r="B6358">
        <v>2013</v>
      </c>
      <c r="C6358">
        <v>4</v>
      </c>
      <c r="D6358">
        <v>38</v>
      </c>
      <c r="E6358">
        <v>14041</v>
      </c>
    </row>
    <row r="6359" spans="1:5">
      <c r="A6359" t="s">
        <v>60</v>
      </c>
      <c r="B6359">
        <v>2013</v>
      </c>
      <c r="C6359">
        <v>4</v>
      </c>
      <c r="D6359">
        <v>35</v>
      </c>
      <c r="E6359">
        <v>3754</v>
      </c>
    </row>
    <row r="6360" spans="1:5">
      <c r="A6360" t="s">
        <v>61</v>
      </c>
      <c r="B6360">
        <v>2013</v>
      </c>
      <c r="C6360">
        <v>4</v>
      </c>
      <c r="D6360">
        <v>23</v>
      </c>
      <c r="E6360">
        <v>4151</v>
      </c>
    </row>
    <row r="6361" spans="1:5">
      <c r="A6361" t="s">
        <v>63</v>
      </c>
      <c r="B6361">
        <v>2013</v>
      </c>
      <c r="C6361">
        <v>4</v>
      </c>
      <c r="D6361">
        <v>1</v>
      </c>
      <c r="E6361">
        <v>372</v>
      </c>
    </row>
    <row r="6362" spans="1:5">
      <c r="A6362" t="s">
        <v>62</v>
      </c>
      <c r="B6362">
        <v>2013</v>
      </c>
      <c r="C6362">
        <v>4</v>
      </c>
      <c r="D6362">
        <v>76</v>
      </c>
      <c r="E6362">
        <v>95600</v>
      </c>
    </row>
    <row r="6363" spans="1:5">
      <c r="A6363" t="s">
        <v>6</v>
      </c>
      <c r="B6363">
        <v>2013</v>
      </c>
      <c r="C6363">
        <v>5</v>
      </c>
      <c r="D6363">
        <v>28</v>
      </c>
      <c r="E6363">
        <v>13363</v>
      </c>
    </row>
    <row r="6364" spans="1:5">
      <c r="A6364" t="s">
        <v>12</v>
      </c>
      <c r="B6364">
        <v>2013</v>
      </c>
      <c r="C6364">
        <v>5</v>
      </c>
      <c r="D6364">
        <v>9</v>
      </c>
      <c r="E6364">
        <v>2221</v>
      </c>
    </row>
    <row r="6365" spans="1:5">
      <c r="A6365" t="s">
        <v>13</v>
      </c>
      <c r="B6365">
        <v>2013</v>
      </c>
      <c r="C6365">
        <v>5</v>
      </c>
      <c r="D6365">
        <v>34</v>
      </c>
      <c r="E6365">
        <v>22644</v>
      </c>
    </row>
    <row r="6366" spans="1:5">
      <c r="A6366" t="s">
        <v>14</v>
      </c>
      <c r="B6366">
        <v>2013</v>
      </c>
      <c r="C6366">
        <v>5</v>
      </c>
      <c r="D6366">
        <v>18</v>
      </c>
      <c r="E6366">
        <v>4009</v>
      </c>
    </row>
    <row r="6367" spans="1:5">
      <c r="A6367" t="s">
        <v>15</v>
      </c>
      <c r="B6367">
        <v>2013</v>
      </c>
      <c r="C6367">
        <v>5</v>
      </c>
      <c r="D6367">
        <v>126</v>
      </c>
      <c r="E6367">
        <v>38499</v>
      </c>
    </row>
    <row r="6368" spans="1:5">
      <c r="A6368" t="s">
        <v>16</v>
      </c>
      <c r="B6368">
        <v>2013</v>
      </c>
      <c r="C6368">
        <v>5</v>
      </c>
      <c r="D6368">
        <v>9</v>
      </c>
      <c r="E6368">
        <v>23654</v>
      </c>
    </row>
    <row r="6369" spans="1:5">
      <c r="A6369" t="s">
        <v>17</v>
      </c>
      <c r="B6369">
        <v>2013</v>
      </c>
      <c r="C6369">
        <v>5</v>
      </c>
      <c r="D6369">
        <v>22</v>
      </c>
      <c r="E6369">
        <v>4988</v>
      </c>
    </row>
    <row r="6370" spans="1:5">
      <c r="A6370" t="s">
        <v>18</v>
      </c>
      <c r="B6370">
        <v>2013</v>
      </c>
      <c r="C6370">
        <v>5</v>
      </c>
      <c r="D6370">
        <v>9</v>
      </c>
      <c r="E6370">
        <v>2526</v>
      </c>
    </row>
    <row r="6371" spans="1:5">
      <c r="A6371" t="s">
        <v>19</v>
      </c>
      <c r="B6371">
        <v>2013</v>
      </c>
      <c r="C6371">
        <v>5</v>
      </c>
      <c r="D6371">
        <v>3</v>
      </c>
      <c r="E6371">
        <v>1962</v>
      </c>
    </row>
    <row r="6372" spans="1:5">
      <c r="A6372" t="s">
        <v>20</v>
      </c>
      <c r="B6372">
        <v>2013</v>
      </c>
      <c r="C6372">
        <v>5</v>
      </c>
      <c r="D6372">
        <v>0</v>
      </c>
      <c r="E6372">
        <v>0</v>
      </c>
    </row>
    <row r="6373" spans="1:5">
      <c r="A6373" t="s">
        <v>21</v>
      </c>
      <c r="B6373">
        <v>2013</v>
      </c>
      <c r="C6373">
        <v>5</v>
      </c>
      <c r="D6373">
        <v>42</v>
      </c>
      <c r="E6373">
        <v>26512</v>
      </c>
    </row>
    <row r="6374" spans="1:5">
      <c r="A6374" t="s">
        <v>22</v>
      </c>
      <c r="B6374">
        <v>2013</v>
      </c>
      <c r="C6374">
        <v>5</v>
      </c>
      <c r="D6374">
        <v>17</v>
      </c>
      <c r="E6374">
        <v>14077</v>
      </c>
    </row>
    <row r="6375" spans="1:5">
      <c r="A6375" t="s">
        <v>23</v>
      </c>
      <c r="B6375">
        <v>2013</v>
      </c>
      <c r="C6375">
        <v>5</v>
      </c>
      <c r="D6375">
        <v>11</v>
      </c>
      <c r="E6375">
        <v>5814</v>
      </c>
    </row>
    <row r="6376" spans="1:5">
      <c r="A6376" t="s">
        <v>24</v>
      </c>
      <c r="B6376">
        <v>2013</v>
      </c>
      <c r="C6376">
        <v>5</v>
      </c>
      <c r="D6376">
        <v>84</v>
      </c>
      <c r="E6376">
        <v>44879</v>
      </c>
    </row>
    <row r="6377" spans="1:5">
      <c r="A6377" t="s">
        <v>25</v>
      </c>
      <c r="B6377">
        <v>2013</v>
      </c>
      <c r="C6377">
        <v>5</v>
      </c>
      <c r="D6377">
        <v>41</v>
      </c>
      <c r="E6377">
        <v>10740</v>
      </c>
    </row>
    <row r="6378" spans="1:5">
      <c r="A6378" t="s">
        <v>26</v>
      </c>
      <c r="B6378">
        <v>2013</v>
      </c>
      <c r="C6378">
        <v>5</v>
      </c>
      <c r="D6378">
        <v>17</v>
      </c>
      <c r="E6378">
        <v>3342</v>
      </c>
    </row>
    <row r="6379" spans="1:5">
      <c r="A6379" t="s">
        <v>27</v>
      </c>
      <c r="B6379">
        <v>2013</v>
      </c>
      <c r="C6379">
        <v>5</v>
      </c>
      <c r="D6379">
        <v>37</v>
      </c>
      <c r="E6379">
        <v>8372</v>
      </c>
    </row>
    <row r="6380" spans="1:5">
      <c r="A6380" t="s">
        <v>28</v>
      </c>
      <c r="B6380">
        <v>2013</v>
      </c>
      <c r="C6380">
        <v>5</v>
      </c>
      <c r="D6380">
        <v>19</v>
      </c>
      <c r="E6380">
        <v>22738</v>
      </c>
    </row>
    <row r="6381" spans="1:5">
      <c r="A6381" t="s">
        <v>29</v>
      </c>
      <c r="B6381">
        <v>2013</v>
      </c>
      <c r="C6381">
        <v>5</v>
      </c>
      <c r="D6381">
        <v>57</v>
      </c>
      <c r="E6381">
        <v>34043</v>
      </c>
    </row>
    <row r="6382" spans="1:5">
      <c r="A6382" t="s">
        <v>30</v>
      </c>
      <c r="B6382">
        <v>2013</v>
      </c>
      <c r="C6382">
        <v>5</v>
      </c>
      <c r="D6382">
        <v>34</v>
      </c>
      <c r="E6382">
        <v>6256</v>
      </c>
    </row>
    <row r="6383" spans="1:5">
      <c r="A6383" t="s">
        <v>31</v>
      </c>
      <c r="B6383">
        <v>2013</v>
      </c>
      <c r="C6383">
        <v>5</v>
      </c>
      <c r="D6383">
        <v>15</v>
      </c>
      <c r="E6383">
        <v>9929</v>
      </c>
    </row>
    <row r="6384" spans="1:5">
      <c r="A6384" t="s">
        <v>32</v>
      </c>
      <c r="B6384">
        <v>2013</v>
      </c>
      <c r="C6384">
        <v>5</v>
      </c>
      <c r="D6384">
        <v>52</v>
      </c>
      <c r="E6384">
        <v>29256</v>
      </c>
    </row>
    <row r="6385" spans="1:5">
      <c r="A6385" t="s">
        <v>33</v>
      </c>
      <c r="B6385">
        <v>2013</v>
      </c>
      <c r="C6385">
        <v>5</v>
      </c>
      <c r="D6385">
        <v>53</v>
      </c>
      <c r="E6385">
        <v>14512</v>
      </c>
    </row>
    <row r="6386" spans="1:5">
      <c r="A6386" t="s">
        <v>34</v>
      </c>
      <c r="B6386">
        <v>2013</v>
      </c>
      <c r="C6386">
        <v>5</v>
      </c>
      <c r="D6386">
        <v>13</v>
      </c>
      <c r="E6386">
        <v>4674</v>
      </c>
    </row>
    <row r="6387" spans="1:5">
      <c r="A6387" t="s">
        <v>35</v>
      </c>
      <c r="B6387">
        <v>2013</v>
      </c>
      <c r="C6387">
        <v>5</v>
      </c>
      <c r="D6387">
        <v>45</v>
      </c>
      <c r="E6387">
        <v>17611</v>
      </c>
    </row>
    <row r="6388" spans="1:5">
      <c r="A6388" t="s">
        <v>36</v>
      </c>
      <c r="B6388">
        <v>2013</v>
      </c>
      <c r="C6388">
        <v>5</v>
      </c>
      <c r="D6388">
        <v>27</v>
      </c>
      <c r="E6388">
        <v>7686</v>
      </c>
    </row>
    <row r="6389" spans="1:5">
      <c r="A6389" t="s">
        <v>37</v>
      </c>
      <c r="B6389">
        <v>2013</v>
      </c>
      <c r="C6389">
        <v>5</v>
      </c>
      <c r="D6389">
        <v>9</v>
      </c>
      <c r="E6389">
        <v>3023</v>
      </c>
    </row>
    <row r="6390" spans="1:5">
      <c r="A6390" t="s">
        <v>38</v>
      </c>
      <c r="B6390">
        <v>2013</v>
      </c>
      <c r="C6390">
        <v>5</v>
      </c>
      <c r="D6390">
        <v>16</v>
      </c>
      <c r="E6390">
        <v>3477</v>
      </c>
    </row>
    <row r="6391" spans="1:5">
      <c r="A6391" t="s">
        <v>39</v>
      </c>
      <c r="B6391">
        <v>2013</v>
      </c>
      <c r="C6391">
        <v>5</v>
      </c>
      <c r="D6391">
        <v>26</v>
      </c>
      <c r="E6391">
        <v>12764</v>
      </c>
    </row>
    <row r="6392" spans="1:5">
      <c r="A6392" t="s">
        <v>40</v>
      </c>
      <c r="B6392">
        <v>2013</v>
      </c>
      <c r="C6392">
        <v>5</v>
      </c>
      <c r="D6392">
        <v>29</v>
      </c>
      <c r="E6392">
        <v>4437</v>
      </c>
    </row>
    <row r="6393" spans="1:5">
      <c r="A6393" t="s">
        <v>41</v>
      </c>
      <c r="B6393">
        <v>2013</v>
      </c>
      <c r="C6393">
        <v>5</v>
      </c>
      <c r="D6393">
        <v>19</v>
      </c>
      <c r="E6393">
        <v>4981</v>
      </c>
    </row>
    <row r="6394" spans="1:5">
      <c r="A6394" t="s">
        <v>42</v>
      </c>
      <c r="B6394">
        <v>2013</v>
      </c>
      <c r="C6394">
        <v>5</v>
      </c>
      <c r="D6394">
        <v>26</v>
      </c>
      <c r="E6394">
        <v>9569</v>
      </c>
    </row>
    <row r="6395" spans="1:5">
      <c r="A6395" t="s">
        <v>43</v>
      </c>
      <c r="B6395">
        <v>2013</v>
      </c>
      <c r="C6395">
        <v>5</v>
      </c>
      <c r="D6395">
        <v>207</v>
      </c>
      <c r="E6395">
        <v>15873</v>
      </c>
    </row>
    <row r="6396" spans="1:5">
      <c r="A6396" t="s">
        <v>44</v>
      </c>
      <c r="B6396">
        <v>2013</v>
      </c>
      <c r="C6396">
        <v>5</v>
      </c>
      <c r="D6396">
        <v>63</v>
      </c>
      <c r="E6396">
        <v>21919</v>
      </c>
    </row>
    <row r="6397" spans="1:5">
      <c r="A6397" t="s">
        <v>45</v>
      </c>
      <c r="B6397">
        <v>2013</v>
      </c>
      <c r="C6397">
        <v>5</v>
      </c>
      <c r="D6397">
        <v>10</v>
      </c>
      <c r="E6397">
        <v>1277</v>
      </c>
    </row>
    <row r="6398" spans="1:5">
      <c r="A6398" t="s">
        <v>46</v>
      </c>
      <c r="B6398">
        <v>2013</v>
      </c>
      <c r="C6398">
        <v>5</v>
      </c>
      <c r="D6398">
        <v>44</v>
      </c>
      <c r="E6398">
        <v>14709</v>
      </c>
    </row>
    <row r="6399" spans="1:5">
      <c r="A6399" t="s">
        <v>47</v>
      </c>
      <c r="B6399">
        <v>2013</v>
      </c>
      <c r="C6399">
        <v>5</v>
      </c>
      <c r="D6399">
        <v>20</v>
      </c>
      <c r="E6399">
        <v>4485</v>
      </c>
    </row>
    <row r="6400" spans="1:5">
      <c r="A6400" t="s">
        <v>48</v>
      </c>
      <c r="B6400">
        <v>2013</v>
      </c>
      <c r="C6400">
        <v>5</v>
      </c>
      <c r="D6400">
        <v>16</v>
      </c>
      <c r="E6400">
        <v>3715</v>
      </c>
    </row>
    <row r="6401" spans="1:5">
      <c r="A6401" t="s">
        <v>49</v>
      </c>
      <c r="B6401">
        <v>2013</v>
      </c>
      <c r="C6401">
        <v>5</v>
      </c>
      <c r="D6401">
        <v>60</v>
      </c>
      <c r="E6401">
        <v>17813</v>
      </c>
    </row>
    <row r="6402" spans="1:5">
      <c r="A6402" t="s">
        <v>50</v>
      </c>
      <c r="B6402">
        <v>2013</v>
      </c>
      <c r="C6402">
        <v>5</v>
      </c>
      <c r="D6402">
        <v>20</v>
      </c>
      <c r="E6402">
        <v>6619</v>
      </c>
    </row>
    <row r="6403" spans="1:5">
      <c r="A6403" t="s">
        <v>51</v>
      </c>
      <c r="B6403">
        <v>2013</v>
      </c>
      <c r="C6403">
        <v>5</v>
      </c>
      <c r="D6403">
        <v>19</v>
      </c>
      <c r="E6403">
        <v>7414</v>
      </c>
    </row>
    <row r="6404" spans="1:5">
      <c r="A6404" t="s">
        <v>52</v>
      </c>
      <c r="B6404">
        <v>2013</v>
      </c>
      <c r="C6404">
        <v>5</v>
      </c>
      <c r="D6404">
        <v>19</v>
      </c>
      <c r="E6404">
        <v>4927</v>
      </c>
    </row>
    <row r="6405" spans="1:5">
      <c r="A6405" t="s">
        <v>53</v>
      </c>
      <c r="B6405">
        <v>2013</v>
      </c>
      <c r="C6405">
        <v>5</v>
      </c>
      <c r="D6405">
        <v>53</v>
      </c>
      <c r="E6405">
        <v>11439</v>
      </c>
    </row>
    <row r="6406" spans="1:5">
      <c r="A6406" t="s">
        <v>54</v>
      </c>
      <c r="B6406">
        <v>2013</v>
      </c>
      <c r="C6406">
        <v>5</v>
      </c>
      <c r="D6406">
        <v>64</v>
      </c>
      <c r="E6406">
        <v>40552</v>
      </c>
    </row>
    <row r="6407" spans="1:5">
      <c r="A6407" t="s">
        <v>55</v>
      </c>
      <c r="B6407">
        <v>2013</v>
      </c>
      <c r="C6407">
        <v>5</v>
      </c>
      <c r="D6407">
        <v>44</v>
      </c>
      <c r="E6407">
        <v>18963</v>
      </c>
    </row>
    <row r="6408" spans="1:5">
      <c r="A6408" t="s">
        <v>56</v>
      </c>
      <c r="B6408">
        <v>2013</v>
      </c>
      <c r="C6408">
        <v>5</v>
      </c>
      <c r="D6408">
        <v>11</v>
      </c>
      <c r="E6408">
        <v>3113</v>
      </c>
    </row>
    <row r="6409" spans="1:5">
      <c r="A6409" t="s">
        <v>57</v>
      </c>
      <c r="B6409">
        <v>2013</v>
      </c>
      <c r="C6409">
        <v>5</v>
      </c>
      <c r="D6409">
        <v>99</v>
      </c>
      <c r="E6409">
        <v>71100</v>
      </c>
    </row>
    <row r="6410" spans="1:5">
      <c r="A6410" t="s">
        <v>58</v>
      </c>
      <c r="B6410">
        <v>2013</v>
      </c>
      <c r="C6410">
        <v>5</v>
      </c>
      <c r="D6410">
        <v>18</v>
      </c>
      <c r="E6410">
        <v>7044</v>
      </c>
    </row>
    <row r="6411" spans="1:5">
      <c r="A6411" t="s">
        <v>59</v>
      </c>
      <c r="B6411">
        <v>2013</v>
      </c>
      <c r="C6411">
        <v>5</v>
      </c>
      <c r="D6411">
        <v>39</v>
      </c>
      <c r="E6411">
        <v>13985</v>
      </c>
    </row>
    <row r="6412" spans="1:5">
      <c r="A6412" t="s">
        <v>60</v>
      </c>
      <c r="B6412">
        <v>2013</v>
      </c>
      <c r="C6412">
        <v>5</v>
      </c>
      <c r="D6412">
        <v>34</v>
      </c>
      <c r="E6412">
        <v>4159</v>
      </c>
    </row>
    <row r="6413" spans="1:5">
      <c r="A6413" t="s">
        <v>61</v>
      </c>
      <c r="B6413">
        <v>2013</v>
      </c>
      <c r="C6413">
        <v>5</v>
      </c>
      <c r="D6413">
        <v>22</v>
      </c>
      <c r="E6413">
        <v>4564</v>
      </c>
    </row>
    <row r="6414" spans="1:5">
      <c r="A6414" t="s">
        <v>63</v>
      </c>
      <c r="B6414">
        <v>2013</v>
      </c>
      <c r="C6414">
        <v>5</v>
      </c>
      <c r="D6414">
        <v>1</v>
      </c>
      <c r="E6414">
        <v>352</v>
      </c>
    </row>
    <row r="6415" spans="1:5">
      <c r="A6415" t="s">
        <v>62</v>
      </c>
      <c r="B6415">
        <v>2013</v>
      </c>
      <c r="C6415">
        <v>5</v>
      </c>
      <c r="D6415">
        <v>74</v>
      </c>
      <c r="E6415">
        <v>98103</v>
      </c>
    </row>
    <row r="6416" spans="1:5">
      <c r="A6416" t="s">
        <v>6</v>
      </c>
      <c r="B6416">
        <v>2013</v>
      </c>
      <c r="C6416">
        <v>6</v>
      </c>
      <c r="D6416">
        <v>26</v>
      </c>
      <c r="E6416">
        <v>13234</v>
      </c>
    </row>
    <row r="6417" spans="1:5">
      <c r="A6417" t="s">
        <v>12</v>
      </c>
      <c r="B6417">
        <v>2013</v>
      </c>
      <c r="C6417">
        <v>6</v>
      </c>
      <c r="D6417">
        <v>9</v>
      </c>
      <c r="E6417">
        <v>2297</v>
      </c>
    </row>
    <row r="6418" spans="1:5">
      <c r="A6418" t="s">
        <v>13</v>
      </c>
      <c r="B6418">
        <v>2013</v>
      </c>
      <c r="C6418">
        <v>6</v>
      </c>
      <c r="D6418">
        <v>34</v>
      </c>
      <c r="E6418">
        <v>22875</v>
      </c>
    </row>
    <row r="6419" spans="1:5">
      <c r="A6419" t="s">
        <v>14</v>
      </c>
      <c r="B6419">
        <v>2013</v>
      </c>
      <c r="C6419">
        <v>6</v>
      </c>
      <c r="D6419">
        <v>16</v>
      </c>
      <c r="E6419">
        <v>3217</v>
      </c>
    </row>
    <row r="6420" spans="1:5">
      <c r="A6420" t="s">
        <v>15</v>
      </c>
      <c r="B6420">
        <v>2013</v>
      </c>
      <c r="C6420">
        <v>6</v>
      </c>
      <c r="D6420">
        <v>115</v>
      </c>
      <c r="E6420">
        <v>36665</v>
      </c>
    </row>
    <row r="6421" spans="1:5">
      <c r="A6421" t="s">
        <v>16</v>
      </c>
      <c r="B6421">
        <v>2013</v>
      </c>
      <c r="C6421">
        <v>6</v>
      </c>
      <c r="D6421">
        <v>10</v>
      </c>
      <c r="E6421">
        <v>23341</v>
      </c>
    </row>
    <row r="6422" spans="1:5">
      <c r="A6422" t="s">
        <v>17</v>
      </c>
      <c r="B6422">
        <v>2013</v>
      </c>
      <c r="C6422">
        <v>6</v>
      </c>
      <c r="D6422">
        <v>24</v>
      </c>
      <c r="E6422">
        <v>4006</v>
      </c>
    </row>
    <row r="6423" spans="1:5">
      <c r="A6423" t="s">
        <v>18</v>
      </c>
      <c r="B6423">
        <v>2013</v>
      </c>
      <c r="C6423">
        <v>6</v>
      </c>
      <c r="D6423">
        <v>10</v>
      </c>
      <c r="E6423">
        <v>3133</v>
      </c>
    </row>
    <row r="6424" spans="1:5">
      <c r="A6424" t="s">
        <v>19</v>
      </c>
      <c r="B6424">
        <v>2013</v>
      </c>
      <c r="C6424">
        <v>6</v>
      </c>
      <c r="D6424">
        <v>3</v>
      </c>
      <c r="E6424">
        <v>2138</v>
      </c>
    </row>
    <row r="6425" spans="1:5">
      <c r="A6425" t="s">
        <v>20</v>
      </c>
      <c r="B6425">
        <v>2013</v>
      </c>
      <c r="C6425">
        <v>6</v>
      </c>
      <c r="D6425">
        <v>0</v>
      </c>
      <c r="E6425">
        <v>0</v>
      </c>
    </row>
    <row r="6426" spans="1:5">
      <c r="A6426" t="s">
        <v>21</v>
      </c>
      <c r="B6426">
        <v>2013</v>
      </c>
      <c r="C6426">
        <v>6</v>
      </c>
      <c r="D6426">
        <v>43</v>
      </c>
      <c r="E6426">
        <v>27495</v>
      </c>
    </row>
    <row r="6427" spans="1:5">
      <c r="A6427" t="s">
        <v>22</v>
      </c>
      <c r="B6427">
        <v>2013</v>
      </c>
      <c r="C6427">
        <v>6</v>
      </c>
      <c r="D6427">
        <v>15</v>
      </c>
      <c r="E6427">
        <v>1291</v>
      </c>
    </row>
    <row r="6428" spans="1:5">
      <c r="A6428" t="s">
        <v>23</v>
      </c>
      <c r="B6428">
        <v>2013</v>
      </c>
      <c r="C6428">
        <v>6</v>
      </c>
      <c r="D6428">
        <v>11</v>
      </c>
      <c r="E6428">
        <v>5539</v>
      </c>
    </row>
    <row r="6429" spans="1:5">
      <c r="A6429" t="s">
        <v>24</v>
      </c>
      <c r="B6429">
        <v>2013</v>
      </c>
      <c r="C6429">
        <v>6</v>
      </c>
      <c r="D6429">
        <v>84</v>
      </c>
      <c r="E6429">
        <v>44180</v>
      </c>
    </row>
    <row r="6430" spans="1:5">
      <c r="A6430" t="s">
        <v>25</v>
      </c>
      <c r="B6430">
        <v>2013</v>
      </c>
      <c r="C6430">
        <v>6</v>
      </c>
      <c r="D6430">
        <v>41</v>
      </c>
      <c r="E6430">
        <v>11012</v>
      </c>
    </row>
    <row r="6431" spans="1:5">
      <c r="A6431" t="s">
        <v>26</v>
      </c>
      <c r="B6431">
        <v>2013</v>
      </c>
      <c r="C6431">
        <v>6</v>
      </c>
      <c r="D6431">
        <v>15</v>
      </c>
      <c r="E6431">
        <v>2951</v>
      </c>
    </row>
    <row r="6432" spans="1:5">
      <c r="A6432" t="s">
        <v>27</v>
      </c>
      <c r="B6432">
        <v>2013</v>
      </c>
      <c r="C6432">
        <v>6</v>
      </c>
      <c r="D6432">
        <v>36</v>
      </c>
      <c r="E6432">
        <v>8503</v>
      </c>
    </row>
    <row r="6433" spans="1:5">
      <c r="A6433" t="s">
        <v>28</v>
      </c>
      <c r="B6433">
        <v>2013</v>
      </c>
      <c r="C6433">
        <v>6</v>
      </c>
      <c r="D6433">
        <v>19</v>
      </c>
      <c r="E6433">
        <v>20470</v>
      </c>
    </row>
    <row r="6434" spans="1:5">
      <c r="A6434" t="s">
        <v>29</v>
      </c>
      <c r="B6434">
        <v>2013</v>
      </c>
      <c r="C6434">
        <v>6</v>
      </c>
      <c r="D6434">
        <v>53</v>
      </c>
      <c r="E6434">
        <v>31563</v>
      </c>
    </row>
    <row r="6435" spans="1:5">
      <c r="A6435" t="s">
        <v>30</v>
      </c>
      <c r="B6435">
        <v>2013</v>
      </c>
      <c r="C6435">
        <v>6</v>
      </c>
      <c r="D6435">
        <v>36</v>
      </c>
      <c r="E6435">
        <v>6546</v>
      </c>
    </row>
    <row r="6436" spans="1:5">
      <c r="A6436" t="s">
        <v>31</v>
      </c>
      <c r="B6436">
        <v>2013</v>
      </c>
      <c r="C6436">
        <v>6</v>
      </c>
      <c r="D6436">
        <v>16</v>
      </c>
      <c r="E6436">
        <v>10266</v>
      </c>
    </row>
    <row r="6437" spans="1:5">
      <c r="A6437" t="s">
        <v>32</v>
      </c>
      <c r="B6437">
        <v>2013</v>
      </c>
      <c r="C6437">
        <v>6</v>
      </c>
      <c r="D6437">
        <v>51</v>
      </c>
      <c r="E6437">
        <v>25213</v>
      </c>
    </row>
    <row r="6438" spans="1:5">
      <c r="A6438" t="s">
        <v>33</v>
      </c>
      <c r="B6438">
        <v>2013</v>
      </c>
      <c r="C6438">
        <v>6</v>
      </c>
      <c r="D6438">
        <v>56</v>
      </c>
      <c r="E6438">
        <v>15912</v>
      </c>
    </row>
    <row r="6439" spans="1:5">
      <c r="A6439" t="s">
        <v>34</v>
      </c>
      <c r="B6439">
        <v>2013</v>
      </c>
      <c r="C6439">
        <v>6</v>
      </c>
      <c r="D6439">
        <v>13</v>
      </c>
      <c r="E6439">
        <v>4773</v>
      </c>
    </row>
    <row r="6440" spans="1:5">
      <c r="A6440" t="s">
        <v>35</v>
      </c>
      <c r="B6440">
        <v>2013</v>
      </c>
      <c r="C6440">
        <v>6</v>
      </c>
      <c r="D6440">
        <v>45</v>
      </c>
      <c r="E6440">
        <v>17294</v>
      </c>
    </row>
    <row r="6441" spans="1:5">
      <c r="A6441" t="s">
        <v>36</v>
      </c>
      <c r="B6441">
        <v>2013</v>
      </c>
      <c r="C6441">
        <v>6</v>
      </c>
      <c r="D6441">
        <v>27</v>
      </c>
      <c r="E6441">
        <v>8101</v>
      </c>
    </row>
    <row r="6442" spans="1:5">
      <c r="A6442" t="s">
        <v>37</v>
      </c>
      <c r="B6442">
        <v>2013</v>
      </c>
      <c r="C6442">
        <v>6</v>
      </c>
      <c r="D6442">
        <v>7</v>
      </c>
      <c r="E6442">
        <v>2717</v>
      </c>
    </row>
    <row r="6443" spans="1:5">
      <c r="A6443" t="s">
        <v>38</v>
      </c>
      <c r="B6443">
        <v>2013</v>
      </c>
      <c r="C6443">
        <v>6</v>
      </c>
      <c r="D6443">
        <v>16</v>
      </c>
      <c r="E6443">
        <v>3554</v>
      </c>
    </row>
    <row r="6444" spans="1:5">
      <c r="A6444" t="s">
        <v>39</v>
      </c>
      <c r="B6444">
        <v>2013</v>
      </c>
      <c r="C6444">
        <v>6</v>
      </c>
      <c r="D6444">
        <v>31</v>
      </c>
      <c r="E6444">
        <v>14243</v>
      </c>
    </row>
    <row r="6445" spans="1:5">
      <c r="A6445" t="s">
        <v>40</v>
      </c>
      <c r="B6445">
        <v>2013</v>
      </c>
      <c r="C6445">
        <v>6</v>
      </c>
      <c r="D6445">
        <v>27</v>
      </c>
      <c r="E6445">
        <v>4479</v>
      </c>
    </row>
    <row r="6446" spans="1:5">
      <c r="A6446" t="s">
        <v>41</v>
      </c>
      <c r="B6446">
        <v>2013</v>
      </c>
      <c r="C6446">
        <v>6</v>
      </c>
      <c r="D6446">
        <v>20</v>
      </c>
      <c r="E6446">
        <v>6736</v>
      </c>
    </row>
    <row r="6447" spans="1:5">
      <c r="A6447" t="s">
        <v>42</v>
      </c>
      <c r="B6447">
        <v>2013</v>
      </c>
      <c r="C6447">
        <v>6</v>
      </c>
      <c r="D6447">
        <v>26</v>
      </c>
      <c r="E6447">
        <v>9517</v>
      </c>
    </row>
    <row r="6448" spans="1:5">
      <c r="A6448" t="s">
        <v>43</v>
      </c>
      <c r="B6448">
        <v>2013</v>
      </c>
      <c r="C6448">
        <v>6</v>
      </c>
      <c r="D6448">
        <v>202</v>
      </c>
      <c r="E6448">
        <v>15040</v>
      </c>
    </row>
    <row r="6449" spans="1:5">
      <c r="A6449" t="s">
        <v>44</v>
      </c>
      <c r="B6449">
        <v>2013</v>
      </c>
      <c r="C6449">
        <v>6</v>
      </c>
      <c r="D6449">
        <v>62</v>
      </c>
      <c r="E6449">
        <v>21220</v>
      </c>
    </row>
    <row r="6450" spans="1:5">
      <c r="A6450" t="s">
        <v>45</v>
      </c>
      <c r="B6450">
        <v>2013</v>
      </c>
      <c r="C6450">
        <v>6</v>
      </c>
      <c r="D6450">
        <v>10</v>
      </c>
      <c r="E6450">
        <v>1435</v>
      </c>
    </row>
    <row r="6451" spans="1:5">
      <c r="A6451" t="s">
        <v>46</v>
      </c>
      <c r="B6451">
        <v>2013</v>
      </c>
      <c r="C6451">
        <v>6</v>
      </c>
      <c r="D6451">
        <v>46</v>
      </c>
      <c r="E6451">
        <v>13826</v>
      </c>
    </row>
    <row r="6452" spans="1:5">
      <c r="A6452" t="s">
        <v>47</v>
      </c>
      <c r="B6452">
        <v>2013</v>
      </c>
      <c r="C6452">
        <v>6</v>
      </c>
      <c r="D6452">
        <v>20</v>
      </c>
      <c r="E6452">
        <v>4594</v>
      </c>
    </row>
    <row r="6453" spans="1:5">
      <c r="A6453" t="s">
        <v>48</v>
      </c>
      <c r="B6453">
        <v>2013</v>
      </c>
      <c r="C6453">
        <v>6</v>
      </c>
      <c r="D6453">
        <v>16</v>
      </c>
      <c r="E6453">
        <v>3486</v>
      </c>
    </row>
    <row r="6454" spans="1:5">
      <c r="A6454" t="s">
        <v>49</v>
      </c>
      <c r="B6454">
        <v>2013</v>
      </c>
      <c r="C6454">
        <v>6</v>
      </c>
      <c r="D6454">
        <v>55</v>
      </c>
      <c r="E6454">
        <v>16542</v>
      </c>
    </row>
    <row r="6455" spans="1:5">
      <c r="A6455" t="s">
        <v>50</v>
      </c>
      <c r="B6455">
        <v>2013</v>
      </c>
      <c r="C6455">
        <v>6</v>
      </c>
      <c r="D6455">
        <v>20</v>
      </c>
      <c r="E6455">
        <v>5793</v>
      </c>
    </row>
    <row r="6456" spans="1:5">
      <c r="A6456" t="s">
        <v>51</v>
      </c>
      <c r="B6456">
        <v>2013</v>
      </c>
      <c r="C6456">
        <v>6</v>
      </c>
      <c r="D6456">
        <v>18</v>
      </c>
      <c r="E6456">
        <v>7744</v>
      </c>
    </row>
    <row r="6457" spans="1:5">
      <c r="A6457" t="s">
        <v>52</v>
      </c>
      <c r="B6457">
        <v>2013</v>
      </c>
      <c r="C6457">
        <v>6</v>
      </c>
      <c r="D6457">
        <v>19</v>
      </c>
      <c r="E6457">
        <v>5383</v>
      </c>
    </row>
    <row r="6458" spans="1:5">
      <c r="A6458" t="s">
        <v>53</v>
      </c>
      <c r="B6458">
        <v>2013</v>
      </c>
      <c r="C6458">
        <v>6</v>
      </c>
      <c r="D6458">
        <v>55</v>
      </c>
      <c r="E6458">
        <v>11445</v>
      </c>
    </row>
    <row r="6459" spans="1:5">
      <c r="A6459" t="s">
        <v>54</v>
      </c>
      <c r="B6459">
        <v>2013</v>
      </c>
      <c r="C6459">
        <v>6</v>
      </c>
      <c r="D6459">
        <v>65</v>
      </c>
      <c r="E6459">
        <v>39345</v>
      </c>
    </row>
    <row r="6460" spans="1:5">
      <c r="A6460" t="s">
        <v>55</v>
      </c>
      <c r="B6460">
        <v>2013</v>
      </c>
      <c r="C6460">
        <v>6</v>
      </c>
      <c r="D6460">
        <v>45</v>
      </c>
      <c r="E6460">
        <v>20335</v>
      </c>
    </row>
    <row r="6461" spans="1:5">
      <c r="A6461" t="s">
        <v>56</v>
      </c>
      <c r="B6461">
        <v>2013</v>
      </c>
      <c r="C6461">
        <v>6</v>
      </c>
      <c r="D6461">
        <v>11</v>
      </c>
      <c r="E6461">
        <v>3053</v>
      </c>
    </row>
    <row r="6462" spans="1:5">
      <c r="A6462" t="s">
        <v>57</v>
      </c>
      <c r="B6462">
        <v>2013</v>
      </c>
      <c r="C6462">
        <v>6</v>
      </c>
      <c r="D6462">
        <v>100</v>
      </c>
      <c r="E6462">
        <v>66731</v>
      </c>
    </row>
    <row r="6463" spans="1:5">
      <c r="A6463" t="s">
        <v>58</v>
      </c>
      <c r="B6463">
        <v>2013</v>
      </c>
      <c r="C6463">
        <v>6</v>
      </c>
      <c r="D6463">
        <v>19</v>
      </c>
      <c r="E6463">
        <v>7455</v>
      </c>
    </row>
    <row r="6464" spans="1:5">
      <c r="A6464" t="s">
        <v>59</v>
      </c>
      <c r="B6464">
        <v>2013</v>
      </c>
      <c r="C6464">
        <v>6</v>
      </c>
      <c r="D6464">
        <v>36</v>
      </c>
      <c r="E6464">
        <v>13425</v>
      </c>
    </row>
    <row r="6465" spans="1:5">
      <c r="A6465" t="s">
        <v>60</v>
      </c>
      <c r="B6465">
        <v>2013</v>
      </c>
      <c r="C6465">
        <v>6</v>
      </c>
      <c r="D6465">
        <v>32</v>
      </c>
      <c r="E6465">
        <v>4364</v>
      </c>
    </row>
    <row r="6466" spans="1:5">
      <c r="A6466" t="s">
        <v>61</v>
      </c>
      <c r="B6466">
        <v>2013</v>
      </c>
      <c r="C6466">
        <v>6</v>
      </c>
      <c r="D6466">
        <v>21</v>
      </c>
      <c r="E6466">
        <v>4339</v>
      </c>
    </row>
    <row r="6467" spans="1:5">
      <c r="A6467" t="s">
        <v>63</v>
      </c>
      <c r="B6467">
        <v>2013</v>
      </c>
      <c r="C6467">
        <v>6</v>
      </c>
      <c r="D6467">
        <v>1</v>
      </c>
      <c r="E6467">
        <v>359</v>
      </c>
    </row>
    <row r="6468" spans="1:5">
      <c r="A6468" t="s">
        <v>62</v>
      </c>
      <c r="B6468">
        <v>2013</v>
      </c>
      <c r="C6468">
        <v>6</v>
      </c>
      <c r="D6468">
        <v>66</v>
      </c>
      <c r="E6468">
        <v>91643</v>
      </c>
    </row>
    <row r="6469" spans="1:5">
      <c r="A6469" t="s">
        <v>6</v>
      </c>
      <c r="B6469">
        <v>2013</v>
      </c>
      <c r="C6469">
        <v>7</v>
      </c>
      <c r="D6469">
        <v>28</v>
      </c>
      <c r="E6469">
        <v>12862</v>
      </c>
    </row>
    <row r="6470" spans="1:5">
      <c r="A6470" t="s">
        <v>12</v>
      </c>
      <c r="B6470">
        <v>2013</v>
      </c>
      <c r="C6470">
        <v>7</v>
      </c>
      <c r="D6470">
        <v>9</v>
      </c>
      <c r="E6470">
        <v>2193</v>
      </c>
    </row>
    <row r="6471" spans="1:5">
      <c r="A6471" t="s">
        <v>13</v>
      </c>
      <c r="B6471">
        <v>2013</v>
      </c>
      <c r="C6471">
        <v>7</v>
      </c>
      <c r="D6471">
        <v>34</v>
      </c>
      <c r="E6471">
        <v>20903</v>
      </c>
    </row>
    <row r="6472" spans="1:5">
      <c r="A6472" t="s">
        <v>14</v>
      </c>
      <c r="B6472">
        <v>2013</v>
      </c>
      <c r="C6472">
        <v>7</v>
      </c>
      <c r="D6472">
        <v>17</v>
      </c>
      <c r="E6472">
        <v>3602</v>
      </c>
    </row>
    <row r="6473" spans="1:5">
      <c r="A6473" t="s">
        <v>15</v>
      </c>
      <c r="B6473">
        <v>2013</v>
      </c>
      <c r="C6473">
        <v>7</v>
      </c>
      <c r="D6473">
        <v>120</v>
      </c>
      <c r="E6473">
        <v>35858</v>
      </c>
    </row>
    <row r="6474" spans="1:5">
      <c r="A6474" t="s">
        <v>16</v>
      </c>
      <c r="B6474">
        <v>2013</v>
      </c>
      <c r="C6474">
        <v>7</v>
      </c>
      <c r="D6474">
        <v>11</v>
      </c>
      <c r="E6474">
        <v>22833</v>
      </c>
    </row>
    <row r="6475" spans="1:5">
      <c r="A6475" t="s">
        <v>17</v>
      </c>
      <c r="B6475">
        <v>2013</v>
      </c>
      <c r="C6475">
        <v>7</v>
      </c>
      <c r="D6475">
        <v>23</v>
      </c>
      <c r="E6475">
        <v>3572</v>
      </c>
    </row>
    <row r="6476" spans="1:5">
      <c r="A6476" t="s">
        <v>18</v>
      </c>
      <c r="B6476">
        <v>2013</v>
      </c>
      <c r="C6476">
        <v>7</v>
      </c>
      <c r="D6476">
        <v>9</v>
      </c>
      <c r="E6476">
        <v>2565</v>
      </c>
    </row>
    <row r="6477" spans="1:5">
      <c r="A6477" t="s">
        <v>19</v>
      </c>
      <c r="B6477">
        <v>2013</v>
      </c>
      <c r="C6477">
        <v>7</v>
      </c>
      <c r="D6477">
        <v>3</v>
      </c>
      <c r="E6477">
        <v>2034</v>
      </c>
    </row>
    <row r="6478" spans="1:5">
      <c r="A6478" t="s">
        <v>20</v>
      </c>
      <c r="B6478">
        <v>2013</v>
      </c>
      <c r="C6478">
        <v>7</v>
      </c>
      <c r="D6478">
        <v>0</v>
      </c>
      <c r="E6478">
        <v>0</v>
      </c>
    </row>
    <row r="6479" spans="1:5">
      <c r="A6479" t="s">
        <v>21</v>
      </c>
      <c r="B6479">
        <v>2013</v>
      </c>
      <c r="C6479">
        <v>7</v>
      </c>
      <c r="D6479">
        <v>41</v>
      </c>
      <c r="E6479">
        <v>28025</v>
      </c>
    </row>
    <row r="6480" spans="1:5">
      <c r="A6480" t="s">
        <v>22</v>
      </c>
      <c r="B6480">
        <v>2013</v>
      </c>
      <c r="C6480">
        <v>7</v>
      </c>
      <c r="D6480">
        <v>16</v>
      </c>
      <c r="E6480">
        <v>1374</v>
      </c>
    </row>
    <row r="6481" spans="1:5">
      <c r="A6481" t="s">
        <v>23</v>
      </c>
      <c r="B6481">
        <v>2013</v>
      </c>
      <c r="C6481">
        <v>7</v>
      </c>
      <c r="D6481">
        <v>11</v>
      </c>
      <c r="E6481">
        <v>5154</v>
      </c>
    </row>
    <row r="6482" spans="1:5">
      <c r="A6482" t="s">
        <v>24</v>
      </c>
      <c r="B6482">
        <v>2013</v>
      </c>
      <c r="C6482">
        <v>7</v>
      </c>
      <c r="D6482">
        <v>80</v>
      </c>
      <c r="E6482">
        <v>41900</v>
      </c>
    </row>
    <row r="6483" spans="1:5">
      <c r="A6483" t="s">
        <v>25</v>
      </c>
      <c r="B6483">
        <v>2013</v>
      </c>
      <c r="C6483">
        <v>7</v>
      </c>
      <c r="D6483">
        <v>41</v>
      </c>
      <c r="E6483">
        <v>10585</v>
      </c>
    </row>
    <row r="6484" spans="1:5">
      <c r="A6484" t="s">
        <v>26</v>
      </c>
      <c r="B6484">
        <v>2013</v>
      </c>
      <c r="C6484">
        <v>7</v>
      </c>
      <c r="D6484">
        <v>15</v>
      </c>
      <c r="E6484">
        <v>3054</v>
      </c>
    </row>
    <row r="6485" spans="1:5">
      <c r="A6485" t="s">
        <v>27</v>
      </c>
      <c r="B6485">
        <v>2013</v>
      </c>
      <c r="C6485">
        <v>7</v>
      </c>
      <c r="D6485">
        <v>36</v>
      </c>
      <c r="E6485">
        <v>8071</v>
      </c>
    </row>
    <row r="6486" spans="1:5">
      <c r="A6486" t="s">
        <v>28</v>
      </c>
      <c r="B6486">
        <v>2013</v>
      </c>
      <c r="C6486">
        <v>7</v>
      </c>
      <c r="D6486">
        <v>18</v>
      </c>
      <c r="E6486">
        <v>20684</v>
      </c>
    </row>
    <row r="6487" spans="1:5">
      <c r="A6487" t="s">
        <v>29</v>
      </c>
      <c r="B6487">
        <v>2013</v>
      </c>
      <c r="C6487">
        <v>7</v>
      </c>
      <c r="D6487">
        <v>53</v>
      </c>
      <c r="E6487">
        <v>31907</v>
      </c>
    </row>
    <row r="6488" spans="1:5">
      <c r="A6488" t="s">
        <v>30</v>
      </c>
      <c r="B6488">
        <v>2013</v>
      </c>
      <c r="C6488">
        <v>7</v>
      </c>
      <c r="D6488">
        <v>36</v>
      </c>
      <c r="E6488">
        <v>6746</v>
      </c>
    </row>
    <row r="6489" spans="1:5">
      <c r="A6489" t="s">
        <v>31</v>
      </c>
      <c r="B6489">
        <v>2013</v>
      </c>
      <c r="C6489">
        <v>7</v>
      </c>
      <c r="D6489">
        <v>15</v>
      </c>
      <c r="E6489">
        <v>9598</v>
      </c>
    </row>
    <row r="6490" spans="1:5">
      <c r="A6490" t="s">
        <v>32</v>
      </c>
      <c r="B6490">
        <v>2013</v>
      </c>
      <c r="C6490">
        <v>7</v>
      </c>
      <c r="D6490">
        <v>51</v>
      </c>
      <c r="E6490">
        <v>26640</v>
      </c>
    </row>
    <row r="6491" spans="1:5">
      <c r="A6491" t="s">
        <v>33</v>
      </c>
      <c r="B6491">
        <v>2013</v>
      </c>
      <c r="C6491">
        <v>7</v>
      </c>
      <c r="D6491">
        <v>54</v>
      </c>
      <c r="E6491">
        <v>15749</v>
      </c>
    </row>
    <row r="6492" spans="1:5">
      <c r="A6492" t="s">
        <v>34</v>
      </c>
      <c r="B6492">
        <v>2013</v>
      </c>
      <c r="C6492">
        <v>7</v>
      </c>
      <c r="D6492">
        <v>13</v>
      </c>
      <c r="E6492">
        <v>4592</v>
      </c>
    </row>
    <row r="6493" spans="1:5">
      <c r="A6493" t="s">
        <v>35</v>
      </c>
      <c r="B6493">
        <v>2013</v>
      </c>
      <c r="C6493">
        <v>7</v>
      </c>
      <c r="D6493">
        <v>45</v>
      </c>
      <c r="E6493">
        <v>16852</v>
      </c>
    </row>
    <row r="6494" spans="1:5">
      <c r="A6494" t="s">
        <v>36</v>
      </c>
      <c r="B6494">
        <v>2013</v>
      </c>
      <c r="C6494">
        <v>7</v>
      </c>
      <c r="D6494">
        <v>27</v>
      </c>
      <c r="E6494">
        <v>7580</v>
      </c>
    </row>
    <row r="6495" spans="1:5">
      <c r="A6495" t="s">
        <v>37</v>
      </c>
      <c r="B6495">
        <v>2013</v>
      </c>
      <c r="C6495">
        <v>7</v>
      </c>
      <c r="D6495">
        <v>8</v>
      </c>
      <c r="E6495">
        <v>2772</v>
      </c>
    </row>
    <row r="6496" spans="1:5">
      <c r="A6496" t="s">
        <v>38</v>
      </c>
      <c r="B6496">
        <v>2013</v>
      </c>
      <c r="C6496">
        <v>7</v>
      </c>
      <c r="D6496">
        <v>16</v>
      </c>
      <c r="E6496">
        <v>3371</v>
      </c>
    </row>
    <row r="6497" spans="1:5">
      <c r="A6497" t="s">
        <v>39</v>
      </c>
      <c r="B6497">
        <v>2013</v>
      </c>
      <c r="C6497">
        <v>7</v>
      </c>
      <c r="D6497">
        <v>28</v>
      </c>
      <c r="E6497">
        <v>14883</v>
      </c>
    </row>
    <row r="6498" spans="1:5">
      <c r="A6498" t="s">
        <v>40</v>
      </c>
      <c r="B6498">
        <v>2013</v>
      </c>
      <c r="C6498">
        <v>7</v>
      </c>
      <c r="D6498">
        <v>28</v>
      </c>
      <c r="E6498">
        <v>4779</v>
      </c>
    </row>
    <row r="6499" spans="1:5">
      <c r="A6499" t="s">
        <v>41</v>
      </c>
      <c r="B6499">
        <v>2013</v>
      </c>
      <c r="C6499">
        <v>7</v>
      </c>
      <c r="D6499">
        <v>19</v>
      </c>
      <c r="E6499">
        <v>5051</v>
      </c>
    </row>
    <row r="6500" spans="1:5">
      <c r="A6500" t="s">
        <v>42</v>
      </c>
      <c r="B6500">
        <v>2013</v>
      </c>
      <c r="C6500">
        <v>7</v>
      </c>
      <c r="D6500">
        <v>26</v>
      </c>
      <c r="E6500">
        <v>9326</v>
      </c>
    </row>
    <row r="6501" spans="1:5">
      <c r="A6501" t="s">
        <v>43</v>
      </c>
      <c r="B6501">
        <v>2013</v>
      </c>
      <c r="C6501">
        <v>7</v>
      </c>
      <c r="D6501">
        <v>203</v>
      </c>
      <c r="E6501">
        <v>15919</v>
      </c>
    </row>
    <row r="6502" spans="1:5">
      <c r="A6502" t="s">
        <v>44</v>
      </c>
      <c r="B6502">
        <v>2013</v>
      </c>
      <c r="C6502">
        <v>7</v>
      </c>
      <c r="D6502">
        <v>64</v>
      </c>
      <c r="E6502">
        <v>21167</v>
      </c>
    </row>
    <row r="6503" spans="1:5">
      <c r="A6503" t="s">
        <v>45</v>
      </c>
      <c r="B6503">
        <v>2013</v>
      </c>
      <c r="C6503">
        <v>7</v>
      </c>
      <c r="D6503">
        <v>11</v>
      </c>
      <c r="E6503">
        <v>1353</v>
      </c>
    </row>
    <row r="6504" spans="1:5">
      <c r="A6504" t="s">
        <v>46</v>
      </c>
      <c r="B6504">
        <v>2013</v>
      </c>
      <c r="C6504">
        <v>7</v>
      </c>
      <c r="D6504">
        <v>43</v>
      </c>
      <c r="E6504">
        <v>14455</v>
      </c>
    </row>
    <row r="6505" spans="1:5">
      <c r="A6505" t="s">
        <v>47</v>
      </c>
      <c r="B6505">
        <v>2013</v>
      </c>
      <c r="C6505">
        <v>7</v>
      </c>
      <c r="D6505">
        <v>21</v>
      </c>
      <c r="E6505">
        <v>4054</v>
      </c>
    </row>
    <row r="6506" spans="1:5">
      <c r="A6506" t="s">
        <v>48</v>
      </c>
      <c r="B6506">
        <v>2013</v>
      </c>
      <c r="C6506">
        <v>7</v>
      </c>
      <c r="D6506">
        <v>15</v>
      </c>
      <c r="E6506">
        <v>3266</v>
      </c>
    </row>
    <row r="6507" spans="1:5">
      <c r="A6507" t="s">
        <v>49</v>
      </c>
      <c r="B6507">
        <v>2013</v>
      </c>
      <c r="C6507">
        <v>7</v>
      </c>
      <c r="D6507">
        <v>56</v>
      </c>
      <c r="E6507">
        <v>16991</v>
      </c>
    </row>
    <row r="6508" spans="1:5">
      <c r="A6508" t="s">
        <v>50</v>
      </c>
      <c r="B6508">
        <v>2013</v>
      </c>
      <c r="C6508">
        <v>7</v>
      </c>
      <c r="D6508">
        <v>20</v>
      </c>
      <c r="E6508">
        <v>6101</v>
      </c>
    </row>
    <row r="6509" spans="1:5">
      <c r="A6509" t="s">
        <v>51</v>
      </c>
      <c r="B6509">
        <v>2013</v>
      </c>
      <c r="C6509">
        <v>7</v>
      </c>
      <c r="D6509">
        <v>17</v>
      </c>
      <c r="E6509">
        <v>7504</v>
      </c>
    </row>
    <row r="6510" spans="1:5">
      <c r="A6510" t="s">
        <v>52</v>
      </c>
      <c r="B6510">
        <v>2013</v>
      </c>
      <c r="C6510">
        <v>7</v>
      </c>
      <c r="D6510">
        <v>19</v>
      </c>
      <c r="E6510">
        <v>4748</v>
      </c>
    </row>
    <row r="6511" spans="1:5">
      <c r="A6511" t="s">
        <v>53</v>
      </c>
      <c r="B6511">
        <v>2013</v>
      </c>
      <c r="C6511">
        <v>7</v>
      </c>
      <c r="D6511">
        <v>58</v>
      </c>
      <c r="E6511">
        <v>12435</v>
      </c>
    </row>
    <row r="6512" spans="1:5">
      <c r="A6512" t="s">
        <v>54</v>
      </c>
      <c r="B6512">
        <v>2013</v>
      </c>
      <c r="C6512">
        <v>7</v>
      </c>
      <c r="D6512">
        <v>64</v>
      </c>
      <c r="E6512">
        <v>37990</v>
      </c>
    </row>
    <row r="6513" spans="1:5">
      <c r="A6513" t="s">
        <v>55</v>
      </c>
      <c r="B6513">
        <v>2013</v>
      </c>
      <c r="C6513">
        <v>7</v>
      </c>
      <c r="D6513">
        <v>45</v>
      </c>
      <c r="E6513">
        <v>19286</v>
      </c>
    </row>
    <row r="6514" spans="1:5">
      <c r="A6514" t="s">
        <v>56</v>
      </c>
      <c r="B6514">
        <v>2013</v>
      </c>
      <c r="C6514">
        <v>7</v>
      </c>
      <c r="D6514">
        <v>10</v>
      </c>
      <c r="E6514">
        <v>3132</v>
      </c>
    </row>
    <row r="6515" spans="1:5">
      <c r="A6515" t="s">
        <v>57</v>
      </c>
      <c r="B6515">
        <v>2013</v>
      </c>
      <c r="C6515">
        <v>7</v>
      </c>
      <c r="D6515">
        <v>100</v>
      </c>
      <c r="E6515">
        <v>71609</v>
      </c>
    </row>
    <row r="6516" spans="1:5">
      <c r="A6516" t="s">
        <v>58</v>
      </c>
      <c r="B6516">
        <v>2013</v>
      </c>
      <c r="C6516">
        <v>7</v>
      </c>
      <c r="D6516">
        <v>17</v>
      </c>
      <c r="E6516">
        <v>6820</v>
      </c>
    </row>
    <row r="6517" spans="1:5">
      <c r="A6517" t="s">
        <v>59</v>
      </c>
      <c r="B6517">
        <v>2013</v>
      </c>
      <c r="C6517">
        <v>7</v>
      </c>
      <c r="D6517">
        <v>37</v>
      </c>
      <c r="E6517">
        <v>13825</v>
      </c>
    </row>
    <row r="6518" spans="1:5">
      <c r="A6518" t="s">
        <v>60</v>
      </c>
      <c r="B6518">
        <v>2013</v>
      </c>
      <c r="C6518">
        <v>7</v>
      </c>
      <c r="D6518">
        <v>34</v>
      </c>
      <c r="E6518">
        <v>4512</v>
      </c>
    </row>
    <row r="6519" spans="1:5">
      <c r="A6519" t="s">
        <v>61</v>
      </c>
      <c r="B6519">
        <v>2013</v>
      </c>
      <c r="C6519">
        <v>7</v>
      </c>
      <c r="D6519">
        <v>21</v>
      </c>
      <c r="E6519">
        <v>4250</v>
      </c>
    </row>
    <row r="6520" spans="1:5">
      <c r="A6520" t="s">
        <v>63</v>
      </c>
      <c r="B6520">
        <v>2013</v>
      </c>
      <c r="C6520">
        <v>7</v>
      </c>
      <c r="D6520">
        <v>1</v>
      </c>
      <c r="E6520">
        <v>368</v>
      </c>
    </row>
    <row r="6521" spans="1:5">
      <c r="A6521" t="s">
        <v>62</v>
      </c>
      <c r="B6521">
        <v>2013</v>
      </c>
      <c r="C6521">
        <v>7</v>
      </c>
      <c r="D6521">
        <v>61</v>
      </c>
      <c r="E6521">
        <v>94476</v>
      </c>
    </row>
    <row r="6522" spans="1:5">
      <c r="A6522" t="s">
        <v>6</v>
      </c>
      <c r="B6522">
        <v>2013</v>
      </c>
      <c r="C6522">
        <v>8</v>
      </c>
      <c r="D6522">
        <v>27</v>
      </c>
      <c r="E6522">
        <v>12849</v>
      </c>
    </row>
    <row r="6523" spans="1:5">
      <c r="A6523" t="s">
        <v>12</v>
      </c>
      <c r="B6523">
        <v>2013</v>
      </c>
      <c r="C6523">
        <v>8</v>
      </c>
      <c r="D6523">
        <v>9</v>
      </c>
      <c r="E6523">
        <v>2339</v>
      </c>
    </row>
    <row r="6524" spans="1:5">
      <c r="A6524" t="s">
        <v>13</v>
      </c>
      <c r="B6524">
        <v>2013</v>
      </c>
      <c r="C6524">
        <v>8</v>
      </c>
      <c r="D6524">
        <v>33</v>
      </c>
      <c r="E6524">
        <v>20207</v>
      </c>
    </row>
    <row r="6525" spans="1:5">
      <c r="A6525" t="s">
        <v>14</v>
      </c>
      <c r="B6525">
        <v>2013</v>
      </c>
      <c r="C6525">
        <v>8</v>
      </c>
      <c r="D6525">
        <v>16</v>
      </c>
      <c r="E6525">
        <v>3340</v>
      </c>
    </row>
    <row r="6526" spans="1:5">
      <c r="A6526" t="s">
        <v>15</v>
      </c>
      <c r="B6526">
        <v>2013</v>
      </c>
      <c r="C6526">
        <v>8</v>
      </c>
      <c r="D6526">
        <v>123</v>
      </c>
      <c r="E6526">
        <v>32905</v>
      </c>
    </row>
    <row r="6527" spans="1:5">
      <c r="A6527" t="s">
        <v>16</v>
      </c>
      <c r="B6527">
        <v>2013</v>
      </c>
      <c r="C6527">
        <v>8</v>
      </c>
      <c r="D6527">
        <v>11</v>
      </c>
      <c r="E6527">
        <v>22866</v>
      </c>
    </row>
    <row r="6528" spans="1:5">
      <c r="A6528" t="s">
        <v>17</v>
      </c>
      <c r="B6528">
        <v>2013</v>
      </c>
      <c r="C6528">
        <v>8</v>
      </c>
      <c r="D6528">
        <v>23</v>
      </c>
      <c r="E6528">
        <v>3825</v>
      </c>
    </row>
    <row r="6529" spans="1:5">
      <c r="A6529" t="s">
        <v>18</v>
      </c>
      <c r="B6529">
        <v>2013</v>
      </c>
      <c r="C6529">
        <v>8</v>
      </c>
      <c r="D6529">
        <v>9</v>
      </c>
      <c r="E6529">
        <v>2626</v>
      </c>
    </row>
    <row r="6530" spans="1:5">
      <c r="A6530" t="s">
        <v>19</v>
      </c>
      <c r="B6530">
        <v>2013</v>
      </c>
      <c r="C6530">
        <v>8</v>
      </c>
      <c r="D6530">
        <v>3</v>
      </c>
      <c r="E6530">
        <v>1523</v>
      </c>
    </row>
    <row r="6531" spans="1:5">
      <c r="A6531" t="s">
        <v>20</v>
      </c>
      <c r="B6531">
        <v>2013</v>
      </c>
      <c r="C6531">
        <v>8</v>
      </c>
      <c r="D6531">
        <v>0</v>
      </c>
      <c r="E6531">
        <v>0</v>
      </c>
    </row>
    <row r="6532" spans="1:5">
      <c r="A6532" t="s">
        <v>21</v>
      </c>
      <c r="B6532">
        <v>2013</v>
      </c>
      <c r="C6532">
        <v>8</v>
      </c>
      <c r="D6532">
        <v>41</v>
      </c>
      <c r="E6532">
        <v>27452</v>
      </c>
    </row>
    <row r="6533" spans="1:5">
      <c r="A6533" t="s">
        <v>22</v>
      </c>
      <c r="B6533">
        <v>2013</v>
      </c>
      <c r="C6533">
        <v>8</v>
      </c>
      <c r="D6533">
        <v>15</v>
      </c>
      <c r="E6533">
        <v>1176</v>
      </c>
    </row>
    <row r="6534" spans="1:5">
      <c r="A6534" t="s">
        <v>23</v>
      </c>
      <c r="B6534">
        <v>2013</v>
      </c>
      <c r="C6534">
        <v>8</v>
      </c>
      <c r="D6534">
        <v>10</v>
      </c>
      <c r="E6534">
        <v>4495</v>
      </c>
    </row>
    <row r="6535" spans="1:5">
      <c r="A6535" t="s">
        <v>24</v>
      </c>
      <c r="B6535">
        <v>2013</v>
      </c>
      <c r="C6535">
        <v>8</v>
      </c>
      <c r="D6535">
        <v>83</v>
      </c>
      <c r="E6535">
        <v>41641</v>
      </c>
    </row>
    <row r="6536" spans="1:5">
      <c r="A6536" t="s">
        <v>25</v>
      </c>
      <c r="B6536">
        <v>2013</v>
      </c>
      <c r="C6536">
        <v>8</v>
      </c>
      <c r="D6536">
        <v>40</v>
      </c>
      <c r="E6536">
        <v>10453</v>
      </c>
    </row>
    <row r="6537" spans="1:5">
      <c r="A6537" t="s">
        <v>26</v>
      </c>
      <c r="B6537">
        <v>2013</v>
      </c>
      <c r="C6537">
        <v>8</v>
      </c>
      <c r="D6537">
        <v>15</v>
      </c>
      <c r="E6537">
        <v>3296</v>
      </c>
    </row>
    <row r="6538" spans="1:5">
      <c r="A6538" t="s">
        <v>27</v>
      </c>
      <c r="B6538">
        <v>2013</v>
      </c>
      <c r="C6538">
        <v>8</v>
      </c>
      <c r="D6538">
        <v>34</v>
      </c>
      <c r="E6538">
        <v>6350</v>
      </c>
    </row>
    <row r="6539" spans="1:5">
      <c r="A6539" t="s">
        <v>28</v>
      </c>
      <c r="B6539">
        <v>2013</v>
      </c>
      <c r="C6539">
        <v>8</v>
      </c>
      <c r="D6539">
        <v>19</v>
      </c>
      <c r="E6539">
        <v>22092</v>
      </c>
    </row>
    <row r="6540" spans="1:5">
      <c r="A6540" t="s">
        <v>29</v>
      </c>
      <c r="B6540">
        <v>2013</v>
      </c>
      <c r="C6540">
        <v>8</v>
      </c>
      <c r="D6540">
        <v>53</v>
      </c>
      <c r="E6540">
        <v>30926</v>
      </c>
    </row>
    <row r="6541" spans="1:5">
      <c r="A6541" t="s">
        <v>30</v>
      </c>
      <c r="B6541">
        <v>2013</v>
      </c>
      <c r="C6541">
        <v>8</v>
      </c>
      <c r="D6541">
        <v>35</v>
      </c>
      <c r="E6541">
        <v>6009</v>
      </c>
    </row>
    <row r="6542" spans="1:5">
      <c r="A6542" t="s">
        <v>31</v>
      </c>
      <c r="B6542">
        <v>2013</v>
      </c>
      <c r="C6542">
        <v>8</v>
      </c>
      <c r="D6542">
        <v>13</v>
      </c>
      <c r="E6542">
        <v>8004</v>
      </c>
    </row>
    <row r="6543" spans="1:5">
      <c r="A6543" t="s">
        <v>32</v>
      </c>
      <c r="B6543">
        <v>2013</v>
      </c>
      <c r="C6543">
        <v>8</v>
      </c>
      <c r="D6543">
        <v>52</v>
      </c>
      <c r="E6543">
        <v>23453</v>
      </c>
    </row>
    <row r="6544" spans="1:5">
      <c r="A6544" t="s">
        <v>33</v>
      </c>
      <c r="B6544">
        <v>2013</v>
      </c>
      <c r="C6544">
        <v>8</v>
      </c>
      <c r="D6544">
        <v>54</v>
      </c>
      <c r="E6544">
        <v>14879</v>
      </c>
    </row>
    <row r="6545" spans="1:5">
      <c r="A6545" t="s">
        <v>34</v>
      </c>
      <c r="B6545">
        <v>2013</v>
      </c>
      <c r="C6545">
        <v>8</v>
      </c>
      <c r="D6545">
        <v>12</v>
      </c>
      <c r="E6545">
        <v>4625</v>
      </c>
    </row>
    <row r="6546" spans="1:5">
      <c r="A6546" t="s">
        <v>35</v>
      </c>
      <c r="B6546">
        <v>2013</v>
      </c>
      <c r="C6546">
        <v>8</v>
      </c>
      <c r="D6546">
        <v>45</v>
      </c>
      <c r="E6546">
        <v>17642</v>
      </c>
    </row>
    <row r="6547" spans="1:5">
      <c r="A6547" t="s">
        <v>36</v>
      </c>
      <c r="B6547">
        <v>2013</v>
      </c>
      <c r="C6547">
        <v>8</v>
      </c>
      <c r="D6547">
        <v>27</v>
      </c>
      <c r="E6547">
        <v>6440</v>
      </c>
    </row>
    <row r="6548" spans="1:5">
      <c r="A6548" t="s">
        <v>37</v>
      </c>
      <c r="B6548">
        <v>2013</v>
      </c>
      <c r="C6548">
        <v>8</v>
      </c>
      <c r="D6548">
        <v>8</v>
      </c>
      <c r="E6548">
        <v>2602</v>
      </c>
    </row>
    <row r="6549" spans="1:5">
      <c r="A6549" t="s">
        <v>38</v>
      </c>
      <c r="B6549">
        <v>2013</v>
      </c>
      <c r="C6549">
        <v>8</v>
      </c>
      <c r="D6549">
        <v>15</v>
      </c>
      <c r="E6549">
        <v>2961</v>
      </c>
    </row>
    <row r="6550" spans="1:5">
      <c r="A6550" t="s">
        <v>39</v>
      </c>
      <c r="B6550">
        <v>2013</v>
      </c>
      <c r="C6550">
        <v>8</v>
      </c>
      <c r="D6550">
        <v>29</v>
      </c>
      <c r="E6550">
        <v>15155</v>
      </c>
    </row>
    <row r="6551" spans="1:5">
      <c r="A6551" t="s">
        <v>40</v>
      </c>
      <c r="B6551">
        <v>2013</v>
      </c>
      <c r="C6551">
        <v>8</v>
      </c>
      <c r="D6551">
        <v>28</v>
      </c>
      <c r="E6551">
        <v>4573</v>
      </c>
    </row>
    <row r="6552" spans="1:5">
      <c r="A6552" t="s">
        <v>41</v>
      </c>
      <c r="B6552">
        <v>2013</v>
      </c>
      <c r="C6552">
        <v>8</v>
      </c>
      <c r="D6552">
        <v>19</v>
      </c>
      <c r="E6552">
        <v>7029</v>
      </c>
    </row>
    <row r="6553" spans="1:5">
      <c r="A6553" t="s">
        <v>42</v>
      </c>
      <c r="B6553">
        <v>2013</v>
      </c>
      <c r="C6553">
        <v>8</v>
      </c>
      <c r="D6553">
        <v>26</v>
      </c>
      <c r="E6553">
        <v>8934</v>
      </c>
    </row>
    <row r="6554" spans="1:5">
      <c r="A6554" t="s">
        <v>43</v>
      </c>
      <c r="B6554">
        <v>2013</v>
      </c>
      <c r="C6554">
        <v>8</v>
      </c>
      <c r="D6554">
        <v>214</v>
      </c>
      <c r="E6554">
        <v>15811</v>
      </c>
    </row>
    <row r="6555" spans="1:5">
      <c r="A6555" t="s">
        <v>44</v>
      </c>
      <c r="B6555">
        <v>2013</v>
      </c>
      <c r="C6555">
        <v>8</v>
      </c>
      <c r="D6555">
        <v>63</v>
      </c>
      <c r="E6555">
        <v>21683</v>
      </c>
    </row>
    <row r="6556" spans="1:5">
      <c r="A6556" t="s">
        <v>45</v>
      </c>
      <c r="B6556">
        <v>2013</v>
      </c>
      <c r="C6556">
        <v>8</v>
      </c>
      <c r="D6556">
        <v>11</v>
      </c>
      <c r="E6556">
        <v>1809</v>
      </c>
    </row>
    <row r="6557" spans="1:5">
      <c r="A6557" t="s">
        <v>46</v>
      </c>
      <c r="B6557">
        <v>2013</v>
      </c>
      <c r="C6557">
        <v>8</v>
      </c>
      <c r="D6557">
        <v>48</v>
      </c>
      <c r="E6557">
        <v>13870</v>
      </c>
    </row>
    <row r="6558" spans="1:5">
      <c r="A6558" t="s">
        <v>47</v>
      </c>
      <c r="B6558">
        <v>2013</v>
      </c>
      <c r="C6558">
        <v>8</v>
      </c>
      <c r="D6558">
        <v>19</v>
      </c>
      <c r="E6558">
        <v>2977</v>
      </c>
    </row>
    <row r="6559" spans="1:5">
      <c r="A6559" t="s">
        <v>48</v>
      </c>
      <c r="B6559">
        <v>2013</v>
      </c>
      <c r="C6559">
        <v>8</v>
      </c>
      <c r="D6559">
        <v>14</v>
      </c>
      <c r="E6559">
        <v>3548</v>
      </c>
    </row>
    <row r="6560" spans="1:5">
      <c r="A6560" t="s">
        <v>49</v>
      </c>
      <c r="B6560">
        <v>2013</v>
      </c>
      <c r="C6560">
        <v>8</v>
      </c>
      <c r="D6560">
        <v>56</v>
      </c>
      <c r="E6560">
        <v>17194</v>
      </c>
    </row>
    <row r="6561" spans="1:5">
      <c r="A6561" t="s">
        <v>50</v>
      </c>
      <c r="B6561">
        <v>2013</v>
      </c>
      <c r="C6561">
        <v>8</v>
      </c>
      <c r="D6561">
        <v>20</v>
      </c>
      <c r="E6561">
        <v>5251</v>
      </c>
    </row>
    <row r="6562" spans="1:5">
      <c r="A6562" t="s">
        <v>51</v>
      </c>
      <c r="B6562">
        <v>2013</v>
      </c>
      <c r="C6562">
        <v>8</v>
      </c>
      <c r="D6562">
        <v>18</v>
      </c>
      <c r="E6562">
        <v>7548</v>
      </c>
    </row>
    <row r="6563" spans="1:5">
      <c r="A6563" t="s">
        <v>52</v>
      </c>
      <c r="B6563">
        <v>2013</v>
      </c>
      <c r="C6563">
        <v>8</v>
      </c>
      <c r="D6563">
        <v>19</v>
      </c>
      <c r="E6563">
        <v>5088</v>
      </c>
    </row>
    <row r="6564" spans="1:5">
      <c r="A6564" t="s">
        <v>53</v>
      </c>
      <c r="B6564">
        <v>2013</v>
      </c>
      <c r="C6564">
        <v>8</v>
      </c>
      <c r="D6564">
        <v>53</v>
      </c>
      <c r="E6564">
        <v>11493</v>
      </c>
    </row>
    <row r="6565" spans="1:5">
      <c r="A6565" t="s">
        <v>54</v>
      </c>
      <c r="B6565">
        <v>2013</v>
      </c>
      <c r="C6565">
        <v>8</v>
      </c>
      <c r="D6565">
        <v>61</v>
      </c>
      <c r="E6565">
        <v>38516</v>
      </c>
    </row>
    <row r="6566" spans="1:5">
      <c r="A6566" t="s">
        <v>55</v>
      </c>
      <c r="B6566">
        <v>2013</v>
      </c>
      <c r="C6566">
        <v>8</v>
      </c>
      <c r="D6566">
        <v>46</v>
      </c>
      <c r="E6566">
        <v>18899</v>
      </c>
    </row>
    <row r="6567" spans="1:5">
      <c r="A6567" t="s">
        <v>56</v>
      </c>
      <c r="B6567">
        <v>2013</v>
      </c>
      <c r="C6567">
        <v>8</v>
      </c>
      <c r="D6567">
        <v>11</v>
      </c>
      <c r="E6567">
        <v>3086</v>
      </c>
    </row>
    <row r="6568" spans="1:5">
      <c r="A6568" t="s">
        <v>57</v>
      </c>
      <c r="B6568">
        <v>2013</v>
      </c>
      <c r="C6568">
        <v>8</v>
      </c>
      <c r="D6568">
        <v>97</v>
      </c>
      <c r="E6568">
        <v>71554</v>
      </c>
    </row>
    <row r="6569" spans="1:5">
      <c r="A6569" t="s">
        <v>58</v>
      </c>
      <c r="B6569">
        <v>2013</v>
      </c>
      <c r="C6569">
        <v>8</v>
      </c>
      <c r="D6569">
        <v>18</v>
      </c>
      <c r="E6569">
        <v>6346</v>
      </c>
    </row>
    <row r="6570" spans="1:5">
      <c r="A6570" t="s">
        <v>59</v>
      </c>
      <c r="B6570">
        <v>2013</v>
      </c>
      <c r="C6570">
        <v>8</v>
      </c>
      <c r="D6570">
        <v>38</v>
      </c>
      <c r="E6570">
        <v>14545</v>
      </c>
    </row>
    <row r="6571" spans="1:5">
      <c r="A6571" t="s">
        <v>60</v>
      </c>
      <c r="B6571">
        <v>2013</v>
      </c>
      <c r="C6571">
        <v>8</v>
      </c>
      <c r="D6571">
        <v>33</v>
      </c>
      <c r="E6571">
        <v>4140</v>
      </c>
    </row>
    <row r="6572" spans="1:5">
      <c r="A6572" t="s">
        <v>61</v>
      </c>
      <c r="B6572">
        <v>2013</v>
      </c>
      <c r="C6572">
        <v>8</v>
      </c>
      <c r="D6572">
        <v>21</v>
      </c>
      <c r="E6572">
        <v>4044</v>
      </c>
    </row>
    <row r="6573" spans="1:5">
      <c r="A6573" t="s">
        <v>63</v>
      </c>
      <c r="B6573">
        <v>2013</v>
      </c>
      <c r="C6573">
        <v>8</v>
      </c>
      <c r="D6573">
        <v>1</v>
      </c>
      <c r="E6573">
        <v>348</v>
      </c>
    </row>
    <row r="6574" spans="1:5">
      <c r="A6574" t="s">
        <v>62</v>
      </c>
      <c r="B6574">
        <v>2013</v>
      </c>
      <c r="C6574">
        <v>8</v>
      </c>
      <c r="D6574">
        <v>74</v>
      </c>
      <c r="E6574">
        <v>93687</v>
      </c>
    </row>
    <row r="6575" spans="1:5">
      <c r="A6575" t="s">
        <v>6</v>
      </c>
      <c r="B6575">
        <v>2013</v>
      </c>
      <c r="C6575">
        <v>9</v>
      </c>
      <c r="D6575">
        <v>25</v>
      </c>
      <c r="E6575">
        <v>12013</v>
      </c>
    </row>
    <row r="6576" spans="1:5">
      <c r="A6576" t="s">
        <v>12</v>
      </c>
      <c r="B6576">
        <v>2013</v>
      </c>
      <c r="C6576">
        <v>9</v>
      </c>
      <c r="D6576">
        <v>9</v>
      </c>
      <c r="E6576">
        <v>2331</v>
      </c>
    </row>
    <row r="6577" spans="1:5">
      <c r="A6577" t="s">
        <v>13</v>
      </c>
      <c r="B6577">
        <v>2013</v>
      </c>
      <c r="C6577">
        <v>9</v>
      </c>
      <c r="D6577">
        <v>32</v>
      </c>
      <c r="E6577">
        <v>20027</v>
      </c>
    </row>
    <row r="6578" spans="1:5">
      <c r="A6578" t="s">
        <v>14</v>
      </c>
      <c r="B6578">
        <v>2013</v>
      </c>
      <c r="C6578">
        <v>9</v>
      </c>
      <c r="D6578">
        <v>15</v>
      </c>
      <c r="E6578">
        <v>3402</v>
      </c>
    </row>
    <row r="6579" spans="1:5">
      <c r="A6579" t="s">
        <v>15</v>
      </c>
      <c r="B6579">
        <v>2013</v>
      </c>
      <c r="C6579">
        <v>9</v>
      </c>
      <c r="D6579">
        <v>123</v>
      </c>
      <c r="E6579">
        <v>36501</v>
      </c>
    </row>
    <row r="6580" spans="1:5">
      <c r="A6580" t="s">
        <v>16</v>
      </c>
      <c r="B6580">
        <v>2013</v>
      </c>
      <c r="C6580">
        <v>9</v>
      </c>
      <c r="D6580">
        <v>11</v>
      </c>
      <c r="E6580">
        <v>22888</v>
      </c>
    </row>
    <row r="6581" spans="1:5">
      <c r="A6581" t="s">
        <v>17</v>
      </c>
      <c r="B6581">
        <v>2013</v>
      </c>
      <c r="C6581">
        <v>9</v>
      </c>
      <c r="D6581">
        <v>26</v>
      </c>
      <c r="E6581">
        <v>4529</v>
      </c>
    </row>
    <row r="6582" spans="1:5">
      <c r="A6582" t="s">
        <v>18</v>
      </c>
      <c r="B6582">
        <v>2013</v>
      </c>
      <c r="C6582">
        <v>9</v>
      </c>
      <c r="D6582">
        <v>9</v>
      </c>
      <c r="E6582">
        <v>2508</v>
      </c>
    </row>
    <row r="6583" spans="1:5">
      <c r="A6583" t="s">
        <v>19</v>
      </c>
      <c r="B6583">
        <v>2013</v>
      </c>
      <c r="C6583">
        <v>9</v>
      </c>
      <c r="D6583">
        <v>3</v>
      </c>
      <c r="E6583">
        <v>2058</v>
      </c>
    </row>
    <row r="6584" spans="1:5">
      <c r="A6584" t="s">
        <v>20</v>
      </c>
      <c r="B6584">
        <v>2013</v>
      </c>
      <c r="C6584">
        <v>9</v>
      </c>
      <c r="D6584">
        <v>0</v>
      </c>
      <c r="E6584">
        <v>0</v>
      </c>
    </row>
    <row r="6585" spans="1:5">
      <c r="A6585" t="s">
        <v>21</v>
      </c>
      <c r="B6585">
        <v>2013</v>
      </c>
      <c r="C6585">
        <v>9</v>
      </c>
      <c r="D6585">
        <v>42</v>
      </c>
      <c r="E6585">
        <v>28084</v>
      </c>
    </row>
    <row r="6586" spans="1:5">
      <c r="A6586" t="s">
        <v>22</v>
      </c>
      <c r="B6586">
        <v>2013</v>
      </c>
      <c r="C6586">
        <v>9</v>
      </c>
      <c r="D6586">
        <v>15</v>
      </c>
      <c r="E6586">
        <v>1333</v>
      </c>
    </row>
    <row r="6587" spans="1:5">
      <c r="A6587" t="s">
        <v>23</v>
      </c>
      <c r="B6587">
        <v>2013</v>
      </c>
      <c r="C6587">
        <v>9</v>
      </c>
      <c r="D6587">
        <v>10</v>
      </c>
      <c r="E6587">
        <v>4464</v>
      </c>
    </row>
    <row r="6588" spans="1:5">
      <c r="A6588" t="s">
        <v>24</v>
      </c>
      <c r="B6588">
        <v>2013</v>
      </c>
      <c r="C6588">
        <v>9</v>
      </c>
      <c r="D6588">
        <v>82</v>
      </c>
      <c r="E6588">
        <v>42420</v>
      </c>
    </row>
    <row r="6589" spans="1:5">
      <c r="A6589" t="s">
        <v>25</v>
      </c>
      <c r="B6589">
        <v>2013</v>
      </c>
      <c r="C6589">
        <v>9</v>
      </c>
      <c r="D6589">
        <v>39</v>
      </c>
      <c r="E6589">
        <v>10214</v>
      </c>
    </row>
    <row r="6590" spans="1:5">
      <c r="A6590" t="s">
        <v>26</v>
      </c>
      <c r="B6590">
        <v>2013</v>
      </c>
      <c r="C6590">
        <v>9</v>
      </c>
      <c r="D6590">
        <v>12</v>
      </c>
      <c r="E6590">
        <v>2326</v>
      </c>
    </row>
    <row r="6591" spans="1:5">
      <c r="A6591" t="s">
        <v>27</v>
      </c>
      <c r="B6591">
        <v>2013</v>
      </c>
      <c r="C6591">
        <v>9</v>
      </c>
      <c r="D6591">
        <v>36</v>
      </c>
      <c r="E6591">
        <v>6976</v>
      </c>
    </row>
    <row r="6592" spans="1:5">
      <c r="A6592" t="s">
        <v>28</v>
      </c>
      <c r="B6592">
        <v>2013</v>
      </c>
      <c r="C6592">
        <v>9</v>
      </c>
      <c r="D6592">
        <v>18</v>
      </c>
      <c r="E6592">
        <v>23258</v>
      </c>
    </row>
    <row r="6593" spans="1:5">
      <c r="A6593" t="s">
        <v>29</v>
      </c>
      <c r="B6593">
        <v>2013</v>
      </c>
      <c r="C6593">
        <v>9</v>
      </c>
      <c r="D6593">
        <v>51</v>
      </c>
      <c r="E6593">
        <v>31577</v>
      </c>
    </row>
    <row r="6594" spans="1:5">
      <c r="A6594" t="s">
        <v>30</v>
      </c>
      <c r="B6594">
        <v>2013</v>
      </c>
      <c r="C6594">
        <v>9</v>
      </c>
      <c r="D6594">
        <v>34</v>
      </c>
      <c r="E6594">
        <v>5866</v>
      </c>
    </row>
    <row r="6595" spans="1:5">
      <c r="A6595" t="s">
        <v>31</v>
      </c>
      <c r="B6595">
        <v>2013</v>
      </c>
      <c r="C6595">
        <v>9</v>
      </c>
      <c r="D6595">
        <v>14</v>
      </c>
      <c r="E6595">
        <v>9530</v>
      </c>
    </row>
    <row r="6596" spans="1:5">
      <c r="A6596" t="s">
        <v>32</v>
      </c>
      <c r="B6596">
        <v>2013</v>
      </c>
      <c r="C6596">
        <v>9</v>
      </c>
      <c r="D6596">
        <v>48</v>
      </c>
      <c r="E6596">
        <v>27362</v>
      </c>
    </row>
    <row r="6597" spans="1:5">
      <c r="A6597" t="s">
        <v>33</v>
      </c>
      <c r="B6597">
        <v>2013</v>
      </c>
      <c r="C6597">
        <v>9</v>
      </c>
      <c r="D6597">
        <v>55</v>
      </c>
      <c r="E6597">
        <v>15386</v>
      </c>
    </row>
    <row r="6598" spans="1:5">
      <c r="A6598" t="s">
        <v>34</v>
      </c>
      <c r="B6598">
        <v>2013</v>
      </c>
      <c r="C6598">
        <v>9</v>
      </c>
      <c r="D6598">
        <v>12</v>
      </c>
      <c r="E6598">
        <v>5095</v>
      </c>
    </row>
    <row r="6599" spans="1:5">
      <c r="A6599" t="s">
        <v>35</v>
      </c>
      <c r="B6599">
        <v>2013</v>
      </c>
      <c r="C6599">
        <v>9</v>
      </c>
      <c r="D6599">
        <v>43</v>
      </c>
      <c r="E6599">
        <v>15822</v>
      </c>
    </row>
    <row r="6600" spans="1:5">
      <c r="A6600" t="s">
        <v>36</v>
      </c>
      <c r="B6600">
        <v>2013</v>
      </c>
      <c r="C6600">
        <v>9</v>
      </c>
      <c r="D6600">
        <v>24</v>
      </c>
      <c r="E6600">
        <v>6458</v>
      </c>
    </row>
    <row r="6601" spans="1:5">
      <c r="A6601" t="s">
        <v>37</v>
      </c>
      <c r="B6601">
        <v>2013</v>
      </c>
      <c r="C6601">
        <v>9</v>
      </c>
      <c r="D6601">
        <v>7</v>
      </c>
      <c r="E6601">
        <v>2747</v>
      </c>
    </row>
    <row r="6602" spans="1:5">
      <c r="A6602" t="s">
        <v>38</v>
      </c>
      <c r="B6602">
        <v>2013</v>
      </c>
      <c r="C6602">
        <v>9</v>
      </c>
      <c r="D6602">
        <v>15</v>
      </c>
      <c r="E6602">
        <v>3259</v>
      </c>
    </row>
    <row r="6603" spans="1:5">
      <c r="A6603" t="s">
        <v>39</v>
      </c>
      <c r="B6603">
        <v>2013</v>
      </c>
      <c r="C6603">
        <v>9</v>
      </c>
      <c r="D6603">
        <v>25</v>
      </c>
      <c r="E6603">
        <v>8107</v>
      </c>
    </row>
    <row r="6604" spans="1:5">
      <c r="A6604" t="s">
        <v>40</v>
      </c>
      <c r="B6604">
        <v>2013</v>
      </c>
      <c r="C6604">
        <v>9</v>
      </c>
      <c r="D6604">
        <v>26</v>
      </c>
      <c r="E6604">
        <v>4073</v>
      </c>
    </row>
    <row r="6605" spans="1:5">
      <c r="A6605" t="s">
        <v>41</v>
      </c>
      <c r="B6605">
        <v>2013</v>
      </c>
      <c r="C6605">
        <v>9</v>
      </c>
      <c r="D6605">
        <v>20</v>
      </c>
      <c r="E6605">
        <v>7424</v>
      </c>
    </row>
    <row r="6606" spans="1:5">
      <c r="A6606" t="s">
        <v>42</v>
      </c>
      <c r="B6606">
        <v>2013</v>
      </c>
      <c r="C6606">
        <v>9</v>
      </c>
      <c r="D6606">
        <v>26</v>
      </c>
      <c r="E6606">
        <v>9140</v>
      </c>
    </row>
    <row r="6607" spans="1:5">
      <c r="A6607" t="s">
        <v>43</v>
      </c>
      <c r="B6607">
        <v>2013</v>
      </c>
      <c r="C6607">
        <v>9</v>
      </c>
      <c r="D6607">
        <v>212</v>
      </c>
      <c r="E6607">
        <v>16224</v>
      </c>
    </row>
    <row r="6608" spans="1:5">
      <c r="A6608" t="s">
        <v>44</v>
      </c>
      <c r="B6608">
        <v>2013</v>
      </c>
      <c r="C6608">
        <v>9</v>
      </c>
      <c r="D6608">
        <v>54</v>
      </c>
      <c r="E6608">
        <v>18506</v>
      </c>
    </row>
    <row r="6609" spans="1:5">
      <c r="A6609" t="s">
        <v>45</v>
      </c>
      <c r="B6609">
        <v>2013</v>
      </c>
      <c r="C6609">
        <v>9</v>
      </c>
      <c r="D6609">
        <v>10</v>
      </c>
      <c r="E6609">
        <v>1445</v>
      </c>
    </row>
    <row r="6610" spans="1:5">
      <c r="A6610" t="s">
        <v>46</v>
      </c>
      <c r="B6610">
        <v>2013</v>
      </c>
      <c r="C6610">
        <v>9</v>
      </c>
      <c r="D6610">
        <v>41</v>
      </c>
      <c r="E6610">
        <v>13621</v>
      </c>
    </row>
    <row r="6611" spans="1:5">
      <c r="A6611" t="s">
        <v>47</v>
      </c>
      <c r="B6611">
        <v>2013</v>
      </c>
      <c r="C6611">
        <v>9</v>
      </c>
      <c r="D6611">
        <v>20</v>
      </c>
      <c r="E6611">
        <v>4384</v>
      </c>
    </row>
    <row r="6612" spans="1:5">
      <c r="A6612" t="s">
        <v>48</v>
      </c>
      <c r="B6612">
        <v>2013</v>
      </c>
      <c r="C6612">
        <v>9</v>
      </c>
      <c r="D6612">
        <v>14</v>
      </c>
      <c r="E6612">
        <v>3558</v>
      </c>
    </row>
    <row r="6613" spans="1:5">
      <c r="A6613" t="s">
        <v>49</v>
      </c>
      <c r="B6613">
        <v>2013</v>
      </c>
      <c r="C6613">
        <v>9</v>
      </c>
      <c r="D6613">
        <v>58</v>
      </c>
      <c r="E6613">
        <v>17642</v>
      </c>
    </row>
    <row r="6614" spans="1:5">
      <c r="A6614" t="s">
        <v>50</v>
      </c>
      <c r="B6614">
        <v>2013</v>
      </c>
      <c r="C6614">
        <v>9</v>
      </c>
      <c r="D6614">
        <v>20</v>
      </c>
      <c r="E6614">
        <v>6389</v>
      </c>
    </row>
    <row r="6615" spans="1:5">
      <c r="A6615" t="s">
        <v>51</v>
      </c>
      <c r="B6615">
        <v>2013</v>
      </c>
      <c r="C6615">
        <v>9</v>
      </c>
      <c r="D6615">
        <v>16</v>
      </c>
      <c r="E6615">
        <v>7517</v>
      </c>
    </row>
    <row r="6616" spans="1:5">
      <c r="A6616" t="s">
        <v>52</v>
      </c>
      <c r="B6616">
        <v>2013</v>
      </c>
      <c r="C6616">
        <v>9</v>
      </c>
      <c r="D6616">
        <v>19</v>
      </c>
      <c r="E6616">
        <v>5250</v>
      </c>
    </row>
    <row r="6617" spans="1:5">
      <c r="A6617" t="s">
        <v>53</v>
      </c>
      <c r="B6617">
        <v>2013</v>
      </c>
      <c r="C6617">
        <v>9</v>
      </c>
      <c r="D6617">
        <v>50</v>
      </c>
      <c r="E6617">
        <v>10713</v>
      </c>
    </row>
    <row r="6618" spans="1:5">
      <c r="A6618" t="s">
        <v>54</v>
      </c>
      <c r="B6618">
        <v>2013</v>
      </c>
      <c r="C6618">
        <v>9</v>
      </c>
      <c r="D6618">
        <v>63</v>
      </c>
      <c r="E6618">
        <v>38624</v>
      </c>
    </row>
    <row r="6619" spans="1:5">
      <c r="A6619" t="s">
        <v>55</v>
      </c>
      <c r="B6619">
        <v>2013</v>
      </c>
      <c r="C6619">
        <v>9</v>
      </c>
      <c r="D6619">
        <v>42</v>
      </c>
      <c r="E6619">
        <v>17312</v>
      </c>
    </row>
    <row r="6620" spans="1:5">
      <c r="A6620" t="s">
        <v>56</v>
      </c>
      <c r="B6620">
        <v>2013</v>
      </c>
      <c r="C6620">
        <v>9</v>
      </c>
      <c r="D6620">
        <v>11</v>
      </c>
      <c r="E6620">
        <v>3085</v>
      </c>
    </row>
    <row r="6621" spans="1:5">
      <c r="A6621" t="s">
        <v>57</v>
      </c>
      <c r="B6621">
        <v>2013</v>
      </c>
      <c r="C6621">
        <v>9</v>
      </c>
      <c r="D6621">
        <v>97</v>
      </c>
      <c r="E6621">
        <v>72572</v>
      </c>
    </row>
    <row r="6622" spans="1:5">
      <c r="A6622" t="s">
        <v>58</v>
      </c>
      <c r="B6622">
        <v>2013</v>
      </c>
      <c r="C6622">
        <v>9</v>
      </c>
      <c r="D6622">
        <v>17</v>
      </c>
      <c r="E6622">
        <v>7143</v>
      </c>
    </row>
    <row r="6623" spans="1:5">
      <c r="A6623" t="s">
        <v>59</v>
      </c>
      <c r="B6623">
        <v>2013</v>
      </c>
      <c r="C6623">
        <v>9</v>
      </c>
      <c r="D6623">
        <v>37</v>
      </c>
      <c r="E6623">
        <v>14581</v>
      </c>
    </row>
    <row r="6624" spans="1:5">
      <c r="A6624" t="s">
        <v>60</v>
      </c>
      <c r="B6624">
        <v>2013</v>
      </c>
      <c r="C6624">
        <v>9</v>
      </c>
      <c r="D6624">
        <v>34</v>
      </c>
      <c r="E6624">
        <v>4591</v>
      </c>
    </row>
    <row r="6625" spans="1:5">
      <c r="A6625" t="s">
        <v>61</v>
      </c>
      <c r="B6625">
        <v>2013</v>
      </c>
      <c r="C6625">
        <v>9</v>
      </c>
      <c r="D6625">
        <v>21</v>
      </c>
      <c r="E6625">
        <v>4525</v>
      </c>
    </row>
    <row r="6626" spans="1:5">
      <c r="A6626" t="s">
        <v>63</v>
      </c>
      <c r="B6626">
        <v>2013</v>
      </c>
      <c r="C6626">
        <v>9</v>
      </c>
      <c r="D6626">
        <v>1</v>
      </c>
      <c r="E6626">
        <v>364</v>
      </c>
    </row>
    <row r="6627" spans="1:5">
      <c r="A6627" t="s">
        <v>62</v>
      </c>
      <c r="B6627">
        <v>2013</v>
      </c>
      <c r="C6627">
        <v>9</v>
      </c>
      <c r="D6627">
        <v>74</v>
      </c>
      <c r="E6627">
        <v>97425</v>
      </c>
    </row>
    <row r="6628" spans="1:5">
      <c r="A6628" t="s">
        <v>6</v>
      </c>
      <c r="B6628">
        <v>2013</v>
      </c>
      <c r="C6628">
        <v>10</v>
      </c>
      <c r="D6628">
        <v>25</v>
      </c>
      <c r="E6628">
        <v>12458</v>
      </c>
    </row>
    <row r="6629" spans="1:5">
      <c r="A6629" t="s">
        <v>12</v>
      </c>
      <c r="B6629">
        <v>2013</v>
      </c>
      <c r="C6629">
        <v>10</v>
      </c>
      <c r="D6629">
        <v>9</v>
      </c>
      <c r="E6629">
        <v>2417</v>
      </c>
    </row>
    <row r="6630" spans="1:5">
      <c r="A6630" t="s">
        <v>13</v>
      </c>
      <c r="B6630">
        <v>2013</v>
      </c>
      <c r="C6630">
        <v>10</v>
      </c>
      <c r="D6630">
        <v>32</v>
      </c>
      <c r="E6630">
        <v>20524</v>
      </c>
    </row>
    <row r="6631" spans="1:5">
      <c r="A6631" t="s">
        <v>14</v>
      </c>
      <c r="B6631">
        <v>2013</v>
      </c>
      <c r="C6631">
        <v>10</v>
      </c>
      <c r="D6631">
        <v>10</v>
      </c>
      <c r="E6631">
        <v>2236</v>
      </c>
    </row>
    <row r="6632" spans="1:5">
      <c r="A6632" t="s">
        <v>15</v>
      </c>
      <c r="B6632">
        <v>2013</v>
      </c>
      <c r="C6632">
        <v>10</v>
      </c>
      <c r="D6632">
        <v>121</v>
      </c>
      <c r="E6632">
        <v>35121</v>
      </c>
    </row>
    <row r="6633" spans="1:5">
      <c r="A6633" t="s">
        <v>16</v>
      </c>
      <c r="B6633">
        <v>2013</v>
      </c>
      <c r="C6633">
        <v>10</v>
      </c>
      <c r="D6633">
        <v>11</v>
      </c>
      <c r="E6633">
        <v>23451</v>
      </c>
    </row>
    <row r="6634" spans="1:5">
      <c r="A6634" t="s">
        <v>17</v>
      </c>
      <c r="B6634">
        <v>2013</v>
      </c>
      <c r="C6634">
        <v>10</v>
      </c>
      <c r="D6634">
        <v>26</v>
      </c>
      <c r="E6634">
        <v>3874</v>
      </c>
    </row>
    <row r="6635" spans="1:5">
      <c r="A6635" t="s">
        <v>18</v>
      </c>
      <c r="B6635">
        <v>2013</v>
      </c>
      <c r="C6635">
        <v>10</v>
      </c>
      <c r="D6635">
        <v>9</v>
      </c>
      <c r="E6635">
        <v>2676</v>
      </c>
    </row>
    <row r="6636" spans="1:5">
      <c r="A6636" t="s">
        <v>19</v>
      </c>
      <c r="B6636">
        <v>2013</v>
      </c>
      <c r="C6636">
        <v>10</v>
      </c>
      <c r="D6636">
        <v>3</v>
      </c>
      <c r="E6636">
        <v>1571</v>
      </c>
    </row>
    <row r="6637" spans="1:5">
      <c r="A6637" t="s">
        <v>20</v>
      </c>
      <c r="B6637">
        <v>2013</v>
      </c>
      <c r="C6637">
        <v>10</v>
      </c>
      <c r="D6637">
        <v>0</v>
      </c>
      <c r="E6637">
        <v>0</v>
      </c>
    </row>
    <row r="6638" spans="1:5">
      <c r="A6638" t="s">
        <v>21</v>
      </c>
      <c r="B6638">
        <v>2013</v>
      </c>
      <c r="C6638">
        <v>10</v>
      </c>
      <c r="D6638">
        <v>42</v>
      </c>
      <c r="E6638">
        <v>28812</v>
      </c>
    </row>
    <row r="6639" spans="1:5">
      <c r="A6639" t="s">
        <v>22</v>
      </c>
      <c r="B6639">
        <v>2013</v>
      </c>
      <c r="C6639">
        <v>10</v>
      </c>
      <c r="D6639">
        <v>15</v>
      </c>
      <c r="E6639">
        <v>1352</v>
      </c>
    </row>
    <row r="6640" spans="1:5">
      <c r="A6640" t="s">
        <v>23</v>
      </c>
      <c r="B6640">
        <v>2013</v>
      </c>
      <c r="C6640">
        <v>10</v>
      </c>
      <c r="D6640">
        <v>8</v>
      </c>
      <c r="E6640">
        <v>4414</v>
      </c>
    </row>
    <row r="6641" spans="1:5">
      <c r="A6641" t="s">
        <v>24</v>
      </c>
      <c r="B6641">
        <v>2013</v>
      </c>
      <c r="C6641">
        <v>10</v>
      </c>
      <c r="D6641">
        <v>82</v>
      </c>
      <c r="E6641">
        <v>42033</v>
      </c>
    </row>
    <row r="6642" spans="1:5">
      <c r="A6642" t="s">
        <v>25</v>
      </c>
      <c r="B6642">
        <v>2013</v>
      </c>
      <c r="C6642">
        <v>10</v>
      </c>
      <c r="D6642">
        <v>40</v>
      </c>
      <c r="E6642">
        <v>9713</v>
      </c>
    </row>
    <row r="6643" spans="1:5">
      <c r="A6643" t="s">
        <v>26</v>
      </c>
      <c r="B6643">
        <v>2013</v>
      </c>
      <c r="C6643">
        <v>10</v>
      </c>
      <c r="D6643">
        <v>13</v>
      </c>
      <c r="E6643">
        <v>2502</v>
      </c>
    </row>
    <row r="6644" spans="1:5">
      <c r="A6644" t="s">
        <v>27</v>
      </c>
      <c r="B6644">
        <v>2013</v>
      </c>
      <c r="C6644">
        <v>10</v>
      </c>
      <c r="D6644">
        <v>34</v>
      </c>
      <c r="E6644">
        <v>7561</v>
      </c>
    </row>
    <row r="6645" spans="1:5">
      <c r="A6645" t="s">
        <v>28</v>
      </c>
      <c r="B6645">
        <v>2013</v>
      </c>
      <c r="C6645">
        <v>10</v>
      </c>
      <c r="D6645">
        <v>18</v>
      </c>
      <c r="E6645">
        <v>21009</v>
      </c>
    </row>
    <row r="6646" spans="1:5">
      <c r="A6646" t="s">
        <v>29</v>
      </c>
      <c r="B6646">
        <v>2013</v>
      </c>
      <c r="C6646">
        <v>10</v>
      </c>
      <c r="D6646">
        <v>51</v>
      </c>
      <c r="E6646">
        <v>30942</v>
      </c>
    </row>
    <row r="6647" spans="1:5">
      <c r="A6647" t="s">
        <v>30</v>
      </c>
      <c r="B6647">
        <v>2013</v>
      </c>
      <c r="C6647">
        <v>10</v>
      </c>
      <c r="D6647">
        <v>35</v>
      </c>
      <c r="E6647">
        <v>5948</v>
      </c>
    </row>
    <row r="6648" spans="1:5">
      <c r="A6648" t="s">
        <v>31</v>
      </c>
      <c r="B6648">
        <v>2013</v>
      </c>
      <c r="C6648">
        <v>10</v>
      </c>
      <c r="D6648">
        <v>12</v>
      </c>
      <c r="E6648">
        <v>4058</v>
      </c>
    </row>
    <row r="6649" spans="1:5">
      <c r="A6649" t="s">
        <v>32</v>
      </c>
      <c r="B6649">
        <v>2013</v>
      </c>
      <c r="C6649">
        <v>10</v>
      </c>
      <c r="D6649">
        <v>50</v>
      </c>
      <c r="E6649">
        <v>24843</v>
      </c>
    </row>
    <row r="6650" spans="1:5">
      <c r="A6650" t="s">
        <v>33</v>
      </c>
      <c r="B6650">
        <v>2013</v>
      </c>
      <c r="C6650">
        <v>10</v>
      </c>
      <c r="D6650">
        <v>56</v>
      </c>
      <c r="E6650">
        <v>14624</v>
      </c>
    </row>
    <row r="6651" spans="1:5">
      <c r="A6651" t="s">
        <v>34</v>
      </c>
      <c r="B6651">
        <v>2013</v>
      </c>
      <c r="C6651">
        <v>10</v>
      </c>
      <c r="D6651">
        <v>12</v>
      </c>
      <c r="E6651">
        <v>4561</v>
      </c>
    </row>
    <row r="6652" spans="1:5">
      <c r="A6652" t="s">
        <v>35</v>
      </c>
      <c r="B6652">
        <v>2013</v>
      </c>
      <c r="C6652">
        <v>10</v>
      </c>
      <c r="D6652">
        <v>44</v>
      </c>
      <c r="E6652">
        <v>17740</v>
      </c>
    </row>
    <row r="6653" spans="1:5">
      <c r="A6653" t="s">
        <v>36</v>
      </c>
      <c r="B6653">
        <v>2013</v>
      </c>
      <c r="C6653">
        <v>10</v>
      </c>
      <c r="D6653">
        <v>24</v>
      </c>
      <c r="E6653">
        <v>7020</v>
      </c>
    </row>
    <row r="6654" spans="1:5">
      <c r="A6654" t="s">
        <v>37</v>
      </c>
      <c r="B6654">
        <v>2013</v>
      </c>
      <c r="C6654">
        <v>10</v>
      </c>
      <c r="D6654">
        <v>7</v>
      </c>
      <c r="E6654">
        <v>2699</v>
      </c>
    </row>
    <row r="6655" spans="1:5">
      <c r="A6655" t="s">
        <v>38</v>
      </c>
      <c r="B6655">
        <v>2013</v>
      </c>
      <c r="C6655">
        <v>10</v>
      </c>
      <c r="D6655">
        <v>15</v>
      </c>
      <c r="E6655">
        <v>3293</v>
      </c>
    </row>
    <row r="6656" spans="1:5">
      <c r="A6656" t="s">
        <v>39</v>
      </c>
      <c r="B6656">
        <v>2013</v>
      </c>
      <c r="C6656">
        <v>10</v>
      </c>
      <c r="D6656">
        <v>24</v>
      </c>
      <c r="E6656">
        <v>7770</v>
      </c>
    </row>
    <row r="6657" spans="1:5">
      <c r="A6657" t="s">
        <v>40</v>
      </c>
      <c r="B6657">
        <v>2013</v>
      </c>
      <c r="C6657">
        <v>10</v>
      </c>
      <c r="D6657">
        <v>23</v>
      </c>
      <c r="E6657">
        <v>4285</v>
      </c>
    </row>
    <row r="6658" spans="1:5">
      <c r="A6658" t="s">
        <v>41</v>
      </c>
      <c r="B6658">
        <v>2013</v>
      </c>
      <c r="C6658">
        <v>10</v>
      </c>
      <c r="D6658">
        <v>18</v>
      </c>
      <c r="E6658">
        <v>3442</v>
      </c>
    </row>
    <row r="6659" spans="1:5">
      <c r="A6659" t="s">
        <v>42</v>
      </c>
      <c r="B6659">
        <v>2013</v>
      </c>
      <c r="C6659">
        <v>10</v>
      </c>
      <c r="D6659">
        <v>26</v>
      </c>
      <c r="E6659">
        <v>9218</v>
      </c>
    </row>
    <row r="6660" spans="1:5">
      <c r="A6660" t="s">
        <v>43</v>
      </c>
      <c r="B6660">
        <v>2013</v>
      </c>
      <c r="C6660">
        <v>10</v>
      </c>
      <c r="D6660">
        <v>208</v>
      </c>
      <c r="E6660">
        <v>15476</v>
      </c>
    </row>
    <row r="6661" spans="1:5">
      <c r="A6661" t="s">
        <v>44</v>
      </c>
      <c r="B6661">
        <v>2013</v>
      </c>
      <c r="C6661">
        <v>10</v>
      </c>
      <c r="D6661">
        <v>57</v>
      </c>
      <c r="E6661">
        <v>17707</v>
      </c>
    </row>
    <row r="6662" spans="1:5">
      <c r="A6662" t="s">
        <v>45</v>
      </c>
      <c r="B6662">
        <v>2013</v>
      </c>
      <c r="C6662">
        <v>10</v>
      </c>
      <c r="D6662">
        <v>9</v>
      </c>
      <c r="E6662">
        <v>1302</v>
      </c>
    </row>
    <row r="6663" spans="1:5">
      <c r="A6663" t="s">
        <v>46</v>
      </c>
      <c r="B6663">
        <v>2013</v>
      </c>
      <c r="C6663">
        <v>10</v>
      </c>
      <c r="D6663">
        <v>42</v>
      </c>
      <c r="E6663">
        <v>12084</v>
      </c>
    </row>
    <row r="6664" spans="1:5">
      <c r="A6664" t="s">
        <v>47</v>
      </c>
      <c r="B6664">
        <v>2013</v>
      </c>
      <c r="C6664">
        <v>10</v>
      </c>
      <c r="D6664">
        <v>21</v>
      </c>
      <c r="E6664">
        <v>4685</v>
      </c>
    </row>
    <row r="6665" spans="1:5">
      <c r="A6665" t="s">
        <v>48</v>
      </c>
      <c r="B6665">
        <v>2013</v>
      </c>
      <c r="C6665">
        <v>10</v>
      </c>
      <c r="D6665">
        <v>11</v>
      </c>
      <c r="E6665">
        <v>2840</v>
      </c>
    </row>
    <row r="6666" spans="1:5">
      <c r="A6666" t="s">
        <v>49</v>
      </c>
      <c r="B6666">
        <v>2013</v>
      </c>
      <c r="C6666">
        <v>10</v>
      </c>
      <c r="D6666">
        <v>53</v>
      </c>
      <c r="E6666">
        <v>13590</v>
      </c>
    </row>
    <row r="6667" spans="1:5">
      <c r="A6667" t="s">
        <v>50</v>
      </c>
      <c r="B6667">
        <v>2013</v>
      </c>
      <c r="C6667">
        <v>10</v>
      </c>
      <c r="D6667">
        <v>20</v>
      </c>
      <c r="E6667">
        <v>6223</v>
      </c>
    </row>
    <row r="6668" spans="1:5">
      <c r="A6668" t="s">
        <v>51</v>
      </c>
      <c r="B6668">
        <v>2013</v>
      </c>
      <c r="C6668">
        <v>10</v>
      </c>
      <c r="D6668">
        <v>15</v>
      </c>
      <c r="E6668">
        <v>7421</v>
      </c>
    </row>
    <row r="6669" spans="1:5">
      <c r="A6669" t="s">
        <v>52</v>
      </c>
      <c r="B6669">
        <v>2013</v>
      </c>
      <c r="C6669">
        <v>10</v>
      </c>
      <c r="D6669">
        <v>19</v>
      </c>
      <c r="E6669">
        <v>4960</v>
      </c>
    </row>
    <row r="6670" spans="1:5">
      <c r="A6670" t="s">
        <v>53</v>
      </c>
      <c r="B6670">
        <v>2013</v>
      </c>
      <c r="C6670">
        <v>10</v>
      </c>
      <c r="D6670">
        <v>55</v>
      </c>
      <c r="E6670">
        <v>10409</v>
      </c>
    </row>
    <row r="6671" spans="1:5">
      <c r="A6671" t="s">
        <v>54</v>
      </c>
      <c r="B6671">
        <v>2013</v>
      </c>
      <c r="C6671">
        <v>10</v>
      </c>
      <c r="D6671">
        <v>61</v>
      </c>
      <c r="E6671">
        <v>39871</v>
      </c>
    </row>
    <row r="6672" spans="1:5">
      <c r="A6672" t="s">
        <v>55</v>
      </c>
      <c r="B6672">
        <v>2013</v>
      </c>
      <c r="C6672">
        <v>10</v>
      </c>
      <c r="D6672">
        <v>45</v>
      </c>
      <c r="E6672">
        <v>18635</v>
      </c>
    </row>
    <row r="6673" spans="1:5">
      <c r="A6673" t="s">
        <v>56</v>
      </c>
      <c r="B6673">
        <v>2013</v>
      </c>
      <c r="C6673">
        <v>10</v>
      </c>
      <c r="D6673">
        <v>11</v>
      </c>
      <c r="E6673">
        <v>2673</v>
      </c>
    </row>
    <row r="6674" spans="1:5">
      <c r="A6674" t="s">
        <v>57</v>
      </c>
      <c r="B6674">
        <v>2013</v>
      </c>
      <c r="C6674">
        <v>10</v>
      </c>
      <c r="D6674">
        <v>98</v>
      </c>
      <c r="E6674">
        <v>71416</v>
      </c>
    </row>
    <row r="6675" spans="1:5">
      <c r="A6675" t="s">
        <v>58</v>
      </c>
      <c r="B6675">
        <v>2013</v>
      </c>
      <c r="C6675">
        <v>10</v>
      </c>
      <c r="D6675">
        <v>19</v>
      </c>
      <c r="E6675">
        <v>6968</v>
      </c>
    </row>
    <row r="6676" spans="1:5">
      <c r="A6676" t="s">
        <v>59</v>
      </c>
      <c r="B6676">
        <v>2013</v>
      </c>
      <c r="C6676">
        <v>10</v>
      </c>
      <c r="D6676">
        <v>37</v>
      </c>
      <c r="E6676">
        <v>14197</v>
      </c>
    </row>
    <row r="6677" spans="1:5">
      <c r="A6677" t="s">
        <v>60</v>
      </c>
      <c r="B6677">
        <v>2013</v>
      </c>
      <c r="C6677">
        <v>10</v>
      </c>
      <c r="D6677">
        <v>34</v>
      </c>
      <c r="E6677">
        <v>4450</v>
      </c>
    </row>
    <row r="6678" spans="1:5">
      <c r="A6678" t="s">
        <v>61</v>
      </c>
      <c r="B6678">
        <v>2013</v>
      </c>
      <c r="C6678">
        <v>10</v>
      </c>
      <c r="D6678">
        <v>20</v>
      </c>
      <c r="E6678">
        <v>4317</v>
      </c>
    </row>
    <row r="6679" spans="1:5">
      <c r="A6679" t="s">
        <v>63</v>
      </c>
      <c r="B6679">
        <v>2013</v>
      </c>
      <c r="C6679">
        <v>10</v>
      </c>
      <c r="D6679">
        <v>1</v>
      </c>
      <c r="E6679">
        <v>387</v>
      </c>
    </row>
    <row r="6680" spans="1:5">
      <c r="A6680" t="s">
        <v>62</v>
      </c>
      <c r="B6680">
        <v>2013</v>
      </c>
      <c r="C6680">
        <v>10</v>
      </c>
      <c r="D6680">
        <v>74</v>
      </c>
      <c r="E6680">
        <v>96850</v>
      </c>
    </row>
    <row r="6681" spans="1:5">
      <c r="A6681" t="s">
        <v>6</v>
      </c>
      <c r="B6681">
        <v>2013</v>
      </c>
      <c r="C6681">
        <v>11</v>
      </c>
      <c r="D6681">
        <v>23</v>
      </c>
      <c r="E6681">
        <v>11909</v>
      </c>
    </row>
    <row r="6682" spans="1:5">
      <c r="A6682" t="s">
        <v>12</v>
      </c>
      <c r="B6682">
        <v>2013</v>
      </c>
      <c r="C6682">
        <v>11</v>
      </c>
      <c r="D6682">
        <v>7</v>
      </c>
      <c r="E6682">
        <v>1238</v>
      </c>
    </row>
    <row r="6683" spans="1:5">
      <c r="A6683" t="s">
        <v>13</v>
      </c>
      <c r="B6683">
        <v>2013</v>
      </c>
      <c r="C6683">
        <v>11</v>
      </c>
      <c r="D6683">
        <v>31</v>
      </c>
      <c r="E6683">
        <v>18028</v>
      </c>
    </row>
    <row r="6684" spans="1:5">
      <c r="A6684" t="s">
        <v>14</v>
      </c>
      <c r="B6684">
        <v>2013</v>
      </c>
      <c r="C6684">
        <v>11</v>
      </c>
      <c r="D6684">
        <v>12</v>
      </c>
      <c r="E6684">
        <v>2905</v>
      </c>
    </row>
    <row r="6685" spans="1:5">
      <c r="A6685" t="s">
        <v>15</v>
      </c>
      <c r="B6685">
        <v>2013</v>
      </c>
      <c r="C6685">
        <v>11</v>
      </c>
      <c r="D6685">
        <v>115</v>
      </c>
      <c r="E6685">
        <v>33588</v>
      </c>
    </row>
    <row r="6686" spans="1:5">
      <c r="A6686" t="s">
        <v>16</v>
      </c>
      <c r="B6686">
        <v>2013</v>
      </c>
      <c r="C6686">
        <v>11</v>
      </c>
      <c r="D6686">
        <v>11</v>
      </c>
      <c r="E6686">
        <v>22235</v>
      </c>
    </row>
    <row r="6687" spans="1:5">
      <c r="A6687" t="s">
        <v>17</v>
      </c>
      <c r="B6687">
        <v>2013</v>
      </c>
      <c r="C6687">
        <v>11</v>
      </c>
      <c r="D6687">
        <v>26</v>
      </c>
      <c r="E6687">
        <v>3216</v>
      </c>
    </row>
    <row r="6688" spans="1:5">
      <c r="A6688" t="s">
        <v>18</v>
      </c>
      <c r="B6688">
        <v>2013</v>
      </c>
      <c r="C6688">
        <v>11</v>
      </c>
      <c r="D6688">
        <v>9</v>
      </c>
      <c r="E6688">
        <v>2584</v>
      </c>
    </row>
    <row r="6689" spans="1:5">
      <c r="A6689" t="s">
        <v>19</v>
      </c>
      <c r="B6689">
        <v>2013</v>
      </c>
      <c r="C6689">
        <v>11</v>
      </c>
      <c r="D6689">
        <v>3</v>
      </c>
      <c r="E6689">
        <v>1742</v>
      </c>
    </row>
    <row r="6690" spans="1:5">
      <c r="A6690" t="s">
        <v>20</v>
      </c>
      <c r="B6690">
        <v>2013</v>
      </c>
      <c r="C6690">
        <v>11</v>
      </c>
      <c r="D6690">
        <v>0</v>
      </c>
      <c r="E6690">
        <v>0</v>
      </c>
    </row>
    <row r="6691" spans="1:5">
      <c r="A6691" t="s">
        <v>21</v>
      </c>
      <c r="B6691">
        <v>2013</v>
      </c>
      <c r="C6691">
        <v>11</v>
      </c>
      <c r="D6691">
        <v>44</v>
      </c>
      <c r="E6691">
        <v>33697</v>
      </c>
    </row>
    <row r="6692" spans="1:5">
      <c r="A6692" t="s">
        <v>22</v>
      </c>
      <c r="B6692">
        <v>2013</v>
      </c>
      <c r="C6692">
        <v>11</v>
      </c>
      <c r="D6692">
        <v>15</v>
      </c>
      <c r="E6692">
        <v>1329</v>
      </c>
    </row>
    <row r="6693" spans="1:5">
      <c r="A6693" t="s">
        <v>23</v>
      </c>
      <c r="B6693">
        <v>2013</v>
      </c>
      <c r="C6693">
        <v>11</v>
      </c>
      <c r="D6693">
        <v>11</v>
      </c>
      <c r="E6693">
        <v>5264</v>
      </c>
    </row>
    <row r="6694" spans="1:5">
      <c r="A6694" t="s">
        <v>24</v>
      </c>
      <c r="B6694">
        <v>2013</v>
      </c>
      <c r="C6694">
        <v>11</v>
      </c>
      <c r="D6694">
        <v>78</v>
      </c>
      <c r="E6694">
        <v>35329</v>
      </c>
    </row>
    <row r="6695" spans="1:5">
      <c r="A6695" t="s">
        <v>25</v>
      </c>
      <c r="B6695">
        <v>2013</v>
      </c>
      <c r="C6695">
        <v>11</v>
      </c>
      <c r="D6695">
        <v>39</v>
      </c>
      <c r="E6695">
        <v>9169</v>
      </c>
    </row>
    <row r="6696" spans="1:5">
      <c r="A6696" t="s">
        <v>26</v>
      </c>
      <c r="B6696">
        <v>2013</v>
      </c>
      <c r="C6696">
        <v>11</v>
      </c>
      <c r="D6696">
        <v>12</v>
      </c>
      <c r="E6696">
        <v>1852</v>
      </c>
    </row>
    <row r="6697" spans="1:5">
      <c r="A6697" t="s">
        <v>27</v>
      </c>
      <c r="B6697">
        <v>2013</v>
      </c>
      <c r="C6697">
        <v>11</v>
      </c>
      <c r="D6697">
        <v>33</v>
      </c>
      <c r="E6697">
        <v>7243</v>
      </c>
    </row>
    <row r="6698" spans="1:5">
      <c r="A6698" t="s">
        <v>28</v>
      </c>
      <c r="B6698">
        <v>2013</v>
      </c>
      <c r="C6698">
        <v>11</v>
      </c>
      <c r="D6698">
        <v>18</v>
      </c>
      <c r="E6698">
        <v>20711</v>
      </c>
    </row>
    <row r="6699" spans="1:5">
      <c r="A6699" t="s">
        <v>29</v>
      </c>
      <c r="B6699">
        <v>2013</v>
      </c>
      <c r="C6699">
        <v>11</v>
      </c>
      <c r="D6699">
        <v>50</v>
      </c>
      <c r="E6699">
        <v>24976</v>
      </c>
    </row>
    <row r="6700" spans="1:5">
      <c r="A6700" t="s">
        <v>30</v>
      </c>
      <c r="B6700">
        <v>2013</v>
      </c>
      <c r="C6700">
        <v>11</v>
      </c>
      <c r="D6700">
        <v>36</v>
      </c>
      <c r="E6700">
        <v>6389</v>
      </c>
    </row>
    <row r="6701" spans="1:5">
      <c r="A6701" t="s">
        <v>31</v>
      </c>
      <c r="B6701">
        <v>2013</v>
      </c>
      <c r="C6701">
        <v>11</v>
      </c>
      <c r="D6701">
        <v>13</v>
      </c>
      <c r="E6701">
        <v>9332</v>
      </c>
    </row>
    <row r="6702" spans="1:5">
      <c r="A6702" t="s">
        <v>32</v>
      </c>
      <c r="B6702">
        <v>2013</v>
      </c>
      <c r="C6702">
        <v>11</v>
      </c>
      <c r="D6702">
        <v>49</v>
      </c>
      <c r="E6702">
        <v>27587</v>
      </c>
    </row>
    <row r="6703" spans="1:5">
      <c r="A6703" t="s">
        <v>33</v>
      </c>
      <c r="B6703">
        <v>2013</v>
      </c>
      <c r="C6703">
        <v>11</v>
      </c>
      <c r="D6703">
        <v>54</v>
      </c>
      <c r="E6703">
        <v>15578</v>
      </c>
    </row>
    <row r="6704" spans="1:5">
      <c r="A6704" t="s">
        <v>34</v>
      </c>
      <c r="B6704">
        <v>2013</v>
      </c>
      <c r="C6704">
        <v>11</v>
      </c>
      <c r="D6704">
        <v>12</v>
      </c>
      <c r="E6704">
        <v>4256</v>
      </c>
    </row>
    <row r="6705" spans="1:5">
      <c r="A6705" t="s">
        <v>35</v>
      </c>
      <c r="B6705">
        <v>2013</v>
      </c>
      <c r="C6705">
        <v>11</v>
      </c>
      <c r="D6705">
        <v>45</v>
      </c>
      <c r="E6705">
        <v>16131</v>
      </c>
    </row>
    <row r="6706" spans="1:5">
      <c r="A6706" t="s">
        <v>36</v>
      </c>
      <c r="B6706">
        <v>2013</v>
      </c>
      <c r="C6706">
        <v>11</v>
      </c>
      <c r="D6706">
        <v>24</v>
      </c>
      <c r="E6706">
        <v>6736</v>
      </c>
    </row>
    <row r="6707" spans="1:5">
      <c r="A6707" t="s">
        <v>37</v>
      </c>
      <c r="B6707">
        <v>2013</v>
      </c>
      <c r="C6707">
        <v>11</v>
      </c>
      <c r="D6707">
        <v>7</v>
      </c>
      <c r="E6707">
        <v>2600</v>
      </c>
    </row>
    <row r="6708" spans="1:5">
      <c r="A6708" t="s">
        <v>38</v>
      </c>
      <c r="B6708">
        <v>2013</v>
      </c>
      <c r="C6708">
        <v>11</v>
      </c>
      <c r="D6708">
        <v>15</v>
      </c>
      <c r="E6708">
        <v>3119</v>
      </c>
    </row>
    <row r="6709" spans="1:5">
      <c r="A6709" t="s">
        <v>39</v>
      </c>
      <c r="B6709">
        <v>2013</v>
      </c>
      <c r="C6709">
        <v>11</v>
      </c>
      <c r="D6709">
        <v>23</v>
      </c>
      <c r="E6709">
        <v>7863</v>
      </c>
    </row>
    <row r="6710" spans="1:5">
      <c r="A6710" t="s">
        <v>40</v>
      </c>
      <c r="B6710">
        <v>2013</v>
      </c>
      <c r="C6710">
        <v>11</v>
      </c>
      <c r="D6710">
        <v>25</v>
      </c>
      <c r="E6710">
        <v>3653</v>
      </c>
    </row>
    <row r="6711" spans="1:5">
      <c r="A6711" t="s">
        <v>41</v>
      </c>
      <c r="B6711">
        <v>2013</v>
      </c>
      <c r="C6711">
        <v>11</v>
      </c>
      <c r="D6711">
        <v>18</v>
      </c>
      <c r="E6711">
        <v>4453</v>
      </c>
    </row>
    <row r="6712" spans="1:5">
      <c r="A6712" t="s">
        <v>42</v>
      </c>
      <c r="B6712">
        <v>2013</v>
      </c>
      <c r="C6712">
        <v>11</v>
      </c>
      <c r="D6712">
        <v>26</v>
      </c>
      <c r="E6712">
        <v>8969</v>
      </c>
    </row>
    <row r="6713" spans="1:5">
      <c r="A6713" t="s">
        <v>43</v>
      </c>
      <c r="B6713">
        <v>2013</v>
      </c>
      <c r="C6713">
        <v>11</v>
      </c>
      <c r="D6713">
        <v>206</v>
      </c>
      <c r="E6713">
        <v>13974</v>
      </c>
    </row>
    <row r="6714" spans="1:5">
      <c r="A6714" t="s">
        <v>44</v>
      </c>
      <c r="B6714">
        <v>2013</v>
      </c>
      <c r="C6714">
        <v>11</v>
      </c>
      <c r="D6714">
        <v>55</v>
      </c>
      <c r="E6714">
        <v>15330</v>
      </c>
    </row>
    <row r="6715" spans="1:5">
      <c r="A6715" t="s">
        <v>45</v>
      </c>
      <c r="B6715">
        <v>2013</v>
      </c>
      <c r="C6715">
        <v>11</v>
      </c>
      <c r="D6715">
        <v>8</v>
      </c>
      <c r="E6715">
        <v>1464</v>
      </c>
    </row>
    <row r="6716" spans="1:5">
      <c r="A6716" t="s">
        <v>46</v>
      </c>
      <c r="B6716">
        <v>2013</v>
      </c>
      <c r="C6716">
        <v>11</v>
      </c>
      <c r="D6716">
        <v>43</v>
      </c>
      <c r="E6716">
        <v>13062</v>
      </c>
    </row>
    <row r="6717" spans="1:5">
      <c r="A6717" t="s">
        <v>47</v>
      </c>
      <c r="B6717">
        <v>2013</v>
      </c>
      <c r="C6717">
        <v>11</v>
      </c>
      <c r="D6717">
        <v>18</v>
      </c>
      <c r="E6717">
        <v>3533</v>
      </c>
    </row>
    <row r="6718" spans="1:5">
      <c r="A6718" t="s">
        <v>48</v>
      </c>
      <c r="B6718">
        <v>2013</v>
      </c>
      <c r="C6718">
        <v>11</v>
      </c>
      <c r="D6718">
        <v>13</v>
      </c>
      <c r="E6718">
        <v>3307</v>
      </c>
    </row>
    <row r="6719" spans="1:5">
      <c r="A6719" t="s">
        <v>49</v>
      </c>
      <c r="B6719">
        <v>2013</v>
      </c>
      <c r="C6719">
        <v>11</v>
      </c>
      <c r="D6719">
        <v>50</v>
      </c>
      <c r="E6719">
        <v>14570</v>
      </c>
    </row>
    <row r="6720" spans="1:5">
      <c r="A6720" t="s">
        <v>50</v>
      </c>
      <c r="B6720">
        <v>2013</v>
      </c>
      <c r="C6720">
        <v>11</v>
      </c>
      <c r="D6720">
        <v>20</v>
      </c>
      <c r="E6720">
        <v>5257</v>
      </c>
    </row>
    <row r="6721" spans="1:5">
      <c r="A6721" t="s">
        <v>51</v>
      </c>
      <c r="B6721">
        <v>2013</v>
      </c>
      <c r="C6721">
        <v>11</v>
      </c>
      <c r="D6721">
        <v>16</v>
      </c>
      <c r="E6721">
        <v>6559</v>
      </c>
    </row>
    <row r="6722" spans="1:5">
      <c r="A6722" t="s">
        <v>52</v>
      </c>
      <c r="B6722">
        <v>2013</v>
      </c>
      <c r="C6722">
        <v>11</v>
      </c>
      <c r="D6722">
        <v>19</v>
      </c>
      <c r="E6722">
        <v>4930</v>
      </c>
    </row>
    <row r="6723" spans="1:5">
      <c r="A6723" t="s">
        <v>53</v>
      </c>
      <c r="B6723">
        <v>2013</v>
      </c>
      <c r="C6723">
        <v>11</v>
      </c>
      <c r="D6723">
        <v>49</v>
      </c>
      <c r="E6723">
        <v>10018</v>
      </c>
    </row>
    <row r="6724" spans="1:5">
      <c r="A6724" t="s">
        <v>54</v>
      </c>
      <c r="B6724">
        <v>2013</v>
      </c>
      <c r="C6724">
        <v>11</v>
      </c>
      <c r="D6724">
        <v>58</v>
      </c>
      <c r="E6724">
        <v>33481</v>
      </c>
    </row>
    <row r="6725" spans="1:5">
      <c r="A6725" t="s">
        <v>55</v>
      </c>
      <c r="B6725">
        <v>2013</v>
      </c>
      <c r="C6725">
        <v>11</v>
      </c>
      <c r="D6725">
        <v>43</v>
      </c>
      <c r="E6725">
        <v>18204</v>
      </c>
    </row>
    <row r="6726" spans="1:5">
      <c r="A6726" t="s">
        <v>56</v>
      </c>
      <c r="B6726">
        <v>2013</v>
      </c>
      <c r="C6726">
        <v>11</v>
      </c>
      <c r="D6726">
        <v>10</v>
      </c>
      <c r="E6726">
        <v>2900</v>
      </c>
    </row>
    <row r="6727" spans="1:5">
      <c r="A6727" t="s">
        <v>57</v>
      </c>
      <c r="B6727">
        <v>2013</v>
      </c>
      <c r="C6727">
        <v>11</v>
      </c>
      <c r="D6727">
        <v>97</v>
      </c>
      <c r="E6727">
        <v>67856</v>
      </c>
    </row>
    <row r="6728" spans="1:5">
      <c r="A6728" t="s">
        <v>58</v>
      </c>
      <c r="B6728">
        <v>2013</v>
      </c>
      <c r="C6728">
        <v>11</v>
      </c>
      <c r="D6728">
        <v>17</v>
      </c>
      <c r="E6728">
        <v>5851</v>
      </c>
    </row>
    <row r="6729" spans="1:5">
      <c r="A6729" t="s">
        <v>59</v>
      </c>
      <c r="B6729">
        <v>2013</v>
      </c>
      <c r="C6729">
        <v>11</v>
      </c>
      <c r="D6729">
        <v>35</v>
      </c>
      <c r="E6729">
        <v>12624</v>
      </c>
    </row>
    <row r="6730" spans="1:5">
      <c r="A6730" t="s">
        <v>60</v>
      </c>
      <c r="B6730">
        <v>2013</v>
      </c>
      <c r="C6730">
        <v>11</v>
      </c>
      <c r="D6730">
        <v>31</v>
      </c>
      <c r="E6730">
        <v>4384</v>
      </c>
    </row>
    <row r="6731" spans="1:5">
      <c r="A6731" t="s">
        <v>61</v>
      </c>
      <c r="B6731">
        <v>2013</v>
      </c>
      <c r="C6731">
        <v>11</v>
      </c>
      <c r="D6731">
        <v>20</v>
      </c>
      <c r="E6731">
        <v>4278</v>
      </c>
    </row>
    <row r="6732" spans="1:5">
      <c r="A6732" t="s">
        <v>63</v>
      </c>
      <c r="B6732">
        <v>2013</v>
      </c>
      <c r="C6732">
        <v>11</v>
      </c>
      <c r="D6732">
        <v>1</v>
      </c>
      <c r="E6732">
        <v>416</v>
      </c>
    </row>
    <row r="6733" spans="1:5">
      <c r="A6733" t="s">
        <v>62</v>
      </c>
      <c r="B6733">
        <v>2013</v>
      </c>
      <c r="C6733">
        <v>11</v>
      </c>
      <c r="D6733">
        <v>74</v>
      </c>
      <c r="E6733">
        <v>98481</v>
      </c>
    </row>
    <row r="6734" spans="1:5">
      <c r="A6734" t="s">
        <v>6</v>
      </c>
      <c r="B6734">
        <v>2013</v>
      </c>
      <c r="C6734">
        <v>12</v>
      </c>
      <c r="D6734">
        <v>25</v>
      </c>
      <c r="E6734">
        <v>10964</v>
      </c>
    </row>
    <row r="6735" spans="1:5">
      <c r="A6735" t="s">
        <v>12</v>
      </c>
      <c r="B6735">
        <v>2013</v>
      </c>
      <c r="C6735">
        <v>12</v>
      </c>
      <c r="D6735">
        <v>6</v>
      </c>
      <c r="E6735">
        <v>1184</v>
      </c>
    </row>
    <row r="6736" spans="1:5">
      <c r="A6736" t="s">
        <v>13</v>
      </c>
      <c r="B6736">
        <v>2013</v>
      </c>
      <c r="C6736">
        <v>12</v>
      </c>
      <c r="D6736">
        <v>30</v>
      </c>
      <c r="E6736">
        <v>18279</v>
      </c>
    </row>
    <row r="6737" spans="1:5">
      <c r="A6737" t="s">
        <v>14</v>
      </c>
      <c r="B6737">
        <v>2013</v>
      </c>
      <c r="C6737">
        <v>12</v>
      </c>
      <c r="D6737">
        <v>12</v>
      </c>
      <c r="E6737">
        <v>1715</v>
      </c>
    </row>
    <row r="6738" spans="1:5">
      <c r="A6738" t="s">
        <v>15</v>
      </c>
      <c r="B6738">
        <v>2013</v>
      </c>
      <c r="C6738">
        <v>12</v>
      </c>
      <c r="D6738">
        <v>116</v>
      </c>
      <c r="E6738">
        <v>31418</v>
      </c>
    </row>
    <row r="6739" spans="1:5">
      <c r="A6739" t="s">
        <v>16</v>
      </c>
      <c r="B6739">
        <v>2013</v>
      </c>
      <c r="C6739">
        <v>12</v>
      </c>
      <c r="D6739">
        <v>11</v>
      </c>
      <c r="E6739">
        <v>22368</v>
      </c>
    </row>
    <row r="6740" spans="1:5">
      <c r="A6740" t="s">
        <v>17</v>
      </c>
      <c r="B6740">
        <v>2013</v>
      </c>
      <c r="C6740">
        <v>12</v>
      </c>
      <c r="D6740">
        <v>21</v>
      </c>
      <c r="E6740">
        <v>2541</v>
      </c>
    </row>
    <row r="6741" spans="1:5">
      <c r="A6741" t="s">
        <v>18</v>
      </c>
      <c r="B6741">
        <v>2013</v>
      </c>
      <c r="C6741">
        <v>12</v>
      </c>
      <c r="D6741">
        <v>9</v>
      </c>
      <c r="E6741">
        <v>2563</v>
      </c>
    </row>
    <row r="6742" spans="1:5">
      <c r="A6742" t="s">
        <v>19</v>
      </c>
      <c r="B6742">
        <v>2013</v>
      </c>
      <c r="C6742">
        <v>12</v>
      </c>
      <c r="D6742">
        <v>3</v>
      </c>
      <c r="E6742">
        <v>2140</v>
      </c>
    </row>
    <row r="6743" spans="1:5">
      <c r="A6743" t="s">
        <v>20</v>
      </c>
      <c r="B6743">
        <v>2013</v>
      </c>
      <c r="C6743">
        <v>12</v>
      </c>
      <c r="D6743">
        <v>0</v>
      </c>
      <c r="E6743">
        <v>0</v>
      </c>
    </row>
    <row r="6744" spans="1:5">
      <c r="A6744" t="s">
        <v>21</v>
      </c>
      <c r="B6744">
        <v>2013</v>
      </c>
      <c r="C6744">
        <v>12</v>
      </c>
      <c r="D6744">
        <v>41</v>
      </c>
      <c r="E6744">
        <v>32765</v>
      </c>
    </row>
    <row r="6745" spans="1:5">
      <c r="A6745" t="s">
        <v>22</v>
      </c>
      <c r="B6745">
        <v>2013</v>
      </c>
      <c r="C6745">
        <v>12</v>
      </c>
      <c r="D6745">
        <v>14</v>
      </c>
      <c r="E6745">
        <v>1258</v>
      </c>
    </row>
    <row r="6746" spans="1:5">
      <c r="A6746" t="s">
        <v>23</v>
      </c>
      <c r="B6746">
        <v>2013</v>
      </c>
      <c r="C6746">
        <v>12</v>
      </c>
      <c r="D6746">
        <v>10</v>
      </c>
      <c r="E6746">
        <v>4603</v>
      </c>
    </row>
    <row r="6747" spans="1:5">
      <c r="A6747" t="s">
        <v>24</v>
      </c>
      <c r="B6747">
        <v>2013</v>
      </c>
      <c r="C6747">
        <v>12</v>
      </c>
      <c r="D6747">
        <v>79</v>
      </c>
      <c r="E6747">
        <v>39351</v>
      </c>
    </row>
    <row r="6748" spans="1:5">
      <c r="A6748" t="s">
        <v>25</v>
      </c>
      <c r="B6748">
        <v>2013</v>
      </c>
      <c r="C6748">
        <v>12</v>
      </c>
      <c r="D6748">
        <v>39</v>
      </c>
      <c r="E6748">
        <v>10146</v>
      </c>
    </row>
    <row r="6749" spans="1:5">
      <c r="A6749" t="s">
        <v>26</v>
      </c>
      <c r="B6749">
        <v>2013</v>
      </c>
      <c r="C6749">
        <v>12</v>
      </c>
      <c r="D6749">
        <v>11</v>
      </c>
      <c r="E6749">
        <v>1116</v>
      </c>
    </row>
    <row r="6750" spans="1:5">
      <c r="A6750" t="s">
        <v>27</v>
      </c>
      <c r="B6750">
        <v>2013</v>
      </c>
      <c r="C6750">
        <v>12</v>
      </c>
      <c r="D6750">
        <v>33</v>
      </c>
      <c r="E6750">
        <v>5755</v>
      </c>
    </row>
    <row r="6751" spans="1:5">
      <c r="A6751" t="s">
        <v>28</v>
      </c>
      <c r="B6751">
        <v>2013</v>
      </c>
      <c r="C6751">
        <v>12</v>
      </c>
      <c r="D6751">
        <v>18</v>
      </c>
      <c r="E6751">
        <v>21541</v>
      </c>
    </row>
    <row r="6752" spans="1:5">
      <c r="A6752" t="s">
        <v>29</v>
      </c>
      <c r="B6752">
        <v>2013</v>
      </c>
      <c r="C6752">
        <v>12</v>
      </c>
      <c r="D6752">
        <v>52</v>
      </c>
      <c r="E6752">
        <v>30698</v>
      </c>
    </row>
    <row r="6753" spans="1:5">
      <c r="A6753" t="s">
        <v>30</v>
      </c>
      <c r="B6753">
        <v>2013</v>
      </c>
      <c r="C6753">
        <v>12</v>
      </c>
      <c r="D6753">
        <v>35</v>
      </c>
      <c r="E6753">
        <v>5957</v>
      </c>
    </row>
    <row r="6754" spans="1:5">
      <c r="A6754" t="s">
        <v>31</v>
      </c>
      <c r="B6754">
        <v>2013</v>
      </c>
      <c r="C6754">
        <v>12</v>
      </c>
      <c r="D6754">
        <v>10</v>
      </c>
      <c r="E6754">
        <v>7471</v>
      </c>
    </row>
    <row r="6755" spans="1:5">
      <c r="A6755" t="s">
        <v>32</v>
      </c>
      <c r="B6755">
        <v>2013</v>
      </c>
      <c r="C6755">
        <v>12</v>
      </c>
      <c r="D6755">
        <v>51</v>
      </c>
      <c r="E6755">
        <v>26318</v>
      </c>
    </row>
    <row r="6756" spans="1:5">
      <c r="A6756" t="s">
        <v>33</v>
      </c>
      <c r="B6756">
        <v>2013</v>
      </c>
      <c r="C6756">
        <v>12</v>
      </c>
      <c r="D6756">
        <v>54</v>
      </c>
      <c r="E6756">
        <v>15157</v>
      </c>
    </row>
    <row r="6757" spans="1:5">
      <c r="A6757" t="s">
        <v>34</v>
      </c>
      <c r="B6757">
        <v>2013</v>
      </c>
      <c r="C6757">
        <v>12</v>
      </c>
      <c r="D6757">
        <v>11</v>
      </c>
      <c r="E6757">
        <v>3477</v>
      </c>
    </row>
    <row r="6758" spans="1:5">
      <c r="A6758" t="s">
        <v>35</v>
      </c>
      <c r="B6758">
        <v>2013</v>
      </c>
      <c r="C6758">
        <v>12</v>
      </c>
      <c r="D6758">
        <v>45</v>
      </c>
      <c r="E6758">
        <v>18118</v>
      </c>
    </row>
    <row r="6759" spans="1:5">
      <c r="A6759" t="s">
        <v>36</v>
      </c>
      <c r="B6759">
        <v>2013</v>
      </c>
      <c r="C6759">
        <v>12</v>
      </c>
      <c r="D6759">
        <v>25</v>
      </c>
      <c r="E6759">
        <v>6786</v>
      </c>
    </row>
    <row r="6760" spans="1:5">
      <c r="A6760" t="s">
        <v>37</v>
      </c>
      <c r="B6760">
        <v>2013</v>
      </c>
      <c r="C6760">
        <v>12</v>
      </c>
      <c r="D6760">
        <v>8</v>
      </c>
      <c r="E6760">
        <v>2823</v>
      </c>
    </row>
    <row r="6761" spans="1:5">
      <c r="A6761" t="s">
        <v>38</v>
      </c>
      <c r="B6761">
        <v>2013</v>
      </c>
      <c r="C6761">
        <v>12</v>
      </c>
      <c r="D6761">
        <v>15</v>
      </c>
      <c r="E6761">
        <v>3057</v>
      </c>
    </row>
    <row r="6762" spans="1:5">
      <c r="A6762" t="s">
        <v>39</v>
      </c>
      <c r="B6762">
        <v>2013</v>
      </c>
      <c r="C6762">
        <v>12</v>
      </c>
      <c r="D6762">
        <v>19</v>
      </c>
      <c r="E6762">
        <v>5072</v>
      </c>
    </row>
    <row r="6763" spans="1:5">
      <c r="A6763" t="s">
        <v>40</v>
      </c>
      <c r="B6763">
        <v>2013</v>
      </c>
      <c r="C6763">
        <v>12</v>
      </c>
      <c r="D6763">
        <v>25</v>
      </c>
      <c r="E6763">
        <v>4104</v>
      </c>
    </row>
    <row r="6764" spans="1:5">
      <c r="A6764" t="s">
        <v>41</v>
      </c>
      <c r="B6764">
        <v>2013</v>
      </c>
      <c r="C6764">
        <v>12</v>
      </c>
      <c r="D6764">
        <v>18</v>
      </c>
      <c r="E6764">
        <v>4066</v>
      </c>
    </row>
    <row r="6765" spans="1:5">
      <c r="A6765" t="s">
        <v>42</v>
      </c>
      <c r="B6765">
        <v>2013</v>
      </c>
      <c r="C6765">
        <v>12</v>
      </c>
      <c r="D6765">
        <v>26</v>
      </c>
      <c r="E6765">
        <v>9058</v>
      </c>
    </row>
    <row r="6766" spans="1:5">
      <c r="A6766" t="s">
        <v>43</v>
      </c>
      <c r="B6766">
        <v>2013</v>
      </c>
      <c r="C6766">
        <v>12</v>
      </c>
      <c r="D6766">
        <v>195</v>
      </c>
      <c r="E6766">
        <v>12691</v>
      </c>
    </row>
    <row r="6767" spans="1:5">
      <c r="A6767" t="s">
        <v>44</v>
      </c>
      <c r="B6767">
        <v>2013</v>
      </c>
      <c r="C6767">
        <v>12</v>
      </c>
      <c r="D6767">
        <v>57</v>
      </c>
      <c r="E6767">
        <v>18732</v>
      </c>
    </row>
    <row r="6768" spans="1:5">
      <c r="A6768" t="s">
        <v>45</v>
      </c>
      <c r="B6768">
        <v>2013</v>
      </c>
      <c r="C6768">
        <v>12</v>
      </c>
      <c r="D6768">
        <v>11</v>
      </c>
      <c r="E6768">
        <v>2014</v>
      </c>
    </row>
    <row r="6769" spans="1:5">
      <c r="A6769" t="s">
        <v>46</v>
      </c>
      <c r="B6769">
        <v>2013</v>
      </c>
      <c r="C6769">
        <v>12</v>
      </c>
      <c r="D6769">
        <v>44</v>
      </c>
      <c r="E6769">
        <v>12754</v>
      </c>
    </row>
    <row r="6770" spans="1:5">
      <c r="A6770" t="s">
        <v>47</v>
      </c>
      <c r="B6770">
        <v>2013</v>
      </c>
      <c r="C6770">
        <v>12</v>
      </c>
      <c r="D6770">
        <v>18</v>
      </c>
      <c r="E6770">
        <v>3450</v>
      </c>
    </row>
    <row r="6771" spans="1:5">
      <c r="A6771" t="s">
        <v>48</v>
      </c>
      <c r="B6771">
        <v>2013</v>
      </c>
      <c r="C6771">
        <v>12</v>
      </c>
      <c r="D6771">
        <v>15</v>
      </c>
      <c r="E6771">
        <v>3309</v>
      </c>
    </row>
    <row r="6772" spans="1:5">
      <c r="A6772" t="s">
        <v>49</v>
      </c>
      <c r="B6772">
        <v>2013</v>
      </c>
      <c r="C6772">
        <v>12</v>
      </c>
      <c r="D6772">
        <v>51</v>
      </c>
      <c r="E6772">
        <v>13231</v>
      </c>
    </row>
    <row r="6773" spans="1:5">
      <c r="A6773" t="s">
        <v>50</v>
      </c>
      <c r="B6773">
        <v>2013</v>
      </c>
      <c r="C6773">
        <v>12</v>
      </c>
      <c r="D6773">
        <v>20</v>
      </c>
      <c r="E6773">
        <v>6412</v>
      </c>
    </row>
    <row r="6774" spans="1:5">
      <c r="A6774" t="s">
        <v>51</v>
      </c>
      <c r="B6774">
        <v>2013</v>
      </c>
      <c r="C6774">
        <v>12</v>
      </c>
      <c r="D6774">
        <v>17</v>
      </c>
      <c r="E6774">
        <v>7755</v>
      </c>
    </row>
    <row r="6775" spans="1:5">
      <c r="A6775" t="s">
        <v>52</v>
      </c>
      <c r="B6775">
        <v>2013</v>
      </c>
      <c r="C6775">
        <v>12</v>
      </c>
      <c r="D6775">
        <v>19</v>
      </c>
      <c r="E6775">
        <v>4893</v>
      </c>
    </row>
    <row r="6776" spans="1:5">
      <c r="A6776" t="s">
        <v>53</v>
      </c>
      <c r="B6776">
        <v>2013</v>
      </c>
      <c r="C6776">
        <v>12</v>
      </c>
      <c r="D6776">
        <v>48</v>
      </c>
      <c r="E6776">
        <v>10946</v>
      </c>
    </row>
    <row r="6777" spans="1:5">
      <c r="A6777" t="s">
        <v>54</v>
      </c>
      <c r="B6777">
        <v>2013</v>
      </c>
      <c r="C6777">
        <v>12</v>
      </c>
      <c r="D6777">
        <v>59</v>
      </c>
      <c r="E6777">
        <v>38868</v>
      </c>
    </row>
    <row r="6778" spans="1:5">
      <c r="A6778" t="s">
        <v>55</v>
      </c>
      <c r="B6778">
        <v>2013</v>
      </c>
      <c r="C6778">
        <v>12</v>
      </c>
      <c r="D6778">
        <v>45</v>
      </c>
      <c r="E6778">
        <v>18835</v>
      </c>
    </row>
    <row r="6779" spans="1:5">
      <c r="A6779" t="s">
        <v>56</v>
      </c>
      <c r="B6779">
        <v>2013</v>
      </c>
      <c r="C6779">
        <v>12</v>
      </c>
      <c r="D6779">
        <v>11</v>
      </c>
      <c r="E6779">
        <v>2970</v>
      </c>
    </row>
    <row r="6780" spans="1:5">
      <c r="A6780" t="s">
        <v>57</v>
      </c>
      <c r="B6780">
        <v>2013</v>
      </c>
      <c r="C6780">
        <v>12</v>
      </c>
      <c r="D6780">
        <v>95</v>
      </c>
      <c r="E6780">
        <v>71495</v>
      </c>
    </row>
    <row r="6781" spans="1:5">
      <c r="A6781" t="s">
        <v>58</v>
      </c>
      <c r="B6781">
        <v>2013</v>
      </c>
      <c r="C6781">
        <v>12</v>
      </c>
      <c r="D6781">
        <v>16</v>
      </c>
      <c r="E6781">
        <v>6284</v>
      </c>
    </row>
    <row r="6782" spans="1:5">
      <c r="A6782" t="s">
        <v>59</v>
      </c>
      <c r="B6782">
        <v>2013</v>
      </c>
      <c r="C6782">
        <v>12</v>
      </c>
      <c r="D6782">
        <v>34</v>
      </c>
      <c r="E6782">
        <v>13455</v>
      </c>
    </row>
    <row r="6783" spans="1:5">
      <c r="A6783" t="s">
        <v>60</v>
      </c>
      <c r="B6783">
        <v>2013</v>
      </c>
      <c r="C6783">
        <v>12</v>
      </c>
      <c r="D6783">
        <v>34</v>
      </c>
      <c r="E6783">
        <v>3592</v>
      </c>
    </row>
    <row r="6784" spans="1:5">
      <c r="A6784" t="s">
        <v>61</v>
      </c>
      <c r="B6784">
        <v>2013</v>
      </c>
      <c r="C6784">
        <v>12</v>
      </c>
      <c r="D6784">
        <v>22</v>
      </c>
      <c r="E6784">
        <v>4033</v>
      </c>
    </row>
    <row r="6785" spans="1:5">
      <c r="A6785" t="s">
        <v>63</v>
      </c>
      <c r="B6785">
        <v>2013</v>
      </c>
      <c r="C6785">
        <v>12</v>
      </c>
      <c r="D6785">
        <v>1</v>
      </c>
      <c r="E6785">
        <v>344</v>
      </c>
    </row>
    <row r="6786" spans="1:5">
      <c r="A6786" t="s">
        <v>62</v>
      </c>
      <c r="B6786">
        <v>2013</v>
      </c>
      <c r="C6786">
        <v>12</v>
      </c>
      <c r="D6786">
        <v>69</v>
      </c>
      <c r="E6786">
        <v>95284</v>
      </c>
    </row>
    <row r="6787" spans="1:5">
      <c r="A6787" t="s">
        <v>6</v>
      </c>
      <c r="B6787">
        <v>2013</v>
      </c>
      <c r="C6787">
        <v>13</v>
      </c>
      <c r="D6787">
        <v>24</v>
      </c>
      <c r="E6787">
        <v>10982</v>
      </c>
    </row>
    <row r="6788" spans="1:5">
      <c r="A6788" t="s">
        <v>12</v>
      </c>
      <c r="B6788">
        <v>2013</v>
      </c>
      <c r="C6788">
        <v>13</v>
      </c>
      <c r="D6788">
        <v>8</v>
      </c>
      <c r="E6788">
        <v>1528</v>
      </c>
    </row>
    <row r="6789" spans="1:5">
      <c r="A6789" t="s">
        <v>13</v>
      </c>
      <c r="B6789">
        <v>2013</v>
      </c>
      <c r="C6789">
        <v>13</v>
      </c>
      <c r="D6789">
        <v>31</v>
      </c>
      <c r="E6789">
        <v>17960</v>
      </c>
    </row>
    <row r="6790" spans="1:5">
      <c r="A6790" t="s">
        <v>14</v>
      </c>
      <c r="B6790">
        <v>2013</v>
      </c>
      <c r="C6790">
        <v>13</v>
      </c>
      <c r="D6790">
        <v>12</v>
      </c>
      <c r="E6790">
        <v>2793</v>
      </c>
    </row>
    <row r="6791" spans="1:5">
      <c r="A6791" t="s">
        <v>15</v>
      </c>
      <c r="B6791">
        <v>2013</v>
      </c>
      <c r="C6791">
        <v>13</v>
      </c>
      <c r="D6791">
        <v>117</v>
      </c>
      <c r="E6791">
        <v>29397</v>
      </c>
    </row>
    <row r="6792" spans="1:5">
      <c r="A6792" t="s">
        <v>16</v>
      </c>
      <c r="B6792">
        <v>2013</v>
      </c>
      <c r="C6792">
        <v>13</v>
      </c>
      <c r="D6792">
        <v>10</v>
      </c>
      <c r="E6792">
        <v>20958</v>
      </c>
    </row>
    <row r="6793" spans="1:5">
      <c r="A6793" t="s">
        <v>17</v>
      </c>
      <c r="B6793">
        <v>2013</v>
      </c>
      <c r="C6793">
        <v>13</v>
      </c>
      <c r="D6793">
        <v>20</v>
      </c>
      <c r="E6793">
        <v>2874</v>
      </c>
    </row>
    <row r="6794" spans="1:5">
      <c r="A6794" t="s">
        <v>18</v>
      </c>
      <c r="B6794">
        <v>2013</v>
      </c>
      <c r="C6794">
        <v>13</v>
      </c>
      <c r="D6794">
        <v>9</v>
      </c>
      <c r="E6794">
        <v>1985</v>
      </c>
    </row>
    <row r="6795" spans="1:5">
      <c r="A6795" t="s">
        <v>19</v>
      </c>
      <c r="B6795">
        <v>2013</v>
      </c>
      <c r="C6795">
        <v>13</v>
      </c>
      <c r="D6795">
        <v>3</v>
      </c>
      <c r="E6795">
        <v>1723</v>
      </c>
    </row>
    <row r="6796" spans="1:5">
      <c r="A6796" t="s">
        <v>20</v>
      </c>
      <c r="B6796">
        <v>2013</v>
      </c>
      <c r="C6796">
        <v>13</v>
      </c>
      <c r="D6796">
        <v>0</v>
      </c>
      <c r="E6796">
        <v>0</v>
      </c>
    </row>
    <row r="6797" spans="1:5">
      <c r="A6797" t="s">
        <v>21</v>
      </c>
      <c r="B6797">
        <v>2013</v>
      </c>
      <c r="C6797">
        <v>13</v>
      </c>
      <c r="D6797">
        <v>40</v>
      </c>
      <c r="E6797">
        <v>32960</v>
      </c>
    </row>
    <row r="6798" spans="1:5">
      <c r="A6798" t="s">
        <v>22</v>
      </c>
      <c r="B6798">
        <v>2013</v>
      </c>
      <c r="C6798">
        <v>13</v>
      </c>
      <c r="D6798">
        <v>15</v>
      </c>
      <c r="E6798">
        <v>896</v>
      </c>
    </row>
    <row r="6799" spans="1:5">
      <c r="A6799" t="s">
        <v>23</v>
      </c>
      <c r="B6799">
        <v>2013</v>
      </c>
      <c r="C6799">
        <v>13</v>
      </c>
      <c r="D6799">
        <v>10</v>
      </c>
      <c r="E6799">
        <v>4178</v>
      </c>
    </row>
    <row r="6800" spans="1:5">
      <c r="A6800" t="s">
        <v>24</v>
      </c>
      <c r="B6800">
        <v>2013</v>
      </c>
      <c r="C6800">
        <v>13</v>
      </c>
      <c r="D6800">
        <v>78</v>
      </c>
      <c r="E6800">
        <v>38954</v>
      </c>
    </row>
    <row r="6801" spans="1:5">
      <c r="A6801" t="s">
        <v>25</v>
      </c>
      <c r="B6801">
        <v>2013</v>
      </c>
      <c r="C6801">
        <v>13</v>
      </c>
      <c r="D6801">
        <v>39</v>
      </c>
      <c r="E6801">
        <v>9087</v>
      </c>
    </row>
    <row r="6802" spans="1:5">
      <c r="A6802" t="s">
        <v>26</v>
      </c>
      <c r="B6802">
        <v>2013</v>
      </c>
      <c r="C6802">
        <v>13</v>
      </c>
      <c r="D6802">
        <v>13</v>
      </c>
      <c r="E6802">
        <v>2441</v>
      </c>
    </row>
    <row r="6803" spans="1:5">
      <c r="A6803" t="s">
        <v>27</v>
      </c>
      <c r="B6803">
        <v>2013</v>
      </c>
      <c r="C6803">
        <v>13</v>
      </c>
      <c r="D6803">
        <v>32</v>
      </c>
      <c r="E6803">
        <v>6517</v>
      </c>
    </row>
    <row r="6804" spans="1:5">
      <c r="A6804" t="s">
        <v>28</v>
      </c>
      <c r="B6804">
        <v>2013</v>
      </c>
      <c r="C6804">
        <v>13</v>
      </c>
      <c r="D6804">
        <v>16</v>
      </c>
      <c r="E6804">
        <v>25165</v>
      </c>
    </row>
    <row r="6805" spans="1:5">
      <c r="A6805" t="s">
        <v>29</v>
      </c>
      <c r="B6805">
        <v>2013</v>
      </c>
      <c r="C6805">
        <v>13</v>
      </c>
      <c r="D6805">
        <v>52</v>
      </c>
      <c r="E6805">
        <v>32259</v>
      </c>
    </row>
    <row r="6806" spans="1:5">
      <c r="A6806" t="s">
        <v>30</v>
      </c>
      <c r="B6806">
        <v>2013</v>
      </c>
      <c r="C6806">
        <v>13</v>
      </c>
      <c r="D6806">
        <v>34</v>
      </c>
      <c r="E6806">
        <v>6304</v>
      </c>
    </row>
    <row r="6807" spans="1:5">
      <c r="A6807" t="s">
        <v>31</v>
      </c>
      <c r="B6807">
        <v>2013</v>
      </c>
      <c r="C6807">
        <v>13</v>
      </c>
      <c r="D6807">
        <v>12</v>
      </c>
      <c r="E6807">
        <v>7708</v>
      </c>
    </row>
    <row r="6808" spans="1:5">
      <c r="A6808" t="s">
        <v>32</v>
      </c>
      <c r="B6808">
        <v>2013</v>
      </c>
      <c r="C6808">
        <v>13</v>
      </c>
      <c r="D6808">
        <v>50</v>
      </c>
      <c r="E6808">
        <v>27992</v>
      </c>
    </row>
    <row r="6809" spans="1:5">
      <c r="A6809" t="s">
        <v>33</v>
      </c>
      <c r="B6809">
        <v>2013</v>
      </c>
      <c r="C6809">
        <v>13</v>
      </c>
      <c r="D6809">
        <v>55</v>
      </c>
      <c r="E6809">
        <v>15080</v>
      </c>
    </row>
    <row r="6810" spans="1:5">
      <c r="A6810" t="s">
        <v>34</v>
      </c>
      <c r="B6810">
        <v>2013</v>
      </c>
      <c r="C6810">
        <v>13</v>
      </c>
      <c r="D6810">
        <v>11</v>
      </c>
      <c r="E6810">
        <v>4371</v>
      </c>
    </row>
    <row r="6811" spans="1:5">
      <c r="A6811" t="s">
        <v>35</v>
      </c>
      <c r="B6811">
        <v>2013</v>
      </c>
      <c r="C6811">
        <v>13</v>
      </c>
      <c r="D6811">
        <v>42</v>
      </c>
      <c r="E6811">
        <v>14879</v>
      </c>
    </row>
    <row r="6812" spans="1:5">
      <c r="A6812" t="s">
        <v>36</v>
      </c>
      <c r="B6812">
        <v>2013</v>
      </c>
      <c r="C6812">
        <v>13</v>
      </c>
      <c r="D6812">
        <v>23</v>
      </c>
      <c r="E6812">
        <v>5615</v>
      </c>
    </row>
    <row r="6813" spans="1:5">
      <c r="A6813" t="s">
        <v>37</v>
      </c>
      <c r="B6813">
        <v>2013</v>
      </c>
      <c r="C6813">
        <v>13</v>
      </c>
      <c r="D6813">
        <v>9</v>
      </c>
      <c r="E6813">
        <v>2926</v>
      </c>
    </row>
    <row r="6814" spans="1:5">
      <c r="A6814" t="s">
        <v>38</v>
      </c>
      <c r="B6814">
        <v>2013</v>
      </c>
      <c r="C6814">
        <v>13</v>
      </c>
      <c r="D6814">
        <v>13</v>
      </c>
      <c r="E6814">
        <v>2604</v>
      </c>
    </row>
    <row r="6815" spans="1:5">
      <c r="A6815" t="s">
        <v>39</v>
      </c>
      <c r="B6815">
        <v>2013</v>
      </c>
      <c r="C6815">
        <v>13</v>
      </c>
      <c r="D6815">
        <v>20</v>
      </c>
      <c r="E6815">
        <v>7004</v>
      </c>
    </row>
    <row r="6816" spans="1:5">
      <c r="A6816" t="s">
        <v>40</v>
      </c>
      <c r="B6816">
        <v>2013</v>
      </c>
      <c r="C6816">
        <v>13</v>
      </c>
      <c r="D6816">
        <v>26</v>
      </c>
      <c r="E6816">
        <v>4495</v>
      </c>
    </row>
    <row r="6817" spans="1:5">
      <c r="A6817" t="s">
        <v>41</v>
      </c>
      <c r="B6817">
        <v>2013</v>
      </c>
      <c r="C6817">
        <v>13</v>
      </c>
      <c r="D6817">
        <v>17</v>
      </c>
      <c r="E6817">
        <v>4265</v>
      </c>
    </row>
    <row r="6818" spans="1:5">
      <c r="A6818" t="s">
        <v>42</v>
      </c>
      <c r="B6818">
        <v>2013</v>
      </c>
      <c r="C6818">
        <v>13</v>
      </c>
      <c r="D6818">
        <v>26</v>
      </c>
      <c r="E6818">
        <v>8447</v>
      </c>
    </row>
    <row r="6819" spans="1:5">
      <c r="A6819" t="s">
        <v>43</v>
      </c>
      <c r="B6819">
        <v>2013</v>
      </c>
      <c r="C6819">
        <v>13</v>
      </c>
      <c r="D6819">
        <v>187</v>
      </c>
      <c r="E6819">
        <v>11046</v>
      </c>
    </row>
    <row r="6820" spans="1:5">
      <c r="A6820" t="s">
        <v>44</v>
      </c>
      <c r="B6820">
        <v>2013</v>
      </c>
      <c r="C6820">
        <v>13</v>
      </c>
      <c r="D6820">
        <v>56</v>
      </c>
      <c r="E6820">
        <v>17231</v>
      </c>
    </row>
    <row r="6821" spans="1:5">
      <c r="A6821" t="s">
        <v>45</v>
      </c>
      <c r="B6821">
        <v>2013</v>
      </c>
      <c r="C6821">
        <v>13</v>
      </c>
      <c r="D6821">
        <v>10</v>
      </c>
      <c r="E6821">
        <v>1251</v>
      </c>
    </row>
    <row r="6822" spans="1:5">
      <c r="A6822" t="s">
        <v>46</v>
      </c>
      <c r="B6822">
        <v>2013</v>
      </c>
      <c r="C6822">
        <v>13</v>
      </c>
      <c r="D6822">
        <v>45</v>
      </c>
      <c r="E6822">
        <v>11190</v>
      </c>
    </row>
    <row r="6823" spans="1:5">
      <c r="A6823" t="s">
        <v>47</v>
      </c>
      <c r="B6823">
        <v>2013</v>
      </c>
      <c r="C6823">
        <v>13</v>
      </c>
      <c r="D6823">
        <v>20</v>
      </c>
      <c r="E6823">
        <v>3978</v>
      </c>
    </row>
    <row r="6824" spans="1:5">
      <c r="A6824" t="s">
        <v>48</v>
      </c>
      <c r="B6824">
        <v>2013</v>
      </c>
      <c r="C6824">
        <v>13</v>
      </c>
      <c r="D6824">
        <v>12</v>
      </c>
      <c r="E6824">
        <v>2128</v>
      </c>
    </row>
    <row r="6825" spans="1:5">
      <c r="A6825" t="s">
        <v>49</v>
      </c>
      <c r="B6825">
        <v>2013</v>
      </c>
      <c r="C6825">
        <v>13</v>
      </c>
      <c r="D6825">
        <v>51</v>
      </c>
      <c r="E6825">
        <v>12951</v>
      </c>
    </row>
    <row r="6826" spans="1:5">
      <c r="A6826" t="s">
        <v>50</v>
      </c>
      <c r="B6826">
        <v>2013</v>
      </c>
      <c r="C6826">
        <v>13</v>
      </c>
      <c r="D6826">
        <v>20</v>
      </c>
      <c r="E6826">
        <v>5841</v>
      </c>
    </row>
    <row r="6827" spans="1:5">
      <c r="A6827" t="s">
        <v>51</v>
      </c>
      <c r="B6827">
        <v>2013</v>
      </c>
      <c r="C6827">
        <v>13</v>
      </c>
      <c r="D6827">
        <v>16</v>
      </c>
      <c r="E6827">
        <v>7517</v>
      </c>
    </row>
    <row r="6828" spans="1:5">
      <c r="A6828" t="s">
        <v>52</v>
      </c>
      <c r="B6828">
        <v>2013</v>
      </c>
      <c r="C6828">
        <v>13</v>
      </c>
      <c r="D6828">
        <v>19</v>
      </c>
      <c r="E6828">
        <v>4736</v>
      </c>
    </row>
    <row r="6829" spans="1:5">
      <c r="A6829" t="s">
        <v>53</v>
      </c>
      <c r="B6829">
        <v>2013</v>
      </c>
      <c r="C6829">
        <v>13</v>
      </c>
      <c r="D6829">
        <v>54</v>
      </c>
      <c r="E6829">
        <v>9245</v>
      </c>
    </row>
    <row r="6830" spans="1:5">
      <c r="A6830" t="s">
        <v>54</v>
      </c>
      <c r="B6830">
        <v>2013</v>
      </c>
      <c r="C6830">
        <v>13</v>
      </c>
      <c r="D6830">
        <v>58</v>
      </c>
      <c r="E6830">
        <v>35855</v>
      </c>
    </row>
    <row r="6831" spans="1:5">
      <c r="A6831" t="s">
        <v>55</v>
      </c>
      <c r="B6831">
        <v>2013</v>
      </c>
      <c r="C6831">
        <v>13</v>
      </c>
      <c r="D6831">
        <v>45</v>
      </c>
      <c r="E6831">
        <v>18338</v>
      </c>
    </row>
    <row r="6832" spans="1:5">
      <c r="A6832" t="s">
        <v>56</v>
      </c>
      <c r="B6832">
        <v>2013</v>
      </c>
      <c r="C6832">
        <v>13</v>
      </c>
      <c r="D6832">
        <v>10</v>
      </c>
      <c r="E6832">
        <v>2488</v>
      </c>
    </row>
    <row r="6833" spans="1:5">
      <c r="A6833" t="s">
        <v>57</v>
      </c>
      <c r="B6833">
        <v>2013</v>
      </c>
      <c r="C6833">
        <v>13</v>
      </c>
      <c r="D6833">
        <v>90</v>
      </c>
      <c r="E6833">
        <v>66564</v>
      </c>
    </row>
    <row r="6834" spans="1:5">
      <c r="A6834" t="s">
        <v>58</v>
      </c>
      <c r="B6834">
        <v>2013</v>
      </c>
      <c r="C6834">
        <v>13</v>
      </c>
      <c r="D6834">
        <v>17</v>
      </c>
      <c r="E6834">
        <v>5910</v>
      </c>
    </row>
    <row r="6835" spans="1:5">
      <c r="A6835" t="s">
        <v>59</v>
      </c>
      <c r="B6835">
        <v>2013</v>
      </c>
      <c r="C6835">
        <v>13</v>
      </c>
      <c r="D6835">
        <v>35</v>
      </c>
      <c r="E6835">
        <v>13415</v>
      </c>
    </row>
    <row r="6836" spans="1:5">
      <c r="A6836" t="s">
        <v>60</v>
      </c>
      <c r="B6836">
        <v>2013</v>
      </c>
      <c r="C6836">
        <v>13</v>
      </c>
      <c r="D6836">
        <v>31</v>
      </c>
      <c r="E6836">
        <v>3341</v>
      </c>
    </row>
    <row r="6837" spans="1:5">
      <c r="A6837" t="s">
        <v>61</v>
      </c>
      <c r="B6837">
        <v>2013</v>
      </c>
      <c r="C6837">
        <v>13</v>
      </c>
      <c r="D6837">
        <v>22</v>
      </c>
      <c r="E6837">
        <v>4048</v>
      </c>
    </row>
    <row r="6838" spans="1:5">
      <c r="A6838" t="s">
        <v>63</v>
      </c>
      <c r="B6838">
        <v>2013</v>
      </c>
      <c r="C6838">
        <v>13</v>
      </c>
      <c r="D6838">
        <v>1</v>
      </c>
      <c r="E6838">
        <v>346</v>
      </c>
    </row>
    <row r="6839" spans="1:5">
      <c r="A6839" t="s">
        <v>62</v>
      </c>
      <c r="B6839">
        <v>2013</v>
      </c>
      <c r="C6839">
        <v>13</v>
      </c>
      <c r="D6839">
        <v>72</v>
      </c>
      <c r="E6839">
        <v>93099</v>
      </c>
    </row>
    <row r="6840" spans="1:5">
      <c r="A6840" t="s">
        <v>6</v>
      </c>
      <c r="B6840">
        <v>2013</v>
      </c>
      <c r="C6840">
        <v>14</v>
      </c>
      <c r="D6840">
        <v>24</v>
      </c>
      <c r="E6840">
        <v>11791</v>
      </c>
    </row>
    <row r="6841" spans="1:5">
      <c r="A6841" t="s">
        <v>12</v>
      </c>
      <c r="B6841">
        <v>2013</v>
      </c>
      <c r="C6841">
        <v>14</v>
      </c>
      <c r="D6841">
        <v>7</v>
      </c>
      <c r="E6841">
        <v>1498</v>
      </c>
    </row>
    <row r="6842" spans="1:5">
      <c r="A6842" t="s">
        <v>13</v>
      </c>
      <c r="B6842">
        <v>2013</v>
      </c>
      <c r="C6842">
        <v>14</v>
      </c>
      <c r="D6842">
        <v>30</v>
      </c>
      <c r="E6842">
        <v>18523</v>
      </c>
    </row>
    <row r="6843" spans="1:5">
      <c r="A6843" t="s">
        <v>14</v>
      </c>
      <c r="B6843">
        <v>2013</v>
      </c>
      <c r="C6843">
        <v>14</v>
      </c>
      <c r="D6843">
        <v>11</v>
      </c>
      <c r="E6843">
        <v>2511</v>
      </c>
    </row>
    <row r="6844" spans="1:5">
      <c r="A6844" t="s">
        <v>15</v>
      </c>
      <c r="B6844">
        <v>2013</v>
      </c>
      <c r="C6844">
        <v>14</v>
      </c>
      <c r="D6844">
        <v>108</v>
      </c>
      <c r="E6844">
        <v>28554</v>
      </c>
    </row>
    <row r="6845" spans="1:5">
      <c r="A6845" t="s">
        <v>16</v>
      </c>
      <c r="B6845">
        <v>2013</v>
      </c>
      <c r="C6845">
        <v>14</v>
      </c>
      <c r="D6845">
        <v>10</v>
      </c>
      <c r="E6845">
        <v>20665</v>
      </c>
    </row>
    <row r="6846" spans="1:5">
      <c r="A6846" t="s">
        <v>17</v>
      </c>
      <c r="B6846">
        <v>2013</v>
      </c>
      <c r="C6846">
        <v>14</v>
      </c>
      <c r="D6846">
        <v>18</v>
      </c>
      <c r="E6846">
        <v>3536</v>
      </c>
    </row>
    <row r="6847" spans="1:5">
      <c r="A6847" t="s">
        <v>18</v>
      </c>
      <c r="B6847">
        <v>2013</v>
      </c>
      <c r="C6847">
        <v>14</v>
      </c>
      <c r="D6847">
        <v>9</v>
      </c>
      <c r="E6847">
        <v>2171</v>
      </c>
    </row>
    <row r="6848" spans="1:5">
      <c r="A6848" t="s">
        <v>19</v>
      </c>
      <c r="B6848">
        <v>2013</v>
      </c>
      <c r="C6848">
        <v>14</v>
      </c>
      <c r="D6848">
        <v>3</v>
      </c>
      <c r="E6848">
        <v>2245</v>
      </c>
    </row>
    <row r="6849" spans="1:5">
      <c r="A6849" t="s">
        <v>20</v>
      </c>
      <c r="B6849">
        <v>2013</v>
      </c>
      <c r="C6849">
        <v>14</v>
      </c>
      <c r="D6849">
        <v>0</v>
      </c>
      <c r="E6849">
        <v>0</v>
      </c>
    </row>
    <row r="6850" spans="1:5">
      <c r="A6850" t="s">
        <v>21</v>
      </c>
      <c r="B6850">
        <v>2013</v>
      </c>
      <c r="C6850">
        <v>14</v>
      </c>
      <c r="D6850">
        <v>42</v>
      </c>
      <c r="E6850">
        <v>34064</v>
      </c>
    </row>
    <row r="6851" spans="1:5">
      <c r="A6851" t="s">
        <v>22</v>
      </c>
      <c r="B6851">
        <v>2013</v>
      </c>
      <c r="C6851">
        <v>14</v>
      </c>
      <c r="D6851">
        <v>14</v>
      </c>
      <c r="E6851">
        <v>1022</v>
      </c>
    </row>
    <row r="6852" spans="1:5">
      <c r="A6852" t="s">
        <v>23</v>
      </c>
      <c r="B6852">
        <v>2013</v>
      </c>
      <c r="C6852">
        <v>14</v>
      </c>
      <c r="D6852">
        <v>7</v>
      </c>
      <c r="E6852">
        <v>3338</v>
      </c>
    </row>
    <row r="6853" spans="1:5">
      <c r="A6853" t="s">
        <v>24</v>
      </c>
      <c r="B6853">
        <v>2013</v>
      </c>
      <c r="C6853">
        <v>14</v>
      </c>
      <c r="D6853">
        <v>76</v>
      </c>
      <c r="E6853">
        <v>40193</v>
      </c>
    </row>
    <row r="6854" spans="1:5">
      <c r="A6854" t="s">
        <v>25</v>
      </c>
      <c r="B6854">
        <v>2013</v>
      </c>
      <c r="C6854">
        <v>14</v>
      </c>
      <c r="D6854">
        <v>39</v>
      </c>
      <c r="E6854">
        <v>9071</v>
      </c>
    </row>
    <row r="6855" spans="1:5">
      <c r="A6855" t="s">
        <v>26</v>
      </c>
      <c r="B6855">
        <v>2013</v>
      </c>
      <c r="C6855">
        <v>14</v>
      </c>
      <c r="D6855">
        <v>12</v>
      </c>
      <c r="E6855">
        <v>2312</v>
      </c>
    </row>
    <row r="6856" spans="1:5">
      <c r="A6856" t="s">
        <v>27</v>
      </c>
      <c r="B6856">
        <v>2013</v>
      </c>
      <c r="C6856">
        <v>14</v>
      </c>
      <c r="D6856">
        <v>31</v>
      </c>
      <c r="E6856">
        <v>6637</v>
      </c>
    </row>
    <row r="6857" spans="1:5">
      <c r="A6857" t="s">
        <v>28</v>
      </c>
      <c r="B6857">
        <v>2013</v>
      </c>
      <c r="C6857">
        <v>14</v>
      </c>
      <c r="D6857">
        <v>15</v>
      </c>
      <c r="E6857">
        <v>16637</v>
      </c>
    </row>
    <row r="6858" spans="1:5">
      <c r="A6858" t="s">
        <v>29</v>
      </c>
      <c r="B6858">
        <v>2013</v>
      </c>
      <c r="C6858">
        <v>14</v>
      </c>
      <c r="D6858">
        <v>54</v>
      </c>
      <c r="E6858">
        <v>33073</v>
      </c>
    </row>
    <row r="6859" spans="1:5">
      <c r="A6859" t="s">
        <v>30</v>
      </c>
      <c r="B6859">
        <v>2013</v>
      </c>
      <c r="C6859">
        <v>14</v>
      </c>
      <c r="D6859">
        <v>35</v>
      </c>
      <c r="E6859">
        <v>6350</v>
      </c>
    </row>
    <row r="6860" spans="1:5">
      <c r="A6860" t="s">
        <v>31</v>
      </c>
      <c r="B6860">
        <v>2013</v>
      </c>
      <c r="C6860">
        <v>14</v>
      </c>
      <c r="D6860">
        <v>10</v>
      </c>
      <c r="E6860">
        <v>7141</v>
      </c>
    </row>
    <row r="6861" spans="1:5">
      <c r="A6861" t="s">
        <v>32</v>
      </c>
      <c r="B6861">
        <v>2013</v>
      </c>
      <c r="C6861">
        <v>14</v>
      </c>
      <c r="D6861">
        <v>48</v>
      </c>
      <c r="E6861">
        <v>28551</v>
      </c>
    </row>
    <row r="6862" spans="1:5">
      <c r="A6862" t="s">
        <v>33</v>
      </c>
      <c r="B6862">
        <v>2013</v>
      </c>
      <c r="C6862">
        <v>14</v>
      </c>
      <c r="D6862">
        <v>54</v>
      </c>
      <c r="E6862">
        <v>14205</v>
      </c>
    </row>
    <row r="6863" spans="1:5">
      <c r="A6863" t="s">
        <v>34</v>
      </c>
      <c r="B6863">
        <v>2013</v>
      </c>
      <c r="C6863">
        <v>14</v>
      </c>
      <c r="D6863">
        <v>12</v>
      </c>
      <c r="E6863">
        <v>4521</v>
      </c>
    </row>
    <row r="6864" spans="1:5">
      <c r="A6864" t="s">
        <v>35</v>
      </c>
      <c r="B6864">
        <v>2013</v>
      </c>
      <c r="C6864">
        <v>14</v>
      </c>
      <c r="D6864">
        <v>41</v>
      </c>
      <c r="E6864">
        <v>16810</v>
      </c>
    </row>
    <row r="6865" spans="1:5">
      <c r="A6865" t="s">
        <v>36</v>
      </c>
      <c r="B6865">
        <v>2013</v>
      </c>
      <c r="C6865">
        <v>14</v>
      </c>
      <c r="D6865">
        <v>21</v>
      </c>
      <c r="E6865">
        <v>6392</v>
      </c>
    </row>
    <row r="6866" spans="1:5">
      <c r="A6866" t="s">
        <v>37</v>
      </c>
      <c r="B6866">
        <v>2013</v>
      </c>
      <c r="C6866">
        <v>14</v>
      </c>
      <c r="D6866">
        <v>7</v>
      </c>
      <c r="E6866">
        <v>1924</v>
      </c>
    </row>
    <row r="6867" spans="1:5">
      <c r="A6867" t="s">
        <v>38</v>
      </c>
      <c r="B6867">
        <v>2013</v>
      </c>
      <c r="C6867">
        <v>14</v>
      </c>
      <c r="D6867">
        <v>13</v>
      </c>
      <c r="E6867">
        <v>2668</v>
      </c>
    </row>
    <row r="6868" spans="1:5">
      <c r="A6868" t="s">
        <v>39</v>
      </c>
      <c r="B6868">
        <v>2013</v>
      </c>
      <c r="C6868">
        <v>14</v>
      </c>
      <c r="D6868">
        <v>19</v>
      </c>
      <c r="E6868">
        <v>6796</v>
      </c>
    </row>
    <row r="6869" spans="1:5">
      <c r="A6869" t="s">
        <v>40</v>
      </c>
      <c r="B6869">
        <v>2013</v>
      </c>
      <c r="C6869">
        <v>14</v>
      </c>
      <c r="D6869">
        <v>26</v>
      </c>
      <c r="E6869">
        <v>4639</v>
      </c>
    </row>
    <row r="6870" spans="1:5">
      <c r="A6870" t="s">
        <v>41</v>
      </c>
      <c r="B6870">
        <v>2013</v>
      </c>
      <c r="C6870">
        <v>14</v>
      </c>
      <c r="D6870">
        <v>16</v>
      </c>
      <c r="E6870">
        <v>4383</v>
      </c>
    </row>
    <row r="6871" spans="1:5">
      <c r="A6871" t="s">
        <v>42</v>
      </c>
      <c r="B6871">
        <v>2013</v>
      </c>
      <c r="C6871">
        <v>14</v>
      </c>
      <c r="D6871">
        <v>26</v>
      </c>
      <c r="E6871">
        <v>8671</v>
      </c>
    </row>
    <row r="6872" spans="1:5">
      <c r="A6872" t="s">
        <v>43</v>
      </c>
      <c r="B6872">
        <v>2013</v>
      </c>
      <c r="C6872">
        <v>14</v>
      </c>
      <c r="D6872">
        <v>185</v>
      </c>
      <c r="E6872">
        <v>10943</v>
      </c>
    </row>
    <row r="6873" spans="1:5">
      <c r="A6873" t="s">
        <v>44</v>
      </c>
      <c r="B6873">
        <v>2013</v>
      </c>
      <c r="C6873">
        <v>14</v>
      </c>
      <c r="D6873">
        <v>55</v>
      </c>
      <c r="E6873">
        <v>16352</v>
      </c>
    </row>
    <row r="6874" spans="1:5">
      <c r="A6874" t="s">
        <v>45</v>
      </c>
      <c r="B6874">
        <v>2013</v>
      </c>
      <c r="C6874">
        <v>14</v>
      </c>
      <c r="D6874">
        <v>9</v>
      </c>
      <c r="E6874">
        <v>1255</v>
      </c>
    </row>
    <row r="6875" spans="1:5">
      <c r="A6875" t="s">
        <v>46</v>
      </c>
      <c r="B6875">
        <v>2013</v>
      </c>
      <c r="C6875">
        <v>14</v>
      </c>
      <c r="D6875">
        <v>43</v>
      </c>
      <c r="E6875">
        <v>11800</v>
      </c>
    </row>
    <row r="6876" spans="1:5">
      <c r="A6876" t="s">
        <v>47</v>
      </c>
      <c r="B6876">
        <v>2013</v>
      </c>
      <c r="C6876">
        <v>14</v>
      </c>
      <c r="D6876">
        <v>17</v>
      </c>
      <c r="E6876">
        <v>3692</v>
      </c>
    </row>
    <row r="6877" spans="1:5">
      <c r="A6877" t="s">
        <v>48</v>
      </c>
      <c r="B6877">
        <v>2013</v>
      </c>
      <c r="C6877">
        <v>14</v>
      </c>
      <c r="D6877">
        <v>13</v>
      </c>
      <c r="E6877">
        <v>3260</v>
      </c>
    </row>
    <row r="6878" spans="1:5">
      <c r="A6878" t="s">
        <v>49</v>
      </c>
      <c r="B6878">
        <v>2013</v>
      </c>
      <c r="C6878">
        <v>14</v>
      </c>
      <c r="D6878">
        <v>50</v>
      </c>
      <c r="E6878">
        <v>14301</v>
      </c>
    </row>
    <row r="6879" spans="1:5">
      <c r="A6879" t="s">
        <v>50</v>
      </c>
      <c r="B6879">
        <v>2013</v>
      </c>
      <c r="C6879">
        <v>14</v>
      </c>
      <c r="D6879">
        <v>20</v>
      </c>
      <c r="E6879">
        <v>6830</v>
      </c>
    </row>
    <row r="6880" spans="1:5">
      <c r="A6880" t="s">
        <v>51</v>
      </c>
      <c r="B6880">
        <v>2013</v>
      </c>
      <c r="C6880">
        <v>14</v>
      </c>
      <c r="D6880">
        <v>16</v>
      </c>
      <c r="E6880">
        <v>6788</v>
      </c>
    </row>
    <row r="6881" spans="1:5">
      <c r="A6881" t="s">
        <v>52</v>
      </c>
      <c r="B6881">
        <v>2013</v>
      </c>
      <c r="C6881">
        <v>14</v>
      </c>
      <c r="D6881">
        <v>19</v>
      </c>
      <c r="E6881">
        <v>4872</v>
      </c>
    </row>
    <row r="6882" spans="1:5">
      <c r="A6882" t="s">
        <v>53</v>
      </c>
      <c r="B6882">
        <v>2013</v>
      </c>
      <c r="C6882">
        <v>14</v>
      </c>
      <c r="D6882">
        <v>55</v>
      </c>
      <c r="E6882">
        <v>11767</v>
      </c>
    </row>
    <row r="6883" spans="1:5">
      <c r="A6883" t="s">
        <v>54</v>
      </c>
      <c r="B6883">
        <v>2013</v>
      </c>
      <c r="C6883">
        <v>14</v>
      </c>
      <c r="D6883">
        <v>55</v>
      </c>
      <c r="E6883">
        <v>32745</v>
      </c>
    </row>
    <row r="6884" spans="1:5">
      <c r="A6884" t="s">
        <v>55</v>
      </c>
      <c r="B6884">
        <v>2013</v>
      </c>
      <c r="C6884">
        <v>14</v>
      </c>
      <c r="D6884">
        <v>45</v>
      </c>
      <c r="E6884">
        <v>17643</v>
      </c>
    </row>
    <row r="6885" spans="1:5">
      <c r="A6885" t="s">
        <v>56</v>
      </c>
      <c r="B6885">
        <v>2013</v>
      </c>
      <c r="C6885">
        <v>14</v>
      </c>
      <c r="D6885">
        <v>9</v>
      </c>
      <c r="E6885">
        <v>2185</v>
      </c>
    </row>
    <row r="6886" spans="1:5">
      <c r="A6886" t="s">
        <v>57</v>
      </c>
      <c r="B6886">
        <v>2013</v>
      </c>
      <c r="C6886">
        <v>14</v>
      </c>
      <c r="D6886">
        <v>91</v>
      </c>
      <c r="E6886">
        <v>64161</v>
      </c>
    </row>
    <row r="6887" spans="1:5">
      <c r="A6887" t="s">
        <v>58</v>
      </c>
      <c r="B6887">
        <v>2013</v>
      </c>
      <c r="C6887">
        <v>14</v>
      </c>
      <c r="D6887">
        <v>17</v>
      </c>
      <c r="E6887">
        <v>6233</v>
      </c>
    </row>
    <row r="6888" spans="1:5">
      <c r="A6888" t="s">
        <v>59</v>
      </c>
      <c r="B6888">
        <v>2013</v>
      </c>
      <c r="C6888">
        <v>14</v>
      </c>
      <c r="D6888">
        <v>35</v>
      </c>
      <c r="E6888">
        <v>12726</v>
      </c>
    </row>
    <row r="6889" spans="1:5">
      <c r="A6889" t="s">
        <v>60</v>
      </c>
      <c r="B6889">
        <v>2013</v>
      </c>
      <c r="C6889">
        <v>14</v>
      </c>
      <c r="D6889">
        <v>31</v>
      </c>
      <c r="E6889">
        <v>4083</v>
      </c>
    </row>
    <row r="6890" spans="1:5">
      <c r="A6890" t="s">
        <v>61</v>
      </c>
      <c r="B6890">
        <v>2013</v>
      </c>
      <c r="C6890">
        <v>14</v>
      </c>
      <c r="D6890">
        <v>21</v>
      </c>
      <c r="E6890">
        <v>3849</v>
      </c>
    </row>
    <row r="6891" spans="1:5">
      <c r="A6891" t="s">
        <v>63</v>
      </c>
      <c r="B6891">
        <v>2013</v>
      </c>
      <c r="C6891">
        <v>14</v>
      </c>
      <c r="D6891">
        <v>1</v>
      </c>
      <c r="E6891">
        <v>356</v>
      </c>
    </row>
    <row r="6892" spans="1:5">
      <c r="A6892" t="s">
        <v>62</v>
      </c>
      <c r="B6892">
        <v>2013</v>
      </c>
      <c r="C6892">
        <v>14</v>
      </c>
      <c r="D6892">
        <v>70</v>
      </c>
      <c r="E6892">
        <v>94900</v>
      </c>
    </row>
    <row r="6893" spans="1:5">
      <c r="A6893" t="s">
        <v>6</v>
      </c>
      <c r="B6893">
        <v>2013</v>
      </c>
      <c r="C6893">
        <v>15</v>
      </c>
      <c r="D6893">
        <v>21</v>
      </c>
      <c r="E6893">
        <v>10822</v>
      </c>
    </row>
    <row r="6894" spans="1:5">
      <c r="A6894" t="s">
        <v>12</v>
      </c>
      <c r="B6894">
        <v>2013</v>
      </c>
      <c r="C6894">
        <v>15</v>
      </c>
      <c r="D6894">
        <v>8</v>
      </c>
      <c r="E6894">
        <v>1539</v>
      </c>
    </row>
    <row r="6895" spans="1:5">
      <c r="A6895" t="s">
        <v>13</v>
      </c>
      <c r="B6895">
        <v>2013</v>
      </c>
      <c r="C6895">
        <v>15</v>
      </c>
      <c r="D6895">
        <v>29</v>
      </c>
      <c r="E6895">
        <v>18163</v>
      </c>
    </row>
    <row r="6896" spans="1:5">
      <c r="A6896" t="s">
        <v>14</v>
      </c>
      <c r="B6896">
        <v>2013</v>
      </c>
      <c r="C6896">
        <v>15</v>
      </c>
      <c r="D6896">
        <v>9</v>
      </c>
      <c r="E6896">
        <v>2122</v>
      </c>
    </row>
    <row r="6897" spans="1:5">
      <c r="A6897" t="s">
        <v>15</v>
      </c>
      <c r="B6897">
        <v>2013</v>
      </c>
      <c r="C6897">
        <v>15</v>
      </c>
      <c r="D6897">
        <v>109</v>
      </c>
      <c r="E6897">
        <v>34727</v>
      </c>
    </row>
    <row r="6898" spans="1:5">
      <c r="A6898" t="s">
        <v>16</v>
      </c>
      <c r="B6898">
        <v>2013</v>
      </c>
      <c r="C6898">
        <v>15</v>
      </c>
      <c r="D6898">
        <v>11</v>
      </c>
      <c r="E6898">
        <v>20688</v>
      </c>
    </row>
    <row r="6899" spans="1:5">
      <c r="A6899" t="s">
        <v>17</v>
      </c>
      <c r="B6899">
        <v>2013</v>
      </c>
      <c r="C6899">
        <v>15</v>
      </c>
      <c r="D6899">
        <v>14</v>
      </c>
      <c r="E6899">
        <v>3359</v>
      </c>
    </row>
    <row r="6900" spans="1:5">
      <c r="A6900" t="s">
        <v>18</v>
      </c>
      <c r="B6900">
        <v>2013</v>
      </c>
      <c r="C6900">
        <v>15</v>
      </c>
      <c r="D6900">
        <v>8</v>
      </c>
      <c r="E6900">
        <v>2057</v>
      </c>
    </row>
    <row r="6901" spans="1:5">
      <c r="A6901" t="s">
        <v>19</v>
      </c>
      <c r="B6901">
        <v>2013</v>
      </c>
      <c r="C6901">
        <v>15</v>
      </c>
      <c r="D6901">
        <v>2</v>
      </c>
      <c r="E6901">
        <v>2040</v>
      </c>
    </row>
    <row r="6902" spans="1:5">
      <c r="A6902" t="s">
        <v>20</v>
      </c>
      <c r="B6902">
        <v>2013</v>
      </c>
      <c r="C6902">
        <v>15</v>
      </c>
      <c r="D6902">
        <v>0</v>
      </c>
      <c r="E6902">
        <v>0</v>
      </c>
    </row>
    <row r="6903" spans="1:5">
      <c r="A6903" t="s">
        <v>21</v>
      </c>
      <c r="B6903">
        <v>2013</v>
      </c>
      <c r="C6903">
        <v>15</v>
      </c>
      <c r="D6903">
        <v>42</v>
      </c>
      <c r="E6903">
        <v>32434</v>
      </c>
    </row>
    <row r="6904" spans="1:5">
      <c r="A6904" t="s">
        <v>22</v>
      </c>
      <c r="B6904">
        <v>2013</v>
      </c>
      <c r="C6904">
        <v>15</v>
      </c>
      <c r="D6904">
        <v>15</v>
      </c>
      <c r="E6904">
        <v>1360</v>
      </c>
    </row>
    <row r="6905" spans="1:5">
      <c r="A6905" t="s">
        <v>23</v>
      </c>
      <c r="B6905">
        <v>2013</v>
      </c>
      <c r="C6905">
        <v>15</v>
      </c>
      <c r="D6905">
        <v>7</v>
      </c>
      <c r="E6905">
        <v>3374</v>
      </c>
    </row>
    <row r="6906" spans="1:5">
      <c r="A6906" t="s">
        <v>24</v>
      </c>
      <c r="B6906">
        <v>2013</v>
      </c>
      <c r="C6906">
        <v>15</v>
      </c>
      <c r="D6906">
        <v>76</v>
      </c>
      <c r="E6906">
        <v>39331</v>
      </c>
    </row>
    <row r="6907" spans="1:5">
      <c r="A6907" t="s">
        <v>25</v>
      </c>
      <c r="B6907">
        <v>2013</v>
      </c>
      <c r="C6907">
        <v>15</v>
      </c>
      <c r="D6907">
        <v>37</v>
      </c>
      <c r="E6907">
        <v>9234</v>
      </c>
    </row>
    <row r="6908" spans="1:5">
      <c r="A6908" t="s">
        <v>26</v>
      </c>
      <c r="B6908">
        <v>2013</v>
      </c>
      <c r="C6908">
        <v>15</v>
      </c>
      <c r="D6908">
        <v>10</v>
      </c>
      <c r="E6908">
        <v>1882</v>
      </c>
    </row>
    <row r="6909" spans="1:5">
      <c r="A6909" t="s">
        <v>27</v>
      </c>
      <c r="B6909">
        <v>2013</v>
      </c>
      <c r="C6909">
        <v>15</v>
      </c>
      <c r="D6909">
        <v>30</v>
      </c>
      <c r="E6909">
        <v>6344</v>
      </c>
    </row>
    <row r="6910" spans="1:5">
      <c r="A6910" t="s">
        <v>28</v>
      </c>
      <c r="B6910">
        <v>2013</v>
      </c>
      <c r="C6910">
        <v>15</v>
      </c>
      <c r="D6910">
        <v>16</v>
      </c>
      <c r="E6910">
        <v>20466</v>
      </c>
    </row>
    <row r="6911" spans="1:5">
      <c r="A6911" t="s">
        <v>29</v>
      </c>
      <c r="B6911">
        <v>2013</v>
      </c>
      <c r="C6911">
        <v>15</v>
      </c>
      <c r="D6911">
        <v>53</v>
      </c>
      <c r="E6911">
        <v>34058</v>
      </c>
    </row>
    <row r="6912" spans="1:5">
      <c r="A6912" t="s">
        <v>30</v>
      </c>
      <c r="B6912">
        <v>2013</v>
      </c>
      <c r="C6912">
        <v>15</v>
      </c>
      <c r="D6912">
        <v>35</v>
      </c>
      <c r="E6912">
        <v>6655</v>
      </c>
    </row>
    <row r="6913" spans="1:5">
      <c r="A6913" t="s">
        <v>31</v>
      </c>
      <c r="B6913">
        <v>2013</v>
      </c>
      <c r="C6913">
        <v>15</v>
      </c>
      <c r="D6913">
        <v>11</v>
      </c>
      <c r="E6913">
        <v>8363</v>
      </c>
    </row>
    <row r="6914" spans="1:5">
      <c r="A6914" t="s">
        <v>32</v>
      </c>
      <c r="B6914">
        <v>2013</v>
      </c>
      <c r="C6914">
        <v>15</v>
      </c>
      <c r="D6914">
        <v>48</v>
      </c>
      <c r="E6914">
        <v>28085</v>
      </c>
    </row>
    <row r="6915" spans="1:5">
      <c r="A6915" t="s">
        <v>33</v>
      </c>
      <c r="B6915">
        <v>2013</v>
      </c>
      <c r="C6915">
        <v>15</v>
      </c>
      <c r="D6915">
        <v>55</v>
      </c>
      <c r="E6915">
        <v>15794</v>
      </c>
    </row>
    <row r="6916" spans="1:5">
      <c r="A6916" t="s">
        <v>34</v>
      </c>
      <c r="B6916">
        <v>2013</v>
      </c>
      <c r="C6916">
        <v>15</v>
      </c>
      <c r="D6916">
        <v>12</v>
      </c>
      <c r="E6916">
        <v>4633</v>
      </c>
    </row>
    <row r="6917" spans="1:5">
      <c r="A6917" t="s">
        <v>35</v>
      </c>
      <c r="B6917">
        <v>2013</v>
      </c>
      <c r="C6917">
        <v>15</v>
      </c>
      <c r="D6917">
        <v>42</v>
      </c>
      <c r="E6917">
        <v>17300</v>
      </c>
    </row>
    <row r="6918" spans="1:5">
      <c r="A6918" t="s">
        <v>36</v>
      </c>
      <c r="B6918">
        <v>2013</v>
      </c>
      <c r="C6918">
        <v>15</v>
      </c>
      <c r="D6918">
        <v>21</v>
      </c>
      <c r="E6918">
        <v>6611</v>
      </c>
    </row>
    <row r="6919" spans="1:5">
      <c r="A6919" t="s">
        <v>37</v>
      </c>
      <c r="B6919">
        <v>2013</v>
      </c>
      <c r="C6919">
        <v>15</v>
      </c>
      <c r="D6919">
        <v>8</v>
      </c>
      <c r="E6919">
        <v>2777</v>
      </c>
    </row>
    <row r="6920" spans="1:5">
      <c r="A6920" t="s">
        <v>38</v>
      </c>
      <c r="B6920">
        <v>2013</v>
      </c>
      <c r="C6920">
        <v>15</v>
      </c>
      <c r="D6920">
        <v>13</v>
      </c>
      <c r="E6920">
        <v>2492</v>
      </c>
    </row>
    <row r="6921" spans="1:5">
      <c r="A6921" t="s">
        <v>39</v>
      </c>
      <c r="B6921">
        <v>2013</v>
      </c>
      <c r="C6921">
        <v>15</v>
      </c>
      <c r="D6921">
        <v>20</v>
      </c>
      <c r="E6921">
        <v>6919</v>
      </c>
    </row>
    <row r="6922" spans="1:5">
      <c r="A6922" t="s">
        <v>40</v>
      </c>
      <c r="B6922">
        <v>2013</v>
      </c>
      <c r="C6922">
        <v>15</v>
      </c>
      <c r="D6922">
        <v>26</v>
      </c>
      <c r="E6922">
        <v>4698</v>
      </c>
    </row>
    <row r="6923" spans="1:5">
      <c r="A6923" t="s">
        <v>41</v>
      </c>
      <c r="B6923">
        <v>2013</v>
      </c>
      <c r="C6923">
        <v>15</v>
      </c>
      <c r="D6923">
        <v>15</v>
      </c>
      <c r="E6923">
        <v>4505</v>
      </c>
    </row>
    <row r="6924" spans="1:5">
      <c r="A6924" t="s">
        <v>42</v>
      </c>
      <c r="B6924">
        <v>2013</v>
      </c>
      <c r="C6924">
        <v>15</v>
      </c>
      <c r="D6924">
        <v>26</v>
      </c>
      <c r="E6924">
        <v>8808</v>
      </c>
    </row>
    <row r="6925" spans="1:5">
      <c r="A6925" t="s">
        <v>43</v>
      </c>
      <c r="B6925">
        <v>2013</v>
      </c>
      <c r="C6925">
        <v>15</v>
      </c>
      <c r="D6925">
        <v>184</v>
      </c>
      <c r="E6925">
        <v>12091</v>
      </c>
    </row>
    <row r="6926" spans="1:5">
      <c r="A6926" t="s">
        <v>44</v>
      </c>
      <c r="B6926">
        <v>2013</v>
      </c>
      <c r="C6926">
        <v>15</v>
      </c>
      <c r="D6926">
        <v>50</v>
      </c>
      <c r="E6926">
        <v>17069</v>
      </c>
    </row>
    <row r="6927" spans="1:5">
      <c r="A6927" t="s">
        <v>45</v>
      </c>
      <c r="B6927">
        <v>2013</v>
      </c>
      <c r="C6927">
        <v>15</v>
      </c>
      <c r="D6927">
        <v>10</v>
      </c>
      <c r="E6927">
        <v>1305</v>
      </c>
    </row>
    <row r="6928" spans="1:5">
      <c r="A6928" t="s">
        <v>46</v>
      </c>
      <c r="B6928">
        <v>2013</v>
      </c>
      <c r="C6928">
        <v>15</v>
      </c>
      <c r="D6928">
        <v>43</v>
      </c>
      <c r="E6928">
        <v>11840</v>
      </c>
    </row>
    <row r="6929" spans="1:5">
      <c r="A6929" t="s">
        <v>47</v>
      </c>
      <c r="B6929">
        <v>2013</v>
      </c>
      <c r="C6929">
        <v>15</v>
      </c>
      <c r="D6929">
        <v>17</v>
      </c>
      <c r="E6929">
        <v>3316</v>
      </c>
    </row>
    <row r="6930" spans="1:5">
      <c r="A6930" t="s">
        <v>48</v>
      </c>
      <c r="B6930">
        <v>2013</v>
      </c>
      <c r="C6930">
        <v>15</v>
      </c>
      <c r="D6930">
        <v>12</v>
      </c>
      <c r="E6930">
        <v>3152</v>
      </c>
    </row>
    <row r="6931" spans="1:5">
      <c r="A6931" t="s">
        <v>49</v>
      </c>
      <c r="B6931">
        <v>2013</v>
      </c>
      <c r="C6931">
        <v>15</v>
      </c>
      <c r="D6931">
        <v>47</v>
      </c>
      <c r="E6931">
        <v>13929</v>
      </c>
    </row>
    <row r="6932" spans="1:5">
      <c r="A6932" t="s">
        <v>50</v>
      </c>
      <c r="B6932">
        <v>2013</v>
      </c>
      <c r="C6932">
        <v>15</v>
      </c>
      <c r="D6932">
        <v>20</v>
      </c>
      <c r="E6932">
        <v>6586</v>
      </c>
    </row>
    <row r="6933" spans="1:5">
      <c r="A6933" t="s">
        <v>51</v>
      </c>
      <c r="B6933">
        <v>2013</v>
      </c>
      <c r="C6933">
        <v>15</v>
      </c>
      <c r="D6933">
        <v>16</v>
      </c>
      <c r="E6933">
        <v>7308</v>
      </c>
    </row>
    <row r="6934" spans="1:5">
      <c r="A6934" t="s">
        <v>52</v>
      </c>
      <c r="B6934">
        <v>2013</v>
      </c>
      <c r="C6934">
        <v>15</v>
      </c>
      <c r="D6934">
        <v>19</v>
      </c>
      <c r="E6934">
        <v>4126</v>
      </c>
    </row>
    <row r="6935" spans="1:5">
      <c r="A6935" t="s">
        <v>53</v>
      </c>
      <c r="B6935">
        <v>2013</v>
      </c>
      <c r="C6935">
        <v>15</v>
      </c>
      <c r="D6935">
        <v>52</v>
      </c>
      <c r="E6935">
        <v>10477</v>
      </c>
    </row>
    <row r="6936" spans="1:5">
      <c r="A6936" t="s">
        <v>54</v>
      </c>
      <c r="B6936">
        <v>2013</v>
      </c>
      <c r="C6936">
        <v>15</v>
      </c>
      <c r="D6936">
        <v>55</v>
      </c>
      <c r="E6936">
        <v>35569</v>
      </c>
    </row>
    <row r="6937" spans="1:5">
      <c r="A6937" t="s">
        <v>55</v>
      </c>
      <c r="B6937">
        <v>2013</v>
      </c>
      <c r="C6937">
        <v>15</v>
      </c>
      <c r="D6937">
        <v>44</v>
      </c>
      <c r="E6937">
        <v>17118</v>
      </c>
    </row>
    <row r="6938" spans="1:5">
      <c r="A6938" t="s">
        <v>56</v>
      </c>
      <c r="B6938">
        <v>2013</v>
      </c>
      <c r="C6938">
        <v>15</v>
      </c>
      <c r="D6938">
        <v>9</v>
      </c>
      <c r="E6938">
        <v>2267</v>
      </c>
    </row>
    <row r="6939" spans="1:5">
      <c r="A6939" t="s">
        <v>57</v>
      </c>
      <c r="B6939">
        <v>2013</v>
      </c>
      <c r="C6939">
        <v>15</v>
      </c>
      <c r="D6939">
        <v>89</v>
      </c>
      <c r="E6939">
        <v>67963</v>
      </c>
    </row>
    <row r="6940" spans="1:5">
      <c r="A6940" t="s">
        <v>58</v>
      </c>
      <c r="B6940">
        <v>2013</v>
      </c>
      <c r="C6940">
        <v>15</v>
      </c>
      <c r="D6940">
        <v>15</v>
      </c>
      <c r="E6940">
        <v>6231</v>
      </c>
    </row>
    <row r="6941" spans="1:5">
      <c r="A6941" t="s">
        <v>59</v>
      </c>
      <c r="B6941">
        <v>2013</v>
      </c>
      <c r="C6941">
        <v>15</v>
      </c>
      <c r="D6941">
        <v>35</v>
      </c>
      <c r="E6941">
        <v>14239</v>
      </c>
    </row>
    <row r="6942" spans="1:5">
      <c r="A6942" t="s">
        <v>60</v>
      </c>
      <c r="B6942">
        <v>2013</v>
      </c>
      <c r="C6942">
        <v>15</v>
      </c>
      <c r="D6942">
        <v>31</v>
      </c>
      <c r="E6942">
        <v>4304</v>
      </c>
    </row>
    <row r="6943" spans="1:5">
      <c r="A6943" t="s">
        <v>61</v>
      </c>
      <c r="B6943">
        <v>2013</v>
      </c>
      <c r="C6943">
        <v>15</v>
      </c>
      <c r="D6943">
        <v>20</v>
      </c>
      <c r="E6943">
        <v>3716</v>
      </c>
    </row>
    <row r="6944" spans="1:5">
      <c r="A6944" t="s">
        <v>63</v>
      </c>
      <c r="B6944">
        <v>2013</v>
      </c>
      <c r="C6944">
        <v>15</v>
      </c>
      <c r="D6944">
        <v>1</v>
      </c>
      <c r="E6944">
        <v>342</v>
      </c>
    </row>
    <row r="6945" spans="1:5">
      <c r="A6945" t="s">
        <v>62</v>
      </c>
      <c r="B6945">
        <v>2013</v>
      </c>
      <c r="C6945">
        <v>15</v>
      </c>
      <c r="D6945">
        <v>70</v>
      </c>
      <c r="E6945">
        <v>97844</v>
      </c>
    </row>
    <row r="6946" spans="1:5">
      <c r="A6946" t="s">
        <v>6</v>
      </c>
      <c r="B6946">
        <v>2013</v>
      </c>
      <c r="C6946">
        <v>16</v>
      </c>
      <c r="D6946">
        <v>20</v>
      </c>
      <c r="E6946">
        <v>9938</v>
      </c>
    </row>
    <row r="6947" spans="1:5">
      <c r="A6947" t="s">
        <v>12</v>
      </c>
      <c r="B6947">
        <v>2013</v>
      </c>
      <c r="C6947">
        <v>16</v>
      </c>
      <c r="D6947">
        <v>8</v>
      </c>
      <c r="E6947">
        <v>1672</v>
      </c>
    </row>
    <row r="6948" spans="1:5">
      <c r="A6948" t="s">
        <v>13</v>
      </c>
      <c r="B6948">
        <v>2013</v>
      </c>
      <c r="C6948">
        <v>16</v>
      </c>
      <c r="D6948">
        <v>27</v>
      </c>
      <c r="E6948">
        <v>16140</v>
      </c>
    </row>
    <row r="6949" spans="1:5">
      <c r="A6949" t="s">
        <v>14</v>
      </c>
      <c r="B6949">
        <v>2013</v>
      </c>
      <c r="C6949">
        <v>16</v>
      </c>
      <c r="D6949">
        <v>9</v>
      </c>
      <c r="E6949">
        <v>2218</v>
      </c>
    </row>
    <row r="6950" spans="1:5">
      <c r="A6950" t="s">
        <v>15</v>
      </c>
      <c r="B6950">
        <v>2013</v>
      </c>
      <c r="C6950">
        <v>16</v>
      </c>
      <c r="D6950">
        <v>106</v>
      </c>
      <c r="E6950">
        <v>33347</v>
      </c>
    </row>
    <row r="6951" spans="1:5">
      <c r="A6951" t="s">
        <v>16</v>
      </c>
      <c r="B6951">
        <v>2013</v>
      </c>
      <c r="C6951">
        <v>16</v>
      </c>
      <c r="D6951">
        <v>11</v>
      </c>
      <c r="E6951">
        <v>20640</v>
      </c>
    </row>
    <row r="6952" spans="1:5">
      <c r="A6952" t="s">
        <v>17</v>
      </c>
      <c r="B6952">
        <v>2013</v>
      </c>
      <c r="C6952">
        <v>16</v>
      </c>
      <c r="D6952">
        <v>16</v>
      </c>
      <c r="E6952">
        <v>3493</v>
      </c>
    </row>
    <row r="6953" spans="1:5">
      <c r="A6953" t="s">
        <v>18</v>
      </c>
      <c r="B6953">
        <v>2013</v>
      </c>
      <c r="C6953">
        <v>16</v>
      </c>
      <c r="D6953">
        <v>8</v>
      </c>
      <c r="E6953">
        <v>2198</v>
      </c>
    </row>
    <row r="6954" spans="1:5">
      <c r="A6954" t="s">
        <v>19</v>
      </c>
      <c r="B6954">
        <v>2013</v>
      </c>
      <c r="C6954">
        <v>16</v>
      </c>
      <c r="D6954">
        <v>1</v>
      </c>
      <c r="E6954">
        <v>1329</v>
      </c>
    </row>
    <row r="6955" spans="1:5">
      <c r="A6955" t="s">
        <v>20</v>
      </c>
      <c r="B6955">
        <v>2013</v>
      </c>
      <c r="C6955">
        <v>16</v>
      </c>
      <c r="D6955">
        <v>0</v>
      </c>
      <c r="E6955">
        <v>0</v>
      </c>
    </row>
    <row r="6956" spans="1:5">
      <c r="A6956" t="s">
        <v>21</v>
      </c>
      <c r="B6956">
        <v>2013</v>
      </c>
      <c r="C6956">
        <v>16</v>
      </c>
      <c r="D6956">
        <v>40</v>
      </c>
      <c r="E6956">
        <v>28666</v>
      </c>
    </row>
    <row r="6957" spans="1:5">
      <c r="A6957" t="s">
        <v>22</v>
      </c>
      <c r="B6957">
        <v>2013</v>
      </c>
      <c r="C6957">
        <v>16</v>
      </c>
      <c r="D6957">
        <v>14</v>
      </c>
      <c r="E6957">
        <v>1224</v>
      </c>
    </row>
    <row r="6958" spans="1:5">
      <c r="A6958" t="s">
        <v>23</v>
      </c>
      <c r="B6958">
        <v>2013</v>
      </c>
      <c r="C6958">
        <v>16</v>
      </c>
      <c r="D6958">
        <v>7</v>
      </c>
      <c r="E6958">
        <v>2501</v>
      </c>
    </row>
    <row r="6959" spans="1:5">
      <c r="A6959" t="s">
        <v>24</v>
      </c>
      <c r="B6959">
        <v>2013</v>
      </c>
      <c r="C6959">
        <v>16</v>
      </c>
      <c r="D6959">
        <v>76</v>
      </c>
      <c r="E6959">
        <v>39650</v>
      </c>
    </row>
    <row r="6960" spans="1:5">
      <c r="A6960" t="s">
        <v>25</v>
      </c>
      <c r="B6960">
        <v>2013</v>
      </c>
      <c r="C6960">
        <v>16</v>
      </c>
      <c r="D6960">
        <v>37</v>
      </c>
      <c r="E6960">
        <v>8814</v>
      </c>
    </row>
    <row r="6961" spans="1:5">
      <c r="A6961" t="s">
        <v>26</v>
      </c>
      <c r="B6961">
        <v>2013</v>
      </c>
      <c r="C6961">
        <v>16</v>
      </c>
      <c r="D6961">
        <v>11</v>
      </c>
      <c r="E6961">
        <v>1990</v>
      </c>
    </row>
    <row r="6962" spans="1:5">
      <c r="A6962" t="s">
        <v>27</v>
      </c>
      <c r="B6962">
        <v>2013</v>
      </c>
      <c r="C6962">
        <v>16</v>
      </c>
      <c r="D6962">
        <v>30</v>
      </c>
      <c r="E6962">
        <v>6354</v>
      </c>
    </row>
    <row r="6963" spans="1:5">
      <c r="A6963" t="s">
        <v>28</v>
      </c>
      <c r="B6963">
        <v>2013</v>
      </c>
      <c r="C6963">
        <v>16</v>
      </c>
      <c r="D6963">
        <v>16</v>
      </c>
      <c r="E6963">
        <v>19755</v>
      </c>
    </row>
    <row r="6964" spans="1:5">
      <c r="A6964" t="s">
        <v>29</v>
      </c>
      <c r="B6964">
        <v>2013</v>
      </c>
      <c r="C6964">
        <v>16</v>
      </c>
      <c r="D6964">
        <v>48</v>
      </c>
      <c r="E6964">
        <v>31442</v>
      </c>
    </row>
    <row r="6965" spans="1:5">
      <c r="A6965" t="s">
        <v>30</v>
      </c>
      <c r="B6965">
        <v>2013</v>
      </c>
      <c r="C6965">
        <v>16</v>
      </c>
      <c r="D6965">
        <v>34</v>
      </c>
      <c r="E6965">
        <v>5604</v>
      </c>
    </row>
    <row r="6966" spans="1:5">
      <c r="A6966" t="s">
        <v>31</v>
      </c>
      <c r="B6966">
        <v>2013</v>
      </c>
      <c r="C6966">
        <v>16</v>
      </c>
      <c r="D6966">
        <v>12</v>
      </c>
      <c r="E6966">
        <v>8070</v>
      </c>
    </row>
    <row r="6967" spans="1:5">
      <c r="A6967" t="s">
        <v>32</v>
      </c>
      <c r="B6967">
        <v>2013</v>
      </c>
      <c r="C6967">
        <v>16</v>
      </c>
      <c r="D6967">
        <v>48</v>
      </c>
      <c r="E6967">
        <v>21796</v>
      </c>
    </row>
    <row r="6968" spans="1:5">
      <c r="A6968" t="s">
        <v>33</v>
      </c>
      <c r="B6968">
        <v>2013</v>
      </c>
      <c r="C6968">
        <v>16</v>
      </c>
      <c r="D6968">
        <v>54</v>
      </c>
      <c r="E6968">
        <v>14951</v>
      </c>
    </row>
    <row r="6969" spans="1:5">
      <c r="A6969" t="s">
        <v>34</v>
      </c>
      <c r="B6969">
        <v>2013</v>
      </c>
      <c r="C6969">
        <v>16</v>
      </c>
      <c r="D6969">
        <v>12</v>
      </c>
      <c r="E6969">
        <v>4386</v>
      </c>
    </row>
    <row r="6970" spans="1:5">
      <c r="A6970" t="s">
        <v>35</v>
      </c>
      <c r="B6970">
        <v>2013</v>
      </c>
      <c r="C6970">
        <v>16</v>
      </c>
      <c r="D6970">
        <v>44</v>
      </c>
      <c r="E6970">
        <v>17199</v>
      </c>
    </row>
    <row r="6971" spans="1:5">
      <c r="A6971" t="s">
        <v>36</v>
      </c>
      <c r="B6971">
        <v>2013</v>
      </c>
      <c r="C6971">
        <v>16</v>
      </c>
      <c r="D6971">
        <v>23</v>
      </c>
      <c r="E6971">
        <v>6987</v>
      </c>
    </row>
    <row r="6972" spans="1:5">
      <c r="A6972" t="s">
        <v>37</v>
      </c>
      <c r="B6972">
        <v>2013</v>
      </c>
      <c r="C6972">
        <v>16</v>
      </c>
      <c r="D6972">
        <v>8</v>
      </c>
      <c r="E6972">
        <v>2762</v>
      </c>
    </row>
    <row r="6973" spans="1:5">
      <c r="A6973" t="s">
        <v>38</v>
      </c>
      <c r="B6973">
        <v>2013</v>
      </c>
      <c r="C6973">
        <v>16</v>
      </c>
      <c r="D6973">
        <v>12</v>
      </c>
      <c r="E6973">
        <v>2202</v>
      </c>
    </row>
    <row r="6974" spans="1:5">
      <c r="A6974" t="s">
        <v>39</v>
      </c>
      <c r="B6974">
        <v>2013</v>
      </c>
      <c r="C6974">
        <v>16</v>
      </c>
      <c r="D6974">
        <v>18</v>
      </c>
      <c r="E6974">
        <v>5907</v>
      </c>
    </row>
    <row r="6975" spans="1:5">
      <c r="A6975" t="s">
        <v>40</v>
      </c>
      <c r="B6975">
        <v>2013</v>
      </c>
      <c r="C6975">
        <v>16</v>
      </c>
      <c r="D6975">
        <v>24</v>
      </c>
      <c r="E6975">
        <v>3788</v>
      </c>
    </row>
    <row r="6976" spans="1:5">
      <c r="A6976" t="s">
        <v>41</v>
      </c>
      <c r="B6976">
        <v>2013</v>
      </c>
      <c r="C6976">
        <v>16</v>
      </c>
      <c r="D6976">
        <v>15</v>
      </c>
      <c r="E6976">
        <v>3209</v>
      </c>
    </row>
    <row r="6977" spans="1:5">
      <c r="A6977" t="s">
        <v>42</v>
      </c>
      <c r="B6977">
        <v>2013</v>
      </c>
      <c r="C6977">
        <v>16</v>
      </c>
      <c r="D6977">
        <v>26</v>
      </c>
      <c r="E6977">
        <v>8754</v>
      </c>
    </row>
    <row r="6978" spans="1:5">
      <c r="A6978" t="s">
        <v>43</v>
      </c>
      <c r="B6978">
        <v>2013</v>
      </c>
      <c r="C6978">
        <v>16</v>
      </c>
      <c r="D6978">
        <v>183</v>
      </c>
      <c r="E6978">
        <v>12437</v>
      </c>
    </row>
    <row r="6979" spans="1:5">
      <c r="A6979" t="s">
        <v>44</v>
      </c>
      <c r="B6979">
        <v>2013</v>
      </c>
      <c r="C6979">
        <v>16</v>
      </c>
      <c r="D6979">
        <v>49</v>
      </c>
      <c r="E6979">
        <v>16419</v>
      </c>
    </row>
    <row r="6980" spans="1:5">
      <c r="A6980" t="s">
        <v>45</v>
      </c>
      <c r="B6980">
        <v>2013</v>
      </c>
      <c r="C6980">
        <v>16</v>
      </c>
      <c r="D6980">
        <v>10</v>
      </c>
      <c r="E6980">
        <v>1239</v>
      </c>
    </row>
    <row r="6981" spans="1:5">
      <c r="A6981" t="s">
        <v>46</v>
      </c>
      <c r="B6981">
        <v>2013</v>
      </c>
      <c r="C6981">
        <v>16</v>
      </c>
      <c r="D6981">
        <v>44</v>
      </c>
      <c r="E6981">
        <v>12498</v>
      </c>
    </row>
    <row r="6982" spans="1:5">
      <c r="A6982" t="s">
        <v>47</v>
      </c>
      <c r="B6982">
        <v>2013</v>
      </c>
      <c r="C6982">
        <v>16</v>
      </c>
      <c r="D6982">
        <v>19</v>
      </c>
      <c r="E6982">
        <v>4002</v>
      </c>
    </row>
    <row r="6983" spans="1:5">
      <c r="A6983" t="s">
        <v>48</v>
      </c>
      <c r="B6983">
        <v>2013</v>
      </c>
      <c r="C6983">
        <v>16</v>
      </c>
      <c r="D6983">
        <v>12</v>
      </c>
      <c r="E6983">
        <v>3100</v>
      </c>
    </row>
    <row r="6984" spans="1:5">
      <c r="A6984" t="s">
        <v>49</v>
      </c>
      <c r="B6984">
        <v>2013</v>
      </c>
      <c r="C6984">
        <v>16</v>
      </c>
      <c r="D6984">
        <v>48</v>
      </c>
      <c r="E6984">
        <v>14562</v>
      </c>
    </row>
    <row r="6985" spans="1:5">
      <c r="A6985" t="s">
        <v>50</v>
      </c>
      <c r="B6985">
        <v>2013</v>
      </c>
      <c r="C6985">
        <v>16</v>
      </c>
      <c r="D6985">
        <v>20</v>
      </c>
      <c r="E6985">
        <v>6059</v>
      </c>
    </row>
    <row r="6986" spans="1:5">
      <c r="A6986" t="s">
        <v>51</v>
      </c>
      <c r="B6986">
        <v>2013</v>
      </c>
      <c r="C6986">
        <v>16</v>
      </c>
      <c r="D6986">
        <v>16</v>
      </c>
      <c r="E6986">
        <v>7224</v>
      </c>
    </row>
    <row r="6987" spans="1:5">
      <c r="A6987" t="s">
        <v>52</v>
      </c>
      <c r="B6987">
        <v>2013</v>
      </c>
      <c r="C6987">
        <v>16</v>
      </c>
      <c r="D6987">
        <v>19</v>
      </c>
      <c r="E6987">
        <v>4739</v>
      </c>
    </row>
    <row r="6988" spans="1:5">
      <c r="A6988" t="s">
        <v>53</v>
      </c>
      <c r="B6988">
        <v>2013</v>
      </c>
      <c r="C6988">
        <v>16</v>
      </c>
      <c r="D6988">
        <v>52</v>
      </c>
      <c r="E6988">
        <v>10351</v>
      </c>
    </row>
    <row r="6989" spans="1:5">
      <c r="A6989" t="s">
        <v>54</v>
      </c>
      <c r="B6989">
        <v>2013</v>
      </c>
      <c r="C6989">
        <v>16</v>
      </c>
      <c r="D6989">
        <v>56</v>
      </c>
      <c r="E6989">
        <v>36993</v>
      </c>
    </row>
    <row r="6990" spans="1:5">
      <c r="A6990" t="s">
        <v>55</v>
      </c>
      <c r="B6990">
        <v>2013</v>
      </c>
      <c r="C6990">
        <v>16</v>
      </c>
      <c r="D6990">
        <v>45</v>
      </c>
      <c r="E6990">
        <v>16620</v>
      </c>
    </row>
    <row r="6991" spans="1:5">
      <c r="A6991" t="s">
        <v>56</v>
      </c>
      <c r="B6991">
        <v>2013</v>
      </c>
      <c r="C6991">
        <v>16</v>
      </c>
      <c r="D6991">
        <v>8</v>
      </c>
      <c r="E6991">
        <v>1850</v>
      </c>
    </row>
    <row r="6992" spans="1:5">
      <c r="A6992" t="s">
        <v>57</v>
      </c>
      <c r="B6992">
        <v>2013</v>
      </c>
      <c r="C6992">
        <v>16</v>
      </c>
      <c r="D6992">
        <v>92</v>
      </c>
      <c r="E6992">
        <v>66490</v>
      </c>
    </row>
    <row r="6993" spans="1:5">
      <c r="A6993" t="s">
        <v>58</v>
      </c>
      <c r="B6993">
        <v>2013</v>
      </c>
      <c r="C6993">
        <v>16</v>
      </c>
      <c r="D6993">
        <v>17</v>
      </c>
      <c r="E6993">
        <v>6375</v>
      </c>
    </row>
    <row r="6994" spans="1:5">
      <c r="A6994" t="s">
        <v>59</v>
      </c>
      <c r="B6994">
        <v>2013</v>
      </c>
      <c r="C6994">
        <v>16</v>
      </c>
      <c r="D6994">
        <v>34</v>
      </c>
      <c r="E6994">
        <v>12895</v>
      </c>
    </row>
    <row r="6995" spans="1:5">
      <c r="A6995" t="s">
        <v>60</v>
      </c>
      <c r="B6995">
        <v>2013</v>
      </c>
      <c r="C6995">
        <v>16</v>
      </c>
      <c r="D6995">
        <v>31</v>
      </c>
      <c r="E6995">
        <v>4347</v>
      </c>
    </row>
    <row r="6996" spans="1:5">
      <c r="A6996" t="s">
        <v>61</v>
      </c>
      <c r="B6996">
        <v>2013</v>
      </c>
      <c r="C6996">
        <v>16</v>
      </c>
      <c r="D6996">
        <v>20</v>
      </c>
      <c r="E6996">
        <v>4063</v>
      </c>
    </row>
    <row r="6997" spans="1:5">
      <c r="A6997" t="s">
        <v>63</v>
      </c>
      <c r="B6997">
        <v>2013</v>
      </c>
      <c r="C6997">
        <v>16</v>
      </c>
      <c r="D6997">
        <v>1</v>
      </c>
      <c r="E6997">
        <v>334</v>
      </c>
    </row>
    <row r="6998" spans="1:5">
      <c r="A6998" t="s">
        <v>62</v>
      </c>
      <c r="B6998">
        <v>2013</v>
      </c>
      <c r="C6998">
        <v>16</v>
      </c>
      <c r="D6998">
        <v>66</v>
      </c>
      <c r="E6998">
        <v>97792</v>
      </c>
    </row>
    <row r="6999" spans="1:5">
      <c r="A6999" t="s">
        <v>6</v>
      </c>
      <c r="B6999">
        <v>2013</v>
      </c>
      <c r="C6999">
        <v>17</v>
      </c>
      <c r="D6999">
        <v>19</v>
      </c>
      <c r="E6999">
        <v>10139</v>
      </c>
    </row>
    <row r="7000" spans="1:5">
      <c r="A7000" t="s">
        <v>12</v>
      </c>
      <c r="B7000">
        <v>2013</v>
      </c>
      <c r="C7000">
        <v>17</v>
      </c>
      <c r="D7000">
        <v>8</v>
      </c>
      <c r="E7000">
        <v>1525</v>
      </c>
    </row>
    <row r="7001" spans="1:5">
      <c r="A7001" t="s">
        <v>13</v>
      </c>
      <c r="B7001">
        <v>2013</v>
      </c>
      <c r="C7001">
        <v>17</v>
      </c>
      <c r="D7001">
        <v>28</v>
      </c>
      <c r="E7001">
        <v>17504</v>
      </c>
    </row>
    <row r="7002" spans="1:5">
      <c r="A7002" t="s">
        <v>14</v>
      </c>
      <c r="B7002">
        <v>2013</v>
      </c>
      <c r="C7002">
        <v>17</v>
      </c>
      <c r="D7002">
        <v>8</v>
      </c>
      <c r="E7002">
        <v>1688</v>
      </c>
    </row>
    <row r="7003" spans="1:5">
      <c r="A7003" t="s">
        <v>15</v>
      </c>
      <c r="B7003">
        <v>2013</v>
      </c>
      <c r="C7003">
        <v>17</v>
      </c>
      <c r="D7003">
        <v>111</v>
      </c>
      <c r="E7003">
        <v>34608</v>
      </c>
    </row>
    <row r="7004" spans="1:5">
      <c r="A7004" t="s">
        <v>16</v>
      </c>
      <c r="B7004">
        <v>2013</v>
      </c>
      <c r="C7004">
        <v>17</v>
      </c>
      <c r="D7004">
        <v>11</v>
      </c>
      <c r="E7004">
        <v>21502</v>
      </c>
    </row>
    <row r="7005" spans="1:5">
      <c r="A7005" t="s">
        <v>17</v>
      </c>
      <c r="B7005">
        <v>2013</v>
      </c>
      <c r="C7005">
        <v>17</v>
      </c>
      <c r="D7005">
        <v>17</v>
      </c>
      <c r="E7005">
        <v>3612</v>
      </c>
    </row>
    <row r="7006" spans="1:5">
      <c r="A7006" t="s">
        <v>18</v>
      </c>
      <c r="B7006">
        <v>2013</v>
      </c>
      <c r="C7006">
        <v>17</v>
      </c>
      <c r="D7006">
        <v>8</v>
      </c>
      <c r="E7006">
        <v>2304</v>
      </c>
    </row>
    <row r="7007" spans="1:5">
      <c r="A7007" t="s">
        <v>19</v>
      </c>
      <c r="B7007">
        <v>2013</v>
      </c>
      <c r="C7007">
        <v>17</v>
      </c>
      <c r="D7007">
        <v>1</v>
      </c>
      <c r="E7007">
        <v>1595</v>
      </c>
    </row>
    <row r="7008" spans="1:5">
      <c r="A7008" t="s">
        <v>20</v>
      </c>
      <c r="B7008">
        <v>2013</v>
      </c>
      <c r="C7008">
        <v>17</v>
      </c>
      <c r="D7008">
        <v>0</v>
      </c>
      <c r="E7008">
        <v>0</v>
      </c>
    </row>
    <row r="7009" spans="1:5">
      <c r="A7009" t="s">
        <v>21</v>
      </c>
      <c r="B7009">
        <v>2013</v>
      </c>
      <c r="C7009">
        <v>17</v>
      </c>
      <c r="D7009">
        <v>39</v>
      </c>
      <c r="E7009">
        <v>27729</v>
      </c>
    </row>
    <row r="7010" spans="1:5">
      <c r="A7010" t="s">
        <v>22</v>
      </c>
      <c r="B7010">
        <v>2013</v>
      </c>
      <c r="C7010">
        <v>17</v>
      </c>
      <c r="D7010">
        <v>14</v>
      </c>
      <c r="E7010">
        <v>1198</v>
      </c>
    </row>
    <row r="7011" spans="1:5">
      <c r="A7011" t="s">
        <v>23</v>
      </c>
      <c r="B7011">
        <v>2013</v>
      </c>
      <c r="C7011">
        <v>17</v>
      </c>
      <c r="D7011">
        <v>7</v>
      </c>
      <c r="E7011">
        <v>3408</v>
      </c>
    </row>
    <row r="7012" spans="1:5">
      <c r="A7012" t="s">
        <v>24</v>
      </c>
      <c r="B7012">
        <v>2013</v>
      </c>
      <c r="C7012">
        <v>17</v>
      </c>
      <c r="D7012">
        <v>79</v>
      </c>
      <c r="E7012">
        <v>41503</v>
      </c>
    </row>
    <row r="7013" spans="1:5">
      <c r="A7013" t="s">
        <v>25</v>
      </c>
      <c r="B7013">
        <v>2013</v>
      </c>
      <c r="C7013">
        <v>17</v>
      </c>
      <c r="D7013">
        <v>38</v>
      </c>
      <c r="E7013">
        <v>9525</v>
      </c>
    </row>
    <row r="7014" spans="1:5">
      <c r="A7014" t="s">
        <v>26</v>
      </c>
      <c r="B7014">
        <v>2013</v>
      </c>
      <c r="C7014">
        <v>17</v>
      </c>
      <c r="D7014">
        <v>10</v>
      </c>
      <c r="E7014">
        <v>1797</v>
      </c>
    </row>
    <row r="7015" spans="1:5">
      <c r="A7015" t="s">
        <v>27</v>
      </c>
      <c r="B7015">
        <v>2013</v>
      </c>
      <c r="C7015">
        <v>17</v>
      </c>
      <c r="D7015">
        <v>29</v>
      </c>
      <c r="E7015">
        <v>6195</v>
      </c>
    </row>
    <row r="7016" spans="1:5">
      <c r="A7016" t="s">
        <v>28</v>
      </c>
      <c r="B7016">
        <v>2013</v>
      </c>
      <c r="C7016">
        <v>17</v>
      </c>
      <c r="D7016">
        <v>15</v>
      </c>
      <c r="E7016">
        <v>20938</v>
      </c>
    </row>
    <row r="7017" spans="1:5">
      <c r="A7017" t="s">
        <v>29</v>
      </c>
      <c r="B7017">
        <v>2013</v>
      </c>
      <c r="C7017">
        <v>17</v>
      </c>
      <c r="D7017">
        <v>53</v>
      </c>
      <c r="E7017">
        <v>31979</v>
      </c>
    </row>
    <row r="7018" spans="1:5">
      <c r="A7018" t="s">
        <v>30</v>
      </c>
      <c r="B7018">
        <v>2013</v>
      </c>
      <c r="C7018">
        <v>17</v>
      </c>
      <c r="D7018">
        <v>32</v>
      </c>
      <c r="E7018">
        <v>6011</v>
      </c>
    </row>
    <row r="7019" spans="1:5">
      <c r="A7019" t="s">
        <v>31</v>
      </c>
      <c r="B7019">
        <v>2013</v>
      </c>
      <c r="C7019">
        <v>17</v>
      </c>
      <c r="D7019">
        <v>11</v>
      </c>
      <c r="E7019">
        <v>7624</v>
      </c>
    </row>
    <row r="7020" spans="1:5">
      <c r="A7020" t="s">
        <v>32</v>
      </c>
      <c r="B7020">
        <v>2013</v>
      </c>
      <c r="C7020">
        <v>17</v>
      </c>
      <c r="D7020">
        <v>45</v>
      </c>
      <c r="E7020">
        <v>27111</v>
      </c>
    </row>
    <row r="7021" spans="1:5">
      <c r="A7021" t="s">
        <v>33</v>
      </c>
      <c r="B7021">
        <v>2013</v>
      </c>
      <c r="C7021">
        <v>17</v>
      </c>
      <c r="D7021">
        <v>53</v>
      </c>
      <c r="E7021">
        <v>14522</v>
      </c>
    </row>
    <row r="7022" spans="1:5">
      <c r="A7022" t="s">
        <v>34</v>
      </c>
      <c r="B7022">
        <v>2013</v>
      </c>
      <c r="C7022">
        <v>17</v>
      </c>
      <c r="D7022">
        <v>12</v>
      </c>
      <c r="E7022">
        <v>4384</v>
      </c>
    </row>
    <row r="7023" spans="1:5">
      <c r="A7023" t="s">
        <v>35</v>
      </c>
      <c r="B7023">
        <v>2013</v>
      </c>
      <c r="C7023">
        <v>17</v>
      </c>
      <c r="D7023">
        <v>42</v>
      </c>
      <c r="E7023">
        <v>15903</v>
      </c>
    </row>
    <row r="7024" spans="1:5">
      <c r="A7024" t="s">
        <v>36</v>
      </c>
      <c r="B7024">
        <v>2013</v>
      </c>
      <c r="C7024">
        <v>17</v>
      </c>
      <c r="D7024">
        <v>22</v>
      </c>
      <c r="E7024">
        <v>6828</v>
      </c>
    </row>
    <row r="7025" spans="1:5">
      <c r="A7025" t="s">
        <v>37</v>
      </c>
      <c r="B7025">
        <v>2013</v>
      </c>
      <c r="C7025">
        <v>17</v>
      </c>
      <c r="D7025">
        <v>8</v>
      </c>
      <c r="E7025">
        <v>2824</v>
      </c>
    </row>
    <row r="7026" spans="1:5">
      <c r="A7026" t="s">
        <v>38</v>
      </c>
      <c r="B7026">
        <v>2013</v>
      </c>
      <c r="C7026">
        <v>17</v>
      </c>
      <c r="D7026">
        <v>13</v>
      </c>
      <c r="E7026">
        <v>2623</v>
      </c>
    </row>
    <row r="7027" spans="1:5">
      <c r="A7027" t="s">
        <v>39</v>
      </c>
      <c r="B7027">
        <v>2013</v>
      </c>
      <c r="C7027">
        <v>17</v>
      </c>
      <c r="D7027">
        <v>19</v>
      </c>
      <c r="E7027">
        <v>6818</v>
      </c>
    </row>
    <row r="7028" spans="1:5">
      <c r="A7028" t="s">
        <v>40</v>
      </c>
      <c r="B7028">
        <v>2013</v>
      </c>
      <c r="C7028">
        <v>17</v>
      </c>
      <c r="D7028">
        <v>22</v>
      </c>
      <c r="E7028">
        <v>2966</v>
      </c>
    </row>
    <row r="7029" spans="1:5">
      <c r="A7029" t="s">
        <v>41</v>
      </c>
      <c r="B7029">
        <v>2013</v>
      </c>
      <c r="C7029">
        <v>17</v>
      </c>
      <c r="D7029">
        <v>16</v>
      </c>
      <c r="E7029">
        <v>4515</v>
      </c>
    </row>
    <row r="7030" spans="1:5">
      <c r="A7030" t="s">
        <v>42</v>
      </c>
      <c r="B7030">
        <v>2013</v>
      </c>
      <c r="C7030">
        <v>17</v>
      </c>
      <c r="D7030">
        <v>26</v>
      </c>
      <c r="E7030">
        <v>8828</v>
      </c>
    </row>
    <row r="7031" spans="1:5">
      <c r="A7031" t="s">
        <v>43</v>
      </c>
      <c r="B7031">
        <v>2013</v>
      </c>
      <c r="C7031">
        <v>17</v>
      </c>
      <c r="D7031">
        <v>183</v>
      </c>
      <c r="E7031">
        <v>12258</v>
      </c>
    </row>
    <row r="7032" spans="1:5">
      <c r="A7032" t="s">
        <v>44</v>
      </c>
      <c r="B7032">
        <v>2013</v>
      </c>
      <c r="C7032">
        <v>17</v>
      </c>
      <c r="D7032">
        <v>47</v>
      </c>
      <c r="E7032">
        <v>15887</v>
      </c>
    </row>
    <row r="7033" spans="1:5">
      <c r="A7033" t="s">
        <v>45</v>
      </c>
      <c r="B7033">
        <v>2013</v>
      </c>
      <c r="C7033">
        <v>17</v>
      </c>
      <c r="D7033">
        <v>10</v>
      </c>
      <c r="E7033">
        <v>1159</v>
      </c>
    </row>
    <row r="7034" spans="1:5">
      <c r="A7034" t="s">
        <v>46</v>
      </c>
      <c r="B7034">
        <v>2013</v>
      </c>
      <c r="C7034">
        <v>17</v>
      </c>
      <c r="D7034">
        <v>42</v>
      </c>
      <c r="E7034">
        <v>11675</v>
      </c>
    </row>
    <row r="7035" spans="1:5">
      <c r="A7035" t="s">
        <v>47</v>
      </c>
      <c r="B7035">
        <v>2013</v>
      </c>
      <c r="C7035">
        <v>17</v>
      </c>
      <c r="D7035">
        <v>20</v>
      </c>
      <c r="E7035">
        <v>4355</v>
      </c>
    </row>
    <row r="7036" spans="1:5">
      <c r="A7036" t="s">
        <v>48</v>
      </c>
      <c r="B7036">
        <v>2013</v>
      </c>
      <c r="C7036">
        <v>17</v>
      </c>
      <c r="D7036">
        <v>12</v>
      </c>
      <c r="E7036">
        <v>3133</v>
      </c>
    </row>
    <row r="7037" spans="1:5">
      <c r="A7037" t="s">
        <v>49</v>
      </c>
      <c r="B7037">
        <v>2013</v>
      </c>
      <c r="C7037">
        <v>17</v>
      </c>
      <c r="D7037">
        <v>47</v>
      </c>
      <c r="E7037">
        <v>14749</v>
      </c>
    </row>
    <row r="7038" spans="1:5">
      <c r="A7038" t="s">
        <v>50</v>
      </c>
      <c r="B7038">
        <v>2013</v>
      </c>
      <c r="C7038">
        <v>17</v>
      </c>
      <c r="D7038">
        <v>20</v>
      </c>
      <c r="E7038">
        <v>6280</v>
      </c>
    </row>
    <row r="7039" spans="1:5">
      <c r="A7039" t="s">
        <v>51</v>
      </c>
      <c r="B7039">
        <v>2013</v>
      </c>
      <c r="C7039">
        <v>17</v>
      </c>
      <c r="D7039">
        <v>15</v>
      </c>
      <c r="E7039">
        <v>6644</v>
      </c>
    </row>
    <row r="7040" spans="1:5">
      <c r="A7040" t="s">
        <v>52</v>
      </c>
      <c r="B7040">
        <v>2013</v>
      </c>
      <c r="C7040">
        <v>17</v>
      </c>
      <c r="D7040">
        <v>19</v>
      </c>
      <c r="E7040">
        <v>4731</v>
      </c>
    </row>
    <row r="7041" spans="1:5">
      <c r="A7041" t="s">
        <v>53</v>
      </c>
      <c r="B7041">
        <v>2013</v>
      </c>
      <c r="C7041">
        <v>17</v>
      </c>
      <c r="D7041">
        <v>52</v>
      </c>
      <c r="E7041">
        <v>10560</v>
      </c>
    </row>
    <row r="7042" spans="1:5">
      <c r="A7042" t="s">
        <v>54</v>
      </c>
      <c r="B7042">
        <v>2013</v>
      </c>
      <c r="C7042">
        <v>17</v>
      </c>
      <c r="D7042">
        <v>54</v>
      </c>
      <c r="E7042">
        <v>35465</v>
      </c>
    </row>
    <row r="7043" spans="1:5">
      <c r="A7043" t="s">
        <v>55</v>
      </c>
      <c r="B7043">
        <v>2013</v>
      </c>
      <c r="C7043">
        <v>17</v>
      </c>
      <c r="D7043">
        <v>44</v>
      </c>
      <c r="E7043">
        <v>17752</v>
      </c>
    </row>
    <row r="7044" spans="1:5">
      <c r="A7044" t="s">
        <v>56</v>
      </c>
      <c r="B7044">
        <v>2013</v>
      </c>
      <c r="C7044">
        <v>17</v>
      </c>
      <c r="D7044">
        <v>8</v>
      </c>
      <c r="E7044">
        <v>2107</v>
      </c>
    </row>
    <row r="7045" spans="1:5">
      <c r="A7045" t="s">
        <v>57</v>
      </c>
      <c r="B7045">
        <v>2013</v>
      </c>
      <c r="C7045">
        <v>17</v>
      </c>
      <c r="D7045">
        <v>87</v>
      </c>
      <c r="E7045">
        <v>62409</v>
      </c>
    </row>
    <row r="7046" spans="1:5">
      <c r="A7046" t="s">
        <v>58</v>
      </c>
      <c r="B7046">
        <v>2013</v>
      </c>
      <c r="C7046">
        <v>17</v>
      </c>
      <c r="D7046">
        <v>17</v>
      </c>
      <c r="E7046">
        <v>6599</v>
      </c>
    </row>
    <row r="7047" spans="1:5">
      <c r="A7047" t="s">
        <v>59</v>
      </c>
      <c r="B7047">
        <v>2013</v>
      </c>
      <c r="C7047">
        <v>17</v>
      </c>
      <c r="D7047">
        <v>33</v>
      </c>
      <c r="E7047">
        <v>13026</v>
      </c>
    </row>
    <row r="7048" spans="1:5">
      <c r="A7048" t="s">
        <v>60</v>
      </c>
      <c r="B7048">
        <v>2013</v>
      </c>
      <c r="C7048">
        <v>17</v>
      </c>
      <c r="D7048">
        <v>31</v>
      </c>
      <c r="E7048">
        <v>4445</v>
      </c>
    </row>
    <row r="7049" spans="1:5">
      <c r="A7049" t="s">
        <v>61</v>
      </c>
      <c r="B7049">
        <v>2013</v>
      </c>
      <c r="C7049">
        <v>17</v>
      </c>
      <c r="D7049">
        <v>19</v>
      </c>
      <c r="E7049">
        <v>3520</v>
      </c>
    </row>
    <row r="7050" spans="1:5">
      <c r="A7050" t="s">
        <v>63</v>
      </c>
      <c r="B7050">
        <v>2013</v>
      </c>
      <c r="C7050">
        <v>17</v>
      </c>
      <c r="D7050">
        <v>1</v>
      </c>
      <c r="E7050">
        <v>323</v>
      </c>
    </row>
    <row r="7051" spans="1:5">
      <c r="A7051" t="s">
        <v>62</v>
      </c>
      <c r="B7051">
        <v>2013</v>
      </c>
      <c r="C7051">
        <v>17</v>
      </c>
      <c r="D7051">
        <v>59</v>
      </c>
      <c r="E7051">
        <v>94011</v>
      </c>
    </row>
    <row r="7052" spans="1:5">
      <c r="A7052" t="s">
        <v>6</v>
      </c>
      <c r="B7052">
        <v>2013</v>
      </c>
      <c r="C7052">
        <v>18</v>
      </c>
      <c r="D7052">
        <v>20</v>
      </c>
      <c r="E7052">
        <v>9737</v>
      </c>
    </row>
    <row r="7053" spans="1:5">
      <c r="A7053" t="s">
        <v>12</v>
      </c>
      <c r="B7053">
        <v>2013</v>
      </c>
      <c r="C7053">
        <v>18</v>
      </c>
      <c r="D7053">
        <v>5</v>
      </c>
      <c r="E7053">
        <v>584</v>
      </c>
    </row>
    <row r="7054" spans="1:5">
      <c r="A7054" t="s">
        <v>13</v>
      </c>
      <c r="B7054">
        <v>2013</v>
      </c>
      <c r="C7054">
        <v>18</v>
      </c>
      <c r="D7054">
        <v>26</v>
      </c>
      <c r="E7054">
        <v>15684</v>
      </c>
    </row>
    <row r="7055" spans="1:5">
      <c r="A7055" t="s">
        <v>14</v>
      </c>
      <c r="B7055">
        <v>2013</v>
      </c>
      <c r="C7055">
        <v>18</v>
      </c>
      <c r="D7055">
        <v>8</v>
      </c>
      <c r="E7055">
        <v>1504</v>
      </c>
    </row>
    <row r="7056" spans="1:5">
      <c r="A7056" t="s">
        <v>15</v>
      </c>
      <c r="B7056">
        <v>2013</v>
      </c>
      <c r="C7056">
        <v>18</v>
      </c>
      <c r="D7056">
        <v>106</v>
      </c>
      <c r="E7056">
        <v>33282</v>
      </c>
    </row>
    <row r="7057" spans="1:5">
      <c r="A7057" t="s">
        <v>16</v>
      </c>
      <c r="B7057">
        <v>2013</v>
      </c>
      <c r="C7057">
        <v>18</v>
      </c>
      <c r="D7057">
        <v>11</v>
      </c>
      <c r="E7057">
        <v>22028</v>
      </c>
    </row>
    <row r="7058" spans="1:5">
      <c r="A7058" t="s">
        <v>17</v>
      </c>
      <c r="B7058">
        <v>2013</v>
      </c>
      <c r="C7058">
        <v>18</v>
      </c>
      <c r="D7058">
        <v>21</v>
      </c>
      <c r="E7058">
        <v>3780</v>
      </c>
    </row>
    <row r="7059" spans="1:5">
      <c r="A7059" t="s">
        <v>18</v>
      </c>
      <c r="B7059">
        <v>2013</v>
      </c>
      <c r="C7059">
        <v>18</v>
      </c>
      <c r="D7059">
        <v>8</v>
      </c>
      <c r="E7059">
        <v>2292</v>
      </c>
    </row>
    <row r="7060" spans="1:5">
      <c r="A7060" t="s">
        <v>19</v>
      </c>
      <c r="B7060">
        <v>2013</v>
      </c>
      <c r="C7060">
        <v>18</v>
      </c>
      <c r="D7060">
        <v>1</v>
      </c>
      <c r="E7060">
        <v>1455</v>
      </c>
    </row>
    <row r="7061" spans="1:5">
      <c r="A7061" t="s">
        <v>20</v>
      </c>
      <c r="B7061">
        <v>2013</v>
      </c>
      <c r="C7061">
        <v>18</v>
      </c>
      <c r="D7061">
        <v>0</v>
      </c>
      <c r="E7061">
        <v>0</v>
      </c>
    </row>
    <row r="7062" spans="1:5">
      <c r="A7062" t="s">
        <v>21</v>
      </c>
      <c r="B7062">
        <v>2013</v>
      </c>
      <c r="C7062">
        <v>18</v>
      </c>
      <c r="D7062">
        <v>37</v>
      </c>
      <c r="E7062">
        <v>26603</v>
      </c>
    </row>
    <row r="7063" spans="1:5">
      <c r="A7063" t="s">
        <v>22</v>
      </c>
      <c r="B7063">
        <v>2013</v>
      </c>
      <c r="C7063">
        <v>18</v>
      </c>
      <c r="D7063">
        <v>15</v>
      </c>
      <c r="E7063">
        <v>1291</v>
      </c>
    </row>
    <row r="7064" spans="1:5">
      <c r="A7064" t="s">
        <v>23</v>
      </c>
      <c r="B7064">
        <v>2013</v>
      </c>
      <c r="C7064">
        <v>18</v>
      </c>
      <c r="D7064">
        <v>6</v>
      </c>
      <c r="E7064">
        <v>3096</v>
      </c>
    </row>
    <row r="7065" spans="1:5">
      <c r="A7065" t="s">
        <v>24</v>
      </c>
      <c r="B7065">
        <v>2013</v>
      </c>
      <c r="C7065">
        <v>18</v>
      </c>
      <c r="D7065">
        <v>80</v>
      </c>
      <c r="E7065">
        <v>41161</v>
      </c>
    </row>
    <row r="7066" spans="1:5">
      <c r="A7066" t="s">
        <v>25</v>
      </c>
      <c r="B7066">
        <v>2013</v>
      </c>
      <c r="C7066">
        <v>18</v>
      </c>
      <c r="D7066">
        <v>37</v>
      </c>
      <c r="E7066">
        <v>8524</v>
      </c>
    </row>
    <row r="7067" spans="1:5">
      <c r="A7067" t="s">
        <v>26</v>
      </c>
      <c r="B7067">
        <v>2013</v>
      </c>
      <c r="C7067">
        <v>18</v>
      </c>
      <c r="D7067">
        <v>11</v>
      </c>
      <c r="E7067">
        <v>2163</v>
      </c>
    </row>
    <row r="7068" spans="1:5">
      <c r="A7068" t="s">
        <v>27</v>
      </c>
      <c r="B7068">
        <v>2013</v>
      </c>
      <c r="C7068">
        <v>18</v>
      </c>
      <c r="D7068">
        <v>28</v>
      </c>
      <c r="E7068">
        <v>6026</v>
      </c>
    </row>
    <row r="7069" spans="1:5">
      <c r="A7069" t="s">
        <v>28</v>
      </c>
      <c r="B7069">
        <v>2013</v>
      </c>
      <c r="C7069">
        <v>18</v>
      </c>
      <c r="D7069">
        <v>12</v>
      </c>
      <c r="E7069">
        <v>6548</v>
      </c>
    </row>
    <row r="7070" spans="1:5">
      <c r="A7070" t="s">
        <v>29</v>
      </c>
      <c r="B7070">
        <v>2013</v>
      </c>
      <c r="C7070">
        <v>18</v>
      </c>
      <c r="D7070">
        <v>51</v>
      </c>
      <c r="E7070">
        <v>31472</v>
      </c>
    </row>
    <row r="7071" spans="1:5">
      <c r="A7071" t="s">
        <v>30</v>
      </c>
      <c r="B7071">
        <v>2013</v>
      </c>
      <c r="C7071">
        <v>18</v>
      </c>
      <c r="D7071">
        <v>34</v>
      </c>
      <c r="E7071">
        <v>5972</v>
      </c>
    </row>
    <row r="7072" spans="1:5">
      <c r="A7072" t="s">
        <v>31</v>
      </c>
      <c r="B7072">
        <v>2013</v>
      </c>
      <c r="C7072">
        <v>18</v>
      </c>
      <c r="D7072">
        <v>12</v>
      </c>
      <c r="E7072">
        <v>8382</v>
      </c>
    </row>
    <row r="7073" spans="1:5">
      <c r="A7073" t="s">
        <v>32</v>
      </c>
      <c r="B7073">
        <v>2013</v>
      </c>
      <c r="C7073">
        <v>18</v>
      </c>
      <c r="D7073">
        <v>42</v>
      </c>
      <c r="E7073">
        <v>26834</v>
      </c>
    </row>
    <row r="7074" spans="1:5">
      <c r="A7074" t="s">
        <v>33</v>
      </c>
      <c r="B7074">
        <v>2013</v>
      </c>
      <c r="C7074">
        <v>18</v>
      </c>
      <c r="D7074">
        <v>46</v>
      </c>
      <c r="E7074">
        <v>12127</v>
      </c>
    </row>
    <row r="7075" spans="1:5">
      <c r="A7075" t="s">
        <v>34</v>
      </c>
      <c r="B7075">
        <v>2013</v>
      </c>
      <c r="C7075">
        <v>18</v>
      </c>
      <c r="D7075">
        <v>12</v>
      </c>
      <c r="E7075">
        <v>4531</v>
      </c>
    </row>
    <row r="7076" spans="1:5">
      <c r="A7076" t="s">
        <v>35</v>
      </c>
      <c r="B7076">
        <v>2013</v>
      </c>
      <c r="C7076">
        <v>18</v>
      </c>
      <c r="D7076">
        <v>42</v>
      </c>
      <c r="E7076">
        <v>16108</v>
      </c>
    </row>
    <row r="7077" spans="1:5">
      <c r="A7077" t="s">
        <v>36</v>
      </c>
      <c r="B7077">
        <v>2013</v>
      </c>
      <c r="C7077">
        <v>18</v>
      </c>
      <c r="D7077">
        <v>23</v>
      </c>
      <c r="E7077">
        <v>7079</v>
      </c>
    </row>
    <row r="7078" spans="1:5">
      <c r="A7078" t="s">
        <v>37</v>
      </c>
      <c r="B7078">
        <v>2013</v>
      </c>
      <c r="C7078">
        <v>18</v>
      </c>
      <c r="D7078">
        <v>7</v>
      </c>
      <c r="E7078">
        <v>2525</v>
      </c>
    </row>
    <row r="7079" spans="1:5">
      <c r="A7079" t="s">
        <v>38</v>
      </c>
      <c r="B7079">
        <v>2013</v>
      </c>
      <c r="C7079">
        <v>18</v>
      </c>
      <c r="D7079">
        <v>12</v>
      </c>
      <c r="E7079">
        <v>2196</v>
      </c>
    </row>
    <row r="7080" spans="1:5">
      <c r="A7080" t="s">
        <v>39</v>
      </c>
      <c r="B7080">
        <v>2013</v>
      </c>
      <c r="C7080">
        <v>18</v>
      </c>
      <c r="D7080">
        <v>20</v>
      </c>
      <c r="E7080">
        <v>7057</v>
      </c>
    </row>
    <row r="7081" spans="1:5">
      <c r="A7081" t="s">
        <v>40</v>
      </c>
      <c r="B7081">
        <v>2013</v>
      </c>
      <c r="C7081">
        <v>18</v>
      </c>
      <c r="D7081">
        <v>23</v>
      </c>
      <c r="E7081">
        <v>3312</v>
      </c>
    </row>
    <row r="7082" spans="1:5">
      <c r="A7082" t="s">
        <v>41</v>
      </c>
      <c r="B7082">
        <v>2013</v>
      </c>
      <c r="C7082">
        <v>18</v>
      </c>
      <c r="D7082">
        <v>16</v>
      </c>
      <c r="E7082">
        <v>4354</v>
      </c>
    </row>
    <row r="7083" spans="1:5">
      <c r="A7083" t="s">
        <v>42</v>
      </c>
      <c r="B7083">
        <v>2013</v>
      </c>
      <c r="C7083">
        <v>18</v>
      </c>
      <c r="D7083">
        <v>25</v>
      </c>
      <c r="E7083">
        <v>8285</v>
      </c>
    </row>
    <row r="7084" spans="1:5">
      <c r="A7084" t="s">
        <v>43</v>
      </c>
      <c r="B7084">
        <v>2013</v>
      </c>
      <c r="C7084">
        <v>18</v>
      </c>
      <c r="D7084">
        <v>181</v>
      </c>
      <c r="E7084">
        <v>11741</v>
      </c>
    </row>
    <row r="7085" spans="1:5">
      <c r="A7085" t="s">
        <v>44</v>
      </c>
      <c r="B7085">
        <v>2013</v>
      </c>
      <c r="C7085">
        <v>18</v>
      </c>
      <c r="D7085">
        <v>43</v>
      </c>
      <c r="E7085">
        <v>13334</v>
      </c>
    </row>
    <row r="7086" spans="1:5">
      <c r="A7086" t="s">
        <v>45</v>
      </c>
      <c r="B7086">
        <v>2013</v>
      </c>
      <c r="C7086">
        <v>18</v>
      </c>
      <c r="D7086">
        <v>10</v>
      </c>
      <c r="E7086">
        <v>1246</v>
      </c>
    </row>
    <row r="7087" spans="1:5">
      <c r="A7087" t="s">
        <v>46</v>
      </c>
      <c r="B7087">
        <v>2013</v>
      </c>
      <c r="C7087">
        <v>18</v>
      </c>
      <c r="D7087">
        <v>44</v>
      </c>
      <c r="E7087">
        <v>11708</v>
      </c>
    </row>
    <row r="7088" spans="1:5">
      <c r="A7088" t="s">
        <v>47</v>
      </c>
      <c r="B7088">
        <v>2013</v>
      </c>
      <c r="C7088">
        <v>18</v>
      </c>
      <c r="D7088">
        <v>17</v>
      </c>
      <c r="E7088">
        <v>2634</v>
      </c>
    </row>
    <row r="7089" spans="1:5">
      <c r="A7089" t="s">
        <v>48</v>
      </c>
      <c r="B7089">
        <v>2013</v>
      </c>
      <c r="C7089">
        <v>18</v>
      </c>
      <c r="D7089">
        <v>13</v>
      </c>
      <c r="E7089">
        <v>3162</v>
      </c>
    </row>
    <row r="7090" spans="1:5">
      <c r="A7090" t="s">
        <v>49</v>
      </c>
      <c r="B7090">
        <v>2013</v>
      </c>
      <c r="C7090">
        <v>18</v>
      </c>
      <c r="D7090">
        <v>45</v>
      </c>
      <c r="E7090">
        <v>14143</v>
      </c>
    </row>
    <row r="7091" spans="1:5">
      <c r="A7091" t="s">
        <v>50</v>
      </c>
      <c r="B7091">
        <v>2013</v>
      </c>
      <c r="C7091">
        <v>18</v>
      </c>
      <c r="D7091">
        <v>20</v>
      </c>
      <c r="E7091">
        <v>6397</v>
      </c>
    </row>
    <row r="7092" spans="1:5">
      <c r="A7092" t="s">
        <v>51</v>
      </c>
      <c r="B7092">
        <v>2013</v>
      </c>
      <c r="C7092">
        <v>18</v>
      </c>
      <c r="D7092">
        <v>14</v>
      </c>
      <c r="E7092">
        <v>5949</v>
      </c>
    </row>
    <row r="7093" spans="1:5">
      <c r="A7093" t="s">
        <v>52</v>
      </c>
      <c r="B7093">
        <v>2013</v>
      </c>
      <c r="C7093">
        <v>18</v>
      </c>
      <c r="D7093">
        <v>18</v>
      </c>
      <c r="E7093">
        <v>4272</v>
      </c>
    </row>
    <row r="7094" spans="1:5">
      <c r="A7094" t="s">
        <v>53</v>
      </c>
      <c r="B7094">
        <v>2013</v>
      </c>
      <c r="C7094">
        <v>18</v>
      </c>
      <c r="D7094">
        <v>49</v>
      </c>
      <c r="E7094">
        <v>9758</v>
      </c>
    </row>
    <row r="7095" spans="1:5">
      <c r="A7095" t="s">
        <v>54</v>
      </c>
      <c r="B7095">
        <v>2013</v>
      </c>
      <c r="C7095">
        <v>18</v>
      </c>
      <c r="D7095">
        <v>53</v>
      </c>
      <c r="E7095">
        <v>34940</v>
      </c>
    </row>
    <row r="7096" spans="1:5">
      <c r="A7096" t="s">
        <v>55</v>
      </c>
      <c r="B7096">
        <v>2013</v>
      </c>
      <c r="C7096">
        <v>18</v>
      </c>
      <c r="D7096">
        <v>44</v>
      </c>
      <c r="E7096">
        <v>17839</v>
      </c>
    </row>
    <row r="7097" spans="1:5">
      <c r="A7097" t="s">
        <v>56</v>
      </c>
      <c r="B7097">
        <v>2013</v>
      </c>
      <c r="C7097">
        <v>18</v>
      </c>
      <c r="D7097">
        <v>8</v>
      </c>
      <c r="E7097">
        <v>1899</v>
      </c>
    </row>
    <row r="7098" spans="1:5">
      <c r="A7098" t="s">
        <v>57</v>
      </c>
      <c r="B7098">
        <v>2013</v>
      </c>
      <c r="C7098">
        <v>18</v>
      </c>
      <c r="D7098">
        <v>83</v>
      </c>
      <c r="E7098">
        <v>59854</v>
      </c>
    </row>
    <row r="7099" spans="1:5">
      <c r="A7099" t="s">
        <v>58</v>
      </c>
      <c r="B7099">
        <v>2013</v>
      </c>
      <c r="C7099">
        <v>18</v>
      </c>
      <c r="D7099">
        <v>17</v>
      </c>
      <c r="E7099">
        <v>6499</v>
      </c>
    </row>
    <row r="7100" spans="1:5">
      <c r="A7100" t="s">
        <v>59</v>
      </c>
      <c r="B7100">
        <v>2013</v>
      </c>
      <c r="C7100">
        <v>18</v>
      </c>
      <c r="D7100">
        <v>34</v>
      </c>
      <c r="E7100">
        <v>13578</v>
      </c>
    </row>
    <row r="7101" spans="1:5">
      <c r="A7101" t="s">
        <v>60</v>
      </c>
      <c r="B7101">
        <v>2013</v>
      </c>
      <c r="C7101">
        <v>18</v>
      </c>
      <c r="D7101">
        <v>33</v>
      </c>
      <c r="E7101">
        <v>4064</v>
      </c>
    </row>
    <row r="7102" spans="1:5">
      <c r="A7102" t="s">
        <v>61</v>
      </c>
      <c r="B7102">
        <v>2013</v>
      </c>
      <c r="C7102">
        <v>18</v>
      </c>
      <c r="D7102">
        <v>19</v>
      </c>
      <c r="E7102">
        <v>3824</v>
      </c>
    </row>
    <row r="7103" spans="1:5">
      <c r="A7103" t="s">
        <v>63</v>
      </c>
      <c r="B7103">
        <v>2013</v>
      </c>
      <c r="C7103">
        <v>18</v>
      </c>
      <c r="D7103">
        <v>1</v>
      </c>
      <c r="E7103">
        <v>354</v>
      </c>
    </row>
    <row r="7104" spans="1:5">
      <c r="A7104" t="s">
        <v>62</v>
      </c>
      <c r="B7104">
        <v>2013</v>
      </c>
      <c r="C7104">
        <v>18</v>
      </c>
      <c r="D7104">
        <v>60</v>
      </c>
      <c r="E7104">
        <v>96805</v>
      </c>
    </row>
    <row r="7105" spans="1:5">
      <c r="A7105" t="s">
        <v>6</v>
      </c>
      <c r="B7105">
        <v>2013</v>
      </c>
      <c r="C7105">
        <v>19</v>
      </c>
      <c r="D7105">
        <v>20</v>
      </c>
      <c r="E7105">
        <v>9593</v>
      </c>
    </row>
    <row r="7106" spans="1:5">
      <c r="A7106" t="s">
        <v>12</v>
      </c>
      <c r="B7106">
        <v>2013</v>
      </c>
      <c r="C7106">
        <v>19</v>
      </c>
      <c r="D7106">
        <v>5</v>
      </c>
      <c r="E7106">
        <v>1156</v>
      </c>
    </row>
    <row r="7107" spans="1:5">
      <c r="A7107" t="s">
        <v>13</v>
      </c>
      <c r="B7107">
        <v>2013</v>
      </c>
      <c r="C7107">
        <v>19</v>
      </c>
      <c r="D7107">
        <v>25</v>
      </c>
      <c r="E7107">
        <v>14995</v>
      </c>
    </row>
    <row r="7108" spans="1:5">
      <c r="A7108" t="s">
        <v>14</v>
      </c>
      <c r="B7108">
        <v>2013</v>
      </c>
      <c r="C7108">
        <v>19</v>
      </c>
      <c r="D7108">
        <v>7</v>
      </c>
      <c r="E7108">
        <v>841</v>
      </c>
    </row>
    <row r="7109" spans="1:5">
      <c r="A7109" t="s">
        <v>15</v>
      </c>
      <c r="B7109">
        <v>2013</v>
      </c>
      <c r="C7109">
        <v>19</v>
      </c>
      <c r="D7109">
        <v>107</v>
      </c>
      <c r="E7109">
        <v>32484</v>
      </c>
    </row>
    <row r="7110" spans="1:5">
      <c r="A7110" t="s">
        <v>16</v>
      </c>
      <c r="B7110">
        <v>2013</v>
      </c>
      <c r="C7110">
        <v>19</v>
      </c>
      <c r="D7110">
        <v>11</v>
      </c>
      <c r="E7110">
        <v>21584</v>
      </c>
    </row>
    <row r="7111" spans="1:5">
      <c r="A7111" t="s">
        <v>17</v>
      </c>
      <c r="B7111">
        <v>2013</v>
      </c>
      <c r="C7111">
        <v>19</v>
      </c>
      <c r="D7111">
        <v>15</v>
      </c>
      <c r="E7111">
        <v>2190</v>
      </c>
    </row>
    <row r="7112" spans="1:5">
      <c r="A7112" t="s">
        <v>18</v>
      </c>
      <c r="B7112">
        <v>2013</v>
      </c>
      <c r="C7112">
        <v>19</v>
      </c>
      <c r="D7112">
        <v>8</v>
      </c>
      <c r="E7112">
        <v>2571</v>
      </c>
    </row>
    <row r="7113" spans="1:5">
      <c r="A7113" t="s">
        <v>19</v>
      </c>
      <c r="B7113">
        <v>2013</v>
      </c>
      <c r="C7113">
        <v>19</v>
      </c>
      <c r="D7113">
        <v>1</v>
      </c>
      <c r="E7113">
        <v>1434</v>
      </c>
    </row>
    <row r="7114" spans="1:5">
      <c r="A7114" t="s">
        <v>20</v>
      </c>
      <c r="B7114">
        <v>2013</v>
      </c>
      <c r="C7114">
        <v>19</v>
      </c>
      <c r="D7114">
        <v>0</v>
      </c>
      <c r="E7114">
        <v>0</v>
      </c>
    </row>
    <row r="7115" spans="1:5">
      <c r="A7115" t="s">
        <v>21</v>
      </c>
      <c r="B7115">
        <v>2013</v>
      </c>
      <c r="C7115">
        <v>19</v>
      </c>
      <c r="D7115">
        <v>36</v>
      </c>
      <c r="E7115">
        <v>25949</v>
      </c>
    </row>
    <row r="7116" spans="1:5">
      <c r="A7116" t="s">
        <v>22</v>
      </c>
      <c r="B7116">
        <v>2013</v>
      </c>
      <c r="C7116">
        <v>19</v>
      </c>
      <c r="D7116">
        <v>14</v>
      </c>
      <c r="E7116">
        <v>1168</v>
      </c>
    </row>
    <row r="7117" spans="1:5">
      <c r="A7117" t="s">
        <v>23</v>
      </c>
      <c r="B7117">
        <v>2013</v>
      </c>
      <c r="C7117">
        <v>19</v>
      </c>
      <c r="D7117">
        <v>7</v>
      </c>
      <c r="E7117">
        <v>3077</v>
      </c>
    </row>
    <row r="7118" spans="1:5">
      <c r="A7118" t="s">
        <v>24</v>
      </c>
      <c r="B7118">
        <v>2013</v>
      </c>
      <c r="C7118">
        <v>19</v>
      </c>
      <c r="D7118">
        <v>80</v>
      </c>
      <c r="E7118">
        <v>41147</v>
      </c>
    </row>
    <row r="7119" spans="1:5">
      <c r="A7119" t="s">
        <v>25</v>
      </c>
      <c r="B7119">
        <v>2013</v>
      </c>
      <c r="C7119">
        <v>19</v>
      </c>
      <c r="D7119">
        <v>38</v>
      </c>
      <c r="E7119">
        <v>8309</v>
      </c>
    </row>
    <row r="7120" spans="1:5">
      <c r="A7120" t="s">
        <v>26</v>
      </c>
      <c r="B7120">
        <v>2013</v>
      </c>
      <c r="C7120">
        <v>19</v>
      </c>
      <c r="D7120">
        <v>9</v>
      </c>
      <c r="E7120">
        <v>1954</v>
      </c>
    </row>
    <row r="7121" spans="1:5">
      <c r="A7121" t="s">
        <v>27</v>
      </c>
      <c r="B7121">
        <v>2013</v>
      </c>
      <c r="C7121">
        <v>19</v>
      </c>
      <c r="D7121">
        <v>29</v>
      </c>
      <c r="E7121">
        <v>6094</v>
      </c>
    </row>
    <row r="7122" spans="1:5">
      <c r="A7122" t="s">
        <v>28</v>
      </c>
      <c r="B7122">
        <v>2013</v>
      </c>
      <c r="C7122">
        <v>19</v>
      </c>
      <c r="D7122">
        <v>11</v>
      </c>
      <c r="E7122">
        <v>6614</v>
      </c>
    </row>
    <row r="7123" spans="1:5">
      <c r="A7123" t="s">
        <v>29</v>
      </c>
      <c r="B7123">
        <v>2013</v>
      </c>
      <c r="C7123">
        <v>19</v>
      </c>
      <c r="D7123">
        <v>51</v>
      </c>
      <c r="E7123">
        <v>31090</v>
      </c>
    </row>
    <row r="7124" spans="1:5">
      <c r="A7124" t="s">
        <v>30</v>
      </c>
      <c r="B7124">
        <v>2013</v>
      </c>
      <c r="C7124">
        <v>19</v>
      </c>
      <c r="D7124">
        <v>34</v>
      </c>
      <c r="E7124">
        <v>6070</v>
      </c>
    </row>
    <row r="7125" spans="1:5">
      <c r="A7125" t="s">
        <v>31</v>
      </c>
      <c r="B7125">
        <v>2013</v>
      </c>
      <c r="C7125">
        <v>19</v>
      </c>
      <c r="D7125">
        <v>10</v>
      </c>
      <c r="E7125">
        <v>3211</v>
      </c>
    </row>
    <row r="7126" spans="1:5">
      <c r="A7126" t="s">
        <v>32</v>
      </c>
      <c r="B7126">
        <v>2013</v>
      </c>
      <c r="C7126">
        <v>19</v>
      </c>
      <c r="D7126">
        <v>40</v>
      </c>
      <c r="E7126">
        <v>26648</v>
      </c>
    </row>
    <row r="7127" spans="1:5">
      <c r="A7127" t="s">
        <v>33</v>
      </c>
      <c r="B7127">
        <v>2013</v>
      </c>
      <c r="C7127">
        <v>19</v>
      </c>
      <c r="D7127">
        <v>42</v>
      </c>
      <c r="E7127">
        <v>12536</v>
      </c>
    </row>
    <row r="7128" spans="1:5">
      <c r="A7128" t="s">
        <v>34</v>
      </c>
      <c r="B7128">
        <v>2013</v>
      </c>
      <c r="C7128">
        <v>19</v>
      </c>
      <c r="D7128">
        <v>12</v>
      </c>
      <c r="E7128">
        <v>4317</v>
      </c>
    </row>
    <row r="7129" spans="1:5">
      <c r="A7129" t="s">
        <v>35</v>
      </c>
      <c r="B7129">
        <v>2013</v>
      </c>
      <c r="C7129">
        <v>19</v>
      </c>
      <c r="D7129">
        <v>42</v>
      </c>
      <c r="E7129">
        <v>15711</v>
      </c>
    </row>
    <row r="7130" spans="1:5">
      <c r="A7130" t="s">
        <v>36</v>
      </c>
      <c r="B7130">
        <v>2013</v>
      </c>
      <c r="C7130">
        <v>19</v>
      </c>
      <c r="D7130">
        <v>22</v>
      </c>
      <c r="E7130">
        <v>6786</v>
      </c>
    </row>
    <row r="7131" spans="1:5">
      <c r="A7131" t="s">
        <v>37</v>
      </c>
      <c r="B7131">
        <v>2013</v>
      </c>
      <c r="C7131">
        <v>19</v>
      </c>
      <c r="D7131">
        <v>6</v>
      </c>
      <c r="E7131">
        <v>2547</v>
      </c>
    </row>
    <row r="7132" spans="1:5">
      <c r="A7132" t="s">
        <v>38</v>
      </c>
      <c r="B7132">
        <v>2013</v>
      </c>
      <c r="C7132">
        <v>19</v>
      </c>
      <c r="D7132">
        <v>11</v>
      </c>
      <c r="E7132">
        <v>1856</v>
      </c>
    </row>
    <row r="7133" spans="1:5">
      <c r="A7133" t="s">
        <v>39</v>
      </c>
      <c r="B7133">
        <v>2013</v>
      </c>
      <c r="C7133">
        <v>19</v>
      </c>
      <c r="D7133">
        <v>21</v>
      </c>
      <c r="E7133">
        <v>7083</v>
      </c>
    </row>
    <row r="7134" spans="1:5">
      <c r="A7134" t="s">
        <v>40</v>
      </c>
      <c r="B7134">
        <v>2013</v>
      </c>
      <c r="C7134">
        <v>19</v>
      </c>
      <c r="D7134">
        <v>23</v>
      </c>
      <c r="E7134">
        <v>3328</v>
      </c>
    </row>
    <row r="7135" spans="1:5">
      <c r="A7135" t="s">
        <v>41</v>
      </c>
      <c r="B7135">
        <v>2013</v>
      </c>
      <c r="C7135">
        <v>19</v>
      </c>
      <c r="D7135">
        <v>16</v>
      </c>
      <c r="E7135">
        <v>4389</v>
      </c>
    </row>
    <row r="7136" spans="1:5">
      <c r="A7136" t="s">
        <v>42</v>
      </c>
      <c r="B7136">
        <v>2013</v>
      </c>
      <c r="C7136">
        <v>19</v>
      </c>
      <c r="D7136">
        <v>26</v>
      </c>
      <c r="E7136">
        <v>8457</v>
      </c>
    </row>
    <row r="7137" spans="1:5">
      <c r="A7137" t="s">
        <v>43</v>
      </c>
      <c r="B7137">
        <v>2013</v>
      </c>
      <c r="C7137">
        <v>19</v>
      </c>
      <c r="D7137">
        <v>177</v>
      </c>
      <c r="E7137">
        <v>11635</v>
      </c>
    </row>
    <row r="7138" spans="1:5">
      <c r="A7138" t="s">
        <v>44</v>
      </c>
      <c r="B7138">
        <v>2013</v>
      </c>
      <c r="C7138">
        <v>19</v>
      </c>
      <c r="D7138">
        <v>35</v>
      </c>
      <c r="E7138">
        <v>9656</v>
      </c>
    </row>
    <row r="7139" spans="1:5">
      <c r="A7139" t="s">
        <v>45</v>
      </c>
      <c r="B7139">
        <v>2013</v>
      </c>
      <c r="C7139">
        <v>19</v>
      </c>
      <c r="D7139">
        <v>10</v>
      </c>
      <c r="E7139">
        <v>1105</v>
      </c>
    </row>
    <row r="7140" spans="1:5">
      <c r="A7140" t="s">
        <v>46</v>
      </c>
      <c r="B7140">
        <v>2013</v>
      </c>
      <c r="C7140">
        <v>19</v>
      </c>
      <c r="D7140">
        <v>36</v>
      </c>
      <c r="E7140">
        <v>8925</v>
      </c>
    </row>
    <row r="7141" spans="1:5">
      <c r="A7141" t="s">
        <v>47</v>
      </c>
      <c r="B7141">
        <v>2013</v>
      </c>
      <c r="C7141">
        <v>19</v>
      </c>
      <c r="D7141">
        <v>15</v>
      </c>
      <c r="E7141">
        <v>2412</v>
      </c>
    </row>
    <row r="7142" spans="1:5">
      <c r="A7142" t="s">
        <v>48</v>
      </c>
      <c r="B7142">
        <v>2013</v>
      </c>
      <c r="C7142">
        <v>19</v>
      </c>
      <c r="D7142">
        <v>10</v>
      </c>
      <c r="E7142">
        <v>2470</v>
      </c>
    </row>
    <row r="7143" spans="1:5">
      <c r="A7143" t="s">
        <v>49</v>
      </c>
      <c r="B7143">
        <v>2013</v>
      </c>
      <c r="C7143">
        <v>19</v>
      </c>
      <c r="D7143">
        <v>45</v>
      </c>
      <c r="E7143">
        <v>13096</v>
      </c>
    </row>
    <row r="7144" spans="1:5">
      <c r="A7144" t="s">
        <v>50</v>
      </c>
      <c r="B7144">
        <v>2013</v>
      </c>
      <c r="C7144">
        <v>19</v>
      </c>
      <c r="D7144">
        <v>20</v>
      </c>
      <c r="E7144">
        <v>6161</v>
      </c>
    </row>
    <row r="7145" spans="1:5">
      <c r="A7145" t="s">
        <v>51</v>
      </c>
      <c r="B7145">
        <v>2013</v>
      </c>
      <c r="C7145">
        <v>19</v>
      </c>
      <c r="D7145">
        <v>15</v>
      </c>
      <c r="E7145">
        <v>6297</v>
      </c>
    </row>
    <row r="7146" spans="1:5">
      <c r="A7146" t="s">
        <v>52</v>
      </c>
      <c r="B7146">
        <v>2013</v>
      </c>
      <c r="C7146">
        <v>19</v>
      </c>
      <c r="D7146">
        <v>18</v>
      </c>
      <c r="E7146">
        <v>4312</v>
      </c>
    </row>
    <row r="7147" spans="1:5">
      <c r="A7147" t="s">
        <v>53</v>
      </c>
      <c r="B7147">
        <v>2013</v>
      </c>
      <c r="C7147">
        <v>19</v>
      </c>
      <c r="D7147">
        <v>48</v>
      </c>
      <c r="E7147">
        <v>7798</v>
      </c>
    </row>
    <row r="7148" spans="1:5">
      <c r="A7148" t="s">
        <v>54</v>
      </c>
      <c r="B7148">
        <v>2013</v>
      </c>
      <c r="C7148">
        <v>19</v>
      </c>
      <c r="D7148">
        <v>51</v>
      </c>
      <c r="E7148">
        <v>34253</v>
      </c>
    </row>
    <row r="7149" spans="1:5">
      <c r="A7149" t="s">
        <v>55</v>
      </c>
      <c r="B7149">
        <v>2013</v>
      </c>
      <c r="C7149">
        <v>19</v>
      </c>
      <c r="D7149">
        <v>43</v>
      </c>
      <c r="E7149">
        <v>17196</v>
      </c>
    </row>
    <row r="7150" spans="1:5">
      <c r="A7150" t="s">
        <v>56</v>
      </c>
      <c r="B7150">
        <v>2013</v>
      </c>
      <c r="C7150">
        <v>19</v>
      </c>
      <c r="D7150">
        <v>9</v>
      </c>
      <c r="E7150">
        <v>1991</v>
      </c>
    </row>
    <row r="7151" spans="1:5">
      <c r="A7151" t="s">
        <v>57</v>
      </c>
      <c r="B7151">
        <v>2013</v>
      </c>
      <c r="C7151">
        <v>19</v>
      </c>
      <c r="D7151">
        <v>88</v>
      </c>
      <c r="E7151">
        <v>63546</v>
      </c>
    </row>
    <row r="7152" spans="1:5">
      <c r="A7152" t="s">
        <v>58</v>
      </c>
      <c r="B7152">
        <v>2013</v>
      </c>
      <c r="C7152">
        <v>19</v>
      </c>
      <c r="D7152">
        <v>12</v>
      </c>
      <c r="E7152">
        <v>5589</v>
      </c>
    </row>
    <row r="7153" spans="1:5">
      <c r="A7153" t="s">
        <v>59</v>
      </c>
      <c r="B7153">
        <v>2013</v>
      </c>
      <c r="C7153">
        <v>19</v>
      </c>
      <c r="D7153">
        <v>35</v>
      </c>
      <c r="E7153">
        <v>13784</v>
      </c>
    </row>
    <row r="7154" spans="1:5">
      <c r="A7154" t="s">
        <v>60</v>
      </c>
      <c r="B7154">
        <v>2013</v>
      </c>
      <c r="C7154">
        <v>19</v>
      </c>
      <c r="D7154">
        <v>30</v>
      </c>
      <c r="E7154">
        <v>4272</v>
      </c>
    </row>
    <row r="7155" spans="1:5">
      <c r="A7155" t="s">
        <v>61</v>
      </c>
      <c r="B7155">
        <v>2013</v>
      </c>
      <c r="C7155">
        <v>19</v>
      </c>
      <c r="D7155">
        <v>19</v>
      </c>
      <c r="E7155">
        <v>3686</v>
      </c>
    </row>
    <row r="7156" spans="1:5">
      <c r="A7156" t="s">
        <v>63</v>
      </c>
      <c r="B7156">
        <v>2013</v>
      </c>
      <c r="C7156">
        <v>19</v>
      </c>
      <c r="D7156">
        <v>1</v>
      </c>
      <c r="E7156">
        <v>387</v>
      </c>
    </row>
    <row r="7157" spans="1:5">
      <c r="A7157" t="s">
        <v>62</v>
      </c>
      <c r="B7157">
        <v>2013</v>
      </c>
      <c r="C7157">
        <v>19</v>
      </c>
      <c r="D7157">
        <v>59</v>
      </c>
      <c r="E7157">
        <v>96761</v>
      </c>
    </row>
    <row r="7158" spans="1:5">
      <c r="A7158" t="s">
        <v>6</v>
      </c>
      <c r="B7158">
        <v>2013</v>
      </c>
      <c r="C7158">
        <v>20</v>
      </c>
      <c r="D7158">
        <v>18</v>
      </c>
      <c r="E7158">
        <v>7200</v>
      </c>
    </row>
    <row r="7159" spans="1:5">
      <c r="A7159" t="s">
        <v>12</v>
      </c>
      <c r="B7159">
        <v>2013</v>
      </c>
      <c r="C7159">
        <v>20</v>
      </c>
      <c r="D7159">
        <v>4</v>
      </c>
      <c r="E7159">
        <v>617</v>
      </c>
    </row>
    <row r="7160" spans="1:5">
      <c r="A7160" t="s">
        <v>13</v>
      </c>
      <c r="B7160">
        <v>2013</v>
      </c>
      <c r="C7160">
        <v>20</v>
      </c>
      <c r="D7160">
        <v>24</v>
      </c>
      <c r="E7160">
        <v>13622</v>
      </c>
    </row>
    <row r="7161" spans="1:5">
      <c r="A7161" t="s">
        <v>14</v>
      </c>
      <c r="B7161">
        <v>2013</v>
      </c>
      <c r="C7161">
        <v>20</v>
      </c>
      <c r="D7161">
        <v>7</v>
      </c>
      <c r="E7161">
        <v>931</v>
      </c>
    </row>
    <row r="7162" spans="1:5">
      <c r="A7162" t="s">
        <v>15</v>
      </c>
      <c r="B7162">
        <v>2013</v>
      </c>
      <c r="C7162">
        <v>20</v>
      </c>
      <c r="D7162">
        <v>100</v>
      </c>
      <c r="E7162">
        <v>32173</v>
      </c>
    </row>
    <row r="7163" spans="1:5">
      <c r="A7163" t="s">
        <v>16</v>
      </c>
      <c r="B7163">
        <v>2013</v>
      </c>
      <c r="C7163">
        <v>20</v>
      </c>
      <c r="D7163">
        <v>10</v>
      </c>
      <c r="E7163">
        <v>21752</v>
      </c>
    </row>
    <row r="7164" spans="1:5">
      <c r="A7164" t="s">
        <v>17</v>
      </c>
      <c r="B7164">
        <v>2013</v>
      </c>
      <c r="C7164">
        <v>20</v>
      </c>
      <c r="D7164">
        <v>12</v>
      </c>
      <c r="E7164">
        <v>1043</v>
      </c>
    </row>
    <row r="7165" spans="1:5">
      <c r="A7165" t="s">
        <v>18</v>
      </c>
      <c r="B7165">
        <v>2013</v>
      </c>
      <c r="C7165">
        <v>20</v>
      </c>
      <c r="D7165">
        <v>6</v>
      </c>
      <c r="E7165">
        <v>1614</v>
      </c>
    </row>
    <row r="7166" spans="1:5">
      <c r="A7166" t="s">
        <v>19</v>
      </c>
      <c r="B7166">
        <v>2013</v>
      </c>
      <c r="C7166">
        <v>20</v>
      </c>
      <c r="D7166">
        <v>1</v>
      </c>
      <c r="E7166">
        <v>1430</v>
      </c>
    </row>
    <row r="7167" spans="1:5">
      <c r="A7167" t="s">
        <v>20</v>
      </c>
      <c r="B7167">
        <v>2013</v>
      </c>
      <c r="C7167">
        <v>20</v>
      </c>
      <c r="D7167">
        <v>0</v>
      </c>
      <c r="E7167">
        <v>0</v>
      </c>
    </row>
    <row r="7168" spans="1:5">
      <c r="A7168" t="s">
        <v>21</v>
      </c>
      <c r="B7168">
        <v>2013</v>
      </c>
      <c r="C7168">
        <v>20</v>
      </c>
      <c r="D7168">
        <v>34</v>
      </c>
      <c r="E7168">
        <v>25806</v>
      </c>
    </row>
    <row r="7169" spans="1:5">
      <c r="A7169" t="s">
        <v>22</v>
      </c>
      <c r="B7169">
        <v>2013</v>
      </c>
      <c r="C7169">
        <v>20</v>
      </c>
      <c r="D7169">
        <v>12</v>
      </c>
      <c r="E7169">
        <v>896</v>
      </c>
    </row>
    <row r="7170" spans="1:5">
      <c r="A7170" t="s">
        <v>23</v>
      </c>
      <c r="B7170">
        <v>2013</v>
      </c>
      <c r="C7170">
        <v>20</v>
      </c>
      <c r="D7170">
        <v>7</v>
      </c>
      <c r="E7170">
        <v>3026</v>
      </c>
    </row>
    <row r="7171" spans="1:5">
      <c r="A7171" t="s">
        <v>24</v>
      </c>
      <c r="B7171">
        <v>2013</v>
      </c>
      <c r="C7171">
        <v>20</v>
      </c>
      <c r="D7171">
        <v>79</v>
      </c>
      <c r="E7171">
        <v>34230</v>
      </c>
    </row>
    <row r="7172" spans="1:5">
      <c r="A7172" t="s">
        <v>25</v>
      </c>
      <c r="B7172">
        <v>2013</v>
      </c>
      <c r="C7172">
        <v>20</v>
      </c>
      <c r="D7172">
        <v>38</v>
      </c>
      <c r="E7172">
        <v>7840</v>
      </c>
    </row>
    <row r="7173" spans="1:5">
      <c r="A7173" t="s">
        <v>26</v>
      </c>
      <c r="B7173">
        <v>2013</v>
      </c>
      <c r="C7173">
        <v>20</v>
      </c>
      <c r="D7173">
        <v>9</v>
      </c>
      <c r="E7173">
        <v>1149</v>
      </c>
    </row>
    <row r="7174" spans="1:5">
      <c r="A7174" t="s">
        <v>27</v>
      </c>
      <c r="B7174">
        <v>2013</v>
      </c>
      <c r="C7174">
        <v>20</v>
      </c>
      <c r="D7174">
        <v>26</v>
      </c>
      <c r="E7174">
        <v>6209</v>
      </c>
    </row>
    <row r="7175" spans="1:5">
      <c r="A7175" t="s">
        <v>28</v>
      </c>
      <c r="B7175">
        <v>2013</v>
      </c>
      <c r="C7175">
        <v>20</v>
      </c>
      <c r="D7175">
        <v>10</v>
      </c>
      <c r="E7175">
        <v>6410</v>
      </c>
    </row>
    <row r="7176" spans="1:5">
      <c r="A7176" t="s">
        <v>29</v>
      </c>
      <c r="B7176">
        <v>2013</v>
      </c>
      <c r="C7176">
        <v>20</v>
      </c>
      <c r="D7176">
        <v>53</v>
      </c>
      <c r="E7176">
        <v>33434</v>
      </c>
    </row>
    <row r="7177" spans="1:5">
      <c r="A7177" t="s">
        <v>30</v>
      </c>
      <c r="B7177">
        <v>2013</v>
      </c>
      <c r="C7177">
        <v>20</v>
      </c>
      <c r="D7177">
        <v>33</v>
      </c>
      <c r="E7177">
        <v>5941</v>
      </c>
    </row>
    <row r="7178" spans="1:5">
      <c r="A7178" t="s">
        <v>31</v>
      </c>
      <c r="B7178">
        <v>2013</v>
      </c>
      <c r="C7178">
        <v>20</v>
      </c>
      <c r="D7178">
        <v>9</v>
      </c>
      <c r="E7178">
        <v>3063</v>
      </c>
    </row>
    <row r="7179" spans="1:5">
      <c r="A7179" t="s">
        <v>32</v>
      </c>
      <c r="B7179">
        <v>2013</v>
      </c>
      <c r="C7179">
        <v>20</v>
      </c>
      <c r="D7179">
        <v>37</v>
      </c>
      <c r="E7179">
        <v>26149</v>
      </c>
    </row>
    <row r="7180" spans="1:5">
      <c r="A7180" t="s">
        <v>33</v>
      </c>
      <c r="B7180">
        <v>2013</v>
      </c>
      <c r="C7180">
        <v>20</v>
      </c>
      <c r="D7180">
        <v>38</v>
      </c>
      <c r="E7180">
        <v>11618</v>
      </c>
    </row>
    <row r="7181" spans="1:5">
      <c r="A7181" t="s">
        <v>34</v>
      </c>
      <c r="B7181">
        <v>2013</v>
      </c>
      <c r="C7181">
        <v>20</v>
      </c>
      <c r="D7181">
        <v>12</v>
      </c>
      <c r="E7181">
        <v>4244</v>
      </c>
    </row>
    <row r="7182" spans="1:5">
      <c r="A7182" t="s">
        <v>35</v>
      </c>
      <c r="B7182">
        <v>2013</v>
      </c>
      <c r="C7182">
        <v>20</v>
      </c>
      <c r="D7182">
        <v>42</v>
      </c>
      <c r="E7182">
        <v>15627</v>
      </c>
    </row>
    <row r="7183" spans="1:5">
      <c r="A7183" t="s">
        <v>36</v>
      </c>
      <c r="B7183">
        <v>2013</v>
      </c>
      <c r="C7183">
        <v>20</v>
      </c>
      <c r="D7183">
        <v>22</v>
      </c>
      <c r="E7183">
        <v>6451</v>
      </c>
    </row>
    <row r="7184" spans="1:5">
      <c r="A7184" t="s">
        <v>37</v>
      </c>
      <c r="B7184">
        <v>2013</v>
      </c>
      <c r="C7184">
        <v>20</v>
      </c>
      <c r="D7184">
        <v>6</v>
      </c>
      <c r="E7184">
        <v>2424</v>
      </c>
    </row>
    <row r="7185" spans="1:5">
      <c r="A7185" t="s">
        <v>38</v>
      </c>
      <c r="B7185">
        <v>2013</v>
      </c>
      <c r="C7185">
        <v>20</v>
      </c>
      <c r="D7185">
        <v>11</v>
      </c>
      <c r="E7185">
        <v>1891</v>
      </c>
    </row>
    <row r="7186" spans="1:5">
      <c r="A7186" t="s">
        <v>39</v>
      </c>
      <c r="B7186">
        <v>2013</v>
      </c>
      <c r="C7186">
        <v>20</v>
      </c>
      <c r="D7186">
        <v>19</v>
      </c>
      <c r="E7186">
        <v>6503</v>
      </c>
    </row>
    <row r="7187" spans="1:5">
      <c r="A7187" t="s">
        <v>40</v>
      </c>
      <c r="B7187">
        <v>2013</v>
      </c>
      <c r="C7187">
        <v>20</v>
      </c>
      <c r="D7187">
        <v>19</v>
      </c>
      <c r="E7187">
        <v>2709</v>
      </c>
    </row>
    <row r="7188" spans="1:5">
      <c r="A7188" t="s">
        <v>41</v>
      </c>
      <c r="B7188">
        <v>2013</v>
      </c>
      <c r="C7188">
        <v>20</v>
      </c>
      <c r="D7188">
        <v>15</v>
      </c>
      <c r="E7188">
        <v>3928</v>
      </c>
    </row>
    <row r="7189" spans="1:5">
      <c r="A7189" t="s">
        <v>42</v>
      </c>
      <c r="B7189">
        <v>2013</v>
      </c>
      <c r="C7189">
        <v>20</v>
      </c>
      <c r="D7189">
        <v>26</v>
      </c>
      <c r="E7189">
        <v>8445</v>
      </c>
    </row>
    <row r="7190" spans="1:5">
      <c r="A7190" t="s">
        <v>43</v>
      </c>
      <c r="B7190">
        <v>2013</v>
      </c>
      <c r="C7190">
        <v>20</v>
      </c>
      <c r="D7190">
        <v>175</v>
      </c>
      <c r="E7190">
        <v>10113</v>
      </c>
    </row>
    <row r="7191" spans="1:5">
      <c r="A7191" t="s">
        <v>44</v>
      </c>
      <c r="B7191">
        <v>2013</v>
      </c>
      <c r="C7191">
        <v>20</v>
      </c>
      <c r="D7191">
        <v>35</v>
      </c>
      <c r="E7191">
        <v>9243</v>
      </c>
    </row>
    <row r="7192" spans="1:5">
      <c r="A7192" t="s">
        <v>45</v>
      </c>
      <c r="B7192">
        <v>2013</v>
      </c>
      <c r="C7192">
        <v>20</v>
      </c>
      <c r="D7192">
        <v>9</v>
      </c>
      <c r="E7192">
        <v>1082</v>
      </c>
    </row>
    <row r="7193" spans="1:5">
      <c r="A7193" t="s">
        <v>46</v>
      </c>
      <c r="B7193">
        <v>2013</v>
      </c>
      <c r="C7193">
        <v>20</v>
      </c>
      <c r="D7193">
        <v>36</v>
      </c>
      <c r="E7193">
        <v>8504</v>
      </c>
    </row>
    <row r="7194" spans="1:5">
      <c r="A7194" t="s">
        <v>47</v>
      </c>
      <c r="B7194">
        <v>2013</v>
      </c>
      <c r="C7194">
        <v>20</v>
      </c>
      <c r="D7194">
        <v>14</v>
      </c>
      <c r="E7194">
        <v>2263</v>
      </c>
    </row>
    <row r="7195" spans="1:5">
      <c r="A7195" t="s">
        <v>48</v>
      </c>
      <c r="B7195">
        <v>2013</v>
      </c>
      <c r="C7195">
        <v>20</v>
      </c>
      <c r="D7195">
        <v>10</v>
      </c>
      <c r="E7195">
        <v>2684</v>
      </c>
    </row>
    <row r="7196" spans="1:5">
      <c r="A7196" t="s">
        <v>49</v>
      </c>
      <c r="B7196">
        <v>2013</v>
      </c>
      <c r="C7196">
        <v>20</v>
      </c>
      <c r="D7196">
        <v>43</v>
      </c>
      <c r="E7196">
        <v>11781</v>
      </c>
    </row>
    <row r="7197" spans="1:5">
      <c r="A7197" t="s">
        <v>50</v>
      </c>
      <c r="B7197">
        <v>2013</v>
      </c>
      <c r="C7197">
        <v>20</v>
      </c>
      <c r="D7197">
        <v>20</v>
      </c>
      <c r="E7197">
        <v>5102</v>
      </c>
    </row>
    <row r="7198" spans="1:5">
      <c r="A7198" t="s">
        <v>51</v>
      </c>
      <c r="B7198">
        <v>2013</v>
      </c>
      <c r="C7198">
        <v>20</v>
      </c>
      <c r="D7198">
        <v>13</v>
      </c>
      <c r="E7198">
        <v>5427</v>
      </c>
    </row>
    <row r="7199" spans="1:5">
      <c r="A7199" t="s">
        <v>52</v>
      </c>
      <c r="B7199">
        <v>2013</v>
      </c>
      <c r="C7199">
        <v>20</v>
      </c>
      <c r="D7199">
        <v>18</v>
      </c>
      <c r="E7199">
        <v>4197</v>
      </c>
    </row>
    <row r="7200" spans="1:5">
      <c r="A7200" t="s">
        <v>53</v>
      </c>
      <c r="B7200">
        <v>2013</v>
      </c>
      <c r="C7200">
        <v>20</v>
      </c>
      <c r="D7200">
        <v>46</v>
      </c>
      <c r="E7200">
        <v>7133</v>
      </c>
    </row>
    <row r="7201" spans="1:5">
      <c r="A7201" t="s">
        <v>54</v>
      </c>
      <c r="B7201">
        <v>2013</v>
      </c>
      <c r="C7201">
        <v>20</v>
      </c>
      <c r="D7201">
        <v>50</v>
      </c>
      <c r="E7201">
        <v>35299</v>
      </c>
    </row>
    <row r="7202" spans="1:5">
      <c r="A7202" t="s">
        <v>55</v>
      </c>
      <c r="B7202">
        <v>2013</v>
      </c>
      <c r="C7202">
        <v>20</v>
      </c>
      <c r="D7202">
        <v>44</v>
      </c>
      <c r="E7202">
        <v>18173</v>
      </c>
    </row>
    <row r="7203" spans="1:5">
      <c r="A7203" t="s">
        <v>56</v>
      </c>
      <c r="B7203">
        <v>2013</v>
      </c>
      <c r="C7203">
        <v>20</v>
      </c>
      <c r="D7203">
        <v>9</v>
      </c>
      <c r="E7203">
        <v>1911</v>
      </c>
    </row>
    <row r="7204" spans="1:5">
      <c r="A7204" t="s">
        <v>57</v>
      </c>
      <c r="B7204">
        <v>2013</v>
      </c>
      <c r="C7204">
        <v>20</v>
      </c>
      <c r="D7204">
        <v>85</v>
      </c>
      <c r="E7204">
        <v>59785</v>
      </c>
    </row>
    <row r="7205" spans="1:5">
      <c r="A7205" t="s">
        <v>58</v>
      </c>
      <c r="B7205">
        <v>2013</v>
      </c>
      <c r="C7205">
        <v>20</v>
      </c>
      <c r="D7205">
        <v>12</v>
      </c>
      <c r="E7205">
        <v>5469</v>
      </c>
    </row>
    <row r="7206" spans="1:5">
      <c r="A7206" t="s">
        <v>59</v>
      </c>
      <c r="B7206">
        <v>2013</v>
      </c>
      <c r="C7206">
        <v>20</v>
      </c>
      <c r="D7206">
        <v>34</v>
      </c>
      <c r="E7206">
        <v>12380</v>
      </c>
    </row>
    <row r="7207" spans="1:5">
      <c r="A7207" t="s">
        <v>60</v>
      </c>
      <c r="B7207">
        <v>2013</v>
      </c>
      <c r="C7207">
        <v>20</v>
      </c>
      <c r="D7207">
        <v>31</v>
      </c>
      <c r="E7207">
        <v>3756</v>
      </c>
    </row>
    <row r="7208" spans="1:5">
      <c r="A7208" t="s">
        <v>61</v>
      </c>
      <c r="B7208">
        <v>2013</v>
      </c>
      <c r="C7208">
        <v>20</v>
      </c>
      <c r="D7208">
        <v>18</v>
      </c>
      <c r="E7208">
        <v>3458</v>
      </c>
    </row>
    <row r="7209" spans="1:5">
      <c r="A7209" t="s">
        <v>63</v>
      </c>
      <c r="B7209">
        <v>2013</v>
      </c>
      <c r="C7209">
        <v>20</v>
      </c>
      <c r="D7209">
        <v>1</v>
      </c>
      <c r="E7209">
        <v>438</v>
      </c>
    </row>
    <row r="7210" spans="1:5">
      <c r="A7210" t="s">
        <v>62</v>
      </c>
      <c r="B7210">
        <v>2013</v>
      </c>
      <c r="C7210">
        <v>20</v>
      </c>
      <c r="D7210">
        <v>66</v>
      </c>
      <c r="E7210">
        <v>99264</v>
      </c>
    </row>
    <row r="7211" spans="1:5">
      <c r="A7211" t="s">
        <v>6</v>
      </c>
      <c r="B7211">
        <v>2013</v>
      </c>
      <c r="C7211">
        <v>21</v>
      </c>
      <c r="D7211">
        <v>19</v>
      </c>
      <c r="E7211">
        <v>8337</v>
      </c>
    </row>
    <row r="7212" spans="1:5">
      <c r="A7212" t="s">
        <v>12</v>
      </c>
      <c r="B7212">
        <v>2013</v>
      </c>
      <c r="C7212">
        <v>21</v>
      </c>
      <c r="D7212">
        <v>6</v>
      </c>
      <c r="E7212">
        <v>1833</v>
      </c>
    </row>
    <row r="7213" spans="1:5">
      <c r="A7213" t="s">
        <v>13</v>
      </c>
      <c r="B7213">
        <v>2013</v>
      </c>
      <c r="C7213">
        <v>21</v>
      </c>
      <c r="D7213">
        <v>22</v>
      </c>
      <c r="E7213">
        <v>13920</v>
      </c>
    </row>
    <row r="7214" spans="1:5">
      <c r="A7214" t="s">
        <v>14</v>
      </c>
      <c r="B7214">
        <v>2013</v>
      </c>
      <c r="C7214">
        <v>21</v>
      </c>
      <c r="D7214">
        <v>8</v>
      </c>
      <c r="E7214">
        <v>1165</v>
      </c>
    </row>
    <row r="7215" spans="1:5">
      <c r="A7215" t="s">
        <v>15</v>
      </c>
      <c r="B7215">
        <v>2013</v>
      </c>
      <c r="C7215">
        <v>21</v>
      </c>
      <c r="D7215">
        <v>96</v>
      </c>
      <c r="E7215">
        <v>31097</v>
      </c>
    </row>
    <row r="7216" spans="1:5">
      <c r="A7216" t="s">
        <v>16</v>
      </c>
      <c r="B7216">
        <v>2013</v>
      </c>
      <c r="C7216">
        <v>21</v>
      </c>
      <c r="D7216">
        <v>11</v>
      </c>
      <c r="E7216">
        <v>21296</v>
      </c>
    </row>
    <row r="7217" spans="1:5">
      <c r="A7217" t="s">
        <v>17</v>
      </c>
      <c r="B7217">
        <v>2013</v>
      </c>
      <c r="C7217">
        <v>21</v>
      </c>
      <c r="D7217">
        <v>13</v>
      </c>
      <c r="E7217">
        <v>1073</v>
      </c>
    </row>
    <row r="7218" spans="1:5">
      <c r="A7218" t="s">
        <v>18</v>
      </c>
      <c r="B7218">
        <v>2013</v>
      </c>
      <c r="C7218">
        <v>21</v>
      </c>
      <c r="D7218">
        <v>1</v>
      </c>
      <c r="E7218">
        <v>247</v>
      </c>
    </row>
    <row r="7219" spans="1:5">
      <c r="A7219" t="s">
        <v>19</v>
      </c>
      <c r="B7219">
        <v>2013</v>
      </c>
      <c r="C7219">
        <v>21</v>
      </c>
      <c r="D7219">
        <v>1</v>
      </c>
      <c r="E7219">
        <v>1196</v>
      </c>
    </row>
    <row r="7220" spans="1:5">
      <c r="A7220" t="s">
        <v>20</v>
      </c>
      <c r="B7220">
        <v>2013</v>
      </c>
      <c r="C7220">
        <v>21</v>
      </c>
      <c r="D7220">
        <v>0</v>
      </c>
      <c r="E7220">
        <v>0</v>
      </c>
    </row>
    <row r="7221" spans="1:5">
      <c r="A7221" t="s">
        <v>21</v>
      </c>
      <c r="B7221">
        <v>2013</v>
      </c>
      <c r="C7221">
        <v>21</v>
      </c>
      <c r="D7221">
        <v>34</v>
      </c>
      <c r="E7221">
        <v>24198</v>
      </c>
    </row>
    <row r="7222" spans="1:5">
      <c r="A7222" t="s">
        <v>22</v>
      </c>
      <c r="B7222">
        <v>2013</v>
      </c>
      <c r="C7222">
        <v>21</v>
      </c>
      <c r="D7222">
        <v>12</v>
      </c>
      <c r="E7222">
        <v>922</v>
      </c>
    </row>
    <row r="7223" spans="1:5">
      <c r="A7223" t="s">
        <v>23</v>
      </c>
      <c r="B7223">
        <v>2013</v>
      </c>
      <c r="C7223">
        <v>21</v>
      </c>
      <c r="D7223">
        <v>6</v>
      </c>
      <c r="E7223">
        <v>2445</v>
      </c>
    </row>
    <row r="7224" spans="1:5">
      <c r="A7224" t="s">
        <v>24</v>
      </c>
      <c r="B7224">
        <v>2013</v>
      </c>
      <c r="C7224">
        <v>21</v>
      </c>
      <c r="D7224">
        <v>76</v>
      </c>
      <c r="E7224">
        <v>36966</v>
      </c>
    </row>
    <row r="7225" spans="1:5">
      <c r="A7225" t="s">
        <v>25</v>
      </c>
      <c r="B7225">
        <v>2013</v>
      </c>
      <c r="C7225">
        <v>21</v>
      </c>
      <c r="D7225">
        <v>31</v>
      </c>
      <c r="E7225">
        <v>6123</v>
      </c>
    </row>
    <row r="7226" spans="1:5">
      <c r="A7226" t="s">
        <v>26</v>
      </c>
      <c r="B7226">
        <v>2013</v>
      </c>
      <c r="C7226">
        <v>21</v>
      </c>
      <c r="D7226">
        <v>9</v>
      </c>
      <c r="E7226">
        <v>947</v>
      </c>
    </row>
    <row r="7227" spans="1:5">
      <c r="A7227" t="s">
        <v>27</v>
      </c>
      <c r="B7227">
        <v>2013</v>
      </c>
      <c r="C7227">
        <v>21</v>
      </c>
      <c r="D7227">
        <v>21</v>
      </c>
      <c r="E7227">
        <v>4011</v>
      </c>
    </row>
    <row r="7228" spans="1:5">
      <c r="A7228" t="s">
        <v>28</v>
      </c>
      <c r="B7228">
        <v>2013</v>
      </c>
      <c r="C7228">
        <v>21</v>
      </c>
      <c r="D7228">
        <v>7</v>
      </c>
      <c r="E7228">
        <v>4994</v>
      </c>
    </row>
    <row r="7229" spans="1:5">
      <c r="A7229" t="s">
        <v>29</v>
      </c>
      <c r="B7229">
        <v>2013</v>
      </c>
      <c r="C7229">
        <v>21</v>
      </c>
      <c r="D7229">
        <v>49</v>
      </c>
      <c r="E7229">
        <v>28319</v>
      </c>
    </row>
    <row r="7230" spans="1:5">
      <c r="A7230" t="s">
        <v>30</v>
      </c>
      <c r="B7230">
        <v>2013</v>
      </c>
      <c r="C7230">
        <v>21</v>
      </c>
      <c r="D7230">
        <v>30</v>
      </c>
      <c r="E7230">
        <v>5136</v>
      </c>
    </row>
    <row r="7231" spans="1:5">
      <c r="A7231" t="s">
        <v>31</v>
      </c>
      <c r="B7231">
        <v>2013</v>
      </c>
      <c r="C7231">
        <v>21</v>
      </c>
      <c r="D7231">
        <v>9</v>
      </c>
      <c r="E7231">
        <v>2597</v>
      </c>
    </row>
    <row r="7232" spans="1:5">
      <c r="A7232" t="s">
        <v>32</v>
      </c>
      <c r="B7232">
        <v>2013</v>
      </c>
      <c r="C7232">
        <v>21</v>
      </c>
      <c r="D7232">
        <v>33</v>
      </c>
      <c r="E7232">
        <v>24915</v>
      </c>
    </row>
    <row r="7233" spans="1:5">
      <c r="A7233" t="s">
        <v>33</v>
      </c>
      <c r="B7233">
        <v>2013</v>
      </c>
      <c r="C7233">
        <v>21</v>
      </c>
      <c r="D7233">
        <v>39</v>
      </c>
      <c r="E7233">
        <v>11420</v>
      </c>
    </row>
    <row r="7234" spans="1:5">
      <c r="A7234" t="s">
        <v>34</v>
      </c>
      <c r="B7234">
        <v>2013</v>
      </c>
      <c r="C7234">
        <v>21</v>
      </c>
      <c r="D7234">
        <v>12</v>
      </c>
      <c r="E7234">
        <v>3927</v>
      </c>
    </row>
    <row r="7235" spans="1:5">
      <c r="A7235" t="s">
        <v>35</v>
      </c>
      <c r="B7235">
        <v>2013</v>
      </c>
      <c r="C7235">
        <v>21</v>
      </c>
      <c r="D7235">
        <v>41</v>
      </c>
      <c r="E7235">
        <v>15523</v>
      </c>
    </row>
    <row r="7236" spans="1:5">
      <c r="A7236" t="s">
        <v>36</v>
      </c>
      <c r="B7236">
        <v>2013</v>
      </c>
      <c r="C7236">
        <v>21</v>
      </c>
      <c r="D7236">
        <v>21</v>
      </c>
      <c r="E7236">
        <v>5146</v>
      </c>
    </row>
    <row r="7237" spans="1:5">
      <c r="A7237" t="s">
        <v>37</v>
      </c>
      <c r="B7237">
        <v>2013</v>
      </c>
      <c r="C7237">
        <v>21</v>
      </c>
      <c r="D7237">
        <v>6</v>
      </c>
      <c r="E7237">
        <v>1818</v>
      </c>
    </row>
    <row r="7238" spans="1:5">
      <c r="A7238" t="s">
        <v>38</v>
      </c>
      <c r="B7238">
        <v>2013</v>
      </c>
      <c r="C7238">
        <v>21</v>
      </c>
      <c r="D7238">
        <v>11</v>
      </c>
      <c r="E7238">
        <v>1930</v>
      </c>
    </row>
    <row r="7239" spans="1:5">
      <c r="A7239" t="s">
        <v>39</v>
      </c>
      <c r="B7239">
        <v>2013</v>
      </c>
      <c r="C7239">
        <v>21</v>
      </c>
      <c r="D7239">
        <v>16</v>
      </c>
      <c r="E7239">
        <v>5827</v>
      </c>
    </row>
    <row r="7240" spans="1:5">
      <c r="A7240" t="s">
        <v>40</v>
      </c>
      <c r="B7240">
        <v>2013</v>
      </c>
      <c r="C7240">
        <v>21</v>
      </c>
      <c r="D7240">
        <v>16</v>
      </c>
      <c r="E7240">
        <v>2536</v>
      </c>
    </row>
    <row r="7241" spans="1:5">
      <c r="A7241" t="s">
        <v>41</v>
      </c>
      <c r="B7241">
        <v>2013</v>
      </c>
      <c r="C7241">
        <v>21</v>
      </c>
      <c r="D7241">
        <v>15</v>
      </c>
      <c r="E7241">
        <v>3508</v>
      </c>
    </row>
    <row r="7242" spans="1:5">
      <c r="A7242" t="s">
        <v>42</v>
      </c>
      <c r="B7242">
        <v>2013</v>
      </c>
      <c r="C7242">
        <v>21</v>
      </c>
      <c r="D7242">
        <v>20</v>
      </c>
      <c r="E7242">
        <v>6780</v>
      </c>
    </row>
    <row r="7243" spans="1:5">
      <c r="A7243" t="s">
        <v>43</v>
      </c>
      <c r="B7243">
        <v>2013</v>
      </c>
      <c r="C7243">
        <v>21</v>
      </c>
      <c r="D7243">
        <v>179</v>
      </c>
      <c r="E7243">
        <v>9132</v>
      </c>
    </row>
    <row r="7244" spans="1:5">
      <c r="A7244" t="s">
        <v>44</v>
      </c>
      <c r="B7244">
        <v>2013</v>
      </c>
      <c r="C7244">
        <v>21</v>
      </c>
      <c r="D7244">
        <v>25</v>
      </c>
      <c r="E7244">
        <v>5863</v>
      </c>
    </row>
    <row r="7245" spans="1:5">
      <c r="A7245" t="s">
        <v>45</v>
      </c>
      <c r="B7245">
        <v>2013</v>
      </c>
      <c r="C7245">
        <v>21</v>
      </c>
      <c r="D7245">
        <v>8</v>
      </c>
      <c r="E7245">
        <v>1092</v>
      </c>
    </row>
    <row r="7246" spans="1:5">
      <c r="A7246" t="s">
        <v>46</v>
      </c>
      <c r="B7246">
        <v>2013</v>
      </c>
      <c r="C7246">
        <v>21</v>
      </c>
      <c r="D7246">
        <v>31</v>
      </c>
      <c r="E7246">
        <v>7362</v>
      </c>
    </row>
    <row r="7247" spans="1:5">
      <c r="A7247" t="s">
        <v>47</v>
      </c>
      <c r="B7247">
        <v>2013</v>
      </c>
      <c r="C7247">
        <v>21</v>
      </c>
      <c r="D7247">
        <v>14</v>
      </c>
      <c r="E7247">
        <v>1241</v>
      </c>
    </row>
    <row r="7248" spans="1:5">
      <c r="A7248" t="s">
        <v>48</v>
      </c>
      <c r="B7248">
        <v>2013</v>
      </c>
      <c r="C7248">
        <v>21</v>
      </c>
      <c r="D7248">
        <v>10</v>
      </c>
      <c r="E7248">
        <v>2608</v>
      </c>
    </row>
    <row r="7249" spans="1:5">
      <c r="A7249" t="s">
        <v>49</v>
      </c>
      <c r="B7249">
        <v>2013</v>
      </c>
      <c r="C7249">
        <v>21</v>
      </c>
      <c r="D7249">
        <v>42</v>
      </c>
      <c r="E7249">
        <v>10276</v>
      </c>
    </row>
    <row r="7250" spans="1:5">
      <c r="A7250" t="s">
        <v>50</v>
      </c>
      <c r="B7250">
        <v>2013</v>
      </c>
      <c r="C7250">
        <v>21</v>
      </c>
      <c r="D7250">
        <v>18</v>
      </c>
      <c r="E7250">
        <v>4639</v>
      </c>
    </row>
    <row r="7251" spans="1:5">
      <c r="A7251" t="s">
        <v>51</v>
      </c>
      <c r="B7251">
        <v>2013</v>
      </c>
      <c r="C7251">
        <v>21</v>
      </c>
      <c r="D7251">
        <v>11</v>
      </c>
      <c r="E7251">
        <v>4993</v>
      </c>
    </row>
    <row r="7252" spans="1:5">
      <c r="A7252" t="s">
        <v>52</v>
      </c>
      <c r="B7252">
        <v>2013</v>
      </c>
      <c r="C7252">
        <v>21</v>
      </c>
      <c r="D7252">
        <v>18</v>
      </c>
      <c r="E7252">
        <v>3892</v>
      </c>
    </row>
    <row r="7253" spans="1:5">
      <c r="A7253" t="s">
        <v>53</v>
      </c>
      <c r="B7253">
        <v>2013</v>
      </c>
      <c r="C7253">
        <v>21</v>
      </c>
      <c r="D7253">
        <v>50</v>
      </c>
      <c r="E7253">
        <v>7735</v>
      </c>
    </row>
    <row r="7254" spans="1:5">
      <c r="A7254" t="s">
        <v>54</v>
      </c>
      <c r="B7254">
        <v>2013</v>
      </c>
      <c r="C7254">
        <v>21</v>
      </c>
      <c r="D7254">
        <v>51</v>
      </c>
      <c r="E7254">
        <v>34758</v>
      </c>
    </row>
    <row r="7255" spans="1:5">
      <c r="A7255" t="s">
        <v>55</v>
      </c>
      <c r="B7255">
        <v>2013</v>
      </c>
      <c r="C7255">
        <v>21</v>
      </c>
      <c r="D7255">
        <v>42</v>
      </c>
      <c r="E7255">
        <v>16326</v>
      </c>
    </row>
    <row r="7256" spans="1:5">
      <c r="A7256" t="s">
        <v>56</v>
      </c>
      <c r="B7256">
        <v>2013</v>
      </c>
      <c r="C7256">
        <v>21</v>
      </c>
      <c r="D7256">
        <v>8</v>
      </c>
      <c r="E7256">
        <v>1973</v>
      </c>
    </row>
    <row r="7257" spans="1:5">
      <c r="A7257" t="s">
        <v>57</v>
      </c>
      <c r="B7257">
        <v>2013</v>
      </c>
      <c r="C7257">
        <v>21</v>
      </c>
      <c r="D7257">
        <v>79</v>
      </c>
      <c r="E7257">
        <v>57343</v>
      </c>
    </row>
    <row r="7258" spans="1:5">
      <c r="A7258" t="s">
        <v>58</v>
      </c>
      <c r="B7258">
        <v>2013</v>
      </c>
      <c r="C7258">
        <v>21</v>
      </c>
      <c r="D7258">
        <v>12</v>
      </c>
      <c r="E7258">
        <v>5252</v>
      </c>
    </row>
    <row r="7259" spans="1:5">
      <c r="A7259" t="s">
        <v>59</v>
      </c>
      <c r="B7259">
        <v>2013</v>
      </c>
      <c r="C7259">
        <v>21</v>
      </c>
      <c r="D7259">
        <v>31</v>
      </c>
      <c r="E7259">
        <v>10487</v>
      </c>
    </row>
    <row r="7260" spans="1:5">
      <c r="A7260" t="s">
        <v>60</v>
      </c>
      <c r="B7260">
        <v>2013</v>
      </c>
      <c r="C7260">
        <v>21</v>
      </c>
      <c r="D7260">
        <v>29</v>
      </c>
      <c r="E7260">
        <v>2926</v>
      </c>
    </row>
    <row r="7261" spans="1:5">
      <c r="A7261" t="s">
        <v>61</v>
      </c>
      <c r="B7261">
        <v>2013</v>
      </c>
      <c r="C7261">
        <v>21</v>
      </c>
      <c r="D7261">
        <v>18</v>
      </c>
      <c r="E7261">
        <v>3032</v>
      </c>
    </row>
    <row r="7262" spans="1:5">
      <c r="A7262" t="s">
        <v>63</v>
      </c>
      <c r="B7262">
        <v>2013</v>
      </c>
      <c r="C7262">
        <v>21</v>
      </c>
      <c r="D7262">
        <v>1</v>
      </c>
      <c r="E7262">
        <v>439</v>
      </c>
    </row>
    <row r="7263" spans="1:5">
      <c r="A7263" t="s">
        <v>62</v>
      </c>
      <c r="B7263">
        <v>2013</v>
      </c>
      <c r="C7263">
        <v>21</v>
      </c>
      <c r="D7263">
        <v>55</v>
      </c>
      <c r="E7263">
        <v>94515</v>
      </c>
    </row>
    <row r="7264" spans="1:5">
      <c r="A7264" t="s">
        <v>6</v>
      </c>
      <c r="B7264">
        <v>2013</v>
      </c>
      <c r="C7264">
        <v>22</v>
      </c>
      <c r="D7264">
        <v>19</v>
      </c>
      <c r="E7264">
        <v>7843</v>
      </c>
    </row>
    <row r="7265" spans="1:5">
      <c r="A7265" t="s">
        <v>12</v>
      </c>
      <c r="B7265">
        <v>2013</v>
      </c>
      <c r="C7265">
        <v>22</v>
      </c>
      <c r="D7265">
        <v>6</v>
      </c>
      <c r="E7265">
        <v>1836</v>
      </c>
    </row>
    <row r="7266" spans="1:5">
      <c r="A7266" t="s">
        <v>13</v>
      </c>
      <c r="B7266">
        <v>2013</v>
      </c>
      <c r="C7266">
        <v>22</v>
      </c>
      <c r="D7266">
        <v>24</v>
      </c>
      <c r="E7266">
        <v>12979</v>
      </c>
    </row>
    <row r="7267" spans="1:5">
      <c r="A7267" t="s">
        <v>14</v>
      </c>
      <c r="B7267">
        <v>2013</v>
      </c>
      <c r="C7267">
        <v>22</v>
      </c>
      <c r="D7267">
        <v>8</v>
      </c>
      <c r="E7267">
        <v>1124</v>
      </c>
    </row>
    <row r="7268" spans="1:5">
      <c r="A7268" t="s">
        <v>15</v>
      </c>
      <c r="B7268">
        <v>2013</v>
      </c>
      <c r="C7268">
        <v>22</v>
      </c>
      <c r="D7268">
        <v>98</v>
      </c>
      <c r="E7268">
        <v>25593</v>
      </c>
    </row>
    <row r="7269" spans="1:5">
      <c r="A7269" t="s">
        <v>16</v>
      </c>
      <c r="B7269">
        <v>2013</v>
      </c>
      <c r="C7269">
        <v>22</v>
      </c>
      <c r="D7269">
        <v>11</v>
      </c>
      <c r="E7269">
        <v>18324</v>
      </c>
    </row>
    <row r="7270" spans="1:5">
      <c r="A7270" t="s">
        <v>17</v>
      </c>
      <c r="B7270">
        <v>2013</v>
      </c>
      <c r="C7270">
        <v>22</v>
      </c>
      <c r="D7270">
        <v>12</v>
      </c>
      <c r="E7270">
        <v>859</v>
      </c>
    </row>
    <row r="7271" spans="1:5">
      <c r="A7271" t="s">
        <v>18</v>
      </c>
      <c r="B7271">
        <v>2013</v>
      </c>
      <c r="C7271">
        <v>22</v>
      </c>
      <c r="D7271">
        <v>2</v>
      </c>
      <c r="E7271">
        <v>568</v>
      </c>
    </row>
    <row r="7272" spans="1:5">
      <c r="A7272" t="s">
        <v>19</v>
      </c>
      <c r="B7272">
        <v>2013</v>
      </c>
      <c r="C7272">
        <v>22</v>
      </c>
      <c r="D7272">
        <v>1</v>
      </c>
      <c r="E7272">
        <v>1076</v>
      </c>
    </row>
    <row r="7273" spans="1:5">
      <c r="A7273" t="s">
        <v>20</v>
      </c>
      <c r="B7273">
        <v>2013</v>
      </c>
      <c r="C7273">
        <v>22</v>
      </c>
      <c r="D7273">
        <v>0</v>
      </c>
      <c r="E7273">
        <v>0</v>
      </c>
    </row>
    <row r="7274" spans="1:5">
      <c r="A7274" t="s">
        <v>21</v>
      </c>
      <c r="B7274">
        <v>2013</v>
      </c>
      <c r="C7274">
        <v>22</v>
      </c>
      <c r="D7274">
        <v>33</v>
      </c>
      <c r="E7274">
        <v>26579</v>
      </c>
    </row>
    <row r="7275" spans="1:5">
      <c r="A7275" t="s">
        <v>22</v>
      </c>
      <c r="B7275">
        <v>2013</v>
      </c>
      <c r="C7275">
        <v>22</v>
      </c>
      <c r="D7275">
        <v>12</v>
      </c>
      <c r="E7275">
        <v>896</v>
      </c>
    </row>
    <row r="7276" spans="1:5">
      <c r="A7276" t="s">
        <v>23</v>
      </c>
      <c r="B7276">
        <v>2013</v>
      </c>
      <c r="C7276">
        <v>22</v>
      </c>
      <c r="D7276">
        <v>4</v>
      </c>
      <c r="E7276">
        <v>1366</v>
      </c>
    </row>
    <row r="7277" spans="1:5">
      <c r="A7277" t="s">
        <v>24</v>
      </c>
      <c r="B7277">
        <v>2013</v>
      </c>
      <c r="C7277">
        <v>22</v>
      </c>
      <c r="D7277">
        <v>77</v>
      </c>
      <c r="E7277">
        <v>33468</v>
      </c>
    </row>
    <row r="7278" spans="1:5">
      <c r="A7278" t="s">
        <v>25</v>
      </c>
      <c r="B7278">
        <v>2013</v>
      </c>
      <c r="C7278">
        <v>22</v>
      </c>
      <c r="D7278">
        <v>31</v>
      </c>
      <c r="E7278">
        <v>5425</v>
      </c>
    </row>
    <row r="7279" spans="1:5">
      <c r="A7279" t="s">
        <v>26</v>
      </c>
      <c r="B7279">
        <v>2013</v>
      </c>
      <c r="C7279">
        <v>22</v>
      </c>
      <c r="D7279">
        <v>9</v>
      </c>
      <c r="E7279">
        <v>884</v>
      </c>
    </row>
    <row r="7280" spans="1:5">
      <c r="A7280" t="s">
        <v>27</v>
      </c>
      <c r="B7280">
        <v>2013</v>
      </c>
      <c r="C7280">
        <v>22</v>
      </c>
      <c r="D7280">
        <v>21</v>
      </c>
      <c r="E7280">
        <v>3901</v>
      </c>
    </row>
    <row r="7281" spans="1:5">
      <c r="A7281" t="s">
        <v>28</v>
      </c>
      <c r="B7281">
        <v>2013</v>
      </c>
      <c r="C7281">
        <v>22</v>
      </c>
      <c r="D7281">
        <v>6</v>
      </c>
      <c r="E7281">
        <v>4791</v>
      </c>
    </row>
    <row r="7282" spans="1:5">
      <c r="A7282" t="s">
        <v>29</v>
      </c>
      <c r="B7282">
        <v>2013</v>
      </c>
      <c r="C7282">
        <v>22</v>
      </c>
      <c r="D7282">
        <v>52</v>
      </c>
      <c r="E7282">
        <v>30214</v>
      </c>
    </row>
    <row r="7283" spans="1:5">
      <c r="A7283" t="s">
        <v>30</v>
      </c>
      <c r="B7283">
        <v>2013</v>
      </c>
      <c r="C7283">
        <v>22</v>
      </c>
      <c r="D7283">
        <v>31</v>
      </c>
      <c r="E7283">
        <v>4586</v>
      </c>
    </row>
    <row r="7284" spans="1:5">
      <c r="A7284" t="s">
        <v>31</v>
      </c>
      <c r="B7284">
        <v>2013</v>
      </c>
      <c r="C7284">
        <v>22</v>
      </c>
      <c r="D7284">
        <v>10</v>
      </c>
      <c r="E7284">
        <v>3051</v>
      </c>
    </row>
    <row r="7285" spans="1:5">
      <c r="A7285" t="s">
        <v>32</v>
      </c>
      <c r="B7285">
        <v>2013</v>
      </c>
      <c r="C7285">
        <v>22</v>
      </c>
      <c r="D7285">
        <v>31</v>
      </c>
      <c r="E7285">
        <v>21074</v>
      </c>
    </row>
    <row r="7286" spans="1:5">
      <c r="A7286" t="s">
        <v>33</v>
      </c>
      <c r="B7286">
        <v>2013</v>
      </c>
      <c r="C7286">
        <v>22</v>
      </c>
      <c r="D7286">
        <v>39</v>
      </c>
      <c r="E7286">
        <v>9308</v>
      </c>
    </row>
    <row r="7287" spans="1:5">
      <c r="A7287" t="s">
        <v>34</v>
      </c>
      <c r="B7287">
        <v>2013</v>
      </c>
      <c r="C7287">
        <v>22</v>
      </c>
      <c r="D7287">
        <v>12</v>
      </c>
      <c r="E7287">
        <v>3348</v>
      </c>
    </row>
    <row r="7288" spans="1:5">
      <c r="A7288" t="s">
        <v>35</v>
      </c>
      <c r="B7288">
        <v>2013</v>
      </c>
      <c r="C7288">
        <v>22</v>
      </c>
      <c r="D7288">
        <v>41</v>
      </c>
      <c r="E7288">
        <v>15539</v>
      </c>
    </row>
    <row r="7289" spans="1:5">
      <c r="A7289" t="s">
        <v>36</v>
      </c>
      <c r="B7289">
        <v>2013</v>
      </c>
      <c r="C7289">
        <v>22</v>
      </c>
      <c r="D7289">
        <v>21</v>
      </c>
      <c r="E7289">
        <v>5379</v>
      </c>
    </row>
    <row r="7290" spans="1:5">
      <c r="A7290" t="s">
        <v>37</v>
      </c>
      <c r="B7290">
        <v>2013</v>
      </c>
      <c r="C7290">
        <v>22</v>
      </c>
      <c r="D7290">
        <v>6</v>
      </c>
      <c r="E7290">
        <v>1586</v>
      </c>
    </row>
    <row r="7291" spans="1:5">
      <c r="A7291" t="s">
        <v>38</v>
      </c>
      <c r="B7291">
        <v>2013</v>
      </c>
      <c r="C7291">
        <v>22</v>
      </c>
      <c r="D7291">
        <v>10</v>
      </c>
      <c r="E7291">
        <v>1064</v>
      </c>
    </row>
    <row r="7292" spans="1:5">
      <c r="A7292" t="s">
        <v>39</v>
      </c>
      <c r="B7292">
        <v>2013</v>
      </c>
      <c r="C7292">
        <v>22</v>
      </c>
      <c r="D7292">
        <v>19</v>
      </c>
      <c r="E7292">
        <v>5921</v>
      </c>
    </row>
    <row r="7293" spans="1:5">
      <c r="A7293" t="s">
        <v>40</v>
      </c>
      <c r="B7293">
        <v>2013</v>
      </c>
      <c r="C7293">
        <v>22</v>
      </c>
      <c r="D7293">
        <v>17</v>
      </c>
      <c r="E7293">
        <v>2344</v>
      </c>
    </row>
    <row r="7294" spans="1:5">
      <c r="A7294" t="s">
        <v>41</v>
      </c>
      <c r="B7294">
        <v>2013</v>
      </c>
      <c r="C7294">
        <v>22</v>
      </c>
      <c r="D7294">
        <v>15</v>
      </c>
      <c r="E7294">
        <v>3217</v>
      </c>
    </row>
    <row r="7295" spans="1:5">
      <c r="A7295" t="s">
        <v>42</v>
      </c>
      <c r="B7295">
        <v>2013</v>
      </c>
      <c r="C7295">
        <v>22</v>
      </c>
      <c r="D7295">
        <v>14</v>
      </c>
      <c r="E7295">
        <v>5072</v>
      </c>
    </row>
    <row r="7296" spans="1:5">
      <c r="A7296" t="s">
        <v>43</v>
      </c>
      <c r="B7296">
        <v>2013</v>
      </c>
      <c r="C7296">
        <v>22</v>
      </c>
      <c r="D7296">
        <v>178</v>
      </c>
      <c r="E7296">
        <v>7340</v>
      </c>
    </row>
    <row r="7297" spans="1:5">
      <c r="A7297" t="s">
        <v>44</v>
      </c>
      <c r="B7297">
        <v>2013</v>
      </c>
      <c r="C7297">
        <v>22</v>
      </c>
      <c r="D7297">
        <v>24</v>
      </c>
      <c r="E7297">
        <v>4641</v>
      </c>
    </row>
    <row r="7298" spans="1:5">
      <c r="A7298" t="s">
        <v>45</v>
      </c>
      <c r="B7298">
        <v>2013</v>
      </c>
      <c r="C7298">
        <v>22</v>
      </c>
      <c r="D7298">
        <v>8</v>
      </c>
      <c r="E7298">
        <v>1029</v>
      </c>
    </row>
    <row r="7299" spans="1:5">
      <c r="A7299" t="s">
        <v>46</v>
      </c>
      <c r="B7299">
        <v>2013</v>
      </c>
      <c r="C7299">
        <v>22</v>
      </c>
      <c r="D7299">
        <v>28</v>
      </c>
      <c r="E7299">
        <v>5872</v>
      </c>
    </row>
    <row r="7300" spans="1:5">
      <c r="A7300" t="s">
        <v>47</v>
      </c>
      <c r="B7300">
        <v>2013</v>
      </c>
      <c r="C7300">
        <v>22</v>
      </c>
      <c r="D7300">
        <v>16</v>
      </c>
      <c r="E7300">
        <v>2438</v>
      </c>
    </row>
    <row r="7301" spans="1:5">
      <c r="A7301" t="s">
        <v>48</v>
      </c>
      <c r="B7301">
        <v>2013</v>
      </c>
      <c r="C7301">
        <v>22</v>
      </c>
      <c r="D7301">
        <v>10</v>
      </c>
      <c r="E7301">
        <v>2189</v>
      </c>
    </row>
    <row r="7302" spans="1:5">
      <c r="A7302" t="s">
        <v>49</v>
      </c>
      <c r="B7302">
        <v>2013</v>
      </c>
      <c r="C7302">
        <v>22</v>
      </c>
      <c r="D7302">
        <v>42</v>
      </c>
      <c r="E7302">
        <v>8958</v>
      </c>
    </row>
    <row r="7303" spans="1:5">
      <c r="A7303" t="s">
        <v>50</v>
      </c>
      <c r="B7303">
        <v>2013</v>
      </c>
      <c r="C7303">
        <v>22</v>
      </c>
      <c r="D7303">
        <v>18</v>
      </c>
      <c r="E7303">
        <v>3459</v>
      </c>
    </row>
    <row r="7304" spans="1:5">
      <c r="A7304" t="s">
        <v>51</v>
      </c>
      <c r="B7304">
        <v>2013</v>
      </c>
      <c r="C7304">
        <v>22</v>
      </c>
      <c r="D7304">
        <v>11</v>
      </c>
      <c r="E7304">
        <v>4107</v>
      </c>
    </row>
    <row r="7305" spans="1:5">
      <c r="A7305" t="s">
        <v>52</v>
      </c>
      <c r="B7305">
        <v>2013</v>
      </c>
      <c r="C7305">
        <v>22</v>
      </c>
      <c r="D7305">
        <v>17</v>
      </c>
      <c r="E7305">
        <v>3410</v>
      </c>
    </row>
    <row r="7306" spans="1:5">
      <c r="A7306" t="s">
        <v>53</v>
      </c>
      <c r="B7306">
        <v>2013</v>
      </c>
      <c r="C7306">
        <v>22</v>
      </c>
      <c r="D7306">
        <v>48</v>
      </c>
      <c r="E7306">
        <v>6633</v>
      </c>
    </row>
    <row r="7307" spans="1:5">
      <c r="A7307" t="s">
        <v>54</v>
      </c>
      <c r="B7307">
        <v>2013</v>
      </c>
      <c r="C7307">
        <v>22</v>
      </c>
      <c r="D7307">
        <v>51</v>
      </c>
      <c r="E7307">
        <v>30396</v>
      </c>
    </row>
    <row r="7308" spans="1:5">
      <c r="A7308" t="s">
        <v>55</v>
      </c>
      <c r="B7308">
        <v>2013</v>
      </c>
      <c r="C7308">
        <v>22</v>
      </c>
      <c r="D7308">
        <v>43</v>
      </c>
      <c r="E7308">
        <v>16578</v>
      </c>
    </row>
    <row r="7309" spans="1:5">
      <c r="A7309" t="s">
        <v>56</v>
      </c>
      <c r="B7309">
        <v>2013</v>
      </c>
      <c r="C7309">
        <v>22</v>
      </c>
      <c r="D7309">
        <v>7</v>
      </c>
      <c r="E7309">
        <v>1636</v>
      </c>
    </row>
    <row r="7310" spans="1:5">
      <c r="A7310" t="s">
        <v>57</v>
      </c>
      <c r="B7310">
        <v>2013</v>
      </c>
      <c r="C7310">
        <v>22</v>
      </c>
      <c r="D7310">
        <v>76</v>
      </c>
      <c r="E7310">
        <v>59529</v>
      </c>
    </row>
    <row r="7311" spans="1:5">
      <c r="A7311" t="s">
        <v>58</v>
      </c>
      <c r="B7311">
        <v>2013</v>
      </c>
      <c r="C7311">
        <v>22</v>
      </c>
      <c r="D7311">
        <v>12</v>
      </c>
      <c r="E7311">
        <v>4390</v>
      </c>
    </row>
    <row r="7312" spans="1:5">
      <c r="A7312" t="s">
        <v>59</v>
      </c>
      <c r="B7312">
        <v>2013</v>
      </c>
      <c r="C7312">
        <v>22</v>
      </c>
      <c r="D7312">
        <v>30</v>
      </c>
      <c r="E7312">
        <v>9144</v>
      </c>
    </row>
    <row r="7313" spans="1:5">
      <c r="A7313" t="s">
        <v>60</v>
      </c>
      <c r="B7313">
        <v>2013</v>
      </c>
      <c r="C7313">
        <v>22</v>
      </c>
      <c r="D7313">
        <v>28</v>
      </c>
      <c r="E7313">
        <v>2101</v>
      </c>
    </row>
    <row r="7314" spans="1:5">
      <c r="A7314" t="s">
        <v>61</v>
      </c>
      <c r="B7314">
        <v>2013</v>
      </c>
      <c r="C7314">
        <v>22</v>
      </c>
      <c r="D7314">
        <v>18</v>
      </c>
      <c r="E7314">
        <v>2842</v>
      </c>
    </row>
    <row r="7315" spans="1:5">
      <c r="A7315" t="s">
        <v>63</v>
      </c>
      <c r="B7315">
        <v>2013</v>
      </c>
      <c r="C7315">
        <v>22</v>
      </c>
      <c r="D7315">
        <v>1</v>
      </c>
      <c r="E7315">
        <v>452</v>
      </c>
    </row>
    <row r="7316" spans="1:5">
      <c r="A7316" t="s">
        <v>62</v>
      </c>
      <c r="B7316">
        <v>2013</v>
      </c>
      <c r="C7316">
        <v>22</v>
      </c>
      <c r="D7316">
        <v>62</v>
      </c>
      <c r="E7316">
        <v>91126</v>
      </c>
    </row>
    <row r="7317" spans="1:5">
      <c r="A7317" t="s">
        <v>6</v>
      </c>
      <c r="B7317">
        <v>2013</v>
      </c>
      <c r="C7317">
        <v>23</v>
      </c>
      <c r="D7317">
        <v>18</v>
      </c>
      <c r="E7317">
        <v>8106</v>
      </c>
    </row>
    <row r="7318" spans="1:5">
      <c r="A7318" t="s">
        <v>12</v>
      </c>
      <c r="B7318">
        <v>2013</v>
      </c>
      <c r="C7318">
        <v>23</v>
      </c>
      <c r="D7318">
        <v>6</v>
      </c>
      <c r="E7318">
        <v>1695</v>
      </c>
    </row>
    <row r="7319" spans="1:5">
      <c r="A7319" t="s">
        <v>13</v>
      </c>
      <c r="B7319">
        <v>2013</v>
      </c>
      <c r="C7319">
        <v>23</v>
      </c>
      <c r="D7319">
        <v>23</v>
      </c>
      <c r="E7319">
        <v>13245</v>
      </c>
    </row>
    <row r="7320" spans="1:5">
      <c r="A7320" t="s">
        <v>14</v>
      </c>
      <c r="B7320">
        <v>2013</v>
      </c>
      <c r="C7320">
        <v>23</v>
      </c>
      <c r="D7320">
        <v>7</v>
      </c>
      <c r="E7320">
        <v>1140</v>
      </c>
    </row>
    <row r="7321" spans="1:5">
      <c r="A7321" t="s">
        <v>15</v>
      </c>
      <c r="B7321">
        <v>2013</v>
      </c>
      <c r="C7321">
        <v>23</v>
      </c>
      <c r="D7321">
        <v>98</v>
      </c>
      <c r="E7321">
        <v>29357</v>
      </c>
    </row>
    <row r="7322" spans="1:5">
      <c r="A7322" t="s">
        <v>16</v>
      </c>
      <c r="B7322">
        <v>2013</v>
      </c>
      <c r="C7322">
        <v>23</v>
      </c>
      <c r="D7322">
        <v>11</v>
      </c>
      <c r="E7322">
        <v>20800</v>
      </c>
    </row>
    <row r="7323" spans="1:5">
      <c r="A7323" t="s">
        <v>17</v>
      </c>
      <c r="B7323">
        <v>2013</v>
      </c>
      <c r="C7323">
        <v>23</v>
      </c>
      <c r="D7323">
        <v>3</v>
      </c>
      <c r="E7323">
        <v>67</v>
      </c>
    </row>
    <row r="7324" spans="1:5">
      <c r="A7324" t="s">
        <v>18</v>
      </c>
      <c r="B7324">
        <v>2013</v>
      </c>
      <c r="C7324">
        <v>23</v>
      </c>
      <c r="D7324">
        <v>1</v>
      </c>
      <c r="E7324">
        <v>246</v>
      </c>
    </row>
    <row r="7325" spans="1:5">
      <c r="A7325" t="s">
        <v>19</v>
      </c>
      <c r="B7325">
        <v>2013</v>
      </c>
      <c r="C7325">
        <v>23</v>
      </c>
      <c r="D7325">
        <v>1</v>
      </c>
      <c r="E7325">
        <v>1234</v>
      </c>
    </row>
    <row r="7326" spans="1:5">
      <c r="A7326" t="s">
        <v>20</v>
      </c>
      <c r="B7326">
        <v>2013</v>
      </c>
      <c r="C7326">
        <v>23</v>
      </c>
      <c r="D7326">
        <v>0</v>
      </c>
      <c r="E7326">
        <v>0</v>
      </c>
    </row>
    <row r="7327" spans="1:5">
      <c r="A7327" t="s">
        <v>21</v>
      </c>
      <c r="B7327">
        <v>2013</v>
      </c>
      <c r="C7327">
        <v>23</v>
      </c>
      <c r="D7327">
        <v>32</v>
      </c>
      <c r="E7327">
        <v>25242</v>
      </c>
    </row>
    <row r="7328" spans="1:5">
      <c r="A7328" t="s">
        <v>22</v>
      </c>
      <c r="B7328">
        <v>2013</v>
      </c>
      <c r="C7328">
        <v>23</v>
      </c>
      <c r="D7328">
        <v>12</v>
      </c>
      <c r="E7328">
        <v>978</v>
      </c>
    </row>
    <row r="7329" spans="1:5">
      <c r="A7329" t="s">
        <v>23</v>
      </c>
      <c r="B7329">
        <v>2013</v>
      </c>
      <c r="C7329">
        <v>23</v>
      </c>
      <c r="D7329">
        <v>4</v>
      </c>
      <c r="E7329">
        <v>1647</v>
      </c>
    </row>
    <row r="7330" spans="1:5">
      <c r="A7330" t="s">
        <v>24</v>
      </c>
      <c r="B7330">
        <v>2013</v>
      </c>
      <c r="C7330">
        <v>23</v>
      </c>
      <c r="D7330">
        <v>76</v>
      </c>
      <c r="E7330">
        <v>37130</v>
      </c>
    </row>
    <row r="7331" spans="1:5">
      <c r="A7331" t="s">
        <v>25</v>
      </c>
      <c r="B7331">
        <v>2013</v>
      </c>
      <c r="C7331">
        <v>23</v>
      </c>
      <c r="D7331">
        <v>27</v>
      </c>
      <c r="E7331">
        <v>5687</v>
      </c>
    </row>
    <row r="7332" spans="1:5">
      <c r="A7332" t="s">
        <v>26</v>
      </c>
      <c r="B7332">
        <v>2013</v>
      </c>
      <c r="C7332">
        <v>23</v>
      </c>
      <c r="D7332">
        <v>9</v>
      </c>
      <c r="E7332">
        <v>1086</v>
      </c>
    </row>
    <row r="7333" spans="1:5">
      <c r="A7333" t="s">
        <v>27</v>
      </c>
      <c r="B7333">
        <v>2013</v>
      </c>
      <c r="C7333">
        <v>23</v>
      </c>
      <c r="D7333">
        <v>21</v>
      </c>
      <c r="E7333">
        <v>4132</v>
      </c>
    </row>
    <row r="7334" spans="1:5">
      <c r="A7334" t="s">
        <v>28</v>
      </c>
      <c r="B7334">
        <v>2013</v>
      </c>
      <c r="C7334">
        <v>23</v>
      </c>
      <c r="D7334">
        <v>5</v>
      </c>
      <c r="E7334">
        <v>4813</v>
      </c>
    </row>
    <row r="7335" spans="1:5">
      <c r="A7335" t="s">
        <v>29</v>
      </c>
      <c r="B7335">
        <v>2013</v>
      </c>
      <c r="C7335">
        <v>23</v>
      </c>
      <c r="D7335">
        <v>47</v>
      </c>
      <c r="E7335">
        <v>28521</v>
      </c>
    </row>
    <row r="7336" spans="1:5">
      <c r="A7336" t="s">
        <v>30</v>
      </c>
      <c r="B7336">
        <v>2013</v>
      </c>
      <c r="C7336">
        <v>23</v>
      </c>
      <c r="D7336">
        <v>31</v>
      </c>
      <c r="E7336">
        <v>5332</v>
      </c>
    </row>
    <row r="7337" spans="1:5">
      <c r="A7337" t="s">
        <v>31</v>
      </c>
      <c r="B7337">
        <v>2013</v>
      </c>
      <c r="C7337">
        <v>23</v>
      </c>
      <c r="D7337">
        <v>9</v>
      </c>
      <c r="E7337">
        <v>2914</v>
      </c>
    </row>
    <row r="7338" spans="1:5">
      <c r="A7338" t="s">
        <v>32</v>
      </c>
      <c r="B7338">
        <v>2013</v>
      </c>
      <c r="C7338">
        <v>23</v>
      </c>
      <c r="D7338">
        <v>29</v>
      </c>
      <c r="E7338">
        <v>24908</v>
      </c>
    </row>
    <row r="7339" spans="1:5">
      <c r="A7339" t="s">
        <v>33</v>
      </c>
      <c r="B7339">
        <v>2013</v>
      </c>
      <c r="C7339">
        <v>23</v>
      </c>
      <c r="D7339">
        <v>33</v>
      </c>
      <c r="E7339">
        <v>10150</v>
      </c>
    </row>
    <row r="7340" spans="1:5">
      <c r="A7340" t="s">
        <v>34</v>
      </c>
      <c r="B7340">
        <v>2013</v>
      </c>
      <c r="C7340">
        <v>23</v>
      </c>
      <c r="D7340">
        <v>12</v>
      </c>
      <c r="E7340">
        <v>3798</v>
      </c>
    </row>
    <row r="7341" spans="1:5">
      <c r="A7341" t="s">
        <v>35</v>
      </c>
      <c r="B7341">
        <v>2013</v>
      </c>
      <c r="C7341">
        <v>23</v>
      </c>
      <c r="D7341">
        <v>39</v>
      </c>
      <c r="E7341">
        <v>15428</v>
      </c>
    </row>
    <row r="7342" spans="1:5">
      <c r="A7342" t="s">
        <v>36</v>
      </c>
      <c r="B7342">
        <v>2013</v>
      </c>
      <c r="C7342">
        <v>23</v>
      </c>
      <c r="D7342">
        <v>20</v>
      </c>
      <c r="E7342">
        <v>2866</v>
      </c>
    </row>
    <row r="7343" spans="1:5">
      <c r="A7343" t="s">
        <v>37</v>
      </c>
      <c r="B7343">
        <v>2013</v>
      </c>
      <c r="C7343">
        <v>23</v>
      </c>
      <c r="D7343">
        <v>6</v>
      </c>
      <c r="E7343">
        <v>2039</v>
      </c>
    </row>
    <row r="7344" spans="1:5">
      <c r="A7344" t="s">
        <v>38</v>
      </c>
      <c r="B7344">
        <v>2013</v>
      </c>
      <c r="C7344">
        <v>23</v>
      </c>
      <c r="D7344">
        <v>10</v>
      </c>
      <c r="E7344">
        <v>1395</v>
      </c>
    </row>
    <row r="7345" spans="1:5">
      <c r="A7345" t="s">
        <v>39</v>
      </c>
      <c r="B7345">
        <v>2013</v>
      </c>
      <c r="C7345">
        <v>23</v>
      </c>
      <c r="D7345">
        <v>19</v>
      </c>
      <c r="E7345">
        <v>6419</v>
      </c>
    </row>
    <row r="7346" spans="1:5">
      <c r="A7346" t="s">
        <v>40</v>
      </c>
      <c r="B7346">
        <v>2013</v>
      </c>
      <c r="C7346">
        <v>23</v>
      </c>
      <c r="D7346">
        <v>16</v>
      </c>
      <c r="E7346">
        <v>1929</v>
      </c>
    </row>
    <row r="7347" spans="1:5">
      <c r="A7347" t="s">
        <v>41</v>
      </c>
      <c r="B7347">
        <v>2013</v>
      </c>
      <c r="C7347">
        <v>23</v>
      </c>
      <c r="D7347">
        <v>16</v>
      </c>
      <c r="E7347">
        <v>3293</v>
      </c>
    </row>
    <row r="7348" spans="1:5">
      <c r="A7348" t="s">
        <v>42</v>
      </c>
      <c r="B7348">
        <v>2013</v>
      </c>
      <c r="C7348">
        <v>23</v>
      </c>
      <c r="D7348">
        <v>15</v>
      </c>
      <c r="E7348">
        <v>5032</v>
      </c>
    </row>
    <row r="7349" spans="1:5">
      <c r="A7349" t="s">
        <v>43</v>
      </c>
      <c r="B7349">
        <v>2013</v>
      </c>
      <c r="C7349">
        <v>23</v>
      </c>
      <c r="D7349">
        <v>178</v>
      </c>
      <c r="E7349">
        <v>8508</v>
      </c>
    </row>
    <row r="7350" spans="1:5">
      <c r="A7350" t="s">
        <v>44</v>
      </c>
      <c r="B7350">
        <v>2013</v>
      </c>
      <c r="C7350">
        <v>23</v>
      </c>
      <c r="D7350">
        <v>17</v>
      </c>
      <c r="E7350">
        <v>2957</v>
      </c>
    </row>
    <row r="7351" spans="1:5">
      <c r="A7351" t="s">
        <v>45</v>
      </c>
      <c r="B7351">
        <v>2013</v>
      </c>
      <c r="C7351">
        <v>23</v>
      </c>
      <c r="D7351">
        <v>8</v>
      </c>
      <c r="E7351">
        <v>1233</v>
      </c>
    </row>
    <row r="7352" spans="1:5">
      <c r="A7352" t="s">
        <v>46</v>
      </c>
      <c r="B7352">
        <v>2013</v>
      </c>
      <c r="C7352">
        <v>23</v>
      </c>
      <c r="D7352">
        <v>28</v>
      </c>
      <c r="E7352">
        <v>7052</v>
      </c>
    </row>
    <row r="7353" spans="1:5">
      <c r="A7353" t="s">
        <v>47</v>
      </c>
      <c r="B7353">
        <v>2013</v>
      </c>
      <c r="C7353">
        <v>23</v>
      </c>
      <c r="D7353">
        <v>17</v>
      </c>
      <c r="E7353">
        <v>2925</v>
      </c>
    </row>
    <row r="7354" spans="1:5">
      <c r="A7354" t="s">
        <v>48</v>
      </c>
      <c r="B7354">
        <v>2013</v>
      </c>
      <c r="C7354">
        <v>23</v>
      </c>
      <c r="D7354">
        <v>8</v>
      </c>
      <c r="E7354">
        <v>2166</v>
      </c>
    </row>
    <row r="7355" spans="1:5">
      <c r="A7355" t="s">
        <v>49</v>
      </c>
      <c r="B7355">
        <v>2013</v>
      </c>
      <c r="C7355">
        <v>23</v>
      </c>
      <c r="D7355">
        <v>42</v>
      </c>
      <c r="E7355">
        <v>10256</v>
      </c>
    </row>
    <row r="7356" spans="1:5">
      <c r="A7356" t="s">
        <v>50</v>
      </c>
      <c r="B7356">
        <v>2013</v>
      </c>
      <c r="C7356">
        <v>23</v>
      </c>
      <c r="D7356">
        <v>18</v>
      </c>
      <c r="E7356">
        <v>4449</v>
      </c>
    </row>
    <row r="7357" spans="1:5">
      <c r="A7357" t="s">
        <v>51</v>
      </c>
      <c r="B7357">
        <v>2013</v>
      </c>
      <c r="C7357">
        <v>23</v>
      </c>
      <c r="D7357">
        <v>13</v>
      </c>
      <c r="E7357">
        <v>4928</v>
      </c>
    </row>
    <row r="7358" spans="1:5">
      <c r="A7358" t="s">
        <v>52</v>
      </c>
      <c r="B7358">
        <v>2013</v>
      </c>
      <c r="C7358">
        <v>23</v>
      </c>
      <c r="D7358">
        <v>18</v>
      </c>
      <c r="E7358">
        <v>4064</v>
      </c>
    </row>
    <row r="7359" spans="1:5">
      <c r="A7359" t="s">
        <v>53</v>
      </c>
      <c r="B7359">
        <v>2013</v>
      </c>
      <c r="C7359">
        <v>23</v>
      </c>
      <c r="D7359">
        <v>46</v>
      </c>
      <c r="E7359">
        <v>8449</v>
      </c>
    </row>
    <row r="7360" spans="1:5">
      <c r="A7360" t="s">
        <v>54</v>
      </c>
      <c r="B7360">
        <v>2013</v>
      </c>
      <c r="C7360">
        <v>23</v>
      </c>
      <c r="D7360">
        <v>49</v>
      </c>
      <c r="E7360">
        <v>32762</v>
      </c>
    </row>
    <row r="7361" spans="1:5">
      <c r="A7361" t="s">
        <v>55</v>
      </c>
      <c r="B7361">
        <v>2013</v>
      </c>
      <c r="C7361">
        <v>23</v>
      </c>
      <c r="D7361">
        <v>41</v>
      </c>
      <c r="E7361">
        <v>15624</v>
      </c>
    </row>
    <row r="7362" spans="1:5">
      <c r="A7362" t="s">
        <v>56</v>
      </c>
      <c r="B7362">
        <v>2013</v>
      </c>
      <c r="C7362">
        <v>23</v>
      </c>
      <c r="D7362">
        <v>8</v>
      </c>
      <c r="E7362">
        <v>1912</v>
      </c>
    </row>
    <row r="7363" spans="1:5">
      <c r="A7363" t="s">
        <v>57</v>
      </c>
      <c r="B7363">
        <v>2013</v>
      </c>
      <c r="C7363">
        <v>23</v>
      </c>
      <c r="D7363">
        <v>75</v>
      </c>
      <c r="E7363">
        <v>55650</v>
      </c>
    </row>
    <row r="7364" spans="1:5">
      <c r="A7364" t="s">
        <v>58</v>
      </c>
      <c r="B7364">
        <v>2013</v>
      </c>
      <c r="C7364">
        <v>23</v>
      </c>
      <c r="D7364">
        <v>11</v>
      </c>
      <c r="E7364">
        <v>5410</v>
      </c>
    </row>
    <row r="7365" spans="1:5">
      <c r="A7365" t="s">
        <v>59</v>
      </c>
      <c r="B7365">
        <v>2013</v>
      </c>
      <c r="C7365">
        <v>23</v>
      </c>
      <c r="D7365">
        <v>31</v>
      </c>
      <c r="E7365">
        <v>9442</v>
      </c>
    </row>
    <row r="7366" spans="1:5">
      <c r="A7366" t="s">
        <v>60</v>
      </c>
      <c r="B7366">
        <v>2013</v>
      </c>
      <c r="C7366">
        <v>23</v>
      </c>
      <c r="D7366">
        <v>31</v>
      </c>
      <c r="E7366">
        <v>2787</v>
      </c>
    </row>
    <row r="7367" spans="1:5">
      <c r="A7367" t="s">
        <v>61</v>
      </c>
      <c r="B7367">
        <v>2013</v>
      </c>
      <c r="C7367">
        <v>23</v>
      </c>
      <c r="D7367">
        <v>17</v>
      </c>
      <c r="E7367">
        <v>3327</v>
      </c>
    </row>
    <row r="7368" spans="1:5">
      <c r="A7368" t="s">
        <v>63</v>
      </c>
      <c r="B7368">
        <v>2013</v>
      </c>
      <c r="C7368">
        <v>23</v>
      </c>
      <c r="D7368">
        <v>1</v>
      </c>
      <c r="E7368">
        <v>395</v>
      </c>
    </row>
    <row r="7369" spans="1:5">
      <c r="A7369" t="s">
        <v>62</v>
      </c>
      <c r="B7369">
        <v>2013</v>
      </c>
      <c r="C7369">
        <v>23</v>
      </c>
      <c r="D7369">
        <v>61</v>
      </c>
      <c r="E7369">
        <v>94041</v>
      </c>
    </row>
    <row r="7370" spans="1:5">
      <c r="A7370" t="s">
        <v>6</v>
      </c>
      <c r="B7370">
        <v>2013</v>
      </c>
      <c r="C7370">
        <v>24</v>
      </c>
      <c r="D7370">
        <v>17</v>
      </c>
      <c r="E7370">
        <v>7956</v>
      </c>
    </row>
    <row r="7371" spans="1:5">
      <c r="A7371" t="s">
        <v>12</v>
      </c>
      <c r="B7371">
        <v>2013</v>
      </c>
      <c r="C7371">
        <v>24</v>
      </c>
      <c r="D7371">
        <v>6</v>
      </c>
      <c r="E7371">
        <v>1615</v>
      </c>
    </row>
    <row r="7372" spans="1:5">
      <c r="A7372" t="s">
        <v>13</v>
      </c>
      <c r="B7372">
        <v>2013</v>
      </c>
      <c r="C7372">
        <v>24</v>
      </c>
      <c r="D7372">
        <v>23</v>
      </c>
      <c r="E7372">
        <v>13283</v>
      </c>
    </row>
    <row r="7373" spans="1:5">
      <c r="A7373" t="s">
        <v>14</v>
      </c>
      <c r="B7373">
        <v>2013</v>
      </c>
      <c r="C7373">
        <v>24</v>
      </c>
      <c r="D7373">
        <v>7</v>
      </c>
      <c r="E7373">
        <v>1093</v>
      </c>
    </row>
    <row r="7374" spans="1:5">
      <c r="A7374" t="s">
        <v>15</v>
      </c>
      <c r="B7374">
        <v>2013</v>
      </c>
      <c r="C7374">
        <v>24</v>
      </c>
      <c r="D7374">
        <v>92</v>
      </c>
      <c r="E7374">
        <v>27307</v>
      </c>
    </row>
    <row r="7375" spans="1:5">
      <c r="A7375" t="s">
        <v>16</v>
      </c>
      <c r="B7375">
        <v>2013</v>
      </c>
      <c r="C7375">
        <v>24</v>
      </c>
      <c r="D7375">
        <v>11</v>
      </c>
      <c r="E7375">
        <v>20483</v>
      </c>
    </row>
    <row r="7376" spans="1:5">
      <c r="A7376" t="s">
        <v>17</v>
      </c>
      <c r="B7376">
        <v>2013</v>
      </c>
      <c r="C7376">
        <v>24</v>
      </c>
      <c r="D7376">
        <v>3</v>
      </c>
      <c r="E7376">
        <v>65</v>
      </c>
    </row>
    <row r="7377" spans="1:5">
      <c r="A7377" t="s">
        <v>18</v>
      </c>
      <c r="B7377">
        <v>2013</v>
      </c>
      <c r="C7377">
        <v>24</v>
      </c>
      <c r="D7377">
        <v>1</v>
      </c>
      <c r="E7377">
        <v>183</v>
      </c>
    </row>
    <row r="7378" spans="1:5">
      <c r="A7378" t="s">
        <v>19</v>
      </c>
      <c r="B7378">
        <v>2013</v>
      </c>
      <c r="C7378">
        <v>24</v>
      </c>
      <c r="D7378">
        <v>1</v>
      </c>
      <c r="E7378">
        <v>1303</v>
      </c>
    </row>
    <row r="7379" spans="1:5">
      <c r="A7379" t="s">
        <v>20</v>
      </c>
      <c r="B7379">
        <v>2013</v>
      </c>
      <c r="C7379">
        <v>24</v>
      </c>
      <c r="D7379">
        <v>0</v>
      </c>
      <c r="E7379">
        <v>0</v>
      </c>
    </row>
    <row r="7380" spans="1:5">
      <c r="A7380" t="s">
        <v>21</v>
      </c>
      <c r="B7380">
        <v>2013</v>
      </c>
      <c r="C7380">
        <v>24</v>
      </c>
      <c r="D7380">
        <v>28</v>
      </c>
      <c r="E7380">
        <v>23839</v>
      </c>
    </row>
    <row r="7381" spans="1:5">
      <c r="A7381" t="s">
        <v>22</v>
      </c>
      <c r="B7381">
        <v>2013</v>
      </c>
      <c r="C7381">
        <v>24</v>
      </c>
      <c r="D7381">
        <v>12</v>
      </c>
      <c r="E7381">
        <v>879</v>
      </c>
    </row>
    <row r="7382" spans="1:5">
      <c r="A7382" t="s">
        <v>23</v>
      </c>
      <c r="B7382">
        <v>2013</v>
      </c>
      <c r="C7382">
        <v>24</v>
      </c>
      <c r="D7382">
        <v>4</v>
      </c>
      <c r="E7382">
        <v>1499</v>
      </c>
    </row>
    <row r="7383" spans="1:5">
      <c r="A7383" t="s">
        <v>24</v>
      </c>
      <c r="B7383">
        <v>2013</v>
      </c>
      <c r="C7383">
        <v>24</v>
      </c>
      <c r="D7383">
        <v>74</v>
      </c>
      <c r="E7383">
        <v>30306</v>
      </c>
    </row>
    <row r="7384" spans="1:5">
      <c r="A7384" t="s">
        <v>25</v>
      </c>
      <c r="B7384">
        <v>2013</v>
      </c>
      <c r="C7384">
        <v>24</v>
      </c>
      <c r="D7384">
        <v>30</v>
      </c>
      <c r="E7384">
        <v>5085</v>
      </c>
    </row>
    <row r="7385" spans="1:5">
      <c r="A7385" t="s">
        <v>26</v>
      </c>
      <c r="B7385">
        <v>2013</v>
      </c>
      <c r="C7385">
        <v>24</v>
      </c>
      <c r="D7385">
        <v>9</v>
      </c>
      <c r="E7385">
        <v>1175</v>
      </c>
    </row>
    <row r="7386" spans="1:5">
      <c r="A7386" t="s">
        <v>27</v>
      </c>
      <c r="B7386">
        <v>2013</v>
      </c>
      <c r="C7386">
        <v>24</v>
      </c>
      <c r="D7386">
        <v>20</v>
      </c>
      <c r="E7386">
        <v>4032</v>
      </c>
    </row>
    <row r="7387" spans="1:5">
      <c r="A7387" t="s">
        <v>28</v>
      </c>
      <c r="B7387">
        <v>2013</v>
      </c>
      <c r="C7387">
        <v>24</v>
      </c>
      <c r="D7387">
        <v>6</v>
      </c>
      <c r="E7387">
        <v>4905</v>
      </c>
    </row>
    <row r="7388" spans="1:5">
      <c r="A7388" t="s">
        <v>29</v>
      </c>
      <c r="B7388">
        <v>2013</v>
      </c>
      <c r="C7388">
        <v>24</v>
      </c>
      <c r="D7388">
        <v>49</v>
      </c>
      <c r="E7388">
        <v>30084</v>
      </c>
    </row>
    <row r="7389" spans="1:5">
      <c r="A7389" t="s">
        <v>30</v>
      </c>
      <c r="B7389">
        <v>2013</v>
      </c>
      <c r="C7389">
        <v>24</v>
      </c>
      <c r="D7389">
        <v>30</v>
      </c>
      <c r="E7389">
        <v>5057</v>
      </c>
    </row>
    <row r="7390" spans="1:5">
      <c r="A7390" t="s">
        <v>31</v>
      </c>
      <c r="B7390">
        <v>2013</v>
      </c>
      <c r="C7390">
        <v>24</v>
      </c>
      <c r="D7390">
        <v>9</v>
      </c>
      <c r="E7390">
        <v>2901</v>
      </c>
    </row>
    <row r="7391" spans="1:5">
      <c r="A7391" t="s">
        <v>32</v>
      </c>
      <c r="B7391">
        <v>2013</v>
      </c>
      <c r="C7391">
        <v>24</v>
      </c>
      <c r="D7391">
        <v>29</v>
      </c>
      <c r="E7391">
        <v>24531</v>
      </c>
    </row>
    <row r="7392" spans="1:5">
      <c r="A7392" t="s">
        <v>33</v>
      </c>
      <c r="B7392">
        <v>2013</v>
      </c>
      <c r="C7392">
        <v>24</v>
      </c>
      <c r="D7392">
        <v>35</v>
      </c>
      <c r="E7392">
        <v>9501</v>
      </c>
    </row>
    <row r="7393" spans="1:5">
      <c r="A7393" t="s">
        <v>34</v>
      </c>
      <c r="B7393">
        <v>2013</v>
      </c>
      <c r="C7393">
        <v>24</v>
      </c>
      <c r="D7393">
        <v>11</v>
      </c>
      <c r="E7393">
        <v>3614</v>
      </c>
    </row>
    <row r="7394" spans="1:5">
      <c r="A7394" t="s">
        <v>35</v>
      </c>
      <c r="B7394">
        <v>2013</v>
      </c>
      <c r="C7394">
        <v>24</v>
      </c>
      <c r="D7394">
        <v>38</v>
      </c>
      <c r="E7394">
        <v>14783</v>
      </c>
    </row>
    <row r="7395" spans="1:5">
      <c r="A7395" t="s">
        <v>36</v>
      </c>
      <c r="B7395">
        <v>2013</v>
      </c>
      <c r="C7395">
        <v>24</v>
      </c>
      <c r="D7395">
        <v>19</v>
      </c>
      <c r="E7395">
        <v>2843</v>
      </c>
    </row>
    <row r="7396" spans="1:5">
      <c r="A7396" t="s">
        <v>37</v>
      </c>
      <c r="B7396">
        <v>2013</v>
      </c>
      <c r="C7396">
        <v>24</v>
      </c>
      <c r="D7396">
        <v>5</v>
      </c>
      <c r="E7396">
        <v>1264</v>
      </c>
    </row>
    <row r="7397" spans="1:5">
      <c r="A7397" t="s">
        <v>38</v>
      </c>
      <c r="B7397">
        <v>2013</v>
      </c>
      <c r="C7397">
        <v>24</v>
      </c>
      <c r="D7397">
        <v>9</v>
      </c>
      <c r="E7397">
        <v>961</v>
      </c>
    </row>
    <row r="7398" spans="1:5">
      <c r="A7398" t="s">
        <v>39</v>
      </c>
      <c r="B7398">
        <v>2013</v>
      </c>
      <c r="C7398">
        <v>24</v>
      </c>
      <c r="D7398">
        <v>16</v>
      </c>
      <c r="E7398">
        <v>3135</v>
      </c>
    </row>
    <row r="7399" spans="1:5">
      <c r="A7399" t="s">
        <v>40</v>
      </c>
      <c r="B7399">
        <v>2013</v>
      </c>
      <c r="C7399">
        <v>24</v>
      </c>
      <c r="D7399">
        <v>17</v>
      </c>
      <c r="E7399">
        <v>2736</v>
      </c>
    </row>
    <row r="7400" spans="1:5">
      <c r="A7400" t="s">
        <v>41</v>
      </c>
      <c r="B7400">
        <v>2013</v>
      </c>
      <c r="C7400">
        <v>24</v>
      </c>
      <c r="D7400">
        <v>16</v>
      </c>
      <c r="E7400">
        <v>3312</v>
      </c>
    </row>
    <row r="7401" spans="1:5">
      <c r="A7401" t="s">
        <v>42</v>
      </c>
      <c r="B7401">
        <v>2013</v>
      </c>
      <c r="C7401">
        <v>24</v>
      </c>
      <c r="D7401">
        <v>16</v>
      </c>
      <c r="E7401">
        <v>6135</v>
      </c>
    </row>
    <row r="7402" spans="1:5">
      <c r="A7402" t="s">
        <v>43</v>
      </c>
      <c r="B7402">
        <v>2013</v>
      </c>
      <c r="C7402">
        <v>24</v>
      </c>
      <c r="D7402">
        <v>177</v>
      </c>
      <c r="E7402">
        <v>7711</v>
      </c>
    </row>
    <row r="7403" spans="1:5">
      <c r="A7403" t="s">
        <v>44</v>
      </c>
      <c r="B7403">
        <v>2013</v>
      </c>
      <c r="C7403">
        <v>24</v>
      </c>
      <c r="D7403">
        <v>17</v>
      </c>
      <c r="E7403">
        <v>2957</v>
      </c>
    </row>
    <row r="7404" spans="1:5">
      <c r="A7404" t="s">
        <v>45</v>
      </c>
      <c r="B7404">
        <v>2013</v>
      </c>
      <c r="C7404">
        <v>24</v>
      </c>
      <c r="D7404">
        <v>8</v>
      </c>
      <c r="E7404">
        <v>1327</v>
      </c>
    </row>
    <row r="7405" spans="1:5">
      <c r="A7405" t="s">
        <v>46</v>
      </c>
      <c r="B7405">
        <v>2013</v>
      </c>
      <c r="C7405">
        <v>24</v>
      </c>
      <c r="D7405">
        <v>28</v>
      </c>
      <c r="E7405">
        <v>6924</v>
      </c>
    </row>
    <row r="7406" spans="1:5">
      <c r="A7406" t="s">
        <v>47</v>
      </c>
      <c r="B7406">
        <v>2013</v>
      </c>
      <c r="C7406">
        <v>24</v>
      </c>
      <c r="D7406">
        <v>13</v>
      </c>
      <c r="E7406">
        <v>2536</v>
      </c>
    </row>
    <row r="7407" spans="1:5">
      <c r="A7407" t="s">
        <v>48</v>
      </c>
      <c r="B7407">
        <v>2013</v>
      </c>
      <c r="C7407">
        <v>24</v>
      </c>
      <c r="D7407">
        <v>7</v>
      </c>
      <c r="E7407">
        <v>1946</v>
      </c>
    </row>
    <row r="7408" spans="1:5">
      <c r="A7408" t="s">
        <v>49</v>
      </c>
      <c r="B7408">
        <v>2013</v>
      </c>
      <c r="C7408">
        <v>24</v>
      </c>
      <c r="D7408">
        <v>38</v>
      </c>
      <c r="E7408">
        <v>8276</v>
      </c>
    </row>
    <row r="7409" spans="1:5">
      <c r="A7409" t="s">
        <v>50</v>
      </c>
      <c r="B7409">
        <v>2013</v>
      </c>
      <c r="C7409">
        <v>24</v>
      </c>
      <c r="D7409">
        <v>18</v>
      </c>
      <c r="E7409">
        <v>4105</v>
      </c>
    </row>
    <row r="7410" spans="1:5">
      <c r="A7410" t="s">
        <v>51</v>
      </c>
      <c r="B7410">
        <v>2013</v>
      </c>
      <c r="C7410">
        <v>24</v>
      </c>
      <c r="D7410">
        <v>12</v>
      </c>
      <c r="E7410">
        <v>4920</v>
      </c>
    </row>
    <row r="7411" spans="1:5">
      <c r="A7411" t="s">
        <v>52</v>
      </c>
      <c r="B7411">
        <v>2013</v>
      </c>
      <c r="C7411">
        <v>24</v>
      </c>
      <c r="D7411">
        <v>18</v>
      </c>
      <c r="E7411">
        <v>3253</v>
      </c>
    </row>
    <row r="7412" spans="1:5">
      <c r="A7412" t="s">
        <v>53</v>
      </c>
      <c r="B7412">
        <v>2013</v>
      </c>
      <c r="C7412">
        <v>24</v>
      </c>
      <c r="D7412">
        <v>52</v>
      </c>
      <c r="E7412">
        <v>8511</v>
      </c>
    </row>
    <row r="7413" spans="1:5">
      <c r="A7413" t="s">
        <v>54</v>
      </c>
      <c r="B7413">
        <v>2013</v>
      </c>
      <c r="C7413">
        <v>24</v>
      </c>
      <c r="D7413">
        <v>47</v>
      </c>
      <c r="E7413">
        <v>32352</v>
      </c>
    </row>
    <row r="7414" spans="1:5">
      <c r="A7414" t="s">
        <v>55</v>
      </c>
      <c r="B7414">
        <v>2013</v>
      </c>
      <c r="C7414">
        <v>24</v>
      </c>
      <c r="D7414">
        <v>43</v>
      </c>
      <c r="E7414">
        <v>16998</v>
      </c>
    </row>
    <row r="7415" spans="1:5">
      <c r="A7415" t="s">
        <v>56</v>
      </c>
      <c r="B7415">
        <v>2013</v>
      </c>
      <c r="C7415">
        <v>24</v>
      </c>
      <c r="D7415">
        <v>8</v>
      </c>
      <c r="E7415">
        <v>1862</v>
      </c>
    </row>
    <row r="7416" spans="1:5">
      <c r="A7416" t="s">
        <v>57</v>
      </c>
      <c r="B7416">
        <v>2013</v>
      </c>
      <c r="C7416">
        <v>24</v>
      </c>
      <c r="D7416">
        <v>71</v>
      </c>
      <c r="E7416">
        <v>53444</v>
      </c>
    </row>
    <row r="7417" spans="1:5">
      <c r="A7417" t="s">
        <v>58</v>
      </c>
      <c r="B7417">
        <v>2013</v>
      </c>
      <c r="C7417">
        <v>24</v>
      </c>
      <c r="D7417">
        <v>11</v>
      </c>
      <c r="E7417">
        <v>5202</v>
      </c>
    </row>
    <row r="7418" spans="1:5">
      <c r="A7418" t="s">
        <v>59</v>
      </c>
      <c r="B7418">
        <v>2013</v>
      </c>
      <c r="C7418">
        <v>24</v>
      </c>
      <c r="D7418">
        <v>29</v>
      </c>
      <c r="E7418">
        <v>8343</v>
      </c>
    </row>
    <row r="7419" spans="1:5">
      <c r="A7419" t="s">
        <v>60</v>
      </c>
      <c r="B7419">
        <v>2013</v>
      </c>
      <c r="C7419">
        <v>24</v>
      </c>
      <c r="D7419">
        <v>30</v>
      </c>
      <c r="E7419">
        <v>2561</v>
      </c>
    </row>
    <row r="7420" spans="1:5">
      <c r="A7420" t="s">
        <v>61</v>
      </c>
      <c r="B7420">
        <v>2013</v>
      </c>
      <c r="C7420">
        <v>24</v>
      </c>
      <c r="D7420">
        <v>18</v>
      </c>
      <c r="E7420">
        <v>3372</v>
      </c>
    </row>
    <row r="7421" spans="1:5">
      <c r="A7421" t="s">
        <v>63</v>
      </c>
      <c r="B7421">
        <v>2013</v>
      </c>
      <c r="C7421">
        <v>24</v>
      </c>
      <c r="D7421">
        <v>1</v>
      </c>
      <c r="E7421">
        <v>354</v>
      </c>
    </row>
    <row r="7422" spans="1:5">
      <c r="A7422" t="s">
        <v>62</v>
      </c>
      <c r="B7422">
        <v>2013</v>
      </c>
      <c r="C7422">
        <v>24</v>
      </c>
      <c r="D7422">
        <v>62</v>
      </c>
      <c r="E7422">
        <v>92938</v>
      </c>
    </row>
    <row r="7423" spans="1:5">
      <c r="A7423" t="s">
        <v>6</v>
      </c>
      <c r="B7423">
        <v>2013</v>
      </c>
      <c r="C7423">
        <v>25</v>
      </c>
      <c r="D7423">
        <v>17</v>
      </c>
      <c r="E7423">
        <v>7353</v>
      </c>
    </row>
    <row r="7424" spans="1:5">
      <c r="A7424" t="s">
        <v>12</v>
      </c>
      <c r="B7424">
        <v>2013</v>
      </c>
      <c r="C7424">
        <v>25</v>
      </c>
      <c r="D7424">
        <v>6</v>
      </c>
      <c r="E7424">
        <v>1769</v>
      </c>
    </row>
    <row r="7425" spans="1:5">
      <c r="A7425" t="s">
        <v>13</v>
      </c>
      <c r="B7425">
        <v>2013</v>
      </c>
      <c r="C7425">
        <v>25</v>
      </c>
      <c r="D7425">
        <v>23</v>
      </c>
      <c r="E7425">
        <v>13249</v>
      </c>
    </row>
    <row r="7426" spans="1:5">
      <c r="A7426" t="s">
        <v>14</v>
      </c>
      <c r="B7426">
        <v>2013</v>
      </c>
      <c r="C7426">
        <v>25</v>
      </c>
      <c r="D7426">
        <v>7</v>
      </c>
      <c r="E7426">
        <v>1133</v>
      </c>
    </row>
    <row r="7427" spans="1:5">
      <c r="A7427" t="s">
        <v>15</v>
      </c>
      <c r="B7427">
        <v>2013</v>
      </c>
      <c r="C7427">
        <v>25</v>
      </c>
      <c r="D7427">
        <v>90</v>
      </c>
      <c r="E7427">
        <v>25580</v>
      </c>
    </row>
    <row r="7428" spans="1:5">
      <c r="A7428" t="s">
        <v>16</v>
      </c>
      <c r="B7428">
        <v>2013</v>
      </c>
      <c r="C7428">
        <v>25</v>
      </c>
      <c r="D7428">
        <v>10</v>
      </c>
      <c r="E7428">
        <v>20248</v>
      </c>
    </row>
    <row r="7429" spans="1:5">
      <c r="A7429" t="s">
        <v>17</v>
      </c>
      <c r="B7429">
        <v>2013</v>
      </c>
      <c r="C7429">
        <v>25</v>
      </c>
      <c r="D7429">
        <v>3</v>
      </c>
      <c r="E7429">
        <v>61</v>
      </c>
    </row>
    <row r="7430" spans="1:5">
      <c r="A7430" t="s">
        <v>18</v>
      </c>
      <c r="B7430">
        <v>2013</v>
      </c>
      <c r="C7430">
        <v>25</v>
      </c>
      <c r="D7430">
        <v>1</v>
      </c>
      <c r="E7430">
        <v>172</v>
      </c>
    </row>
    <row r="7431" spans="1:5">
      <c r="A7431" t="s">
        <v>19</v>
      </c>
      <c r="B7431">
        <v>2013</v>
      </c>
      <c r="C7431">
        <v>25</v>
      </c>
      <c r="D7431">
        <v>1</v>
      </c>
      <c r="E7431">
        <v>1341</v>
      </c>
    </row>
    <row r="7432" spans="1:5">
      <c r="A7432" t="s">
        <v>20</v>
      </c>
      <c r="B7432">
        <v>2013</v>
      </c>
      <c r="C7432">
        <v>25</v>
      </c>
      <c r="D7432">
        <v>0</v>
      </c>
      <c r="E7432">
        <v>0</v>
      </c>
    </row>
    <row r="7433" spans="1:5">
      <c r="A7433" t="s">
        <v>21</v>
      </c>
      <c r="B7433">
        <v>2013</v>
      </c>
      <c r="C7433">
        <v>25</v>
      </c>
      <c r="D7433">
        <v>27</v>
      </c>
      <c r="E7433">
        <v>23079</v>
      </c>
    </row>
    <row r="7434" spans="1:5">
      <c r="A7434" t="s">
        <v>22</v>
      </c>
      <c r="B7434">
        <v>2013</v>
      </c>
      <c r="C7434">
        <v>25</v>
      </c>
      <c r="D7434">
        <v>14</v>
      </c>
      <c r="E7434">
        <v>1070</v>
      </c>
    </row>
    <row r="7435" spans="1:5">
      <c r="A7435" t="s">
        <v>23</v>
      </c>
      <c r="B7435">
        <v>2013</v>
      </c>
      <c r="C7435">
        <v>25</v>
      </c>
      <c r="D7435">
        <v>4</v>
      </c>
      <c r="E7435">
        <v>1507</v>
      </c>
    </row>
    <row r="7436" spans="1:5">
      <c r="A7436" t="s">
        <v>24</v>
      </c>
      <c r="B7436">
        <v>2013</v>
      </c>
      <c r="C7436">
        <v>25</v>
      </c>
      <c r="D7436">
        <v>74</v>
      </c>
      <c r="E7436">
        <v>34489</v>
      </c>
    </row>
    <row r="7437" spans="1:5">
      <c r="A7437" t="s">
        <v>25</v>
      </c>
      <c r="B7437">
        <v>2013</v>
      </c>
      <c r="C7437">
        <v>25</v>
      </c>
      <c r="D7437">
        <v>27</v>
      </c>
      <c r="E7437">
        <v>4817</v>
      </c>
    </row>
    <row r="7438" spans="1:5">
      <c r="A7438" t="s">
        <v>26</v>
      </c>
      <c r="B7438">
        <v>2013</v>
      </c>
      <c r="C7438">
        <v>25</v>
      </c>
      <c r="D7438">
        <v>9</v>
      </c>
      <c r="E7438">
        <v>1190</v>
      </c>
    </row>
    <row r="7439" spans="1:5">
      <c r="A7439" t="s">
        <v>27</v>
      </c>
      <c r="B7439">
        <v>2013</v>
      </c>
      <c r="C7439">
        <v>25</v>
      </c>
      <c r="D7439">
        <v>18</v>
      </c>
      <c r="E7439">
        <v>3662</v>
      </c>
    </row>
    <row r="7440" spans="1:5">
      <c r="A7440" t="s">
        <v>28</v>
      </c>
      <c r="B7440">
        <v>2013</v>
      </c>
      <c r="C7440">
        <v>25</v>
      </c>
      <c r="D7440">
        <v>5</v>
      </c>
      <c r="E7440">
        <v>4063</v>
      </c>
    </row>
    <row r="7441" spans="1:5">
      <c r="A7441" t="s">
        <v>29</v>
      </c>
      <c r="B7441">
        <v>2013</v>
      </c>
      <c r="C7441">
        <v>25</v>
      </c>
      <c r="D7441">
        <v>49</v>
      </c>
      <c r="E7441">
        <v>30159</v>
      </c>
    </row>
    <row r="7442" spans="1:5">
      <c r="A7442" t="s">
        <v>30</v>
      </c>
      <c r="B7442">
        <v>2013</v>
      </c>
      <c r="C7442">
        <v>25</v>
      </c>
      <c r="D7442">
        <v>29</v>
      </c>
      <c r="E7442">
        <v>4886</v>
      </c>
    </row>
    <row r="7443" spans="1:5">
      <c r="A7443" t="s">
        <v>31</v>
      </c>
      <c r="B7443">
        <v>2013</v>
      </c>
      <c r="C7443">
        <v>25</v>
      </c>
      <c r="D7443">
        <v>10</v>
      </c>
      <c r="E7443">
        <v>7131</v>
      </c>
    </row>
    <row r="7444" spans="1:5">
      <c r="A7444" t="s">
        <v>32</v>
      </c>
      <c r="B7444">
        <v>2013</v>
      </c>
      <c r="C7444">
        <v>25</v>
      </c>
      <c r="D7444">
        <v>28</v>
      </c>
      <c r="E7444">
        <v>22903</v>
      </c>
    </row>
    <row r="7445" spans="1:5">
      <c r="A7445" t="s">
        <v>33</v>
      </c>
      <c r="B7445">
        <v>2013</v>
      </c>
      <c r="C7445">
        <v>25</v>
      </c>
      <c r="D7445">
        <v>34</v>
      </c>
      <c r="E7445">
        <v>10601</v>
      </c>
    </row>
    <row r="7446" spans="1:5">
      <c r="A7446" t="s">
        <v>34</v>
      </c>
      <c r="B7446">
        <v>2013</v>
      </c>
      <c r="C7446">
        <v>25</v>
      </c>
      <c r="D7446">
        <v>12</v>
      </c>
      <c r="E7446">
        <v>3300</v>
      </c>
    </row>
    <row r="7447" spans="1:5">
      <c r="A7447" t="s">
        <v>35</v>
      </c>
      <c r="B7447">
        <v>2013</v>
      </c>
      <c r="C7447">
        <v>25</v>
      </c>
      <c r="D7447">
        <v>40</v>
      </c>
      <c r="E7447">
        <v>15403</v>
      </c>
    </row>
    <row r="7448" spans="1:5">
      <c r="A7448" t="s">
        <v>36</v>
      </c>
      <c r="B7448">
        <v>2013</v>
      </c>
      <c r="C7448">
        <v>25</v>
      </c>
      <c r="D7448">
        <v>19</v>
      </c>
      <c r="E7448">
        <v>2962</v>
      </c>
    </row>
    <row r="7449" spans="1:5">
      <c r="A7449" t="s">
        <v>37</v>
      </c>
      <c r="B7449">
        <v>2013</v>
      </c>
      <c r="C7449">
        <v>25</v>
      </c>
      <c r="D7449">
        <v>5</v>
      </c>
      <c r="E7449">
        <v>1322</v>
      </c>
    </row>
    <row r="7450" spans="1:5">
      <c r="A7450" t="s">
        <v>38</v>
      </c>
      <c r="B7450">
        <v>2013</v>
      </c>
      <c r="C7450">
        <v>25</v>
      </c>
      <c r="D7450">
        <v>8</v>
      </c>
      <c r="E7450">
        <v>935</v>
      </c>
    </row>
    <row r="7451" spans="1:5">
      <c r="A7451" t="s">
        <v>39</v>
      </c>
      <c r="B7451">
        <v>2013</v>
      </c>
      <c r="C7451">
        <v>25</v>
      </c>
      <c r="D7451">
        <v>18</v>
      </c>
      <c r="E7451">
        <v>6105</v>
      </c>
    </row>
    <row r="7452" spans="1:5">
      <c r="A7452" t="s">
        <v>40</v>
      </c>
      <c r="B7452">
        <v>2013</v>
      </c>
      <c r="C7452">
        <v>25</v>
      </c>
      <c r="D7452">
        <v>17</v>
      </c>
      <c r="E7452">
        <v>2564</v>
      </c>
    </row>
    <row r="7453" spans="1:5">
      <c r="A7453" t="s">
        <v>41</v>
      </c>
      <c r="B7453">
        <v>2013</v>
      </c>
      <c r="C7453">
        <v>25</v>
      </c>
      <c r="D7453">
        <v>16</v>
      </c>
      <c r="E7453">
        <v>3257</v>
      </c>
    </row>
    <row r="7454" spans="1:5">
      <c r="A7454" t="s">
        <v>42</v>
      </c>
      <c r="B7454">
        <v>2013</v>
      </c>
      <c r="C7454">
        <v>25</v>
      </c>
      <c r="D7454">
        <v>18</v>
      </c>
      <c r="E7454">
        <v>6665</v>
      </c>
    </row>
    <row r="7455" spans="1:5">
      <c r="A7455" t="s">
        <v>43</v>
      </c>
      <c r="B7455">
        <v>2013</v>
      </c>
      <c r="C7455">
        <v>25</v>
      </c>
      <c r="D7455">
        <v>176</v>
      </c>
      <c r="E7455">
        <v>8143</v>
      </c>
    </row>
    <row r="7456" spans="1:5">
      <c r="A7456" t="s">
        <v>44</v>
      </c>
      <c r="B7456">
        <v>2013</v>
      </c>
      <c r="C7456">
        <v>25</v>
      </c>
      <c r="D7456">
        <v>19</v>
      </c>
      <c r="E7456">
        <v>3630</v>
      </c>
    </row>
    <row r="7457" spans="1:5">
      <c r="A7457" t="s">
        <v>45</v>
      </c>
      <c r="B7457">
        <v>2013</v>
      </c>
      <c r="C7457">
        <v>25</v>
      </c>
      <c r="D7457">
        <v>8</v>
      </c>
      <c r="E7457">
        <v>928</v>
      </c>
    </row>
    <row r="7458" spans="1:5">
      <c r="A7458" t="s">
        <v>46</v>
      </c>
      <c r="B7458">
        <v>2013</v>
      </c>
      <c r="C7458">
        <v>25</v>
      </c>
      <c r="D7458">
        <v>29</v>
      </c>
      <c r="E7458">
        <v>7066</v>
      </c>
    </row>
    <row r="7459" spans="1:5">
      <c r="A7459" t="s">
        <v>47</v>
      </c>
      <c r="B7459">
        <v>2013</v>
      </c>
      <c r="C7459">
        <v>25</v>
      </c>
      <c r="D7459">
        <v>16</v>
      </c>
      <c r="E7459">
        <v>2498</v>
      </c>
    </row>
    <row r="7460" spans="1:5">
      <c r="A7460" t="s">
        <v>48</v>
      </c>
      <c r="B7460">
        <v>2013</v>
      </c>
      <c r="C7460">
        <v>25</v>
      </c>
      <c r="D7460">
        <v>8</v>
      </c>
      <c r="E7460">
        <v>1275</v>
      </c>
    </row>
    <row r="7461" spans="1:5">
      <c r="A7461" t="s">
        <v>49</v>
      </c>
      <c r="B7461">
        <v>2013</v>
      </c>
      <c r="C7461">
        <v>25</v>
      </c>
      <c r="D7461">
        <v>41</v>
      </c>
      <c r="E7461">
        <v>9282</v>
      </c>
    </row>
    <row r="7462" spans="1:5">
      <c r="A7462" t="s">
        <v>50</v>
      </c>
      <c r="B7462">
        <v>2013</v>
      </c>
      <c r="C7462">
        <v>25</v>
      </c>
      <c r="D7462">
        <v>18</v>
      </c>
      <c r="E7462">
        <v>3677</v>
      </c>
    </row>
    <row r="7463" spans="1:5">
      <c r="A7463" t="s">
        <v>51</v>
      </c>
      <c r="B7463">
        <v>2013</v>
      </c>
      <c r="C7463">
        <v>25</v>
      </c>
      <c r="D7463">
        <v>11</v>
      </c>
      <c r="E7463">
        <v>4436</v>
      </c>
    </row>
    <row r="7464" spans="1:5">
      <c r="A7464" t="s">
        <v>52</v>
      </c>
      <c r="B7464">
        <v>2013</v>
      </c>
      <c r="C7464">
        <v>25</v>
      </c>
      <c r="D7464">
        <v>2</v>
      </c>
      <c r="E7464">
        <v>449</v>
      </c>
    </row>
    <row r="7465" spans="1:5">
      <c r="A7465" t="s">
        <v>53</v>
      </c>
      <c r="B7465">
        <v>2013</v>
      </c>
      <c r="C7465">
        <v>25</v>
      </c>
      <c r="D7465">
        <v>49</v>
      </c>
      <c r="E7465">
        <v>7649</v>
      </c>
    </row>
    <row r="7466" spans="1:5">
      <c r="A7466" t="s">
        <v>54</v>
      </c>
      <c r="B7466">
        <v>2013</v>
      </c>
      <c r="C7466">
        <v>25</v>
      </c>
      <c r="D7466">
        <v>47</v>
      </c>
      <c r="E7466">
        <v>31037</v>
      </c>
    </row>
    <row r="7467" spans="1:5">
      <c r="A7467" t="s">
        <v>55</v>
      </c>
      <c r="B7467">
        <v>2013</v>
      </c>
      <c r="C7467">
        <v>25</v>
      </c>
      <c r="D7467">
        <v>42</v>
      </c>
      <c r="E7467">
        <v>16300</v>
      </c>
    </row>
    <row r="7468" spans="1:5">
      <c r="A7468" t="s">
        <v>56</v>
      </c>
      <c r="B7468">
        <v>2013</v>
      </c>
      <c r="C7468">
        <v>25</v>
      </c>
      <c r="D7468">
        <v>8</v>
      </c>
      <c r="E7468">
        <v>1965</v>
      </c>
    </row>
    <row r="7469" spans="1:5">
      <c r="A7469" t="s">
        <v>57</v>
      </c>
      <c r="B7469">
        <v>2013</v>
      </c>
      <c r="C7469">
        <v>25</v>
      </c>
      <c r="D7469">
        <v>76</v>
      </c>
      <c r="E7469">
        <v>56870</v>
      </c>
    </row>
    <row r="7470" spans="1:5">
      <c r="A7470" t="s">
        <v>58</v>
      </c>
      <c r="B7470">
        <v>2013</v>
      </c>
      <c r="C7470">
        <v>25</v>
      </c>
      <c r="D7470">
        <v>11</v>
      </c>
      <c r="E7470">
        <v>4397</v>
      </c>
    </row>
    <row r="7471" spans="1:5">
      <c r="A7471" t="s">
        <v>59</v>
      </c>
      <c r="B7471">
        <v>2013</v>
      </c>
      <c r="C7471">
        <v>25</v>
      </c>
      <c r="D7471">
        <v>29</v>
      </c>
      <c r="E7471">
        <v>9212</v>
      </c>
    </row>
    <row r="7472" spans="1:5">
      <c r="A7472" t="s">
        <v>60</v>
      </c>
      <c r="B7472">
        <v>2013</v>
      </c>
      <c r="C7472">
        <v>25</v>
      </c>
      <c r="D7472">
        <v>29</v>
      </c>
      <c r="E7472">
        <v>2617</v>
      </c>
    </row>
    <row r="7473" spans="1:5">
      <c r="A7473" t="s">
        <v>61</v>
      </c>
      <c r="B7473">
        <v>2013</v>
      </c>
      <c r="C7473">
        <v>25</v>
      </c>
      <c r="D7473">
        <v>17</v>
      </c>
      <c r="E7473">
        <v>3133</v>
      </c>
    </row>
    <row r="7474" spans="1:5">
      <c r="A7474" t="s">
        <v>63</v>
      </c>
      <c r="B7474">
        <v>2013</v>
      </c>
      <c r="C7474">
        <v>25</v>
      </c>
      <c r="D7474">
        <v>1</v>
      </c>
      <c r="E7474">
        <v>387</v>
      </c>
    </row>
    <row r="7475" spans="1:5">
      <c r="A7475" t="s">
        <v>62</v>
      </c>
      <c r="B7475">
        <v>2013</v>
      </c>
      <c r="C7475">
        <v>25</v>
      </c>
      <c r="D7475">
        <v>62</v>
      </c>
      <c r="E7475">
        <v>94797</v>
      </c>
    </row>
    <row r="7476" spans="1:5">
      <c r="A7476" t="s">
        <v>6</v>
      </c>
      <c r="B7476">
        <v>2013</v>
      </c>
      <c r="C7476">
        <v>26</v>
      </c>
      <c r="D7476">
        <v>18</v>
      </c>
      <c r="E7476">
        <v>7557</v>
      </c>
    </row>
    <row r="7477" spans="1:5">
      <c r="A7477" t="s">
        <v>12</v>
      </c>
      <c r="B7477">
        <v>2013</v>
      </c>
      <c r="C7477">
        <v>26</v>
      </c>
      <c r="D7477">
        <v>4</v>
      </c>
      <c r="E7477">
        <v>1221</v>
      </c>
    </row>
    <row r="7478" spans="1:5">
      <c r="A7478" t="s">
        <v>13</v>
      </c>
      <c r="B7478">
        <v>2013</v>
      </c>
      <c r="C7478">
        <v>26</v>
      </c>
      <c r="D7478">
        <v>22</v>
      </c>
      <c r="E7478">
        <v>12790</v>
      </c>
    </row>
    <row r="7479" spans="1:5">
      <c r="A7479" t="s">
        <v>14</v>
      </c>
      <c r="B7479">
        <v>2013</v>
      </c>
      <c r="C7479">
        <v>26</v>
      </c>
      <c r="D7479">
        <v>5</v>
      </c>
      <c r="E7479">
        <v>801</v>
      </c>
    </row>
    <row r="7480" spans="1:5">
      <c r="A7480" t="s">
        <v>15</v>
      </c>
      <c r="B7480">
        <v>2013</v>
      </c>
      <c r="C7480">
        <v>26</v>
      </c>
      <c r="D7480">
        <v>89</v>
      </c>
      <c r="E7480">
        <v>25081</v>
      </c>
    </row>
    <row r="7481" spans="1:5">
      <c r="A7481" t="s">
        <v>16</v>
      </c>
      <c r="B7481">
        <v>2013</v>
      </c>
      <c r="C7481">
        <v>26</v>
      </c>
      <c r="D7481">
        <v>10</v>
      </c>
      <c r="E7481">
        <v>20688</v>
      </c>
    </row>
    <row r="7482" spans="1:5">
      <c r="A7482" t="s">
        <v>17</v>
      </c>
      <c r="B7482">
        <v>2013</v>
      </c>
      <c r="C7482">
        <v>26</v>
      </c>
      <c r="D7482">
        <v>3</v>
      </c>
      <c r="E7482">
        <v>59</v>
      </c>
    </row>
    <row r="7483" spans="1:5">
      <c r="A7483" t="s">
        <v>18</v>
      </c>
      <c r="B7483">
        <v>2013</v>
      </c>
      <c r="C7483">
        <v>26</v>
      </c>
      <c r="D7483">
        <v>1</v>
      </c>
      <c r="E7483">
        <v>217</v>
      </c>
    </row>
    <row r="7484" spans="1:5">
      <c r="A7484" t="s">
        <v>19</v>
      </c>
      <c r="B7484">
        <v>2013</v>
      </c>
      <c r="C7484">
        <v>26</v>
      </c>
      <c r="D7484">
        <v>1</v>
      </c>
      <c r="E7484">
        <v>1251</v>
      </c>
    </row>
    <row r="7485" spans="1:5">
      <c r="A7485" t="s">
        <v>20</v>
      </c>
      <c r="B7485">
        <v>2013</v>
      </c>
      <c r="C7485">
        <v>26</v>
      </c>
      <c r="D7485">
        <v>0</v>
      </c>
      <c r="E7485">
        <v>0</v>
      </c>
    </row>
    <row r="7486" spans="1:5">
      <c r="A7486" t="s">
        <v>21</v>
      </c>
      <c r="B7486">
        <v>2013</v>
      </c>
      <c r="C7486">
        <v>26</v>
      </c>
      <c r="D7486">
        <v>29</v>
      </c>
      <c r="E7486">
        <v>24709</v>
      </c>
    </row>
    <row r="7487" spans="1:5">
      <c r="A7487" t="s">
        <v>22</v>
      </c>
      <c r="B7487">
        <v>2013</v>
      </c>
      <c r="C7487">
        <v>26</v>
      </c>
      <c r="D7487">
        <v>13</v>
      </c>
      <c r="E7487">
        <v>1064</v>
      </c>
    </row>
    <row r="7488" spans="1:5">
      <c r="A7488" t="s">
        <v>23</v>
      </c>
      <c r="B7488">
        <v>2013</v>
      </c>
      <c r="C7488">
        <v>26</v>
      </c>
      <c r="D7488">
        <v>4</v>
      </c>
      <c r="E7488">
        <v>1589</v>
      </c>
    </row>
    <row r="7489" spans="1:5">
      <c r="A7489" t="s">
        <v>24</v>
      </c>
      <c r="B7489">
        <v>2013</v>
      </c>
      <c r="C7489">
        <v>26</v>
      </c>
      <c r="D7489">
        <v>72</v>
      </c>
      <c r="E7489">
        <v>35134</v>
      </c>
    </row>
    <row r="7490" spans="1:5">
      <c r="A7490" t="s">
        <v>25</v>
      </c>
      <c r="B7490">
        <v>2013</v>
      </c>
      <c r="C7490">
        <v>26</v>
      </c>
      <c r="D7490">
        <v>29</v>
      </c>
      <c r="E7490">
        <v>4962</v>
      </c>
    </row>
    <row r="7491" spans="1:5">
      <c r="A7491" t="s">
        <v>26</v>
      </c>
      <c r="B7491">
        <v>2013</v>
      </c>
      <c r="C7491">
        <v>26</v>
      </c>
      <c r="D7491">
        <v>9</v>
      </c>
      <c r="E7491">
        <v>1037</v>
      </c>
    </row>
    <row r="7492" spans="1:5">
      <c r="A7492" t="s">
        <v>27</v>
      </c>
      <c r="B7492">
        <v>2013</v>
      </c>
      <c r="C7492">
        <v>26</v>
      </c>
      <c r="D7492">
        <v>19</v>
      </c>
      <c r="E7492">
        <v>3908</v>
      </c>
    </row>
    <row r="7493" spans="1:5">
      <c r="A7493" t="s">
        <v>28</v>
      </c>
      <c r="B7493">
        <v>2013</v>
      </c>
      <c r="C7493">
        <v>26</v>
      </c>
      <c r="D7493">
        <v>6</v>
      </c>
      <c r="E7493">
        <v>4873</v>
      </c>
    </row>
    <row r="7494" spans="1:5">
      <c r="A7494" t="s">
        <v>29</v>
      </c>
      <c r="B7494">
        <v>2013</v>
      </c>
      <c r="C7494">
        <v>26</v>
      </c>
      <c r="D7494">
        <v>49</v>
      </c>
      <c r="E7494">
        <v>28847</v>
      </c>
    </row>
    <row r="7495" spans="1:5">
      <c r="A7495" t="s">
        <v>30</v>
      </c>
      <c r="B7495">
        <v>2013</v>
      </c>
      <c r="C7495">
        <v>26</v>
      </c>
      <c r="D7495">
        <v>29</v>
      </c>
      <c r="E7495">
        <v>4870</v>
      </c>
    </row>
    <row r="7496" spans="1:5">
      <c r="A7496" t="s">
        <v>31</v>
      </c>
      <c r="B7496">
        <v>2013</v>
      </c>
      <c r="C7496">
        <v>26</v>
      </c>
      <c r="D7496">
        <v>10</v>
      </c>
      <c r="E7496">
        <v>7000</v>
      </c>
    </row>
    <row r="7497" spans="1:5">
      <c r="A7497" t="s">
        <v>32</v>
      </c>
      <c r="B7497">
        <v>2013</v>
      </c>
      <c r="C7497">
        <v>26</v>
      </c>
      <c r="D7497">
        <v>29</v>
      </c>
      <c r="E7497">
        <v>24243</v>
      </c>
    </row>
    <row r="7498" spans="1:5">
      <c r="A7498" t="s">
        <v>33</v>
      </c>
      <c r="B7498">
        <v>2013</v>
      </c>
      <c r="C7498">
        <v>26</v>
      </c>
      <c r="D7498">
        <v>35</v>
      </c>
      <c r="E7498">
        <v>10592</v>
      </c>
    </row>
    <row r="7499" spans="1:5">
      <c r="A7499" t="s">
        <v>34</v>
      </c>
      <c r="B7499">
        <v>2013</v>
      </c>
      <c r="C7499">
        <v>26</v>
      </c>
      <c r="D7499">
        <v>12</v>
      </c>
      <c r="E7499">
        <v>3830</v>
      </c>
    </row>
    <row r="7500" spans="1:5">
      <c r="A7500" t="s">
        <v>35</v>
      </c>
      <c r="B7500">
        <v>2013</v>
      </c>
      <c r="C7500">
        <v>26</v>
      </c>
      <c r="D7500">
        <v>39</v>
      </c>
      <c r="E7500">
        <v>13559</v>
      </c>
    </row>
    <row r="7501" spans="1:5">
      <c r="A7501" t="s">
        <v>36</v>
      </c>
      <c r="B7501">
        <v>2013</v>
      </c>
      <c r="C7501">
        <v>26</v>
      </c>
      <c r="D7501">
        <v>19</v>
      </c>
      <c r="E7501">
        <v>2696</v>
      </c>
    </row>
    <row r="7502" spans="1:5">
      <c r="A7502" t="s">
        <v>37</v>
      </c>
      <c r="B7502">
        <v>2013</v>
      </c>
      <c r="C7502">
        <v>26</v>
      </c>
      <c r="D7502">
        <v>5</v>
      </c>
      <c r="E7502">
        <v>1275</v>
      </c>
    </row>
    <row r="7503" spans="1:5">
      <c r="A7503" t="s">
        <v>38</v>
      </c>
      <c r="B7503">
        <v>2013</v>
      </c>
      <c r="C7503">
        <v>26</v>
      </c>
      <c r="D7503">
        <v>9</v>
      </c>
      <c r="E7503">
        <v>911</v>
      </c>
    </row>
    <row r="7504" spans="1:5">
      <c r="A7504" t="s">
        <v>39</v>
      </c>
      <c r="B7504">
        <v>2013</v>
      </c>
      <c r="C7504">
        <v>26</v>
      </c>
      <c r="D7504">
        <v>18</v>
      </c>
      <c r="E7504">
        <v>6209</v>
      </c>
    </row>
    <row r="7505" spans="1:5">
      <c r="A7505" t="s">
        <v>40</v>
      </c>
      <c r="B7505">
        <v>2013</v>
      </c>
      <c r="C7505">
        <v>26</v>
      </c>
      <c r="D7505">
        <v>16</v>
      </c>
      <c r="E7505">
        <v>2350</v>
      </c>
    </row>
    <row r="7506" spans="1:5">
      <c r="A7506" t="s">
        <v>41</v>
      </c>
      <c r="B7506">
        <v>2013</v>
      </c>
      <c r="C7506">
        <v>26</v>
      </c>
      <c r="D7506">
        <v>16</v>
      </c>
      <c r="E7506">
        <v>3138</v>
      </c>
    </row>
    <row r="7507" spans="1:5">
      <c r="A7507" t="s">
        <v>42</v>
      </c>
      <c r="B7507">
        <v>2013</v>
      </c>
      <c r="C7507">
        <v>26</v>
      </c>
      <c r="D7507">
        <v>18</v>
      </c>
      <c r="E7507">
        <v>6422</v>
      </c>
    </row>
    <row r="7508" spans="1:5">
      <c r="A7508" t="s">
        <v>43</v>
      </c>
      <c r="B7508">
        <v>2013</v>
      </c>
      <c r="C7508">
        <v>26</v>
      </c>
      <c r="D7508">
        <v>176</v>
      </c>
      <c r="E7508">
        <v>8737</v>
      </c>
    </row>
    <row r="7509" spans="1:5">
      <c r="A7509" t="s">
        <v>44</v>
      </c>
      <c r="B7509">
        <v>2013</v>
      </c>
      <c r="C7509">
        <v>26</v>
      </c>
      <c r="D7509">
        <v>19</v>
      </c>
      <c r="E7509">
        <v>3136</v>
      </c>
    </row>
    <row r="7510" spans="1:5">
      <c r="A7510" t="s">
        <v>45</v>
      </c>
      <c r="B7510">
        <v>2013</v>
      </c>
      <c r="C7510">
        <v>26</v>
      </c>
      <c r="D7510">
        <v>8</v>
      </c>
      <c r="E7510">
        <v>1279</v>
      </c>
    </row>
    <row r="7511" spans="1:5">
      <c r="A7511" t="s">
        <v>46</v>
      </c>
      <c r="B7511">
        <v>2013</v>
      </c>
      <c r="C7511">
        <v>26</v>
      </c>
      <c r="D7511">
        <v>29</v>
      </c>
      <c r="E7511">
        <v>7535</v>
      </c>
    </row>
    <row r="7512" spans="1:5">
      <c r="A7512" t="s">
        <v>47</v>
      </c>
      <c r="B7512">
        <v>2013</v>
      </c>
      <c r="C7512">
        <v>26</v>
      </c>
      <c r="D7512">
        <v>16</v>
      </c>
      <c r="E7512">
        <v>2195</v>
      </c>
    </row>
    <row r="7513" spans="1:5">
      <c r="A7513" t="s">
        <v>48</v>
      </c>
      <c r="B7513">
        <v>2013</v>
      </c>
      <c r="C7513">
        <v>26</v>
      </c>
      <c r="D7513">
        <v>7</v>
      </c>
      <c r="E7513">
        <v>1069</v>
      </c>
    </row>
    <row r="7514" spans="1:5">
      <c r="A7514" t="s">
        <v>49</v>
      </c>
      <c r="B7514">
        <v>2013</v>
      </c>
      <c r="C7514">
        <v>26</v>
      </c>
      <c r="D7514">
        <v>38</v>
      </c>
      <c r="E7514">
        <v>8772</v>
      </c>
    </row>
    <row r="7515" spans="1:5">
      <c r="A7515" t="s">
        <v>50</v>
      </c>
      <c r="B7515">
        <v>2013</v>
      </c>
      <c r="C7515">
        <v>26</v>
      </c>
      <c r="D7515">
        <v>17</v>
      </c>
      <c r="E7515">
        <v>4128</v>
      </c>
    </row>
    <row r="7516" spans="1:5">
      <c r="A7516" t="s">
        <v>51</v>
      </c>
      <c r="B7516">
        <v>2013</v>
      </c>
      <c r="C7516">
        <v>26</v>
      </c>
      <c r="D7516">
        <v>10</v>
      </c>
      <c r="E7516">
        <v>3980</v>
      </c>
    </row>
    <row r="7517" spans="1:5">
      <c r="A7517" t="s">
        <v>52</v>
      </c>
      <c r="B7517">
        <v>2013</v>
      </c>
      <c r="C7517">
        <v>26</v>
      </c>
      <c r="D7517">
        <v>3</v>
      </c>
      <c r="E7517">
        <v>582</v>
      </c>
    </row>
    <row r="7518" spans="1:5">
      <c r="A7518" t="s">
        <v>53</v>
      </c>
      <c r="B7518">
        <v>2013</v>
      </c>
      <c r="C7518">
        <v>26</v>
      </c>
      <c r="D7518">
        <v>51</v>
      </c>
      <c r="E7518">
        <v>8157</v>
      </c>
    </row>
    <row r="7519" spans="1:5">
      <c r="A7519" t="s">
        <v>54</v>
      </c>
      <c r="B7519">
        <v>2013</v>
      </c>
      <c r="C7519">
        <v>26</v>
      </c>
      <c r="D7519">
        <v>46</v>
      </c>
      <c r="E7519">
        <v>30861</v>
      </c>
    </row>
    <row r="7520" spans="1:5">
      <c r="A7520" t="s">
        <v>55</v>
      </c>
      <c r="B7520">
        <v>2013</v>
      </c>
      <c r="C7520">
        <v>26</v>
      </c>
      <c r="D7520">
        <v>43</v>
      </c>
      <c r="E7520">
        <v>16606</v>
      </c>
    </row>
    <row r="7521" spans="1:5">
      <c r="A7521" t="s">
        <v>56</v>
      </c>
      <c r="B7521">
        <v>2013</v>
      </c>
      <c r="C7521">
        <v>26</v>
      </c>
      <c r="D7521">
        <v>6</v>
      </c>
      <c r="E7521">
        <v>1314</v>
      </c>
    </row>
    <row r="7522" spans="1:5">
      <c r="A7522" t="s">
        <v>57</v>
      </c>
      <c r="B7522">
        <v>2013</v>
      </c>
      <c r="C7522">
        <v>26</v>
      </c>
      <c r="D7522">
        <v>78</v>
      </c>
      <c r="E7522">
        <v>51981</v>
      </c>
    </row>
    <row r="7523" spans="1:5">
      <c r="A7523" t="s">
        <v>58</v>
      </c>
      <c r="B7523">
        <v>2013</v>
      </c>
      <c r="C7523">
        <v>26</v>
      </c>
      <c r="D7523">
        <v>10</v>
      </c>
      <c r="E7523">
        <v>4473</v>
      </c>
    </row>
    <row r="7524" spans="1:5">
      <c r="A7524" t="s">
        <v>59</v>
      </c>
      <c r="B7524">
        <v>2013</v>
      </c>
      <c r="C7524">
        <v>26</v>
      </c>
      <c r="D7524">
        <v>29</v>
      </c>
      <c r="E7524">
        <v>9592</v>
      </c>
    </row>
    <row r="7525" spans="1:5">
      <c r="A7525" t="s">
        <v>60</v>
      </c>
      <c r="B7525">
        <v>2013</v>
      </c>
      <c r="C7525">
        <v>26</v>
      </c>
      <c r="D7525">
        <v>29</v>
      </c>
      <c r="E7525">
        <v>2591</v>
      </c>
    </row>
    <row r="7526" spans="1:5">
      <c r="A7526" t="s">
        <v>61</v>
      </c>
      <c r="B7526">
        <v>2013</v>
      </c>
      <c r="C7526">
        <v>26</v>
      </c>
      <c r="D7526">
        <v>17</v>
      </c>
      <c r="E7526">
        <v>3145</v>
      </c>
    </row>
    <row r="7527" spans="1:5">
      <c r="A7527" t="s">
        <v>63</v>
      </c>
      <c r="B7527">
        <v>2013</v>
      </c>
      <c r="C7527">
        <v>26</v>
      </c>
      <c r="D7527">
        <v>1</v>
      </c>
      <c r="E7527">
        <v>437</v>
      </c>
    </row>
    <row r="7528" spans="1:5">
      <c r="A7528" t="s">
        <v>62</v>
      </c>
      <c r="B7528">
        <v>2013</v>
      </c>
      <c r="C7528">
        <v>26</v>
      </c>
      <c r="D7528">
        <v>52</v>
      </c>
      <c r="E7528">
        <v>92578</v>
      </c>
    </row>
    <row r="7529" spans="1:5">
      <c r="A7529" t="s">
        <v>6</v>
      </c>
      <c r="B7529">
        <v>2013</v>
      </c>
      <c r="C7529">
        <v>27</v>
      </c>
      <c r="D7529">
        <v>17</v>
      </c>
      <c r="E7529">
        <v>6115</v>
      </c>
    </row>
    <row r="7530" spans="1:5">
      <c r="A7530" t="s">
        <v>12</v>
      </c>
      <c r="B7530">
        <v>2013</v>
      </c>
      <c r="C7530">
        <v>27</v>
      </c>
      <c r="D7530">
        <v>4</v>
      </c>
      <c r="E7530">
        <v>1196</v>
      </c>
    </row>
    <row r="7531" spans="1:5">
      <c r="A7531" t="s">
        <v>13</v>
      </c>
      <c r="B7531">
        <v>2013</v>
      </c>
      <c r="C7531">
        <v>27</v>
      </c>
      <c r="D7531">
        <v>22</v>
      </c>
      <c r="E7531">
        <v>11108</v>
      </c>
    </row>
    <row r="7532" spans="1:5">
      <c r="A7532" t="s">
        <v>14</v>
      </c>
      <c r="B7532">
        <v>2013</v>
      </c>
      <c r="C7532">
        <v>27</v>
      </c>
      <c r="D7532">
        <v>6</v>
      </c>
      <c r="E7532">
        <v>1000</v>
      </c>
    </row>
    <row r="7533" spans="1:5">
      <c r="A7533" t="s">
        <v>15</v>
      </c>
      <c r="B7533">
        <v>2013</v>
      </c>
      <c r="C7533">
        <v>27</v>
      </c>
      <c r="D7533">
        <v>91</v>
      </c>
      <c r="E7533">
        <v>20104</v>
      </c>
    </row>
    <row r="7534" spans="1:5">
      <c r="A7534" t="s">
        <v>16</v>
      </c>
      <c r="B7534">
        <v>2013</v>
      </c>
      <c r="C7534">
        <v>27</v>
      </c>
      <c r="D7534">
        <v>11</v>
      </c>
      <c r="E7534">
        <v>16541</v>
      </c>
    </row>
    <row r="7535" spans="1:5">
      <c r="A7535" t="s">
        <v>17</v>
      </c>
      <c r="B7535">
        <v>2013</v>
      </c>
      <c r="C7535">
        <v>27</v>
      </c>
      <c r="D7535">
        <v>3</v>
      </c>
      <c r="E7535">
        <v>63</v>
      </c>
    </row>
    <row r="7536" spans="1:5">
      <c r="A7536" t="s">
        <v>18</v>
      </c>
      <c r="B7536">
        <v>2013</v>
      </c>
      <c r="C7536">
        <v>27</v>
      </c>
      <c r="D7536">
        <v>1</v>
      </c>
      <c r="E7536">
        <v>217</v>
      </c>
    </row>
    <row r="7537" spans="1:5">
      <c r="A7537" t="s">
        <v>19</v>
      </c>
      <c r="B7537">
        <v>2013</v>
      </c>
      <c r="C7537">
        <v>27</v>
      </c>
      <c r="D7537">
        <v>1</v>
      </c>
      <c r="E7537">
        <v>1101</v>
      </c>
    </row>
    <row r="7538" spans="1:5">
      <c r="A7538" t="s">
        <v>20</v>
      </c>
      <c r="B7538">
        <v>2013</v>
      </c>
      <c r="C7538">
        <v>27</v>
      </c>
      <c r="D7538">
        <v>0</v>
      </c>
      <c r="E7538">
        <v>0</v>
      </c>
    </row>
    <row r="7539" spans="1:5">
      <c r="A7539" t="s">
        <v>21</v>
      </c>
      <c r="B7539">
        <v>2013</v>
      </c>
      <c r="C7539">
        <v>27</v>
      </c>
      <c r="D7539">
        <v>27</v>
      </c>
      <c r="E7539">
        <v>22154</v>
      </c>
    </row>
    <row r="7540" spans="1:5">
      <c r="A7540" t="s">
        <v>22</v>
      </c>
      <c r="B7540">
        <v>2013</v>
      </c>
      <c r="C7540">
        <v>27</v>
      </c>
      <c r="D7540">
        <v>13</v>
      </c>
      <c r="E7540">
        <v>929</v>
      </c>
    </row>
    <row r="7541" spans="1:5">
      <c r="A7541" t="s">
        <v>23</v>
      </c>
      <c r="B7541">
        <v>2013</v>
      </c>
      <c r="C7541">
        <v>27</v>
      </c>
      <c r="D7541">
        <v>4</v>
      </c>
      <c r="E7541">
        <v>1426</v>
      </c>
    </row>
    <row r="7542" spans="1:5">
      <c r="A7542" t="s">
        <v>24</v>
      </c>
      <c r="B7542">
        <v>2013</v>
      </c>
      <c r="C7542">
        <v>27</v>
      </c>
      <c r="D7542">
        <v>72</v>
      </c>
      <c r="E7542">
        <v>31510</v>
      </c>
    </row>
    <row r="7543" spans="1:5">
      <c r="A7543" t="s">
        <v>25</v>
      </c>
      <c r="B7543">
        <v>2013</v>
      </c>
      <c r="C7543">
        <v>27</v>
      </c>
      <c r="D7543">
        <v>29</v>
      </c>
      <c r="E7543">
        <v>4186</v>
      </c>
    </row>
    <row r="7544" spans="1:5">
      <c r="A7544" t="s">
        <v>26</v>
      </c>
      <c r="B7544">
        <v>2013</v>
      </c>
      <c r="C7544">
        <v>27</v>
      </c>
      <c r="D7544">
        <v>9</v>
      </c>
      <c r="E7544">
        <v>778</v>
      </c>
    </row>
    <row r="7545" spans="1:5">
      <c r="A7545" t="s">
        <v>27</v>
      </c>
      <c r="B7545">
        <v>2013</v>
      </c>
      <c r="C7545">
        <v>27</v>
      </c>
      <c r="D7545">
        <v>15</v>
      </c>
      <c r="E7545">
        <v>2729</v>
      </c>
    </row>
    <row r="7546" spans="1:5">
      <c r="A7546" t="s">
        <v>28</v>
      </c>
      <c r="B7546">
        <v>2013</v>
      </c>
      <c r="C7546">
        <v>27</v>
      </c>
      <c r="D7546">
        <v>6</v>
      </c>
      <c r="E7546">
        <v>4704</v>
      </c>
    </row>
    <row r="7547" spans="1:5">
      <c r="A7547" t="s">
        <v>29</v>
      </c>
      <c r="B7547">
        <v>2013</v>
      </c>
      <c r="C7547">
        <v>27</v>
      </c>
      <c r="D7547">
        <v>46</v>
      </c>
      <c r="E7547">
        <v>27927</v>
      </c>
    </row>
    <row r="7548" spans="1:5">
      <c r="A7548" t="s">
        <v>30</v>
      </c>
      <c r="B7548">
        <v>2013</v>
      </c>
      <c r="C7548">
        <v>27</v>
      </c>
      <c r="D7548">
        <v>28</v>
      </c>
      <c r="E7548">
        <v>4083</v>
      </c>
    </row>
    <row r="7549" spans="1:5">
      <c r="A7549" t="s">
        <v>31</v>
      </c>
      <c r="B7549">
        <v>2013</v>
      </c>
      <c r="C7549">
        <v>27</v>
      </c>
      <c r="D7549">
        <v>10</v>
      </c>
      <c r="E7549">
        <v>5600</v>
      </c>
    </row>
    <row r="7550" spans="1:5">
      <c r="A7550" t="s">
        <v>32</v>
      </c>
      <c r="B7550">
        <v>2013</v>
      </c>
      <c r="C7550">
        <v>27</v>
      </c>
      <c r="D7550">
        <v>27</v>
      </c>
      <c r="E7550">
        <v>18586</v>
      </c>
    </row>
    <row r="7551" spans="1:5">
      <c r="A7551" t="s">
        <v>33</v>
      </c>
      <c r="B7551">
        <v>2013</v>
      </c>
      <c r="C7551">
        <v>27</v>
      </c>
      <c r="D7551">
        <v>35</v>
      </c>
      <c r="E7551">
        <v>7669</v>
      </c>
    </row>
    <row r="7552" spans="1:5">
      <c r="A7552" t="s">
        <v>34</v>
      </c>
      <c r="B7552">
        <v>2013</v>
      </c>
      <c r="C7552">
        <v>27</v>
      </c>
      <c r="D7552">
        <v>10</v>
      </c>
      <c r="E7552">
        <v>3024</v>
      </c>
    </row>
    <row r="7553" spans="1:5">
      <c r="A7553" t="s">
        <v>35</v>
      </c>
      <c r="B7553">
        <v>2013</v>
      </c>
      <c r="C7553">
        <v>27</v>
      </c>
      <c r="D7553">
        <v>38</v>
      </c>
      <c r="E7553">
        <v>14684</v>
      </c>
    </row>
    <row r="7554" spans="1:5">
      <c r="A7554" t="s">
        <v>36</v>
      </c>
      <c r="B7554">
        <v>2013</v>
      </c>
      <c r="C7554">
        <v>27</v>
      </c>
      <c r="D7554">
        <v>19</v>
      </c>
      <c r="E7554">
        <v>2452</v>
      </c>
    </row>
    <row r="7555" spans="1:5">
      <c r="A7555" t="s">
        <v>37</v>
      </c>
      <c r="B7555">
        <v>2013</v>
      </c>
      <c r="C7555">
        <v>27</v>
      </c>
      <c r="D7555">
        <v>5</v>
      </c>
      <c r="E7555">
        <v>991</v>
      </c>
    </row>
    <row r="7556" spans="1:5">
      <c r="A7556" t="s">
        <v>38</v>
      </c>
      <c r="B7556">
        <v>2013</v>
      </c>
      <c r="C7556">
        <v>27</v>
      </c>
      <c r="D7556">
        <v>8</v>
      </c>
      <c r="E7556">
        <v>595</v>
      </c>
    </row>
    <row r="7557" spans="1:5">
      <c r="A7557" t="s">
        <v>39</v>
      </c>
      <c r="B7557">
        <v>2013</v>
      </c>
      <c r="C7557">
        <v>27</v>
      </c>
      <c r="D7557">
        <v>18</v>
      </c>
      <c r="E7557">
        <v>6010</v>
      </c>
    </row>
    <row r="7558" spans="1:5">
      <c r="A7558" t="s">
        <v>40</v>
      </c>
      <c r="B7558">
        <v>2013</v>
      </c>
      <c r="C7558">
        <v>27</v>
      </c>
      <c r="D7558">
        <v>15</v>
      </c>
      <c r="E7558">
        <v>1898</v>
      </c>
    </row>
    <row r="7559" spans="1:5">
      <c r="A7559" t="s">
        <v>41</v>
      </c>
      <c r="B7559">
        <v>2013</v>
      </c>
      <c r="C7559">
        <v>27</v>
      </c>
      <c r="D7559">
        <v>14</v>
      </c>
      <c r="E7559">
        <v>1808</v>
      </c>
    </row>
    <row r="7560" spans="1:5">
      <c r="A7560" t="s">
        <v>42</v>
      </c>
      <c r="B7560">
        <v>2013</v>
      </c>
      <c r="C7560">
        <v>27</v>
      </c>
      <c r="D7560">
        <v>17</v>
      </c>
      <c r="E7560">
        <v>5464</v>
      </c>
    </row>
    <row r="7561" spans="1:5">
      <c r="A7561" t="s">
        <v>43</v>
      </c>
      <c r="B7561">
        <v>2013</v>
      </c>
      <c r="C7561">
        <v>27</v>
      </c>
      <c r="D7561">
        <v>176</v>
      </c>
      <c r="E7561">
        <v>5446</v>
      </c>
    </row>
    <row r="7562" spans="1:5">
      <c r="A7562" t="s">
        <v>44</v>
      </c>
      <c r="B7562">
        <v>2013</v>
      </c>
      <c r="C7562">
        <v>27</v>
      </c>
      <c r="D7562">
        <v>17</v>
      </c>
      <c r="E7562">
        <v>2434</v>
      </c>
    </row>
    <row r="7563" spans="1:5">
      <c r="A7563" t="s">
        <v>45</v>
      </c>
      <c r="B7563">
        <v>2013</v>
      </c>
      <c r="C7563">
        <v>27</v>
      </c>
      <c r="D7563">
        <v>7</v>
      </c>
      <c r="E7563">
        <v>1007</v>
      </c>
    </row>
    <row r="7564" spans="1:5">
      <c r="A7564" t="s">
        <v>46</v>
      </c>
      <c r="B7564">
        <v>2013</v>
      </c>
      <c r="C7564">
        <v>27</v>
      </c>
      <c r="D7564">
        <v>28</v>
      </c>
      <c r="E7564">
        <v>5406</v>
      </c>
    </row>
    <row r="7565" spans="1:5">
      <c r="A7565" t="s">
        <v>47</v>
      </c>
      <c r="B7565">
        <v>2013</v>
      </c>
      <c r="C7565">
        <v>27</v>
      </c>
      <c r="D7565">
        <v>17</v>
      </c>
      <c r="E7565">
        <v>2082</v>
      </c>
    </row>
    <row r="7566" spans="1:5">
      <c r="A7566" t="s">
        <v>48</v>
      </c>
      <c r="B7566">
        <v>2013</v>
      </c>
      <c r="C7566">
        <v>27</v>
      </c>
      <c r="D7566">
        <v>6</v>
      </c>
      <c r="E7566">
        <v>903</v>
      </c>
    </row>
    <row r="7567" spans="1:5">
      <c r="A7567" t="s">
        <v>49</v>
      </c>
      <c r="B7567">
        <v>2013</v>
      </c>
      <c r="C7567">
        <v>27</v>
      </c>
      <c r="D7567">
        <v>39</v>
      </c>
      <c r="E7567">
        <v>7737</v>
      </c>
    </row>
    <row r="7568" spans="1:5">
      <c r="A7568" t="s">
        <v>50</v>
      </c>
      <c r="B7568">
        <v>2013</v>
      </c>
      <c r="C7568">
        <v>27</v>
      </c>
      <c r="D7568">
        <v>18</v>
      </c>
      <c r="E7568">
        <v>3533</v>
      </c>
    </row>
    <row r="7569" spans="1:5">
      <c r="A7569" t="s">
        <v>51</v>
      </c>
      <c r="B7569">
        <v>2013</v>
      </c>
      <c r="C7569">
        <v>27</v>
      </c>
      <c r="D7569">
        <v>11</v>
      </c>
      <c r="E7569">
        <v>3483</v>
      </c>
    </row>
    <row r="7570" spans="1:5">
      <c r="A7570" t="s">
        <v>52</v>
      </c>
      <c r="B7570">
        <v>2013</v>
      </c>
      <c r="C7570">
        <v>27</v>
      </c>
      <c r="D7570">
        <v>3</v>
      </c>
      <c r="E7570">
        <v>581</v>
      </c>
    </row>
    <row r="7571" spans="1:5">
      <c r="A7571" t="s">
        <v>53</v>
      </c>
      <c r="B7571">
        <v>2013</v>
      </c>
      <c r="C7571">
        <v>27</v>
      </c>
      <c r="D7571">
        <v>47</v>
      </c>
      <c r="E7571">
        <v>5845</v>
      </c>
    </row>
    <row r="7572" spans="1:5">
      <c r="A7572" t="s">
        <v>54</v>
      </c>
      <c r="B7572">
        <v>2013</v>
      </c>
      <c r="C7572">
        <v>27</v>
      </c>
      <c r="D7572">
        <v>46</v>
      </c>
      <c r="E7572">
        <v>25484</v>
      </c>
    </row>
    <row r="7573" spans="1:5">
      <c r="A7573" t="s">
        <v>55</v>
      </c>
      <c r="B7573">
        <v>2013</v>
      </c>
      <c r="C7573">
        <v>27</v>
      </c>
      <c r="D7573">
        <v>43</v>
      </c>
      <c r="E7573">
        <v>15266</v>
      </c>
    </row>
    <row r="7574" spans="1:5">
      <c r="A7574" t="s">
        <v>56</v>
      </c>
      <c r="B7574">
        <v>2013</v>
      </c>
      <c r="C7574">
        <v>27</v>
      </c>
      <c r="D7574">
        <v>6</v>
      </c>
      <c r="E7574">
        <v>1496</v>
      </c>
    </row>
    <row r="7575" spans="1:5">
      <c r="A7575" t="s">
        <v>57</v>
      </c>
      <c r="B7575">
        <v>2013</v>
      </c>
      <c r="C7575">
        <v>27</v>
      </c>
      <c r="D7575">
        <v>72</v>
      </c>
      <c r="E7575">
        <v>47274</v>
      </c>
    </row>
    <row r="7576" spans="1:5">
      <c r="A7576" t="s">
        <v>58</v>
      </c>
      <c r="B7576">
        <v>2013</v>
      </c>
      <c r="C7576">
        <v>27</v>
      </c>
      <c r="D7576">
        <v>9</v>
      </c>
      <c r="E7576">
        <v>3440</v>
      </c>
    </row>
    <row r="7577" spans="1:5">
      <c r="A7577" t="s">
        <v>59</v>
      </c>
      <c r="B7577">
        <v>2013</v>
      </c>
      <c r="C7577">
        <v>27</v>
      </c>
      <c r="D7577">
        <v>29</v>
      </c>
      <c r="E7577">
        <v>8433</v>
      </c>
    </row>
    <row r="7578" spans="1:5">
      <c r="A7578" t="s">
        <v>60</v>
      </c>
      <c r="B7578">
        <v>2013</v>
      </c>
      <c r="C7578">
        <v>27</v>
      </c>
      <c r="D7578">
        <v>29</v>
      </c>
      <c r="E7578">
        <v>2008</v>
      </c>
    </row>
    <row r="7579" spans="1:5">
      <c r="A7579" t="s">
        <v>61</v>
      </c>
      <c r="B7579">
        <v>2013</v>
      </c>
      <c r="C7579">
        <v>27</v>
      </c>
      <c r="D7579">
        <v>16</v>
      </c>
      <c r="E7579">
        <v>2619</v>
      </c>
    </row>
    <row r="7580" spans="1:5">
      <c r="A7580" t="s">
        <v>63</v>
      </c>
      <c r="B7580">
        <v>2013</v>
      </c>
      <c r="C7580">
        <v>27</v>
      </c>
      <c r="D7580">
        <v>1</v>
      </c>
      <c r="E7580">
        <v>398</v>
      </c>
    </row>
    <row r="7581" spans="1:5">
      <c r="A7581" t="s">
        <v>62</v>
      </c>
      <c r="B7581">
        <v>2013</v>
      </c>
      <c r="C7581">
        <v>27</v>
      </c>
      <c r="D7581">
        <v>49</v>
      </c>
      <c r="E7581">
        <v>89461</v>
      </c>
    </row>
    <row r="7582" spans="1:5">
      <c r="A7582" t="s">
        <v>6</v>
      </c>
      <c r="B7582">
        <v>2013</v>
      </c>
      <c r="C7582">
        <v>28</v>
      </c>
      <c r="D7582">
        <v>18</v>
      </c>
      <c r="E7582">
        <v>7702</v>
      </c>
    </row>
    <row r="7583" spans="1:5">
      <c r="A7583" t="s">
        <v>12</v>
      </c>
      <c r="B7583">
        <v>2013</v>
      </c>
      <c r="C7583">
        <v>28</v>
      </c>
      <c r="D7583">
        <v>4</v>
      </c>
      <c r="E7583">
        <v>1357</v>
      </c>
    </row>
    <row r="7584" spans="1:5">
      <c r="A7584" t="s">
        <v>13</v>
      </c>
      <c r="B7584">
        <v>2013</v>
      </c>
      <c r="C7584">
        <v>28</v>
      </c>
      <c r="D7584">
        <v>22</v>
      </c>
      <c r="E7584">
        <v>13209</v>
      </c>
    </row>
    <row r="7585" spans="1:5">
      <c r="A7585" t="s">
        <v>14</v>
      </c>
      <c r="B7585">
        <v>2013</v>
      </c>
      <c r="C7585">
        <v>28</v>
      </c>
      <c r="D7585">
        <v>6</v>
      </c>
      <c r="E7585">
        <v>976</v>
      </c>
    </row>
    <row r="7586" spans="1:5">
      <c r="A7586" t="s">
        <v>15</v>
      </c>
      <c r="B7586">
        <v>2013</v>
      </c>
      <c r="C7586">
        <v>28</v>
      </c>
      <c r="D7586">
        <v>92</v>
      </c>
      <c r="E7586">
        <v>26708</v>
      </c>
    </row>
    <row r="7587" spans="1:5">
      <c r="A7587" t="s">
        <v>16</v>
      </c>
      <c r="B7587">
        <v>2013</v>
      </c>
      <c r="C7587">
        <v>28</v>
      </c>
      <c r="D7587">
        <v>11</v>
      </c>
      <c r="E7587">
        <v>20675</v>
      </c>
    </row>
    <row r="7588" spans="1:5">
      <c r="A7588" t="s">
        <v>17</v>
      </c>
      <c r="B7588">
        <v>2013</v>
      </c>
      <c r="C7588">
        <v>28</v>
      </c>
      <c r="D7588">
        <v>3</v>
      </c>
      <c r="E7588">
        <v>68</v>
      </c>
    </row>
    <row r="7589" spans="1:5">
      <c r="A7589" t="s">
        <v>18</v>
      </c>
      <c r="B7589">
        <v>2013</v>
      </c>
      <c r="C7589">
        <v>28</v>
      </c>
      <c r="D7589">
        <v>1</v>
      </c>
      <c r="E7589">
        <v>200</v>
      </c>
    </row>
    <row r="7590" spans="1:5">
      <c r="A7590" t="s">
        <v>19</v>
      </c>
      <c r="B7590">
        <v>2013</v>
      </c>
      <c r="C7590">
        <v>28</v>
      </c>
      <c r="D7590">
        <v>1</v>
      </c>
      <c r="E7590">
        <v>1207</v>
      </c>
    </row>
    <row r="7591" spans="1:5">
      <c r="A7591" t="s">
        <v>20</v>
      </c>
      <c r="B7591">
        <v>2013</v>
      </c>
      <c r="C7591">
        <v>28</v>
      </c>
      <c r="D7591">
        <v>0</v>
      </c>
      <c r="E7591">
        <v>0</v>
      </c>
    </row>
    <row r="7592" spans="1:5">
      <c r="A7592" t="s">
        <v>21</v>
      </c>
      <c r="B7592">
        <v>2013</v>
      </c>
      <c r="C7592">
        <v>28</v>
      </c>
      <c r="D7592">
        <v>30</v>
      </c>
      <c r="E7592">
        <v>25545</v>
      </c>
    </row>
    <row r="7593" spans="1:5">
      <c r="A7593" t="s">
        <v>22</v>
      </c>
      <c r="B7593">
        <v>2013</v>
      </c>
      <c r="C7593">
        <v>28</v>
      </c>
      <c r="D7593">
        <v>13</v>
      </c>
      <c r="E7593">
        <v>1270</v>
      </c>
    </row>
    <row r="7594" spans="1:5">
      <c r="A7594" t="s">
        <v>23</v>
      </c>
      <c r="B7594">
        <v>2013</v>
      </c>
      <c r="C7594">
        <v>28</v>
      </c>
      <c r="D7594">
        <v>4</v>
      </c>
      <c r="E7594">
        <v>1605</v>
      </c>
    </row>
    <row r="7595" spans="1:5">
      <c r="A7595" t="s">
        <v>24</v>
      </c>
      <c r="B7595">
        <v>2013</v>
      </c>
      <c r="C7595">
        <v>28</v>
      </c>
      <c r="D7595">
        <v>72</v>
      </c>
      <c r="E7595">
        <v>35986</v>
      </c>
    </row>
    <row r="7596" spans="1:5">
      <c r="A7596" t="s">
        <v>25</v>
      </c>
      <c r="B7596">
        <v>2013</v>
      </c>
      <c r="C7596">
        <v>28</v>
      </c>
      <c r="D7596">
        <v>27</v>
      </c>
      <c r="E7596">
        <v>4682</v>
      </c>
    </row>
    <row r="7597" spans="1:5">
      <c r="A7597" t="s">
        <v>26</v>
      </c>
      <c r="B7597">
        <v>2013</v>
      </c>
      <c r="C7597">
        <v>28</v>
      </c>
      <c r="D7597">
        <v>9</v>
      </c>
      <c r="E7597">
        <v>1065</v>
      </c>
    </row>
    <row r="7598" spans="1:5">
      <c r="A7598" t="s">
        <v>27</v>
      </c>
      <c r="B7598">
        <v>2013</v>
      </c>
      <c r="C7598">
        <v>28</v>
      </c>
      <c r="D7598">
        <v>15</v>
      </c>
      <c r="E7598">
        <v>3474</v>
      </c>
    </row>
    <row r="7599" spans="1:5">
      <c r="A7599" t="s">
        <v>28</v>
      </c>
      <c r="B7599">
        <v>2013</v>
      </c>
      <c r="C7599">
        <v>28</v>
      </c>
      <c r="D7599">
        <v>6</v>
      </c>
      <c r="E7599">
        <v>5032</v>
      </c>
    </row>
    <row r="7600" spans="1:5">
      <c r="A7600" t="s">
        <v>29</v>
      </c>
      <c r="B7600">
        <v>2013</v>
      </c>
      <c r="C7600">
        <v>28</v>
      </c>
      <c r="D7600">
        <v>46</v>
      </c>
      <c r="E7600">
        <v>28344</v>
      </c>
    </row>
    <row r="7601" spans="1:5">
      <c r="A7601" t="s">
        <v>30</v>
      </c>
      <c r="B7601">
        <v>2013</v>
      </c>
      <c r="C7601">
        <v>28</v>
      </c>
      <c r="D7601">
        <v>29</v>
      </c>
      <c r="E7601">
        <v>5059</v>
      </c>
    </row>
    <row r="7602" spans="1:5">
      <c r="A7602" t="s">
        <v>31</v>
      </c>
      <c r="B7602">
        <v>2013</v>
      </c>
      <c r="C7602">
        <v>28</v>
      </c>
      <c r="D7602">
        <v>9</v>
      </c>
      <c r="E7602">
        <v>6234</v>
      </c>
    </row>
    <row r="7603" spans="1:5">
      <c r="A7603" t="s">
        <v>32</v>
      </c>
      <c r="B7603">
        <v>2013</v>
      </c>
      <c r="C7603">
        <v>28</v>
      </c>
      <c r="D7603">
        <v>28</v>
      </c>
      <c r="E7603">
        <v>24169</v>
      </c>
    </row>
    <row r="7604" spans="1:5">
      <c r="A7604" t="s">
        <v>33</v>
      </c>
      <c r="B7604">
        <v>2013</v>
      </c>
      <c r="C7604">
        <v>28</v>
      </c>
      <c r="D7604">
        <v>35</v>
      </c>
      <c r="E7604">
        <v>11175</v>
      </c>
    </row>
    <row r="7605" spans="1:5">
      <c r="A7605" t="s">
        <v>34</v>
      </c>
      <c r="B7605">
        <v>2013</v>
      </c>
      <c r="C7605">
        <v>28</v>
      </c>
      <c r="D7605">
        <v>11</v>
      </c>
      <c r="E7605">
        <v>4005</v>
      </c>
    </row>
    <row r="7606" spans="1:5">
      <c r="A7606" t="s">
        <v>35</v>
      </c>
      <c r="B7606">
        <v>2013</v>
      </c>
      <c r="C7606">
        <v>28</v>
      </c>
      <c r="D7606">
        <v>40</v>
      </c>
      <c r="E7606">
        <v>15465</v>
      </c>
    </row>
    <row r="7607" spans="1:5">
      <c r="A7607" t="s">
        <v>36</v>
      </c>
      <c r="B7607">
        <v>2013</v>
      </c>
      <c r="C7607">
        <v>28</v>
      </c>
      <c r="D7607">
        <v>19</v>
      </c>
      <c r="E7607">
        <v>2840</v>
      </c>
    </row>
    <row r="7608" spans="1:5">
      <c r="A7608" t="s">
        <v>37</v>
      </c>
      <c r="B7608">
        <v>2013</v>
      </c>
      <c r="C7608">
        <v>28</v>
      </c>
      <c r="D7608">
        <v>5</v>
      </c>
      <c r="E7608">
        <v>1347</v>
      </c>
    </row>
    <row r="7609" spans="1:5">
      <c r="A7609" t="s">
        <v>38</v>
      </c>
      <c r="B7609">
        <v>2013</v>
      </c>
      <c r="C7609">
        <v>28</v>
      </c>
      <c r="D7609">
        <v>9</v>
      </c>
      <c r="E7609">
        <v>793</v>
      </c>
    </row>
    <row r="7610" spans="1:5">
      <c r="A7610" t="s">
        <v>39</v>
      </c>
      <c r="B7610">
        <v>2013</v>
      </c>
      <c r="C7610">
        <v>28</v>
      </c>
      <c r="D7610">
        <v>14</v>
      </c>
      <c r="E7610">
        <v>2897</v>
      </c>
    </row>
    <row r="7611" spans="1:5">
      <c r="A7611" t="s">
        <v>40</v>
      </c>
      <c r="B7611">
        <v>2013</v>
      </c>
      <c r="C7611">
        <v>28</v>
      </c>
      <c r="D7611">
        <v>17</v>
      </c>
      <c r="E7611">
        <v>2576</v>
      </c>
    </row>
    <row r="7612" spans="1:5">
      <c r="A7612" t="s">
        <v>41</v>
      </c>
      <c r="B7612">
        <v>2013</v>
      </c>
      <c r="C7612">
        <v>28</v>
      </c>
      <c r="D7612">
        <v>14</v>
      </c>
      <c r="E7612">
        <v>3288</v>
      </c>
    </row>
    <row r="7613" spans="1:5">
      <c r="A7613" t="s">
        <v>42</v>
      </c>
      <c r="B7613">
        <v>2013</v>
      </c>
      <c r="C7613">
        <v>28</v>
      </c>
      <c r="D7613">
        <v>17</v>
      </c>
      <c r="E7613">
        <v>6343</v>
      </c>
    </row>
    <row r="7614" spans="1:5">
      <c r="A7614" t="s">
        <v>43</v>
      </c>
      <c r="B7614">
        <v>2013</v>
      </c>
      <c r="C7614">
        <v>28</v>
      </c>
      <c r="D7614">
        <v>174</v>
      </c>
      <c r="E7614">
        <v>7549</v>
      </c>
    </row>
    <row r="7615" spans="1:5">
      <c r="A7615" t="s">
        <v>44</v>
      </c>
      <c r="B7615">
        <v>2013</v>
      </c>
      <c r="C7615">
        <v>28</v>
      </c>
      <c r="D7615">
        <v>15</v>
      </c>
      <c r="E7615">
        <v>2943</v>
      </c>
    </row>
    <row r="7616" spans="1:5">
      <c r="A7616" t="s">
        <v>45</v>
      </c>
      <c r="B7616">
        <v>2013</v>
      </c>
      <c r="C7616">
        <v>28</v>
      </c>
      <c r="D7616">
        <v>7</v>
      </c>
      <c r="E7616">
        <v>1101</v>
      </c>
    </row>
    <row r="7617" spans="1:5">
      <c r="A7617" t="s">
        <v>46</v>
      </c>
      <c r="B7617">
        <v>2013</v>
      </c>
      <c r="C7617">
        <v>28</v>
      </c>
      <c r="D7617">
        <v>28</v>
      </c>
      <c r="E7617">
        <v>7003</v>
      </c>
    </row>
    <row r="7618" spans="1:5">
      <c r="A7618" t="s">
        <v>47</v>
      </c>
      <c r="B7618">
        <v>2013</v>
      </c>
      <c r="C7618">
        <v>28</v>
      </c>
      <c r="D7618">
        <v>15</v>
      </c>
      <c r="E7618">
        <v>2041</v>
      </c>
    </row>
    <row r="7619" spans="1:5">
      <c r="A7619" t="s">
        <v>48</v>
      </c>
      <c r="B7619">
        <v>2013</v>
      </c>
      <c r="C7619">
        <v>28</v>
      </c>
      <c r="D7619">
        <v>6</v>
      </c>
      <c r="E7619">
        <v>1116</v>
      </c>
    </row>
    <row r="7620" spans="1:5">
      <c r="A7620" t="s">
        <v>49</v>
      </c>
      <c r="B7620">
        <v>2013</v>
      </c>
      <c r="C7620">
        <v>28</v>
      </c>
      <c r="D7620">
        <v>41</v>
      </c>
      <c r="E7620">
        <v>9969</v>
      </c>
    </row>
    <row r="7621" spans="1:5">
      <c r="A7621" t="s">
        <v>50</v>
      </c>
      <c r="B7621">
        <v>2013</v>
      </c>
      <c r="C7621">
        <v>28</v>
      </c>
      <c r="D7621">
        <v>18</v>
      </c>
      <c r="E7621">
        <v>4183</v>
      </c>
    </row>
    <row r="7622" spans="1:5">
      <c r="A7622" t="s">
        <v>51</v>
      </c>
      <c r="B7622">
        <v>2013</v>
      </c>
      <c r="C7622">
        <v>28</v>
      </c>
      <c r="D7622">
        <v>9</v>
      </c>
      <c r="E7622">
        <v>2767</v>
      </c>
    </row>
    <row r="7623" spans="1:5">
      <c r="A7623" t="s">
        <v>52</v>
      </c>
      <c r="B7623">
        <v>2013</v>
      </c>
      <c r="C7623">
        <v>28</v>
      </c>
      <c r="D7623">
        <v>3</v>
      </c>
      <c r="E7623">
        <v>552</v>
      </c>
    </row>
    <row r="7624" spans="1:5">
      <c r="A7624" t="s">
        <v>53</v>
      </c>
      <c r="B7624">
        <v>2013</v>
      </c>
      <c r="C7624">
        <v>28</v>
      </c>
      <c r="D7624">
        <v>49</v>
      </c>
      <c r="E7624">
        <v>8806</v>
      </c>
    </row>
    <row r="7625" spans="1:5">
      <c r="A7625" t="s">
        <v>54</v>
      </c>
      <c r="B7625">
        <v>2013</v>
      </c>
      <c r="C7625">
        <v>28</v>
      </c>
      <c r="D7625">
        <v>45</v>
      </c>
      <c r="E7625">
        <v>29208</v>
      </c>
    </row>
    <row r="7626" spans="1:5">
      <c r="A7626" t="s">
        <v>55</v>
      </c>
      <c r="B7626">
        <v>2013</v>
      </c>
      <c r="C7626">
        <v>28</v>
      </c>
      <c r="D7626">
        <v>43</v>
      </c>
      <c r="E7626">
        <v>16843</v>
      </c>
    </row>
    <row r="7627" spans="1:5">
      <c r="A7627" t="s">
        <v>56</v>
      </c>
      <c r="B7627">
        <v>2013</v>
      </c>
      <c r="C7627">
        <v>28</v>
      </c>
      <c r="D7627">
        <v>7</v>
      </c>
      <c r="E7627">
        <v>1734</v>
      </c>
    </row>
    <row r="7628" spans="1:5">
      <c r="A7628" t="s">
        <v>57</v>
      </c>
      <c r="B7628">
        <v>2013</v>
      </c>
      <c r="C7628">
        <v>28</v>
      </c>
      <c r="D7628">
        <v>70</v>
      </c>
      <c r="E7628">
        <v>52010</v>
      </c>
    </row>
    <row r="7629" spans="1:5">
      <c r="A7629" t="s">
        <v>58</v>
      </c>
      <c r="B7629">
        <v>2013</v>
      </c>
      <c r="C7629">
        <v>28</v>
      </c>
      <c r="D7629">
        <v>9</v>
      </c>
      <c r="E7629">
        <v>4739</v>
      </c>
    </row>
    <row r="7630" spans="1:5">
      <c r="A7630" t="s">
        <v>59</v>
      </c>
      <c r="B7630">
        <v>2013</v>
      </c>
      <c r="C7630">
        <v>28</v>
      </c>
      <c r="D7630">
        <v>28</v>
      </c>
      <c r="E7630">
        <v>9693</v>
      </c>
    </row>
    <row r="7631" spans="1:5">
      <c r="A7631" t="s">
        <v>60</v>
      </c>
      <c r="B7631">
        <v>2013</v>
      </c>
      <c r="C7631">
        <v>28</v>
      </c>
      <c r="D7631">
        <v>29</v>
      </c>
      <c r="E7631">
        <v>2727</v>
      </c>
    </row>
    <row r="7632" spans="1:5">
      <c r="A7632" t="s">
        <v>61</v>
      </c>
      <c r="B7632">
        <v>2013</v>
      </c>
      <c r="C7632">
        <v>28</v>
      </c>
      <c r="D7632">
        <v>13</v>
      </c>
      <c r="E7632">
        <v>2525</v>
      </c>
    </row>
    <row r="7633" spans="1:5">
      <c r="A7633" t="s">
        <v>63</v>
      </c>
      <c r="B7633">
        <v>2013</v>
      </c>
      <c r="C7633">
        <v>28</v>
      </c>
      <c r="D7633">
        <v>1</v>
      </c>
      <c r="E7633">
        <v>402</v>
      </c>
    </row>
    <row r="7634" spans="1:5">
      <c r="A7634" t="s">
        <v>62</v>
      </c>
      <c r="B7634">
        <v>2013</v>
      </c>
      <c r="C7634">
        <v>28</v>
      </c>
      <c r="D7634">
        <v>58</v>
      </c>
      <c r="E7634">
        <v>95247</v>
      </c>
    </row>
    <row r="7635" spans="1:5">
      <c r="A7635" t="s">
        <v>6</v>
      </c>
      <c r="B7635">
        <v>2013</v>
      </c>
      <c r="C7635">
        <v>29</v>
      </c>
      <c r="D7635">
        <v>18</v>
      </c>
      <c r="E7635">
        <v>8043</v>
      </c>
    </row>
    <row r="7636" spans="1:5">
      <c r="A7636" t="s">
        <v>12</v>
      </c>
      <c r="B7636">
        <v>2013</v>
      </c>
      <c r="C7636">
        <v>29</v>
      </c>
      <c r="D7636">
        <v>5</v>
      </c>
      <c r="E7636">
        <v>1884</v>
      </c>
    </row>
    <row r="7637" spans="1:5">
      <c r="A7637" t="s">
        <v>13</v>
      </c>
      <c r="B7637">
        <v>2013</v>
      </c>
      <c r="C7637">
        <v>29</v>
      </c>
      <c r="D7637">
        <v>22</v>
      </c>
      <c r="E7637">
        <v>13073</v>
      </c>
    </row>
    <row r="7638" spans="1:5">
      <c r="A7638" t="s">
        <v>14</v>
      </c>
      <c r="B7638">
        <v>2013</v>
      </c>
      <c r="C7638">
        <v>29</v>
      </c>
      <c r="D7638">
        <v>6</v>
      </c>
      <c r="E7638">
        <v>982</v>
      </c>
    </row>
    <row r="7639" spans="1:5">
      <c r="A7639" t="s">
        <v>15</v>
      </c>
      <c r="B7639">
        <v>2013</v>
      </c>
      <c r="C7639">
        <v>29</v>
      </c>
      <c r="D7639">
        <v>88</v>
      </c>
      <c r="E7639">
        <v>24925</v>
      </c>
    </row>
    <row r="7640" spans="1:5">
      <c r="A7640" t="s">
        <v>16</v>
      </c>
      <c r="B7640">
        <v>2013</v>
      </c>
      <c r="C7640">
        <v>29</v>
      </c>
      <c r="D7640">
        <v>10</v>
      </c>
      <c r="E7640">
        <v>20353</v>
      </c>
    </row>
    <row r="7641" spans="1:5">
      <c r="A7641" t="s">
        <v>17</v>
      </c>
      <c r="B7641">
        <v>2013</v>
      </c>
      <c r="C7641">
        <v>29</v>
      </c>
      <c r="D7641">
        <v>3</v>
      </c>
      <c r="E7641">
        <v>70</v>
      </c>
    </row>
    <row r="7642" spans="1:5">
      <c r="A7642" t="s">
        <v>18</v>
      </c>
      <c r="B7642">
        <v>2013</v>
      </c>
      <c r="C7642">
        <v>29</v>
      </c>
      <c r="D7642">
        <v>1</v>
      </c>
      <c r="E7642">
        <v>222</v>
      </c>
    </row>
    <row r="7643" spans="1:5">
      <c r="A7643" t="s">
        <v>19</v>
      </c>
      <c r="B7643">
        <v>2013</v>
      </c>
      <c r="C7643">
        <v>29</v>
      </c>
      <c r="D7643">
        <v>1</v>
      </c>
      <c r="E7643">
        <v>1234</v>
      </c>
    </row>
    <row r="7644" spans="1:5">
      <c r="A7644" t="s">
        <v>20</v>
      </c>
      <c r="B7644">
        <v>2013</v>
      </c>
      <c r="C7644">
        <v>29</v>
      </c>
      <c r="D7644">
        <v>0</v>
      </c>
      <c r="E7644">
        <v>0</v>
      </c>
    </row>
    <row r="7645" spans="1:5">
      <c r="A7645" t="s">
        <v>21</v>
      </c>
      <c r="B7645">
        <v>2013</v>
      </c>
      <c r="C7645">
        <v>29</v>
      </c>
      <c r="D7645">
        <v>30</v>
      </c>
      <c r="E7645">
        <v>25385</v>
      </c>
    </row>
    <row r="7646" spans="1:5">
      <c r="A7646" t="s">
        <v>22</v>
      </c>
      <c r="B7646">
        <v>2013</v>
      </c>
      <c r="C7646">
        <v>29</v>
      </c>
      <c r="D7646">
        <v>12</v>
      </c>
      <c r="E7646">
        <v>1179</v>
      </c>
    </row>
    <row r="7647" spans="1:5">
      <c r="A7647" t="s">
        <v>23</v>
      </c>
      <c r="B7647">
        <v>2013</v>
      </c>
      <c r="C7647">
        <v>29</v>
      </c>
      <c r="D7647">
        <v>4</v>
      </c>
      <c r="E7647">
        <v>1593</v>
      </c>
    </row>
    <row r="7648" spans="1:5">
      <c r="A7648" t="s">
        <v>24</v>
      </c>
      <c r="B7648">
        <v>2013</v>
      </c>
      <c r="C7648">
        <v>29</v>
      </c>
      <c r="D7648">
        <v>70</v>
      </c>
      <c r="E7648">
        <v>35705</v>
      </c>
    </row>
    <row r="7649" spans="1:5">
      <c r="A7649" t="s">
        <v>25</v>
      </c>
      <c r="B7649">
        <v>2013</v>
      </c>
      <c r="C7649">
        <v>29</v>
      </c>
      <c r="D7649">
        <v>28</v>
      </c>
      <c r="E7649">
        <v>5074</v>
      </c>
    </row>
    <row r="7650" spans="1:5">
      <c r="A7650" t="s">
        <v>26</v>
      </c>
      <c r="B7650">
        <v>2013</v>
      </c>
      <c r="C7650">
        <v>29</v>
      </c>
      <c r="D7650">
        <v>8</v>
      </c>
      <c r="E7650">
        <v>954</v>
      </c>
    </row>
    <row r="7651" spans="1:5">
      <c r="A7651" t="s">
        <v>27</v>
      </c>
      <c r="B7651">
        <v>2013</v>
      </c>
      <c r="C7651">
        <v>29</v>
      </c>
      <c r="D7651">
        <v>15</v>
      </c>
      <c r="E7651">
        <v>3160</v>
      </c>
    </row>
    <row r="7652" spans="1:5">
      <c r="A7652" t="s">
        <v>28</v>
      </c>
      <c r="B7652">
        <v>2013</v>
      </c>
      <c r="C7652">
        <v>29</v>
      </c>
      <c r="D7652">
        <v>5</v>
      </c>
      <c r="E7652">
        <v>1034</v>
      </c>
    </row>
    <row r="7653" spans="1:5">
      <c r="A7653" t="s">
        <v>29</v>
      </c>
      <c r="B7653">
        <v>2013</v>
      </c>
      <c r="C7653">
        <v>29</v>
      </c>
      <c r="D7653">
        <v>44</v>
      </c>
      <c r="E7653">
        <v>23921</v>
      </c>
    </row>
    <row r="7654" spans="1:5">
      <c r="A7654" t="s">
        <v>30</v>
      </c>
      <c r="B7654">
        <v>2013</v>
      </c>
      <c r="C7654">
        <v>29</v>
      </c>
      <c r="D7654">
        <v>29</v>
      </c>
      <c r="E7654">
        <v>5004</v>
      </c>
    </row>
    <row r="7655" spans="1:5">
      <c r="A7655" t="s">
        <v>31</v>
      </c>
      <c r="B7655">
        <v>2013</v>
      </c>
      <c r="C7655">
        <v>29</v>
      </c>
      <c r="D7655">
        <v>10</v>
      </c>
      <c r="E7655">
        <v>6726</v>
      </c>
    </row>
    <row r="7656" spans="1:5">
      <c r="A7656" t="s">
        <v>32</v>
      </c>
      <c r="B7656">
        <v>2013</v>
      </c>
      <c r="C7656">
        <v>29</v>
      </c>
      <c r="D7656">
        <v>27</v>
      </c>
      <c r="E7656">
        <v>22024</v>
      </c>
    </row>
    <row r="7657" spans="1:5">
      <c r="A7657" t="s">
        <v>33</v>
      </c>
      <c r="B7657">
        <v>2013</v>
      </c>
      <c r="C7657">
        <v>29</v>
      </c>
      <c r="D7657">
        <v>30</v>
      </c>
      <c r="E7657">
        <v>7726</v>
      </c>
    </row>
    <row r="7658" spans="1:5">
      <c r="A7658" t="s">
        <v>34</v>
      </c>
      <c r="B7658">
        <v>2013</v>
      </c>
      <c r="C7658">
        <v>29</v>
      </c>
      <c r="D7658">
        <v>11</v>
      </c>
      <c r="E7658">
        <v>3670</v>
      </c>
    </row>
    <row r="7659" spans="1:5">
      <c r="A7659" t="s">
        <v>35</v>
      </c>
      <c r="B7659">
        <v>2013</v>
      </c>
      <c r="C7659">
        <v>29</v>
      </c>
      <c r="D7659">
        <v>40</v>
      </c>
      <c r="E7659">
        <v>15414</v>
      </c>
    </row>
    <row r="7660" spans="1:5">
      <c r="A7660" t="s">
        <v>36</v>
      </c>
      <c r="B7660">
        <v>2013</v>
      </c>
      <c r="C7660">
        <v>29</v>
      </c>
      <c r="D7660">
        <v>18</v>
      </c>
      <c r="E7660">
        <v>2635</v>
      </c>
    </row>
    <row r="7661" spans="1:5">
      <c r="A7661" t="s">
        <v>37</v>
      </c>
      <c r="B7661">
        <v>2013</v>
      </c>
      <c r="C7661">
        <v>29</v>
      </c>
      <c r="D7661">
        <v>4</v>
      </c>
      <c r="E7661">
        <v>560</v>
      </c>
    </row>
    <row r="7662" spans="1:5">
      <c r="A7662" t="s">
        <v>38</v>
      </c>
      <c r="B7662">
        <v>2013</v>
      </c>
      <c r="C7662">
        <v>29</v>
      </c>
      <c r="D7662">
        <v>8</v>
      </c>
      <c r="E7662">
        <v>816</v>
      </c>
    </row>
    <row r="7663" spans="1:5">
      <c r="A7663" t="s">
        <v>39</v>
      </c>
      <c r="B7663">
        <v>2013</v>
      </c>
      <c r="C7663">
        <v>29</v>
      </c>
      <c r="D7663">
        <v>15</v>
      </c>
      <c r="E7663">
        <v>4569</v>
      </c>
    </row>
    <row r="7664" spans="1:5">
      <c r="A7664" t="s">
        <v>40</v>
      </c>
      <c r="B7664">
        <v>2013</v>
      </c>
      <c r="C7664">
        <v>29</v>
      </c>
      <c r="D7664">
        <v>16</v>
      </c>
      <c r="E7664">
        <v>2548</v>
      </c>
    </row>
    <row r="7665" spans="1:5">
      <c r="A7665" t="s">
        <v>41</v>
      </c>
      <c r="B7665">
        <v>2013</v>
      </c>
      <c r="C7665">
        <v>29</v>
      </c>
      <c r="D7665">
        <v>13</v>
      </c>
      <c r="E7665">
        <v>3130</v>
      </c>
    </row>
    <row r="7666" spans="1:5">
      <c r="A7666" t="s">
        <v>42</v>
      </c>
      <c r="B7666">
        <v>2013</v>
      </c>
      <c r="C7666">
        <v>29</v>
      </c>
      <c r="D7666">
        <v>16</v>
      </c>
      <c r="E7666">
        <v>5698</v>
      </c>
    </row>
    <row r="7667" spans="1:5">
      <c r="A7667" t="s">
        <v>43</v>
      </c>
      <c r="B7667">
        <v>2013</v>
      </c>
      <c r="C7667">
        <v>29</v>
      </c>
      <c r="D7667">
        <v>174</v>
      </c>
      <c r="E7667">
        <v>8905</v>
      </c>
    </row>
    <row r="7668" spans="1:5">
      <c r="A7668" t="s">
        <v>44</v>
      </c>
      <c r="B7668">
        <v>2013</v>
      </c>
      <c r="C7668">
        <v>29</v>
      </c>
      <c r="D7668">
        <v>14</v>
      </c>
      <c r="E7668">
        <v>2791</v>
      </c>
    </row>
    <row r="7669" spans="1:5">
      <c r="A7669" t="s">
        <v>45</v>
      </c>
      <c r="B7669">
        <v>2013</v>
      </c>
      <c r="C7669">
        <v>29</v>
      </c>
      <c r="D7669">
        <v>7</v>
      </c>
      <c r="E7669">
        <v>1077</v>
      </c>
    </row>
    <row r="7670" spans="1:5">
      <c r="A7670" t="s">
        <v>46</v>
      </c>
      <c r="B7670">
        <v>2013</v>
      </c>
      <c r="C7670">
        <v>29</v>
      </c>
      <c r="D7670">
        <v>28</v>
      </c>
      <c r="E7670">
        <v>6980</v>
      </c>
    </row>
    <row r="7671" spans="1:5">
      <c r="A7671" t="s">
        <v>47</v>
      </c>
      <c r="B7671">
        <v>2013</v>
      </c>
      <c r="C7671">
        <v>29</v>
      </c>
      <c r="D7671">
        <v>15</v>
      </c>
      <c r="E7671">
        <v>1443</v>
      </c>
    </row>
    <row r="7672" spans="1:5">
      <c r="A7672" t="s">
        <v>48</v>
      </c>
      <c r="B7672">
        <v>2013</v>
      </c>
      <c r="C7672">
        <v>29</v>
      </c>
      <c r="D7672">
        <v>6</v>
      </c>
      <c r="E7672">
        <v>1041</v>
      </c>
    </row>
    <row r="7673" spans="1:5">
      <c r="A7673" t="s">
        <v>49</v>
      </c>
      <c r="B7673">
        <v>2013</v>
      </c>
      <c r="C7673">
        <v>29</v>
      </c>
      <c r="D7673">
        <v>39</v>
      </c>
      <c r="E7673">
        <v>9369</v>
      </c>
    </row>
    <row r="7674" spans="1:5">
      <c r="A7674" t="s">
        <v>50</v>
      </c>
      <c r="B7674">
        <v>2013</v>
      </c>
      <c r="C7674">
        <v>29</v>
      </c>
      <c r="D7674">
        <v>18</v>
      </c>
      <c r="E7674">
        <v>4233</v>
      </c>
    </row>
    <row r="7675" spans="1:5">
      <c r="A7675" t="s">
        <v>51</v>
      </c>
      <c r="B7675">
        <v>2013</v>
      </c>
      <c r="C7675">
        <v>29</v>
      </c>
      <c r="D7675">
        <v>9</v>
      </c>
      <c r="E7675">
        <v>3791</v>
      </c>
    </row>
    <row r="7676" spans="1:5">
      <c r="A7676" t="s">
        <v>52</v>
      </c>
      <c r="B7676">
        <v>2013</v>
      </c>
      <c r="C7676">
        <v>29</v>
      </c>
      <c r="D7676">
        <v>3</v>
      </c>
      <c r="E7676">
        <v>508</v>
      </c>
    </row>
    <row r="7677" spans="1:5">
      <c r="A7677" t="s">
        <v>53</v>
      </c>
      <c r="B7677">
        <v>2013</v>
      </c>
      <c r="C7677">
        <v>29</v>
      </c>
      <c r="D7677">
        <v>51</v>
      </c>
      <c r="E7677">
        <v>8877</v>
      </c>
    </row>
    <row r="7678" spans="1:5">
      <c r="A7678" t="s">
        <v>54</v>
      </c>
      <c r="B7678">
        <v>2013</v>
      </c>
      <c r="C7678">
        <v>29</v>
      </c>
      <c r="D7678">
        <v>45</v>
      </c>
      <c r="E7678">
        <v>29723</v>
      </c>
    </row>
    <row r="7679" spans="1:5">
      <c r="A7679" t="s">
        <v>55</v>
      </c>
      <c r="B7679">
        <v>2013</v>
      </c>
      <c r="C7679">
        <v>29</v>
      </c>
      <c r="D7679">
        <v>42</v>
      </c>
      <c r="E7679">
        <v>15345</v>
      </c>
    </row>
    <row r="7680" spans="1:5">
      <c r="A7680" t="s">
        <v>56</v>
      </c>
      <c r="B7680">
        <v>2013</v>
      </c>
      <c r="C7680">
        <v>29</v>
      </c>
      <c r="D7680">
        <v>7</v>
      </c>
      <c r="E7680">
        <v>1730</v>
      </c>
    </row>
    <row r="7681" spans="1:5">
      <c r="A7681" t="s">
        <v>57</v>
      </c>
      <c r="B7681">
        <v>2013</v>
      </c>
      <c r="C7681">
        <v>29</v>
      </c>
      <c r="D7681">
        <v>71</v>
      </c>
      <c r="E7681">
        <v>49067</v>
      </c>
    </row>
    <row r="7682" spans="1:5">
      <c r="A7682" t="s">
        <v>58</v>
      </c>
      <c r="B7682">
        <v>2013</v>
      </c>
      <c r="C7682">
        <v>29</v>
      </c>
      <c r="D7682">
        <v>9</v>
      </c>
      <c r="E7682">
        <v>4779</v>
      </c>
    </row>
    <row r="7683" spans="1:5">
      <c r="A7683" t="s">
        <v>59</v>
      </c>
      <c r="B7683">
        <v>2013</v>
      </c>
      <c r="C7683">
        <v>29</v>
      </c>
      <c r="D7683">
        <v>29</v>
      </c>
      <c r="E7683">
        <v>9673</v>
      </c>
    </row>
    <row r="7684" spans="1:5">
      <c r="A7684" t="s">
        <v>60</v>
      </c>
      <c r="B7684">
        <v>2013</v>
      </c>
      <c r="C7684">
        <v>29</v>
      </c>
      <c r="D7684">
        <v>29</v>
      </c>
      <c r="E7684">
        <v>2578</v>
      </c>
    </row>
    <row r="7685" spans="1:5">
      <c r="A7685" t="s">
        <v>61</v>
      </c>
      <c r="B7685">
        <v>2013</v>
      </c>
      <c r="C7685">
        <v>29</v>
      </c>
      <c r="D7685">
        <v>13</v>
      </c>
      <c r="E7685">
        <v>2382</v>
      </c>
    </row>
    <row r="7686" spans="1:5">
      <c r="A7686" t="s">
        <v>63</v>
      </c>
      <c r="B7686">
        <v>2013</v>
      </c>
      <c r="C7686">
        <v>29</v>
      </c>
      <c r="D7686">
        <v>1</v>
      </c>
      <c r="E7686">
        <v>311</v>
      </c>
    </row>
    <row r="7687" spans="1:5">
      <c r="A7687" t="s">
        <v>62</v>
      </c>
      <c r="B7687">
        <v>2013</v>
      </c>
      <c r="C7687">
        <v>29</v>
      </c>
      <c r="D7687">
        <v>62</v>
      </c>
      <c r="E7687">
        <v>93448</v>
      </c>
    </row>
    <row r="7688" spans="1:5">
      <c r="A7688" t="s">
        <v>6</v>
      </c>
      <c r="B7688">
        <v>2013</v>
      </c>
      <c r="C7688">
        <v>30</v>
      </c>
      <c r="D7688">
        <v>16</v>
      </c>
      <c r="E7688">
        <v>6233</v>
      </c>
    </row>
    <row r="7689" spans="1:5">
      <c r="A7689" t="s">
        <v>12</v>
      </c>
      <c r="B7689">
        <v>2013</v>
      </c>
      <c r="C7689">
        <v>30</v>
      </c>
      <c r="D7689">
        <v>5</v>
      </c>
      <c r="E7689">
        <v>1834</v>
      </c>
    </row>
    <row r="7690" spans="1:5">
      <c r="A7690" t="s">
        <v>13</v>
      </c>
      <c r="B7690">
        <v>2013</v>
      </c>
      <c r="C7690">
        <v>30</v>
      </c>
      <c r="D7690">
        <v>21</v>
      </c>
      <c r="E7690">
        <v>12803</v>
      </c>
    </row>
    <row r="7691" spans="1:5">
      <c r="A7691" t="s">
        <v>14</v>
      </c>
      <c r="B7691">
        <v>2013</v>
      </c>
      <c r="C7691">
        <v>30</v>
      </c>
      <c r="D7691">
        <v>6</v>
      </c>
      <c r="E7691">
        <v>1021</v>
      </c>
    </row>
    <row r="7692" spans="1:5">
      <c r="A7692" t="s">
        <v>15</v>
      </c>
      <c r="B7692">
        <v>2013</v>
      </c>
      <c r="C7692">
        <v>30</v>
      </c>
      <c r="D7692">
        <v>85</v>
      </c>
      <c r="E7692">
        <v>24501</v>
      </c>
    </row>
    <row r="7693" spans="1:5">
      <c r="A7693" t="s">
        <v>16</v>
      </c>
      <c r="B7693">
        <v>2013</v>
      </c>
      <c r="C7693">
        <v>30</v>
      </c>
      <c r="D7693">
        <v>9</v>
      </c>
      <c r="E7693">
        <v>20244</v>
      </c>
    </row>
    <row r="7694" spans="1:5">
      <c r="A7694" t="s">
        <v>17</v>
      </c>
      <c r="B7694">
        <v>2013</v>
      </c>
      <c r="C7694">
        <v>30</v>
      </c>
      <c r="D7694">
        <v>3</v>
      </c>
      <c r="E7694">
        <v>65</v>
      </c>
    </row>
    <row r="7695" spans="1:5">
      <c r="A7695" t="s">
        <v>18</v>
      </c>
      <c r="B7695">
        <v>2013</v>
      </c>
      <c r="C7695">
        <v>30</v>
      </c>
      <c r="D7695">
        <v>1</v>
      </c>
      <c r="E7695">
        <v>221</v>
      </c>
    </row>
    <row r="7696" spans="1:5">
      <c r="A7696" t="s">
        <v>19</v>
      </c>
      <c r="B7696">
        <v>2013</v>
      </c>
      <c r="C7696">
        <v>30</v>
      </c>
      <c r="D7696">
        <v>1</v>
      </c>
      <c r="E7696">
        <v>1312</v>
      </c>
    </row>
    <row r="7697" spans="1:5">
      <c r="A7697" t="s">
        <v>20</v>
      </c>
      <c r="B7697">
        <v>2013</v>
      </c>
      <c r="C7697">
        <v>30</v>
      </c>
      <c r="D7697">
        <v>0</v>
      </c>
      <c r="E7697">
        <v>0</v>
      </c>
    </row>
    <row r="7698" spans="1:5">
      <c r="A7698" t="s">
        <v>21</v>
      </c>
      <c r="B7698">
        <v>2013</v>
      </c>
      <c r="C7698">
        <v>30</v>
      </c>
      <c r="D7698">
        <v>29</v>
      </c>
      <c r="E7698">
        <v>24699</v>
      </c>
    </row>
    <row r="7699" spans="1:5">
      <c r="A7699" t="s">
        <v>22</v>
      </c>
      <c r="B7699">
        <v>2013</v>
      </c>
      <c r="C7699">
        <v>30</v>
      </c>
      <c r="D7699">
        <v>13</v>
      </c>
      <c r="E7699">
        <v>1233</v>
      </c>
    </row>
    <row r="7700" spans="1:5">
      <c r="A7700" t="s">
        <v>23</v>
      </c>
      <c r="B7700">
        <v>2013</v>
      </c>
      <c r="C7700">
        <v>30</v>
      </c>
      <c r="D7700">
        <v>4</v>
      </c>
      <c r="E7700">
        <v>1174</v>
      </c>
    </row>
    <row r="7701" spans="1:5">
      <c r="A7701" t="s">
        <v>24</v>
      </c>
      <c r="B7701">
        <v>2013</v>
      </c>
      <c r="C7701">
        <v>30</v>
      </c>
      <c r="D7701">
        <v>75</v>
      </c>
      <c r="E7701">
        <v>36918</v>
      </c>
    </row>
    <row r="7702" spans="1:5">
      <c r="A7702" t="s">
        <v>25</v>
      </c>
      <c r="B7702">
        <v>2013</v>
      </c>
      <c r="C7702">
        <v>30</v>
      </c>
      <c r="D7702">
        <v>29</v>
      </c>
      <c r="E7702">
        <v>5265</v>
      </c>
    </row>
    <row r="7703" spans="1:5">
      <c r="A7703" t="s">
        <v>26</v>
      </c>
      <c r="B7703">
        <v>2013</v>
      </c>
      <c r="C7703">
        <v>30</v>
      </c>
      <c r="D7703">
        <v>7</v>
      </c>
      <c r="E7703">
        <v>1148</v>
      </c>
    </row>
    <row r="7704" spans="1:5">
      <c r="A7704" t="s">
        <v>27</v>
      </c>
      <c r="B7704">
        <v>2013</v>
      </c>
      <c r="C7704">
        <v>30</v>
      </c>
      <c r="D7704">
        <v>15</v>
      </c>
      <c r="E7704">
        <v>3369</v>
      </c>
    </row>
    <row r="7705" spans="1:5">
      <c r="A7705" t="s">
        <v>28</v>
      </c>
      <c r="B7705">
        <v>2013</v>
      </c>
      <c r="C7705">
        <v>30</v>
      </c>
      <c r="D7705">
        <v>6</v>
      </c>
      <c r="E7705">
        <v>5237</v>
      </c>
    </row>
    <row r="7706" spans="1:5">
      <c r="A7706" t="s">
        <v>29</v>
      </c>
      <c r="B7706">
        <v>2013</v>
      </c>
      <c r="C7706">
        <v>30</v>
      </c>
      <c r="D7706">
        <v>41</v>
      </c>
      <c r="E7706">
        <v>25104</v>
      </c>
    </row>
    <row r="7707" spans="1:5">
      <c r="A7707" t="s">
        <v>30</v>
      </c>
      <c r="B7707">
        <v>2013</v>
      </c>
      <c r="C7707">
        <v>30</v>
      </c>
      <c r="D7707">
        <v>28</v>
      </c>
      <c r="E7707">
        <v>5129</v>
      </c>
    </row>
    <row r="7708" spans="1:5">
      <c r="A7708" t="s">
        <v>31</v>
      </c>
      <c r="B7708">
        <v>2013</v>
      </c>
      <c r="C7708">
        <v>30</v>
      </c>
      <c r="D7708">
        <v>10</v>
      </c>
      <c r="E7708">
        <v>6994</v>
      </c>
    </row>
    <row r="7709" spans="1:5">
      <c r="A7709" t="s">
        <v>32</v>
      </c>
      <c r="B7709">
        <v>2013</v>
      </c>
      <c r="C7709">
        <v>30</v>
      </c>
      <c r="D7709">
        <v>27</v>
      </c>
      <c r="E7709">
        <v>22807</v>
      </c>
    </row>
    <row r="7710" spans="1:5">
      <c r="A7710" t="s">
        <v>33</v>
      </c>
      <c r="B7710">
        <v>2013</v>
      </c>
      <c r="C7710">
        <v>30</v>
      </c>
      <c r="D7710">
        <v>33</v>
      </c>
      <c r="E7710">
        <v>9603</v>
      </c>
    </row>
    <row r="7711" spans="1:5">
      <c r="A7711" t="s">
        <v>34</v>
      </c>
      <c r="B7711">
        <v>2013</v>
      </c>
      <c r="C7711">
        <v>30</v>
      </c>
      <c r="D7711">
        <v>11</v>
      </c>
      <c r="E7711">
        <v>3823</v>
      </c>
    </row>
    <row r="7712" spans="1:5">
      <c r="A7712" t="s">
        <v>35</v>
      </c>
      <c r="B7712">
        <v>2013</v>
      </c>
      <c r="C7712">
        <v>30</v>
      </c>
      <c r="D7712">
        <v>41</v>
      </c>
      <c r="E7712">
        <v>15290</v>
      </c>
    </row>
    <row r="7713" spans="1:5">
      <c r="A7713" t="s">
        <v>36</v>
      </c>
      <c r="B7713">
        <v>2013</v>
      </c>
      <c r="C7713">
        <v>30</v>
      </c>
      <c r="D7713">
        <v>18</v>
      </c>
      <c r="E7713">
        <v>2684</v>
      </c>
    </row>
    <row r="7714" spans="1:5">
      <c r="A7714" t="s">
        <v>37</v>
      </c>
      <c r="B7714">
        <v>2013</v>
      </c>
      <c r="C7714">
        <v>30</v>
      </c>
      <c r="D7714">
        <v>5</v>
      </c>
      <c r="E7714">
        <v>1371</v>
      </c>
    </row>
    <row r="7715" spans="1:5">
      <c r="A7715" t="s">
        <v>38</v>
      </c>
      <c r="B7715">
        <v>2013</v>
      </c>
      <c r="C7715">
        <v>30</v>
      </c>
      <c r="D7715">
        <v>7</v>
      </c>
      <c r="E7715">
        <v>888</v>
      </c>
    </row>
    <row r="7716" spans="1:5">
      <c r="A7716" t="s">
        <v>39</v>
      </c>
      <c r="B7716">
        <v>2013</v>
      </c>
      <c r="C7716">
        <v>30</v>
      </c>
      <c r="D7716">
        <v>16</v>
      </c>
      <c r="E7716">
        <v>5860</v>
      </c>
    </row>
    <row r="7717" spans="1:5">
      <c r="A7717" t="s">
        <v>40</v>
      </c>
      <c r="B7717">
        <v>2013</v>
      </c>
      <c r="C7717">
        <v>30</v>
      </c>
      <c r="D7717">
        <v>16</v>
      </c>
      <c r="E7717">
        <v>2622</v>
      </c>
    </row>
    <row r="7718" spans="1:5">
      <c r="A7718" t="s">
        <v>41</v>
      </c>
      <c r="B7718">
        <v>2013</v>
      </c>
      <c r="C7718">
        <v>30</v>
      </c>
      <c r="D7718">
        <v>12</v>
      </c>
      <c r="E7718">
        <v>3170</v>
      </c>
    </row>
    <row r="7719" spans="1:5">
      <c r="A7719" t="s">
        <v>42</v>
      </c>
      <c r="B7719">
        <v>2013</v>
      </c>
      <c r="C7719">
        <v>30</v>
      </c>
      <c r="D7719">
        <v>13</v>
      </c>
      <c r="E7719">
        <v>5310</v>
      </c>
    </row>
    <row r="7720" spans="1:5">
      <c r="A7720" t="s">
        <v>43</v>
      </c>
      <c r="B7720">
        <v>2013</v>
      </c>
      <c r="C7720">
        <v>30</v>
      </c>
      <c r="D7720">
        <v>173</v>
      </c>
      <c r="E7720">
        <v>7136</v>
      </c>
    </row>
    <row r="7721" spans="1:5">
      <c r="A7721" t="s">
        <v>44</v>
      </c>
      <c r="B7721">
        <v>2013</v>
      </c>
      <c r="C7721">
        <v>30</v>
      </c>
      <c r="D7721">
        <v>15</v>
      </c>
      <c r="E7721">
        <v>3235</v>
      </c>
    </row>
    <row r="7722" spans="1:5">
      <c r="A7722" t="s">
        <v>45</v>
      </c>
      <c r="B7722">
        <v>2013</v>
      </c>
      <c r="C7722">
        <v>30</v>
      </c>
      <c r="D7722">
        <v>7</v>
      </c>
      <c r="E7722">
        <v>1032</v>
      </c>
    </row>
    <row r="7723" spans="1:5">
      <c r="A7723" t="s">
        <v>46</v>
      </c>
      <c r="B7723">
        <v>2013</v>
      </c>
      <c r="C7723">
        <v>30</v>
      </c>
      <c r="D7723">
        <v>28</v>
      </c>
      <c r="E7723">
        <v>7202</v>
      </c>
    </row>
    <row r="7724" spans="1:5">
      <c r="A7724" t="s">
        <v>47</v>
      </c>
      <c r="B7724">
        <v>2013</v>
      </c>
      <c r="C7724">
        <v>30</v>
      </c>
      <c r="D7724">
        <v>15</v>
      </c>
      <c r="E7724">
        <v>2438</v>
      </c>
    </row>
    <row r="7725" spans="1:5">
      <c r="A7725" t="s">
        <v>48</v>
      </c>
      <c r="B7725">
        <v>2013</v>
      </c>
      <c r="C7725">
        <v>30</v>
      </c>
      <c r="D7725">
        <v>7</v>
      </c>
      <c r="E7725">
        <v>1176</v>
      </c>
    </row>
    <row r="7726" spans="1:5">
      <c r="A7726" t="s">
        <v>49</v>
      </c>
      <c r="B7726">
        <v>2013</v>
      </c>
      <c r="C7726">
        <v>30</v>
      </c>
      <c r="D7726">
        <v>39</v>
      </c>
      <c r="E7726">
        <v>9586</v>
      </c>
    </row>
    <row r="7727" spans="1:5">
      <c r="A7727" t="s">
        <v>50</v>
      </c>
      <c r="B7727">
        <v>2013</v>
      </c>
      <c r="C7727">
        <v>30</v>
      </c>
      <c r="D7727">
        <v>18</v>
      </c>
      <c r="E7727">
        <v>4414</v>
      </c>
    </row>
    <row r="7728" spans="1:5">
      <c r="A7728" t="s">
        <v>51</v>
      </c>
      <c r="B7728">
        <v>2013</v>
      </c>
      <c r="C7728">
        <v>30</v>
      </c>
      <c r="D7728">
        <v>10</v>
      </c>
      <c r="E7728">
        <v>4075</v>
      </c>
    </row>
    <row r="7729" spans="1:5">
      <c r="A7729" t="s">
        <v>52</v>
      </c>
      <c r="B7729">
        <v>2013</v>
      </c>
      <c r="C7729">
        <v>30</v>
      </c>
      <c r="D7729">
        <v>3</v>
      </c>
      <c r="E7729">
        <v>508</v>
      </c>
    </row>
    <row r="7730" spans="1:5">
      <c r="A7730" t="s">
        <v>53</v>
      </c>
      <c r="B7730">
        <v>2013</v>
      </c>
      <c r="C7730">
        <v>30</v>
      </c>
      <c r="D7730">
        <v>49</v>
      </c>
      <c r="E7730">
        <v>9027</v>
      </c>
    </row>
    <row r="7731" spans="1:5">
      <c r="A7731" t="s">
        <v>54</v>
      </c>
      <c r="B7731">
        <v>2013</v>
      </c>
      <c r="C7731">
        <v>30</v>
      </c>
      <c r="D7731">
        <v>45</v>
      </c>
      <c r="E7731">
        <v>30243</v>
      </c>
    </row>
    <row r="7732" spans="1:5">
      <c r="A7732" t="s">
        <v>55</v>
      </c>
      <c r="B7732">
        <v>2013</v>
      </c>
      <c r="C7732">
        <v>30</v>
      </c>
      <c r="D7732">
        <v>43</v>
      </c>
      <c r="E7732">
        <v>17160</v>
      </c>
    </row>
    <row r="7733" spans="1:5">
      <c r="A7733" t="s">
        <v>56</v>
      </c>
      <c r="B7733">
        <v>2013</v>
      </c>
      <c r="C7733">
        <v>30</v>
      </c>
      <c r="D7733">
        <v>7</v>
      </c>
      <c r="E7733">
        <v>1664</v>
      </c>
    </row>
    <row r="7734" spans="1:5">
      <c r="A7734" t="s">
        <v>57</v>
      </c>
      <c r="B7734">
        <v>2013</v>
      </c>
      <c r="C7734">
        <v>30</v>
      </c>
      <c r="D7734">
        <v>69</v>
      </c>
      <c r="E7734">
        <v>44161</v>
      </c>
    </row>
    <row r="7735" spans="1:5">
      <c r="A7735" t="s">
        <v>58</v>
      </c>
      <c r="B7735">
        <v>2013</v>
      </c>
      <c r="C7735">
        <v>30</v>
      </c>
      <c r="D7735">
        <v>9</v>
      </c>
      <c r="E7735">
        <v>4531</v>
      </c>
    </row>
    <row r="7736" spans="1:5">
      <c r="A7736" t="s">
        <v>59</v>
      </c>
      <c r="B7736">
        <v>2013</v>
      </c>
      <c r="C7736">
        <v>30</v>
      </c>
      <c r="D7736">
        <v>29</v>
      </c>
      <c r="E7736">
        <v>9534</v>
      </c>
    </row>
    <row r="7737" spans="1:5">
      <c r="A7737" t="s">
        <v>60</v>
      </c>
      <c r="B7737">
        <v>2013</v>
      </c>
      <c r="C7737">
        <v>30</v>
      </c>
      <c r="D7737">
        <v>30</v>
      </c>
      <c r="E7737">
        <v>2677</v>
      </c>
    </row>
    <row r="7738" spans="1:5">
      <c r="A7738" t="s">
        <v>61</v>
      </c>
      <c r="B7738">
        <v>2013</v>
      </c>
      <c r="C7738">
        <v>30</v>
      </c>
      <c r="D7738">
        <v>13</v>
      </c>
      <c r="E7738">
        <v>2165</v>
      </c>
    </row>
    <row r="7739" spans="1:5">
      <c r="A7739" t="s">
        <v>63</v>
      </c>
      <c r="B7739">
        <v>2013</v>
      </c>
      <c r="C7739">
        <v>30</v>
      </c>
      <c r="D7739">
        <v>1</v>
      </c>
      <c r="E7739">
        <v>345</v>
      </c>
    </row>
    <row r="7740" spans="1:5">
      <c r="A7740" t="s">
        <v>62</v>
      </c>
      <c r="B7740">
        <v>2013</v>
      </c>
      <c r="C7740">
        <v>30</v>
      </c>
      <c r="D7740">
        <v>51</v>
      </c>
      <c r="E7740">
        <v>90356</v>
      </c>
    </row>
    <row r="7741" spans="1:5">
      <c r="A7741" t="s">
        <v>6</v>
      </c>
      <c r="B7741">
        <v>2013</v>
      </c>
      <c r="C7741">
        <v>31</v>
      </c>
      <c r="D7741">
        <v>16</v>
      </c>
      <c r="E7741">
        <v>7687</v>
      </c>
    </row>
    <row r="7742" spans="1:5">
      <c r="A7742" t="s">
        <v>12</v>
      </c>
      <c r="B7742">
        <v>2013</v>
      </c>
      <c r="C7742">
        <v>31</v>
      </c>
      <c r="D7742">
        <v>5</v>
      </c>
      <c r="E7742">
        <v>1918</v>
      </c>
    </row>
    <row r="7743" spans="1:5">
      <c r="A7743" t="s">
        <v>13</v>
      </c>
      <c r="B7743">
        <v>2013</v>
      </c>
      <c r="C7743">
        <v>31</v>
      </c>
      <c r="D7743">
        <v>21</v>
      </c>
      <c r="E7743">
        <v>13160</v>
      </c>
    </row>
    <row r="7744" spans="1:5">
      <c r="A7744" t="s">
        <v>14</v>
      </c>
      <c r="B7744">
        <v>2013</v>
      </c>
      <c r="C7744">
        <v>31</v>
      </c>
      <c r="D7744">
        <v>5</v>
      </c>
      <c r="E7744">
        <v>1092</v>
      </c>
    </row>
    <row r="7745" spans="1:5">
      <c r="A7745" t="s">
        <v>15</v>
      </c>
      <c r="B7745">
        <v>2013</v>
      </c>
      <c r="C7745">
        <v>31</v>
      </c>
      <c r="D7745">
        <v>82</v>
      </c>
      <c r="E7745">
        <v>24345</v>
      </c>
    </row>
    <row r="7746" spans="1:5">
      <c r="A7746" t="s">
        <v>16</v>
      </c>
      <c r="B7746">
        <v>2013</v>
      </c>
      <c r="C7746">
        <v>31</v>
      </c>
      <c r="D7746">
        <v>10</v>
      </c>
      <c r="E7746">
        <v>21235</v>
      </c>
    </row>
    <row r="7747" spans="1:5">
      <c r="A7747" t="s">
        <v>17</v>
      </c>
      <c r="B7747">
        <v>2013</v>
      </c>
      <c r="C7747">
        <v>31</v>
      </c>
      <c r="D7747">
        <v>3</v>
      </c>
      <c r="E7747">
        <v>80</v>
      </c>
    </row>
    <row r="7748" spans="1:5">
      <c r="A7748" t="s">
        <v>18</v>
      </c>
      <c r="B7748">
        <v>2013</v>
      </c>
      <c r="C7748">
        <v>31</v>
      </c>
      <c r="D7748">
        <v>1</v>
      </c>
      <c r="E7748">
        <v>256</v>
      </c>
    </row>
    <row r="7749" spans="1:5">
      <c r="A7749" t="s">
        <v>19</v>
      </c>
      <c r="B7749">
        <v>2013</v>
      </c>
      <c r="C7749">
        <v>31</v>
      </c>
      <c r="D7749">
        <v>1</v>
      </c>
      <c r="E7749">
        <v>1237</v>
      </c>
    </row>
    <row r="7750" spans="1:5">
      <c r="A7750" t="s">
        <v>20</v>
      </c>
      <c r="B7750">
        <v>2013</v>
      </c>
      <c r="C7750">
        <v>31</v>
      </c>
      <c r="D7750">
        <v>0</v>
      </c>
      <c r="E7750">
        <v>0</v>
      </c>
    </row>
    <row r="7751" spans="1:5">
      <c r="A7751" t="s">
        <v>21</v>
      </c>
      <c r="B7751">
        <v>2013</v>
      </c>
      <c r="C7751">
        <v>31</v>
      </c>
      <c r="D7751">
        <v>29</v>
      </c>
      <c r="E7751">
        <v>24963</v>
      </c>
    </row>
    <row r="7752" spans="1:5">
      <c r="A7752" t="s">
        <v>22</v>
      </c>
      <c r="B7752">
        <v>2013</v>
      </c>
      <c r="C7752">
        <v>31</v>
      </c>
      <c r="D7752">
        <v>13</v>
      </c>
      <c r="E7752">
        <v>1192</v>
      </c>
    </row>
    <row r="7753" spans="1:5">
      <c r="A7753" t="s">
        <v>23</v>
      </c>
      <c r="B7753">
        <v>2013</v>
      </c>
      <c r="C7753">
        <v>31</v>
      </c>
      <c r="D7753">
        <v>4</v>
      </c>
      <c r="E7753">
        <v>1050</v>
      </c>
    </row>
    <row r="7754" spans="1:5">
      <c r="A7754" t="s">
        <v>24</v>
      </c>
      <c r="B7754">
        <v>2013</v>
      </c>
      <c r="C7754">
        <v>31</v>
      </c>
      <c r="D7754">
        <v>70</v>
      </c>
      <c r="E7754">
        <v>34962</v>
      </c>
    </row>
    <row r="7755" spans="1:5">
      <c r="A7755" t="s">
        <v>25</v>
      </c>
      <c r="B7755">
        <v>2013</v>
      </c>
      <c r="C7755">
        <v>31</v>
      </c>
      <c r="D7755">
        <v>29</v>
      </c>
      <c r="E7755">
        <v>5304</v>
      </c>
    </row>
    <row r="7756" spans="1:5">
      <c r="A7756" t="s">
        <v>26</v>
      </c>
      <c r="B7756">
        <v>2013</v>
      </c>
      <c r="C7756">
        <v>31</v>
      </c>
      <c r="D7756">
        <v>7</v>
      </c>
      <c r="E7756">
        <v>787</v>
      </c>
    </row>
    <row r="7757" spans="1:5">
      <c r="A7757" t="s">
        <v>27</v>
      </c>
      <c r="B7757">
        <v>2013</v>
      </c>
      <c r="C7757">
        <v>31</v>
      </c>
      <c r="D7757">
        <v>13</v>
      </c>
      <c r="E7757">
        <v>2647</v>
      </c>
    </row>
    <row r="7758" spans="1:5">
      <c r="A7758" t="s">
        <v>28</v>
      </c>
      <c r="B7758">
        <v>2013</v>
      </c>
      <c r="C7758">
        <v>31</v>
      </c>
      <c r="D7758">
        <v>6</v>
      </c>
      <c r="E7758">
        <v>4714</v>
      </c>
    </row>
    <row r="7759" spans="1:5">
      <c r="A7759" t="s">
        <v>29</v>
      </c>
      <c r="B7759">
        <v>2013</v>
      </c>
      <c r="C7759">
        <v>31</v>
      </c>
      <c r="D7759">
        <v>12</v>
      </c>
      <c r="E7759">
        <v>7095</v>
      </c>
    </row>
    <row r="7760" spans="1:5">
      <c r="A7760" t="s">
        <v>30</v>
      </c>
      <c r="B7760">
        <v>2013</v>
      </c>
      <c r="C7760">
        <v>31</v>
      </c>
      <c r="D7760">
        <v>28</v>
      </c>
      <c r="E7760">
        <v>4809</v>
      </c>
    </row>
    <row r="7761" spans="1:5">
      <c r="A7761" t="s">
        <v>31</v>
      </c>
      <c r="B7761">
        <v>2013</v>
      </c>
      <c r="C7761">
        <v>31</v>
      </c>
      <c r="D7761">
        <v>9</v>
      </c>
      <c r="E7761">
        <v>6282</v>
      </c>
    </row>
    <row r="7762" spans="1:5">
      <c r="A7762" t="s">
        <v>32</v>
      </c>
      <c r="B7762">
        <v>2013</v>
      </c>
      <c r="C7762">
        <v>31</v>
      </c>
      <c r="D7762">
        <v>28</v>
      </c>
      <c r="E7762">
        <v>24099</v>
      </c>
    </row>
    <row r="7763" spans="1:5">
      <c r="A7763" t="s">
        <v>33</v>
      </c>
      <c r="B7763">
        <v>2013</v>
      </c>
      <c r="C7763">
        <v>31</v>
      </c>
      <c r="D7763">
        <v>26</v>
      </c>
      <c r="E7763">
        <v>6829</v>
      </c>
    </row>
    <row r="7764" spans="1:5">
      <c r="A7764" t="s">
        <v>34</v>
      </c>
      <c r="B7764">
        <v>2013</v>
      </c>
      <c r="C7764">
        <v>31</v>
      </c>
      <c r="D7764">
        <v>11</v>
      </c>
      <c r="E7764">
        <v>3783</v>
      </c>
    </row>
    <row r="7765" spans="1:5">
      <c r="A7765" t="s">
        <v>35</v>
      </c>
      <c r="B7765">
        <v>2013</v>
      </c>
      <c r="C7765">
        <v>31</v>
      </c>
      <c r="D7765">
        <v>41</v>
      </c>
      <c r="E7765">
        <v>15485</v>
      </c>
    </row>
    <row r="7766" spans="1:5">
      <c r="A7766" t="s">
        <v>36</v>
      </c>
      <c r="B7766">
        <v>2013</v>
      </c>
      <c r="C7766">
        <v>31</v>
      </c>
      <c r="D7766">
        <v>19</v>
      </c>
      <c r="E7766">
        <v>2584</v>
      </c>
    </row>
    <row r="7767" spans="1:5">
      <c r="A7767" t="s">
        <v>37</v>
      </c>
      <c r="B7767">
        <v>2013</v>
      </c>
      <c r="C7767">
        <v>31</v>
      </c>
      <c r="D7767">
        <v>6</v>
      </c>
      <c r="E7767">
        <v>1636</v>
      </c>
    </row>
    <row r="7768" spans="1:5">
      <c r="A7768" t="s">
        <v>38</v>
      </c>
      <c r="B7768">
        <v>2013</v>
      </c>
      <c r="C7768">
        <v>31</v>
      </c>
      <c r="D7768">
        <v>8</v>
      </c>
      <c r="E7768">
        <v>717</v>
      </c>
    </row>
    <row r="7769" spans="1:5">
      <c r="A7769" t="s">
        <v>39</v>
      </c>
      <c r="B7769">
        <v>2013</v>
      </c>
      <c r="C7769">
        <v>31</v>
      </c>
      <c r="D7769">
        <v>13</v>
      </c>
      <c r="E7769">
        <v>4593</v>
      </c>
    </row>
    <row r="7770" spans="1:5">
      <c r="A7770" t="s">
        <v>40</v>
      </c>
      <c r="B7770">
        <v>2013</v>
      </c>
      <c r="C7770">
        <v>31</v>
      </c>
      <c r="D7770">
        <v>15</v>
      </c>
      <c r="E7770">
        <v>2239</v>
      </c>
    </row>
    <row r="7771" spans="1:5">
      <c r="A7771" t="s">
        <v>41</v>
      </c>
      <c r="B7771">
        <v>2013</v>
      </c>
      <c r="C7771">
        <v>31</v>
      </c>
      <c r="D7771">
        <v>9</v>
      </c>
      <c r="E7771">
        <v>2996</v>
      </c>
    </row>
    <row r="7772" spans="1:5">
      <c r="A7772" t="s">
        <v>42</v>
      </c>
      <c r="B7772">
        <v>2013</v>
      </c>
      <c r="C7772">
        <v>31</v>
      </c>
      <c r="D7772">
        <v>16</v>
      </c>
      <c r="E7772">
        <v>6296</v>
      </c>
    </row>
    <row r="7773" spans="1:5">
      <c r="A7773" t="s">
        <v>43</v>
      </c>
      <c r="B7773">
        <v>2013</v>
      </c>
      <c r="C7773">
        <v>31</v>
      </c>
      <c r="D7773">
        <v>175</v>
      </c>
      <c r="E7773">
        <v>6943</v>
      </c>
    </row>
    <row r="7774" spans="1:5">
      <c r="A7774" t="s">
        <v>44</v>
      </c>
      <c r="B7774">
        <v>2013</v>
      </c>
      <c r="C7774">
        <v>31</v>
      </c>
      <c r="D7774">
        <v>13</v>
      </c>
      <c r="E7774">
        <v>2177</v>
      </c>
    </row>
    <row r="7775" spans="1:5">
      <c r="A7775" t="s">
        <v>45</v>
      </c>
      <c r="B7775">
        <v>2013</v>
      </c>
      <c r="C7775">
        <v>31</v>
      </c>
      <c r="D7775">
        <v>7</v>
      </c>
      <c r="E7775">
        <v>1027</v>
      </c>
    </row>
    <row r="7776" spans="1:5">
      <c r="A7776" t="s">
        <v>46</v>
      </c>
      <c r="B7776">
        <v>2013</v>
      </c>
      <c r="C7776">
        <v>31</v>
      </c>
      <c r="D7776">
        <v>28</v>
      </c>
      <c r="E7776">
        <v>6951</v>
      </c>
    </row>
    <row r="7777" spans="1:5">
      <c r="A7777" t="s">
        <v>47</v>
      </c>
      <c r="B7777">
        <v>2013</v>
      </c>
      <c r="C7777">
        <v>31</v>
      </c>
      <c r="D7777">
        <v>17</v>
      </c>
      <c r="E7777">
        <v>2017</v>
      </c>
    </row>
    <row r="7778" spans="1:5">
      <c r="A7778" t="s">
        <v>48</v>
      </c>
      <c r="B7778">
        <v>2013</v>
      </c>
      <c r="C7778">
        <v>31</v>
      </c>
      <c r="D7778">
        <v>7</v>
      </c>
      <c r="E7778">
        <v>903</v>
      </c>
    </row>
    <row r="7779" spans="1:5">
      <c r="A7779" t="s">
        <v>49</v>
      </c>
      <c r="B7779">
        <v>2013</v>
      </c>
      <c r="C7779">
        <v>31</v>
      </c>
      <c r="D7779">
        <v>39</v>
      </c>
      <c r="E7779">
        <v>8524</v>
      </c>
    </row>
    <row r="7780" spans="1:5">
      <c r="A7780" t="s">
        <v>50</v>
      </c>
      <c r="B7780">
        <v>2013</v>
      </c>
      <c r="C7780">
        <v>31</v>
      </c>
      <c r="D7780">
        <v>18</v>
      </c>
      <c r="E7780">
        <v>4055</v>
      </c>
    </row>
    <row r="7781" spans="1:5">
      <c r="A7781" t="s">
        <v>51</v>
      </c>
      <c r="B7781">
        <v>2013</v>
      </c>
      <c r="C7781">
        <v>31</v>
      </c>
      <c r="D7781">
        <v>9</v>
      </c>
      <c r="E7781">
        <v>3808</v>
      </c>
    </row>
    <row r="7782" spans="1:5">
      <c r="A7782" t="s">
        <v>52</v>
      </c>
      <c r="B7782">
        <v>2013</v>
      </c>
      <c r="C7782">
        <v>31</v>
      </c>
      <c r="D7782">
        <v>3</v>
      </c>
      <c r="E7782">
        <v>459</v>
      </c>
    </row>
    <row r="7783" spans="1:5">
      <c r="A7783" t="s">
        <v>53</v>
      </c>
      <c r="B7783">
        <v>2013</v>
      </c>
      <c r="C7783">
        <v>31</v>
      </c>
      <c r="D7783">
        <v>52</v>
      </c>
      <c r="E7783">
        <v>8999</v>
      </c>
    </row>
    <row r="7784" spans="1:5">
      <c r="A7784" t="s">
        <v>54</v>
      </c>
      <c r="B7784">
        <v>2013</v>
      </c>
      <c r="C7784">
        <v>31</v>
      </c>
      <c r="D7784">
        <v>56</v>
      </c>
      <c r="E7784">
        <v>30179</v>
      </c>
    </row>
    <row r="7785" spans="1:5">
      <c r="A7785" t="s">
        <v>55</v>
      </c>
      <c r="B7785">
        <v>2013</v>
      </c>
      <c r="C7785">
        <v>31</v>
      </c>
      <c r="D7785">
        <v>43</v>
      </c>
      <c r="E7785">
        <v>17329</v>
      </c>
    </row>
    <row r="7786" spans="1:5">
      <c r="A7786" t="s">
        <v>56</v>
      </c>
      <c r="B7786">
        <v>2013</v>
      </c>
      <c r="C7786">
        <v>31</v>
      </c>
      <c r="D7786">
        <v>7</v>
      </c>
      <c r="E7786">
        <v>1701</v>
      </c>
    </row>
    <row r="7787" spans="1:5">
      <c r="A7787" t="s">
        <v>57</v>
      </c>
      <c r="B7787">
        <v>2013</v>
      </c>
      <c r="C7787">
        <v>31</v>
      </c>
      <c r="D7787">
        <v>67</v>
      </c>
      <c r="E7787">
        <v>35089</v>
      </c>
    </row>
    <row r="7788" spans="1:5">
      <c r="A7788" t="s">
        <v>58</v>
      </c>
      <c r="B7788">
        <v>2013</v>
      </c>
      <c r="C7788">
        <v>31</v>
      </c>
      <c r="D7788">
        <v>9</v>
      </c>
      <c r="E7788">
        <v>4232</v>
      </c>
    </row>
    <row r="7789" spans="1:5">
      <c r="A7789" t="s">
        <v>59</v>
      </c>
      <c r="B7789">
        <v>2013</v>
      </c>
      <c r="C7789">
        <v>31</v>
      </c>
      <c r="D7789">
        <v>28</v>
      </c>
      <c r="E7789">
        <v>9424</v>
      </c>
    </row>
    <row r="7790" spans="1:5">
      <c r="A7790" t="s">
        <v>60</v>
      </c>
      <c r="B7790">
        <v>2013</v>
      </c>
      <c r="C7790">
        <v>31</v>
      </c>
      <c r="D7790">
        <v>30</v>
      </c>
      <c r="E7790">
        <v>2697</v>
      </c>
    </row>
    <row r="7791" spans="1:5">
      <c r="A7791" t="s">
        <v>61</v>
      </c>
      <c r="B7791">
        <v>2013</v>
      </c>
      <c r="C7791">
        <v>31</v>
      </c>
      <c r="D7791">
        <v>13</v>
      </c>
      <c r="E7791">
        <v>2442</v>
      </c>
    </row>
    <row r="7792" spans="1:5">
      <c r="A7792" t="s">
        <v>63</v>
      </c>
      <c r="B7792">
        <v>2013</v>
      </c>
      <c r="C7792">
        <v>31</v>
      </c>
      <c r="D7792">
        <v>1</v>
      </c>
      <c r="E7792">
        <v>368</v>
      </c>
    </row>
    <row r="7793" spans="1:5">
      <c r="A7793" t="s">
        <v>62</v>
      </c>
      <c r="B7793">
        <v>2013</v>
      </c>
      <c r="C7793">
        <v>31</v>
      </c>
      <c r="D7793">
        <v>50</v>
      </c>
      <c r="E7793">
        <v>87604</v>
      </c>
    </row>
    <row r="7794" spans="1:5">
      <c r="A7794" t="s">
        <v>6</v>
      </c>
      <c r="B7794">
        <v>2013</v>
      </c>
      <c r="C7794">
        <v>32</v>
      </c>
      <c r="D7794">
        <v>18</v>
      </c>
      <c r="E7794">
        <v>8173</v>
      </c>
    </row>
    <row r="7795" spans="1:5">
      <c r="A7795" t="s">
        <v>12</v>
      </c>
      <c r="B7795">
        <v>2013</v>
      </c>
      <c r="C7795">
        <v>32</v>
      </c>
      <c r="D7795">
        <v>5</v>
      </c>
      <c r="E7795">
        <v>1661</v>
      </c>
    </row>
    <row r="7796" spans="1:5">
      <c r="A7796" t="s">
        <v>13</v>
      </c>
      <c r="B7796">
        <v>2013</v>
      </c>
      <c r="C7796">
        <v>32</v>
      </c>
      <c r="D7796">
        <v>21</v>
      </c>
      <c r="E7796">
        <v>13054</v>
      </c>
    </row>
    <row r="7797" spans="1:5">
      <c r="A7797" t="s">
        <v>14</v>
      </c>
      <c r="B7797">
        <v>2013</v>
      </c>
      <c r="C7797">
        <v>32</v>
      </c>
      <c r="D7797">
        <v>5</v>
      </c>
      <c r="E7797">
        <v>975</v>
      </c>
    </row>
    <row r="7798" spans="1:5">
      <c r="A7798" t="s">
        <v>15</v>
      </c>
      <c r="B7798">
        <v>2013</v>
      </c>
      <c r="C7798">
        <v>32</v>
      </c>
      <c r="D7798">
        <v>78</v>
      </c>
      <c r="E7798">
        <v>22629</v>
      </c>
    </row>
    <row r="7799" spans="1:5">
      <c r="A7799" t="s">
        <v>16</v>
      </c>
      <c r="B7799">
        <v>2013</v>
      </c>
      <c r="C7799">
        <v>32</v>
      </c>
      <c r="D7799">
        <v>8</v>
      </c>
      <c r="E7799">
        <v>18450</v>
      </c>
    </row>
    <row r="7800" spans="1:5">
      <c r="A7800" t="s">
        <v>17</v>
      </c>
      <c r="B7800">
        <v>2013</v>
      </c>
      <c r="C7800">
        <v>32</v>
      </c>
      <c r="D7800">
        <v>3</v>
      </c>
      <c r="E7800">
        <v>90</v>
      </c>
    </row>
    <row r="7801" spans="1:5">
      <c r="A7801" t="s">
        <v>18</v>
      </c>
      <c r="B7801">
        <v>2013</v>
      </c>
      <c r="C7801">
        <v>32</v>
      </c>
      <c r="D7801">
        <v>1</v>
      </c>
      <c r="E7801">
        <v>234</v>
      </c>
    </row>
    <row r="7802" spans="1:5">
      <c r="A7802" t="s">
        <v>19</v>
      </c>
      <c r="B7802">
        <v>2013</v>
      </c>
      <c r="C7802">
        <v>32</v>
      </c>
      <c r="D7802">
        <v>1</v>
      </c>
      <c r="E7802">
        <v>1099</v>
      </c>
    </row>
    <row r="7803" spans="1:5">
      <c r="A7803" t="s">
        <v>20</v>
      </c>
      <c r="B7803">
        <v>2013</v>
      </c>
      <c r="C7803">
        <v>32</v>
      </c>
      <c r="D7803">
        <v>0</v>
      </c>
      <c r="E7803">
        <v>0</v>
      </c>
    </row>
    <row r="7804" spans="1:5">
      <c r="A7804" t="s">
        <v>21</v>
      </c>
      <c r="B7804">
        <v>2013</v>
      </c>
      <c r="C7804">
        <v>32</v>
      </c>
      <c r="D7804">
        <v>31</v>
      </c>
      <c r="E7804">
        <v>26370</v>
      </c>
    </row>
    <row r="7805" spans="1:5">
      <c r="A7805" t="s">
        <v>22</v>
      </c>
      <c r="B7805">
        <v>2013</v>
      </c>
      <c r="C7805">
        <v>32</v>
      </c>
      <c r="D7805">
        <v>12</v>
      </c>
      <c r="E7805">
        <v>1249</v>
      </c>
    </row>
    <row r="7806" spans="1:5">
      <c r="A7806" t="s">
        <v>23</v>
      </c>
      <c r="B7806">
        <v>2013</v>
      </c>
      <c r="C7806">
        <v>32</v>
      </c>
      <c r="D7806">
        <v>4</v>
      </c>
      <c r="E7806">
        <v>1126</v>
      </c>
    </row>
    <row r="7807" spans="1:5">
      <c r="A7807" t="s">
        <v>24</v>
      </c>
      <c r="B7807">
        <v>2013</v>
      </c>
      <c r="C7807">
        <v>32</v>
      </c>
      <c r="D7807">
        <v>71</v>
      </c>
      <c r="E7807">
        <v>35552</v>
      </c>
    </row>
    <row r="7808" spans="1:5">
      <c r="A7808" t="s">
        <v>25</v>
      </c>
      <c r="B7808">
        <v>2013</v>
      </c>
      <c r="C7808">
        <v>32</v>
      </c>
      <c r="D7808">
        <v>28</v>
      </c>
      <c r="E7808">
        <v>5494</v>
      </c>
    </row>
    <row r="7809" spans="1:5">
      <c r="A7809" t="s">
        <v>26</v>
      </c>
      <c r="B7809">
        <v>2013</v>
      </c>
      <c r="C7809">
        <v>32</v>
      </c>
      <c r="D7809">
        <v>3</v>
      </c>
      <c r="E7809">
        <v>506</v>
      </c>
    </row>
    <row r="7810" spans="1:5">
      <c r="A7810" t="s">
        <v>27</v>
      </c>
      <c r="B7810">
        <v>2013</v>
      </c>
      <c r="C7810">
        <v>32</v>
      </c>
      <c r="D7810">
        <v>13</v>
      </c>
      <c r="E7810">
        <v>2777</v>
      </c>
    </row>
    <row r="7811" spans="1:5">
      <c r="A7811" t="s">
        <v>28</v>
      </c>
      <c r="B7811">
        <v>2013</v>
      </c>
      <c r="C7811">
        <v>32</v>
      </c>
      <c r="D7811">
        <v>6</v>
      </c>
      <c r="E7811">
        <v>5120</v>
      </c>
    </row>
    <row r="7812" spans="1:5">
      <c r="A7812" t="s">
        <v>29</v>
      </c>
      <c r="B7812">
        <v>2013</v>
      </c>
      <c r="C7812">
        <v>32</v>
      </c>
      <c r="D7812">
        <v>50</v>
      </c>
      <c r="E7812">
        <v>28628</v>
      </c>
    </row>
    <row r="7813" spans="1:5">
      <c r="A7813" t="s">
        <v>30</v>
      </c>
      <c r="B7813">
        <v>2013</v>
      </c>
      <c r="C7813">
        <v>32</v>
      </c>
      <c r="D7813">
        <v>29</v>
      </c>
      <c r="E7813">
        <v>4894</v>
      </c>
    </row>
    <row r="7814" spans="1:5">
      <c r="A7814" t="s">
        <v>31</v>
      </c>
      <c r="B7814">
        <v>2013</v>
      </c>
      <c r="C7814">
        <v>32</v>
      </c>
      <c r="D7814">
        <v>10</v>
      </c>
      <c r="E7814">
        <v>6656</v>
      </c>
    </row>
    <row r="7815" spans="1:5">
      <c r="A7815" t="s">
        <v>32</v>
      </c>
      <c r="B7815">
        <v>2013</v>
      </c>
      <c r="C7815">
        <v>32</v>
      </c>
      <c r="D7815">
        <v>26</v>
      </c>
      <c r="E7815">
        <v>19647</v>
      </c>
    </row>
    <row r="7816" spans="1:5">
      <c r="A7816" t="s">
        <v>33</v>
      </c>
      <c r="B7816">
        <v>2013</v>
      </c>
      <c r="C7816">
        <v>32</v>
      </c>
      <c r="D7816">
        <v>29</v>
      </c>
      <c r="E7816">
        <v>8923</v>
      </c>
    </row>
    <row r="7817" spans="1:5">
      <c r="A7817" t="s">
        <v>34</v>
      </c>
      <c r="B7817">
        <v>2013</v>
      </c>
      <c r="C7817">
        <v>32</v>
      </c>
      <c r="D7817">
        <v>11</v>
      </c>
      <c r="E7817">
        <v>3532</v>
      </c>
    </row>
    <row r="7818" spans="1:5">
      <c r="A7818" t="s">
        <v>35</v>
      </c>
      <c r="B7818">
        <v>2013</v>
      </c>
      <c r="C7818">
        <v>32</v>
      </c>
      <c r="D7818">
        <v>40</v>
      </c>
      <c r="E7818">
        <v>14051</v>
      </c>
    </row>
    <row r="7819" spans="1:5">
      <c r="A7819" t="s">
        <v>36</v>
      </c>
      <c r="B7819">
        <v>2013</v>
      </c>
      <c r="C7819">
        <v>32</v>
      </c>
      <c r="D7819">
        <v>19</v>
      </c>
      <c r="E7819">
        <v>2939</v>
      </c>
    </row>
    <row r="7820" spans="1:5">
      <c r="A7820" t="s">
        <v>37</v>
      </c>
      <c r="B7820">
        <v>2013</v>
      </c>
      <c r="C7820">
        <v>32</v>
      </c>
      <c r="D7820">
        <v>5</v>
      </c>
      <c r="E7820">
        <v>1335</v>
      </c>
    </row>
    <row r="7821" spans="1:5">
      <c r="A7821" t="s">
        <v>38</v>
      </c>
      <c r="B7821">
        <v>2013</v>
      </c>
      <c r="C7821">
        <v>32</v>
      </c>
      <c r="D7821">
        <v>8</v>
      </c>
      <c r="E7821">
        <v>1199</v>
      </c>
    </row>
    <row r="7822" spans="1:5">
      <c r="A7822" t="s">
        <v>39</v>
      </c>
      <c r="B7822">
        <v>2013</v>
      </c>
      <c r="C7822">
        <v>32</v>
      </c>
      <c r="D7822">
        <v>15</v>
      </c>
      <c r="E7822">
        <v>5157</v>
      </c>
    </row>
    <row r="7823" spans="1:5">
      <c r="A7823" t="s">
        <v>40</v>
      </c>
      <c r="B7823">
        <v>2013</v>
      </c>
      <c r="C7823">
        <v>32</v>
      </c>
      <c r="D7823">
        <v>15</v>
      </c>
      <c r="E7823">
        <v>2173</v>
      </c>
    </row>
    <row r="7824" spans="1:5">
      <c r="A7824" t="s">
        <v>41</v>
      </c>
      <c r="B7824">
        <v>2013</v>
      </c>
      <c r="C7824">
        <v>32</v>
      </c>
      <c r="D7824">
        <v>9</v>
      </c>
      <c r="E7824">
        <v>2809</v>
      </c>
    </row>
    <row r="7825" spans="1:5">
      <c r="A7825" t="s">
        <v>42</v>
      </c>
      <c r="B7825">
        <v>2013</v>
      </c>
      <c r="C7825">
        <v>32</v>
      </c>
      <c r="D7825">
        <v>15</v>
      </c>
      <c r="E7825">
        <v>5924</v>
      </c>
    </row>
    <row r="7826" spans="1:5">
      <c r="A7826" t="s">
        <v>43</v>
      </c>
      <c r="B7826">
        <v>2013</v>
      </c>
      <c r="C7826">
        <v>32</v>
      </c>
      <c r="D7826">
        <v>173</v>
      </c>
      <c r="E7826">
        <v>7120</v>
      </c>
    </row>
    <row r="7827" spans="1:5">
      <c r="A7827" t="s">
        <v>44</v>
      </c>
      <c r="B7827">
        <v>2013</v>
      </c>
      <c r="C7827">
        <v>32</v>
      </c>
      <c r="D7827">
        <v>15</v>
      </c>
      <c r="E7827">
        <v>3129</v>
      </c>
    </row>
    <row r="7828" spans="1:5">
      <c r="A7828" t="s">
        <v>45</v>
      </c>
      <c r="B7828">
        <v>2013</v>
      </c>
      <c r="C7828">
        <v>32</v>
      </c>
      <c r="D7828">
        <v>2</v>
      </c>
      <c r="E7828">
        <v>417</v>
      </c>
    </row>
    <row r="7829" spans="1:5">
      <c r="A7829" t="s">
        <v>46</v>
      </c>
      <c r="B7829">
        <v>2013</v>
      </c>
      <c r="C7829">
        <v>32</v>
      </c>
      <c r="D7829">
        <v>26</v>
      </c>
      <c r="E7829">
        <v>7114</v>
      </c>
    </row>
    <row r="7830" spans="1:5">
      <c r="A7830" t="s">
        <v>47</v>
      </c>
      <c r="B7830">
        <v>2013</v>
      </c>
      <c r="C7830">
        <v>32</v>
      </c>
      <c r="D7830">
        <v>16</v>
      </c>
      <c r="E7830">
        <v>2258</v>
      </c>
    </row>
    <row r="7831" spans="1:5">
      <c r="A7831" t="s">
        <v>48</v>
      </c>
      <c r="B7831">
        <v>2013</v>
      </c>
      <c r="C7831">
        <v>32</v>
      </c>
      <c r="D7831">
        <v>6</v>
      </c>
      <c r="E7831">
        <v>1045</v>
      </c>
    </row>
    <row r="7832" spans="1:5">
      <c r="A7832" t="s">
        <v>49</v>
      </c>
      <c r="B7832">
        <v>2013</v>
      </c>
      <c r="C7832">
        <v>32</v>
      </c>
      <c r="D7832">
        <v>34</v>
      </c>
      <c r="E7832">
        <v>8943</v>
      </c>
    </row>
    <row r="7833" spans="1:5">
      <c r="A7833" t="s">
        <v>50</v>
      </c>
      <c r="B7833">
        <v>2013</v>
      </c>
      <c r="C7833">
        <v>32</v>
      </c>
      <c r="D7833">
        <v>18</v>
      </c>
      <c r="E7833">
        <v>4036</v>
      </c>
    </row>
    <row r="7834" spans="1:5">
      <c r="A7834" t="s">
        <v>51</v>
      </c>
      <c r="B7834">
        <v>2013</v>
      </c>
      <c r="C7834">
        <v>32</v>
      </c>
      <c r="D7834">
        <v>10</v>
      </c>
      <c r="E7834">
        <v>4176</v>
      </c>
    </row>
    <row r="7835" spans="1:5">
      <c r="A7835" t="s">
        <v>52</v>
      </c>
      <c r="B7835">
        <v>2013</v>
      </c>
      <c r="C7835">
        <v>32</v>
      </c>
      <c r="D7835">
        <v>3</v>
      </c>
      <c r="E7835">
        <v>558</v>
      </c>
    </row>
    <row r="7836" spans="1:5">
      <c r="A7836" t="s">
        <v>53</v>
      </c>
      <c r="B7836">
        <v>2013</v>
      </c>
      <c r="C7836">
        <v>32</v>
      </c>
      <c r="D7836">
        <v>49</v>
      </c>
      <c r="E7836">
        <v>8643</v>
      </c>
    </row>
    <row r="7837" spans="1:5">
      <c r="A7837" t="s">
        <v>54</v>
      </c>
      <c r="B7837">
        <v>2013</v>
      </c>
      <c r="C7837">
        <v>32</v>
      </c>
      <c r="D7837">
        <v>54</v>
      </c>
      <c r="E7837">
        <v>29922</v>
      </c>
    </row>
    <row r="7838" spans="1:5">
      <c r="A7838" t="s">
        <v>55</v>
      </c>
      <c r="B7838">
        <v>2013</v>
      </c>
      <c r="C7838">
        <v>32</v>
      </c>
      <c r="D7838">
        <v>43</v>
      </c>
      <c r="E7838">
        <v>17263</v>
      </c>
    </row>
    <row r="7839" spans="1:5">
      <c r="A7839" t="s">
        <v>56</v>
      </c>
      <c r="B7839">
        <v>2013</v>
      </c>
      <c r="C7839">
        <v>32</v>
      </c>
      <c r="D7839">
        <v>7</v>
      </c>
      <c r="E7839">
        <v>1704</v>
      </c>
    </row>
    <row r="7840" spans="1:5">
      <c r="A7840" t="s">
        <v>57</v>
      </c>
      <c r="B7840">
        <v>2013</v>
      </c>
      <c r="C7840">
        <v>32</v>
      </c>
      <c r="D7840">
        <v>72</v>
      </c>
      <c r="E7840">
        <v>52568</v>
      </c>
    </row>
    <row r="7841" spans="1:5">
      <c r="A7841" t="s">
        <v>58</v>
      </c>
      <c r="B7841">
        <v>2013</v>
      </c>
      <c r="C7841">
        <v>32</v>
      </c>
      <c r="D7841">
        <v>9</v>
      </c>
      <c r="E7841">
        <v>4315</v>
      </c>
    </row>
    <row r="7842" spans="1:5">
      <c r="A7842" t="s">
        <v>59</v>
      </c>
      <c r="B7842">
        <v>2013</v>
      </c>
      <c r="C7842">
        <v>32</v>
      </c>
      <c r="D7842">
        <v>27</v>
      </c>
      <c r="E7842">
        <v>10251</v>
      </c>
    </row>
    <row r="7843" spans="1:5">
      <c r="A7843" t="s">
        <v>60</v>
      </c>
      <c r="B7843">
        <v>2013</v>
      </c>
      <c r="C7843">
        <v>32</v>
      </c>
      <c r="D7843">
        <v>29</v>
      </c>
      <c r="E7843">
        <v>2415</v>
      </c>
    </row>
    <row r="7844" spans="1:5">
      <c r="A7844" t="s">
        <v>61</v>
      </c>
      <c r="B7844">
        <v>2013</v>
      </c>
      <c r="C7844">
        <v>32</v>
      </c>
      <c r="D7844">
        <v>13</v>
      </c>
      <c r="E7844">
        <v>2336</v>
      </c>
    </row>
    <row r="7845" spans="1:5">
      <c r="A7845" t="s">
        <v>63</v>
      </c>
      <c r="B7845">
        <v>2013</v>
      </c>
      <c r="C7845">
        <v>32</v>
      </c>
      <c r="D7845">
        <v>1</v>
      </c>
      <c r="E7845">
        <v>323</v>
      </c>
    </row>
    <row r="7846" spans="1:5">
      <c r="A7846" t="s">
        <v>62</v>
      </c>
      <c r="B7846">
        <v>2013</v>
      </c>
      <c r="C7846">
        <v>32</v>
      </c>
      <c r="D7846">
        <v>41</v>
      </c>
      <c r="E7846">
        <v>86658</v>
      </c>
    </row>
    <row r="7847" spans="1:5">
      <c r="A7847" t="s">
        <v>6</v>
      </c>
      <c r="B7847">
        <v>2013</v>
      </c>
      <c r="C7847">
        <v>33</v>
      </c>
      <c r="D7847">
        <v>15</v>
      </c>
      <c r="E7847">
        <v>7805</v>
      </c>
    </row>
    <row r="7848" spans="1:5">
      <c r="A7848" t="s">
        <v>12</v>
      </c>
      <c r="B7848">
        <v>2013</v>
      </c>
      <c r="C7848">
        <v>33</v>
      </c>
      <c r="D7848">
        <v>5</v>
      </c>
      <c r="E7848">
        <v>1789</v>
      </c>
    </row>
    <row r="7849" spans="1:5">
      <c r="A7849" t="s">
        <v>13</v>
      </c>
      <c r="B7849">
        <v>2013</v>
      </c>
      <c r="C7849">
        <v>33</v>
      </c>
      <c r="D7849">
        <v>21</v>
      </c>
      <c r="E7849">
        <v>13778</v>
      </c>
    </row>
    <row r="7850" spans="1:5">
      <c r="A7850" t="s">
        <v>14</v>
      </c>
      <c r="B7850">
        <v>2013</v>
      </c>
      <c r="C7850">
        <v>33</v>
      </c>
      <c r="D7850">
        <v>5</v>
      </c>
      <c r="E7850">
        <v>1155</v>
      </c>
    </row>
    <row r="7851" spans="1:5">
      <c r="A7851" t="s">
        <v>15</v>
      </c>
      <c r="B7851">
        <v>2013</v>
      </c>
      <c r="C7851">
        <v>33</v>
      </c>
      <c r="D7851">
        <v>75</v>
      </c>
      <c r="E7851">
        <v>23371</v>
      </c>
    </row>
    <row r="7852" spans="1:5">
      <c r="A7852" t="s">
        <v>16</v>
      </c>
      <c r="B7852">
        <v>2013</v>
      </c>
      <c r="C7852">
        <v>33</v>
      </c>
      <c r="D7852">
        <v>11</v>
      </c>
      <c r="E7852">
        <v>20731</v>
      </c>
    </row>
    <row r="7853" spans="1:5">
      <c r="A7853" t="s">
        <v>17</v>
      </c>
      <c r="B7853">
        <v>2013</v>
      </c>
      <c r="C7853">
        <v>33</v>
      </c>
      <c r="D7853">
        <v>3</v>
      </c>
      <c r="E7853">
        <v>71</v>
      </c>
    </row>
    <row r="7854" spans="1:5">
      <c r="A7854" t="s">
        <v>18</v>
      </c>
      <c r="B7854">
        <v>2013</v>
      </c>
      <c r="C7854">
        <v>33</v>
      </c>
      <c r="D7854">
        <v>1</v>
      </c>
      <c r="E7854">
        <v>224</v>
      </c>
    </row>
    <row r="7855" spans="1:5">
      <c r="A7855" t="s">
        <v>19</v>
      </c>
      <c r="B7855">
        <v>2013</v>
      </c>
      <c r="C7855">
        <v>33</v>
      </c>
      <c r="D7855">
        <v>1</v>
      </c>
      <c r="E7855">
        <v>1345</v>
      </c>
    </row>
    <row r="7856" spans="1:5">
      <c r="A7856" t="s">
        <v>20</v>
      </c>
      <c r="B7856">
        <v>2013</v>
      </c>
      <c r="C7856">
        <v>33</v>
      </c>
      <c r="D7856">
        <v>0</v>
      </c>
      <c r="E7856">
        <v>0</v>
      </c>
    </row>
    <row r="7857" spans="1:5">
      <c r="A7857" t="s">
        <v>21</v>
      </c>
      <c r="B7857">
        <v>2013</v>
      </c>
      <c r="C7857">
        <v>33</v>
      </c>
      <c r="D7857">
        <v>29</v>
      </c>
      <c r="E7857">
        <v>27082</v>
      </c>
    </row>
    <row r="7858" spans="1:5">
      <c r="A7858" t="s">
        <v>22</v>
      </c>
      <c r="B7858">
        <v>2013</v>
      </c>
      <c r="C7858">
        <v>33</v>
      </c>
      <c r="D7858">
        <v>12</v>
      </c>
      <c r="E7858">
        <v>1304</v>
      </c>
    </row>
    <row r="7859" spans="1:5">
      <c r="A7859" t="s">
        <v>23</v>
      </c>
      <c r="B7859">
        <v>2013</v>
      </c>
      <c r="C7859">
        <v>33</v>
      </c>
      <c r="D7859">
        <v>4</v>
      </c>
      <c r="E7859">
        <v>1136</v>
      </c>
    </row>
    <row r="7860" spans="1:5">
      <c r="A7860" t="s">
        <v>24</v>
      </c>
      <c r="B7860">
        <v>2013</v>
      </c>
      <c r="C7860">
        <v>33</v>
      </c>
      <c r="D7860">
        <v>70</v>
      </c>
      <c r="E7860">
        <v>35846</v>
      </c>
    </row>
    <row r="7861" spans="1:5">
      <c r="A7861" t="s">
        <v>25</v>
      </c>
      <c r="B7861">
        <v>2013</v>
      </c>
      <c r="C7861">
        <v>33</v>
      </c>
      <c r="D7861">
        <v>30</v>
      </c>
      <c r="E7861">
        <v>5980</v>
      </c>
    </row>
    <row r="7862" spans="1:5">
      <c r="A7862" t="s">
        <v>26</v>
      </c>
      <c r="B7862">
        <v>2013</v>
      </c>
      <c r="C7862">
        <v>33</v>
      </c>
      <c r="D7862">
        <v>3</v>
      </c>
      <c r="E7862">
        <v>671</v>
      </c>
    </row>
    <row r="7863" spans="1:5">
      <c r="A7863" t="s">
        <v>27</v>
      </c>
      <c r="B7863">
        <v>2013</v>
      </c>
      <c r="C7863">
        <v>33</v>
      </c>
      <c r="D7863">
        <v>13</v>
      </c>
      <c r="E7863">
        <v>2898</v>
      </c>
    </row>
    <row r="7864" spans="1:5">
      <c r="A7864" t="s">
        <v>28</v>
      </c>
      <c r="B7864">
        <v>2013</v>
      </c>
      <c r="C7864">
        <v>33</v>
      </c>
      <c r="D7864">
        <v>5</v>
      </c>
      <c r="E7864">
        <v>5148</v>
      </c>
    </row>
    <row r="7865" spans="1:5">
      <c r="A7865" t="s">
        <v>29</v>
      </c>
      <c r="B7865">
        <v>2013</v>
      </c>
      <c r="C7865">
        <v>33</v>
      </c>
      <c r="D7865">
        <v>48</v>
      </c>
      <c r="E7865">
        <v>28837</v>
      </c>
    </row>
    <row r="7866" spans="1:5">
      <c r="A7866" t="s">
        <v>30</v>
      </c>
      <c r="B7866">
        <v>2013</v>
      </c>
      <c r="C7866">
        <v>33</v>
      </c>
      <c r="D7866">
        <v>29</v>
      </c>
      <c r="E7866">
        <v>4923</v>
      </c>
    </row>
    <row r="7867" spans="1:5">
      <c r="A7867" t="s">
        <v>31</v>
      </c>
      <c r="B7867">
        <v>2013</v>
      </c>
      <c r="C7867">
        <v>33</v>
      </c>
      <c r="D7867">
        <v>10</v>
      </c>
      <c r="E7867">
        <v>6945</v>
      </c>
    </row>
    <row r="7868" spans="1:5">
      <c r="A7868" t="s">
        <v>32</v>
      </c>
      <c r="B7868">
        <v>2013</v>
      </c>
      <c r="C7868">
        <v>33</v>
      </c>
      <c r="D7868">
        <v>27</v>
      </c>
      <c r="E7868">
        <v>22628</v>
      </c>
    </row>
    <row r="7869" spans="1:5">
      <c r="A7869" t="s">
        <v>33</v>
      </c>
      <c r="B7869">
        <v>2013</v>
      </c>
      <c r="C7869">
        <v>33</v>
      </c>
      <c r="D7869">
        <v>25</v>
      </c>
      <c r="E7869">
        <v>6591</v>
      </c>
    </row>
    <row r="7870" spans="1:5">
      <c r="A7870" t="s">
        <v>34</v>
      </c>
      <c r="B7870">
        <v>2013</v>
      </c>
      <c r="C7870">
        <v>33</v>
      </c>
      <c r="D7870">
        <v>11</v>
      </c>
      <c r="E7870">
        <v>3739</v>
      </c>
    </row>
    <row r="7871" spans="1:5">
      <c r="A7871" t="s">
        <v>35</v>
      </c>
      <c r="B7871">
        <v>2013</v>
      </c>
      <c r="C7871">
        <v>33</v>
      </c>
      <c r="D7871">
        <v>38</v>
      </c>
      <c r="E7871">
        <v>12477</v>
      </c>
    </row>
    <row r="7872" spans="1:5">
      <c r="A7872" t="s">
        <v>36</v>
      </c>
      <c r="B7872">
        <v>2013</v>
      </c>
      <c r="C7872">
        <v>33</v>
      </c>
      <c r="D7872">
        <v>19</v>
      </c>
      <c r="E7872">
        <v>3156</v>
      </c>
    </row>
    <row r="7873" spans="1:5">
      <c r="A7873" t="s">
        <v>37</v>
      </c>
      <c r="B7873">
        <v>2013</v>
      </c>
      <c r="C7873">
        <v>33</v>
      </c>
      <c r="D7873">
        <v>4</v>
      </c>
      <c r="E7873">
        <v>628</v>
      </c>
    </row>
    <row r="7874" spans="1:5">
      <c r="A7874" t="s">
        <v>38</v>
      </c>
      <c r="B7874">
        <v>2013</v>
      </c>
      <c r="C7874">
        <v>33</v>
      </c>
      <c r="D7874">
        <v>9</v>
      </c>
      <c r="E7874">
        <v>1597</v>
      </c>
    </row>
    <row r="7875" spans="1:5">
      <c r="A7875" t="s">
        <v>39</v>
      </c>
      <c r="B7875">
        <v>2013</v>
      </c>
      <c r="C7875">
        <v>33</v>
      </c>
      <c r="D7875">
        <v>15</v>
      </c>
      <c r="E7875">
        <v>5477</v>
      </c>
    </row>
    <row r="7876" spans="1:5">
      <c r="A7876" t="s">
        <v>40</v>
      </c>
      <c r="B7876">
        <v>2013</v>
      </c>
      <c r="C7876">
        <v>33</v>
      </c>
      <c r="D7876">
        <v>14</v>
      </c>
      <c r="E7876">
        <v>2188</v>
      </c>
    </row>
    <row r="7877" spans="1:5">
      <c r="A7877" t="s">
        <v>41</v>
      </c>
      <c r="B7877">
        <v>2013</v>
      </c>
      <c r="C7877">
        <v>33</v>
      </c>
      <c r="D7877">
        <v>9</v>
      </c>
      <c r="E7877">
        <v>2874</v>
      </c>
    </row>
    <row r="7878" spans="1:5">
      <c r="A7878" t="s">
        <v>42</v>
      </c>
      <c r="B7878">
        <v>2013</v>
      </c>
      <c r="C7878">
        <v>33</v>
      </c>
      <c r="D7878">
        <v>15</v>
      </c>
      <c r="E7878">
        <v>6251</v>
      </c>
    </row>
    <row r="7879" spans="1:5">
      <c r="A7879" t="s">
        <v>43</v>
      </c>
      <c r="B7879">
        <v>2013</v>
      </c>
      <c r="C7879">
        <v>33</v>
      </c>
      <c r="D7879">
        <v>173</v>
      </c>
      <c r="E7879">
        <v>7342</v>
      </c>
    </row>
    <row r="7880" spans="1:5">
      <c r="A7880" t="s">
        <v>44</v>
      </c>
      <c r="B7880">
        <v>2013</v>
      </c>
      <c r="C7880">
        <v>33</v>
      </c>
      <c r="D7880">
        <v>16</v>
      </c>
      <c r="E7880">
        <v>3780</v>
      </c>
    </row>
    <row r="7881" spans="1:5">
      <c r="A7881" t="s">
        <v>45</v>
      </c>
      <c r="B7881">
        <v>2013</v>
      </c>
      <c r="C7881">
        <v>33</v>
      </c>
      <c r="D7881">
        <v>1</v>
      </c>
      <c r="E7881">
        <v>290</v>
      </c>
    </row>
    <row r="7882" spans="1:5">
      <c r="A7882" t="s">
        <v>46</v>
      </c>
      <c r="B7882">
        <v>2013</v>
      </c>
      <c r="C7882">
        <v>33</v>
      </c>
      <c r="D7882">
        <v>26</v>
      </c>
      <c r="E7882">
        <v>7101</v>
      </c>
    </row>
    <row r="7883" spans="1:5">
      <c r="A7883" t="s">
        <v>47</v>
      </c>
      <c r="B7883">
        <v>2013</v>
      </c>
      <c r="C7883">
        <v>33</v>
      </c>
      <c r="D7883">
        <v>16</v>
      </c>
      <c r="E7883">
        <v>2465</v>
      </c>
    </row>
    <row r="7884" spans="1:5">
      <c r="A7884" t="s">
        <v>48</v>
      </c>
      <c r="B7884">
        <v>2013</v>
      </c>
      <c r="C7884">
        <v>33</v>
      </c>
      <c r="D7884">
        <v>6</v>
      </c>
      <c r="E7884">
        <v>956</v>
      </c>
    </row>
    <row r="7885" spans="1:5">
      <c r="A7885" t="s">
        <v>49</v>
      </c>
      <c r="B7885">
        <v>2013</v>
      </c>
      <c r="C7885">
        <v>33</v>
      </c>
      <c r="D7885">
        <v>34</v>
      </c>
      <c r="E7885">
        <v>9276</v>
      </c>
    </row>
    <row r="7886" spans="1:5">
      <c r="A7886" t="s">
        <v>50</v>
      </c>
      <c r="B7886">
        <v>2013</v>
      </c>
      <c r="C7886">
        <v>33</v>
      </c>
      <c r="D7886">
        <v>18</v>
      </c>
      <c r="E7886">
        <v>3829</v>
      </c>
    </row>
    <row r="7887" spans="1:5">
      <c r="A7887" t="s">
        <v>51</v>
      </c>
      <c r="B7887">
        <v>2013</v>
      </c>
      <c r="C7887">
        <v>33</v>
      </c>
      <c r="D7887">
        <v>10</v>
      </c>
      <c r="E7887">
        <v>4329</v>
      </c>
    </row>
    <row r="7888" spans="1:5">
      <c r="A7888" t="s">
        <v>52</v>
      </c>
      <c r="B7888">
        <v>2013</v>
      </c>
      <c r="C7888">
        <v>33</v>
      </c>
      <c r="D7888">
        <v>3</v>
      </c>
      <c r="E7888">
        <v>610</v>
      </c>
    </row>
    <row r="7889" spans="1:5">
      <c r="A7889" t="s">
        <v>53</v>
      </c>
      <c r="B7889">
        <v>2013</v>
      </c>
      <c r="C7889">
        <v>33</v>
      </c>
      <c r="D7889">
        <v>48</v>
      </c>
      <c r="E7889">
        <v>8472</v>
      </c>
    </row>
    <row r="7890" spans="1:5">
      <c r="A7890" t="s">
        <v>54</v>
      </c>
      <c r="B7890">
        <v>2013</v>
      </c>
      <c r="C7890">
        <v>33</v>
      </c>
      <c r="D7890">
        <v>50</v>
      </c>
      <c r="E7890">
        <v>29825</v>
      </c>
    </row>
    <row r="7891" spans="1:5">
      <c r="A7891" t="s">
        <v>55</v>
      </c>
      <c r="B7891">
        <v>2013</v>
      </c>
      <c r="C7891">
        <v>33</v>
      </c>
      <c r="D7891">
        <v>43</v>
      </c>
      <c r="E7891">
        <v>14247</v>
      </c>
    </row>
    <row r="7892" spans="1:5">
      <c r="A7892" t="s">
        <v>56</v>
      </c>
      <c r="B7892">
        <v>2013</v>
      </c>
      <c r="C7892">
        <v>33</v>
      </c>
      <c r="D7892">
        <v>7</v>
      </c>
      <c r="E7892">
        <v>1692</v>
      </c>
    </row>
    <row r="7893" spans="1:5">
      <c r="A7893" t="s">
        <v>57</v>
      </c>
      <c r="B7893">
        <v>2013</v>
      </c>
      <c r="C7893">
        <v>33</v>
      </c>
      <c r="D7893">
        <v>66</v>
      </c>
      <c r="E7893">
        <v>49036</v>
      </c>
    </row>
    <row r="7894" spans="1:5">
      <c r="A7894" t="s">
        <v>58</v>
      </c>
      <c r="B7894">
        <v>2013</v>
      </c>
      <c r="C7894">
        <v>33</v>
      </c>
      <c r="D7894">
        <v>9</v>
      </c>
      <c r="E7894">
        <v>3893</v>
      </c>
    </row>
    <row r="7895" spans="1:5">
      <c r="A7895" t="s">
        <v>59</v>
      </c>
      <c r="B7895">
        <v>2013</v>
      </c>
      <c r="C7895">
        <v>33</v>
      </c>
      <c r="D7895">
        <v>27</v>
      </c>
      <c r="E7895">
        <v>9839</v>
      </c>
    </row>
    <row r="7896" spans="1:5">
      <c r="A7896" t="s">
        <v>60</v>
      </c>
      <c r="B7896">
        <v>2013</v>
      </c>
      <c r="C7896">
        <v>33</v>
      </c>
      <c r="D7896">
        <v>28</v>
      </c>
      <c r="E7896">
        <v>2404</v>
      </c>
    </row>
    <row r="7897" spans="1:5">
      <c r="A7897" t="s">
        <v>61</v>
      </c>
      <c r="B7897">
        <v>2013</v>
      </c>
      <c r="C7897">
        <v>33</v>
      </c>
      <c r="D7897">
        <v>13</v>
      </c>
      <c r="E7897">
        <v>2595</v>
      </c>
    </row>
    <row r="7898" spans="1:5">
      <c r="A7898" t="s">
        <v>63</v>
      </c>
      <c r="B7898">
        <v>2013</v>
      </c>
      <c r="C7898">
        <v>33</v>
      </c>
      <c r="D7898">
        <v>1</v>
      </c>
      <c r="E7898">
        <v>345</v>
      </c>
    </row>
    <row r="7899" spans="1:5">
      <c r="A7899" t="s">
        <v>62</v>
      </c>
      <c r="B7899">
        <v>2013</v>
      </c>
      <c r="C7899">
        <v>33</v>
      </c>
      <c r="D7899">
        <v>40</v>
      </c>
      <c r="E7899">
        <v>85718</v>
      </c>
    </row>
    <row r="7900" spans="1:5">
      <c r="A7900" t="s">
        <v>6</v>
      </c>
      <c r="B7900">
        <v>2013</v>
      </c>
      <c r="C7900">
        <v>34</v>
      </c>
      <c r="D7900">
        <v>16</v>
      </c>
      <c r="E7900">
        <v>7850</v>
      </c>
    </row>
    <row r="7901" spans="1:5">
      <c r="A7901" t="s">
        <v>12</v>
      </c>
      <c r="B7901">
        <v>2013</v>
      </c>
      <c r="C7901">
        <v>34</v>
      </c>
      <c r="D7901">
        <v>4</v>
      </c>
      <c r="E7901">
        <v>1662</v>
      </c>
    </row>
    <row r="7902" spans="1:5">
      <c r="A7902" t="s">
        <v>13</v>
      </c>
      <c r="B7902">
        <v>2013</v>
      </c>
      <c r="C7902">
        <v>34</v>
      </c>
      <c r="D7902">
        <v>21</v>
      </c>
      <c r="E7902">
        <v>14533</v>
      </c>
    </row>
    <row r="7903" spans="1:5">
      <c r="A7903" t="s">
        <v>14</v>
      </c>
      <c r="B7903">
        <v>2013</v>
      </c>
      <c r="C7903">
        <v>34</v>
      </c>
      <c r="D7903">
        <v>5</v>
      </c>
      <c r="E7903">
        <v>1488</v>
      </c>
    </row>
    <row r="7904" spans="1:5">
      <c r="A7904" t="s">
        <v>15</v>
      </c>
      <c r="B7904">
        <v>2013</v>
      </c>
      <c r="C7904">
        <v>34</v>
      </c>
      <c r="D7904">
        <v>73</v>
      </c>
      <c r="E7904">
        <v>24628</v>
      </c>
    </row>
    <row r="7905" spans="1:5">
      <c r="A7905" t="s">
        <v>16</v>
      </c>
      <c r="B7905">
        <v>2013</v>
      </c>
      <c r="C7905">
        <v>34</v>
      </c>
      <c r="D7905">
        <v>11</v>
      </c>
      <c r="E7905">
        <v>21368</v>
      </c>
    </row>
    <row r="7906" spans="1:5">
      <c r="A7906" t="s">
        <v>17</v>
      </c>
      <c r="B7906">
        <v>2013</v>
      </c>
      <c r="C7906">
        <v>34</v>
      </c>
      <c r="D7906">
        <v>4</v>
      </c>
      <c r="E7906">
        <v>336</v>
      </c>
    </row>
    <row r="7907" spans="1:5">
      <c r="A7907" t="s">
        <v>18</v>
      </c>
      <c r="B7907">
        <v>2013</v>
      </c>
      <c r="C7907">
        <v>34</v>
      </c>
      <c r="D7907">
        <v>1</v>
      </c>
      <c r="E7907">
        <v>232</v>
      </c>
    </row>
    <row r="7908" spans="1:5">
      <c r="A7908" t="s">
        <v>19</v>
      </c>
      <c r="B7908">
        <v>2013</v>
      </c>
      <c r="C7908">
        <v>34</v>
      </c>
      <c r="D7908">
        <v>1</v>
      </c>
      <c r="E7908">
        <v>1115</v>
      </c>
    </row>
    <row r="7909" spans="1:5">
      <c r="A7909" t="s">
        <v>20</v>
      </c>
      <c r="B7909">
        <v>2013</v>
      </c>
      <c r="C7909">
        <v>34</v>
      </c>
      <c r="D7909">
        <v>0</v>
      </c>
      <c r="E7909">
        <v>0</v>
      </c>
    </row>
    <row r="7910" spans="1:5">
      <c r="A7910" t="s">
        <v>21</v>
      </c>
      <c r="B7910">
        <v>2013</v>
      </c>
      <c r="C7910">
        <v>34</v>
      </c>
      <c r="D7910">
        <v>28</v>
      </c>
      <c r="E7910">
        <v>29633</v>
      </c>
    </row>
    <row r="7911" spans="1:5">
      <c r="A7911" t="s">
        <v>22</v>
      </c>
      <c r="B7911">
        <v>2013</v>
      </c>
      <c r="C7911">
        <v>34</v>
      </c>
      <c r="D7911">
        <v>11</v>
      </c>
      <c r="E7911">
        <v>1517</v>
      </c>
    </row>
    <row r="7912" spans="1:5">
      <c r="A7912" t="s">
        <v>23</v>
      </c>
      <c r="B7912">
        <v>2013</v>
      </c>
      <c r="C7912">
        <v>34</v>
      </c>
      <c r="D7912">
        <v>4</v>
      </c>
      <c r="E7912">
        <v>1238</v>
      </c>
    </row>
    <row r="7913" spans="1:5">
      <c r="A7913" t="s">
        <v>24</v>
      </c>
      <c r="B7913">
        <v>2013</v>
      </c>
      <c r="C7913">
        <v>34</v>
      </c>
      <c r="D7913">
        <v>71</v>
      </c>
      <c r="E7913">
        <v>38547</v>
      </c>
    </row>
    <row r="7914" spans="1:5">
      <c r="A7914" t="s">
        <v>25</v>
      </c>
      <c r="B7914">
        <v>2013</v>
      </c>
      <c r="C7914">
        <v>34</v>
      </c>
      <c r="D7914">
        <v>29</v>
      </c>
      <c r="E7914">
        <v>6570</v>
      </c>
    </row>
    <row r="7915" spans="1:5">
      <c r="A7915" t="s">
        <v>26</v>
      </c>
      <c r="B7915">
        <v>2013</v>
      </c>
      <c r="C7915">
        <v>34</v>
      </c>
      <c r="D7915">
        <v>3</v>
      </c>
      <c r="E7915">
        <v>1038</v>
      </c>
    </row>
    <row r="7916" spans="1:5">
      <c r="A7916" t="s">
        <v>27</v>
      </c>
      <c r="B7916">
        <v>2013</v>
      </c>
      <c r="C7916">
        <v>34</v>
      </c>
      <c r="D7916">
        <v>14</v>
      </c>
      <c r="E7916">
        <v>3270</v>
      </c>
    </row>
    <row r="7917" spans="1:5">
      <c r="A7917" t="s">
        <v>28</v>
      </c>
      <c r="B7917">
        <v>2013</v>
      </c>
      <c r="C7917">
        <v>34</v>
      </c>
      <c r="D7917">
        <v>5</v>
      </c>
      <c r="E7917">
        <v>5364</v>
      </c>
    </row>
    <row r="7918" spans="1:5">
      <c r="A7918" t="s">
        <v>29</v>
      </c>
      <c r="B7918">
        <v>2013</v>
      </c>
      <c r="C7918">
        <v>34</v>
      </c>
      <c r="D7918">
        <v>50</v>
      </c>
      <c r="E7918">
        <v>30467</v>
      </c>
    </row>
    <row r="7919" spans="1:5">
      <c r="A7919" t="s">
        <v>30</v>
      </c>
      <c r="B7919">
        <v>2013</v>
      </c>
      <c r="C7919">
        <v>34</v>
      </c>
      <c r="D7919">
        <v>29</v>
      </c>
      <c r="E7919">
        <v>5039</v>
      </c>
    </row>
    <row r="7920" spans="1:5">
      <c r="A7920" t="s">
        <v>31</v>
      </c>
      <c r="B7920">
        <v>2013</v>
      </c>
      <c r="C7920">
        <v>34</v>
      </c>
      <c r="D7920">
        <v>9</v>
      </c>
      <c r="E7920">
        <v>6486</v>
      </c>
    </row>
    <row r="7921" spans="1:5">
      <c r="A7921" t="s">
        <v>32</v>
      </c>
      <c r="B7921">
        <v>2013</v>
      </c>
      <c r="C7921">
        <v>34</v>
      </c>
      <c r="D7921">
        <v>26</v>
      </c>
      <c r="E7921">
        <v>23008</v>
      </c>
    </row>
    <row r="7922" spans="1:5">
      <c r="A7922" t="s">
        <v>33</v>
      </c>
      <c r="B7922">
        <v>2013</v>
      </c>
      <c r="C7922">
        <v>34</v>
      </c>
      <c r="D7922">
        <v>26</v>
      </c>
      <c r="E7922">
        <v>7068</v>
      </c>
    </row>
    <row r="7923" spans="1:5">
      <c r="A7923" t="s">
        <v>34</v>
      </c>
      <c r="B7923">
        <v>2013</v>
      </c>
      <c r="C7923">
        <v>34</v>
      </c>
      <c r="D7923">
        <v>11</v>
      </c>
      <c r="E7923">
        <v>3995</v>
      </c>
    </row>
    <row r="7924" spans="1:5">
      <c r="A7924" t="s">
        <v>35</v>
      </c>
      <c r="B7924">
        <v>2013</v>
      </c>
      <c r="C7924">
        <v>34</v>
      </c>
      <c r="D7924">
        <v>39</v>
      </c>
      <c r="E7924">
        <v>16047</v>
      </c>
    </row>
    <row r="7925" spans="1:5">
      <c r="A7925" t="s">
        <v>36</v>
      </c>
      <c r="B7925">
        <v>2013</v>
      </c>
      <c r="C7925">
        <v>34</v>
      </c>
      <c r="D7925">
        <v>19</v>
      </c>
      <c r="E7925">
        <v>3800</v>
      </c>
    </row>
    <row r="7926" spans="1:5">
      <c r="A7926" t="s">
        <v>37</v>
      </c>
      <c r="B7926">
        <v>2013</v>
      </c>
      <c r="C7926">
        <v>34</v>
      </c>
      <c r="D7926">
        <v>4</v>
      </c>
      <c r="E7926">
        <v>1542</v>
      </c>
    </row>
    <row r="7927" spans="1:5">
      <c r="A7927" t="s">
        <v>38</v>
      </c>
      <c r="B7927">
        <v>2013</v>
      </c>
      <c r="C7927">
        <v>34</v>
      </c>
      <c r="D7927">
        <v>9</v>
      </c>
      <c r="E7927">
        <v>1554</v>
      </c>
    </row>
    <row r="7928" spans="1:5">
      <c r="A7928" t="s">
        <v>39</v>
      </c>
      <c r="B7928">
        <v>2013</v>
      </c>
      <c r="C7928">
        <v>34</v>
      </c>
      <c r="D7928">
        <v>15</v>
      </c>
      <c r="E7928">
        <v>5215</v>
      </c>
    </row>
    <row r="7929" spans="1:5">
      <c r="A7929" t="s">
        <v>40</v>
      </c>
      <c r="B7929">
        <v>2013</v>
      </c>
      <c r="C7929">
        <v>34</v>
      </c>
      <c r="D7929">
        <v>16</v>
      </c>
      <c r="E7929">
        <v>2374</v>
      </c>
    </row>
    <row r="7930" spans="1:5">
      <c r="A7930" t="s">
        <v>41</v>
      </c>
      <c r="B7930">
        <v>2013</v>
      </c>
      <c r="C7930">
        <v>34</v>
      </c>
      <c r="D7930">
        <v>9</v>
      </c>
      <c r="E7930">
        <v>3056</v>
      </c>
    </row>
    <row r="7931" spans="1:5">
      <c r="A7931" t="s">
        <v>42</v>
      </c>
      <c r="B7931">
        <v>2013</v>
      </c>
      <c r="C7931">
        <v>34</v>
      </c>
      <c r="D7931">
        <v>18</v>
      </c>
      <c r="E7931">
        <v>7443</v>
      </c>
    </row>
    <row r="7932" spans="1:5">
      <c r="A7932" t="s">
        <v>43</v>
      </c>
      <c r="B7932">
        <v>2013</v>
      </c>
      <c r="C7932">
        <v>34</v>
      </c>
      <c r="D7932">
        <v>173</v>
      </c>
      <c r="E7932">
        <v>7471</v>
      </c>
    </row>
    <row r="7933" spans="1:5">
      <c r="A7933" t="s">
        <v>44</v>
      </c>
      <c r="B7933">
        <v>2013</v>
      </c>
      <c r="C7933">
        <v>34</v>
      </c>
      <c r="D7933">
        <v>16</v>
      </c>
      <c r="E7933">
        <v>4149</v>
      </c>
    </row>
    <row r="7934" spans="1:5">
      <c r="A7934" t="s">
        <v>45</v>
      </c>
      <c r="B7934">
        <v>2013</v>
      </c>
      <c r="C7934">
        <v>34</v>
      </c>
      <c r="D7934">
        <v>1</v>
      </c>
      <c r="E7934">
        <v>238</v>
      </c>
    </row>
    <row r="7935" spans="1:5">
      <c r="A7935" t="s">
        <v>46</v>
      </c>
      <c r="B7935">
        <v>2013</v>
      </c>
      <c r="C7935">
        <v>34</v>
      </c>
      <c r="D7935">
        <v>26</v>
      </c>
      <c r="E7935">
        <v>9075</v>
      </c>
    </row>
    <row r="7936" spans="1:5">
      <c r="A7936" t="s">
        <v>47</v>
      </c>
      <c r="B7936">
        <v>2013</v>
      </c>
      <c r="C7936">
        <v>34</v>
      </c>
      <c r="D7936">
        <v>13</v>
      </c>
      <c r="E7936">
        <v>1832</v>
      </c>
    </row>
    <row r="7937" spans="1:5">
      <c r="A7937" t="s">
        <v>48</v>
      </c>
      <c r="B7937">
        <v>2013</v>
      </c>
      <c r="C7937">
        <v>34</v>
      </c>
      <c r="D7937">
        <v>6</v>
      </c>
      <c r="E7937">
        <v>941</v>
      </c>
    </row>
    <row r="7938" spans="1:5">
      <c r="A7938" t="s">
        <v>49</v>
      </c>
      <c r="B7938">
        <v>2013</v>
      </c>
      <c r="C7938">
        <v>34</v>
      </c>
      <c r="D7938">
        <v>35</v>
      </c>
      <c r="E7938">
        <v>10162</v>
      </c>
    </row>
    <row r="7939" spans="1:5">
      <c r="A7939" t="s">
        <v>50</v>
      </c>
      <c r="B7939">
        <v>2013</v>
      </c>
      <c r="C7939">
        <v>34</v>
      </c>
      <c r="D7939">
        <v>18</v>
      </c>
      <c r="E7939">
        <v>4180</v>
      </c>
    </row>
    <row r="7940" spans="1:5">
      <c r="A7940" t="s">
        <v>51</v>
      </c>
      <c r="B7940">
        <v>2013</v>
      </c>
      <c r="C7940">
        <v>34</v>
      </c>
      <c r="D7940">
        <v>10</v>
      </c>
      <c r="E7940">
        <v>5173</v>
      </c>
    </row>
    <row r="7941" spans="1:5">
      <c r="A7941" t="s">
        <v>52</v>
      </c>
      <c r="B7941">
        <v>2013</v>
      </c>
      <c r="C7941">
        <v>34</v>
      </c>
      <c r="D7941">
        <v>3</v>
      </c>
      <c r="E7941">
        <v>562</v>
      </c>
    </row>
    <row r="7942" spans="1:5">
      <c r="A7942" t="s">
        <v>53</v>
      </c>
      <c r="B7942">
        <v>2013</v>
      </c>
      <c r="C7942">
        <v>34</v>
      </c>
      <c r="D7942">
        <v>49</v>
      </c>
      <c r="E7942">
        <v>10376</v>
      </c>
    </row>
    <row r="7943" spans="1:5">
      <c r="A7943" t="s">
        <v>54</v>
      </c>
      <c r="B7943">
        <v>2013</v>
      </c>
      <c r="C7943">
        <v>34</v>
      </c>
      <c r="D7943">
        <v>53</v>
      </c>
      <c r="E7943">
        <v>32827</v>
      </c>
    </row>
    <row r="7944" spans="1:5">
      <c r="A7944" t="s">
        <v>55</v>
      </c>
      <c r="B7944">
        <v>2013</v>
      </c>
      <c r="C7944">
        <v>34</v>
      </c>
      <c r="D7944">
        <v>42</v>
      </c>
      <c r="E7944">
        <v>14633</v>
      </c>
    </row>
    <row r="7945" spans="1:5">
      <c r="A7945" t="s">
        <v>56</v>
      </c>
      <c r="B7945">
        <v>2013</v>
      </c>
      <c r="C7945">
        <v>34</v>
      </c>
      <c r="D7945">
        <v>6</v>
      </c>
      <c r="E7945">
        <v>1545</v>
      </c>
    </row>
    <row r="7946" spans="1:5">
      <c r="A7946" t="s">
        <v>57</v>
      </c>
      <c r="B7946">
        <v>2013</v>
      </c>
      <c r="C7946">
        <v>34</v>
      </c>
      <c r="D7946">
        <v>53</v>
      </c>
      <c r="E7946">
        <v>15389</v>
      </c>
    </row>
    <row r="7947" spans="1:5">
      <c r="A7947" t="s">
        <v>58</v>
      </c>
      <c r="B7947">
        <v>2013</v>
      </c>
      <c r="C7947">
        <v>34</v>
      </c>
      <c r="D7947">
        <v>9</v>
      </c>
      <c r="E7947">
        <v>5363</v>
      </c>
    </row>
    <row r="7948" spans="1:5">
      <c r="A7948" t="s">
        <v>59</v>
      </c>
      <c r="B7948">
        <v>2013</v>
      </c>
      <c r="C7948">
        <v>34</v>
      </c>
      <c r="D7948">
        <v>29</v>
      </c>
      <c r="E7948">
        <v>16019</v>
      </c>
    </row>
    <row r="7949" spans="1:5">
      <c r="A7949" t="s">
        <v>60</v>
      </c>
      <c r="B7949">
        <v>2013</v>
      </c>
      <c r="C7949">
        <v>34</v>
      </c>
      <c r="D7949">
        <v>27</v>
      </c>
      <c r="E7949">
        <v>2106</v>
      </c>
    </row>
    <row r="7950" spans="1:5">
      <c r="A7950" t="s">
        <v>61</v>
      </c>
      <c r="B7950">
        <v>2013</v>
      </c>
      <c r="C7950">
        <v>34</v>
      </c>
      <c r="D7950">
        <v>13</v>
      </c>
      <c r="E7950">
        <v>2621</v>
      </c>
    </row>
    <row r="7951" spans="1:5">
      <c r="A7951" t="s">
        <v>63</v>
      </c>
      <c r="B7951">
        <v>2013</v>
      </c>
      <c r="C7951">
        <v>34</v>
      </c>
      <c r="D7951">
        <v>1</v>
      </c>
      <c r="E7951">
        <v>340</v>
      </c>
    </row>
    <row r="7952" spans="1:5">
      <c r="A7952" t="s">
        <v>62</v>
      </c>
      <c r="B7952">
        <v>2013</v>
      </c>
      <c r="C7952">
        <v>34</v>
      </c>
      <c r="D7952">
        <v>37</v>
      </c>
      <c r="E7952">
        <v>83653</v>
      </c>
    </row>
    <row r="7953" spans="1:5">
      <c r="A7953" t="s">
        <v>6</v>
      </c>
      <c r="B7953">
        <v>2013</v>
      </c>
      <c r="C7953">
        <v>35</v>
      </c>
      <c r="D7953">
        <v>16</v>
      </c>
      <c r="E7953">
        <v>8225</v>
      </c>
    </row>
    <row r="7954" spans="1:5">
      <c r="A7954" t="s">
        <v>12</v>
      </c>
      <c r="B7954">
        <v>2013</v>
      </c>
      <c r="C7954">
        <v>35</v>
      </c>
      <c r="D7954">
        <v>4</v>
      </c>
      <c r="E7954">
        <v>1704</v>
      </c>
    </row>
    <row r="7955" spans="1:5">
      <c r="A7955" t="s">
        <v>13</v>
      </c>
      <c r="B7955">
        <v>2013</v>
      </c>
      <c r="C7955">
        <v>35</v>
      </c>
      <c r="D7955">
        <v>20</v>
      </c>
      <c r="E7955">
        <v>14608</v>
      </c>
    </row>
    <row r="7956" spans="1:5">
      <c r="A7956" t="s">
        <v>14</v>
      </c>
      <c r="B7956">
        <v>2013</v>
      </c>
      <c r="C7956">
        <v>35</v>
      </c>
      <c r="D7956">
        <v>5</v>
      </c>
      <c r="E7956">
        <v>1735</v>
      </c>
    </row>
    <row r="7957" spans="1:5">
      <c r="A7957" t="s">
        <v>15</v>
      </c>
      <c r="B7957">
        <v>2013</v>
      </c>
      <c r="C7957">
        <v>35</v>
      </c>
      <c r="D7957">
        <v>75</v>
      </c>
      <c r="E7957">
        <v>25419</v>
      </c>
    </row>
    <row r="7958" spans="1:5">
      <c r="A7958" t="s">
        <v>16</v>
      </c>
      <c r="B7958">
        <v>2013</v>
      </c>
      <c r="C7958">
        <v>35</v>
      </c>
      <c r="D7958">
        <v>0</v>
      </c>
      <c r="E7958">
        <v>0</v>
      </c>
    </row>
    <row r="7959" spans="1:5">
      <c r="A7959" t="s">
        <v>17</v>
      </c>
      <c r="B7959">
        <v>2013</v>
      </c>
      <c r="C7959">
        <v>35</v>
      </c>
      <c r="D7959">
        <v>4</v>
      </c>
      <c r="E7959">
        <v>1077</v>
      </c>
    </row>
    <row r="7960" spans="1:5">
      <c r="A7960" t="s">
        <v>18</v>
      </c>
      <c r="B7960">
        <v>2013</v>
      </c>
      <c r="C7960">
        <v>35</v>
      </c>
      <c r="D7960">
        <v>1</v>
      </c>
      <c r="E7960">
        <v>264</v>
      </c>
    </row>
    <row r="7961" spans="1:5">
      <c r="A7961" t="s">
        <v>19</v>
      </c>
      <c r="B7961">
        <v>2013</v>
      </c>
      <c r="C7961">
        <v>35</v>
      </c>
      <c r="D7961">
        <v>1</v>
      </c>
      <c r="E7961">
        <v>1349</v>
      </c>
    </row>
    <row r="7962" spans="1:5">
      <c r="A7962" t="s">
        <v>20</v>
      </c>
      <c r="B7962">
        <v>2013</v>
      </c>
      <c r="C7962">
        <v>35</v>
      </c>
      <c r="D7962">
        <v>0</v>
      </c>
      <c r="E7962">
        <v>0</v>
      </c>
    </row>
    <row r="7963" spans="1:5">
      <c r="A7963" t="s">
        <v>21</v>
      </c>
      <c r="B7963">
        <v>2013</v>
      </c>
      <c r="C7963">
        <v>35</v>
      </c>
      <c r="D7963">
        <v>29</v>
      </c>
      <c r="E7963">
        <v>30559</v>
      </c>
    </row>
    <row r="7964" spans="1:5">
      <c r="A7964" t="s">
        <v>22</v>
      </c>
      <c r="B7964">
        <v>2013</v>
      </c>
      <c r="C7964">
        <v>35</v>
      </c>
      <c r="D7964">
        <v>11</v>
      </c>
      <c r="E7964">
        <v>821</v>
      </c>
    </row>
    <row r="7965" spans="1:5">
      <c r="A7965" t="s">
        <v>23</v>
      </c>
      <c r="B7965">
        <v>2013</v>
      </c>
      <c r="C7965">
        <v>35</v>
      </c>
      <c r="D7965">
        <v>4</v>
      </c>
      <c r="E7965">
        <v>1267</v>
      </c>
    </row>
    <row r="7966" spans="1:5">
      <c r="A7966" t="s">
        <v>24</v>
      </c>
      <c r="B7966">
        <v>2013</v>
      </c>
      <c r="C7966">
        <v>35</v>
      </c>
      <c r="D7966">
        <v>68</v>
      </c>
      <c r="E7966">
        <v>37115</v>
      </c>
    </row>
    <row r="7967" spans="1:5">
      <c r="A7967" t="s">
        <v>25</v>
      </c>
      <c r="B7967">
        <v>2013</v>
      </c>
      <c r="C7967">
        <v>35</v>
      </c>
      <c r="D7967">
        <v>28</v>
      </c>
      <c r="E7967">
        <v>7716</v>
      </c>
    </row>
    <row r="7968" spans="1:5">
      <c r="A7968" t="s">
        <v>26</v>
      </c>
      <c r="B7968">
        <v>2013</v>
      </c>
      <c r="C7968">
        <v>35</v>
      </c>
      <c r="D7968">
        <v>3</v>
      </c>
      <c r="E7968">
        <v>1259</v>
      </c>
    </row>
    <row r="7969" spans="1:5">
      <c r="A7969" t="s">
        <v>27</v>
      </c>
      <c r="B7969">
        <v>2013</v>
      </c>
      <c r="C7969">
        <v>35</v>
      </c>
      <c r="D7969">
        <v>13</v>
      </c>
      <c r="E7969">
        <v>3042</v>
      </c>
    </row>
    <row r="7970" spans="1:5">
      <c r="A7970" t="s">
        <v>28</v>
      </c>
      <c r="B7970">
        <v>2013</v>
      </c>
      <c r="C7970">
        <v>35</v>
      </c>
      <c r="D7970">
        <v>5</v>
      </c>
      <c r="E7970">
        <v>5221</v>
      </c>
    </row>
    <row r="7971" spans="1:5">
      <c r="A7971" t="s">
        <v>29</v>
      </c>
      <c r="B7971">
        <v>2013</v>
      </c>
      <c r="C7971">
        <v>35</v>
      </c>
      <c r="D7971">
        <v>51</v>
      </c>
      <c r="E7971">
        <v>31894</v>
      </c>
    </row>
    <row r="7972" spans="1:5">
      <c r="A7972" t="s">
        <v>30</v>
      </c>
      <c r="B7972">
        <v>2013</v>
      </c>
      <c r="C7972">
        <v>35</v>
      </c>
      <c r="D7972">
        <v>29</v>
      </c>
      <c r="E7972">
        <v>4851</v>
      </c>
    </row>
    <row r="7973" spans="1:5">
      <c r="A7973" t="s">
        <v>31</v>
      </c>
      <c r="B7973">
        <v>2013</v>
      </c>
      <c r="C7973">
        <v>35</v>
      </c>
      <c r="D7973">
        <v>8</v>
      </c>
      <c r="E7973">
        <v>2845</v>
      </c>
    </row>
    <row r="7974" spans="1:5">
      <c r="A7974" t="s">
        <v>32</v>
      </c>
      <c r="B7974">
        <v>2013</v>
      </c>
      <c r="C7974">
        <v>35</v>
      </c>
      <c r="D7974">
        <v>28</v>
      </c>
      <c r="E7974">
        <v>25529</v>
      </c>
    </row>
    <row r="7975" spans="1:5">
      <c r="A7975" t="s">
        <v>33</v>
      </c>
      <c r="B7975">
        <v>2013</v>
      </c>
      <c r="C7975">
        <v>35</v>
      </c>
      <c r="D7975">
        <v>27</v>
      </c>
      <c r="E7975">
        <v>7744</v>
      </c>
    </row>
    <row r="7976" spans="1:5">
      <c r="A7976" t="s">
        <v>34</v>
      </c>
      <c r="B7976">
        <v>2013</v>
      </c>
      <c r="C7976">
        <v>35</v>
      </c>
      <c r="D7976">
        <v>10</v>
      </c>
      <c r="E7976">
        <v>4027</v>
      </c>
    </row>
    <row r="7977" spans="1:5">
      <c r="A7977" t="s">
        <v>35</v>
      </c>
      <c r="B7977">
        <v>2013</v>
      </c>
      <c r="C7977">
        <v>35</v>
      </c>
      <c r="D7977">
        <v>38</v>
      </c>
      <c r="E7977">
        <v>15822</v>
      </c>
    </row>
    <row r="7978" spans="1:5">
      <c r="A7978" t="s">
        <v>36</v>
      </c>
      <c r="B7978">
        <v>2013</v>
      </c>
      <c r="C7978">
        <v>35</v>
      </c>
      <c r="D7978">
        <v>18</v>
      </c>
      <c r="E7978">
        <v>3686</v>
      </c>
    </row>
    <row r="7979" spans="1:5">
      <c r="A7979" t="s">
        <v>37</v>
      </c>
      <c r="B7979">
        <v>2013</v>
      </c>
      <c r="C7979">
        <v>35</v>
      </c>
      <c r="D7979">
        <v>4</v>
      </c>
      <c r="E7979">
        <v>1717</v>
      </c>
    </row>
    <row r="7980" spans="1:5">
      <c r="A7980" t="s">
        <v>38</v>
      </c>
      <c r="B7980">
        <v>2013</v>
      </c>
      <c r="C7980">
        <v>35</v>
      </c>
      <c r="D7980">
        <v>8</v>
      </c>
      <c r="E7980">
        <v>1048</v>
      </c>
    </row>
    <row r="7981" spans="1:5">
      <c r="A7981" t="s">
        <v>39</v>
      </c>
      <c r="B7981">
        <v>2013</v>
      </c>
      <c r="C7981">
        <v>35</v>
      </c>
      <c r="D7981">
        <v>13</v>
      </c>
      <c r="E7981">
        <v>4291</v>
      </c>
    </row>
    <row r="7982" spans="1:5">
      <c r="A7982" t="s">
        <v>40</v>
      </c>
      <c r="B7982">
        <v>2013</v>
      </c>
      <c r="C7982">
        <v>35</v>
      </c>
      <c r="D7982">
        <v>16</v>
      </c>
      <c r="E7982">
        <v>2683</v>
      </c>
    </row>
    <row r="7983" spans="1:5">
      <c r="A7983" t="s">
        <v>41</v>
      </c>
      <c r="B7983">
        <v>2013</v>
      </c>
      <c r="C7983">
        <v>35</v>
      </c>
      <c r="D7983">
        <v>9</v>
      </c>
      <c r="E7983">
        <v>3266</v>
      </c>
    </row>
    <row r="7984" spans="1:5">
      <c r="A7984" t="s">
        <v>42</v>
      </c>
      <c r="B7984">
        <v>2013</v>
      </c>
      <c r="C7984">
        <v>35</v>
      </c>
      <c r="D7984">
        <v>14</v>
      </c>
      <c r="E7984">
        <v>6609</v>
      </c>
    </row>
    <row r="7985" spans="1:5">
      <c r="A7985" t="s">
        <v>43</v>
      </c>
      <c r="B7985">
        <v>2013</v>
      </c>
      <c r="C7985">
        <v>35</v>
      </c>
      <c r="D7985">
        <v>170</v>
      </c>
      <c r="E7985">
        <v>8325</v>
      </c>
    </row>
    <row r="7986" spans="1:5">
      <c r="A7986" t="s">
        <v>44</v>
      </c>
      <c r="B7986">
        <v>2013</v>
      </c>
      <c r="C7986">
        <v>35</v>
      </c>
      <c r="D7986">
        <v>14</v>
      </c>
      <c r="E7986">
        <v>3365</v>
      </c>
    </row>
    <row r="7987" spans="1:5">
      <c r="A7987" t="s">
        <v>45</v>
      </c>
      <c r="B7987">
        <v>2013</v>
      </c>
      <c r="C7987">
        <v>35</v>
      </c>
      <c r="D7987">
        <v>1</v>
      </c>
      <c r="E7987">
        <v>252</v>
      </c>
    </row>
    <row r="7988" spans="1:5">
      <c r="A7988" t="s">
        <v>46</v>
      </c>
      <c r="B7988">
        <v>2013</v>
      </c>
      <c r="C7988">
        <v>35</v>
      </c>
      <c r="D7988">
        <v>26</v>
      </c>
      <c r="E7988">
        <v>9672</v>
      </c>
    </row>
    <row r="7989" spans="1:5">
      <c r="A7989" t="s">
        <v>47</v>
      </c>
      <c r="B7989">
        <v>2013</v>
      </c>
      <c r="C7989">
        <v>35</v>
      </c>
      <c r="D7989">
        <v>15</v>
      </c>
      <c r="E7989">
        <v>2553</v>
      </c>
    </row>
    <row r="7990" spans="1:5">
      <c r="A7990" t="s">
        <v>48</v>
      </c>
      <c r="B7990">
        <v>2013</v>
      </c>
      <c r="C7990">
        <v>35</v>
      </c>
      <c r="D7990">
        <v>6</v>
      </c>
      <c r="E7990">
        <v>1002</v>
      </c>
    </row>
    <row r="7991" spans="1:5">
      <c r="A7991" t="s">
        <v>49</v>
      </c>
      <c r="B7991">
        <v>2013</v>
      </c>
      <c r="C7991">
        <v>35</v>
      </c>
      <c r="D7991">
        <v>34</v>
      </c>
      <c r="E7991">
        <v>12037</v>
      </c>
    </row>
    <row r="7992" spans="1:5">
      <c r="A7992" t="s">
        <v>50</v>
      </c>
      <c r="B7992">
        <v>2013</v>
      </c>
      <c r="C7992">
        <v>35</v>
      </c>
      <c r="D7992">
        <v>18</v>
      </c>
      <c r="E7992">
        <v>4341</v>
      </c>
    </row>
    <row r="7993" spans="1:5">
      <c r="A7993" t="s">
        <v>51</v>
      </c>
      <c r="B7993">
        <v>2013</v>
      </c>
      <c r="C7993">
        <v>35</v>
      </c>
      <c r="D7993">
        <v>11</v>
      </c>
      <c r="E7993">
        <v>5534</v>
      </c>
    </row>
    <row r="7994" spans="1:5">
      <c r="A7994" t="s">
        <v>52</v>
      </c>
      <c r="B7994">
        <v>2013</v>
      </c>
      <c r="C7994">
        <v>35</v>
      </c>
      <c r="D7994">
        <v>3</v>
      </c>
      <c r="E7994">
        <v>569</v>
      </c>
    </row>
    <row r="7995" spans="1:5">
      <c r="A7995" t="s">
        <v>53</v>
      </c>
      <c r="B7995">
        <v>2013</v>
      </c>
      <c r="C7995">
        <v>35</v>
      </c>
      <c r="D7995">
        <v>50</v>
      </c>
      <c r="E7995">
        <v>10731</v>
      </c>
    </row>
    <row r="7996" spans="1:5">
      <c r="A7996" t="s">
        <v>54</v>
      </c>
      <c r="B7996">
        <v>2013</v>
      </c>
      <c r="C7996">
        <v>35</v>
      </c>
      <c r="D7996">
        <v>57</v>
      </c>
      <c r="E7996">
        <v>34598</v>
      </c>
    </row>
    <row r="7997" spans="1:5">
      <c r="A7997" t="s">
        <v>55</v>
      </c>
      <c r="B7997">
        <v>2013</v>
      </c>
      <c r="C7997">
        <v>35</v>
      </c>
      <c r="D7997">
        <v>31</v>
      </c>
      <c r="E7997">
        <v>11108</v>
      </c>
    </row>
    <row r="7998" spans="1:5">
      <c r="A7998" t="s">
        <v>56</v>
      </c>
      <c r="B7998">
        <v>2013</v>
      </c>
      <c r="C7998">
        <v>35</v>
      </c>
      <c r="D7998">
        <v>5</v>
      </c>
      <c r="E7998">
        <v>1410</v>
      </c>
    </row>
    <row r="7999" spans="1:5">
      <c r="A7999" t="s">
        <v>57</v>
      </c>
      <c r="B7999">
        <v>2013</v>
      </c>
      <c r="C7999">
        <v>35</v>
      </c>
      <c r="D7999">
        <v>72</v>
      </c>
      <c r="E7999">
        <v>51068</v>
      </c>
    </row>
    <row r="8000" spans="1:5">
      <c r="A8000" t="s">
        <v>58</v>
      </c>
      <c r="B8000">
        <v>2013</v>
      </c>
      <c r="C8000">
        <v>35</v>
      </c>
      <c r="D8000">
        <v>9</v>
      </c>
      <c r="E8000">
        <v>4979</v>
      </c>
    </row>
    <row r="8001" spans="1:5">
      <c r="A8001" t="s">
        <v>59</v>
      </c>
      <c r="B8001">
        <v>2013</v>
      </c>
      <c r="C8001">
        <v>35</v>
      </c>
      <c r="D8001">
        <v>28</v>
      </c>
      <c r="E8001">
        <v>12140</v>
      </c>
    </row>
    <row r="8002" spans="1:5">
      <c r="A8002" t="s">
        <v>60</v>
      </c>
      <c r="B8002">
        <v>2013</v>
      </c>
      <c r="C8002">
        <v>35</v>
      </c>
      <c r="D8002">
        <v>30</v>
      </c>
      <c r="E8002">
        <v>3135</v>
      </c>
    </row>
    <row r="8003" spans="1:5">
      <c r="A8003" t="s">
        <v>61</v>
      </c>
      <c r="B8003">
        <v>2013</v>
      </c>
      <c r="C8003">
        <v>35</v>
      </c>
      <c r="D8003">
        <v>12</v>
      </c>
      <c r="E8003">
        <v>2730</v>
      </c>
    </row>
    <row r="8004" spans="1:5">
      <c r="A8004" t="s">
        <v>63</v>
      </c>
      <c r="B8004">
        <v>2013</v>
      </c>
      <c r="C8004">
        <v>35</v>
      </c>
      <c r="D8004">
        <v>1</v>
      </c>
      <c r="E8004">
        <v>330</v>
      </c>
    </row>
    <row r="8005" spans="1:5">
      <c r="A8005" t="s">
        <v>62</v>
      </c>
      <c r="B8005">
        <v>2013</v>
      </c>
      <c r="C8005">
        <v>35</v>
      </c>
      <c r="D8005">
        <v>48</v>
      </c>
      <c r="E8005">
        <v>86003</v>
      </c>
    </row>
    <row r="8006" spans="1:5">
      <c r="A8006" t="s">
        <v>6</v>
      </c>
      <c r="B8006">
        <v>2013</v>
      </c>
      <c r="C8006">
        <v>36</v>
      </c>
      <c r="D8006">
        <v>17</v>
      </c>
      <c r="E8006">
        <v>8055</v>
      </c>
    </row>
    <row r="8007" spans="1:5">
      <c r="A8007" t="s">
        <v>12</v>
      </c>
      <c r="B8007">
        <v>2013</v>
      </c>
      <c r="C8007">
        <v>36</v>
      </c>
      <c r="D8007">
        <v>4</v>
      </c>
      <c r="E8007">
        <v>1353</v>
      </c>
    </row>
    <row r="8008" spans="1:5">
      <c r="A8008" t="s">
        <v>13</v>
      </c>
      <c r="B8008">
        <v>2013</v>
      </c>
      <c r="C8008">
        <v>36</v>
      </c>
      <c r="D8008">
        <v>19</v>
      </c>
      <c r="E8008">
        <v>9300</v>
      </c>
    </row>
    <row r="8009" spans="1:5">
      <c r="A8009" t="s">
        <v>14</v>
      </c>
      <c r="B8009">
        <v>2013</v>
      </c>
      <c r="C8009">
        <v>36</v>
      </c>
      <c r="D8009">
        <v>5</v>
      </c>
      <c r="E8009">
        <v>1624</v>
      </c>
    </row>
    <row r="8010" spans="1:5">
      <c r="A8010" t="s">
        <v>15</v>
      </c>
      <c r="B8010">
        <v>2013</v>
      </c>
      <c r="C8010">
        <v>36</v>
      </c>
      <c r="D8010">
        <v>76</v>
      </c>
      <c r="E8010">
        <v>21696</v>
      </c>
    </row>
    <row r="8011" spans="1:5">
      <c r="A8011" t="s">
        <v>16</v>
      </c>
      <c r="B8011">
        <v>2013</v>
      </c>
      <c r="C8011">
        <v>36</v>
      </c>
      <c r="D8011">
        <v>11</v>
      </c>
      <c r="E8011">
        <v>17299</v>
      </c>
    </row>
    <row r="8012" spans="1:5">
      <c r="A8012" t="s">
        <v>17</v>
      </c>
      <c r="B8012">
        <v>2013</v>
      </c>
      <c r="C8012">
        <v>36</v>
      </c>
      <c r="D8012">
        <v>5</v>
      </c>
      <c r="E8012">
        <v>1412</v>
      </c>
    </row>
    <row r="8013" spans="1:5">
      <c r="A8013" t="s">
        <v>18</v>
      </c>
      <c r="B8013">
        <v>2013</v>
      </c>
      <c r="C8013">
        <v>36</v>
      </c>
      <c r="D8013">
        <v>1</v>
      </c>
      <c r="E8013">
        <v>229</v>
      </c>
    </row>
    <row r="8014" spans="1:5">
      <c r="A8014" t="s">
        <v>19</v>
      </c>
      <c r="B8014">
        <v>2013</v>
      </c>
      <c r="C8014">
        <v>36</v>
      </c>
      <c r="D8014">
        <v>1</v>
      </c>
      <c r="E8014">
        <v>1619</v>
      </c>
    </row>
    <row r="8015" spans="1:5">
      <c r="A8015" t="s">
        <v>20</v>
      </c>
      <c r="B8015">
        <v>2013</v>
      </c>
      <c r="C8015">
        <v>36</v>
      </c>
      <c r="D8015">
        <v>0</v>
      </c>
      <c r="E8015">
        <v>0</v>
      </c>
    </row>
    <row r="8016" spans="1:5">
      <c r="A8016" t="s">
        <v>21</v>
      </c>
      <c r="B8016">
        <v>2013</v>
      </c>
      <c r="C8016">
        <v>36</v>
      </c>
      <c r="D8016">
        <v>32</v>
      </c>
      <c r="E8016">
        <v>31930</v>
      </c>
    </row>
    <row r="8017" spans="1:5">
      <c r="A8017" t="s">
        <v>22</v>
      </c>
      <c r="B8017">
        <v>2013</v>
      </c>
      <c r="C8017">
        <v>36</v>
      </c>
      <c r="D8017">
        <v>11</v>
      </c>
      <c r="E8017">
        <v>911</v>
      </c>
    </row>
    <row r="8018" spans="1:5">
      <c r="A8018" t="s">
        <v>23</v>
      </c>
      <c r="B8018">
        <v>2013</v>
      </c>
      <c r="C8018">
        <v>36</v>
      </c>
      <c r="D8018">
        <v>4</v>
      </c>
      <c r="E8018">
        <v>1247</v>
      </c>
    </row>
    <row r="8019" spans="1:5">
      <c r="A8019" t="s">
        <v>24</v>
      </c>
      <c r="B8019">
        <v>2013</v>
      </c>
      <c r="C8019">
        <v>36</v>
      </c>
      <c r="D8019">
        <v>72</v>
      </c>
      <c r="E8019">
        <v>36896</v>
      </c>
    </row>
    <row r="8020" spans="1:5">
      <c r="A8020" t="s">
        <v>25</v>
      </c>
      <c r="B8020">
        <v>2013</v>
      </c>
      <c r="C8020">
        <v>36</v>
      </c>
      <c r="D8020">
        <v>27</v>
      </c>
      <c r="E8020">
        <v>6315</v>
      </c>
    </row>
    <row r="8021" spans="1:5">
      <c r="A8021" t="s">
        <v>26</v>
      </c>
      <c r="B8021">
        <v>2013</v>
      </c>
      <c r="C8021">
        <v>36</v>
      </c>
      <c r="D8021">
        <v>3</v>
      </c>
      <c r="E8021">
        <v>1212</v>
      </c>
    </row>
    <row r="8022" spans="1:5">
      <c r="A8022" t="s">
        <v>27</v>
      </c>
      <c r="B8022">
        <v>2013</v>
      </c>
      <c r="C8022">
        <v>36</v>
      </c>
      <c r="D8022">
        <v>13</v>
      </c>
      <c r="E8022">
        <v>3287</v>
      </c>
    </row>
    <row r="8023" spans="1:5">
      <c r="A8023" t="s">
        <v>28</v>
      </c>
      <c r="B8023">
        <v>2013</v>
      </c>
      <c r="C8023">
        <v>36</v>
      </c>
      <c r="D8023">
        <v>5</v>
      </c>
      <c r="E8023">
        <v>5252</v>
      </c>
    </row>
    <row r="8024" spans="1:5">
      <c r="A8024" t="s">
        <v>29</v>
      </c>
      <c r="B8024">
        <v>2013</v>
      </c>
      <c r="C8024">
        <v>36</v>
      </c>
      <c r="D8024">
        <v>52</v>
      </c>
      <c r="E8024">
        <v>30638</v>
      </c>
    </row>
    <row r="8025" spans="1:5">
      <c r="A8025" t="s">
        <v>30</v>
      </c>
      <c r="B8025">
        <v>2013</v>
      </c>
      <c r="C8025">
        <v>36</v>
      </c>
      <c r="D8025">
        <v>29</v>
      </c>
      <c r="E8025">
        <v>4445</v>
      </c>
    </row>
    <row r="8026" spans="1:5">
      <c r="A8026" t="s">
        <v>31</v>
      </c>
      <c r="B8026">
        <v>2013</v>
      </c>
      <c r="C8026">
        <v>36</v>
      </c>
      <c r="D8026">
        <v>10</v>
      </c>
      <c r="E8026">
        <v>6742</v>
      </c>
    </row>
    <row r="8027" spans="1:5">
      <c r="A8027" t="s">
        <v>32</v>
      </c>
      <c r="B8027">
        <v>2013</v>
      </c>
      <c r="C8027">
        <v>36</v>
      </c>
      <c r="D8027">
        <v>17</v>
      </c>
      <c r="E8027">
        <v>8593</v>
      </c>
    </row>
    <row r="8028" spans="1:5">
      <c r="A8028" t="s">
        <v>33</v>
      </c>
      <c r="B8028">
        <v>2013</v>
      </c>
      <c r="C8028">
        <v>36</v>
      </c>
      <c r="D8028">
        <v>35</v>
      </c>
      <c r="E8028">
        <v>8849</v>
      </c>
    </row>
    <row r="8029" spans="1:5">
      <c r="A8029" t="s">
        <v>34</v>
      </c>
      <c r="B8029">
        <v>2013</v>
      </c>
      <c r="C8029">
        <v>36</v>
      </c>
      <c r="D8029">
        <v>10</v>
      </c>
      <c r="E8029">
        <v>3396</v>
      </c>
    </row>
    <row r="8030" spans="1:5">
      <c r="A8030" t="s">
        <v>35</v>
      </c>
      <c r="B8030">
        <v>2013</v>
      </c>
      <c r="C8030">
        <v>36</v>
      </c>
      <c r="D8030">
        <v>41</v>
      </c>
      <c r="E8030">
        <v>17222</v>
      </c>
    </row>
    <row r="8031" spans="1:5">
      <c r="A8031" t="s">
        <v>36</v>
      </c>
      <c r="B8031">
        <v>2013</v>
      </c>
      <c r="C8031">
        <v>36</v>
      </c>
      <c r="D8031">
        <v>18</v>
      </c>
      <c r="E8031">
        <v>3265</v>
      </c>
    </row>
    <row r="8032" spans="1:5">
      <c r="A8032" t="s">
        <v>37</v>
      </c>
      <c r="B8032">
        <v>2013</v>
      </c>
      <c r="C8032">
        <v>36</v>
      </c>
      <c r="D8032">
        <v>4</v>
      </c>
      <c r="E8032">
        <v>1424</v>
      </c>
    </row>
    <row r="8033" spans="1:5">
      <c r="A8033" t="s">
        <v>38</v>
      </c>
      <c r="B8033">
        <v>2013</v>
      </c>
      <c r="C8033">
        <v>36</v>
      </c>
      <c r="D8033">
        <v>10</v>
      </c>
      <c r="E8033">
        <v>1413</v>
      </c>
    </row>
    <row r="8034" spans="1:5">
      <c r="A8034" t="s">
        <v>39</v>
      </c>
      <c r="B8034">
        <v>2013</v>
      </c>
      <c r="C8034">
        <v>36</v>
      </c>
      <c r="D8034">
        <v>15</v>
      </c>
      <c r="E8034">
        <v>5596</v>
      </c>
    </row>
    <row r="8035" spans="1:5">
      <c r="A8035" t="s">
        <v>40</v>
      </c>
      <c r="B8035">
        <v>2013</v>
      </c>
      <c r="C8035">
        <v>36</v>
      </c>
      <c r="D8035">
        <v>16</v>
      </c>
      <c r="E8035">
        <v>2079</v>
      </c>
    </row>
    <row r="8036" spans="1:5">
      <c r="A8036" t="s">
        <v>41</v>
      </c>
      <c r="B8036">
        <v>2013</v>
      </c>
      <c r="C8036">
        <v>36</v>
      </c>
      <c r="D8036">
        <v>10</v>
      </c>
      <c r="E8036">
        <v>3659</v>
      </c>
    </row>
    <row r="8037" spans="1:5">
      <c r="A8037" t="s">
        <v>42</v>
      </c>
      <c r="B8037">
        <v>2013</v>
      </c>
      <c r="C8037">
        <v>36</v>
      </c>
      <c r="D8037">
        <v>15</v>
      </c>
      <c r="E8037">
        <v>5966</v>
      </c>
    </row>
    <row r="8038" spans="1:5">
      <c r="A8038" t="s">
        <v>43</v>
      </c>
      <c r="B8038">
        <v>2013</v>
      </c>
      <c r="C8038">
        <v>36</v>
      </c>
      <c r="D8038">
        <v>163</v>
      </c>
      <c r="E8038">
        <v>7486</v>
      </c>
    </row>
    <row r="8039" spans="1:5">
      <c r="A8039" t="s">
        <v>44</v>
      </c>
      <c r="B8039">
        <v>2013</v>
      </c>
      <c r="C8039">
        <v>36</v>
      </c>
      <c r="D8039">
        <v>14</v>
      </c>
      <c r="E8039">
        <v>3086</v>
      </c>
    </row>
    <row r="8040" spans="1:5">
      <c r="A8040" t="s">
        <v>45</v>
      </c>
      <c r="B8040">
        <v>2013</v>
      </c>
      <c r="C8040">
        <v>36</v>
      </c>
      <c r="D8040">
        <v>1</v>
      </c>
      <c r="E8040">
        <v>222</v>
      </c>
    </row>
    <row r="8041" spans="1:5">
      <c r="A8041" t="s">
        <v>46</v>
      </c>
      <c r="B8041">
        <v>2013</v>
      </c>
      <c r="C8041">
        <v>36</v>
      </c>
      <c r="D8041">
        <v>27</v>
      </c>
      <c r="E8041">
        <v>7954</v>
      </c>
    </row>
    <row r="8042" spans="1:5">
      <c r="A8042" t="s">
        <v>47</v>
      </c>
      <c r="B8042">
        <v>2013</v>
      </c>
      <c r="C8042">
        <v>36</v>
      </c>
      <c r="D8042">
        <v>17</v>
      </c>
      <c r="E8042">
        <v>2653</v>
      </c>
    </row>
    <row r="8043" spans="1:5">
      <c r="A8043" t="s">
        <v>48</v>
      </c>
      <c r="B8043">
        <v>2013</v>
      </c>
      <c r="C8043">
        <v>36</v>
      </c>
      <c r="D8043">
        <v>5</v>
      </c>
      <c r="E8043">
        <v>699</v>
      </c>
    </row>
    <row r="8044" spans="1:5">
      <c r="A8044" t="s">
        <v>49</v>
      </c>
      <c r="B8044">
        <v>2013</v>
      </c>
      <c r="C8044">
        <v>36</v>
      </c>
      <c r="D8044">
        <v>34</v>
      </c>
      <c r="E8044">
        <v>10735</v>
      </c>
    </row>
    <row r="8045" spans="1:5">
      <c r="A8045" t="s">
        <v>50</v>
      </c>
      <c r="B8045">
        <v>2013</v>
      </c>
      <c r="C8045">
        <v>36</v>
      </c>
      <c r="D8045">
        <v>18</v>
      </c>
      <c r="E8045">
        <v>4288</v>
      </c>
    </row>
    <row r="8046" spans="1:5">
      <c r="A8046" t="s">
        <v>51</v>
      </c>
      <c r="B8046">
        <v>2013</v>
      </c>
      <c r="C8046">
        <v>36</v>
      </c>
      <c r="D8046">
        <v>11</v>
      </c>
      <c r="E8046">
        <v>5361</v>
      </c>
    </row>
    <row r="8047" spans="1:5">
      <c r="A8047" t="s">
        <v>52</v>
      </c>
      <c r="B8047">
        <v>2013</v>
      </c>
      <c r="C8047">
        <v>36</v>
      </c>
      <c r="D8047">
        <v>3</v>
      </c>
      <c r="E8047">
        <v>524</v>
      </c>
    </row>
    <row r="8048" spans="1:5">
      <c r="A8048" t="s">
        <v>53</v>
      </c>
      <c r="B8048">
        <v>2013</v>
      </c>
      <c r="C8048">
        <v>36</v>
      </c>
      <c r="D8048">
        <v>50</v>
      </c>
      <c r="E8048">
        <v>9782</v>
      </c>
    </row>
    <row r="8049" spans="1:5">
      <c r="A8049" t="s">
        <v>54</v>
      </c>
      <c r="B8049">
        <v>2013</v>
      </c>
      <c r="C8049">
        <v>36</v>
      </c>
      <c r="D8049">
        <v>55</v>
      </c>
      <c r="E8049">
        <v>31370</v>
      </c>
    </row>
    <row r="8050" spans="1:5">
      <c r="A8050" t="s">
        <v>55</v>
      </c>
      <c r="B8050">
        <v>2013</v>
      </c>
      <c r="C8050">
        <v>36</v>
      </c>
      <c r="D8050">
        <v>42</v>
      </c>
      <c r="E8050">
        <v>13812</v>
      </c>
    </row>
    <row r="8051" spans="1:5">
      <c r="A8051" t="s">
        <v>56</v>
      </c>
      <c r="B8051">
        <v>2013</v>
      </c>
      <c r="C8051">
        <v>36</v>
      </c>
      <c r="D8051">
        <v>6</v>
      </c>
      <c r="E8051">
        <v>1457</v>
      </c>
    </row>
    <row r="8052" spans="1:5">
      <c r="A8052" t="s">
        <v>57</v>
      </c>
      <c r="B8052">
        <v>2013</v>
      </c>
      <c r="C8052">
        <v>36</v>
      </c>
      <c r="D8052">
        <v>100</v>
      </c>
      <c r="E8052">
        <v>65056</v>
      </c>
    </row>
    <row r="8053" spans="1:5">
      <c r="A8053" t="s">
        <v>58</v>
      </c>
      <c r="B8053">
        <v>2013</v>
      </c>
      <c r="C8053">
        <v>36</v>
      </c>
      <c r="D8053">
        <v>9</v>
      </c>
      <c r="E8053">
        <v>4187</v>
      </c>
    </row>
    <row r="8054" spans="1:5">
      <c r="A8054" t="s">
        <v>59</v>
      </c>
      <c r="B8054">
        <v>2013</v>
      </c>
      <c r="C8054">
        <v>36</v>
      </c>
      <c r="D8054">
        <v>29</v>
      </c>
      <c r="E8054">
        <v>10173</v>
      </c>
    </row>
    <row r="8055" spans="1:5">
      <c r="A8055" t="s">
        <v>60</v>
      </c>
      <c r="B8055">
        <v>2013</v>
      </c>
      <c r="C8055">
        <v>36</v>
      </c>
      <c r="D8055">
        <v>27</v>
      </c>
      <c r="E8055">
        <v>3000</v>
      </c>
    </row>
    <row r="8056" spans="1:5">
      <c r="A8056" t="s">
        <v>61</v>
      </c>
      <c r="B8056">
        <v>2013</v>
      </c>
      <c r="C8056">
        <v>36</v>
      </c>
      <c r="D8056">
        <v>12</v>
      </c>
      <c r="E8056">
        <v>2311</v>
      </c>
    </row>
    <row r="8057" spans="1:5">
      <c r="A8057" t="s">
        <v>63</v>
      </c>
      <c r="B8057">
        <v>2013</v>
      </c>
      <c r="C8057">
        <v>36</v>
      </c>
      <c r="D8057">
        <v>1</v>
      </c>
      <c r="E8057">
        <v>337</v>
      </c>
    </row>
    <row r="8058" spans="1:5">
      <c r="A8058" t="s">
        <v>62</v>
      </c>
      <c r="B8058">
        <v>2013</v>
      </c>
      <c r="C8058">
        <v>36</v>
      </c>
      <c r="D8058">
        <v>46</v>
      </c>
      <c r="E8058">
        <v>86997</v>
      </c>
    </row>
    <row r="8059" spans="1:5">
      <c r="A8059" t="s">
        <v>6</v>
      </c>
      <c r="B8059">
        <v>2013</v>
      </c>
      <c r="C8059">
        <v>37</v>
      </c>
      <c r="D8059">
        <v>17</v>
      </c>
      <c r="E8059">
        <v>8794</v>
      </c>
    </row>
    <row r="8060" spans="1:5">
      <c r="A8060" t="s">
        <v>12</v>
      </c>
      <c r="B8060">
        <v>2013</v>
      </c>
      <c r="C8060">
        <v>37</v>
      </c>
      <c r="D8060">
        <v>4</v>
      </c>
      <c r="E8060">
        <v>1479</v>
      </c>
    </row>
    <row r="8061" spans="1:5">
      <c r="A8061" t="s">
        <v>13</v>
      </c>
      <c r="B8061">
        <v>2013</v>
      </c>
      <c r="C8061">
        <v>37</v>
      </c>
      <c r="D8061">
        <v>19</v>
      </c>
      <c r="E8061">
        <v>10857</v>
      </c>
    </row>
    <row r="8062" spans="1:5">
      <c r="A8062" t="s">
        <v>14</v>
      </c>
      <c r="B8062">
        <v>2013</v>
      </c>
      <c r="C8062">
        <v>37</v>
      </c>
      <c r="D8062">
        <v>4</v>
      </c>
      <c r="E8062">
        <v>1811</v>
      </c>
    </row>
    <row r="8063" spans="1:5">
      <c r="A8063" t="s">
        <v>15</v>
      </c>
      <c r="B8063">
        <v>2013</v>
      </c>
      <c r="C8063">
        <v>37</v>
      </c>
      <c r="D8063">
        <v>75</v>
      </c>
      <c r="E8063">
        <v>25800</v>
      </c>
    </row>
    <row r="8064" spans="1:5">
      <c r="A8064" t="s">
        <v>16</v>
      </c>
      <c r="B8064">
        <v>2013</v>
      </c>
      <c r="C8064">
        <v>37</v>
      </c>
      <c r="D8064">
        <v>10</v>
      </c>
      <c r="E8064">
        <v>19902</v>
      </c>
    </row>
    <row r="8065" spans="1:5">
      <c r="A8065" t="s">
        <v>17</v>
      </c>
      <c r="B8065">
        <v>2013</v>
      </c>
      <c r="C8065">
        <v>37</v>
      </c>
      <c r="D8065">
        <v>5</v>
      </c>
      <c r="E8065">
        <v>1457</v>
      </c>
    </row>
    <row r="8066" spans="1:5">
      <c r="A8066" t="s">
        <v>18</v>
      </c>
      <c r="B8066">
        <v>2013</v>
      </c>
      <c r="C8066">
        <v>37</v>
      </c>
      <c r="D8066">
        <v>1</v>
      </c>
      <c r="E8066">
        <v>224</v>
      </c>
    </row>
    <row r="8067" spans="1:5">
      <c r="A8067" t="s">
        <v>19</v>
      </c>
      <c r="B8067">
        <v>2013</v>
      </c>
      <c r="C8067">
        <v>37</v>
      </c>
      <c r="D8067">
        <v>1</v>
      </c>
      <c r="E8067">
        <v>1959</v>
      </c>
    </row>
    <row r="8068" spans="1:5">
      <c r="A8068" t="s">
        <v>20</v>
      </c>
      <c r="B8068">
        <v>2013</v>
      </c>
      <c r="C8068">
        <v>37</v>
      </c>
      <c r="D8068">
        <v>0</v>
      </c>
      <c r="E8068">
        <v>0</v>
      </c>
    </row>
    <row r="8069" spans="1:5">
      <c r="A8069" t="s">
        <v>21</v>
      </c>
      <c r="B8069">
        <v>2013</v>
      </c>
      <c r="C8069">
        <v>37</v>
      </c>
      <c r="D8069">
        <v>33</v>
      </c>
      <c r="E8069">
        <v>34424</v>
      </c>
    </row>
    <row r="8070" spans="1:5">
      <c r="A8070" t="s">
        <v>22</v>
      </c>
      <c r="B8070">
        <v>2013</v>
      </c>
      <c r="C8070">
        <v>37</v>
      </c>
      <c r="D8070">
        <v>13</v>
      </c>
      <c r="E8070">
        <v>1299</v>
      </c>
    </row>
    <row r="8071" spans="1:5">
      <c r="A8071" t="s">
        <v>23</v>
      </c>
      <c r="B8071">
        <v>2013</v>
      </c>
      <c r="C8071">
        <v>37</v>
      </c>
      <c r="D8071">
        <v>5</v>
      </c>
      <c r="E8071">
        <v>1672</v>
      </c>
    </row>
    <row r="8072" spans="1:5">
      <c r="A8072" t="s">
        <v>24</v>
      </c>
      <c r="B8072">
        <v>2013</v>
      </c>
      <c r="C8072">
        <v>37</v>
      </c>
      <c r="D8072">
        <v>75</v>
      </c>
      <c r="E8072">
        <v>40874</v>
      </c>
    </row>
    <row r="8073" spans="1:5">
      <c r="A8073" t="s">
        <v>25</v>
      </c>
      <c r="B8073">
        <v>2013</v>
      </c>
      <c r="C8073">
        <v>37</v>
      </c>
      <c r="D8073">
        <v>30</v>
      </c>
      <c r="E8073">
        <v>7954</v>
      </c>
    </row>
    <row r="8074" spans="1:5">
      <c r="A8074" t="s">
        <v>26</v>
      </c>
      <c r="B8074">
        <v>2013</v>
      </c>
      <c r="C8074">
        <v>37</v>
      </c>
      <c r="D8074">
        <v>3</v>
      </c>
      <c r="E8074">
        <v>1395</v>
      </c>
    </row>
    <row r="8075" spans="1:5">
      <c r="A8075" t="s">
        <v>27</v>
      </c>
      <c r="B8075">
        <v>2013</v>
      </c>
      <c r="C8075">
        <v>37</v>
      </c>
      <c r="D8075">
        <v>14</v>
      </c>
      <c r="E8075">
        <v>3752</v>
      </c>
    </row>
    <row r="8076" spans="1:5">
      <c r="A8076" t="s">
        <v>28</v>
      </c>
      <c r="B8076">
        <v>2013</v>
      </c>
      <c r="C8076">
        <v>37</v>
      </c>
      <c r="D8076">
        <v>5</v>
      </c>
      <c r="E8076">
        <v>5383</v>
      </c>
    </row>
    <row r="8077" spans="1:5">
      <c r="A8077" t="s">
        <v>29</v>
      </c>
      <c r="B8077">
        <v>2013</v>
      </c>
      <c r="C8077">
        <v>37</v>
      </c>
      <c r="D8077">
        <v>46</v>
      </c>
      <c r="E8077">
        <v>29910</v>
      </c>
    </row>
    <row r="8078" spans="1:5">
      <c r="A8078" t="s">
        <v>30</v>
      </c>
      <c r="B8078">
        <v>2013</v>
      </c>
      <c r="C8078">
        <v>37</v>
      </c>
      <c r="D8078">
        <v>29</v>
      </c>
      <c r="E8078">
        <v>4880</v>
      </c>
    </row>
    <row r="8079" spans="1:5">
      <c r="A8079" t="s">
        <v>31</v>
      </c>
      <c r="B8079">
        <v>2013</v>
      </c>
      <c r="C8079">
        <v>37</v>
      </c>
      <c r="D8079">
        <v>9</v>
      </c>
      <c r="E8079">
        <v>3183</v>
      </c>
    </row>
    <row r="8080" spans="1:5">
      <c r="A8080" t="s">
        <v>32</v>
      </c>
      <c r="B8080">
        <v>2013</v>
      </c>
      <c r="C8080">
        <v>37</v>
      </c>
      <c r="D8080">
        <v>29</v>
      </c>
      <c r="E8080">
        <v>24340</v>
      </c>
    </row>
    <row r="8081" spans="1:5">
      <c r="A8081" t="s">
        <v>33</v>
      </c>
      <c r="B8081">
        <v>2013</v>
      </c>
      <c r="C8081">
        <v>37</v>
      </c>
      <c r="D8081">
        <v>30</v>
      </c>
      <c r="E8081">
        <v>6775</v>
      </c>
    </row>
    <row r="8082" spans="1:5">
      <c r="A8082" t="s">
        <v>34</v>
      </c>
      <c r="B8082">
        <v>2013</v>
      </c>
      <c r="C8082">
        <v>37</v>
      </c>
      <c r="D8082">
        <v>8</v>
      </c>
      <c r="E8082">
        <v>3152</v>
      </c>
    </row>
    <row r="8083" spans="1:5">
      <c r="A8083" t="s">
        <v>35</v>
      </c>
      <c r="B8083">
        <v>2013</v>
      </c>
      <c r="C8083">
        <v>37</v>
      </c>
      <c r="D8083">
        <v>42</v>
      </c>
      <c r="E8083">
        <v>17320</v>
      </c>
    </row>
    <row r="8084" spans="1:5">
      <c r="A8084" t="s">
        <v>36</v>
      </c>
      <c r="B8084">
        <v>2013</v>
      </c>
      <c r="C8084">
        <v>37</v>
      </c>
      <c r="D8084">
        <v>18</v>
      </c>
      <c r="E8084">
        <v>3848</v>
      </c>
    </row>
    <row r="8085" spans="1:5">
      <c r="A8085" t="s">
        <v>37</v>
      </c>
      <c r="B8085">
        <v>2013</v>
      </c>
      <c r="C8085">
        <v>37</v>
      </c>
      <c r="D8085">
        <v>4</v>
      </c>
      <c r="E8085">
        <v>1741</v>
      </c>
    </row>
    <row r="8086" spans="1:5">
      <c r="A8086" t="s">
        <v>38</v>
      </c>
      <c r="B8086">
        <v>2013</v>
      </c>
      <c r="C8086">
        <v>37</v>
      </c>
      <c r="D8086">
        <v>9</v>
      </c>
      <c r="E8086">
        <v>1552</v>
      </c>
    </row>
    <row r="8087" spans="1:5">
      <c r="A8087" t="s">
        <v>39</v>
      </c>
      <c r="B8087">
        <v>2013</v>
      </c>
      <c r="C8087">
        <v>37</v>
      </c>
      <c r="D8087">
        <v>15</v>
      </c>
      <c r="E8087">
        <v>6179</v>
      </c>
    </row>
    <row r="8088" spans="1:5">
      <c r="A8088" t="s">
        <v>40</v>
      </c>
      <c r="B8088">
        <v>2013</v>
      </c>
      <c r="C8088">
        <v>37</v>
      </c>
      <c r="D8088">
        <v>16</v>
      </c>
      <c r="E8088">
        <v>2615</v>
      </c>
    </row>
    <row r="8089" spans="1:5">
      <c r="A8089" t="s">
        <v>41</v>
      </c>
      <c r="B8089">
        <v>2013</v>
      </c>
      <c r="C8089">
        <v>37</v>
      </c>
      <c r="D8089">
        <v>11</v>
      </c>
      <c r="E8089">
        <v>6690</v>
      </c>
    </row>
    <row r="8090" spans="1:5">
      <c r="A8090" t="s">
        <v>42</v>
      </c>
      <c r="B8090">
        <v>2013</v>
      </c>
      <c r="C8090">
        <v>37</v>
      </c>
      <c r="D8090">
        <v>14</v>
      </c>
      <c r="E8090">
        <v>5603</v>
      </c>
    </row>
    <row r="8091" spans="1:5">
      <c r="A8091" t="s">
        <v>43</v>
      </c>
      <c r="B8091">
        <v>2013</v>
      </c>
      <c r="C8091">
        <v>37</v>
      </c>
      <c r="D8091">
        <v>163</v>
      </c>
      <c r="E8091">
        <v>9271</v>
      </c>
    </row>
    <row r="8092" spans="1:5">
      <c r="A8092" t="s">
        <v>44</v>
      </c>
      <c r="B8092">
        <v>2013</v>
      </c>
      <c r="C8092">
        <v>37</v>
      </c>
      <c r="D8092">
        <v>13</v>
      </c>
      <c r="E8092">
        <v>3612</v>
      </c>
    </row>
    <row r="8093" spans="1:5">
      <c r="A8093" t="s">
        <v>45</v>
      </c>
      <c r="B8093">
        <v>2013</v>
      </c>
      <c r="C8093">
        <v>37</v>
      </c>
      <c r="D8093">
        <v>2</v>
      </c>
      <c r="E8093">
        <v>377</v>
      </c>
    </row>
    <row r="8094" spans="1:5">
      <c r="A8094" t="s">
        <v>46</v>
      </c>
      <c r="B8094">
        <v>2013</v>
      </c>
      <c r="C8094">
        <v>37</v>
      </c>
      <c r="D8094">
        <v>27</v>
      </c>
      <c r="E8094">
        <v>9296</v>
      </c>
    </row>
    <row r="8095" spans="1:5">
      <c r="A8095" t="s">
        <v>47</v>
      </c>
      <c r="B8095">
        <v>2013</v>
      </c>
      <c r="C8095">
        <v>37</v>
      </c>
      <c r="D8095">
        <v>16</v>
      </c>
      <c r="E8095">
        <v>2670</v>
      </c>
    </row>
    <row r="8096" spans="1:5">
      <c r="A8096" t="s">
        <v>48</v>
      </c>
      <c r="B8096">
        <v>2013</v>
      </c>
      <c r="C8096">
        <v>37</v>
      </c>
      <c r="D8096">
        <v>4</v>
      </c>
      <c r="E8096">
        <v>702</v>
      </c>
    </row>
    <row r="8097" spans="1:5">
      <c r="A8097" t="s">
        <v>49</v>
      </c>
      <c r="B8097">
        <v>2013</v>
      </c>
      <c r="C8097">
        <v>37</v>
      </c>
      <c r="D8097">
        <v>35</v>
      </c>
      <c r="E8097">
        <v>13473</v>
      </c>
    </row>
    <row r="8098" spans="1:5">
      <c r="A8098" t="s">
        <v>50</v>
      </c>
      <c r="B8098">
        <v>2013</v>
      </c>
      <c r="C8098">
        <v>37</v>
      </c>
      <c r="D8098">
        <v>18</v>
      </c>
      <c r="E8098">
        <v>5882</v>
      </c>
    </row>
    <row r="8099" spans="1:5">
      <c r="A8099" t="s">
        <v>51</v>
      </c>
      <c r="B8099">
        <v>2013</v>
      </c>
      <c r="C8099">
        <v>37</v>
      </c>
      <c r="D8099">
        <v>11</v>
      </c>
      <c r="E8099">
        <v>5755</v>
      </c>
    </row>
    <row r="8100" spans="1:5">
      <c r="A8100" t="s">
        <v>52</v>
      </c>
      <c r="B8100">
        <v>2013</v>
      </c>
      <c r="C8100">
        <v>37</v>
      </c>
      <c r="D8100">
        <v>3</v>
      </c>
      <c r="E8100">
        <v>580</v>
      </c>
    </row>
    <row r="8101" spans="1:5">
      <c r="A8101" t="s">
        <v>53</v>
      </c>
      <c r="B8101">
        <v>2013</v>
      </c>
      <c r="C8101">
        <v>37</v>
      </c>
      <c r="D8101">
        <v>47</v>
      </c>
      <c r="E8101">
        <v>10691</v>
      </c>
    </row>
    <row r="8102" spans="1:5">
      <c r="A8102" t="s">
        <v>54</v>
      </c>
      <c r="B8102">
        <v>2013</v>
      </c>
      <c r="C8102">
        <v>37</v>
      </c>
      <c r="D8102">
        <v>73</v>
      </c>
      <c r="E8102">
        <v>39434</v>
      </c>
    </row>
    <row r="8103" spans="1:5">
      <c r="A8103" t="s">
        <v>55</v>
      </c>
      <c r="B8103">
        <v>2013</v>
      </c>
      <c r="C8103">
        <v>37</v>
      </c>
      <c r="D8103">
        <v>13</v>
      </c>
      <c r="E8103">
        <v>6858</v>
      </c>
    </row>
    <row r="8104" spans="1:5">
      <c r="A8104" t="s">
        <v>56</v>
      </c>
      <c r="B8104">
        <v>2013</v>
      </c>
      <c r="C8104">
        <v>37</v>
      </c>
      <c r="D8104">
        <v>7</v>
      </c>
      <c r="E8104">
        <v>1791</v>
      </c>
    </row>
    <row r="8105" spans="1:5">
      <c r="A8105" t="s">
        <v>57</v>
      </c>
      <c r="B8105">
        <v>2013</v>
      </c>
      <c r="C8105">
        <v>37</v>
      </c>
      <c r="D8105">
        <v>98</v>
      </c>
      <c r="E8105">
        <v>58379</v>
      </c>
    </row>
    <row r="8106" spans="1:5">
      <c r="A8106" t="s">
        <v>58</v>
      </c>
      <c r="B8106">
        <v>2013</v>
      </c>
      <c r="C8106">
        <v>37</v>
      </c>
      <c r="D8106">
        <v>9</v>
      </c>
      <c r="E8106">
        <v>5415</v>
      </c>
    </row>
    <row r="8107" spans="1:5">
      <c r="A8107" t="s">
        <v>59</v>
      </c>
      <c r="B8107">
        <v>2013</v>
      </c>
      <c r="C8107">
        <v>37</v>
      </c>
      <c r="D8107">
        <v>29</v>
      </c>
      <c r="E8107">
        <v>11669</v>
      </c>
    </row>
    <row r="8108" spans="1:5">
      <c r="A8108" t="s">
        <v>60</v>
      </c>
      <c r="B8108">
        <v>2013</v>
      </c>
      <c r="C8108">
        <v>37</v>
      </c>
      <c r="D8108">
        <v>28</v>
      </c>
      <c r="E8108">
        <v>4112</v>
      </c>
    </row>
    <row r="8109" spans="1:5">
      <c r="A8109" t="s">
        <v>61</v>
      </c>
      <c r="B8109">
        <v>2013</v>
      </c>
      <c r="C8109">
        <v>37</v>
      </c>
      <c r="D8109">
        <v>12</v>
      </c>
      <c r="E8109">
        <v>2554</v>
      </c>
    </row>
    <row r="8110" spans="1:5">
      <c r="A8110" t="s">
        <v>63</v>
      </c>
      <c r="B8110">
        <v>2013</v>
      </c>
      <c r="C8110">
        <v>37</v>
      </c>
      <c r="D8110">
        <v>1</v>
      </c>
      <c r="E8110">
        <v>360</v>
      </c>
    </row>
    <row r="8111" spans="1:5">
      <c r="A8111" t="s">
        <v>62</v>
      </c>
      <c r="B8111">
        <v>2013</v>
      </c>
      <c r="C8111">
        <v>37</v>
      </c>
      <c r="D8111">
        <v>47</v>
      </c>
      <c r="E8111">
        <v>87640</v>
      </c>
    </row>
    <row r="8112" spans="1:5">
      <c r="A8112" t="s">
        <v>6</v>
      </c>
      <c r="B8112">
        <v>2013</v>
      </c>
      <c r="C8112">
        <v>38</v>
      </c>
      <c r="D8112">
        <v>16</v>
      </c>
      <c r="E8112">
        <v>8420</v>
      </c>
    </row>
    <row r="8113" spans="1:5">
      <c r="A8113" t="s">
        <v>12</v>
      </c>
      <c r="B8113">
        <v>2013</v>
      </c>
      <c r="C8113">
        <v>38</v>
      </c>
      <c r="D8113">
        <v>5</v>
      </c>
      <c r="E8113">
        <v>1677</v>
      </c>
    </row>
    <row r="8114" spans="1:5">
      <c r="A8114" t="s">
        <v>13</v>
      </c>
      <c r="B8114">
        <v>2013</v>
      </c>
      <c r="C8114">
        <v>38</v>
      </c>
      <c r="D8114">
        <v>18</v>
      </c>
      <c r="E8114">
        <v>9816</v>
      </c>
    </row>
    <row r="8115" spans="1:5">
      <c r="A8115" t="s">
        <v>14</v>
      </c>
      <c r="B8115">
        <v>2013</v>
      </c>
      <c r="C8115">
        <v>38</v>
      </c>
      <c r="D8115">
        <v>4</v>
      </c>
      <c r="E8115">
        <v>1678</v>
      </c>
    </row>
    <row r="8116" spans="1:5">
      <c r="A8116" t="s">
        <v>15</v>
      </c>
      <c r="B8116">
        <v>2013</v>
      </c>
      <c r="C8116">
        <v>38</v>
      </c>
      <c r="D8116">
        <v>77</v>
      </c>
      <c r="E8116">
        <v>26871</v>
      </c>
    </row>
    <row r="8117" spans="1:5">
      <c r="A8117" t="s">
        <v>16</v>
      </c>
      <c r="B8117">
        <v>2013</v>
      </c>
      <c r="C8117">
        <v>38</v>
      </c>
      <c r="D8117">
        <v>10</v>
      </c>
      <c r="E8117">
        <v>20617</v>
      </c>
    </row>
    <row r="8118" spans="1:5">
      <c r="A8118" t="s">
        <v>17</v>
      </c>
      <c r="B8118">
        <v>2013</v>
      </c>
      <c r="C8118">
        <v>38</v>
      </c>
      <c r="D8118">
        <v>5</v>
      </c>
      <c r="E8118">
        <v>1581</v>
      </c>
    </row>
    <row r="8119" spans="1:5">
      <c r="A8119" t="s">
        <v>18</v>
      </c>
      <c r="B8119">
        <v>2013</v>
      </c>
      <c r="C8119">
        <v>38</v>
      </c>
      <c r="D8119">
        <v>1</v>
      </c>
      <c r="E8119">
        <v>298</v>
      </c>
    </row>
    <row r="8120" spans="1:5">
      <c r="A8120" t="s">
        <v>19</v>
      </c>
      <c r="B8120">
        <v>2013</v>
      </c>
      <c r="C8120">
        <v>38</v>
      </c>
      <c r="D8120">
        <v>1</v>
      </c>
      <c r="E8120">
        <v>1807</v>
      </c>
    </row>
    <row r="8121" spans="1:5">
      <c r="A8121" t="s">
        <v>20</v>
      </c>
      <c r="B8121">
        <v>2013</v>
      </c>
      <c r="C8121">
        <v>38</v>
      </c>
      <c r="D8121">
        <v>0</v>
      </c>
      <c r="E8121">
        <v>0</v>
      </c>
    </row>
    <row r="8122" spans="1:5">
      <c r="A8122" t="s">
        <v>21</v>
      </c>
      <c r="B8122">
        <v>2013</v>
      </c>
      <c r="C8122">
        <v>38</v>
      </c>
      <c r="D8122">
        <v>30</v>
      </c>
      <c r="E8122">
        <v>34039</v>
      </c>
    </row>
    <row r="8123" spans="1:5">
      <c r="A8123" t="s">
        <v>22</v>
      </c>
      <c r="B8123">
        <v>2013</v>
      </c>
      <c r="C8123">
        <v>38</v>
      </c>
      <c r="D8123">
        <v>13</v>
      </c>
      <c r="E8123">
        <v>1312</v>
      </c>
    </row>
    <row r="8124" spans="1:5">
      <c r="A8124" t="s">
        <v>23</v>
      </c>
      <c r="B8124">
        <v>2013</v>
      </c>
      <c r="C8124">
        <v>38</v>
      </c>
      <c r="D8124">
        <v>5</v>
      </c>
      <c r="E8124">
        <v>1817</v>
      </c>
    </row>
    <row r="8125" spans="1:5">
      <c r="A8125" t="s">
        <v>24</v>
      </c>
      <c r="B8125">
        <v>2013</v>
      </c>
      <c r="C8125">
        <v>38</v>
      </c>
      <c r="D8125">
        <v>72</v>
      </c>
      <c r="E8125">
        <v>39686</v>
      </c>
    </row>
    <row r="8126" spans="1:5">
      <c r="A8126" t="s">
        <v>25</v>
      </c>
      <c r="B8126">
        <v>2013</v>
      </c>
      <c r="C8126">
        <v>38</v>
      </c>
      <c r="D8126">
        <v>29</v>
      </c>
      <c r="E8126">
        <v>7637</v>
      </c>
    </row>
    <row r="8127" spans="1:5">
      <c r="A8127" t="s">
        <v>26</v>
      </c>
      <c r="B8127">
        <v>2013</v>
      </c>
      <c r="C8127">
        <v>38</v>
      </c>
      <c r="D8127">
        <v>3</v>
      </c>
      <c r="E8127">
        <v>1288</v>
      </c>
    </row>
    <row r="8128" spans="1:5">
      <c r="A8128" t="s">
        <v>27</v>
      </c>
      <c r="B8128">
        <v>2013</v>
      </c>
      <c r="C8128">
        <v>38</v>
      </c>
      <c r="D8128">
        <v>13</v>
      </c>
      <c r="E8128">
        <v>3711</v>
      </c>
    </row>
    <row r="8129" spans="1:5">
      <c r="A8129" t="s">
        <v>28</v>
      </c>
      <c r="B8129">
        <v>2013</v>
      </c>
      <c r="C8129">
        <v>38</v>
      </c>
      <c r="D8129">
        <v>5</v>
      </c>
      <c r="E8129">
        <v>5235</v>
      </c>
    </row>
    <row r="8130" spans="1:5">
      <c r="A8130" t="s">
        <v>29</v>
      </c>
      <c r="B8130">
        <v>2013</v>
      </c>
      <c r="C8130">
        <v>38</v>
      </c>
      <c r="D8130">
        <v>55</v>
      </c>
      <c r="E8130">
        <v>32260</v>
      </c>
    </row>
    <row r="8131" spans="1:5">
      <c r="A8131" t="s">
        <v>30</v>
      </c>
      <c r="B8131">
        <v>2013</v>
      </c>
      <c r="C8131">
        <v>38</v>
      </c>
      <c r="D8131">
        <v>23</v>
      </c>
      <c r="E8131">
        <v>4332</v>
      </c>
    </row>
    <row r="8132" spans="1:5">
      <c r="A8132" t="s">
        <v>31</v>
      </c>
      <c r="B8132">
        <v>2013</v>
      </c>
      <c r="C8132">
        <v>38</v>
      </c>
      <c r="D8132">
        <v>9</v>
      </c>
      <c r="E8132">
        <v>3221</v>
      </c>
    </row>
    <row r="8133" spans="1:5">
      <c r="A8133" t="s">
        <v>32</v>
      </c>
      <c r="B8133">
        <v>2013</v>
      </c>
      <c r="C8133">
        <v>38</v>
      </c>
      <c r="D8133">
        <v>28</v>
      </c>
      <c r="E8133">
        <v>25743</v>
      </c>
    </row>
    <row r="8134" spans="1:5">
      <c r="A8134" t="s">
        <v>33</v>
      </c>
      <c r="B8134">
        <v>2013</v>
      </c>
      <c r="C8134">
        <v>38</v>
      </c>
      <c r="D8134">
        <v>31</v>
      </c>
      <c r="E8134">
        <v>8000</v>
      </c>
    </row>
    <row r="8135" spans="1:5">
      <c r="A8135" t="s">
        <v>34</v>
      </c>
      <c r="B8135">
        <v>2013</v>
      </c>
      <c r="C8135">
        <v>38</v>
      </c>
      <c r="D8135">
        <v>8</v>
      </c>
      <c r="E8135">
        <v>3137</v>
      </c>
    </row>
    <row r="8136" spans="1:5">
      <c r="A8136" t="s">
        <v>35</v>
      </c>
      <c r="B8136">
        <v>2013</v>
      </c>
      <c r="C8136">
        <v>38</v>
      </c>
      <c r="D8136">
        <v>41</v>
      </c>
      <c r="E8136">
        <v>16213</v>
      </c>
    </row>
    <row r="8137" spans="1:5">
      <c r="A8137" t="s">
        <v>36</v>
      </c>
      <c r="B8137">
        <v>2013</v>
      </c>
      <c r="C8137">
        <v>38</v>
      </c>
      <c r="D8137">
        <v>17</v>
      </c>
      <c r="E8137">
        <v>3244</v>
      </c>
    </row>
    <row r="8138" spans="1:5">
      <c r="A8138" t="s">
        <v>37</v>
      </c>
      <c r="B8138">
        <v>2013</v>
      </c>
      <c r="C8138">
        <v>38</v>
      </c>
      <c r="D8138">
        <v>4</v>
      </c>
      <c r="E8138">
        <v>1719</v>
      </c>
    </row>
    <row r="8139" spans="1:5">
      <c r="A8139" t="s">
        <v>38</v>
      </c>
      <c r="B8139">
        <v>2013</v>
      </c>
      <c r="C8139">
        <v>38</v>
      </c>
      <c r="D8139">
        <v>8</v>
      </c>
      <c r="E8139">
        <v>1451</v>
      </c>
    </row>
    <row r="8140" spans="1:5">
      <c r="A8140" t="s">
        <v>39</v>
      </c>
      <c r="B8140">
        <v>2013</v>
      </c>
      <c r="C8140">
        <v>38</v>
      </c>
      <c r="D8140">
        <v>14</v>
      </c>
      <c r="E8140">
        <v>4762</v>
      </c>
    </row>
    <row r="8141" spans="1:5">
      <c r="A8141" t="s">
        <v>40</v>
      </c>
      <c r="B8141">
        <v>2013</v>
      </c>
      <c r="C8141">
        <v>38</v>
      </c>
      <c r="D8141">
        <v>14</v>
      </c>
      <c r="E8141">
        <v>1721</v>
      </c>
    </row>
    <row r="8142" spans="1:5">
      <c r="A8142" t="s">
        <v>41</v>
      </c>
      <c r="B8142">
        <v>2013</v>
      </c>
      <c r="C8142">
        <v>38</v>
      </c>
      <c r="D8142">
        <v>11</v>
      </c>
      <c r="E8142">
        <v>7035</v>
      </c>
    </row>
    <row r="8143" spans="1:5">
      <c r="A8143" t="s">
        <v>42</v>
      </c>
      <c r="B8143">
        <v>2013</v>
      </c>
      <c r="C8143">
        <v>38</v>
      </c>
      <c r="D8143">
        <v>15</v>
      </c>
      <c r="E8143">
        <v>5985</v>
      </c>
    </row>
    <row r="8144" spans="1:5">
      <c r="A8144" t="s">
        <v>43</v>
      </c>
      <c r="B8144">
        <v>2013</v>
      </c>
      <c r="C8144">
        <v>38</v>
      </c>
      <c r="D8144">
        <v>133</v>
      </c>
      <c r="E8144">
        <v>7546</v>
      </c>
    </row>
    <row r="8145" spans="1:5">
      <c r="A8145" t="s">
        <v>44</v>
      </c>
      <c r="B8145">
        <v>2013</v>
      </c>
      <c r="C8145">
        <v>38</v>
      </c>
      <c r="D8145">
        <v>11</v>
      </c>
      <c r="E8145">
        <v>2579</v>
      </c>
    </row>
    <row r="8146" spans="1:5">
      <c r="A8146" t="s">
        <v>45</v>
      </c>
      <c r="B8146">
        <v>2013</v>
      </c>
      <c r="C8146">
        <v>38</v>
      </c>
      <c r="D8146">
        <v>1</v>
      </c>
      <c r="E8146">
        <v>302</v>
      </c>
    </row>
    <row r="8147" spans="1:5">
      <c r="A8147" t="s">
        <v>46</v>
      </c>
      <c r="B8147">
        <v>2013</v>
      </c>
      <c r="C8147">
        <v>38</v>
      </c>
      <c r="D8147">
        <v>25</v>
      </c>
      <c r="E8147">
        <v>8891</v>
      </c>
    </row>
    <row r="8148" spans="1:5">
      <c r="A8148" t="s">
        <v>47</v>
      </c>
      <c r="B8148">
        <v>2013</v>
      </c>
      <c r="C8148">
        <v>38</v>
      </c>
      <c r="D8148">
        <v>17</v>
      </c>
      <c r="E8148">
        <v>3206</v>
      </c>
    </row>
    <row r="8149" spans="1:5">
      <c r="A8149" t="s">
        <v>48</v>
      </c>
      <c r="B8149">
        <v>2013</v>
      </c>
      <c r="C8149">
        <v>38</v>
      </c>
      <c r="D8149">
        <v>6</v>
      </c>
      <c r="E8149">
        <v>676</v>
      </c>
    </row>
    <row r="8150" spans="1:5">
      <c r="A8150" t="s">
        <v>49</v>
      </c>
      <c r="B8150">
        <v>2013</v>
      </c>
      <c r="C8150">
        <v>38</v>
      </c>
      <c r="D8150">
        <v>33</v>
      </c>
      <c r="E8150">
        <v>11827</v>
      </c>
    </row>
    <row r="8151" spans="1:5">
      <c r="A8151" t="s">
        <v>50</v>
      </c>
      <c r="B8151">
        <v>2013</v>
      </c>
      <c r="C8151">
        <v>38</v>
      </c>
      <c r="D8151">
        <v>18</v>
      </c>
      <c r="E8151">
        <v>6125</v>
      </c>
    </row>
    <row r="8152" spans="1:5">
      <c r="A8152" t="s">
        <v>51</v>
      </c>
      <c r="B8152">
        <v>2013</v>
      </c>
      <c r="C8152">
        <v>38</v>
      </c>
      <c r="D8152">
        <v>9</v>
      </c>
      <c r="E8152">
        <v>5336</v>
      </c>
    </row>
    <row r="8153" spans="1:5">
      <c r="A8153" t="s">
        <v>52</v>
      </c>
      <c r="B8153">
        <v>2013</v>
      </c>
      <c r="C8153">
        <v>38</v>
      </c>
      <c r="D8153">
        <v>17</v>
      </c>
      <c r="E8153">
        <v>2717</v>
      </c>
    </row>
    <row r="8154" spans="1:5">
      <c r="A8154" t="s">
        <v>53</v>
      </c>
      <c r="B8154">
        <v>2013</v>
      </c>
      <c r="C8154">
        <v>38</v>
      </c>
      <c r="D8154">
        <v>48</v>
      </c>
      <c r="E8154">
        <v>10713</v>
      </c>
    </row>
    <row r="8155" spans="1:5">
      <c r="A8155" t="s">
        <v>54</v>
      </c>
      <c r="B8155">
        <v>2013</v>
      </c>
      <c r="C8155">
        <v>38</v>
      </c>
      <c r="D8155">
        <v>74</v>
      </c>
      <c r="E8155">
        <v>38693</v>
      </c>
    </row>
    <row r="8156" spans="1:5">
      <c r="A8156" t="s">
        <v>55</v>
      </c>
      <c r="B8156">
        <v>2013</v>
      </c>
      <c r="C8156">
        <v>38</v>
      </c>
      <c r="D8156">
        <v>12</v>
      </c>
      <c r="E8156">
        <v>6401</v>
      </c>
    </row>
    <row r="8157" spans="1:5">
      <c r="A8157" t="s">
        <v>56</v>
      </c>
      <c r="B8157">
        <v>2013</v>
      </c>
      <c r="C8157">
        <v>38</v>
      </c>
      <c r="D8157">
        <v>7</v>
      </c>
      <c r="E8157">
        <v>1708</v>
      </c>
    </row>
    <row r="8158" spans="1:5">
      <c r="A8158" t="s">
        <v>57</v>
      </c>
      <c r="B8158">
        <v>2013</v>
      </c>
      <c r="C8158">
        <v>38</v>
      </c>
      <c r="D8158">
        <v>103</v>
      </c>
      <c r="E8158">
        <v>66399</v>
      </c>
    </row>
    <row r="8159" spans="1:5">
      <c r="A8159" t="s">
        <v>58</v>
      </c>
      <c r="B8159">
        <v>2013</v>
      </c>
      <c r="C8159">
        <v>38</v>
      </c>
      <c r="D8159">
        <v>8</v>
      </c>
      <c r="E8159">
        <v>5222</v>
      </c>
    </row>
    <row r="8160" spans="1:5">
      <c r="A8160" t="s">
        <v>59</v>
      </c>
      <c r="B8160">
        <v>2013</v>
      </c>
      <c r="C8160">
        <v>38</v>
      </c>
      <c r="D8160">
        <v>28</v>
      </c>
      <c r="E8160">
        <v>11252</v>
      </c>
    </row>
    <row r="8161" spans="1:5">
      <c r="A8161" t="s">
        <v>60</v>
      </c>
      <c r="B8161">
        <v>2013</v>
      </c>
      <c r="C8161">
        <v>38</v>
      </c>
      <c r="D8161">
        <v>29</v>
      </c>
      <c r="E8161">
        <v>3717</v>
      </c>
    </row>
    <row r="8162" spans="1:5">
      <c r="A8162" t="s">
        <v>61</v>
      </c>
      <c r="B8162">
        <v>2013</v>
      </c>
      <c r="C8162">
        <v>38</v>
      </c>
      <c r="D8162">
        <v>12</v>
      </c>
      <c r="E8162">
        <v>2677</v>
      </c>
    </row>
    <row r="8163" spans="1:5">
      <c r="A8163" t="s">
        <v>63</v>
      </c>
      <c r="B8163">
        <v>2013</v>
      </c>
      <c r="C8163">
        <v>38</v>
      </c>
      <c r="D8163">
        <v>1</v>
      </c>
      <c r="E8163">
        <v>379</v>
      </c>
    </row>
    <row r="8164" spans="1:5">
      <c r="A8164" t="s">
        <v>62</v>
      </c>
      <c r="B8164">
        <v>2013</v>
      </c>
      <c r="C8164">
        <v>38</v>
      </c>
      <c r="D8164">
        <v>58</v>
      </c>
      <c r="E8164">
        <v>92298</v>
      </c>
    </row>
    <row r="8165" spans="1:5">
      <c r="A8165" t="s">
        <v>6</v>
      </c>
      <c r="B8165">
        <v>2013</v>
      </c>
      <c r="C8165">
        <v>39</v>
      </c>
      <c r="D8165">
        <v>17</v>
      </c>
      <c r="E8165">
        <v>8512</v>
      </c>
    </row>
    <row r="8166" spans="1:5">
      <c r="A8166" t="s">
        <v>12</v>
      </c>
      <c r="B8166">
        <v>2013</v>
      </c>
      <c r="C8166">
        <v>39</v>
      </c>
      <c r="D8166">
        <v>5</v>
      </c>
      <c r="E8166">
        <v>1740</v>
      </c>
    </row>
    <row r="8167" spans="1:5">
      <c r="A8167" t="s">
        <v>13</v>
      </c>
      <c r="B8167">
        <v>2013</v>
      </c>
      <c r="C8167">
        <v>39</v>
      </c>
      <c r="D8167">
        <v>17</v>
      </c>
      <c r="E8167">
        <v>8653</v>
      </c>
    </row>
    <row r="8168" spans="1:5">
      <c r="A8168" t="s">
        <v>14</v>
      </c>
      <c r="B8168">
        <v>2013</v>
      </c>
      <c r="C8168">
        <v>39</v>
      </c>
      <c r="D8168">
        <v>3</v>
      </c>
      <c r="E8168">
        <v>1388</v>
      </c>
    </row>
    <row r="8169" spans="1:5">
      <c r="A8169" t="s">
        <v>15</v>
      </c>
      <c r="B8169">
        <v>2013</v>
      </c>
      <c r="C8169">
        <v>39</v>
      </c>
      <c r="D8169">
        <v>80</v>
      </c>
      <c r="E8169">
        <v>27238</v>
      </c>
    </row>
    <row r="8170" spans="1:5">
      <c r="A8170" t="s">
        <v>16</v>
      </c>
      <c r="B8170">
        <v>2013</v>
      </c>
      <c r="C8170">
        <v>39</v>
      </c>
      <c r="D8170">
        <v>9</v>
      </c>
      <c r="E8170">
        <v>21050</v>
      </c>
    </row>
    <row r="8171" spans="1:5">
      <c r="A8171" t="s">
        <v>17</v>
      </c>
      <c r="B8171">
        <v>2013</v>
      </c>
      <c r="C8171">
        <v>39</v>
      </c>
      <c r="D8171">
        <v>5</v>
      </c>
      <c r="E8171">
        <v>2553</v>
      </c>
    </row>
    <row r="8172" spans="1:5">
      <c r="A8172" t="s">
        <v>18</v>
      </c>
      <c r="B8172">
        <v>2013</v>
      </c>
      <c r="C8172">
        <v>39</v>
      </c>
      <c r="D8172">
        <v>1</v>
      </c>
      <c r="E8172">
        <v>267</v>
      </c>
    </row>
    <row r="8173" spans="1:5">
      <c r="A8173" t="s">
        <v>19</v>
      </c>
      <c r="B8173">
        <v>2013</v>
      </c>
      <c r="C8173">
        <v>39</v>
      </c>
      <c r="D8173">
        <v>1</v>
      </c>
      <c r="E8173">
        <v>2096</v>
      </c>
    </row>
    <row r="8174" spans="1:5">
      <c r="A8174" t="s">
        <v>20</v>
      </c>
      <c r="B8174">
        <v>2013</v>
      </c>
      <c r="C8174">
        <v>39</v>
      </c>
      <c r="D8174">
        <v>0</v>
      </c>
      <c r="E8174">
        <v>0</v>
      </c>
    </row>
    <row r="8175" spans="1:5">
      <c r="A8175" t="s">
        <v>21</v>
      </c>
      <c r="B8175">
        <v>2013</v>
      </c>
      <c r="C8175">
        <v>39</v>
      </c>
      <c r="D8175">
        <v>31</v>
      </c>
      <c r="E8175">
        <v>34817</v>
      </c>
    </row>
    <row r="8176" spans="1:5">
      <c r="A8176" t="s">
        <v>22</v>
      </c>
      <c r="B8176">
        <v>2013</v>
      </c>
      <c r="C8176">
        <v>39</v>
      </c>
      <c r="D8176">
        <v>15</v>
      </c>
      <c r="E8176">
        <v>1466</v>
      </c>
    </row>
    <row r="8177" spans="1:5">
      <c r="A8177" t="s">
        <v>23</v>
      </c>
      <c r="B8177">
        <v>2013</v>
      </c>
      <c r="C8177">
        <v>39</v>
      </c>
      <c r="D8177">
        <v>5</v>
      </c>
      <c r="E8177">
        <v>1822</v>
      </c>
    </row>
    <row r="8178" spans="1:5">
      <c r="A8178" t="s">
        <v>24</v>
      </c>
      <c r="B8178">
        <v>2013</v>
      </c>
      <c r="C8178">
        <v>39</v>
      </c>
      <c r="D8178">
        <v>71</v>
      </c>
      <c r="E8178">
        <v>39031</v>
      </c>
    </row>
    <row r="8179" spans="1:5">
      <c r="A8179" t="s">
        <v>25</v>
      </c>
      <c r="B8179">
        <v>2013</v>
      </c>
      <c r="C8179">
        <v>39</v>
      </c>
      <c r="D8179">
        <v>27</v>
      </c>
      <c r="E8179">
        <v>6571</v>
      </c>
    </row>
    <row r="8180" spans="1:5">
      <c r="A8180" t="s">
        <v>26</v>
      </c>
      <c r="B8180">
        <v>2013</v>
      </c>
      <c r="C8180">
        <v>39</v>
      </c>
      <c r="D8180">
        <v>8</v>
      </c>
      <c r="E8180">
        <v>31931</v>
      </c>
    </row>
    <row r="8181" spans="1:5">
      <c r="A8181" t="s">
        <v>27</v>
      </c>
      <c r="B8181">
        <v>2013</v>
      </c>
      <c r="C8181">
        <v>39</v>
      </c>
      <c r="D8181">
        <v>14</v>
      </c>
      <c r="E8181">
        <v>3515</v>
      </c>
    </row>
    <row r="8182" spans="1:5">
      <c r="A8182" t="s">
        <v>28</v>
      </c>
      <c r="B8182">
        <v>2013</v>
      </c>
      <c r="C8182">
        <v>39</v>
      </c>
      <c r="D8182">
        <v>6</v>
      </c>
      <c r="E8182">
        <v>5439</v>
      </c>
    </row>
    <row r="8183" spans="1:5">
      <c r="A8183" t="s">
        <v>29</v>
      </c>
      <c r="B8183">
        <v>2013</v>
      </c>
      <c r="C8183">
        <v>39</v>
      </c>
      <c r="D8183">
        <v>55</v>
      </c>
      <c r="E8183">
        <v>31479</v>
      </c>
    </row>
    <row r="8184" spans="1:5">
      <c r="A8184" t="s">
        <v>30</v>
      </c>
      <c r="B8184">
        <v>2013</v>
      </c>
      <c r="C8184">
        <v>39</v>
      </c>
      <c r="D8184">
        <v>21</v>
      </c>
      <c r="E8184">
        <v>3911</v>
      </c>
    </row>
    <row r="8185" spans="1:5">
      <c r="A8185" t="s">
        <v>31</v>
      </c>
      <c r="B8185">
        <v>2013</v>
      </c>
      <c r="C8185">
        <v>39</v>
      </c>
      <c r="D8185">
        <v>9</v>
      </c>
      <c r="E8185">
        <v>3160</v>
      </c>
    </row>
    <row r="8186" spans="1:5">
      <c r="A8186" t="s">
        <v>32</v>
      </c>
      <c r="B8186">
        <v>2013</v>
      </c>
      <c r="C8186">
        <v>39</v>
      </c>
      <c r="D8186">
        <v>31</v>
      </c>
      <c r="E8186">
        <v>26451</v>
      </c>
    </row>
    <row r="8187" spans="1:5">
      <c r="A8187" t="s">
        <v>33</v>
      </c>
      <c r="B8187">
        <v>2013</v>
      </c>
      <c r="C8187">
        <v>39</v>
      </c>
      <c r="D8187">
        <v>36</v>
      </c>
      <c r="E8187">
        <v>12041</v>
      </c>
    </row>
    <row r="8188" spans="1:5">
      <c r="A8188" t="s">
        <v>34</v>
      </c>
      <c r="B8188">
        <v>2013</v>
      </c>
      <c r="C8188">
        <v>39</v>
      </c>
      <c r="D8188">
        <v>8</v>
      </c>
      <c r="E8188">
        <v>3177</v>
      </c>
    </row>
    <row r="8189" spans="1:5">
      <c r="A8189" t="s">
        <v>35</v>
      </c>
      <c r="B8189">
        <v>2013</v>
      </c>
      <c r="C8189">
        <v>39</v>
      </c>
      <c r="D8189">
        <v>44</v>
      </c>
      <c r="E8189">
        <v>16624</v>
      </c>
    </row>
    <row r="8190" spans="1:5">
      <c r="A8190" t="s">
        <v>36</v>
      </c>
      <c r="B8190">
        <v>2013</v>
      </c>
      <c r="C8190">
        <v>39</v>
      </c>
      <c r="D8190">
        <v>15</v>
      </c>
      <c r="E8190">
        <v>3101</v>
      </c>
    </row>
    <row r="8191" spans="1:5">
      <c r="A8191" t="s">
        <v>37</v>
      </c>
      <c r="B8191">
        <v>2013</v>
      </c>
      <c r="C8191">
        <v>39</v>
      </c>
      <c r="D8191">
        <v>4</v>
      </c>
      <c r="E8191">
        <v>1576</v>
      </c>
    </row>
    <row r="8192" spans="1:5">
      <c r="A8192" t="s">
        <v>38</v>
      </c>
      <c r="B8192">
        <v>2013</v>
      </c>
      <c r="C8192">
        <v>39</v>
      </c>
      <c r="D8192">
        <v>9</v>
      </c>
      <c r="E8192">
        <v>1488</v>
      </c>
    </row>
    <row r="8193" spans="1:5">
      <c r="A8193" t="s">
        <v>39</v>
      </c>
      <c r="B8193">
        <v>2013</v>
      </c>
      <c r="C8193">
        <v>39</v>
      </c>
      <c r="D8193">
        <v>12</v>
      </c>
      <c r="E8193">
        <v>2629</v>
      </c>
    </row>
    <row r="8194" spans="1:5">
      <c r="A8194" t="s">
        <v>40</v>
      </c>
      <c r="B8194">
        <v>2013</v>
      </c>
      <c r="C8194">
        <v>39</v>
      </c>
      <c r="D8194">
        <v>15</v>
      </c>
      <c r="E8194">
        <v>2493</v>
      </c>
    </row>
    <row r="8195" spans="1:5">
      <c r="A8195" t="s">
        <v>41</v>
      </c>
      <c r="B8195">
        <v>2013</v>
      </c>
      <c r="C8195">
        <v>39</v>
      </c>
      <c r="D8195">
        <v>11</v>
      </c>
      <c r="E8195">
        <v>5812</v>
      </c>
    </row>
    <row r="8196" spans="1:5">
      <c r="A8196" t="s">
        <v>42</v>
      </c>
      <c r="B8196">
        <v>2013</v>
      </c>
      <c r="C8196">
        <v>39</v>
      </c>
      <c r="D8196">
        <v>13</v>
      </c>
      <c r="E8196">
        <v>5829</v>
      </c>
    </row>
    <row r="8197" spans="1:5">
      <c r="A8197" t="s">
        <v>43</v>
      </c>
      <c r="B8197">
        <v>2013</v>
      </c>
      <c r="C8197">
        <v>39</v>
      </c>
      <c r="D8197">
        <v>137</v>
      </c>
      <c r="E8197">
        <v>9022</v>
      </c>
    </row>
    <row r="8198" spans="1:5">
      <c r="A8198" t="s">
        <v>44</v>
      </c>
      <c r="B8198">
        <v>2013</v>
      </c>
      <c r="C8198">
        <v>39</v>
      </c>
      <c r="D8198">
        <v>13</v>
      </c>
      <c r="E8198">
        <v>3536</v>
      </c>
    </row>
    <row r="8199" spans="1:5">
      <c r="A8199" t="s">
        <v>45</v>
      </c>
      <c r="B8199">
        <v>2013</v>
      </c>
      <c r="C8199">
        <v>39</v>
      </c>
      <c r="D8199">
        <v>2</v>
      </c>
      <c r="E8199">
        <v>445</v>
      </c>
    </row>
    <row r="8200" spans="1:5">
      <c r="A8200" t="s">
        <v>46</v>
      </c>
      <c r="B8200">
        <v>2013</v>
      </c>
      <c r="C8200">
        <v>39</v>
      </c>
      <c r="D8200">
        <v>25</v>
      </c>
      <c r="E8200">
        <v>8015</v>
      </c>
    </row>
    <row r="8201" spans="1:5">
      <c r="A8201" t="s">
        <v>47</v>
      </c>
      <c r="B8201">
        <v>2013</v>
      </c>
      <c r="C8201">
        <v>39</v>
      </c>
      <c r="D8201">
        <v>17</v>
      </c>
      <c r="E8201">
        <v>2913</v>
      </c>
    </row>
    <row r="8202" spans="1:5">
      <c r="A8202" t="s">
        <v>48</v>
      </c>
      <c r="B8202">
        <v>2013</v>
      </c>
      <c r="C8202">
        <v>39</v>
      </c>
      <c r="D8202">
        <v>6</v>
      </c>
      <c r="E8202">
        <v>1605</v>
      </c>
    </row>
    <row r="8203" spans="1:5">
      <c r="A8203" t="s">
        <v>49</v>
      </c>
      <c r="B8203">
        <v>2013</v>
      </c>
      <c r="C8203">
        <v>39</v>
      </c>
      <c r="D8203">
        <v>33</v>
      </c>
      <c r="E8203">
        <v>12834</v>
      </c>
    </row>
    <row r="8204" spans="1:5">
      <c r="A8204" t="s">
        <v>50</v>
      </c>
      <c r="B8204">
        <v>2013</v>
      </c>
      <c r="C8204">
        <v>39</v>
      </c>
      <c r="D8204">
        <v>18</v>
      </c>
      <c r="E8204">
        <v>6295</v>
      </c>
    </row>
    <row r="8205" spans="1:5">
      <c r="A8205" t="s">
        <v>51</v>
      </c>
      <c r="B8205">
        <v>2013</v>
      </c>
      <c r="C8205">
        <v>39</v>
      </c>
      <c r="D8205">
        <v>9</v>
      </c>
      <c r="E8205">
        <v>5273</v>
      </c>
    </row>
    <row r="8206" spans="1:5">
      <c r="A8206" t="s">
        <v>52</v>
      </c>
      <c r="B8206">
        <v>2013</v>
      </c>
      <c r="C8206">
        <v>39</v>
      </c>
      <c r="D8206">
        <v>18</v>
      </c>
      <c r="E8206">
        <v>3326</v>
      </c>
    </row>
    <row r="8207" spans="1:5">
      <c r="A8207" t="s">
        <v>53</v>
      </c>
      <c r="B8207">
        <v>2013</v>
      </c>
      <c r="C8207">
        <v>39</v>
      </c>
      <c r="D8207">
        <v>48</v>
      </c>
      <c r="E8207">
        <v>10550</v>
      </c>
    </row>
    <row r="8208" spans="1:5">
      <c r="A8208" t="s">
        <v>54</v>
      </c>
      <c r="B8208">
        <v>2013</v>
      </c>
      <c r="C8208">
        <v>39</v>
      </c>
      <c r="D8208">
        <v>100</v>
      </c>
      <c r="E8208">
        <v>38132</v>
      </c>
    </row>
    <row r="8209" spans="1:5">
      <c r="A8209" t="s">
        <v>55</v>
      </c>
      <c r="B8209">
        <v>2013</v>
      </c>
      <c r="C8209">
        <v>39</v>
      </c>
      <c r="D8209">
        <v>24</v>
      </c>
      <c r="E8209">
        <v>10256</v>
      </c>
    </row>
    <row r="8210" spans="1:5">
      <c r="A8210" t="s">
        <v>56</v>
      </c>
      <c r="B8210">
        <v>2013</v>
      </c>
      <c r="C8210">
        <v>39</v>
      </c>
      <c r="D8210">
        <v>7</v>
      </c>
      <c r="E8210">
        <v>1694</v>
      </c>
    </row>
    <row r="8211" spans="1:5">
      <c r="A8211" t="s">
        <v>57</v>
      </c>
      <c r="B8211">
        <v>2013</v>
      </c>
      <c r="C8211">
        <v>39</v>
      </c>
      <c r="D8211">
        <v>105</v>
      </c>
      <c r="E8211">
        <v>61750</v>
      </c>
    </row>
    <row r="8212" spans="1:5">
      <c r="A8212" t="s">
        <v>58</v>
      </c>
      <c r="B8212">
        <v>2013</v>
      </c>
      <c r="C8212">
        <v>39</v>
      </c>
      <c r="D8212">
        <v>9</v>
      </c>
      <c r="E8212">
        <v>5817</v>
      </c>
    </row>
    <row r="8213" spans="1:5">
      <c r="A8213" t="s">
        <v>59</v>
      </c>
      <c r="B8213">
        <v>2013</v>
      </c>
      <c r="C8213">
        <v>39</v>
      </c>
      <c r="D8213">
        <v>29</v>
      </c>
      <c r="E8213">
        <v>11879</v>
      </c>
    </row>
    <row r="8214" spans="1:5">
      <c r="A8214" t="s">
        <v>60</v>
      </c>
      <c r="B8214">
        <v>2013</v>
      </c>
      <c r="C8214">
        <v>39</v>
      </c>
      <c r="D8214">
        <v>32</v>
      </c>
      <c r="E8214">
        <v>4139</v>
      </c>
    </row>
    <row r="8215" spans="1:5">
      <c r="A8215" t="s">
        <v>61</v>
      </c>
      <c r="B8215">
        <v>2013</v>
      </c>
      <c r="C8215">
        <v>39</v>
      </c>
      <c r="D8215">
        <v>12</v>
      </c>
      <c r="E8215">
        <v>2438</v>
      </c>
    </row>
    <row r="8216" spans="1:5">
      <c r="A8216" t="s">
        <v>63</v>
      </c>
      <c r="B8216">
        <v>2013</v>
      </c>
      <c r="C8216">
        <v>39</v>
      </c>
      <c r="D8216">
        <v>1</v>
      </c>
      <c r="E8216">
        <v>389</v>
      </c>
    </row>
    <row r="8217" spans="1:5">
      <c r="A8217" t="s">
        <v>62</v>
      </c>
      <c r="B8217">
        <v>2013</v>
      </c>
      <c r="C8217">
        <v>39</v>
      </c>
      <c r="D8217">
        <v>59</v>
      </c>
      <c r="E8217">
        <v>95279</v>
      </c>
    </row>
    <row r="8218" spans="1:5">
      <c r="A8218" t="s">
        <v>6</v>
      </c>
      <c r="B8218">
        <v>2013</v>
      </c>
      <c r="C8218">
        <v>40</v>
      </c>
      <c r="D8218">
        <v>27</v>
      </c>
      <c r="E8218">
        <v>12638</v>
      </c>
    </row>
    <row r="8219" spans="1:5">
      <c r="A8219" t="s">
        <v>12</v>
      </c>
      <c r="B8219">
        <v>2013</v>
      </c>
      <c r="C8219">
        <v>40</v>
      </c>
      <c r="D8219">
        <v>9</v>
      </c>
      <c r="E8219">
        <v>2084</v>
      </c>
    </row>
    <row r="8220" spans="1:5">
      <c r="A8220" t="s">
        <v>13</v>
      </c>
      <c r="B8220">
        <v>2013</v>
      </c>
      <c r="C8220">
        <v>40</v>
      </c>
      <c r="D8220">
        <v>59</v>
      </c>
      <c r="E8220">
        <v>29029</v>
      </c>
    </row>
    <row r="8221" spans="1:5">
      <c r="A8221" t="s">
        <v>14</v>
      </c>
      <c r="B8221">
        <v>2013</v>
      </c>
      <c r="C8221">
        <v>40</v>
      </c>
      <c r="D8221">
        <v>18</v>
      </c>
      <c r="E8221">
        <v>4041</v>
      </c>
    </row>
    <row r="8222" spans="1:5">
      <c r="A8222" t="s">
        <v>15</v>
      </c>
      <c r="B8222">
        <v>2013</v>
      </c>
      <c r="C8222">
        <v>40</v>
      </c>
      <c r="D8222">
        <v>137</v>
      </c>
      <c r="E8222">
        <v>41514</v>
      </c>
    </row>
    <row r="8223" spans="1:5">
      <c r="A8223" t="s">
        <v>16</v>
      </c>
      <c r="B8223">
        <v>2013</v>
      </c>
      <c r="C8223">
        <v>40</v>
      </c>
      <c r="D8223">
        <v>9</v>
      </c>
      <c r="E8223">
        <v>21771</v>
      </c>
    </row>
    <row r="8224" spans="1:5">
      <c r="A8224" t="s">
        <v>17</v>
      </c>
      <c r="B8224">
        <v>2013</v>
      </c>
      <c r="C8224">
        <v>40</v>
      </c>
      <c r="D8224">
        <v>27</v>
      </c>
      <c r="E8224">
        <v>6701</v>
      </c>
    </row>
    <row r="8225" spans="1:5">
      <c r="A8225" t="s">
        <v>18</v>
      </c>
      <c r="B8225">
        <v>2013</v>
      </c>
      <c r="C8225">
        <v>40</v>
      </c>
      <c r="D8225">
        <v>12</v>
      </c>
      <c r="E8225">
        <v>3022</v>
      </c>
    </row>
    <row r="8226" spans="1:5">
      <c r="A8226" t="s">
        <v>19</v>
      </c>
      <c r="B8226">
        <v>2013</v>
      </c>
      <c r="C8226">
        <v>40</v>
      </c>
      <c r="D8226">
        <v>3</v>
      </c>
      <c r="E8226">
        <v>2050</v>
      </c>
    </row>
    <row r="8227" spans="1:5">
      <c r="A8227" t="s">
        <v>20</v>
      </c>
      <c r="B8227">
        <v>2013</v>
      </c>
      <c r="C8227">
        <v>40</v>
      </c>
      <c r="D8227">
        <v>0</v>
      </c>
      <c r="E8227">
        <v>0</v>
      </c>
    </row>
    <row r="8228" spans="1:5">
      <c r="A8228" t="s">
        <v>21</v>
      </c>
      <c r="B8228">
        <v>2013</v>
      </c>
      <c r="C8228">
        <v>40</v>
      </c>
      <c r="D8228">
        <v>41</v>
      </c>
      <c r="E8228">
        <v>37739</v>
      </c>
    </row>
    <row r="8229" spans="1:5">
      <c r="A8229" t="s">
        <v>22</v>
      </c>
      <c r="B8229">
        <v>2013</v>
      </c>
      <c r="C8229">
        <v>40</v>
      </c>
      <c r="D8229">
        <v>16</v>
      </c>
      <c r="E8229">
        <v>1437</v>
      </c>
    </row>
    <row r="8230" spans="1:5">
      <c r="A8230" t="s">
        <v>23</v>
      </c>
      <c r="B8230">
        <v>2013</v>
      </c>
      <c r="C8230">
        <v>40</v>
      </c>
      <c r="D8230">
        <v>8</v>
      </c>
      <c r="E8230">
        <v>3019</v>
      </c>
    </row>
    <row r="8231" spans="1:5">
      <c r="A8231" t="s">
        <v>24</v>
      </c>
      <c r="B8231">
        <v>2013</v>
      </c>
      <c r="C8231">
        <v>40</v>
      </c>
      <c r="D8231">
        <v>105</v>
      </c>
      <c r="E8231">
        <v>60860</v>
      </c>
    </row>
    <row r="8232" spans="1:5">
      <c r="A8232" t="s">
        <v>25</v>
      </c>
      <c r="B8232">
        <v>2013</v>
      </c>
      <c r="C8232">
        <v>40</v>
      </c>
      <c r="D8232">
        <v>38</v>
      </c>
      <c r="E8232">
        <v>9798</v>
      </c>
    </row>
    <row r="8233" spans="1:5">
      <c r="A8233" t="s">
        <v>26</v>
      </c>
      <c r="B8233">
        <v>2013</v>
      </c>
      <c r="C8233">
        <v>40</v>
      </c>
      <c r="D8233">
        <v>21</v>
      </c>
      <c r="E8233">
        <v>36323</v>
      </c>
    </row>
    <row r="8234" spans="1:5">
      <c r="A8234" t="s">
        <v>27</v>
      </c>
      <c r="B8234">
        <v>2013</v>
      </c>
      <c r="C8234">
        <v>40</v>
      </c>
      <c r="D8234">
        <v>32</v>
      </c>
      <c r="E8234">
        <v>7194</v>
      </c>
    </row>
    <row r="8235" spans="1:5">
      <c r="A8235" t="s">
        <v>28</v>
      </c>
      <c r="B8235">
        <v>2013</v>
      </c>
      <c r="C8235">
        <v>40</v>
      </c>
      <c r="D8235">
        <v>17</v>
      </c>
      <c r="E8235">
        <v>20166</v>
      </c>
    </row>
    <row r="8236" spans="1:5">
      <c r="A8236" t="s">
        <v>29</v>
      </c>
      <c r="B8236">
        <v>2013</v>
      </c>
      <c r="C8236">
        <v>40</v>
      </c>
      <c r="D8236">
        <v>49</v>
      </c>
      <c r="E8236">
        <v>29404</v>
      </c>
    </row>
    <row r="8237" spans="1:5">
      <c r="A8237" t="s">
        <v>30</v>
      </c>
      <c r="B8237">
        <v>2013</v>
      </c>
      <c r="C8237">
        <v>40</v>
      </c>
      <c r="D8237">
        <v>33</v>
      </c>
      <c r="E8237">
        <v>6311</v>
      </c>
    </row>
    <row r="8238" spans="1:5">
      <c r="A8238" t="s">
        <v>31</v>
      </c>
      <c r="B8238">
        <v>2013</v>
      </c>
      <c r="C8238">
        <v>40</v>
      </c>
      <c r="D8238">
        <v>18</v>
      </c>
      <c r="E8238">
        <v>10467</v>
      </c>
    </row>
    <row r="8239" spans="1:5">
      <c r="A8239" t="s">
        <v>32</v>
      </c>
      <c r="B8239">
        <v>2013</v>
      </c>
      <c r="C8239">
        <v>40</v>
      </c>
      <c r="D8239">
        <v>57</v>
      </c>
      <c r="E8239">
        <v>31551</v>
      </c>
    </row>
    <row r="8240" spans="1:5">
      <c r="A8240" t="s">
        <v>33</v>
      </c>
      <c r="B8240">
        <v>2013</v>
      </c>
      <c r="C8240">
        <v>40</v>
      </c>
      <c r="D8240">
        <v>48</v>
      </c>
      <c r="E8240">
        <v>16538</v>
      </c>
    </row>
    <row r="8241" spans="1:5">
      <c r="A8241" t="s">
        <v>34</v>
      </c>
      <c r="B8241">
        <v>2013</v>
      </c>
      <c r="C8241">
        <v>40</v>
      </c>
      <c r="D8241">
        <v>12</v>
      </c>
      <c r="E8241">
        <v>4623</v>
      </c>
    </row>
    <row r="8242" spans="1:5">
      <c r="A8242" t="s">
        <v>35</v>
      </c>
      <c r="B8242">
        <v>2013</v>
      </c>
      <c r="C8242">
        <v>40</v>
      </c>
      <c r="D8242">
        <v>40</v>
      </c>
      <c r="E8242">
        <v>16092</v>
      </c>
    </row>
    <row r="8243" spans="1:5">
      <c r="A8243" t="s">
        <v>36</v>
      </c>
      <c r="B8243">
        <v>2013</v>
      </c>
      <c r="C8243">
        <v>40</v>
      </c>
      <c r="D8243">
        <v>22</v>
      </c>
      <c r="E8243">
        <v>7715</v>
      </c>
    </row>
    <row r="8244" spans="1:5">
      <c r="A8244" t="s">
        <v>37</v>
      </c>
      <c r="B8244">
        <v>2013</v>
      </c>
      <c r="C8244">
        <v>40</v>
      </c>
      <c r="D8244">
        <v>8</v>
      </c>
      <c r="E8244">
        <v>2347</v>
      </c>
    </row>
    <row r="8245" spans="1:5">
      <c r="A8245" t="s">
        <v>38</v>
      </c>
      <c r="B8245">
        <v>2013</v>
      </c>
      <c r="C8245">
        <v>40</v>
      </c>
      <c r="D8245">
        <v>15</v>
      </c>
      <c r="E8245">
        <v>2343</v>
      </c>
    </row>
    <row r="8246" spans="1:5">
      <c r="A8246" t="s">
        <v>39</v>
      </c>
      <c r="B8246">
        <v>2013</v>
      </c>
      <c r="C8246">
        <v>40</v>
      </c>
      <c r="D8246">
        <v>34</v>
      </c>
      <c r="E8246">
        <v>15558</v>
      </c>
    </row>
    <row r="8247" spans="1:5">
      <c r="A8247" t="s">
        <v>40</v>
      </c>
      <c r="B8247">
        <v>2013</v>
      </c>
      <c r="C8247">
        <v>40</v>
      </c>
      <c r="D8247">
        <v>28</v>
      </c>
      <c r="E8247">
        <v>5259</v>
      </c>
    </row>
    <row r="8248" spans="1:5">
      <c r="A8248" t="s">
        <v>41</v>
      </c>
      <c r="B8248">
        <v>2013</v>
      </c>
      <c r="C8248">
        <v>40</v>
      </c>
      <c r="D8248">
        <v>22</v>
      </c>
      <c r="E8248">
        <v>10685</v>
      </c>
    </row>
    <row r="8249" spans="1:5">
      <c r="A8249" t="s">
        <v>42</v>
      </c>
      <c r="B8249">
        <v>2013</v>
      </c>
      <c r="C8249">
        <v>40</v>
      </c>
      <c r="D8249">
        <v>28</v>
      </c>
      <c r="E8249">
        <v>11216</v>
      </c>
    </row>
    <row r="8250" spans="1:5">
      <c r="A8250" t="s">
        <v>43</v>
      </c>
      <c r="B8250">
        <v>2013</v>
      </c>
      <c r="C8250">
        <v>40</v>
      </c>
      <c r="D8250">
        <v>137</v>
      </c>
      <c r="E8250">
        <v>15105</v>
      </c>
    </row>
    <row r="8251" spans="1:5">
      <c r="A8251" t="s">
        <v>44</v>
      </c>
      <c r="B8251">
        <v>2013</v>
      </c>
      <c r="C8251">
        <v>40</v>
      </c>
      <c r="D8251">
        <v>53</v>
      </c>
      <c r="E8251">
        <v>17928</v>
      </c>
    </row>
    <row r="8252" spans="1:5">
      <c r="A8252" t="s">
        <v>45</v>
      </c>
      <c r="B8252">
        <v>2013</v>
      </c>
      <c r="C8252">
        <v>40</v>
      </c>
      <c r="D8252">
        <v>8</v>
      </c>
      <c r="E8252">
        <v>1306</v>
      </c>
    </row>
    <row r="8253" spans="1:5">
      <c r="A8253" t="s">
        <v>46</v>
      </c>
      <c r="B8253">
        <v>2013</v>
      </c>
      <c r="C8253">
        <v>40</v>
      </c>
      <c r="D8253">
        <v>38</v>
      </c>
      <c r="E8253">
        <v>11902</v>
      </c>
    </row>
    <row r="8254" spans="1:5">
      <c r="A8254" t="s">
        <v>47</v>
      </c>
      <c r="B8254">
        <v>2013</v>
      </c>
      <c r="C8254">
        <v>40</v>
      </c>
      <c r="D8254">
        <v>20</v>
      </c>
      <c r="E8254">
        <v>3731</v>
      </c>
    </row>
    <row r="8255" spans="1:5">
      <c r="A8255" t="s">
        <v>48</v>
      </c>
      <c r="B8255">
        <v>2013</v>
      </c>
      <c r="C8255">
        <v>40</v>
      </c>
      <c r="D8255">
        <v>14</v>
      </c>
      <c r="E8255">
        <v>3317</v>
      </c>
    </row>
    <row r="8256" spans="1:5">
      <c r="A8256" t="s">
        <v>49</v>
      </c>
      <c r="B8256">
        <v>2013</v>
      </c>
      <c r="C8256">
        <v>40</v>
      </c>
      <c r="D8256">
        <v>55</v>
      </c>
      <c r="E8256">
        <v>18161</v>
      </c>
    </row>
    <row r="8257" spans="1:5">
      <c r="A8257" t="s">
        <v>50</v>
      </c>
      <c r="B8257">
        <v>2013</v>
      </c>
      <c r="C8257">
        <v>40</v>
      </c>
      <c r="D8257">
        <v>20</v>
      </c>
      <c r="E8257">
        <v>6440</v>
      </c>
    </row>
    <row r="8258" spans="1:5">
      <c r="A8258" t="s">
        <v>51</v>
      </c>
      <c r="B8258">
        <v>2013</v>
      </c>
      <c r="C8258">
        <v>40</v>
      </c>
      <c r="D8258">
        <v>15</v>
      </c>
      <c r="E8258">
        <v>5137</v>
      </c>
    </row>
    <row r="8259" spans="1:5">
      <c r="A8259" t="s">
        <v>52</v>
      </c>
      <c r="B8259">
        <v>2013</v>
      </c>
      <c r="C8259">
        <v>40</v>
      </c>
      <c r="D8259">
        <v>24</v>
      </c>
      <c r="E8259">
        <v>5951</v>
      </c>
    </row>
    <row r="8260" spans="1:5">
      <c r="A8260" t="s">
        <v>53</v>
      </c>
      <c r="B8260">
        <v>2013</v>
      </c>
      <c r="C8260">
        <v>40</v>
      </c>
      <c r="D8260">
        <v>52</v>
      </c>
      <c r="E8260">
        <v>10240</v>
      </c>
    </row>
    <row r="8261" spans="1:5">
      <c r="A8261" t="s">
        <v>54</v>
      </c>
      <c r="B8261">
        <v>2013</v>
      </c>
      <c r="C8261">
        <v>40</v>
      </c>
      <c r="D8261">
        <v>120</v>
      </c>
      <c r="E8261">
        <v>42654</v>
      </c>
    </row>
    <row r="8262" spans="1:5">
      <c r="A8262" t="s">
        <v>55</v>
      </c>
      <c r="B8262">
        <v>2013</v>
      </c>
      <c r="C8262">
        <v>40</v>
      </c>
      <c r="D8262">
        <v>44</v>
      </c>
      <c r="E8262">
        <v>17172</v>
      </c>
    </row>
    <row r="8263" spans="1:5">
      <c r="A8263" t="s">
        <v>56</v>
      </c>
      <c r="B8263">
        <v>2013</v>
      </c>
      <c r="C8263">
        <v>40</v>
      </c>
      <c r="D8263">
        <v>11</v>
      </c>
      <c r="E8263">
        <v>3557</v>
      </c>
    </row>
    <row r="8264" spans="1:5">
      <c r="A8264" t="s">
        <v>57</v>
      </c>
      <c r="B8264">
        <v>2013</v>
      </c>
      <c r="C8264">
        <v>40</v>
      </c>
      <c r="D8264">
        <v>110</v>
      </c>
      <c r="E8264">
        <v>71187</v>
      </c>
    </row>
    <row r="8265" spans="1:5">
      <c r="A8265" t="s">
        <v>58</v>
      </c>
      <c r="B8265">
        <v>2013</v>
      </c>
      <c r="C8265">
        <v>40</v>
      </c>
      <c r="D8265">
        <v>16</v>
      </c>
      <c r="E8265">
        <v>7019</v>
      </c>
    </row>
    <row r="8266" spans="1:5">
      <c r="A8266" t="s">
        <v>59</v>
      </c>
      <c r="B8266">
        <v>2013</v>
      </c>
      <c r="C8266">
        <v>40</v>
      </c>
      <c r="D8266">
        <v>35</v>
      </c>
      <c r="E8266">
        <v>12937</v>
      </c>
    </row>
    <row r="8267" spans="1:5">
      <c r="A8267" t="s">
        <v>60</v>
      </c>
      <c r="B8267">
        <v>2013</v>
      </c>
      <c r="C8267">
        <v>40</v>
      </c>
      <c r="D8267">
        <v>29</v>
      </c>
      <c r="E8267">
        <v>4256</v>
      </c>
    </row>
    <row r="8268" spans="1:5">
      <c r="A8268" t="s">
        <v>61</v>
      </c>
      <c r="B8268">
        <v>2013</v>
      </c>
      <c r="C8268">
        <v>40</v>
      </c>
      <c r="D8268">
        <v>26</v>
      </c>
      <c r="E8268">
        <v>5091</v>
      </c>
    </row>
    <row r="8269" spans="1:5">
      <c r="A8269" t="s">
        <v>64</v>
      </c>
      <c r="B8269">
        <v>2013</v>
      </c>
      <c r="C8269">
        <v>40</v>
      </c>
      <c r="D8269">
        <v>1</v>
      </c>
      <c r="E8269">
        <v>775</v>
      </c>
    </row>
    <row r="8270" spans="1:5">
      <c r="A8270" t="s">
        <v>63</v>
      </c>
      <c r="B8270">
        <v>2013</v>
      </c>
      <c r="C8270">
        <v>40</v>
      </c>
      <c r="D8270">
        <v>1</v>
      </c>
      <c r="E8270">
        <v>377</v>
      </c>
    </row>
    <row r="8271" spans="1:5">
      <c r="A8271" t="s">
        <v>62</v>
      </c>
      <c r="B8271">
        <v>2013</v>
      </c>
      <c r="C8271">
        <v>40</v>
      </c>
      <c r="D8271">
        <v>61</v>
      </c>
      <c r="E8271">
        <v>98244</v>
      </c>
    </row>
    <row r="8272" spans="1:5">
      <c r="A8272" t="s">
        <v>6</v>
      </c>
      <c r="B8272">
        <v>2013</v>
      </c>
      <c r="C8272">
        <v>41</v>
      </c>
      <c r="D8272">
        <v>29</v>
      </c>
      <c r="E8272">
        <v>12664</v>
      </c>
    </row>
    <row r="8273" spans="1:5">
      <c r="A8273" t="s">
        <v>12</v>
      </c>
      <c r="B8273">
        <v>2013</v>
      </c>
      <c r="C8273">
        <v>41</v>
      </c>
      <c r="D8273">
        <v>8</v>
      </c>
      <c r="E8273">
        <v>1788</v>
      </c>
    </row>
    <row r="8274" spans="1:5">
      <c r="A8274" t="s">
        <v>13</v>
      </c>
      <c r="B8274">
        <v>2013</v>
      </c>
      <c r="C8274">
        <v>41</v>
      </c>
      <c r="D8274">
        <v>59</v>
      </c>
      <c r="E8274">
        <v>29057</v>
      </c>
    </row>
    <row r="8275" spans="1:5">
      <c r="A8275" t="s">
        <v>14</v>
      </c>
      <c r="B8275">
        <v>2013</v>
      </c>
      <c r="C8275">
        <v>41</v>
      </c>
      <c r="D8275">
        <v>19</v>
      </c>
      <c r="E8275">
        <v>4610</v>
      </c>
    </row>
    <row r="8276" spans="1:5">
      <c r="A8276" t="s">
        <v>15</v>
      </c>
      <c r="B8276">
        <v>2013</v>
      </c>
      <c r="C8276">
        <v>41</v>
      </c>
      <c r="D8276">
        <v>137</v>
      </c>
      <c r="E8276">
        <v>42449</v>
      </c>
    </row>
    <row r="8277" spans="1:5">
      <c r="A8277" t="s">
        <v>16</v>
      </c>
      <c r="B8277">
        <v>2013</v>
      </c>
      <c r="C8277">
        <v>41</v>
      </c>
      <c r="D8277">
        <v>11</v>
      </c>
      <c r="E8277">
        <v>21819</v>
      </c>
    </row>
    <row r="8278" spans="1:5">
      <c r="A8278" t="s">
        <v>17</v>
      </c>
      <c r="B8278">
        <v>2013</v>
      </c>
      <c r="C8278">
        <v>41</v>
      </c>
      <c r="D8278">
        <v>28</v>
      </c>
      <c r="E8278">
        <v>7573</v>
      </c>
    </row>
    <row r="8279" spans="1:5">
      <c r="A8279" t="s">
        <v>18</v>
      </c>
      <c r="B8279">
        <v>2013</v>
      </c>
      <c r="C8279">
        <v>41</v>
      </c>
      <c r="D8279">
        <v>11</v>
      </c>
      <c r="E8279">
        <v>2644</v>
      </c>
    </row>
    <row r="8280" spans="1:5">
      <c r="A8280" t="s">
        <v>19</v>
      </c>
      <c r="B8280">
        <v>2013</v>
      </c>
      <c r="C8280">
        <v>41</v>
      </c>
      <c r="D8280">
        <v>3</v>
      </c>
      <c r="E8280">
        <v>2125</v>
      </c>
    </row>
    <row r="8281" spans="1:5">
      <c r="A8281" t="s">
        <v>20</v>
      </c>
      <c r="B8281">
        <v>2013</v>
      </c>
      <c r="C8281">
        <v>41</v>
      </c>
      <c r="D8281">
        <v>0</v>
      </c>
      <c r="E8281">
        <v>0</v>
      </c>
    </row>
    <row r="8282" spans="1:5">
      <c r="A8282" t="s">
        <v>21</v>
      </c>
      <c r="B8282">
        <v>2013</v>
      </c>
      <c r="C8282">
        <v>41</v>
      </c>
      <c r="D8282">
        <v>41</v>
      </c>
      <c r="E8282">
        <v>34278</v>
      </c>
    </row>
    <row r="8283" spans="1:5">
      <c r="A8283" t="s">
        <v>22</v>
      </c>
      <c r="B8283">
        <v>2013</v>
      </c>
      <c r="C8283">
        <v>41</v>
      </c>
      <c r="D8283">
        <v>17</v>
      </c>
      <c r="E8283">
        <v>1662</v>
      </c>
    </row>
    <row r="8284" spans="1:5">
      <c r="A8284" t="s">
        <v>23</v>
      </c>
      <c r="B8284">
        <v>2013</v>
      </c>
      <c r="C8284">
        <v>41</v>
      </c>
      <c r="D8284">
        <v>8</v>
      </c>
      <c r="E8284">
        <v>3072</v>
      </c>
    </row>
    <row r="8285" spans="1:5">
      <c r="A8285" t="s">
        <v>24</v>
      </c>
      <c r="B8285">
        <v>2013</v>
      </c>
      <c r="C8285">
        <v>41</v>
      </c>
      <c r="D8285">
        <v>107</v>
      </c>
      <c r="E8285">
        <v>61042</v>
      </c>
    </row>
    <row r="8286" spans="1:5">
      <c r="A8286" t="s">
        <v>25</v>
      </c>
      <c r="B8286">
        <v>2013</v>
      </c>
      <c r="C8286">
        <v>41</v>
      </c>
      <c r="D8286">
        <v>38</v>
      </c>
      <c r="E8286">
        <v>9788</v>
      </c>
    </row>
    <row r="8287" spans="1:5">
      <c r="A8287" t="s">
        <v>26</v>
      </c>
      <c r="B8287">
        <v>2013</v>
      </c>
      <c r="C8287">
        <v>41</v>
      </c>
      <c r="D8287">
        <v>21</v>
      </c>
      <c r="E8287">
        <v>35825</v>
      </c>
    </row>
    <row r="8288" spans="1:5">
      <c r="A8288" t="s">
        <v>27</v>
      </c>
      <c r="B8288">
        <v>2013</v>
      </c>
      <c r="C8288">
        <v>41</v>
      </c>
      <c r="D8288">
        <v>32</v>
      </c>
      <c r="E8288">
        <v>6995</v>
      </c>
    </row>
    <row r="8289" spans="1:5">
      <c r="A8289" t="s">
        <v>28</v>
      </c>
      <c r="B8289">
        <v>2013</v>
      </c>
      <c r="C8289">
        <v>41</v>
      </c>
      <c r="D8289">
        <v>16</v>
      </c>
      <c r="E8289">
        <v>20788</v>
      </c>
    </row>
    <row r="8290" spans="1:5">
      <c r="A8290" t="s">
        <v>29</v>
      </c>
      <c r="B8290">
        <v>2013</v>
      </c>
      <c r="C8290">
        <v>41</v>
      </c>
      <c r="D8290">
        <v>56</v>
      </c>
      <c r="E8290">
        <v>32293</v>
      </c>
    </row>
    <row r="8291" spans="1:5">
      <c r="A8291" t="s">
        <v>30</v>
      </c>
      <c r="B8291">
        <v>2013</v>
      </c>
      <c r="C8291">
        <v>41</v>
      </c>
      <c r="D8291">
        <v>33</v>
      </c>
      <c r="E8291">
        <v>6132</v>
      </c>
    </row>
    <row r="8292" spans="1:5">
      <c r="A8292" t="s">
        <v>31</v>
      </c>
      <c r="B8292">
        <v>2013</v>
      </c>
      <c r="C8292">
        <v>41</v>
      </c>
      <c r="D8292">
        <v>17</v>
      </c>
      <c r="E8292">
        <v>9637</v>
      </c>
    </row>
    <row r="8293" spans="1:5">
      <c r="A8293" t="s">
        <v>32</v>
      </c>
      <c r="B8293">
        <v>2013</v>
      </c>
      <c r="C8293">
        <v>41</v>
      </c>
      <c r="D8293">
        <v>59</v>
      </c>
      <c r="E8293">
        <v>32325</v>
      </c>
    </row>
    <row r="8294" spans="1:5">
      <c r="A8294" t="s">
        <v>33</v>
      </c>
      <c r="B8294">
        <v>2013</v>
      </c>
      <c r="C8294">
        <v>41</v>
      </c>
      <c r="D8294">
        <v>46</v>
      </c>
      <c r="E8294">
        <v>16806</v>
      </c>
    </row>
    <row r="8295" spans="1:5">
      <c r="A8295" t="s">
        <v>34</v>
      </c>
      <c r="B8295">
        <v>2013</v>
      </c>
      <c r="C8295">
        <v>41</v>
      </c>
      <c r="D8295">
        <v>13</v>
      </c>
      <c r="E8295">
        <v>4998</v>
      </c>
    </row>
    <row r="8296" spans="1:5">
      <c r="A8296" t="s">
        <v>35</v>
      </c>
      <c r="B8296">
        <v>2013</v>
      </c>
      <c r="C8296">
        <v>41</v>
      </c>
      <c r="D8296">
        <v>42</v>
      </c>
      <c r="E8296">
        <v>17010</v>
      </c>
    </row>
    <row r="8297" spans="1:5">
      <c r="A8297" t="s">
        <v>36</v>
      </c>
      <c r="B8297">
        <v>2013</v>
      </c>
      <c r="C8297">
        <v>41</v>
      </c>
      <c r="D8297">
        <v>23</v>
      </c>
      <c r="E8297">
        <v>7842</v>
      </c>
    </row>
    <row r="8298" spans="1:5">
      <c r="A8298" t="s">
        <v>37</v>
      </c>
      <c r="B8298">
        <v>2013</v>
      </c>
      <c r="C8298">
        <v>41</v>
      </c>
      <c r="D8298">
        <v>8</v>
      </c>
      <c r="E8298">
        <v>2637</v>
      </c>
    </row>
    <row r="8299" spans="1:5">
      <c r="A8299" t="s">
        <v>38</v>
      </c>
      <c r="B8299">
        <v>2013</v>
      </c>
      <c r="C8299">
        <v>41</v>
      </c>
      <c r="D8299">
        <v>15</v>
      </c>
      <c r="E8299">
        <v>2500</v>
      </c>
    </row>
    <row r="8300" spans="1:5">
      <c r="A8300" t="s">
        <v>39</v>
      </c>
      <c r="B8300">
        <v>2013</v>
      </c>
      <c r="C8300">
        <v>41</v>
      </c>
      <c r="D8300">
        <v>34</v>
      </c>
      <c r="E8300">
        <v>15954</v>
      </c>
    </row>
    <row r="8301" spans="1:5">
      <c r="A8301" t="s">
        <v>40</v>
      </c>
      <c r="B8301">
        <v>2013</v>
      </c>
      <c r="C8301">
        <v>41</v>
      </c>
      <c r="D8301">
        <v>30</v>
      </c>
      <c r="E8301">
        <v>5429</v>
      </c>
    </row>
    <row r="8302" spans="1:5">
      <c r="A8302" t="s">
        <v>41</v>
      </c>
      <c r="B8302">
        <v>2013</v>
      </c>
      <c r="C8302">
        <v>41</v>
      </c>
      <c r="D8302">
        <v>26</v>
      </c>
      <c r="E8302">
        <v>11971</v>
      </c>
    </row>
    <row r="8303" spans="1:5">
      <c r="A8303" t="s">
        <v>42</v>
      </c>
      <c r="B8303">
        <v>2013</v>
      </c>
      <c r="C8303">
        <v>41</v>
      </c>
      <c r="D8303">
        <v>28</v>
      </c>
      <c r="E8303">
        <v>11213</v>
      </c>
    </row>
    <row r="8304" spans="1:5">
      <c r="A8304" t="s">
        <v>43</v>
      </c>
      <c r="B8304">
        <v>2013</v>
      </c>
      <c r="C8304">
        <v>41</v>
      </c>
      <c r="D8304">
        <v>139</v>
      </c>
      <c r="E8304">
        <v>14659</v>
      </c>
    </row>
    <row r="8305" spans="1:5">
      <c r="A8305" t="s">
        <v>44</v>
      </c>
      <c r="B8305">
        <v>2013</v>
      </c>
      <c r="C8305">
        <v>41</v>
      </c>
      <c r="D8305">
        <v>56</v>
      </c>
      <c r="E8305">
        <v>17409</v>
      </c>
    </row>
    <row r="8306" spans="1:5">
      <c r="A8306" t="s">
        <v>45</v>
      </c>
      <c r="B8306">
        <v>2013</v>
      </c>
      <c r="C8306">
        <v>41</v>
      </c>
      <c r="D8306">
        <v>10</v>
      </c>
      <c r="E8306">
        <v>2058</v>
      </c>
    </row>
    <row r="8307" spans="1:5">
      <c r="A8307" t="s">
        <v>46</v>
      </c>
      <c r="B8307">
        <v>2013</v>
      </c>
      <c r="C8307">
        <v>41</v>
      </c>
      <c r="D8307">
        <v>46</v>
      </c>
      <c r="E8307">
        <v>14842</v>
      </c>
    </row>
    <row r="8308" spans="1:5">
      <c r="A8308" t="s">
        <v>47</v>
      </c>
      <c r="B8308">
        <v>2013</v>
      </c>
      <c r="C8308">
        <v>41</v>
      </c>
      <c r="D8308">
        <v>19</v>
      </c>
      <c r="E8308">
        <v>3993</v>
      </c>
    </row>
    <row r="8309" spans="1:5">
      <c r="A8309" t="s">
        <v>48</v>
      </c>
      <c r="B8309">
        <v>2013</v>
      </c>
      <c r="C8309">
        <v>41</v>
      </c>
      <c r="D8309">
        <v>13</v>
      </c>
      <c r="E8309">
        <v>3956</v>
      </c>
    </row>
    <row r="8310" spans="1:5">
      <c r="A8310" t="s">
        <v>49</v>
      </c>
      <c r="B8310">
        <v>2013</v>
      </c>
      <c r="C8310">
        <v>41</v>
      </c>
      <c r="D8310">
        <v>52</v>
      </c>
      <c r="E8310">
        <v>17176</v>
      </c>
    </row>
    <row r="8311" spans="1:5">
      <c r="A8311" t="s">
        <v>50</v>
      </c>
      <c r="B8311">
        <v>2013</v>
      </c>
      <c r="C8311">
        <v>41</v>
      </c>
      <c r="D8311">
        <v>20</v>
      </c>
      <c r="E8311">
        <v>5925</v>
      </c>
    </row>
    <row r="8312" spans="1:5">
      <c r="A8312" t="s">
        <v>51</v>
      </c>
      <c r="B8312">
        <v>2013</v>
      </c>
      <c r="C8312">
        <v>41</v>
      </c>
      <c r="D8312">
        <v>17</v>
      </c>
      <c r="E8312">
        <v>6571</v>
      </c>
    </row>
    <row r="8313" spans="1:5">
      <c r="A8313" t="s">
        <v>52</v>
      </c>
      <c r="B8313">
        <v>2013</v>
      </c>
      <c r="C8313">
        <v>41</v>
      </c>
      <c r="D8313">
        <v>23</v>
      </c>
      <c r="E8313">
        <v>5648</v>
      </c>
    </row>
    <row r="8314" spans="1:5">
      <c r="A8314" t="s">
        <v>53</v>
      </c>
      <c r="B8314">
        <v>2013</v>
      </c>
      <c r="C8314">
        <v>41</v>
      </c>
      <c r="D8314">
        <v>51</v>
      </c>
      <c r="E8314">
        <v>10596</v>
      </c>
    </row>
    <row r="8315" spans="1:5">
      <c r="A8315" t="s">
        <v>54</v>
      </c>
      <c r="B8315">
        <v>2013</v>
      </c>
      <c r="C8315">
        <v>41</v>
      </c>
      <c r="D8315">
        <v>125</v>
      </c>
      <c r="E8315">
        <v>44983</v>
      </c>
    </row>
    <row r="8316" spans="1:5">
      <c r="A8316" t="s">
        <v>55</v>
      </c>
      <c r="B8316">
        <v>2013</v>
      </c>
      <c r="C8316">
        <v>41</v>
      </c>
      <c r="D8316">
        <v>45</v>
      </c>
      <c r="E8316">
        <v>20667</v>
      </c>
    </row>
    <row r="8317" spans="1:5">
      <c r="A8317" t="s">
        <v>56</v>
      </c>
      <c r="B8317">
        <v>2013</v>
      </c>
      <c r="C8317">
        <v>41</v>
      </c>
      <c r="D8317">
        <v>10</v>
      </c>
      <c r="E8317">
        <v>3306</v>
      </c>
    </row>
    <row r="8318" spans="1:5">
      <c r="A8318" t="s">
        <v>57</v>
      </c>
      <c r="B8318">
        <v>2013</v>
      </c>
      <c r="C8318">
        <v>41</v>
      </c>
      <c r="D8318">
        <v>99</v>
      </c>
      <c r="E8318">
        <v>65582</v>
      </c>
    </row>
    <row r="8319" spans="1:5">
      <c r="A8319" t="s">
        <v>58</v>
      </c>
      <c r="B8319">
        <v>2013</v>
      </c>
      <c r="C8319">
        <v>41</v>
      </c>
      <c r="D8319">
        <v>16</v>
      </c>
      <c r="E8319">
        <v>7461</v>
      </c>
    </row>
    <row r="8320" spans="1:5">
      <c r="A8320" t="s">
        <v>59</v>
      </c>
      <c r="B8320">
        <v>2013</v>
      </c>
      <c r="C8320">
        <v>41</v>
      </c>
      <c r="D8320">
        <v>35</v>
      </c>
      <c r="E8320">
        <v>12497</v>
      </c>
    </row>
    <row r="8321" spans="1:5">
      <c r="A8321" t="s">
        <v>60</v>
      </c>
      <c r="B8321">
        <v>2013</v>
      </c>
      <c r="C8321">
        <v>41</v>
      </c>
      <c r="D8321">
        <v>33</v>
      </c>
      <c r="E8321">
        <v>4242</v>
      </c>
    </row>
    <row r="8322" spans="1:5">
      <c r="A8322" t="s">
        <v>61</v>
      </c>
      <c r="B8322">
        <v>2013</v>
      </c>
      <c r="C8322">
        <v>41</v>
      </c>
      <c r="D8322">
        <v>24</v>
      </c>
      <c r="E8322">
        <v>5109</v>
      </c>
    </row>
    <row r="8323" spans="1:5">
      <c r="A8323" t="s">
        <v>64</v>
      </c>
      <c r="B8323">
        <v>2013</v>
      </c>
      <c r="C8323">
        <v>41</v>
      </c>
      <c r="D8323">
        <v>1</v>
      </c>
      <c r="E8323">
        <v>716</v>
      </c>
    </row>
    <row r="8324" spans="1:5">
      <c r="A8324" t="s">
        <v>63</v>
      </c>
      <c r="B8324">
        <v>2013</v>
      </c>
      <c r="C8324">
        <v>41</v>
      </c>
      <c r="D8324">
        <v>1</v>
      </c>
      <c r="E8324">
        <v>420</v>
      </c>
    </row>
    <row r="8325" spans="1:5">
      <c r="A8325" t="s">
        <v>62</v>
      </c>
      <c r="B8325">
        <v>2013</v>
      </c>
      <c r="C8325">
        <v>41</v>
      </c>
      <c r="D8325">
        <v>62</v>
      </c>
      <c r="E8325">
        <v>95322</v>
      </c>
    </row>
    <row r="8326" spans="1:5">
      <c r="A8326" t="s">
        <v>6</v>
      </c>
      <c r="B8326">
        <v>2013</v>
      </c>
      <c r="C8326">
        <v>42</v>
      </c>
      <c r="D8326">
        <v>30</v>
      </c>
      <c r="E8326">
        <v>15361</v>
      </c>
    </row>
    <row r="8327" spans="1:5">
      <c r="A8327" t="s">
        <v>12</v>
      </c>
      <c r="B8327">
        <v>2013</v>
      </c>
      <c r="C8327">
        <v>42</v>
      </c>
      <c r="D8327">
        <v>9</v>
      </c>
      <c r="E8327">
        <v>2136</v>
      </c>
    </row>
    <row r="8328" spans="1:5">
      <c r="A8328" t="s">
        <v>13</v>
      </c>
      <c r="B8328">
        <v>2013</v>
      </c>
      <c r="C8328">
        <v>42</v>
      </c>
      <c r="D8328">
        <v>61</v>
      </c>
      <c r="E8328">
        <v>28505</v>
      </c>
    </row>
    <row r="8329" spans="1:5">
      <c r="A8329" t="s">
        <v>14</v>
      </c>
      <c r="B8329">
        <v>2013</v>
      </c>
      <c r="C8329">
        <v>42</v>
      </c>
      <c r="D8329">
        <v>19</v>
      </c>
      <c r="E8329">
        <v>4303</v>
      </c>
    </row>
    <row r="8330" spans="1:5">
      <c r="A8330" t="s">
        <v>15</v>
      </c>
      <c r="B8330">
        <v>2013</v>
      </c>
      <c r="C8330">
        <v>42</v>
      </c>
      <c r="D8330">
        <v>133</v>
      </c>
      <c r="E8330">
        <v>39333</v>
      </c>
    </row>
    <row r="8331" spans="1:5">
      <c r="A8331" t="s">
        <v>16</v>
      </c>
      <c r="B8331">
        <v>2013</v>
      </c>
      <c r="C8331">
        <v>42</v>
      </c>
      <c r="D8331">
        <v>10</v>
      </c>
      <c r="E8331">
        <v>21416</v>
      </c>
    </row>
    <row r="8332" spans="1:5">
      <c r="A8332" t="s">
        <v>17</v>
      </c>
      <c r="B8332">
        <v>2013</v>
      </c>
      <c r="C8332">
        <v>42</v>
      </c>
      <c r="D8332">
        <v>27</v>
      </c>
      <c r="E8332">
        <v>8342</v>
      </c>
    </row>
    <row r="8333" spans="1:5">
      <c r="A8333" t="s">
        <v>18</v>
      </c>
      <c r="B8333">
        <v>2013</v>
      </c>
      <c r="C8333">
        <v>42</v>
      </c>
      <c r="D8333">
        <v>12</v>
      </c>
      <c r="E8333">
        <v>2636</v>
      </c>
    </row>
    <row r="8334" spans="1:5">
      <c r="A8334" t="s">
        <v>19</v>
      </c>
      <c r="B8334">
        <v>2013</v>
      </c>
      <c r="C8334">
        <v>42</v>
      </c>
      <c r="D8334">
        <v>3</v>
      </c>
      <c r="E8334">
        <v>2167</v>
      </c>
    </row>
    <row r="8335" spans="1:5">
      <c r="A8335" t="s">
        <v>20</v>
      </c>
      <c r="B8335">
        <v>2013</v>
      </c>
      <c r="C8335">
        <v>42</v>
      </c>
      <c r="D8335">
        <v>0</v>
      </c>
      <c r="E8335">
        <v>0</v>
      </c>
    </row>
    <row r="8336" spans="1:5">
      <c r="A8336" t="s">
        <v>21</v>
      </c>
      <c r="B8336">
        <v>2013</v>
      </c>
      <c r="C8336">
        <v>42</v>
      </c>
      <c r="D8336">
        <v>40</v>
      </c>
      <c r="E8336">
        <v>34899</v>
      </c>
    </row>
    <row r="8337" spans="1:5">
      <c r="A8337" t="s">
        <v>22</v>
      </c>
      <c r="B8337">
        <v>2013</v>
      </c>
      <c r="C8337">
        <v>42</v>
      </c>
      <c r="D8337">
        <v>18</v>
      </c>
      <c r="E8337">
        <v>1860</v>
      </c>
    </row>
    <row r="8338" spans="1:5">
      <c r="A8338" t="s">
        <v>23</v>
      </c>
      <c r="B8338">
        <v>2013</v>
      </c>
      <c r="C8338">
        <v>42</v>
      </c>
      <c r="D8338">
        <v>8</v>
      </c>
      <c r="E8338">
        <v>2917</v>
      </c>
    </row>
    <row r="8339" spans="1:5">
      <c r="A8339" t="s">
        <v>24</v>
      </c>
      <c r="B8339">
        <v>2013</v>
      </c>
      <c r="C8339">
        <v>42</v>
      </c>
      <c r="D8339">
        <v>103</v>
      </c>
      <c r="E8339">
        <v>58470</v>
      </c>
    </row>
    <row r="8340" spans="1:5">
      <c r="A8340" t="s">
        <v>25</v>
      </c>
      <c r="B8340">
        <v>2013</v>
      </c>
      <c r="C8340">
        <v>42</v>
      </c>
      <c r="D8340">
        <v>38</v>
      </c>
      <c r="E8340">
        <v>9552</v>
      </c>
    </row>
    <row r="8341" spans="1:5">
      <c r="A8341" t="s">
        <v>26</v>
      </c>
      <c r="B8341">
        <v>2013</v>
      </c>
      <c r="C8341">
        <v>42</v>
      </c>
      <c r="D8341">
        <v>22</v>
      </c>
      <c r="E8341">
        <v>36896</v>
      </c>
    </row>
    <row r="8342" spans="1:5">
      <c r="A8342" t="s">
        <v>27</v>
      </c>
      <c r="B8342">
        <v>2013</v>
      </c>
      <c r="C8342">
        <v>42</v>
      </c>
      <c r="D8342">
        <v>36</v>
      </c>
      <c r="E8342">
        <v>7335</v>
      </c>
    </row>
    <row r="8343" spans="1:5">
      <c r="A8343" t="s">
        <v>28</v>
      </c>
      <c r="B8343">
        <v>2013</v>
      </c>
      <c r="C8343">
        <v>42</v>
      </c>
      <c r="D8343">
        <v>17</v>
      </c>
      <c r="E8343">
        <v>20397</v>
      </c>
    </row>
    <row r="8344" spans="1:5">
      <c r="A8344" t="s">
        <v>29</v>
      </c>
      <c r="B8344">
        <v>2013</v>
      </c>
      <c r="C8344">
        <v>42</v>
      </c>
      <c r="D8344">
        <v>57</v>
      </c>
      <c r="E8344">
        <v>30779</v>
      </c>
    </row>
    <row r="8345" spans="1:5">
      <c r="A8345" t="s">
        <v>30</v>
      </c>
      <c r="B8345">
        <v>2013</v>
      </c>
      <c r="C8345">
        <v>42</v>
      </c>
      <c r="D8345">
        <v>33</v>
      </c>
      <c r="E8345">
        <v>5810</v>
      </c>
    </row>
    <row r="8346" spans="1:5">
      <c r="A8346" t="s">
        <v>31</v>
      </c>
      <c r="B8346">
        <v>2013</v>
      </c>
      <c r="C8346">
        <v>42</v>
      </c>
      <c r="D8346">
        <v>20</v>
      </c>
      <c r="E8346">
        <v>11072</v>
      </c>
    </row>
    <row r="8347" spans="1:5">
      <c r="A8347" t="s">
        <v>32</v>
      </c>
      <c r="B8347">
        <v>2013</v>
      </c>
      <c r="C8347">
        <v>42</v>
      </c>
      <c r="D8347">
        <v>58</v>
      </c>
      <c r="E8347">
        <v>28393</v>
      </c>
    </row>
    <row r="8348" spans="1:5">
      <c r="A8348" t="s">
        <v>33</v>
      </c>
      <c r="B8348">
        <v>2013</v>
      </c>
      <c r="C8348">
        <v>42</v>
      </c>
      <c r="D8348">
        <v>48</v>
      </c>
      <c r="E8348">
        <v>16967</v>
      </c>
    </row>
    <row r="8349" spans="1:5">
      <c r="A8349" t="s">
        <v>34</v>
      </c>
      <c r="B8349">
        <v>2013</v>
      </c>
      <c r="C8349">
        <v>42</v>
      </c>
      <c r="D8349">
        <v>12</v>
      </c>
      <c r="E8349">
        <v>4698</v>
      </c>
    </row>
    <row r="8350" spans="1:5">
      <c r="A8350" t="s">
        <v>35</v>
      </c>
      <c r="B8350">
        <v>2013</v>
      </c>
      <c r="C8350">
        <v>42</v>
      </c>
      <c r="D8350">
        <v>42</v>
      </c>
      <c r="E8350">
        <v>17130</v>
      </c>
    </row>
    <row r="8351" spans="1:5">
      <c r="A8351" t="s">
        <v>36</v>
      </c>
      <c r="B8351">
        <v>2013</v>
      </c>
      <c r="C8351">
        <v>42</v>
      </c>
      <c r="D8351">
        <v>23</v>
      </c>
      <c r="E8351">
        <v>7894</v>
      </c>
    </row>
    <row r="8352" spans="1:5">
      <c r="A8352" t="s">
        <v>37</v>
      </c>
      <c r="B8352">
        <v>2013</v>
      </c>
      <c r="C8352">
        <v>42</v>
      </c>
      <c r="D8352">
        <v>8</v>
      </c>
      <c r="E8352">
        <v>2511</v>
      </c>
    </row>
    <row r="8353" spans="1:5">
      <c r="A8353" t="s">
        <v>38</v>
      </c>
      <c r="B8353">
        <v>2013</v>
      </c>
      <c r="C8353">
        <v>42</v>
      </c>
      <c r="D8353">
        <v>15</v>
      </c>
      <c r="E8353">
        <v>2384</v>
      </c>
    </row>
    <row r="8354" spans="1:5">
      <c r="A8354" t="s">
        <v>39</v>
      </c>
      <c r="B8354">
        <v>2013</v>
      </c>
      <c r="C8354">
        <v>42</v>
      </c>
      <c r="D8354">
        <v>34</v>
      </c>
      <c r="E8354">
        <v>15950</v>
      </c>
    </row>
    <row r="8355" spans="1:5">
      <c r="A8355" t="s">
        <v>40</v>
      </c>
      <c r="B8355">
        <v>2013</v>
      </c>
      <c r="C8355">
        <v>42</v>
      </c>
      <c r="D8355">
        <v>30</v>
      </c>
      <c r="E8355">
        <v>5452</v>
      </c>
    </row>
    <row r="8356" spans="1:5">
      <c r="A8356" t="s">
        <v>41</v>
      </c>
      <c r="B8356">
        <v>2013</v>
      </c>
      <c r="C8356">
        <v>42</v>
      </c>
      <c r="D8356">
        <v>25</v>
      </c>
      <c r="E8356">
        <v>9131</v>
      </c>
    </row>
    <row r="8357" spans="1:5">
      <c r="A8357" t="s">
        <v>42</v>
      </c>
      <c r="B8357">
        <v>2013</v>
      </c>
      <c r="C8357">
        <v>42</v>
      </c>
      <c r="D8357">
        <v>28</v>
      </c>
      <c r="E8357">
        <v>10763</v>
      </c>
    </row>
    <row r="8358" spans="1:5">
      <c r="A8358" t="s">
        <v>43</v>
      </c>
      <c r="B8358">
        <v>2013</v>
      </c>
      <c r="C8358">
        <v>42</v>
      </c>
      <c r="D8358">
        <v>141</v>
      </c>
      <c r="E8358">
        <v>14814</v>
      </c>
    </row>
    <row r="8359" spans="1:5">
      <c r="A8359" t="s">
        <v>44</v>
      </c>
      <c r="B8359">
        <v>2013</v>
      </c>
      <c r="C8359">
        <v>42</v>
      </c>
      <c r="D8359">
        <v>55</v>
      </c>
      <c r="E8359">
        <v>16615</v>
      </c>
    </row>
    <row r="8360" spans="1:5">
      <c r="A8360" t="s">
        <v>45</v>
      </c>
      <c r="B8360">
        <v>2013</v>
      </c>
      <c r="C8360">
        <v>42</v>
      </c>
      <c r="D8360">
        <v>11</v>
      </c>
      <c r="E8360">
        <v>2062</v>
      </c>
    </row>
    <row r="8361" spans="1:5">
      <c r="A8361" t="s">
        <v>46</v>
      </c>
      <c r="B8361">
        <v>2013</v>
      </c>
      <c r="C8361">
        <v>42</v>
      </c>
      <c r="D8361">
        <v>47</v>
      </c>
      <c r="E8361">
        <v>14848</v>
      </c>
    </row>
    <row r="8362" spans="1:5">
      <c r="A8362" t="s">
        <v>47</v>
      </c>
      <c r="B8362">
        <v>2013</v>
      </c>
      <c r="C8362">
        <v>42</v>
      </c>
      <c r="D8362">
        <v>20</v>
      </c>
      <c r="E8362">
        <v>4014</v>
      </c>
    </row>
    <row r="8363" spans="1:5">
      <c r="A8363" t="s">
        <v>48</v>
      </c>
      <c r="B8363">
        <v>2013</v>
      </c>
      <c r="C8363">
        <v>42</v>
      </c>
      <c r="D8363">
        <v>17</v>
      </c>
      <c r="E8363">
        <v>4058</v>
      </c>
    </row>
    <row r="8364" spans="1:5">
      <c r="A8364" t="s">
        <v>49</v>
      </c>
      <c r="B8364">
        <v>2013</v>
      </c>
      <c r="C8364">
        <v>42</v>
      </c>
      <c r="D8364">
        <v>54</v>
      </c>
      <c r="E8364">
        <v>16874</v>
      </c>
    </row>
    <row r="8365" spans="1:5">
      <c r="A8365" t="s">
        <v>50</v>
      </c>
      <c r="B8365">
        <v>2013</v>
      </c>
      <c r="C8365">
        <v>42</v>
      </c>
      <c r="D8365">
        <v>20</v>
      </c>
      <c r="E8365">
        <v>5497</v>
      </c>
    </row>
    <row r="8366" spans="1:5">
      <c r="A8366" t="s">
        <v>51</v>
      </c>
      <c r="B8366">
        <v>2013</v>
      </c>
      <c r="C8366">
        <v>42</v>
      </c>
      <c r="D8366">
        <v>18</v>
      </c>
      <c r="E8366">
        <v>6566</v>
      </c>
    </row>
    <row r="8367" spans="1:5">
      <c r="A8367" t="s">
        <v>52</v>
      </c>
      <c r="B8367">
        <v>2013</v>
      </c>
      <c r="C8367">
        <v>42</v>
      </c>
      <c r="D8367">
        <v>23</v>
      </c>
      <c r="E8367">
        <v>5628</v>
      </c>
    </row>
    <row r="8368" spans="1:5">
      <c r="A8368" t="s">
        <v>53</v>
      </c>
      <c r="B8368">
        <v>2013</v>
      </c>
      <c r="C8368">
        <v>42</v>
      </c>
      <c r="D8368">
        <v>51</v>
      </c>
      <c r="E8368">
        <v>9274</v>
      </c>
    </row>
    <row r="8369" spans="1:5">
      <c r="A8369" t="s">
        <v>54</v>
      </c>
      <c r="B8369">
        <v>2013</v>
      </c>
      <c r="C8369">
        <v>42</v>
      </c>
      <c r="D8369">
        <v>122</v>
      </c>
      <c r="E8369">
        <v>41001</v>
      </c>
    </row>
    <row r="8370" spans="1:5">
      <c r="A8370" t="s">
        <v>55</v>
      </c>
      <c r="B8370">
        <v>2013</v>
      </c>
      <c r="C8370">
        <v>42</v>
      </c>
      <c r="D8370">
        <v>42</v>
      </c>
      <c r="E8370">
        <v>17433</v>
      </c>
    </row>
    <row r="8371" spans="1:5">
      <c r="A8371" t="s">
        <v>56</v>
      </c>
      <c r="B8371">
        <v>2013</v>
      </c>
      <c r="C8371">
        <v>42</v>
      </c>
      <c r="D8371">
        <v>11</v>
      </c>
      <c r="E8371">
        <v>3822</v>
      </c>
    </row>
    <row r="8372" spans="1:5">
      <c r="A8372" t="s">
        <v>57</v>
      </c>
      <c r="B8372">
        <v>2013</v>
      </c>
      <c r="C8372">
        <v>42</v>
      </c>
      <c r="D8372">
        <v>107</v>
      </c>
      <c r="E8372">
        <v>68084</v>
      </c>
    </row>
    <row r="8373" spans="1:5">
      <c r="A8373" t="s">
        <v>58</v>
      </c>
      <c r="B8373">
        <v>2013</v>
      </c>
      <c r="C8373">
        <v>42</v>
      </c>
      <c r="D8373">
        <v>16</v>
      </c>
      <c r="E8373">
        <v>7135</v>
      </c>
    </row>
    <row r="8374" spans="1:5">
      <c r="A8374" t="s">
        <v>59</v>
      </c>
      <c r="B8374">
        <v>2013</v>
      </c>
      <c r="C8374">
        <v>42</v>
      </c>
      <c r="D8374">
        <v>38</v>
      </c>
      <c r="E8374">
        <v>13749</v>
      </c>
    </row>
    <row r="8375" spans="1:5">
      <c r="A8375" t="s">
        <v>60</v>
      </c>
      <c r="B8375">
        <v>2013</v>
      </c>
      <c r="C8375">
        <v>42</v>
      </c>
      <c r="D8375">
        <v>32</v>
      </c>
      <c r="E8375">
        <v>6498</v>
      </c>
    </row>
    <row r="8376" spans="1:5">
      <c r="A8376" t="s">
        <v>61</v>
      </c>
      <c r="B8376">
        <v>2013</v>
      </c>
      <c r="C8376">
        <v>42</v>
      </c>
      <c r="D8376">
        <v>24</v>
      </c>
      <c r="E8376">
        <v>5245</v>
      </c>
    </row>
    <row r="8377" spans="1:5">
      <c r="A8377" t="s">
        <v>64</v>
      </c>
      <c r="B8377">
        <v>2013</v>
      </c>
      <c r="C8377">
        <v>42</v>
      </c>
      <c r="D8377">
        <v>1</v>
      </c>
      <c r="E8377">
        <v>752</v>
      </c>
    </row>
    <row r="8378" spans="1:5">
      <c r="A8378" t="s">
        <v>63</v>
      </c>
      <c r="B8378">
        <v>2013</v>
      </c>
      <c r="C8378">
        <v>42</v>
      </c>
      <c r="D8378">
        <v>1</v>
      </c>
      <c r="E8378">
        <v>368</v>
      </c>
    </row>
    <row r="8379" spans="1:5">
      <c r="A8379" t="s">
        <v>62</v>
      </c>
      <c r="B8379">
        <v>2013</v>
      </c>
      <c r="C8379">
        <v>42</v>
      </c>
      <c r="D8379">
        <v>71</v>
      </c>
      <c r="E8379">
        <v>96301</v>
      </c>
    </row>
    <row r="8380" spans="1:5">
      <c r="A8380" t="s">
        <v>6</v>
      </c>
      <c r="B8380">
        <v>2013</v>
      </c>
      <c r="C8380">
        <v>43</v>
      </c>
      <c r="D8380">
        <v>30</v>
      </c>
      <c r="E8380">
        <v>14776</v>
      </c>
    </row>
    <row r="8381" spans="1:5">
      <c r="A8381" t="s">
        <v>12</v>
      </c>
      <c r="B8381">
        <v>2013</v>
      </c>
      <c r="C8381">
        <v>43</v>
      </c>
      <c r="D8381">
        <v>9</v>
      </c>
      <c r="E8381">
        <v>2185</v>
      </c>
    </row>
    <row r="8382" spans="1:5">
      <c r="A8382" t="s">
        <v>13</v>
      </c>
      <c r="B8382">
        <v>2013</v>
      </c>
      <c r="C8382">
        <v>43</v>
      </c>
      <c r="D8382">
        <v>60</v>
      </c>
      <c r="E8382">
        <v>29629</v>
      </c>
    </row>
    <row r="8383" spans="1:5">
      <c r="A8383" t="s">
        <v>14</v>
      </c>
      <c r="B8383">
        <v>2013</v>
      </c>
      <c r="C8383">
        <v>43</v>
      </c>
      <c r="D8383">
        <v>18</v>
      </c>
      <c r="E8383">
        <v>4295</v>
      </c>
    </row>
    <row r="8384" spans="1:5">
      <c r="A8384" t="s">
        <v>15</v>
      </c>
      <c r="B8384">
        <v>2013</v>
      </c>
      <c r="C8384">
        <v>43</v>
      </c>
      <c r="D8384">
        <v>133</v>
      </c>
      <c r="E8384">
        <v>41806</v>
      </c>
    </row>
    <row r="8385" spans="1:5">
      <c r="A8385" t="s">
        <v>16</v>
      </c>
      <c r="B8385">
        <v>2013</v>
      </c>
      <c r="C8385">
        <v>43</v>
      </c>
      <c r="D8385">
        <v>10</v>
      </c>
      <c r="E8385">
        <v>22272</v>
      </c>
    </row>
    <row r="8386" spans="1:5">
      <c r="A8386" t="s">
        <v>17</v>
      </c>
      <c r="B8386">
        <v>2013</v>
      </c>
      <c r="C8386">
        <v>43</v>
      </c>
      <c r="D8386">
        <v>20</v>
      </c>
      <c r="E8386">
        <v>4071</v>
      </c>
    </row>
    <row r="8387" spans="1:5">
      <c r="A8387" t="s">
        <v>18</v>
      </c>
      <c r="B8387">
        <v>2013</v>
      </c>
      <c r="C8387">
        <v>43</v>
      </c>
      <c r="D8387">
        <v>12</v>
      </c>
      <c r="E8387">
        <v>2932</v>
      </c>
    </row>
    <row r="8388" spans="1:5">
      <c r="A8388" t="s">
        <v>19</v>
      </c>
      <c r="B8388">
        <v>2013</v>
      </c>
      <c r="C8388">
        <v>43</v>
      </c>
      <c r="D8388">
        <v>3</v>
      </c>
      <c r="E8388">
        <v>2307</v>
      </c>
    </row>
    <row r="8389" spans="1:5">
      <c r="A8389" t="s">
        <v>20</v>
      </c>
      <c r="B8389">
        <v>2013</v>
      </c>
      <c r="C8389">
        <v>43</v>
      </c>
      <c r="D8389">
        <v>0</v>
      </c>
      <c r="E8389">
        <v>0</v>
      </c>
    </row>
    <row r="8390" spans="1:5">
      <c r="A8390" t="s">
        <v>21</v>
      </c>
      <c r="B8390">
        <v>2013</v>
      </c>
      <c r="C8390">
        <v>43</v>
      </c>
      <c r="D8390">
        <v>41</v>
      </c>
      <c r="E8390">
        <v>34909</v>
      </c>
    </row>
    <row r="8391" spans="1:5">
      <c r="A8391" t="s">
        <v>22</v>
      </c>
      <c r="B8391">
        <v>2013</v>
      </c>
      <c r="C8391">
        <v>43</v>
      </c>
      <c r="D8391">
        <v>19</v>
      </c>
      <c r="E8391">
        <v>1890</v>
      </c>
    </row>
    <row r="8392" spans="1:5">
      <c r="A8392" t="s">
        <v>23</v>
      </c>
      <c r="B8392">
        <v>2013</v>
      </c>
      <c r="C8392">
        <v>43</v>
      </c>
      <c r="D8392">
        <v>8</v>
      </c>
      <c r="E8392">
        <v>2881</v>
      </c>
    </row>
    <row r="8393" spans="1:5">
      <c r="A8393" t="s">
        <v>24</v>
      </c>
      <c r="B8393">
        <v>2013</v>
      </c>
      <c r="C8393">
        <v>43</v>
      </c>
      <c r="D8393">
        <v>101</v>
      </c>
      <c r="E8393">
        <v>59792</v>
      </c>
    </row>
    <row r="8394" spans="1:5">
      <c r="A8394" t="s">
        <v>25</v>
      </c>
      <c r="B8394">
        <v>2013</v>
      </c>
      <c r="C8394">
        <v>43</v>
      </c>
      <c r="D8394">
        <v>38</v>
      </c>
      <c r="E8394">
        <v>9187</v>
      </c>
    </row>
    <row r="8395" spans="1:5">
      <c r="A8395" t="s">
        <v>26</v>
      </c>
      <c r="B8395">
        <v>2013</v>
      </c>
      <c r="C8395">
        <v>43</v>
      </c>
      <c r="D8395">
        <v>21</v>
      </c>
      <c r="E8395">
        <v>38118</v>
      </c>
    </row>
    <row r="8396" spans="1:5">
      <c r="A8396" t="s">
        <v>27</v>
      </c>
      <c r="B8396">
        <v>2013</v>
      </c>
      <c r="C8396">
        <v>43</v>
      </c>
      <c r="D8396">
        <v>34</v>
      </c>
      <c r="E8396">
        <v>7766</v>
      </c>
    </row>
    <row r="8397" spans="1:5">
      <c r="A8397" t="s">
        <v>28</v>
      </c>
      <c r="B8397">
        <v>2013</v>
      </c>
      <c r="C8397">
        <v>43</v>
      </c>
      <c r="D8397">
        <v>18</v>
      </c>
      <c r="E8397">
        <v>21472</v>
      </c>
    </row>
    <row r="8398" spans="1:5">
      <c r="A8398" t="s">
        <v>29</v>
      </c>
      <c r="B8398">
        <v>2013</v>
      </c>
      <c r="C8398">
        <v>43</v>
      </c>
      <c r="D8398">
        <v>62</v>
      </c>
      <c r="E8398">
        <v>34697</v>
      </c>
    </row>
    <row r="8399" spans="1:5">
      <c r="A8399" t="s">
        <v>30</v>
      </c>
      <c r="B8399">
        <v>2013</v>
      </c>
      <c r="C8399">
        <v>43</v>
      </c>
      <c r="D8399">
        <v>33</v>
      </c>
      <c r="E8399">
        <v>6335</v>
      </c>
    </row>
    <row r="8400" spans="1:5">
      <c r="A8400" t="s">
        <v>31</v>
      </c>
      <c r="B8400">
        <v>2013</v>
      </c>
      <c r="C8400">
        <v>43</v>
      </c>
      <c r="D8400">
        <v>20</v>
      </c>
      <c r="E8400">
        <v>12047</v>
      </c>
    </row>
    <row r="8401" spans="1:5">
      <c r="A8401" t="s">
        <v>32</v>
      </c>
      <c r="B8401">
        <v>2013</v>
      </c>
      <c r="C8401">
        <v>43</v>
      </c>
      <c r="D8401">
        <v>58</v>
      </c>
      <c r="E8401">
        <v>31358</v>
      </c>
    </row>
    <row r="8402" spans="1:5">
      <c r="A8402" t="s">
        <v>33</v>
      </c>
      <c r="B8402">
        <v>2013</v>
      </c>
      <c r="C8402">
        <v>43</v>
      </c>
      <c r="D8402">
        <v>49</v>
      </c>
      <c r="E8402">
        <v>17591</v>
      </c>
    </row>
    <row r="8403" spans="1:5">
      <c r="A8403" t="s">
        <v>34</v>
      </c>
      <c r="B8403">
        <v>2013</v>
      </c>
      <c r="C8403">
        <v>43</v>
      </c>
      <c r="D8403">
        <v>16</v>
      </c>
      <c r="E8403">
        <v>5054</v>
      </c>
    </row>
    <row r="8404" spans="1:5">
      <c r="A8404" t="s">
        <v>35</v>
      </c>
      <c r="B8404">
        <v>2013</v>
      </c>
      <c r="C8404">
        <v>43</v>
      </c>
      <c r="D8404">
        <v>41</v>
      </c>
      <c r="E8404">
        <v>16225</v>
      </c>
    </row>
    <row r="8405" spans="1:5">
      <c r="A8405" t="s">
        <v>36</v>
      </c>
      <c r="B8405">
        <v>2013</v>
      </c>
      <c r="C8405">
        <v>43</v>
      </c>
      <c r="D8405">
        <v>23</v>
      </c>
      <c r="E8405">
        <v>7848</v>
      </c>
    </row>
    <row r="8406" spans="1:5">
      <c r="A8406" t="s">
        <v>37</v>
      </c>
      <c r="B8406">
        <v>2013</v>
      </c>
      <c r="C8406">
        <v>43</v>
      </c>
      <c r="D8406">
        <v>8</v>
      </c>
      <c r="E8406">
        <v>2500</v>
      </c>
    </row>
    <row r="8407" spans="1:5">
      <c r="A8407" t="s">
        <v>38</v>
      </c>
      <c r="B8407">
        <v>2013</v>
      </c>
      <c r="C8407">
        <v>43</v>
      </c>
      <c r="D8407">
        <v>15</v>
      </c>
      <c r="E8407">
        <v>2427</v>
      </c>
    </row>
    <row r="8408" spans="1:5">
      <c r="A8408" t="s">
        <v>39</v>
      </c>
      <c r="B8408">
        <v>2013</v>
      </c>
      <c r="C8408">
        <v>43</v>
      </c>
      <c r="D8408">
        <v>39</v>
      </c>
      <c r="E8408">
        <v>16634</v>
      </c>
    </row>
    <row r="8409" spans="1:5">
      <c r="A8409" t="s">
        <v>40</v>
      </c>
      <c r="B8409">
        <v>2013</v>
      </c>
      <c r="C8409">
        <v>43</v>
      </c>
      <c r="D8409">
        <v>29</v>
      </c>
      <c r="E8409">
        <v>4880</v>
      </c>
    </row>
    <row r="8410" spans="1:5">
      <c r="A8410" t="s">
        <v>41</v>
      </c>
      <c r="B8410">
        <v>2013</v>
      </c>
      <c r="C8410">
        <v>43</v>
      </c>
      <c r="D8410">
        <v>26</v>
      </c>
      <c r="E8410">
        <v>12045</v>
      </c>
    </row>
    <row r="8411" spans="1:5">
      <c r="A8411" t="s">
        <v>42</v>
      </c>
      <c r="B8411">
        <v>2013</v>
      </c>
      <c r="C8411">
        <v>43</v>
      </c>
      <c r="D8411">
        <v>28</v>
      </c>
      <c r="E8411">
        <v>11426</v>
      </c>
    </row>
    <row r="8412" spans="1:5">
      <c r="A8412" t="s">
        <v>43</v>
      </c>
      <c r="B8412">
        <v>2013</v>
      </c>
      <c r="C8412">
        <v>43</v>
      </c>
      <c r="D8412">
        <v>140</v>
      </c>
      <c r="E8412">
        <v>15653</v>
      </c>
    </row>
    <row r="8413" spans="1:5">
      <c r="A8413" t="s">
        <v>44</v>
      </c>
      <c r="B8413">
        <v>2013</v>
      </c>
      <c r="C8413">
        <v>43</v>
      </c>
      <c r="D8413">
        <v>54</v>
      </c>
      <c r="E8413">
        <v>17968</v>
      </c>
    </row>
    <row r="8414" spans="1:5">
      <c r="A8414" t="s">
        <v>45</v>
      </c>
      <c r="B8414">
        <v>2013</v>
      </c>
      <c r="C8414">
        <v>43</v>
      </c>
      <c r="D8414">
        <v>11</v>
      </c>
      <c r="E8414">
        <v>2063</v>
      </c>
    </row>
    <row r="8415" spans="1:5">
      <c r="A8415" t="s">
        <v>46</v>
      </c>
      <c r="B8415">
        <v>2013</v>
      </c>
      <c r="C8415">
        <v>43</v>
      </c>
      <c r="D8415">
        <v>48</v>
      </c>
      <c r="E8415">
        <v>16069</v>
      </c>
    </row>
    <row r="8416" spans="1:5">
      <c r="A8416" t="s">
        <v>47</v>
      </c>
      <c r="B8416">
        <v>2013</v>
      </c>
      <c r="C8416">
        <v>43</v>
      </c>
      <c r="D8416">
        <v>19</v>
      </c>
      <c r="E8416">
        <v>3742</v>
      </c>
    </row>
    <row r="8417" spans="1:5">
      <c r="A8417" t="s">
        <v>48</v>
      </c>
      <c r="B8417">
        <v>2013</v>
      </c>
      <c r="C8417">
        <v>43</v>
      </c>
      <c r="D8417">
        <v>19</v>
      </c>
      <c r="E8417">
        <v>4669</v>
      </c>
    </row>
    <row r="8418" spans="1:5">
      <c r="A8418" t="s">
        <v>49</v>
      </c>
      <c r="B8418">
        <v>2013</v>
      </c>
      <c r="C8418">
        <v>43</v>
      </c>
      <c r="D8418">
        <v>55</v>
      </c>
      <c r="E8418">
        <v>18510</v>
      </c>
    </row>
    <row r="8419" spans="1:5">
      <c r="A8419" t="s">
        <v>50</v>
      </c>
      <c r="B8419">
        <v>2013</v>
      </c>
      <c r="C8419">
        <v>43</v>
      </c>
      <c r="D8419">
        <v>20</v>
      </c>
      <c r="E8419">
        <v>6733</v>
      </c>
    </row>
    <row r="8420" spans="1:5">
      <c r="A8420" t="s">
        <v>51</v>
      </c>
      <c r="B8420">
        <v>2013</v>
      </c>
      <c r="C8420">
        <v>43</v>
      </c>
      <c r="D8420">
        <v>17</v>
      </c>
      <c r="E8420">
        <v>6291</v>
      </c>
    </row>
    <row r="8421" spans="1:5">
      <c r="A8421" t="s">
        <v>52</v>
      </c>
      <c r="B8421">
        <v>2013</v>
      </c>
      <c r="C8421">
        <v>43</v>
      </c>
      <c r="D8421">
        <v>24</v>
      </c>
      <c r="E8421">
        <v>5619</v>
      </c>
    </row>
    <row r="8422" spans="1:5">
      <c r="A8422" t="s">
        <v>53</v>
      </c>
      <c r="B8422">
        <v>2013</v>
      </c>
      <c r="C8422">
        <v>43</v>
      </c>
      <c r="D8422">
        <v>49</v>
      </c>
      <c r="E8422">
        <v>10354</v>
      </c>
    </row>
    <row r="8423" spans="1:5">
      <c r="A8423" t="s">
        <v>54</v>
      </c>
      <c r="B8423">
        <v>2013</v>
      </c>
      <c r="C8423">
        <v>43</v>
      </c>
      <c r="D8423">
        <v>123</v>
      </c>
      <c r="E8423">
        <v>44830</v>
      </c>
    </row>
    <row r="8424" spans="1:5">
      <c r="A8424" t="s">
        <v>55</v>
      </c>
      <c r="B8424">
        <v>2013</v>
      </c>
      <c r="C8424">
        <v>43</v>
      </c>
      <c r="D8424">
        <v>44</v>
      </c>
      <c r="E8424">
        <v>20596</v>
      </c>
    </row>
    <row r="8425" spans="1:5">
      <c r="A8425" t="s">
        <v>56</v>
      </c>
      <c r="B8425">
        <v>2013</v>
      </c>
      <c r="C8425">
        <v>43</v>
      </c>
      <c r="D8425">
        <v>11</v>
      </c>
      <c r="E8425">
        <v>3507</v>
      </c>
    </row>
    <row r="8426" spans="1:5">
      <c r="A8426" t="s">
        <v>57</v>
      </c>
      <c r="B8426">
        <v>2013</v>
      </c>
      <c r="C8426">
        <v>43</v>
      </c>
      <c r="D8426">
        <v>106</v>
      </c>
      <c r="E8426">
        <v>68090</v>
      </c>
    </row>
    <row r="8427" spans="1:5">
      <c r="A8427" t="s">
        <v>58</v>
      </c>
      <c r="B8427">
        <v>2013</v>
      </c>
      <c r="C8427">
        <v>43</v>
      </c>
      <c r="D8427">
        <v>16</v>
      </c>
      <c r="E8427">
        <v>6566</v>
      </c>
    </row>
    <row r="8428" spans="1:5">
      <c r="A8428" t="s">
        <v>59</v>
      </c>
      <c r="B8428">
        <v>2013</v>
      </c>
      <c r="C8428">
        <v>43</v>
      </c>
      <c r="D8428">
        <v>39</v>
      </c>
      <c r="E8428">
        <v>13743</v>
      </c>
    </row>
    <row r="8429" spans="1:5">
      <c r="A8429" t="s">
        <v>60</v>
      </c>
      <c r="B8429">
        <v>2013</v>
      </c>
      <c r="C8429">
        <v>43</v>
      </c>
      <c r="D8429">
        <v>33</v>
      </c>
      <c r="E8429">
        <v>4337</v>
      </c>
    </row>
    <row r="8430" spans="1:5">
      <c r="A8430" t="s">
        <v>61</v>
      </c>
      <c r="B8430">
        <v>2013</v>
      </c>
      <c r="C8430">
        <v>43</v>
      </c>
      <c r="D8430">
        <v>26</v>
      </c>
      <c r="E8430">
        <v>6250</v>
      </c>
    </row>
    <row r="8431" spans="1:5">
      <c r="A8431" t="s">
        <v>64</v>
      </c>
      <c r="B8431">
        <v>2013</v>
      </c>
      <c r="C8431">
        <v>43</v>
      </c>
      <c r="D8431">
        <v>1</v>
      </c>
      <c r="E8431">
        <v>999</v>
      </c>
    </row>
    <row r="8432" spans="1:5">
      <c r="A8432" t="s">
        <v>63</v>
      </c>
      <c r="B8432">
        <v>2013</v>
      </c>
      <c r="C8432">
        <v>43</v>
      </c>
      <c r="D8432">
        <v>1</v>
      </c>
      <c r="E8432">
        <v>389</v>
      </c>
    </row>
    <row r="8433" spans="1:5">
      <c r="A8433" t="s">
        <v>62</v>
      </c>
      <c r="B8433">
        <v>2013</v>
      </c>
      <c r="C8433">
        <v>43</v>
      </c>
      <c r="D8433">
        <v>71</v>
      </c>
      <c r="E8433">
        <v>96844</v>
      </c>
    </row>
    <row r="8434" spans="1:5">
      <c r="A8434" t="s">
        <v>6</v>
      </c>
      <c r="B8434">
        <v>2013</v>
      </c>
      <c r="C8434">
        <v>44</v>
      </c>
      <c r="D8434">
        <v>31</v>
      </c>
      <c r="E8434">
        <v>15012</v>
      </c>
    </row>
    <row r="8435" spans="1:5">
      <c r="A8435" t="s">
        <v>12</v>
      </c>
      <c r="B8435">
        <v>2013</v>
      </c>
      <c r="C8435">
        <v>44</v>
      </c>
      <c r="D8435">
        <v>9</v>
      </c>
      <c r="E8435">
        <v>2185</v>
      </c>
    </row>
    <row r="8436" spans="1:5">
      <c r="A8436" t="s">
        <v>13</v>
      </c>
      <c r="B8436">
        <v>2013</v>
      </c>
      <c r="C8436">
        <v>44</v>
      </c>
      <c r="D8436">
        <v>62</v>
      </c>
      <c r="E8436">
        <v>29091</v>
      </c>
    </row>
    <row r="8437" spans="1:5">
      <c r="A8437" t="s">
        <v>14</v>
      </c>
      <c r="B8437">
        <v>2013</v>
      </c>
      <c r="C8437">
        <v>44</v>
      </c>
      <c r="D8437">
        <v>19</v>
      </c>
      <c r="E8437">
        <v>4373</v>
      </c>
    </row>
    <row r="8438" spans="1:5">
      <c r="A8438" t="s">
        <v>15</v>
      </c>
      <c r="B8438">
        <v>2013</v>
      </c>
      <c r="C8438">
        <v>44</v>
      </c>
      <c r="D8438">
        <v>139</v>
      </c>
      <c r="E8438">
        <v>41544</v>
      </c>
    </row>
    <row r="8439" spans="1:5">
      <c r="A8439" t="s">
        <v>16</v>
      </c>
      <c r="B8439">
        <v>2013</v>
      </c>
      <c r="C8439">
        <v>44</v>
      </c>
      <c r="D8439">
        <v>10</v>
      </c>
      <c r="E8439">
        <v>21361</v>
      </c>
    </row>
    <row r="8440" spans="1:5">
      <c r="A8440" t="s">
        <v>17</v>
      </c>
      <c r="B8440">
        <v>2013</v>
      </c>
      <c r="C8440">
        <v>44</v>
      </c>
      <c r="D8440">
        <v>22</v>
      </c>
      <c r="E8440">
        <v>4489</v>
      </c>
    </row>
    <row r="8441" spans="1:5">
      <c r="A8441" t="s">
        <v>18</v>
      </c>
      <c r="B8441">
        <v>2013</v>
      </c>
      <c r="C8441">
        <v>44</v>
      </c>
      <c r="D8441">
        <v>12</v>
      </c>
      <c r="E8441">
        <v>2692</v>
      </c>
    </row>
    <row r="8442" spans="1:5">
      <c r="A8442" t="s">
        <v>19</v>
      </c>
      <c r="B8442">
        <v>2013</v>
      </c>
      <c r="C8442">
        <v>44</v>
      </c>
      <c r="D8442">
        <v>3</v>
      </c>
      <c r="E8442">
        <v>2096</v>
      </c>
    </row>
    <row r="8443" spans="1:5">
      <c r="A8443" t="s">
        <v>20</v>
      </c>
      <c r="B8443">
        <v>2013</v>
      </c>
      <c r="C8443">
        <v>44</v>
      </c>
      <c r="D8443">
        <v>0</v>
      </c>
      <c r="E8443">
        <v>0</v>
      </c>
    </row>
    <row r="8444" spans="1:5">
      <c r="A8444" t="s">
        <v>21</v>
      </c>
      <c r="B8444">
        <v>2013</v>
      </c>
      <c r="C8444">
        <v>44</v>
      </c>
      <c r="D8444">
        <v>41</v>
      </c>
      <c r="E8444">
        <v>35530</v>
      </c>
    </row>
    <row r="8445" spans="1:5">
      <c r="A8445" t="s">
        <v>22</v>
      </c>
      <c r="B8445">
        <v>2013</v>
      </c>
      <c r="C8445">
        <v>44</v>
      </c>
      <c r="D8445">
        <v>18</v>
      </c>
      <c r="E8445">
        <v>1711</v>
      </c>
    </row>
    <row r="8446" spans="1:5">
      <c r="A8446" t="s">
        <v>23</v>
      </c>
      <c r="B8446">
        <v>2013</v>
      </c>
      <c r="C8446">
        <v>44</v>
      </c>
      <c r="D8446">
        <v>8</v>
      </c>
      <c r="E8446">
        <v>2822</v>
      </c>
    </row>
    <row r="8447" spans="1:5">
      <c r="A8447" t="s">
        <v>24</v>
      </c>
      <c r="B8447">
        <v>2013</v>
      </c>
      <c r="C8447">
        <v>44</v>
      </c>
      <c r="D8447">
        <v>101</v>
      </c>
      <c r="E8447">
        <v>58003</v>
      </c>
    </row>
    <row r="8448" spans="1:5">
      <c r="A8448" t="s">
        <v>25</v>
      </c>
      <c r="B8448">
        <v>2013</v>
      </c>
      <c r="C8448">
        <v>44</v>
      </c>
      <c r="D8448">
        <v>38</v>
      </c>
      <c r="E8448">
        <v>9626</v>
      </c>
    </row>
    <row r="8449" spans="1:5">
      <c r="A8449" t="s">
        <v>26</v>
      </c>
      <c r="B8449">
        <v>2013</v>
      </c>
      <c r="C8449">
        <v>44</v>
      </c>
      <c r="D8449">
        <v>21</v>
      </c>
      <c r="E8449">
        <v>36381</v>
      </c>
    </row>
    <row r="8450" spans="1:5">
      <c r="A8450" t="s">
        <v>27</v>
      </c>
      <c r="B8450">
        <v>2013</v>
      </c>
      <c r="C8450">
        <v>44</v>
      </c>
      <c r="D8450">
        <v>33</v>
      </c>
      <c r="E8450">
        <v>7169</v>
      </c>
    </row>
    <row r="8451" spans="1:5">
      <c r="A8451" t="s">
        <v>28</v>
      </c>
      <c r="B8451">
        <v>2013</v>
      </c>
      <c r="C8451">
        <v>44</v>
      </c>
      <c r="D8451">
        <v>18</v>
      </c>
      <c r="E8451">
        <v>20597</v>
      </c>
    </row>
    <row r="8452" spans="1:5">
      <c r="A8452" t="s">
        <v>29</v>
      </c>
      <c r="B8452">
        <v>2013</v>
      </c>
      <c r="C8452">
        <v>44</v>
      </c>
      <c r="D8452">
        <v>59</v>
      </c>
      <c r="E8452">
        <v>31333</v>
      </c>
    </row>
    <row r="8453" spans="1:5">
      <c r="A8453" t="s">
        <v>30</v>
      </c>
      <c r="B8453">
        <v>2013</v>
      </c>
      <c r="C8453">
        <v>44</v>
      </c>
      <c r="D8453">
        <v>27</v>
      </c>
      <c r="E8453">
        <v>5091</v>
      </c>
    </row>
    <row r="8454" spans="1:5">
      <c r="A8454" t="s">
        <v>31</v>
      </c>
      <c r="B8454">
        <v>2013</v>
      </c>
      <c r="C8454">
        <v>44</v>
      </c>
      <c r="D8454">
        <v>24</v>
      </c>
      <c r="E8454">
        <v>13583</v>
      </c>
    </row>
    <row r="8455" spans="1:5">
      <c r="A8455" t="s">
        <v>32</v>
      </c>
      <c r="B8455">
        <v>2013</v>
      </c>
      <c r="C8455">
        <v>44</v>
      </c>
      <c r="D8455">
        <v>57</v>
      </c>
      <c r="E8455">
        <v>30550</v>
      </c>
    </row>
    <row r="8456" spans="1:5">
      <c r="A8456" t="s">
        <v>33</v>
      </c>
      <c r="B8456">
        <v>2013</v>
      </c>
      <c r="C8456">
        <v>44</v>
      </c>
      <c r="D8456">
        <v>52</v>
      </c>
      <c r="E8456">
        <v>17474</v>
      </c>
    </row>
    <row r="8457" spans="1:5">
      <c r="A8457" t="s">
        <v>34</v>
      </c>
      <c r="B8457">
        <v>2013</v>
      </c>
      <c r="C8457">
        <v>44</v>
      </c>
      <c r="D8457">
        <v>16</v>
      </c>
      <c r="E8457">
        <v>4895</v>
      </c>
    </row>
    <row r="8458" spans="1:5">
      <c r="A8458" t="s">
        <v>35</v>
      </c>
      <c r="B8458">
        <v>2013</v>
      </c>
      <c r="C8458">
        <v>44</v>
      </c>
      <c r="D8458">
        <v>40</v>
      </c>
      <c r="E8458">
        <v>15243</v>
      </c>
    </row>
    <row r="8459" spans="1:5">
      <c r="A8459" t="s">
        <v>36</v>
      </c>
      <c r="B8459">
        <v>2013</v>
      </c>
      <c r="C8459">
        <v>44</v>
      </c>
      <c r="D8459">
        <v>21</v>
      </c>
      <c r="E8459">
        <v>7532</v>
      </c>
    </row>
    <row r="8460" spans="1:5">
      <c r="A8460" t="s">
        <v>37</v>
      </c>
      <c r="B8460">
        <v>2013</v>
      </c>
      <c r="C8460">
        <v>44</v>
      </c>
      <c r="D8460">
        <v>7</v>
      </c>
      <c r="E8460">
        <v>2577</v>
      </c>
    </row>
    <row r="8461" spans="1:5">
      <c r="A8461" t="s">
        <v>38</v>
      </c>
      <c r="B8461">
        <v>2013</v>
      </c>
      <c r="C8461">
        <v>44</v>
      </c>
      <c r="D8461">
        <v>15</v>
      </c>
      <c r="E8461">
        <v>2329</v>
      </c>
    </row>
    <row r="8462" spans="1:5">
      <c r="A8462" t="s">
        <v>39</v>
      </c>
      <c r="B8462">
        <v>2013</v>
      </c>
      <c r="C8462">
        <v>44</v>
      </c>
      <c r="D8462">
        <v>40</v>
      </c>
      <c r="E8462">
        <v>16774</v>
      </c>
    </row>
    <row r="8463" spans="1:5">
      <c r="A8463" t="s">
        <v>40</v>
      </c>
      <c r="B8463">
        <v>2013</v>
      </c>
      <c r="C8463">
        <v>44</v>
      </c>
      <c r="D8463">
        <v>30</v>
      </c>
      <c r="E8463">
        <v>5525</v>
      </c>
    </row>
    <row r="8464" spans="1:5">
      <c r="A8464" t="s">
        <v>41</v>
      </c>
      <c r="B8464">
        <v>2013</v>
      </c>
      <c r="C8464">
        <v>44</v>
      </c>
      <c r="D8464">
        <v>27</v>
      </c>
      <c r="E8464">
        <v>12279</v>
      </c>
    </row>
    <row r="8465" spans="1:5">
      <c r="A8465" t="s">
        <v>42</v>
      </c>
      <c r="B8465">
        <v>2013</v>
      </c>
      <c r="C8465">
        <v>44</v>
      </c>
      <c r="D8465">
        <v>28</v>
      </c>
      <c r="E8465">
        <v>10980</v>
      </c>
    </row>
    <row r="8466" spans="1:5">
      <c r="A8466" t="s">
        <v>43</v>
      </c>
      <c r="B8466">
        <v>2013</v>
      </c>
      <c r="C8466">
        <v>44</v>
      </c>
      <c r="D8466">
        <v>145</v>
      </c>
      <c r="E8466">
        <v>15565</v>
      </c>
    </row>
    <row r="8467" spans="1:5">
      <c r="A8467" t="s">
        <v>44</v>
      </c>
      <c r="B8467">
        <v>2013</v>
      </c>
      <c r="C8467">
        <v>44</v>
      </c>
      <c r="D8467">
        <v>53</v>
      </c>
      <c r="E8467">
        <v>17051</v>
      </c>
    </row>
    <row r="8468" spans="1:5">
      <c r="A8468" t="s">
        <v>45</v>
      </c>
      <c r="B8468">
        <v>2013</v>
      </c>
      <c r="C8468">
        <v>44</v>
      </c>
      <c r="D8468">
        <v>8</v>
      </c>
      <c r="E8468">
        <v>1217</v>
      </c>
    </row>
    <row r="8469" spans="1:5">
      <c r="A8469" t="s">
        <v>46</v>
      </c>
      <c r="B8469">
        <v>2013</v>
      </c>
      <c r="C8469">
        <v>44</v>
      </c>
      <c r="D8469">
        <v>49</v>
      </c>
      <c r="E8469">
        <v>16435</v>
      </c>
    </row>
    <row r="8470" spans="1:5">
      <c r="A8470" t="s">
        <v>47</v>
      </c>
      <c r="B8470">
        <v>2013</v>
      </c>
      <c r="C8470">
        <v>44</v>
      </c>
      <c r="D8470">
        <v>19</v>
      </c>
      <c r="E8470">
        <v>3778</v>
      </c>
    </row>
    <row r="8471" spans="1:5">
      <c r="A8471" t="s">
        <v>48</v>
      </c>
      <c r="B8471">
        <v>2013</v>
      </c>
      <c r="C8471">
        <v>44</v>
      </c>
      <c r="D8471">
        <v>17</v>
      </c>
      <c r="E8471">
        <v>4352</v>
      </c>
    </row>
    <row r="8472" spans="1:5">
      <c r="A8472" t="s">
        <v>49</v>
      </c>
      <c r="B8472">
        <v>2013</v>
      </c>
      <c r="C8472">
        <v>44</v>
      </c>
      <c r="D8472">
        <v>53</v>
      </c>
      <c r="E8472">
        <v>17244</v>
      </c>
    </row>
    <row r="8473" spans="1:5">
      <c r="A8473" t="s">
        <v>50</v>
      </c>
      <c r="B8473">
        <v>2013</v>
      </c>
      <c r="C8473">
        <v>44</v>
      </c>
      <c r="D8473">
        <v>20</v>
      </c>
      <c r="E8473">
        <v>6510</v>
      </c>
    </row>
    <row r="8474" spans="1:5">
      <c r="A8474" t="s">
        <v>51</v>
      </c>
      <c r="B8474">
        <v>2013</v>
      </c>
      <c r="C8474">
        <v>44</v>
      </c>
      <c r="D8474">
        <v>17</v>
      </c>
      <c r="E8474">
        <v>6622</v>
      </c>
    </row>
    <row r="8475" spans="1:5">
      <c r="A8475" t="s">
        <v>52</v>
      </c>
      <c r="B8475">
        <v>2013</v>
      </c>
      <c r="C8475">
        <v>44</v>
      </c>
      <c r="D8475">
        <v>24</v>
      </c>
      <c r="E8475">
        <v>5497</v>
      </c>
    </row>
    <row r="8476" spans="1:5">
      <c r="A8476" t="s">
        <v>53</v>
      </c>
      <c r="B8476">
        <v>2013</v>
      </c>
      <c r="C8476">
        <v>44</v>
      </c>
      <c r="D8476">
        <v>52</v>
      </c>
      <c r="E8476">
        <v>11196</v>
      </c>
    </row>
    <row r="8477" spans="1:5">
      <c r="A8477" t="s">
        <v>54</v>
      </c>
      <c r="B8477">
        <v>2013</v>
      </c>
      <c r="C8477">
        <v>44</v>
      </c>
      <c r="D8477">
        <v>123</v>
      </c>
      <c r="E8477">
        <v>43878</v>
      </c>
    </row>
    <row r="8478" spans="1:5">
      <c r="A8478" t="s">
        <v>55</v>
      </c>
      <c r="B8478">
        <v>2013</v>
      </c>
      <c r="C8478">
        <v>44</v>
      </c>
      <c r="D8478">
        <v>44</v>
      </c>
      <c r="E8478">
        <v>35456</v>
      </c>
    </row>
    <row r="8479" spans="1:5">
      <c r="A8479" t="s">
        <v>56</v>
      </c>
      <c r="B8479">
        <v>2013</v>
      </c>
      <c r="C8479">
        <v>44</v>
      </c>
      <c r="D8479">
        <v>11</v>
      </c>
      <c r="E8479">
        <v>3582</v>
      </c>
    </row>
    <row r="8480" spans="1:5">
      <c r="A8480" t="s">
        <v>57</v>
      </c>
      <c r="B8480">
        <v>2013</v>
      </c>
      <c r="C8480">
        <v>44</v>
      </c>
      <c r="D8480">
        <v>104</v>
      </c>
      <c r="E8480">
        <v>67573</v>
      </c>
    </row>
    <row r="8481" spans="1:5">
      <c r="A8481" t="s">
        <v>58</v>
      </c>
      <c r="B8481">
        <v>2013</v>
      </c>
      <c r="C8481">
        <v>44</v>
      </c>
      <c r="D8481">
        <v>17</v>
      </c>
      <c r="E8481">
        <v>6804</v>
      </c>
    </row>
    <row r="8482" spans="1:5">
      <c r="A8482" t="s">
        <v>59</v>
      </c>
      <c r="B8482">
        <v>2013</v>
      </c>
      <c r="C8482">
        <v>44</v>
      </c>
      <c r="D8482">
        <v>42</v>
      </c>
      <c r="E8482">
        <v>13660</v>
      </c>
    </row>
    <row r="8483" spans="1:5">
      <c r="A8483" t="s">
        <v>60</v>
      </c>
      <c r="B8483">
        <v>2013</v>
      </c>
      <c r="C8483">
        <v>44</v>
      </c>
      <c r="D8483">
        <v>31</v>
      </c>
      <c r="E8483">
        <v>4653</v>
      </c>
    </row>
    <row r="8484" spans="1:5">
      <c r="A8484" t="s">
        <v>61</v>
      </c>
      <c r="B8484">
        <v>2013</v>
      </c>
      <c r="C8484">
        <v>44</v>
      </c>
      <c r="D8484">
        <v>21</v>
      </c>
      <c r="E8484">
        <v>5030</v>
      </c>
    </row>
    <row r="8485" spans="1:5">
      <c r="A8485" t="s">
        <v>64</v>
      </c>
      <c r="B8485">
        <v>2013</v>
      </c>
      <c r="C8485">
        <v>44</v>
      </c>
      <c r="D8485">
        <v>1</v>
      </c>
      <c r="E8485">
        <v>723</v>
      </c>
    </row>
    <row r="8486" spans="1:5">
      <c r="A8486" t="s">
        <v>63</v>
      </c>
      <c r="B8486">
        <v>2013</v>
      </c>
      <c r="C8486">
        <v>44</v>
      </c>
      <c r="D8486">
        <v>1</v>
      </c>
      <c r="E8486">
        <v>323</v>
      </c>
    </row>
    <row r="8487" spans="1:5">
      <c r="A8487" t="s">
        <v>62</v>
      </c>
      <c r="B8487">
        <v>2013</v>
      </c>
      <c r="C8487">
        <v>44</v>
      </c>
      <c r="D8487">
        <v>70</v>
      </c>
      <c r="E8487">
        <v>94614</v>
      </c>
    </row>
    <row r="8488" spans="1:5">
      <c r="A8488" t="s">
        <v>6</v>
      </c>
      <c r="B8488">
        <v>2013</v>
      </c>
      <c r="C8488">
        <v>45</v>
      </c>
      <c r="D8488">
        <v>32</v>
      </c>
      <c r="E8488">
        <v>15376</v>
      </c>
    </row>
    <row r="8489" spans="1:5">
      <c r="A8489" t="s">
        <v>12</v>
      </c>
      <c r="B8489">
        <v>2013</v>
      </c>
      <c r="C8489">
        <v>45</v>
      </c>
      <c r="D8489">
        <v>10</v>
      </c>
      <c r="E8489">
        <v>2308</v>
      </c>
    </row>
    <row r="8490" spans="1:5">
      <c r="A8490" t="s">
        <v>13</v>
      </c>
      <c r="B8490">
        <v>2013</v>
      </c>
      <c r="C8490">
        <v>45</v>
      </c>
      <c r="D8490">
        <v>63</v>
      </c>
      <c r="E8490">
        <v>28590</v>
      </c>
    </row>
    <row r="8491" spans="1:5">
      <c r="A8491" t="s">
        <v>14</v>
      </c>
      <c r="B8491">
        <v>2013</v>
      </c>
      <c r="C8491">
        <v>45</v>
      </c>
      <c r="D8491">
        <v>16</v>
      </c>
      <c r="E8491">
        <v>4476</v>
      </c>
    </row>
    <row r="8492" spans="1:5">
      <c r="A8492" t="s">
        <v>15</v>
      </c>
      <c r="B8492">
        <v>2013</v>
      </c>
      <c r="C8492">
        <v>45</v>
      </c>
      <c r="D8492">
        <v>147</v>
      </c>
      <c r="E8492">
        <v>42520</v>
      </c>
    </row>
    <row r="8493" spans="1:5">
      <c r="A8493" t="s">
        <v>16</v>
      </c>
      <c r="B8493">
        <v>2013</v>
      </c>
      <c r="C8493">
        <v>45</v>
      </c>
      <c r="D8493">
        <v>10</v>
      </c>
      <c r="E8493">
        <v>22665</v>
      </c>
    </row>
    <row r="8494" spans="1:5">
      <c r="A8494" t="s">
        <v>17</v>
      </c>
      <c r="B8494">
        <v>2013</v>
      </c>
      <c r="C8494">
        <v>45</v>
      </c>
      <c r="D8494">
        <v>22</v>
      </c>
      <c r="E8494">
        <v>4350</v>
      </c>
    </row>
    <row r="8495" spans="1:5">
      <c r="A8495" t="s">
        <v>18</v>
      </c>
      <c r="B8495">
        <v>2013</v>
      </c>
      <c r="C8495">
        <v>45</v>
      </c>
      <c r="D8495">
        <v>12</v>
      </c>
      <c r="E8495">
        <v>2683</v>
      </c>
    </row>
    <row r="8496" spans="1:5">
      <c r="A8496" t="s">
        <v>19</v>
      </c>
      <c r="B8496">
        <v>2013</v>
      </c>
      <c r="C8496">
        <v>45</v>
      </c>
      <c r="D8496">
        <v>3</v>
      </c>
      <c r="E8496">
        <v>2164</v>
      </c>
    </row>
    <row r="8497" spans="1:5">
      <c r="A8497" t="s">
        <v>20</v>
      </c>
      <c r="B8497">
        <v>2013</v>
      </c>
      <c r="C8497">
        <v>45</v>
      </c>
      <c r="D8497">
        <v>0</v>
      </c>
      <c r="E8497">
        <v>0</v>
      </c>
    </row>
    <row r="8498" spans="1:5">
      <c r="A8498" t="s">
        <v>21</v>
      </c>
      <c r="B8498">
        <v>2013</v>
      </c>
      <c r="C8498">
        <v>45</v>
      </c>
      <c r="D8498">
        <v>41</v>
      </c>
      <c r="E8498">
        <v>35376</v>
      </c>
    </row>
    <row r="8499" spans="1:5">
      <c r="A8499" t="s">
        <v>22</v>
      </c>
      <c r="B8499">
        <v>2013</v>
      </c>
      <c r="C8499">
        <v>45</v>
      </c>
      <c r="D8499">
        <v>18</v>
      </c>
      <c r="E8499">
        <v>1901</v>
      </c>
    </row>
    <row r="8500" spans="1:5">
      <c r="A8500" t="s">
        <v>23</v>
      </c>
      <c r="B8500">
        <v>2013</v>
      </c>
      <c r="C8500">
        <v>45</v>
      </c>
      <c r="D8500">
        <v>8</v>
      </c>
      <c r="E8500">
        <v>3076</v>
      </c>
    </row>
    <row r="8501" spans="1:5">
      <c r="A8501" t="s">
        <v>24</v>
      </c>
      <c r="B8501">
        <v>2013</v>
      </c>
      <c r="C8501">
        <v>45</v>
      </c>
      <c r="D8501">
        <v>104</v>
      </c>
      <c r="E8501">
        <v>59677</v>
      </c>
    </row>
    <row r="8502" spans="1:5">
      <c r="A8502" t="s">
        <v>25</v>
      </c>
      <c r="B8502">
        <v>2013</v>
      </c>
      <c r="C8502">
        <v>45</v>
      </c>
      <c r="D8502">
        <v>38</v>
      </c>
      <c r="E8502">
        <v>10060</v>
      </c>
    </row>
    <row r="8503" spans="1:5">
      <c r="A8503" t="s">
        <v>26</v>
      </c>
      <c r="B8503">
        <v>2013</v>
      </c>
      <c r="C8503">
        <v>45</v>
      </c>
      <c r="D8503">
        <v>22</v>
      </c>
      <c r="E8503">
        <v>37091</v>
      </c>
    </row>
    <row r="8504" spans="1:5">
      <c r="A8504" t="s">
        <v>27</v>
      </c>
      <c r="B8504">
        <v>2013</v>
      </c>
      <c r="C8504">
        <v>45</v>
      </c>
      <c r="D8504">
        <v>34</v>
      </c>
      <c r="E8504">
        <v>7826</v>
      </c>
    </row>
    <row r="8505" spans="1:5">
      <c r="A8505" t="s">
        <v>28</v>
      </c>
      <c r="B8505">
        <v>2013</v>
      </c>
      <c r="C8505">
        <v>45</v>
      </c>
      <c r="D8505">
        <v>17</v>
      </c>
      <c r="E8505">
        <v>21267</v>
      </c>
    </row>
    <row r="8506" spans="1:5">
      <c r="A8506" t="s">
        <v>29</v>
      </c>
      <c r="B8506">
        <v>2013</v>
      </c>
      <c r="C8506">
        <v>45</v>
      </c>
      <c r="D8506">
        <v>55</v>
      </c>
      <c r="E8506">
        <v>31282</v>
      </c>
    </row>
    <row r="8507" spans="1:5">
      <c r="A8507" t="s">
        <v>30</v>
      </c>
      <c r="B8507">
        <v>2013</v>
      </c>
      <c r="C8507">
        <v>45</v>
      </c>
      <c r="D8507">
        <v>28</v>
      </c>
      <c r="E8507">
        <v>5166</v>
      </c>
    </row>
    <row r="8508" spans="1:5">
      <c r="A8508" t="s">
        <v>31</v>
      </c>
      <c r="B8508">
        <v>2013</v>
      </c>
      <c r="C8508">
        <v>45</v>
      </c>
      <c r="D8508">
        <v>24</v>
      </c>
      <c r="E8508">
        <v>13841</v>
      </c>
    </row>
    <row r="8509" spans="1:5">
      <c r="A8509" t="s">
        <v>32</v>
      </c>
      <c r="B8509">
        <v>2013</v>
      </c>
      <c r="C8509">
        <v>45</v>
      </c>
      <c r="D8509">
        <v>56</v>
      </c>
      <c r="E8509">
        <v>31794</v>
      </c>
    </row>
    <row r="8510" spans="1:5">
      <c r="A8510" t="s">
        <v>33</v>
      </c>
      <c r="B8510">
        <v>2013</v>
      </c>
      <c r="C8510">
        <v>45</v>
      </c>
      <c r="D8510">
        <v>49</v>
      </c>
      <c r="E8510">
        <v>16880</v>
      </c>
    </row>
    <row r="8511" spans="1:5">
      <c r="A8511" t="s">
        <v>34</v>
      </c>
      <c r="B8511">
        <v>2013</v>
      </c>
      <c r="C8511">
        <v>45</v>
      </c>
      <c r="D8511">
        <v>16</v>
      </c>
      <c r="E8511">
        <v>4721</v>
      </c>
    </row>
    <row r="8512" spans="1:5">
      <c r="A8512" t="s">
        <v>35</v>
      </c>
      <c r="B8512">
        <v>2013</v>
      </c>
      <c r="C8512">
        <v>45</v>
      </c>
      <c r="D8512">
        <v>42</v>
      </c>
      <c r="E8512">
        <v>17973</v>
      </c>
    </row>
    <row r="8513" spans="1:5">
      <c r="A8513" t="s">
        <v>36</v>
      </c>
      <c r="B8513">
        <v>2013</v>
      </c>
      <c r="C8513">
        <v>45</v>
      </c>
      <c r="D8513">
        <v>20</v>
      </c>
      <c r="E8513">
        <v>7357</v>
      </c>
    </row>
    <row r="8514" spans="1:5">
      <c r="A8514" t="s">
        <v>37</v>
      </c>
      <c r="B8514">
        <v>2013</v>
      </c>
      <c r="C8514">
        <v>45</v>
      </c>
      <c r="D8514">
        <v>8</v>
      </c>
      <c r="E8514">
        <v>2653</v>
      </c>
    </row>
    <row r="8515" spans="1:5">
      <c r="A8515" t="s">
        <v>38</v>
      </c>
      <c r="B8515">
        <v>2013</v>
      </c>
      <c r="C8515">
        <v>45</v>
      </c>
      <c r="D8515">
        <v>16</v>
      </c>
      <c r="E8515">
        <v>2752</v>
      </c>
    </row>
    <row r="8516" spans="1:5">
      <c r="A8516" t="s">
        <v>39</v>
      </c>
      <c r="B8516">
        <v>2013</v>
      </c>
      <c r="C8516">
        <v>45</v>
      </c>
      <c r="D8516">
        <v>40</v>
      </c>
      <c r="E8516">
        <v>17741</v>
      </c>
    </row>
    <row r="8517" spans="1:5">
      <c r="A8517" t="s">
        <v>40</v>
      </c>
      <c r="B8517">
        <v>2013</v>
      </c>
      <c r="C8517">
        <v>45</v>
      </c>
      <c r="D8517">
        <v>29</v>
      </c>
      <c r="E8517">
        <v>4750</v>
      </c>
    </row>
    <row r="8518" spans="1:5">
      <c r="A8518" t="s">
        <v>41</v>
      </c>
      <c r="B8518">
        <v>2013</v>
      </c>
      <c r="C8518">
        <v>45</v>
      </c>
      <c r="D8518">
        <v>27</v>
      </c>
      <c r="E8518">
        <v>12513</v>
      </c>
    </row>
    <row r="8519" spans="1:5">
      <c r="A8519" t="s">
        <v>42</v>
      </c>
      <c r="B8519">
        <v>2013</v>
      </c>
      <c r="C8519">
        <v>45</v>
      </c>
      <c r="D8519">
        <v>27</v>
      </c>
      <c r="E8519">
        <v>10637</v>
      </c>
    </row>
    <row r="8520" spans="1:5">
      <c r="A8520" t="s">
        <v>43</v>
      </c>
      <c r="B8520">
        <v>2013</v>
      </c>
      <c r="C8520">
        <v>45</v>
      </c>
      <c r="D8520">
        <v>144</v>
      </c>
      <c r="E8520">
        <v>16226</v>
      </c>
    </row>
    <row r="8521" spans="1:5">
      <c r="A8521" t="s">
        <v>44</v>
      </c>
      <c r="B8521">
        <v>2013</v>
      </c>
      <c r="C8521">
        <v>45</v>
      </c>
      <c r="D8521">
        <v>50</v>
      </c>
      <c r="E8521">
        <v>16151</v>
      </c>
    </row>
    <row r="8522" spans="1:5">
      <c r="A8522" t="s">
        <v>45</v>
      </c>
      <c r="B8522">
        <v>2013</v>
      </c>
      <c r="C8522">
        <v>45</v>
      </c>
      <c r="D8522">
        <v>11</v>
      </c>
      <c r="E8522">
        <v>1277</v>
      </c>
    </row>
    <row r="8523" spans="1:5">
      <c r="A8523" t="s">
        <v>46</v>
      </c>
      <c r="B8523">
        <v>2013</v>
      </c>
      <c r="C8523">
        <v>45</v>
      </c>
      <c r="D8523">
        <v>42</v>
      </c>
      <c r="E8523">
        <v>14313</v>
      </c>
    </row>
    <row r="8524" spans="1:5">
      <c r="A8524" t="s">
        <v>47</v>
      </c>
      <c r="B8524">
        <v>2013</v>
      </c>
      <c r="C8524">
        <v>45</v>
      </c>
      <c r="D8524">
        <v>18</v>
      </c>
      <c r="E8524">
        <v>3482</v>
      </c>
    </row>
    <row r="8525" spans="1:5">
      <c r="A8525" t="s">
        <v>48</v>
      </c>
      <c r="B8525">
        <v>2013</v>
      </c>
      <c r="C8525">
        <v>45</v>
      </c>
      <c r="D8525">
        <v>18</v>
      </c>
      <c r="E8525">
        <v>3901</v>
      </c>
    </row>
    <row r="8526" spans="1:5">
      <c r="A8526" t="s">
        <v>49</v>
      </c>
      <c r="B8526">
        <v>2013</v>
      </c>
      <c r="C8526">
        <v>45</v>
      </c>
      <c r="D8526">
        <v>51</v>
      </c>
      <c r="E8526">
        <v>17963</v>
      </c>
    </row>
    <row r="8527" spans="1:5">
      <c r="A8527" t="s">
        <v>50</v>
      </c>
      <c r="B8527">
        <v>2013</v>
      </c>
      <c r="C8527">
        <v>45</v>
      </c>
      <c r="D8527">
        <v>20</v>
      </c>
      <c r="E8527">
        <v>6558</v>
      </c>
    </row>
    <row r="8528" spans="1:5">
      <c r="A8528" t="s">
        <v>51</v>
      </c>
      <c r="B8528">
        <v>2013</v>
      </c>
      <c r="C8528">
        <v>45</v>
      </c>
      <c r="D8528">
        <v>16</v>
      </c>
      <c r="E8528">
        <v>6656</v>
      </c>
    </row>
    <row r="8529" spans="1:5">
      <c r="A8529" t="s">
        <v>52</v>
      </c>
      <c r="B8529">
        <v>2013</v>
      </c>
      <c r="C8529">
        <v>45</v>
      </c>
      <c r="D8529">
        <v>23</v>
      </c>
      <c r="E8529">
        <v>5395</v>
      </c>
    </row>
    <row r="8530" spans="1:5">
      <c r="A8530" t="s">
        <v>53</v>
      </c>
      <c r="B8530">
        <v>2013</v>
      </c>
      <c r="C8530">
        <v>45</v>
      </c>
      <c r="D8530">
        <v>54</v>
      </c>
      <c r="E8530">
        <v>11890</v>
      </c>
    </row>
    <row r="8531" spans="1:5">
      <c r="A8531" t="s">
        <v>54</v>
      </c>
      <c r="B8531">
        <v>2013</v>
      </c>
      <c r="C8531">
        <v>45</v>
      </c>
      <c r="D8531">
        <v>110</v>
      </c>
      <c r="E8531">
        <v>40277</v>
      </c>
    </row>
    <row r="8532" spans="1:5">
      <c r="A8532" t="s">
        <v>55</v>
      </c>
      <c r="B8532">
        <v>2013</v>
      </c>
      <c r="C8532">
        <v>45</v>
      </c>
      <c r="D8532">
        <v>44</v>
      </c>
      <c r="E8532">
        <v>36263</v>
      </c>
    </row>
    <row r="8533" spans="1:5">
      <c r="A8533" t="s">
        <v>56</v>
      </c>
      <c r="B8533">
        <v>2013</v>
      </c>
      <c r="C8533">
        <v>45</v>
      </c>
      <c r="D8533">
        <v>11</v>
      </c>
      <c r="E8533">
        <v>3380</v>
      </c>
    </row>
    <row r="8534" spans="1:5">
      <c r="A8534" t="s">
        <v>57</v>
      </c>
      <c r="B8534">
        <v>2013</v>
      </c>
      <c r="C8534">
        <v>45</v>
      </c>
      <c r="D8534">
        <v>102</v>
      </c>
      <c r="E8534">
        <v>67038</v>
      </c>
    </row>
    <row r="8535" spans="1:5">
      <c r="A8535" t="s">
        <v>58</v>
      </c>
      <c r="B8535">
        <v>2013</v>
      </c>
      <c r="C8535">
        <v>45</v>
      </c>
      <c r="D8535">
        <v>16</v>
      </c>
      <c r="E8535">
        <v>7023</v>
      </c>
    </row>
    <row r="8536" spans="1:5">
      <c r="A8536" t="s">
        <v>59</v>
      </c>
      <c r="B8536">
        <v>2013</v>
      </c>
      <c r="C8536">
        <v>45</v>
      </c>
      <c r="D8536">
        <v>41</v>
      </c>
      <c r="E8536">
        <v>14417</v>
      </c>
    </row>
    <row r="8537" spans="1:5">
      <c r="A8537" t="s">
        <v>60</v>
      </c>
      <c r="B8537">
        <v>2013</v>
      </c>
      <c r="C8537">
        <v>45</v>
      </c>
      <c r="D8537">
        <v>33</v>
      </c>
      <c r="E8537">
        <v>4552</v>
      </c>
    </row>
    <row r="8538" spans="1:5">
      <c r="A8538" t="s">
        <v>61</v>
      </c>
      <c r="B8538">
        <v>2013</v>
      </c>
      <c r="C8538">
        <v>45</v>
      </c>
      <c r="D8538">
        <v>24</v>
      </c>
      <c r="E8538">
        <v>5725</v>
      </c>
    </row>
    <row r="8539" spans="1:5">
      <c r="A8539" t="s">
        <v>64</v>
      </c>
      <c r="B8539">
        <v>2013</v>
      </c>
      <c r="C8539">
        <v>45</v>
      </c>
      <c r="D8539">
        <v>1</v>
      </c>
      <c r="E8539">
        <v>778</v>
      </c>
    </row>
    <row r="8540" spans="1:5">
      <c r="A8540" t="s">
        <v>63</v>
      </c>
      <c r="B8540">
        <v>2013</v>
      </c>
      <c r="C8540">
        <v>45</v>
      </c>
      <c r="D8540">
        <v>1</v>
      </c>
      <c r="E8540">
        <v>369</v>
      </c>
    </row>
    <row r="8541" spans="1:5">
      <c r="A8541" t="s">
        <v>62</v>
      </c>
      <c r="B8541">
        <v>2013</v>
      </c>
      <c r="C8541">
        <v>45</v>
      </c>
      <c r="D8541">
        <v>73</v>
      </c>
      <c r="E8541">
        <v>91604</v>
      </c>
    </row>
    <row r="8542" spans="1:5">
      <c r="A8542" t="s">
        <v>6</v>
      </c>
      <c r="B8542">
        <v>2013</v>
      </c>
      <c r="C8542">
        <v>46</v>
      </c>
      <c r="D8542">
        <v>32</v>
      </c>
      <c r="E8542">
        <v>15299</v>
      </c>
    </row>
    <row r="8543" spans="1:5">
      <c r="A8543" t="s">
        <v>12</v>
      </c>
      <c r="B8543">
        <v>2013</v>
      </c>
      <c r="C8543">
        <v>46</v>
      </c>
      <c r="D8543">
        <v>10</v>
      </c>
      <c r="E8543">
        <v>2097</v>
      </c>
    </row>
    <row r="8544" spans="1:5">
      <c r="A8544" t="s">
        <v>13</v>
      </c>
      <c r="B8544">
        <v>2013</v>
      </c>
      <c r="C8544">
        <v>46</v>
      </c>
      <c r="D8544">
        <v>63</v>
      </c>
      <c r="E8544">
        <v>27334</v>
      </c>
    </row>
    <row r="8545" spans="1:5">
      <c r="A8545" t="s">
        <v>14</v>
      </c>
      <c r="B8545">
        <v>2013</v>
      </c>
      <c r="C8545">
        <v>46</v>
      </c>
      <c r="D8545">
        <v>17</v>
      </c>
      <c r="E8545">
        <v>4486</v>
      </c>
    </row>
    <row r="8546" spans="1:5">
      <c r="A8546" t="s">
        <v>15</v>
      </c>
      <c r="B8546">
        <v>2013</v>
      </c>
      <c r="C8546">
        <v>46</v>
      </c>
      <c r="D8546">
        <v>146</v>
      </c>
      <c r="E8546">
        <v>38750</v>
      </c>
    </row>
    <row r="8547" spans="1:5">
      <c r="A8547" t="s">
        <v>16</v>
      </c>
      <c r="B8547">
        <v>2013</v>
      </c>
      <c r="C8547">
        <v>46</v>
      </c>
      <c r="D8547">
        <v>9</v>
      </c>
      <c r="E8547">
        <v>22250</v>
      </c>
    </row>
    <row r="8548" spans="1:5">
      <c r="A8548" t="s">
        <v>17</v>
      </c>
      <c r="B8548">
        <v>2013</v>
      </c>
      <c r="C8548">
        <v>46</v>
      </c>
      <c r="D8548">
        <v>25</v>
      </c>
      <c r="E8548">
        <v>4505</v>
      </c>
    </row>
    <row r="8549" spans="1:5">
      <c r="A8549" t="s">
        <v>18</v>
      </c>
      <c r="B8549">
        <v>2013</v>
      </c>
      <c r="C8549">
        <v>46</v>
      </c>
      <c r="D8549">
        <v>12</v>
      </c>
      <c r="E8549">
        <v>2730</v>
      </c>
    </row>
    <row r="8550" spans="1:5">
      <c r="A8550" t="s">
        <v>19</v>
      </c>
      <c r="B8550">
        <v>2013</v>
      </c>
      <c r="C8550">
        <v>46</v>
      </c>
      <c r="D8550">
        <v>3</v>
      </c>
      <c r="E8550">
        <v>1885</v>
      </c>
    </row>
    <row r="8551" spans="1:5">
      <c r="A8551" t="s">
        <v>20</v>
      </c>
      <c r="B8551">
        <v>2013</v>
      </c>
      <c r="C8551">
        <v>46</v>
      </c>
      <c r="D8551">
        <v>0</v>
      </c>
      <c r="E8551">
        <v>0</v>
      </c>
    </row>
    <row r="8552" spans="1:5">
      <c r="A8552" t="s">
        <v>21</v>
      </c>
      <c r="B8552">
        <v>2013</v>
      </c>
      <c r="C8552">
        <v>46</v>
      </c>
      <c r="D8552">
        <v>40</v>
      </c>
      <c r="E8552">
        <v>34861</v>
      </c>
    </row>
    <row r="8553" spans="1:5">
      <c r="A8553" t="s">
        <v>22</v>
      </c>
      <c r="B8553">
        <v>2013</v>
      </c>
      <c r="C8553">
        <v>46</v>
      </c>
      <c r="D8553">
        <v>19</v>
      </c>
      <c r="E8553">
        <v>1693</v>
      </c>
    </row>
    <row r="8554" spans="1:5">
      <c r="A8554" t="s">
        <v>23</v>
      </c>
      <c r="B8554">
        <v>2013</v>
      </c>
      <c r="C8554">
        <v>46</v>
      </c>
      <c r="D8554">
        <v>8</v>
      </c>
      <c r="E8554">
        <v>3101</v>
      </c>
    </row>
    <row r="8555" spans="1:5">
      <c r="A8555" t="s">
        <v>24</v>
      </c>
      <c r="B8555">
        <v>2013</v>
      </c>
      <c r="C8555">
        <v>46</v>
      </c>
      <c r="D8555">
        <v>103</v>
      </c>
      <c r="E8555">
        <v>58668</v>
      </c>
    </row>
    <row r="8556" spans="1:5">
      <c r="A8556" t="s">
        <v>25</v>
      </c>
      <c r="B8556">
        <v>2013</v>
      </c>
      <c r="C8556">
        <v>46</v>
      </c>
      <c r="D8556">
        <v>38</v>
      </c>
      <c r="E8556">
        <v>9835</v>
      </c>
    </row>
    <row r="8557" spans="1:5">
      <c r="A8557" t="s">
        <v>26</v>
      </c>
      <c r="B8557">
        <v>2013</v>
      </c>
      <c r="C8557">
        <v>46</v>
      </c>
      <c r="D8557">
        <v>21</v>
      </c>
      <c r="E8557">
        <v>34206</v>
      </c>
    </row>
    <row r="8558" spans="1:5">
      <c r="A8558" t="s">
        <v>27</v>
      </c>
      <c r="B8558">
        <v>2013</v>
      </c>
      <c r="C8558">
        <v>46</v>
      </c>
      <c r="D8558">
        <v>33</v>
      </c>
      <c r="E8558">
        <v>7336</v>
      </c>
    </row>
    <row r="8559" spans="1:5">
      <c r="A8559" t="s">
        <v>28</v>
      </c>
      <c r="B8559">
        <v>2013</v>
      </c>
      <c r="C8559">
        <v>46</v>
      </c>
      <c r="D8559">
        <v>17</v>
      </c>
      <c r="E8559">
        <v>20879</v>
      </c>
    </row>
    <row r="8560" spans="1:5">
      <c r="A8560" t="s">
        <v>29</v>
      </c>
      <c r="B8560">
        <v>2013</v>
      </c>
      <c r="C8560">
        <v>46</v>
      </c>
      <c r="D8560">
        <v>60</v>
      </c>
      <c r="E8560">
        <v>34024</v>
      </c>
    </row>
    <row r="8561" spans="1:5">
      <c r="A8561" t="s">
        <v>30</v>
      </c>
      <c r="B8561">
        <v>2013</v>
      </c>
      <c r="C8561">
        <v>46</v>
      </c>
      <c r="D8561">
        <v>31</v>
      </c>
      <c r="E8561">
        <v>5442</v>
      </c>
    </row>
    <row r="8562" spans="1:5">
      <c r="A8562" t="s">
        <v>31</v>
      </c>
      <c r="B8562">
        <v>2013</v>
      </c>
      <c r="C8562">
        <v>46</v>
      </c>
      <c r="D8562">
        <v>24</v>
      </c>
      <c r="E8562">
        <v>11692</v>
      </c>
    </row>
    <row r="8563" spans="1:5">
      <c r="A8563" t="s">
        <v>32</v>
      </c>
      <c r="B8563">
        <v>2013</v>
      </c>
      <c r="C8563">
        <v>46</v>
      </c>
      <c r="D8563">
        <v>56</v>
      </c>
      <c r="E8563">
        <v>30877</v>
      </c>
    </row>
    <row r="8564" spans="1:5">
      <c r="A8564" t="s">
        <v>33</v>
      </c>
      <c r="B8564">
        <v>2013</v>
      </c>
      <c r="C8564">
        <v>46</v>
      </c>
      <c r="D8564">
        <v>51</v>
      </c>
      <c r="E8564">
        <v>17042</v>
      </c>
    </row>
    <row r="8565" spans="1:5">
      <c r="A8565" t="s">
        <v>34</v>
      </c>
      <c r="B8565">
        <v>2013</v>
      </c>
      <c r="C8565">
        <v>46</v>
      </c>
      <c r="D8565">
        <v>15</v>
      </c>
      <c r="E8565">
        <v>4313</v>
      </c>
    </row>
    <row r="8566" spans="1:5">
      <c r="A8566" t="s">
        <v>35</v>
      </c>
      <c r="B8566">
        <v>2013</v>
      </c>
      <c r="C8566">
        <v>46</v>
      </c>
      <c r="D8566">
        <v>43</v>
      </c>
      <c r="E8566">
        <v>17699</v>
      </c>
    </row>
    <row r="8567" spans="1:5">
      <c r="A8567" t="s">
        <v>36</v>
      </c>
      <c r="B8567">
        <v>2013</v>
      </c>
      <c r="C8567">
        <v>46</v>
      </c>
      <c r="D8567">
        <v>22</v>
      </c>
      <c r="E8567">
        <v>7674</v>
      </c>
    </row>
    <row r="8568" spans="1:5">
      <c r="A8568" t="s">
        <v>37</v>
      </c>
      <c r="B8568">
        <v>2013</v>
      </c>
      <c r="C8568">
        <v>46</v>
      </c>
      <c r="D8568">
        <v>7</v>
      </c>
      <c r="E8568">
        <v>1693</v>
      </c>
    </row>
    <row r="8569" spans="1:5">
      <c r="A8569" t="s">
        <v>38</v>
      </c>
      <c r="B8569">
        <v>2013</v>
      </c>
      <c r="C8569">
        <v>46</v>
      </c>
      <c r="D8569">
        <v>16</v>
      </c>
      <c r="E8569">
        <v>2623</v>
      </c>
    </row>
    <row r="8570" spans="1:5">
      <c r="A8570" t="s">
        <v>39</v>
      </c>
      <c r="B8570">
        <v>2013</v>
      </c>
      <c r="C8570">
        <v>46</v>
      </c>
      <c r="D8570">
        <v>39</v>
      </c>
      <c r="E8570">
        <v>17620</v>
      </c>
    </row>
    <row r="8571" spans="1:5">
      <c r="A8571" t="s">
        <v>40</v>
      </c>
      <c r="B8571">
        <v>2013</v>
      </c>
      <c r="C8571">
        <v>46</v>
      </c>
      <c r="D8571">
        <v>28</v>
      </c>
      <c r="E8571">
        <v>4710</v>
      </c>
    </row>
    <row r="8572" spans="1:5">
      <c r="A8572" t="s">
        <v>41</v>
      </c>
      <c r="B8572">
        <v>2013</v>
      </c>
      <c r="C8572">
        <v>46</v>
      </c>
      <c r="D8572">
        <v>27</v>
      </c>
      <c r="E8572">
        <v>12472</v>
      </c>
    </row>
    <row r="8573" spans="1:5">
      <c r="A8573" t="s">
        <v>42</v>
      </c>
      <c r="B8573">
        <v>2013</v>
      </c>
      <c r="C8573">
        <v>46</v>
      </c>
      <c r="D8573">
        <v>28</v>
      </c>
      <c r="E8573">
        <v>10587</v>
      </c>
    </row>
    <row r="8574" spans="1:5">
      <c r="A8574" t="s">
        <v>43</v>
      </c>
      <c r="B8574">
        <v>2013</v>
      </c>
      <c r="C8574">
        <v>46</v>
      </c>
      <c r="D8574">
        <v>143</v>
      </c>
      <c r="E8574">
        <v>16053</v>
      </c>
    </row>
    <row r="8575" spans="1:5">
      <c r="A8575" t="s">
        <v>44</v>
      </c>
      <c r="B8575">
        <v>2013</v>
      </c>
      <c r="C8575">
        <v>46</v>
      </c>
      <c r="D8575">
        <v>55</v>
      </c>
      <c r="E8575">
        <v>16961</v>
      </c>
    </row>
    <row r="8576" spans="1:5">
      <c r="A8576" t="s">
        <v>45</v>
      </c>
      <c r="B8576">
        <v>2013</v>
      </c>
      <c r="C8576">
        <v>46</v>
      </c>
      <c r="D8576">
        <v>11</v>
      </c>
      <c r="E8576">
        <v>1439</v>
      </c>
    </row>
    <row r="8577" spans="1:5">
      <c r="A8577" t="s">
        <v>46</v>
      </c>
      <c r="B8577">
        <v>2013</v>
      </c>
      <c r="C8577">
        <v>46</v>
      </c>
      <c r="D8577">
        <v>47</v>
      </c>
      <c r="E8577">
        <v>16570</v>
      </c>
    </row>
    <row r="8578" spans="1:5">
      <c r="A8578" t="s">
        <v>47</v>
      </c>
      <c r="B8578">
        <v>2013</v>
      </c>
      <c r="C8578">
        <v>46</v>
      </c>
      <c r="D8578">
        <v>20</v>
      </c>
      <c r="E8578">
        <v>4122</v>
      </c>
    </row>
    <row r="8579" spans="1:5">
      <c r="A8579" t="s">
        <v>48</v>
      </c>
      <c r="B8579">
        <v>2013</v>
      </c>
      <c r="C8579">
        <v>46</v>
      </c>
      <c r="D8579">
        <v>18</v>
      </c>
      <c r="E8579">
        <v>3712</v>
      </c>
    </row>
    <row r="8580" spans="1:5">
      <c r="A8580" t="s">
        <v>49</v>
      </c>
      <c r="B8580">
        <v>2013</v>
      </c>
      <c r="C8580">
        <v>46</v>
      </c>
      <c r="D8580">
        <v>49</v>
      </c>
      <c r="E8580">
        <v>15888</v>
      </c>
    </row>
    <row r="8581" spans="1:5">
      <c r="A8581" t="s">
        <v>50</v>
      </c>
      <c r="B8581">
        <v>2013</v>
      </c>
      <c r="C8581">
        <v>46</v>
      </c>
      <c r="D8581">
        <v>20</v>
      </c>
      <c r="E8581">
        <v>6261</v>
      </c>
    </row>
    <row r="8582" spans="1:5">
      <c r="A8582" t="s">
        <v>51</v>
      </c>
      <c r="B8582">
        <v>2013</v>
      </c>
      <c r="C8582">
        <v>46</v>
      </c>
      <c r="D8582">
        <v>15</v>
      </c>
      <c r="E8582">
        <v>6506</v>
      </c>
    </row>
    <row r="8583" spans="1:5">
      <c r="A8583" t="s">
        <v>52</v>
      </c>
      <c r="B8583">
        <v>2013</v>
      </c>
      <c r="C8583">
        <v>46</v>
      </c>
      <c r="D8583">
        <v>24</v>
      </c>
      <c r="E8583">
        <v>5773</v>
      </c>
    </row>
    <row r="8584" spans="1:5">
      <c r="A8584" t="s">
        <v>53</v>
      </c>
      <c r="B8584">
        <v>2013</v>
      </c>
      <c r="C8584">
        <v>46</v>
      </c>
      <c r="D8584">
        <v>55</v>
      </c>
      <c r="E8584">
        <v>11365</v>
      </c>
    </row>
    <row r="8585" spans="1:5">
      <c r="A8585" t="s">
        <v>54</v>
      </c>
      <c r="B8585">
        <v>2013</v>
      </c>
      <c r="C8585">
        <v>46</v>
      </c>
      <c r="D8585">
        <v>124</v>
      </c>
      <c r="E8585">
        <v>46149</v>
      </c>
    </row>
    <row r="8586" spans="1:5">
      <c r="A8586" t="s">
        <v>55</v>
      </c>
      <c r="B8586">
        <v>2013</v>
      </c>
      <c r="C8586">
        <v>46</v>
      </c>
      <c r="D8586">
        <v>43</v>
      </c>
      <c r="E8586">
        <v>32305</v>
      </c>
    </row>
    <row r="8587" spans="1:5">
      <c r="A8587" t="s">
        <v>56</v>
      </c>
      <c r="B8587">
        <v>2013</v>
      </c>
      <c r="C8587">
        <v>46</v>
      </c>
      <c r="D8587">
        <v>11</v>
      </c>
      <c r="E8587">
        <v>3618</v>
      </c>
    </row>
    <row r="8588" spans="1:5">
      <c r="A8588" t="s">
        <v>57</v>
      </c>
      <c r="B8588">
        <v>2013</v>
      </c>
      <c r="C8588">
        <v>46</v>
      </c>
      <c r="D8588">
        <v>107</v>
      </c>
      <c r="E8588">
        <v>70230</v>
      </c>
    </row>
    <row r="8589" spans="1:5">
      <c r="A8589" t="s">
        <v>58</v>
      </c>
      <c r="B8589">
        <v>2013</v>
      </c>
      <c r="C8589">
        <v>46</v>
      </c>
      <c r="D8589">
        <v>16</v>
      </c>
      <c r="E8589">
        <v>6631</v>
      </c>
    </row>
    <row r="8590" spans="1:5">
      <c r="A8590" t="s">
        <v>59</v>
      </c>
      <c r="B8590">
        <v>2013</v>
      </c>
      <c r="C8590">
        <v>46</v>
      </c>
      <c r="D8590">
        <v>43</v>
      </c>
      <c r="E8590">
        <v>14003</v>
      </c>
    </row>
    <row r="8591" spans="1:5">
      <c r="A8591" t="s">
        <v>60</v>
      </c>
      <c r="B8591">
        <v>2013</v>
      </c>
      <c r="C8591">
        <v>46</v>
      </c>
      <c r="D8591">
        <v>34</v>
      </c>
      <c r="E8591">
        <v>4488</v>
      </c>
    </row>
    <row r="8592" spans="1:5">
      <c r="A8592" t="s">
        <v>61</v>
      </c>
      <c r="B8592">
        <v>2013</v>
      </c>
      <c r="C8592">
        <v>46</v>
      </c>
      <c r="D8592">
        <v>24</v>
      </c>
      <c r="E8592">
        <v>5085</v>
      </c>
    </row>
    <row r="8593" spans="1:5">
      <c r="A8593" t="s">
        <v>64</v>
      </c>
      <c r="B8593">
        <v>2013</v>
      </c>
      <c r="C8593">
        <v>46</v>
      </c>
      <c r="D8593">
        <v>1</v>
      </c>
      <c r="E8593">
        <v>711</v>
      </c>
    </row>
    <row r="8594" spans="1:5">
      <c r="A8594" t="s">
        <v>63</v>
      </c>
      <c r="B8594">
        <v>2013</v>
      </c>
      <c r="C8594">
        <v>46</v>
      </c>
      <c r="D8594">
        <v>1</v>
      </c>
      <c r="E8594">
        <v>361</v>
      </c>
    </row>
    <row r="8595" spans="1:5">
      <c r="A8595" t="s">
        <v>62</v>
      </c>
      <c r="B8595">
        <v>2013</v>
      </c>
      <c r="C8595">
        <v>46</v>
      </c>
      <c r="D8595">
        <v>71</v>
      </c>
      <c r="E8595">
        <v>91438</v>
      </c>
    </row>
    <row r="8596" spans="1:5">
      <c r="A8596" t="s">
        <v>6</v>
      </c>
      <c r="B8596">
        <v>2013</v>
      </c>
      <c r="C8596">
        <v>47</v>
      </c>
      <c r="D8596">
        <v>32</v>
      </c>
      <c r="E8596">
        <v>15519</v>
      </c>
    </row>
    <row r="8597" spans="1:5">
      <c r="A8597" t="s">
        <v>12</v>
      </c>
      <c r="B8597">
        <v>2013</v>
      </c>
      <c r="C8597">
        <v>47</v>
      </c>
      <c r="D8597">
        <v>9</v>
      </c>
      <c r="E8597">
        <v>2046</v>
      </c>
    </row>
    <row r="8598" spans="1:5">
      <c r="A8598" t="s">
        <v>13</v>
      </c>
      <c r="B8598">
        <v>2013</v>
      </c>
      <c r="C8598">
        <v>47</v>
      </c>
      <c r="D8598">
        <v>62</v>
      </c>
      <c r="E8598">
        <v>28619</v>
      </c>
    </row>
    <row r="8599" spans="1:5">
      <c r="A8599" t="s">
        <v>14</v>
      </c>
      <c r="B8599">
        <v>2013</v>
      </c>
      <c r="C8599">
        <v>47</v>
      </c>
      <c r="D8599">
        <v>17</v>
      </c>
      <c r="E8599">
        <v>4413</v>
      </c>
    </row>
    <row r="8600" spans="1:5">
      <c r="A8600" t="s">
        <v>15</v>
      </c>
      <c r="B8600">
        <v>2013</v>
      </c>
      <c r="C8600">
        <v>47</v>
      </c>
      <c r="D8600">
        <v>138</v>
      </c>
      <c r="E8600">
        <v>40674</v>
      </c>
    </row>
    <row r="8601" spans="1:5">
      <c r="A8601" t="s">
        <v>16</v>
      </c>
      <c r="B8601">
        <v>2013</v>
      </c>
      <c r="C8601">
        <v>47</v>
      </c>
      <c r="D8601">
        <v>9</v>
      </c>
      <c r="E8601">
        <v>22399</v>
      </c>
    </row>
    <row r="8602" spans="1:5">
      <c r="A8602" t="s">
        <v>17</v>
      </c>
      <c r="B8602">
        <v>2013</v>
      </c>
      <c r="C8602">
        <v>47</v>
      </c>
      <c r="D8602">
        <v>19</v>
      </c>
      <c r="E8602">
        <v>3150</v>
      </c>
    </row>
    <row r="8603" spans="1:5">
      <c r="A8603" t="s">
        <v>18</v>
      </c>
      <c r="B8603">
        <v>2013</v>
      </c>
      <c r="C8603">
        <v>47</v>
      </c>
      <c r="D8603">
        <v>13</v>
      </c>
      <c r="E8603">
        <v>3212</v>
      </c>
    </row>
    <row r="8604" spans="1:5">
      <c r="A8604" t="s">
        <v>19</v>
      </c>
      <c r="B8604">
        <v>2013</v>
      </c>
      <c r="C8604">
        <v>47</v>
      </c>
      <c r="D8604">
        <v>3</v>
      </c>
      <c r="E8604">
        <v>1866</v>
      </c>
    </row>
    <row r="8605" spans="1:5">
      <c r="A8605" t="s">
        <v>20</v>
      </c>
      <c r="B8605">
        <v>2013</v>
      </c>
      <c r="C8605">
        <v>47</v>
      </c>
      <c r="D8605">
        <v>0</v>
      </c>
      <c r="E8605">
        <v>0</v>
      </c>
    </row>
    <row r="8606" spans="1:5">
      <c r="A8606" t="s">
        <v>21</v>
      </c>
      <c r="B8606">
        <v>2013</v>
      </c>
      <c r="C8606">
        <v>47</v>
      </c>
      <c r="D8606">
        <v>38</v>
      </c>
      <c r="E8606">
        <v>37204</v>
      </c>
    </row>
    <row r="8607" spans="1:5">
      <c r="A8607" t="s">
        <v>22</v>
      </c>
      <c r="B8607">
        <v>2013</v>
      </c>
      <c r="C8607">
        <v>47</v>
      </c>
      <c r="D8607">
        <v>19</v>
      </c>
      <c r="E8607">
        <v>1814</v>
      </c>
    </row>
    <row r="8608" spans="1:5">
      <c r="A8608" t="s">
        <v>23</v>
      </c>
      <c r="B8608">
        <v>2013</v>
      </c>
      <c r="C8608">
        <v>47</v>
      </c>
      <c r="D8608">
        <v>7</v>
      </c>
      <c r="E8608">
        <v>2107</v>
      </c>
    </row>
    <row r="8609" spans="1:5">
      <c r="A8609" t="s">
        <v>24</v>
      </c>
      <c r="B8609">
        <v>2013</v>
      </c>
      <c r="C8609">
        <v>47</v>
      </c>
      <c r="D8609">
        <v>104</v>
      </c>
      <c r="E8609">
        <v>56729</v>
      </c>
    </row>
    <row r="8610" spans="1:5">
      <c r="A8610" t="s">
        <v>25</v>
      </c>
      <c r="B8610">
        <v>2013</v>
      </c>
      <c r="C8610">
        <v>47</v>
      </c>
      <c r="D8610">
        <v>39</v>
      </c>
      <c r="E8610">
        <v>9597</v>
      </c>
    </row>
    <row r="8611" spans="1:5">
      <c r="A8611" t="s">
        <v>26</v>
      </c>
      <c r="B8611">
        <v>2013</v>
      </c>
      <c r="C8611">
        <v>47</v>
      </c>
      <c r="D8611">
        <v>20</v>
      </c>
      <c r="E8611">
        <v>32705</v>
      </c>
    </row>
    <row r="8612" spans="1:5">
      <c r="A8612" t="s">
        <v>27</v>
      </c>
      <c r="B8612">
        <v>2013</v>
      </c>
      <c r="C8612">
        <v>47</v>
      </c>
      <c r="D8612">
        <v>35</v>
      </c>
      <c r="E8612">
        <v>7580</v>
      </c>
    </row>
    <row r="8613" spans="1:5">
      <c r="A8613" t="s">
        <v>28</v>
      </c>
      <c r="B8613">
        <v>2013</v>
      </c>
      <c r="C8613">
        <v>47</v>
      </c>
      <c r="D8613">
        <v>16</v>
      </c>
      <c r="E8613">
        <v>22013</v>
      </c>
    </row>
    <row r="8614" spans="1:5">
      <c r="A8614" t="s">
        <v>29</v>
      </c>
      <c r="B8614">
        <v>2013</v>
      </c>
      <c r="C8614">
        <v>47</v>
      </c>
      <c r="D8614">
        <v>51</v>
      </c>
      <c r="E8614">
        <v>31203</v>
      </c>
    </row>
    <row r="8615" spans="1:5">
      <c r="A8615" t="s">
        <v>30</v>
      </c>
      <c r="B8615">
        <v>2013</v>
      </c>
      <c r="C8615">
        <v>47</v>
      </c>
      <c r="D8615">
        <v>26</v>
      </c>
      <c r="E8615">
        <v>5018</v>
      </c>
    </row>
    <row r="8616" spans="1:5">
      <c r="A8616" t="s">
        <v>31</v>
      </c>
      <c r="B8616">
        <v>2013</v>
      </c>
      <c r="C8616">
        <v>47</v>
      </c>
      <c r="D8616">
        <v>20</v>
      </c>
      <c r="E8616">
        <v>11512</v>
      </c>
    </row>
    <row r="8617" spans="1:5">
      <c r="A8617" t="s">
        <v>32</v>
      </c>
      <c r="B8617">
        <v>2013</v>
      </c>
      <c r="C8617">
        <v>47</v>
      </c>
      <c r="D8617">
        <v>56</v>
      </c>
      <c r="E8617">
        <v>30917</v>
      </c>
    </row>
    <row r="8618" spans="1:5">
      <c r="A8618" t="s">
        <v>33</v>
      </c>
      <c r="B8618">
        <v>2013</v>
      </c>
      <c r="C8618">
        <v>47</v>
      </c>
      <c r="D8618">
        <v>49</v>
      </c>
      <c r="E8618">
        <v>14479</v>
      </c>
    </row>
    <row r="8619" spans="1:5">
      <c r="A8619" t="s">
        <v>34</v>
      </c>
      <c r="B8619">
        <v>2013</v>
      </c>
      <c r="C8619">
        <v>47</v>
      </c>
      <c r="D8619">
        <v>17</v>
      </c>
      <c r="E8619">
        <v>4519</v>
      </c>
    </row>
    <row r="8620" spans="1:5">
      <c r="A8620" t="s">
        <v>35</v>
      </c>
      <c r="B8620">
        <v>2013</v>
      </c>
      <c r="C8620">
        <v>47</v>
      </c>
      <c r="D8620">
        <v>43</v>
      </c>
      <c r="E8620">
        <v>18441</v>
      </c>
    </row>
    <row r="8621" spans="1:5">
      <c r="A8621" t="s">
        <v>36</v>
      </c>
      <c r="B8621">
        <v>2013</v>
      </c>
      <c r="C8621">
        <v>47</v>
      </c>
      <c r="D8621">
        <v>20</v>
      </c>
      <c r="E8621">
        <v>7129</v>
      </c>
    </row>
    <row r="8622" spans="1:5">
      <c r="A8622" t="s">
        <v>37</v>
      </c>
      <c r="B8622">
        <v>2013</v>
      </c>
      <c r="C8622">
        <v>47</v>
      </c>
      <c r="D8622">
        <v>7</v>
      </c>
      <c r="E8622">
        <v>1785</v>
      </c>
    </row>
    <row r="8623" spans="1:5">
      <c r="A8623" t="s">
        <v>38</v>
      </c>
      <c r="B8623">
        <v>2013</v>
      </c>
      <c r="C8623">
        <v>47</v>
      </c>
      <c r="D8623">
        <v>16</v>
      </c>
      <c r="E8623">
        <v>2502</v>
      </c>
    </row>
    <row r="8624" spans="1:5">
      <c r="A8624" t="s">
        <v>39</v>
      </c>
      <c r="B8624">
        <v>2013</v>
      </c>
      <c r="C8624">
        <v>47</v>
      </c>
      <c r="D8624">
        <v>43</v>
      </c>
      <c r="E8624">
        <v>18402</v>
      </c>
    </row>
    <row r="8625" spans="1:5">
      <c r="A8625" t="s">
        <v>40</v>
      </c>
      <c r="B8625">
        <v>2013</v>
      </c>
      <c r="C8625">
        <v>47</v>
      </c>
      <c r="D8625">
        <v>29</v>
      </c>
      <c r="E8625">
        <v>5091</v>
      </c>
    </row>
    <row r="8626" spans="1:5">
      <c r="A8626" t="s">
        <v>41</v>
      </c>
      <c r="B8626">
        <v>2013</v>
      </c>
      <c r="C8626">
        <v>47</v>
      </c>
      <c r="D8626">
        <v>26</v>
      </c>
      <c r="E8626">
        <v>8932</v>
      </c>
    </row>
    <row r="8627" spans="1:5">
      <c r="A8627" t="s">
        <v>42</v>
      </c>
      <c r="B8627">
        <v>2013</v>
      </c>
      <c r="C8627">
        <v>47</v>
      </c>
      <c r="D8627">
        <v>28</v>
      </c>
      <c r="E8627">
        <v>10926</v>
      </c>
    </row>
    <row r="8628" spans="1:5">
      <c r="A8628" t="s">
        <v>43</v>
      </c>
      <c r="B8628">
        <v>2013</v>
      </c>
      <c r="C8628">
        <v>47</v>
      </c>
      <c r="D8628">
        <v>143</v>
      </c>
      <c r="E8628">
        <v>15515</v>
      </c>
    </row>
    <row r="8629" spans="1:5">
      <c r="A8629" t="s">
        <v>44</v>
      </c>
      <c r="B8629">
        <v>2013</v>
      </c>
      <c r="C8629">
        <v>47</v>
      </c>
      <c r="D8629">
        <v>54</v>
      </c>
      <c r="E8629">
        <v>17586</v>
      </c>
    </row>
    <row r="8630" spans="1:5">
      <c r="A8630" t="s">
        <v>45</v>
      </c>
      <c r="B8630">
        <v>2013</v>
      </c>
      <c r="C8630">
        <v>47</v>
      </c>
      <c r="D8630">
        <v>12</v>
      </c>
      <c r="E8630">
        <v>1555</v>
      </c>
    </row>
    <row r="8631" spans="1:5">
      <c r="A8631" t="s">
        <v>46</v>
      </c>
      <c r="B8631">
        <v>2013</v>
      </c>
      <c r="C8631">
        <v>47</v>
      </c>
      <c r="D8631">
        <v>46</v>
      </c>
      <c r="E8631">
        <v>16084</v>
      </c>
    </row>
    <row r="8632" spans="1:5">
      <c r="A8632" t="s">
        <v>47</v>
      </c>
      <c r="B8632">
        <v>2013</v>
      </c>
      <c r="C8632">
        <v>47</v>
      </c>
      <c r="D8632">
        <v>20</v>
      </c>
      <c r="E8632">
        <v>4507</v>
      </c>
    </row>
    <row r="8633" spans="1:5">
      <c r="A8633" t="s">
        <v>48</v>
      </c>
      <c r="B8633">
        <v>2013</v>
      </c>
      <c r="C8633">
        <v>47</v>
      </c>
      <c r="D8633">
        <v>16</v>
      </c>
      <c r="E8633">
        <v>3624</v>
      </c>
    </row>
    <row r="8634" spans="1:5">
      <c r="A8634" t="s">
        <v>49</v>
      </c>
      <c r="B8634">
        <v>2013</v>
      </c>
      <c r="C8634">
        <v>47</v>
      </c>
      <c r="D8634">
        <v>50</v>
      </c>
      <c r="E8634">
        <v>16265</v>
      </c>
    </row>
    <row r="8635" spans="1:5">
      <c r="A8635" t="s">
        <v>50</v>
      </c>
      <c r="B8635">
        <v>2013</v>
      </c>
      <c r="C8635">
        <v>47</v>
      </c>
      <c r="D8635">
        <v>20</v>
      </c>
      <c r="E8635">
        <v>6755</v>
      </c>
    </row>
    <row r="8636" spans="1:5">
      <c r="A8636" t="s">
        <v>51</v>
      </c>
      <c r="B8636">
        <v>2013</v>
      </c>
      <c r="C8636">
        <v>47</v>
      </c>
      <c r="D8636">
        <v>16</v>
      </c>
      <c r="E8636">
        <v>6977</v>
      </c>
    </row>
    <row r="8637" spans="1:5">
      <c r="A8637" t="s">
        <v>52</v>
      </c>
      <c r="B8637">
        <v>2013</v>
      </c>
      <c r="C8637">
        <v>47</v>
      </c>
      <c r="D8637">
        <v>24</v>
      </c>
      <c r="E8637">
        <v>6137</v>
      </c>
    </row>
    <row r="8638" spans="1:5">
      <c r="A8638" t="s">
        <v>53</v>
      </c>
      <c r="B8638">
        <v>2013</v>
      </c>
      <c r="C8638">
        <v>47</v>
      </c>
      <c r="D8638">
        <v>52</v>
      </c>
      <c r="E8638">
        <v>10810</v>
      </c>
    </row>
    <row r="8639" spans="1:5">
      <c r="A8639" t="s">
        <v>54</v>
      </c>
      <c r="B8639">
        <v>2013</v>
      </c>
      <c r="C8639">
        <v>47</v>
      </c>
      <c r="D8639">
        <v>120</v>
      </c>
      <c r="E8639">
        <v>46565</v>
      </c>
    </row>
    <row r="8640" spans="1:5">
      <c r="A8640" t="s">
        <v>55</v>
      </c>
      <c r="B8640">
        <v>2013</v>
      </c>
      <c r="C8640">
        <v>47</v>
      </c>
      <c r="D8640">
        <v>44</v>
      </c>
      <c r="E8640">
        <v>37834</v>
      </c>
    </row>
    <row r="8641" spans="1:5">
      <c r="A8641" t="s">
        <v>56</v>
      </c>
      <c r="B8641">
        <v>2013</v>
      </c>
      <c r="C8641">
        <v>47</v>
      </c>
      <c r="D8641">
        <v>10</v>
      </c>
      <c r="E8641">
        <v>3370</v>
      </c>
    </row>
    <row r="8642" spans="1:5">
      <c r="A8642" t="s">
        <v>57</v>
      </c>
      <c r="B8642">
        <v>2013</v>
      </c>
      <c r="C8642">
        <v>47</v>
      </c>
      <c r="D8642">
        <v>107</v>
      </c>
      <c r="E8642">
        <v>71661</v>
      </c>
    </row>
    <row r="8643" spans="1:5">
      <c r="A8643" t="s">
        <v>58</v>
      </c>
      <c r="B8643">
        <v>2013</v>
      </c>
      <c r="C8643">
        <v>47</v>
      </c>
      <c r="D8643">
        <v>16</v>
      </c>
      <c r="E8643">
        <v>6867</v>
      </c>
    </row>
    <row r="8644" spans="1:5">
      <c r="A8644" t="s">
        <v>59</v>
      </c>
      <c r="B8644">
        <v>2013</v>
      </c>
      <c r="C8644">
        <v>47</v>
      </c>
      <c r="D8644">
        <v>42</v>
      </c>
      <c r="E8644">
        <v>13073</v>
      </c>
    </row>
    <row r="8645" spans="1:5">
      <c r="A8645" t="s">
        <v>60</v>
      </c>
      <c r="B8645">
        <v>2013</v>
      </c>
      <c r="C8645">
        <v>47</v>
      </c>
      <c r="D8645">
        <v>34</v>
      </c>
      <c r="E8645">
        <v>4414</v>
      </c>
    </row>
    <row r="8646" spans="1:5">
      <c r="A8646" t="s">
        <v>61</v>
      </c>
      <c r="B8646">
        <v>2013</v>
      </c>
      <c r="C8646">
        <v>47</v>
      </c>
      <c r="D8646">
        <v>23</v>
      </c>
      <c r="E8646">
        <v>5233</v>
      </c>
    </row>
    <row r="8647" spans="1:5">
      <c r="A8647" t="s">
        <v>64</v>
      </c>
      <c r="B8647">
        <v>2013</v>
      </c>
      <c r="C8647">
        <v>47</v>
      </c>
      <c r="D8647">
        <v>1</v>
      </c>
      <c r="E8647">
        <v>680</v>
      </c>
    </row>
    <row r="8648" spans="1:5">
      <c r="A8648" t="s">
        <v>63</v>
      </c>
      <c r="B8648">
        <v>2013</v>
      </c>
      <c r="C8648">
        <v>47</v>
      </c>
      <c r="D8648">
        <v>1</v>
      </c>
      <c r="E8648">
        <v>397</v>
      </c>
    </row>
    <row r="8649" spans="1:5">
      <c r="A8649" t="s">
        <v>62</v>
      </c>
      <c r="B8649">
        <v>2013</v>
      </c>
      <c r="C8649">
        <v>47</v>
      </c>
      <c r="D8649">
        <v>71</v>
      </c>
      <c r="E8649">
        <v>93497</v>
      </c>
    </row>
    <row r="8650" spans="1:5">
      <c r="A8650" t="s">
        <v>6</v>
      </c>
      <c r="B8650">
        <v>2013</v>
      </c>
      <c r="C8650">
        <v>48</v>
      </c>
      <c r="D8650">
        <v>31</v>
      </c>
      <c r="E8650">
        <v>10300</v>
      </c>
    </row>
    <row r="8651" spans="1:5">
      <c r="A8651" t="s">
        <v>12</v>
      </c>
      <c r="B8651">
        <v>2013</v>
      </c>
      <c r="C8651">
        <v>48</v>
      </c>
      <c r="D8651">
        <v>9</v>
      </c>
      <c r="E8651">
        <v>1866</v>
      </c>
    </row>
    <row r="8652" spans="1:5">
      <c r="A8652" t="s">
        <v>13</v>
      </c>
      <c r="B8652">
        <v>2013</v>
      </c>
      <c r="C8652">
        <v>48</v>
      </c>
      <c r="D8652">
        <v>63</v>
      </c>
      <c r="E8652">
        <v>20498</v>
      </c>
    </row>
    <row r="8653" spans="1:5">
      <c r="A8653" t="s">
        <v>14</v>
      </c>
      <c r="B8653">
        <v>2013</v>
      </c>
      <c r="C8653">
        <v>48</v>
      </c>
      <c r="D8653">
        <v>16</v>
      </c>
      <c r="E8653">
        <v>2586</v>
      </c>
    </row>
    <row r="8654" spans="1:5">
      <c r="A8654" t="s">
        <v>15</v>
      </c>
      <c r="B8654">
        <v>2013</v>
      </c>
      <c r="C8654">
        <v>48</v>
      </c>
      <c r="D8654">
        <v>138</v>
      </c>
      <c r="E8654">
        <v>27046</v>
      </c>
    </row>
    <row r="8655" spans="1:5">
      <c r="A8655" t="s">
        <v>16</v>
      </c>
      <c r="B8655">
        <v>2013</v>
      </c>
      <c r="C8655">
        <v>48</v>
      </c>
      <c r="D8655">
        <v>11</v>
      </c>
      <c r="E8655">
        <v>17513</v>
      </c>
    </row>
    <row r="8656" spans="1:5">
      <c r="A8656" t="s">
        <v>17</v>
      </c>
      <c r="B8656">
        <v>2013</v>
      </c>
      <c r="C8656">
        <v>48</v>
      </c>
      <c r="D8656">
        <v>17</v>
      </c>
      <c r="E8656">
        <v>1455</v>
      </c>
    </row>
    <row r="8657" spans="1:5">
      <c r="A8657" t="s">
        <v>18</v>
      </c>
      <c r="B8657">
        <v>2013</v>
      </c>
      <c r="C8657">
        <v>48</v>
      </c>
      <c r="D8657">
        <v>12</v>
      </c>
      <c r="E8657">
        <v>2303</v>
      </c>
    </row>
    <row r="8658" spans="1:5">
      <c r="A8658" t="s">
        <v>19</v>
      </c>
      <c r="B8658">
        <v>2013</v>
      </c>
      <c r="C8658">
        <v>48</v>
      </c>
      <c r="D8658">
        <v>3</v>
      </c>
      <c r="E8658">
        <v>887</v>
      </c>
    </row>
    <row r="8659" spans="1:5">
      <c r="A8659" t="s">
        <v>20</v>
      </c>
      <c r="B8659">
        <v>2013</v>
      </c>
      <c r="C8659">
        <v>48</v>
      </c>
      <c r="D8659">
        <v>0</v>
      </c>
      <c r="E8659">
        <v>0</v>
      </c>
    </row>
    <row r="8660" spans="1:5">
      <c r="A8660" t="s">
        <v>21</v>
      </c>
      <c r="B8660">
        <v>2013</v>
      </c>
      <c r="C8660">
        <v>48</v>
      </c>
      <c r="D8660">
        <v>39</v>
      </c>
      <c r="E8660">
        <v>25279</v>
      </c>
    </row>
    <row r="8661" spans="1:5">
      <c r="A8661" t="s">
        <v>22</v>
      </c>
      <c r="B8661">
        <v>2013</v>
      </c>
      <c r="C8661">
        <v>48</v>
      </c>
      <c r="D8661">
        <v>17</v>
      </c>
      <c r="E8661">
        <v>1149</v>
      </c>
    </row>
    <row r="8662" spans="1:5">
      <c r="A8662" t="s">
        <v>23</v>
      </c>
      <c r="B8662">
        <v>2013</v>
      </c>
      <c r="C8662">
        <v>48</v>
      </c>
      <c r="D8662">
        <v>9</v>
      </c>
      <c r="E8662">
        <v>2228</v>
      </c>
    </row>
    <row r="8663" spans="1:5">
      <c r="A8663" t="s">
        <v>24</v>
      </c>
      <c r="B8663">
        <v>2013</v>
      </c>
      <c r="C8663">
        <v>48</v>
      </c>
      <c r="D8663">
        <v>103</v>
      </c>
      <c r="E8663">
        <v>43271</v>
      </c>
    </row>
    <row r="8664" spans="1:5">
      <c r="A8664" t="s">
        <v>25</v>
      </c>
      <c r="B8664">
        <v>2013</v>
      </c>
      <c r="C8664">
        <v>48</v>
      </c>
      <c r="D8664">
        <v>40</v>
      </c>
      <c r="E8664">
        <v>6341</v>
      </c>
    </row>
    <row r="8665" spans="1:5">
      <c r="A8665" t="s">
        <v>26</v>
      </c>
      <c r="B8665">
        <v>2013</v>
      </c>
      <c r="C8665">
        <v>48</v>
      </c>
      <c r="D8665">
        <v>21</v>
      </c>
      <c r="E8665">
        <v>25965</v>
      </c>
    </row>
    <row r="8666" spans="1:5">
      <c r="A8666" t="s">
        <v>27</v>
      </c>
      <c r="B8666">
        <v>2013</v>
      </c>
      <c r="C8666">
        <v>48</v>
      </c>
      <c r="D8666">
        <v>34</v>
      </c>
      <c r="E8666">
        <v>5264</v>
      </c>
    </row>
    <row r="8667" spans="1:5">
      <c r="A8667" t="s">
        <v>28</v>
      </c>
      <c r="B8667">
        <v>2013</v>
      </c>
      <c r="C8667">
        <v>48</v>
      </c>
      <c r="D8667">
        <v>15</v>
      </c>
      <c r="E8667">
        <v>19167</v>
      </c>
    </row>
    <row r="8668" spans="1:5">
      <c r="A8668" t="s">
        <v>29</v>
      </c>
      <c r="B8668">
        <v>2013</v>
      </c>
      <c r="C8668">
        <v>48</v>
      </c>
      <c r="D8668">
        <v>62</v>
      </c>
      <c r="E8668">
        <v>31725</v>
      </c>
    </row>
    <row r="8669" spans="1:5">
      <c r="A8669" t="s">
        <v>30</v>
      </c>
      <c r="B8669">
        <v>2013</v>
      </c>
      <c r="C8669">
        <v>48</v>
      </c>
      <c r="D8669">
        <v>31</v>
      </c>
      <c r="E8669">
        <v>3331</v>
      </c>
    </row>
    <row r="8670" spans="1:5">
      <c r="A8670" t="s">
        <v>31</v>
      </c>
      <c r="B8670">
        <v>2013</v>
      </c>
      <c r="C8670">
        <v>48</v>
      </c>
      <c r="D8670">
        <v>23</v>
      </c>
      <c r="E8670">
        <v>7532</v>
      </c>
    </row>
    <row r="8671" spans="1:5">
      <c r="A8671" t="s">
        <v>32</v>
      </c>
      <c r="B8671">
        <v>2013</v>
      </c>
      <c r="C8671">
        <v>48</v>
      </c>
      <c r="D8671">
        <v>58</v>
      </c>
      <c r="E8671">
        <v>21548</v>
      </c>
    </row>
    <row r="8672" spans="1:5">
      <c r="A8672" t="s">
        <v>33</v>
      </c>
      <c r="B8672">
        <v>2013</v>
      </c>
      <c r="C8672">
        <v>48</v>
      </c>
      <c r="D8672">
        <v>46</v>
      </c>
      <c r="E8672">
        <v>9964</v>
      </c>
    </row>
    <row r="8673" spans="1:5">
      <c r="A8673" t="s">
        <v>34</v>
      </c>
      <c r="B8673">
        <v>2013</v>
      </c>
      <c r="C8673">
        <v>48</v>
      </c>
      <c r="D8673">
        <v>17</v>
      </c>
      <c r="E8673">
        <v>3957</v>
      </c>
    </row>
    <row r="8674" spans="1:5">
      <c r="A8674" t="s">
        <v>35</v>
      </c>
      <c r="B8674">
        <v>2013</v>
      </c>
      <c r="C8674">
        <v>48</v>
      </c>
      <c r="D8674">
        <v>42</v>
      </c>
      <c r="E8674">
        <v>15717</v>
      </c>
    </row>
    <row r="8675" spans="1:5">
      <c r="A8675" t="s">
        <v>36</v>
      </c>
      <c r="B8675">
        <v>2013</v>
      </c>
      <c r="C8675">
        <v>48</v>
      </c>
      <c r="D8675">
        <v>21</v>
      </c>
      <c r="E8675">
        <v>5533</v>
      </c>
    </row>
    <row r="8676" spans="1:5">
      <c r="A8676" t="s">
        <v>37</v>
      </c>
      <c r="B8676">
        <v>2013</v>
      </c>
      <c r="C8676">
        <v>48</v>
      </c>
      <c r="D8676">
        <v>8</v>
      </c>
      <c r="E8676">
        <v>1768</v>
      </c>
    </row>
    <row r="8677" spans="1:5">
      <c r="A8677" t="s">
        <v>38</v>
      </c>
      <c r="B8677">
        <v>2013</v>
      </c>
      <c r="C8677">
        <v>48</v>
      </c>
      <c r="D8677">
        <v>16</v>
      </c>
      <c r="E8677">
        <v>1888</v>
      </c>
    </row>
    <row r="8678" spans="1:5">
      <c r="A8678" t="s">
        <v>39</v>
      </c>
      <c r="B8678">
        <v>2013</v>
      </c>
      <c r="C8678">
        <v>48</v>
      </c>
      <c r="D8678">
        <v>43</v>
      </c>
      <c r="E8678">
        <v>13993</v>
      </c>
    </row>
    <row r="8679" spans="1:5">
      <c r="A8679" t="s">
        <v>40</v>
      </c>
      <c r="B8679">
        <v>2013</v>
      </c>
      <c r="C8679">
        <v>48</v>
      </c>
      <c r="D8679">
        <v>29</v>
      </c>
      <c r="E8679">
        <v>3171</v>
      </c>
    </row>
    <row r="8680" spans="1:5">
      <c r="A8680" t="s">
        <v>41</v>
      </c>
      <c r="B8680">
        <v>2013</v>
      </c>
      <c r="C8680">
        <v>48</v>
      </c>
      <c r="D8680">
        <v>26</v>
      </c>
      <c r="E8680">
        <v>6254</v>
      </c>
    </row>
    <row r="8681" spans="1:5">
      <c r="A8681" t="s">
        <v>42</v>
      </c>
      <c r="B8681">
        <v>2013</v>
      </c>
      <c r="C8681">
        <v>48</v>
      </c>
      <c r="D8681">
        <v>28</v>
      </c>
      <c r="E8681">
        <v>8531</v>
      </c>
    </row>
    <row r="8682" spans="1:5">
      <c r="A8682" t="s">
        <v>43</v>
      </c>
      <c r="B8682">
        <v>2013</v>
      </c>
      <c r="C8682">
        <v>48</v>
      </c>
      <c r="D8682">
        <v>157</v>
      </c>
      <c r="E8682">
        <v>11917</v>
      </c>
    </row>
    <row r="8683" spans="1:5">
      <c r="A8683" t="s">
        <v>44</v>
      </c>
      <c r="B8683">
        <v>2013</v>
      </c>
      <c r="C8683">
        <v>48</v>
      </c>
      <c r="D8683">
        <v>53</v>
      </c>
      <c r="E8683">
        <v>9936</v>
      </c>
    </row>
    <row r="8684" spans="1:5">
      <c r="A8684" t="s">
        <v>45</v>
      </c>
      <c r="B8684">
        <v>2013</v>
      </c>
      <c r="C8684">
        <v>48</v>
      </c>
      <c r="D8684">
        <v>12</v>
      </c>
      <c r="E8684">
        <v>1671</v>
      </c>
    </row>
    <row r="8685" spans="1:5">
      <c r="A8685" t="s">
        <v>46</v>
      </c>
      <c r="B8685">
        <v>2013</v>
      </c>
      <c r="C8685">
        <v>48</v>
      </c>
      <c r="D8685">
        <v>48</v>
      </c>
      <c r="E8685">
        <v>10540</v>
      </c>
    </row>
    <row r="8686" spans="1:5">
      <c r="A8686" t="s">
        <v>47</v>
      </c>
      <c r="B8686">
        <v>2013</v>
      </c>
      <c r="C8686">
        <v>48</v>
      </c>
      <c r="D8686">
        <v>20</v>
      </c>
      <c r="E8686">
        <v>3063</v>
      </c>
    </row>
    <row r="8687" spans="1:5">
      <c r="A8687" t="s">
        <v>48</v>
      </c>
      <c r="B8687">
        <v>2013</v>
      </c>
      <c r="C8687">
        <v>48</v>
      </c>
      <c r="D8687">
        <v>18</v>
      </c>
      <c r="E8687">
        <v>2464</v>
      </c>
    </row>
    <row r="8688" spans="1:5">
      <c r="A8688" t="s">
        <v>49</v>
      </c>
      <c r="B8688">
        <v>2013</v>
      </c>
      <c r="C8688">
        <v>48</v>
      </c>
      <c r="D8688">
        <v>45</v>
      </c>
      <c r="E8688">
        <v>8340</v>
      </c>
    </row>
    <row r="8689" spans="1:5">
      <c r="A8689" t="s">
        <v>50</v>
      </c>
      <c r="B8689">
        <v>2013</v>
      </c>
      <c r="C8689">
        <v>48</v>
      </c>
      <c r="D8689">
        <v>20</v>
      </c>
      <c r="E8689">
        <v>4193</v>
      </c>
    </row>
    <row r="8690" spans="1:5">
      <c r="A8690" t="s">
        <v>51</v>
      </c>
      <c r="B8690">
        <v>2013</v>
      </c>
      <c r="C8690">
        <v>48</v>
      </c>
      <c r="D8690">
        <v>15</v>
      </c>
      <c r="E8690">
        <v>4195</v>
      </c>
    </row>
    <row r="8691" spans="1:5">
      <c r="A8691" t="s">
        <v>52</v>
      </c>
      <c r="B8691">
        <v>2013</v>
      </c>
      <c r="C8691">
        <v>48</v>
      </c>
      <c r="D8691">
        <v>24</v>
      </c>
      <c r="E8691">
        <v>4421</v>
      </c>
    </row>
    <row r="8692" spans="1:5">
      <c r="A8692" t="s">
        <v>53</v>
      </c>
      <c r="B8692">
        <v>2013</v>
      </c>
      <c r="C8692">
        <v>48</v>
      </c>
      <c r="D8692">
        <v>53</v>
      </c>
      <c r="E8692">
        <v>6003</v>
      </c>
    </row>
    <row r="8693" spans="1:5">
      <c r="A8693" t="s">
        <v>54</v>
      </c>
      <c r="B8693">
        <v>2013</v>
      </c>
      <c r="C8693">
        <v>48</v>
      </c>
      <c r="D8693">
        <v>121</v>
      </c>
      <c r="E8693">
        <v>31054</v>
      </c>
    </row>
    <row r="8694" spans="1:5">
      <c r="A8694" t="s">
        <v>55</v>
      </c>
      <c r="B8694">
        <v>2013</v>
      </c>
      <c r="C8694">
        <v>48</v>
      </c>
      <c r="D8694">
        <v>43</v>
      </c>
      <c r="E8694">
        <v>36326</v>
      </c>
    </row>
    <row r="8695" spans="1:5">
      <c r="A8695" t="s">
        <v>56</v>
      </c>
      <c r="B8695">
        <v>2013</v>
      </c>
      <c r="C8695">
        <v>48</v>
      </c>
      <c r="D8695">
        <v>10</v>
      </c>
      <c r="E8695">
        <v>2229</v>
      </c>
    </row>
    <row r="8696" spans="1:5">
      <c r="A8696" t="s">
        <v>57</v>
      </c>
      <c r="B8696">
        <v>2013</v>
      </c>
      <c r="C8696">
        <v>48</v>
      </c>
      <c r="D8696">
        <v>107</v>
      </c>
      <c r="E8696">
        <v>62143</v>
      </c>
    </row>
    <row r="8697" spans="1:5">
      <c r="A8697" t="s">
        <v>58</v>
      </c>
      <c r="B8697">
        <v>2013</v>
      </c>
      <c r="C8697">
        <v>48</v>
      </c>
      <c r="D8697">
        <v>17</v>
      </c>
      <c r="E8697">
        <v>3960</v>
      </c>
    </row>
    <row r="8698" spans="1:5">
      <c r="A8698" t="s">
        <v>59</v>
      </c>
      <c r="B8698">
        <v>2013</v>
      </c>
      <c r="C8698">
        <v>48</v>
      </c>
      <c r="D8698">
        <v>44</v>
      </c>
      <c r="E8698">
        <v>9752</v>
      </c>
    </row>
    <row r="8699" spans="1:5">
      <c r="A8699" t="s">
        <v>60</v>
      </c>
      <c r="B8699">
        <v>2013</v>
      </c>
      <c r="C8699">
        <v>48</v>
      </c>
      <c r="D8699">
        <v>32</v>
      </c>
      <c r="E8699">
        <v>2771</v>
      </c>
    </row>
    <row r="8700" spans="1:5">
      <c r="A8700" t="s">
        <v>61</v>
      </c>
      <c r="B8700">
        <v>2013</v>
      </c>
      <c r="C8700">
        <v>48</v>
      </c>
      <c r="D8700">
        <v>22</v>
      </c>
      <c r="E8700">
        <v>4106</v>
      </c>
    </row>
    <row r="8701" spans="1:5">
      <c r="A8701" t="s">
        <v>64</v>
      </c>
      <c r="B8701">
        <v>2013</v>
      </c>
      <c r="C8701">
        <v>48</v>
      </c>
      <c r="D8701">
        <v>1</v>
      </c>
      <c r="E8701">
        <v>690</v>
      </c>
    </row>
    <row r="8702" spans="1:5">
      <c r="A8702" t="s">
        <v>63</v>
      </c>
      <c r="B8702">
        <v>2013</v>
      </c>
      <c r="C8702">
        <v>48</v>
      </c>
      <c r="D8702">
        <v>1</v>
      </c>
      <c r="E8702">
        <v>361</v>
      </c>
    </row>
    <row r="8703" spans="1:5">
      <c r="A8703" t="s">
        <v>62</v>
      </c>
      <c r="B8703">
        <v>2013</v>
      </c>
      <c r="C8703">
        <v>48</v>
      </c>
      <c r="D8703">
        <v>73</v>
      </c>
      <c r="E8703">
        <v>81837</v>
      </c>
    </row>
    <row r="8704" spans="1:5">
      <c r="A8704" t="s">
        <v>6</v>
      </c>
      <c r="B8704">
        <v>2013</v>
      </c>
      <c r="C8704">
        <v>49</v>
      </c>
      <c r="D8704">
        <v>32</v>
      </c>
      <c r="E8704">
        <v>15908</v>
      </c>
    </row>
    <row r="8705" spans="1:5">
      <c r="A8705" t="s">
        <v>12</v>
      </c>
      <c r="B8705">
        <v>2013</v>
      </c>
      <c r="C8705">
        <v>49</v>
      </c>
      <c r="D8705">
        <v>9</v>
      </c>
      <c r="E8705">
        <v>1867</v>
      </c>
    </row>
    <row r="8706" spans="1:5">
      <c r="A8706" t="s">
        <v>13</v>
      </c>
      <c r="B8706">
        <v>2013</v>
      </c>
      <c r="C8706">
        <v>49</v>
      </c>
      <c r="D8706">
        <v>63</v>
      </c>
      <c r="E8706">
        <v>27848</v>
      </c>
    </row>
    <row r="8707" spans="1:5">
      <c r="A8707" t="s">
        <v>14</v>
      </c>
      <c r="B8707">
        <v>2013</v>
      </c>
      <c r="C8707">
        <v>49</v>
      </c>
      <c r="D8707">
        <v>17</v>
      </c>
      <c r="E8707">
        <v>3682</v>
      </c>
    </row>
    <row r="8708" spans="1:5">
      <c r="A8708" t="s">
        <v>15</v>
      </c>
      <c r="B8708">
        <v>2013</v>
      </c>
      <c r="C8708">
        <v>49</v>
      </c>
      <c r="D8708">
        <v>139</v>
      </c>
      <c r="E8708">
        <v>41711</v>
      </c>
    </row>
    <row r="8709" spans="1:5">
      <c r="A8709" t="s">
        <v>16</v>
      </c>
      <c r="B8709">
        <v>2013</v>
      </c>
      <c r="C8709">
        <v>49</v>
      </c>
      <c r="D8709">
        <v>10</v>
      </c>
      <c r="E8709">
        <v>20637</v>
      </c>
    </row>
    <row r="8710" spans="1:5">
      <c r="A8710" t="s">
        <v>17</v>
      </c>
      <c r="B8710">
        <v>2013</v>
      </c>
      <c r="C8710">
        <v>49</v>
      </c>
      <c r="D8710">
        <v>15</v>
      </c>
      <c r="E8710">
        <v>3212</v>
      </c>
    </row>
    <row r="8711" spans="1:5">
      <c r="A8711" t="s">
        <v>18</v>
      </c>
      <c r="B8711">
        <v>2013</v>
      </c>
      <c r="C8711">
        <v>49</v>
      </c>
      <c r="D8711">
        <v>12</v>
      </c>
      <c r="E8711">
        <v>3154</v>
      </c>
    </row>
    <row r="8712" spans="1:5">
      <c r="A8712" t="s">
        <v>19</v>
      </c>
      <c r="B8712">
        <v>2013</v>
      </c>
      <c r="C8712">
        <v>49</v>
      </c>
      <c r="D8712">
        <v>3</v>
      </c>
      <c r="E8712">
        <v>1595</v>
      </c>
    </row>
    <row r="8713" spans="1:5">
      <c r="A8713" t="s">
        <v>20</v>
      </c>
      <c r="B8713">
        <v>2013</v>
      </c>
      <c r="C8713">
        <v>49</v>
      </c>
      <c r="D8713">
        <v>0</v>
      </c>
      <c r="E8713">
        <v>0</v>
      </c>
    </row>
    <row r="8714" spans="1:5">
      <c r="A8714" t="s">
        <v>21</v>
      </c>
      <c r="B8714">
        <v>2013</v>
      </c>
      <c r="C8714">
        <v>49</v>
      </c>
      <c r="D8714">
        <v>38</v>
      </c>
      <c r="E8714">
        <v>33140</v>
      </c>
    </row>
    <row r="8715" spans="1:5">
      <c r="A8715" t="s">
        <v>22</v>
      </c>
      <c r="B8715">
        <v>2013</v>
      </c>
      <c r="C8715">
        <v>49</v>
      </c>
      <c r="D8715">
        <v>18</v>
      </c>
      <c r="E8715">
        <v>1714</v>
      </c>
    </row>
    <row r="8716" spans="1:5">
      <c r="A8716" t="s">
        <v>23</v>
      </c>
      <c r="B8716">
        <v>2013</v>
      </c>
      <c r="C8716">
        <v>49</v>
      </c>
      <c r="D8716">
        <v>9</v>
      </c>
      <c r="E8716">
        <v>2608</v>
      </c>
    </row>
    <row r="8717" spans="1:5">
      <c r="A8717" t="s">
        <v>24</v>
      </c>
      <c r="B8717">
        <v>2013</v>
      </c>
      <c r="C8717">
        <v>49</v>
      </c>
      <c r="D8717">
        <v>103</v>
      </c>
      <c r="E8717">
        <v>57583</v>
      </c>
    </row>
    <row r="8718" spans="1:5">
      <c r="A8718" t="s">
        <v>25</v>
      </c>
      <c r="B8718">
        <v>2013</v>
      </c>
      <c r="C8718">
        <v>49</v>
      </c>
      <c r="D8718">
        <v>39</v>
      </c>
      <c r="E8718">
        <v>9156</v>
      </c>
    </row>
    <row r="8719" spans="1:5">
      <c r="A8719" t="s">
        <v>26</v>
      </c>
      <c r="B8719">
        <v>2013</v>
      </c>
      <c r="C8719">
        <v>49</v>
      </c>
      <c r="D8719">
        <v>21</v>
      </c>
      <c r="E8719">
        <v>34739</v>
      </c>
    </row>
    <row r="8720" spans="1:5">
      <c r="A8720" t="s">
        <v>27</v>
      </c>
      <c r="B8720">
        <v>2013</v>
      </c>
      <c r="C8720">
        <v>49</v>
      </c>
      <c r="D8720">
        <v>34</v>
      </c>
      <c r="E8720">
        <v>6800</v>
      </c>
    </row>
    <row r="8721" spans="1:5">
      <c r="A8721" t="s">
        <v>28</v>
      </c>
      <c r="B8721">
        <v>2013</v>
      </c>
      <c r="C8721">
        <v>49</v>
      </c>
      <c r="D8721">
        <v>16</v>
      </c>
      <c r="E8721">
        <v>18951</v>
      </c>
    </row>
    <row r="8722" spans="1:5">
      <c r="A8722" t="s">
        <v>29</v>
      </c>
      <c r="B8722">
        <v>2013</v>
      </c>
      <c r="C8722">
        <v>49</v>
      </c>
      <c r="D8722">
        <v>63</v>
      </c>
      <c r="E8722">
        <v>36431</v>
      </c>
    </row>
    <row r="8723" spans="1:5">
      <c r="A8723" t="s">
        <v>30</v>
      </c>
      <c r="B8723">
        <v>2013</v>
      </c>
      <c r="C8723">
        <v>49</v>
      </c>
      <c r="D8723">
        <v>32</v>
      </c>
      <c r="E8723">
        <v>5454</v>
      </c>
    </row>
    <row r="8724" spans="1:5">
      <c r="A8724" t="s">
        <v>31</v>
      </c>
      <c r="B8724">
        <v>2013</v>
      </c>
      <c r="C8724">
        <v>49</v>
      </c>
      <c r="D8724">
        <v>22</v>
      </c>
      <c r="E8724">
        <v>11509</v>
      </c>
    </row>
    <row r="8725" spans="1:5">
      <c r="A8725" t="s">
        <v>32</v>
      </c>
      <c r="B8725">
        <v>2013</v>
      </c>
      <c r="C8725">
        <v>49</v>
      </c>
      <c r="D8725">
        <v>58</v>
      </c>
      <c r="E8725">
        <v>30455</v>
      </c>
    </row>
    <row r="8726" spans="1:5">
      <c r="A8726" t="s">
        <v>33</v>
      </c>
      <c r="B8726">
        <v>2013</v>
      </c>
      <c r="C8726">
        <v>49</v>
      </c>
      <c r="D8726">
        <v>50</v>
      </c>
      <c r="E8726">
        <v>14374</v>
      </c>
    </row>
    <row r="8727" spans="1:5">
      <c r="A8727" t="s">
        <v>34</v>
      </c>
      <c r="B8727">
        <v>2013</v>
      </c>
      <c r="C8727">
        <v>49</v>
      </c>
      <c r="D8727">
        <v>19</v>
      </c>
      <c r="E8727">
        <v>4782</v>
      </c>
    </row>
    <row r="8728" spans="1:5">
      <c r="A8728" t="s">
        <v>35</v>
      </c>
      <c r="B8728">
        <v>2013</v>
      </c>
      <c r="C8728">
        <v>49</v>
      </c>
      <c r="D8728">
        <v>43</v>
      </c>
      <c r="E8728">
        <v>18654</v>
      </c>
    </row>
    <row r="8729" spans="1:5">
      <c r="A8729" t="s">
        <v>36</v>
      </c>
      <c r="B8729">
        <v>2013</v>
      </c>
      <c r="C8729">
        <v>49</v>
      </c>
      <c r="D8729">
        <v>24</v>
      </c>
      <c r="E8729">
        <v>7870</v>
      </c>
    </row>
    <row r="8730" spans="1:5">
      <c r="A8730" t="s">
        <v>37</v>
      </c>
      <c r="B8730">
        <v>2013</v>
      </c>
      <c r="C8730">
        <v>49</v>
      </c>
      <c r="D8730">
        <v>8</v>
      </c>
      <c r="E8730">
        <v>2747</v>
      </c>
    </row>
    <row r="8731" spans="1:5">
      <c r="A8731" t="s">
        <v>38</v>
      </c>
      <c r="B8731">
        <v>2013</v>
      </c>
      <c r="C8731">
        <v>49</v>
      </c>
      <c r="D8731">
        <v>16</v>
      </c>
      <c r="E8731">
        <v>2665</v>
      </c>
    </row>
    <row r="8732" spans="1:5">
      <c r="A8732" t="s">
        <v>39</v>
      </c>
      <c r="B8732">
        <v>2013</v>
      </c>
      <c r="C8732">
        <v>49</v>
      </c>
      <c r="D8732">
        <v>41</v>
      </c>
      <c r="E8732">
        <v>16980</v>
      </c>
    </row>
    <row r="8733" spans="1:5">
      <c r="A8733" t="s">
        <v>40</v>
      </c>
      <c r="B8733">
        <v>2013</v>
      </c>
      <c r="C8733">
        <v>49</v>
      </c>
      <c r="D8733">
        <v>26</v>
      </c>
      <c r="E8733">
        <v>4636</v>
      </c>
    </row>
    <row r="8734" spans="1:5">
      <c r="A8734" t="s">
        <v>41</v>
      </c>
      <c r="B8734">
        <v>2013</v>
      </c>
      <c r="C8734">
        <v>49</v>
      </c>
      <c r="D8734">
        <v>27</v>
      </c>
      <c r="E8734">
        <v>11377</v>
      </c>
    </row>
    <row r="8735" spans="1:5">
      <c r="A8735" t="s">
        <v>42</v>
      </c>
      <c r="B8735">
        <v>2013</v>
      </c>
      <c r="C8735">
        <v>49</v>
      </c>
      <c r="D8735">
        <v>27</v>
      </c>
      <c r="E8735">
        <v>9501</v>
      </c>
    </row>
    <row r="8736" spans="1:5">
      <c r="A8736" t="s">
        <v>43</v>
      </c>
      <c r="B8736">
        <v>2013</v>
      </c>
      <c r="C8736">
        <v>49</v>
      </c>
      <c r="D8736">
        <v>158</v>
      </c>
      <c r="E8736">
        <v>18044</v>
      </c>
    </row>
    <row r="8737" spans="1:5">
      <c r="A8737" t="s">
        <v>44</v>
      </c>
      <c r="B8737">
        <v>2013</v>
      </c>
      <c r="C8737">
        <v>49</v>
      </c>
      <c r="D8737">
        <v>54</v>
      </c>
      <c r="E8737">
        <v>17708</v>
      </c>
    </row>
    <row r="8738" spans="1:5">
      <c r="A8738" t="s">
        <v>45</v>
      </c>
      <c r="B8738">
        <v>2013</v>
      </c>
      <c r="C8738">
        <v>49</v>
      </c>
      <c r="D8738">
        <v>11</v>
      </c>
      <c r="E8738">
        <v>1432</v>
      </c>
    </row>
    <row r="8739" spans="1:5">
      <c r="A8739" t="s">
        <v>46</v>
      </c>
      <c r="B8739">
        <v>2013</v>
      </c>
      <c r="C8739">
        <v>49</v>
      </c>
      <c r="D8739">
        <v>46</v>
      </c>
      <c r="E8739">
        <v>14560</v>
      </c>
    </row>
    <row r="8740" spans="1:5">
      <c r="A8740" t="s">
        <v>47</v>
      </c>
      <c r="B8740">
        <v>2013</v>
      </c>
      <c r="C8740">
        <v>49</v>
      </c>
      <c r="D8740">
        <v>16</v>
      </c>
      <c r="E8740">
        <v>2799</v>
      </c>
    </row>
    <row r="8741" spans="1:5">
      <c r="A8741" t="s">
        <v>48</v>
      </c>
      <c r="B8741">
        <v>2013</v>
      </c>
      <c r="C8741">
        <v>49</v>
      </c>
      <c r="D8741">
        <v>18</v>
      </c>
      <c r="E8741">
        <v>3348</v>
      </c>
    </row>
    <row r="8742" spans="1:5">
      <c r="A8742" t="s">
        <v>49</v>
      </c>
      <c r="B8742">
        <v>2013</v>
      </c>
      <c r="C8742">
        <v>49</v>
      </c>
      <c r="D8742">
        <v>51</v>
      </c>
      <c r="E8742">
        <v>16118</v>
      </c>
    </row>
    <row r="8743" spans="1:5">
      <c r="A8743" t="s">
        <v>50</v>
      </c>
      <c r="B8743">
        <v>2013</v>
      </c>
      <c r="C8743">
        <v>49</v>
      </c>
      <c r="D8743">
        <v>20</v>
      </c>
      <c r="E8743">
        <v>6307</v>
      </c>
    </row>
    <row r="8744" spans="1:5">
      <c r="A8744" t="s">
        <v>51</v>
      </c>
      <c r="B8744">
        <v>2013</v>
      </c>
      <c r="C8744">
        <v>49</v>
      </c>
      <c r="D8744">
        <v>16</v>
      </c>
      <c r="E8744">
        <v>6865</v>
      </c>
    </row>
    <row r="8745" spans="1:5">
      <c r="A8745" t="s">
        <v>52</v>
      </c>
      <c r="B8745">
        <v>2013</v>
      </c>
      <c r="C8745">
        <v>49</v>
      </c>
      <c r="D8745">
        <v>24</v>
      </c>
      <c r="E8745">
        <v>5644</v>
      </c>
    </row>
    <row r="8746" spans="1:5">
      <c r="A8746" t="s">
        <v>53</v>
      </c>
      <c r="B8746">
        <v>2013</v>
      </c>
      <c r="C8746">
        <v>49</v>
      </c>
      <c r="D8746">
        <v>51</v>
      </c>
      <c r="E8746">
        <v>10082</v>
      </c>
    </row>
    <row r="8747" spans="1:5">
      <c r="A8747" t="s">
        <v>54</v>
      </c>
      <c r="B8747">
        <v>2013</v>
      </c>
      <c r="C8747">
        <v>49</v>
      </c>
      <c r="D8747">
        <v>122</v>
      </c>
      <c r="E8747">
        <v>44310</v>
      </c>
    </row>
    <row r="8748" spans="1:5">
      <c r="A8748" t="s">
        <v>55</v>
      </c>
      <c r="B8748">
        <v>2013</v>
      </c>
      <c r="C8748">
        <v>49</v>
      </c>
      <c r="D8748">
        <v>43</v>
      </c>
      <c r="E8748">
        <v>16466</v>
      </c>
    </row>
    <row r="8749" spans="1:5">
      <c r="A8749" t="s">
        <v>56</v>
      </c>
      <c r="B8749">
        <v>2013</v>
      </c>
      <c r="C8749">
        <v>49</v>
      </c>
      <c r="D8749">
        <v>11</v>
      </c>
      <c r="E8749">
        <v>3447</v>
      </c>
    </row>
    <row r="8750" spans="1:5">
      <c r="A8750" t="s">
        <v>57</v>
      </c>
      <c r="B8750">
        <v>2013</v>
      </c>
      <c r="C8750">
        <v>49</v>
      </c>
      <c r="D8750">
        <v>107</v>
      </c>
      <c r="E8750">
        <v>72977</v>
      </c>
    </row>
    <row r="8751" spans="1:5">
      <c r="A8751" t="s">
        <v>58</v>
      </c>
      <c r="B8751">
        <v>2013</v>
      </c>
      <c r="C8751">
        <v>49</v>
      </c>
      <c r="D8751">
        <v>16</v>
      </c>
      <c r="E8751">
        <v>6557</v>
      </c>
    </row>
    <row r="8752" spans="1:5">
      <c r="A8752" t="s">
        <v>59</v>
      </c>
      <c r="B8752">
        <v>2013</v>
      </c>
      <c r="C8752">
        <v>49</v>
      </c>
      <c r="D8752">
        <v>45</v>
      </c>
      <c r="E8752">
        <v>13269</v>
      </c>
    </row>
    <row r="8753" spans="1:5">
      <c r="A8753" t="s">
        <v>60</v>
      </c>
      <c r="B8753">
        <v>2013</v>
      </c>
      <c r="C8753">
        <v>49</v>
      </c>
      <c r="D8753">
        <v>33</v>
      </c>
      <c r="E8753">
        <v>4278</v>
      </c>
    </row>
    <row r="8754" spans="1:5">
      <c r="A8754" t="s">
        <v>61</v>
      </c>
      <c r="B8754">
        <v>2013</v>
      </c>
      <c r="C8754">
        <v>49</v>
      </c>
      <c r="D8754">
        <v>23</v>
      </c>
      <c r="E8754">
        <v>5402</v>
      </c>
    </row>
    <row r="8755" spans="1:5">
      <c r="A8755" t="s">
        <v>64</v>
      </c>
      <c r="B8755">
        <v>2013</v>
      </c>
      <c r="C8755">
        <v>49</v>
      </c>
      <c r="D8755">
        <v>1</v>
      </c>
      <c r="E8755">
        <v>679</v>
      </c>
    </row>
    <row r="8756" spans="1:5">
      <c r="A8756" t="s">
        <v>63</v>
      </c>
      <c r="B8756">
        <v>2013</v>
      </c>
      <c r="C8756">
        <v>49</v>
      </c>
      <c r="D8756">
        <v>1</v>
      </c>
      <c r="E8756">
        <v>372</v>
      </c>
    </row>
    <row r="8757" spans="1:5">
      <c r="A8757" t="s">
        <v>62</v>
      </c>
      <c r="B8757">
        <v>2013</v>
      </c>
      <c r="C8757">
        <v>49</v>
      </c>
      <c r="D8757">
        <v>76</v>
      </c>
      <c r="E8757">
        <v>99256</v>
      </c>
    </row>
    <row r="8758" spans="1:5">
      <c r="A8758" t="s">
        <v>6</v>
      </c>
      <c r="B8758">
        <v>2013</v>
      </c>
      <c r="C8758">
        <v>50</v>
      </c>
      <c r="D8758">
        <v>30</v>
      </c>
      <c r="E8758">
        <v>13466</v>
      </c>
    </row>
    <row r="8759" spans="1:5">
      <c r="A8759" t="s">
        <v>12</v>
      </c>
      <c r="B8759">
        <v>2013</v>
      </c>
      <c r="C8759">
        <v>50</v>
      </c>
      <c r="D8759">
        <v>9</v>
      </c>
      <c r="E8759">
        <v>1810</v>
      </c>
    </row>
    <row r="8760" spans="1:5">
      <c r="A8760" t="s">
        <v>13</v>
      </c>
      <c r="B8760">
        <v>2013</v>
      </c>
      <c r="C8760">
        <v>50</v>
      </c>
      <c r="D8760">
        <v>63</v>
      </c>
      <c r="E8760">
        <v>27137</v>
      </c>
    </row>
    <row r="8761" spans="1:5">
      <c r="A8761" t="s">
        <v>14</v>
      </c>
      <c r="B8761">
        <v>2013</v>
      </c>
      <c r="C8761">
        <v>50</v>
      </c>
      <c r="D8761">
        <v>17</v>
      </c>
      <c r="E8761">
        <v>3916</v>
      </c>
    </row>
    <row r="8762" spans="1:5">
      <c r="A8762" t="s">
        <v>15</v>
      </c>
      <c r="B8762">
        <v>2013</v>
      </c>
      <c r="C8762">
        <v>50</v>
      </c>
      <c r="D8762">
        <v>141</v>
      </c>
      <c r="E8762">
        <v>38981</v>
      </c>
    </row>
    <row r="8763" spans="1:5">
      <c r="A8763" t="s">
        <v>16</v>
      </c>
      <c r="B8763">
        <v>2013</v>
      </c>
      <c r="C8763">
        <v>50</v>
      </c>
      <c r="D8763">
        <v>11</v>
      </c>
      <c r="E8763">
        <v>21485</v>
      </c>
    </row>
    <row r="8764" spans="1:5">
      <c r="A8764" t="s">
        <v>17</v>
      </c>
      <c r="B8764">
        <v>2013</v>
      </c>
      <c r="C8764">
        <v>50</v>
      </c>
      <c r="D8764">
        <v>15</v>
      </c>
      <c r="E8764">
        <v>1786</v>
      </c>
    </row>
    <row r="8765" spans="1:5">
      <c r="A8765" t="s">
        <v>18</v>
      </c>
      <c r="B8765">
        <v>2013</v>
      </c>
      <c r="C8765">
        <v>50</v>
      </c>
      <c r="D8765">
        <v>11</v>
      </c>
      <c r="E8765">
        <v>2112</v>
      </c>
    </row>
    <row r="8766" spans="1:5">
      <c r="A8766" t="s">
        <v>19</v>
      </c>
      <c r="B8766">
        <v>2013</v>
      </c>
      <c r="C8766">
        <v>50</v>
      </c>
      <c r="D8766">
        <v>3</v>
      </c>
      <c r="E8766">
        <v>1373</v>
      </c>
    </row>
    <row r="8767" spans="1:5">
      <c r="A8767" t="s">
        <v>20</v>
      </c>
      <c r="B8767">
        <v>2013</v>
      </c>
      <c r="C8767">
        <v>50</v>
      </c>
      <c r="D8767">
        <v>0</v>
      </c>
      <c r="E8767">
        <v>0</v>
      </c>
    </row>
    <row r="8768" spans="1:5">
      <c r="A8768" t="s">
        <v>21</v>
      </c>
      <c r="B8768">
        <v>2013</v>
      </c>
      <c r="C8768">
        <v>50</v>
      </c>
      <c r="D8768">
        <v>39</v>
      </c>
      <c r="E8768">
        <v>31970</v>
      </c>
    </row>
    <row r="8769" spans="1:5">
      <c r="A8769" t="s">
        <v>22</v>
      </c>
      <c r="B8769">
        <v>2013</v>
      </c>
      <c r="C8769">
        <v>50</v>
      </c>
      <c r="D8769">
        <v>17</v>
      </c>
      <c r="E8769">
        <v>1607</v>
      </c>
    </row>
    <row r="8770" spans="1:5">
      <c r="A8770" t="s">
        <v>23</v>
      </c>
      <c r="B8770">
        <v>2013</v>
      </c>
      <c r="C8770">
        <v>50</v>
      </c>
      <c r="D8770">
        <v>9</v>
      </c>
      <c r="E8770">
        <v>2568</v>
      </c>
    </row>
    <row r="8771" spans="1:5">
      <c r="A8771" t="s">
        <v>24</v>
      </c>
      <c r="B8771">
        <v>2013</v>
      </c>
      <c r="C8771">
        <v>50</v>
      </c>
      <c r="D8771">
        <v>102</v>
      </c>
      <c r="E8771">
        <v>48075</v>
      </c>
    </row>
    <row r="8772" spans="1:5">
      <c r="A8772" t="s">
        <v>25</v>
      </c>
      <c r="B8772">
        <v>2013</v>
      </c>
      <c r="C8772">
        <v>50</v>
      </c>
      <c r="D8772">
        <v>38</v>
      </c>
      <c r="E8772">
        <v>8693</v>
      </c>
    </row>
    <row r="8773" spans="1:5">
      <c r="A8773" t="s">
        <v>26</v>
      </c>
      <c r="B8773">
        <v>2013</v>
      </c>
      <c r="C8773">
        <v>50</v>
      </c>
      <c r="D8773">
        <v>21</v>
      </c>
      <c r="E8773">
        <v>32614</v>
      </c>
    </row>
    <row r="8774" spans="1:5">
      <c r="A8774" t="s">
        <v>27</v>
      </c>
      <c r="B8774">
        <v>2013</v>
      </c>
      <c r="C8774">
        <v>50</v>
      </c>
      <c r="D8774">
        <v>33</v>
      </c>
      <c r="E8774">
        <v>6647</v>
      </c>
    </row>
    <row r="8775" spans="1:5">
      <c r="A8775" t="s">
        <v>28</v>
      </c>
      <c r="B8775">
        <v>2013</v>
      </c>
      <c r="C8775">
        <v>50</v>
      </c>
      <c r="D8775">
        <v>16</v>
      </c>
      <c r="E8775">
        <v>20777</v>
      </c>
    </row>
    <row r="8776" spans="1:5">
      <c r="A8776" t="s">
        <v>29</v>
      </c>
      <c r="B8776">
        <v>2013</v>
      </c>
      <c r="C8776">
        <v>50</v>
      </c>
      <c r="D8776">
        <v>63</v>
      </c>
      <c r="E8776">
        <v>35316</v>
      </c>
    </row>
    <row r="8777" spans="1:5">
      <c r="A8777" t="s">
        <v>30</v>
      </c>
      <c r="B8777">
        <v>2013</v>
      </c>
      <c r="C8777">
        <v>50</v>
      </c>
      <c r="D8777">
        <v>32</v>
      </c>
      <c r="E8777">
        <v>5475</v>
      </c>
    </row>
    <row r="8778" spans="1:5">
      <c r="A8778" t="s">
        <v>31</v>
      </c>
      <c r="B8778">
        <v>2013</v>
      </c>
      <c r="C8778">
        <v>50</v>
      </c>
      <c r="D8778">
        <v>24</v>
      </c>
      <c r="E8778">
        <v>9218</v>
      </c>
    </row>
    <row r="8779" spans="1:5">
      <c r="A8779" t="s">
        <v>32</v>
      </c>
      <c r="B8779">
        <v>2013</v>
      </c>
      <c r="C8779">
        <v>50</v>
      </c>
      <c r="D8779">
        <v>56</v>
      </c>
      <c r="E8779">
        <v>28942</v>
      </c>
    </row>
    <row r="8780" spans="1:5">
      <c r="A8780" t="s">
        <v>33</v>
      </c>
      <c r="B8780">
        <v>2013</v>
      </c>
      <c r="C8780">
        <v>50</v>
      </c>
      <c r="D8780">
        <v>51</v>
      </c>
      <c r="E8780">
        <v>15311</v>
      </c>
    </row>
    <row r="8781" spans="1:5">
      <c r="A8781" t="s">
        <v>34</v>
      </c>
      <c r="B8781">
        <v>2013</v>
      </c>
      <c r="C8781">
        <v>50</v>
      </c>
      <c r="D8781">
        <v>17</v>
      </c>
      <c r="E8781">
        <v>5085</v>
      </c>
    </row>
    <row r="8782" spans="1:5">
      <c r="A8782" t="s">
        <v>35</v>
      </c>
      <c r="B8782">
        <v>2013</v>
      </c>
      <c r="C8782">
        <v>50</v>
      </c>
      <c r="D8782">
        <v>42</v>
      </c>
      <c r="E8782">
        <v>17449</v>
      </c>
    </row>
    <row r="8783" spans="1:5">
      <c r="A8783" t="s">
        <v>36</v>
      </c>
      <c r="B8783">
        <v>2013</v>
      </c>
      <c r="C8783">
        <v>50</v>
      </c>
      <c r="D8783">
        <v>25</v>
      </c>
      <c r="E8783">
        <v>7597</v>
      </c>
    </row>
    <row r="8784" spans="1:5">
      <c r="A8784" t="s">
        <v>37</v>
      </c>
      <c r="B8784">
        <v>2013</v>
      </c>
      <c r="C8784">
        <v>50</v>
      </c>
      <c r="D8784">
        <v>8</v>
      </c>
      <c r="E8784">
        <v>2433</v>
      </c>
    </row>
    <row r="8785" spans="1:5">
      <c r="A8785" t="s">
        <v>38</v>
      </c>
      <c r="B8785">
        <v>2013</v>
      </c>
      <c r="C8785">
        <v>50</v>
      </c>
      <c r="D8785">
        <v>15</v>
      </c>
      <c r="E8785">
        <v>2334</v>
      </c>
    </row>
    <row r="8786" spans="1:5">
      <c r="A8786" t="s">
        <v>39</v>
      </c>
      <c r="B8786">
        <v>2013</v>
      </c>
      <c r="C8786">
        <v>50</v>
      </c>
      <c r="D8786">
        <v>42</v>
      </c>
      <c r="E8786">
        <v>17101</v>
      </c>
    </row>
    <row r="8787" spans="1:5">
      <c r="A8787" t="s">
        <v>40</v>
      </c>
      <c r="B8787">
        <v>2013</v>
      </c>
      <c r="C8787">
        <v>50</v>
      </c>
      <c r="D8787">
        <v>22</v>
      </c>
      <c r="E8787">
        <v>4067</v>
      </c>
    </row>
    <row r="8788" spans="1:5">
      <c r="A8788" t="s">
        <v>41</v>
      </c>
      <c r="B8788">
        <v>2013</v>
      </c>
      <c r="C8788">
        <v>50</v>
      </c>
      <c r="D8788">
        <v>25</v>
      </c>
      <c r="E8788">
        <v>8989</v>
      </c>
    </row>
    <row r="8789" spans="1:5">
      <c r="A8789" t="s">
        <v>42</v>
      </c>
      <c r="B8789">
        <v>2013</v>
      </c>
      <c r="C8789">
        <v>50</v>
      </c>
      <c r="D8789">
        <v>27</v>
      </c>
      <c r="E8789">
        <v>10074</v>
      </c>
    </row>
    <row r="8790" spans="1:5">
      <c r="A8790" t="s">
        <v>43</v>
      </c>
      <c r="B8790">
        <v>2013</v>
      </c>
      <c r="C8790">
        <v>50</v>
      </c>
      <c r="D8790">
        <v>159</v>
      </c>
      <c r="E8790">
        <v>16772</v>
      </c>
    </row>
    <row r="8791" spans="1:5">
      <c r="A8791" t="s">
        <v>44</v>
      </c>
      <c r="B8791">
        <v>2013</v>
      </c>
      <c r="C8791">
        <v>50</v>
      </c>
      <c r="D8791">
        <v>54</v>
      </c>
      <c r="E8791">
        <v>13446</v>
      </c>
    </row>
    <row r="8792" spans="1:5">
      <c r="A8792" t="s">
        <v>45</v>
      </c>
      <c r="B8792">
        <v>2013</v>
      </c>
      <c r="C8792">
        <v>50</v>
      </c>
      <c r="D8792">
        <v>13</v>
      </c>
      <c r="E8792">
        <v>2123</v>
      </c>
    </row>
    <row r="8793" spans="1:5">
      <c r="A8793" t="s">
        <v>46</v>
      </c>
      <c r="B8793">
        <v>2013</v>
      </c>
      <c r="C8793">
        <v>50</v>
      </c>
      <c r="D8793">
        <v>49</v>
      </c>
      <c r="E8793">
        <v>14920</v>
      </c>
    </row>
    <row r="8794" spans="1:5">
      <c r="A8794" t="s">
        <v>47</v>
      </c>
      <c r="B8794">
        <v>2013</v>
      </c>
      <c r="C8794">
        <v>50</v>
      </c>
      <c r="D8794">
        <v>22</v>
      </c>
      <c r="E8794">
        <v>4332</v>
      </c>
    </row>
    <row r="8795" spans="1:5">
      <c r="A8795" t="s">
        <v>48</v>
      </c>
      <c r="B8795">
        <v>2013</v>
      </c>
      <c r="C8795">
        <v>50</v>
      </c>
      <c r="D8795">
        <v>18</v>
      </c>
      <c r="E8795">
        <v>3340</v>
      </c>
    </row>
    <row r="8796" spans="1:5">
      <c r="A8796" t="s">
        <v>49</v>
      </c>
      <c r="B8796">
        <v>2013</v>
      </c>
      <c r="C8796">
        <v>50</v>
      </c>
      <c r="D8796">
        <v>49</v>
      </c>
      <c r="E8796">
        <v>13004</v>
      </c>
    </row>
    <row r="8797" spans="1:5">
      <c r="A8797" t="s">
        <v>50</v>
      </c>
      <c r="B8797">
        <v>2013</v>
      </c>
      <c r="C8797">
        <v>50</v>
      </c>
      <c r="D8797">
        <v>20</v>
      </c>
      <c r="E8797">
        <v>6118</v>
      </c>
    </row>
    <row r="8798" spans="1:5">
      <c r="A8798" t="s">
        <v>51</v>
      </c>
      <c r="B8798">
        <v>2013</v>
      </c>
      <c r="C8798">
        <v>50</v>
      </c>
      <c r="D8798">
        <v>15</v>
      </c>
      <c r="E8798">
        <v>6187</v>
      </c>
    </row>
    <row r="8799" spans="1:5">
      <c r="A8799" t="s">
        <v>52</v>
      </c>
      <c r="B8799">
        <v>2013</v>
      </c>
      <c r="C8799">
        <v>50</v>
      </c>
      <c r="D8799">
        <v>24</v>
      </c>
      <c r="E8799">
        <v>5810</v>
      </c>
    </row>
    <row r="8800" spans="1:5">
      <c r="A8800" t="s">
        <v>53</v>
      </c>
      <c r="B8800">
        <v>2013</v>
      </c>
      <c r="C8800">
        <v>50</v>
      </c>
      <c r="D8800">
        <v>53</v>
      </c>
      <c r="E8800">
        <v>9988</v>
      </c>
    </row>
    <row r="8801" spans="1:5">
      <c r="A8801" t="s">
        <v>54</v>
      </c>
      <c r="B8801">
        <v>2013</v>
      </c>
      <c r="C8801">
        <v>50</v>
      </c>
      <c r="D8801">
        <v>121</v>
      </c>
      <c r="E8801">
        <v>42628</v>
      </c>
    </row>
    <row r="8802" spans="1:5">
      <c r="A8802" t="s">
        <v>55</v>
      </c>
      <c r="B8802">
        <v>2013</v>
      </c>
      <c r="C8802">
        <v>50</v>
      </c>
      <c r="D8802">
        <v>42</v>
      </c>
      <c r="E8802">
        <v>19420</v>
      </c>
    </row>
    <row r="8803" spans="1:5">
      <c r="A8803" t="s">
        <v>56</v>
      </c>
      <c r="B8803">
        <v>2013</v>
      </c>
      <c r="C8803">
        <v>50</v>
      </c>
      <c r="D8803">
        <v>10</v>
      </c>
      <c r="E8803">
        <v>2978</v>
      </c>
    </row>
    <row r="8804" spans="1:5">
      <c r="A8804" t="s">
        <v>57</v>
      </c>
      <c r="B8804">
        <v>2013</v>
      </c>
      <c r="C8804">
        <v>50</v>
      </c>
      <c r="D8804">
        <v>110</v>
      </c>
      <c r="E8804">
        <v>66959</v>
      </c>
    </row>
    <row r="8805" spans="1:5">
      <c r="A8805" t="s">
        <v>58</v>
      </c>
      <c r="B8805">
        <v>2013</v>
      </c>
      <c r="C8805">
        <v>50</v>
      </c>
      <c r="D8805">
        <v>16</v>
      </c>
      <c r="E8805">
        <v>6350</v>
      </c>
    </row>
    <row r="8806" spans="1:5">
      <c r="A8806" t="s">
        <v>59</v>
      </c>
      <c r="B8806">
        <v>2013</v>
      </c>
      <c r="C8806">
        <v>50</v>
      </c>
      <c r="D8806">
        <v>47</v>
      </c>
      <c r="E8806">
        <v>13599</v>
      </c>
    </row>
    <row r="8807" spans="1:5">
      <c r="A8807" t="s">
        <v>60</v>
      </c>
      <c r="B8807">
        <v>2013</v>
      </c>
      <c r="C8807">
        <v>50</v>
      </c>
      <c r="D8807">
        <v>33</v>
      </c>
      <c r="E8807">
        <v>4200</v>
      </c>
    </row>
    <row r="8808" spans="1:5">
      <c r="A8808" t="s">
        <v>61</v>
      </c>
      <c r="B8808">
        <v>2013</v>
      </c>
      <c r="C8808">
        <v>50</v>
      </c>
      <c r="D8808">
        <v>21</v>
      </c>
      <c r="E8808">
        <v>4541</v>
      </c>
    </row>
    <row r="8809" spans="1:5">
      <c r="A8809" t="s">
        <v>64</v>
      </c>
      <c r="B8809">
        <v>2013</v>
      </c>
      <c r="C8809">
        <v>50</v>
      </c>
      <c r="D8809">
        <v>1</v>
      </c>
      <c r="E8809">
        <v>635</v>
      </c>
    </row>
    <row r="8810" spans="1:5">
      <c r="A8810" t="s">
        <v>63</v>
      </c>
      <c r="B8810">
        <v>2013</v>
      </c>
      <c r="C8810">
        <v>50</v>
      </c>
      <c r="D8810">
        <v>1</v>
      </c>
      <c r="E8810">
        <v>388</v>
      </c>
    </row>
    <row r="8811" spans="1:5">
      <c r="A8811" t="s">
        <v>62</v>
      </c>
      <c r="B8811">
        <v>2013</v>
      </c>
      <c r="C8811">
        <v>50</v>
      </c>
      <c r="D8811">
        <v>71</v>
      </c>
      <c r="E8811">
        <v>89267</v>
      </c>
    </row>
    <row r="8812" spans="1:5">
      <c r="A8812" t="s">
        <v>6</v>
      </c>
      <c r="B8812">
        <v>2013</v>
      </c>
      <c r="C8812">
        <v>51</v>
      </c>
      <c r="D8812">
        <v>30</v>
      </c>
      <c r="E8812">
        <v>12722</v>
      </c>
    </row>
    <row r="8813" spans="1:5">
      <c r="A8813" t="s">
        <v>12</v>
      </c>
      <c r="B8813">
        <v>2013</v>
      </c>
      <c r="C8813">
        <v>51</v>
      </c>
      <c r="D8813">
        <v>9</v>
      </c>
      <c r="E8813">
        <v>1920</v>
      </c>
    </row>
    <row r="8814" spans="1:5">
      <c r="A8814" t="s">
        <v>13</v>
      </c>
      <c r="B8814">
        <v>2013</v>
      </c>
      <c r="C8814">
        <v>51</v>
      </c>
      <c r="D8814">
        <v>63</v>
      </c>
      <c r="E8814">
        <v>27343</v>
      </c>
    </row>
    <row r="8815" spans="1:5">
      <c r="A8815" t="s">
        <v>14</v>
      </c>
      <c r="B8815">
        <v>2013</v>
      </c>
      <c r="C8815">
        <v>51</v>
      </c>
      <c r="D8815">
        <v>17</v>
      </c>
      <c r="E8815">
        <v>3554</v>
      </c>
    </row>
    <row r="8816" spans="1:5">
      <c r="A8816" t="s">
        <v>15</v>
      </c>
      <c r="B8816">
        <v>2013</v>
      </c>
      <c r="C8816">
        <v>51</v>
      </c>
      <c r="D8816">
        <v>137</v>
      </c>
      <c r="E8816">
        <v>36030</v>
      </c>
    </row>
    <row r="8817" spans="1:5">
      <c r="A8817" t="s">
        <v>16</v>
      </c>
      <c r="B8817">
        <v>2013</v>
      </c>
      <c r="C8817">
        <v>51</v>
      </c>
      <c r="D8817">
        <v>11</v>
      </c>
      <c r="E8817">
        <v>22314</v>
      </c>
    </row>
    <row r="8818" spans="1:5">
      <c r="A8818" t="s">
        <v>17</v>
      </c>
      <c r="B8818">
        <v>2013</v>
      </c>
      <c r="C8818">
        <v>51</v>
      </c>
      <c r="D8818">
        <v>16</v>
      </c>
      <c r="E8818">
        <v>1653</v>
      </c>
    </row>
    <row r="8819" spans="1:5">
      <c r="A8819" t="s">
        <v>18</v>
      </c>
      <c r="B8819">
        <v>2013</v>
      </c>
      <c r="C8819">
        <v>51</v>
      </c>
      <c r="D8819">
        <v>11</v>
      </c>
      <c r="E8819">
        <v>2413</v>
      </c>
    </row>
    <row r="8820" spans="1:5">
      <c r="A8820" t="s">
        <v>19</v>
      </c>
      <c r="B8820">
        <v>2013</v>
      </c>
      <c r="C8820">
        <v>51</v>
      </c>
      <c r="D8820">
        <v>3</v>
      </c>
      <c r="E8820">
        <v>1494</v>
      </c>
    </row>
    <row r="8821" spans="1:5">
      <c r="A8821" t="s">
        <v>20</v>
      </c>
      <c r="B8821">
        <v>2013</v>
      </c>
      <c r="C8821">
        <v>51</v>
      </c>
      <c r="D8821">
        <v>0</v>
      </c>
      <c r="E8821">
        <v>0</v>
      </c>
    </row>
    <row r="8822" spans="1:5">
      <c r="A8822" t="s">
        <v>21</v>
      </c>
      <c r="B8822">
        <v>2013</v>
      </c>
      <c r="C8822">
        <v>51</v>
      </c>
      <c r="D8822">
        <v>41</v>
      </c>
      <c r="E8822">
        <v>30096</v>
      </c>
    </row>
    <row r="8823" spans="1:5">
      <c r="A8823" t="s">
        <v>22</v>
      </c>
      <c r="B8823">
        <v>2013</v>
      </c>
      <c r="C8823">
        <v>51</v>
      </c>
      <c r="D8823">
        <v>16</v>
      </c>
      <c r="E8823">
        <v>1317</v>
      </c>
    </row>
    <row r="8824" spans="1:5">
      <c r="A8824" t="s">
        <v>23</v>
      </c>
      <c r="B8824">
        <v>2013</v>
      </c>
      <c r="C8824">
        <v>51</v>
      </c>
      <c r="D8824">
        <v>9</v>
      </c>
      <c r="E8824">
        <v>2425</v>
      </c>
    </row>
    <row r="8825" spans="1:5">
      <c r="A8825" t="s">
        <v>24</v>
      </c>
      <c r="B8825">
        <v>2013</v>
      </c>
      <c r="C8825">
        <v>51</v>
      </c>
      <c r="D8825">
        <v>101</v>
      </c>
      <c r="E8825">
        <v>54227</v>
      </c>
    </row>
    <row r="8826" spans="1:5">
      <c r="A8826" t="s">
        <v>25</v>
      </c>
      <c r="B8826">
        <v>2013</v>
      </c>
      <c r="C8826">
        <v>51</v>
      </c>
      <c r="D8826">
        <v>39</v>
      </c>
      <c r="E8826">
        <v>7960</v>
      </c>
    </row>
    <row r="8827" spans="1:5">
      <c r="A8827" t="s">
        <v>26</v>
      </c>
      <c r="B8827">
        <v>2013</v>
      </c>
      <c r="C8827">
        <v>51</v>
      </c>
      <c r="D8827">
        <v>22</v>
      </c>
      <c r="E8827">
        <v>31593</v>
      </c>
    </row>
    <row r="8828" spans="1:5">
      <c r="A8828" t="s">
        <v>27</v>
      </c>
      <c r="B8828">
        <v>2013</v>
      </c>
      <c r="C8828">
        <v>51</v>
      </c>
      <c r="D8828">
        <v>31</v>
      </c>
      <c r="E8828">
        <v>6176</v>
      </c>
    </row>
    <row r="8829" spans="1:5">
      <c r="A8829" t="s">
        <v>28</v>
      </c>
      <c r="B8829">
        <v>2013</v>
      </c>
      <c r="C8829">
        <v>51</v>
      </c>
      <c r="D8829">
        <v>16</v>
      </c>
      <c r="E8829">
        <v>22021</v>
      </c>
    </row>
    <row r="8830" spans="1:5">
      <c r="A8830" t="s">
        <v>29</v>
      </c>
      <c r="B8830">
        <v>2013</v>
      </c>
      <c r="C8830">
        <v>51</v>
      </c>
      <c r="D8830">
        <v>59</v>
      </c>
      <c r="E8830">
        <v>32883</v>
      </c>
    </row>
    <row r="8831" spans="1:5">
      <c r="A8831" t="s">
        <v>30</v>
      </c>
      <c r="B8831">
        <v>2013</v>
      </c>
      <c r="C8831">
        <v>51</v>
      </c>
      <c r="D8831">
        <v>31</v>
      </c>
      <c r="E8831">
        <v>4858</v>
      </c>
    </row>
    <row r="8832" spans="1:5">
      <c r="A8832" t="s">
        <v>31</v>
      </c>
      <c r="B8832">
        <v>2013</v>
      </c>
      <c r="C8832">
        <v>51</v>
      </c>
      <c r="D8832">
        <v>21</v>
      </c>
      <c r="E8832">
        <v>10359</v>
      </c>
    </row>
    <row r="8833" spans="1:5">
      <c r="A8833" t="s">
        <v>32</v>
      </c>
      <c r="B8833">
        <v>2013</v>
      </c>
      <c r="C8833">
        <v>51</v>
      </c>
      <c r="D8833">
        <v>53</v>
      </c>
      <c r="E8833">
        <v>27392</v>
      </c>
    </row>
    <row r="8834" spans="1:5">
      <c r="A8834" t="s">
        <v>33</v>
      </c>
      <c r="B8834">
        <v>2013</v>
      </c>
      <c r="C8834">
        <v>51</v>
      </c>
      <c r="D8834">
        <v>52</v>
      </c>
      <c r="E8834">
        <v>15148</v>
      </c>
    </row>
    <row r="8835" spans="1:5">
      <c r="A8835" t="s">
        <v>34</v>
      </c>
      <c r="B8835">
        <v>2013</v>
      </c>
      <c r="C8835">
        <v>51</v>
      </c>
      <c r="D8835">
        <v>17</v>
      </c>
      <c r="E8835">
        <v>4668</v>
      </c>
    </row>
    <row r="8836" spans="1:5">
      <c r="A8836" t="s">
        <v>35</v>
      </c>
      <c r="B8836">
        <v>2013</v>
      </c>
      <c r="C8836">
        <v>51</v>
      </c>
      <c r="D8836">
        <v>40</v>
      </c>
      <c r="E8836">
        <v>16510</v>
      </c>
    </row>
    <row r="8837" spans="1:5">
      <c r="A8837" t="s">
        <v>36</v>
      </c>
      <c r="B8837">
        <v>2013</v>
      </c>
      <c r="C8837">
        <v>51</v>
      </c>
      <c r="D8837">
        <v>25</v>
      </c>
      <c r="E8837">
        <v>6769</v>
      </c>
    </row>
    <row r="8838" spans="1:5">
      <c r="A8838" t="s">
        <v>37</v>
      </c>
      <c r="B8838">
        <v>2013</v>
      </c>
      <c r="C8838">
        <v>51</v>
      </c>
      <c r="D8838">
        <v>6</v>
      </c>
      <c r="E8838">
        <v>1199</v>
      </c>
    </row>
    <row r="8839" spans="1:5">
      <c r="A8839" t="s">
        <v>38</v>
      </c>
      <c r="B8839">
        <v>2013</v>
      </c>
      <c r="C8839">
        <v>51</v>
      </c>
      <c r="D8839">
        <v>16</v>
      </c>
      <c r="E8839">
        <v>2544</v>
      </c>
    </row>
    <row r="8840" spans="1:5">
      <c r="A8840" t="s">
        <v>39</v>
      </c>
      <c r="B8840">
        <v>2013</v>
      </c>
      <c r="C8840">
        <v>51</v>
      </c>
      <c r="D8840">
        <v>42</v>
      </c>
      <c r="E8840">
        <v>18145</v>
      </c>
    </row>
    <row r="8841" spans="1:5">
      <c r="A8841" t="s">
        <v>40</v>
      </c>
      <c r="B8841">
        <v>2013</v>
      </c>
      <c r="C8841">
        <v>51</v>
      </c>
      <c r="D8841">
        <v>27</v>
      </c>
      <c r="E8841">
        <v>3929</v>
      </c>
    </row>
    <row r="8842" spans="1:5">
      <c r="A8842" t="s">
        <v>41</v>
      </c>
      <c r="B8842">
        <v>2013</v>
      </c>
      <c r="C8842">
        <v>51</v>
      </c>
      <c r="D8842">
        <v>26</v>
      </c>
      <c r="E8842">
        <v>9084</v>
      </c>
    </row>
    <row r="8843" spans="1:5">
      <c r="A8843" t="s">
        <v>42</v>
      </c>
      <c r="B8843">
        <v>2013</v>
      </c>
      <c r="C8843">
        <v>51</v>
      </c>
      <c r="D8843">
        <v>26</v>
      </c>
      <c r="E8843">
        <v>10376</v>
      </c>
    </row>
    <row r="8844" spans="1:5">
      <c r="A8844" t="s">
        <v>43</v>
      </c>
      <c r="B8844">
        <v>2013</v>
      </c>
      <c r="C8844">
        <v>51</v>
      </c>
      <c r="D8844">
        <v>145</v>
      </c>
      <c r="E8844">
        <v>14242</v>
      </c>
    </row>
    <row r="8845" spans="1:5">
      <c r="A8845" t="s">
        <v>44</v>
      </c>
      <c r="B8845">
        <v>2013</v>
      </c>
      <c r="C8845">
        <v>51</v>
      </c>
      <c r="D8845">
        <v>52</v>
      </c>
      <c r="E8845">
        <v>13185</v>
      </c>
    </row>
    <row r="8846" spans="1:5">
      <c r="A8846" t="s">
        <v>45</v>
      </c>
      <c r="B8846">
        <v>2013</v>
      </c>
      <c r="C8846">
        <v>51</v>
      </c>
      <c r="D8846">
        <v>8</v>
      </c>
      <c r="E8846">
        <v>1614</v>
      </c>
    </row>
    <row r="8847" spans="1:5">
      <c r="A8847" t="s">
        <v>46</v>
      </c>
      <c r="B8847">
        <v>2013</v>
      </c>
      <c r="C8847">
        <v>51</v>
      </c>
      <c r="D8847">
        <v>49</v>
      </c>
      <c r="E8847">
        <v>14331</v>
      </c>
    </row>
    <row r="8848" spans="1:5">
      <c r="A8848" t="s">
        <v>47</v>
      </c>
      <c r="B8848">
        <v>2013</v>
      </c>
      <c r="C8848">
        <v>51</v>
      </c>
      <c r="D8848">
        <v>19</v>
      </c>
      <c r="E8848">
        <v>4118</v>
      </c>
    </row>
    <row r="8849" spans="1:5">
      <c r="A8849" t="s">
        <v>48</v>
      </c>
      <c r="B8849">
        <v>2013</v>
      </c>
      <c r="C8849">
        <v>51</v>
      </c>
      <c r="D8849">
        <v>17</v>
      </c>
      <c r="E8849">
        <v>2214</v>
      </c>
    </row>
    <row r="8850" spans="1:5">
      <c r="A8850" t="s">
        <v>49</v>
      </c>
      <c r="B8850">
        <v>2013</v>
      </c>
      <c r="C8850">
        <v>51</v>
      </c>
      <c r="D8850">
        <v>46</v>
      </c>
      <c r="E8850">
        <v>9634</v>
      </c>
    </row>
    <row r="8851" spans="1:5">
      <c r="A8851" t="s">
        <v>50</v>
      </c>
      <c r="B8851">
        <v>2013</v>
      </c>
      <c r="C8851">
        <v>51</v>
      </c>
      <c r="D8851">
        <v>20</v>
      </c>
      <c r="E8851">
        <v>5660</v>
      </c>
    </row>
    <row r="8852" spans="1:5">
      <c r="A8852" t="s">
        <v>51</v>
      </c>
      <c r="B8852">
        <v>2013</v>
      </c>
      <c r="C8852">
        <v>51</v>
      </c>
      <c r="D8852">
        <v>15</v>
      </c>
      <c r="E8852">
        <v>4931</v>
      </c>
    </row>
    <row r="8853" spans="1:5">
      <c r="A8853" t="s">
        <v>52</v>
      </c>
      <c r="B8853">
        <v>2013</v>
      </c>
      <c r="C8853">
        <v>51</v>
      </c>
      <c r="D8853">
        <v>23</v>
      </c>
      <c r="E8853">
        <v>5692</v>
      </c>
    </row>
    <row r="8854" spans="1:5">
      <c r="A8854" t="s">
        <v>53</v>
      </c>
      <c r="B8854">
        <v>2013</v>
      </c>
      <c r="C8854">
        <v>51</v>
      </c>
      <c r="D8854">
        <v>52</v>
      </c>
      <c r="E8854">
        <v>8834</v>
      </c>
    </row>
    <row r="8855" spans="1:5">
      <c r="A8855" t="s">
        <v>54</v>
      </c>
      <c r="B8855">
        <v>2013</v>
      </c>
      <c r="C8855">
        <v>51</v>
      </c>
      <c r="D8855">
        <v>118</v>
      </c>
      <c r="E8855">
        <v>46096</v>
      </c>
    </row>
    <row r="8856" spans="1:5">
      <c r="A8856" t="s">
        <v>55</v>
      </c>
      <c r="B8856">
        <v>2013</v>
      </c>
      <c r="C8856">
        <v>51</v>
      </c>
      <c r="D8856">
        <v>41</v>
      </c>
      <c r="E8856">
        <v>40156</v>
      </c>
    </row>
    <row r="8857" spans="1:5">
      <c r="A8857" t="s">
        <v>56</v>
      </c>
      <c r="B8857">
        <v>2013</v>
      </c>
      <c r="C8857">
        <v>51</v>
      </c>
      <c r="D8857">
        <v>10</v>
      </c>
      <c r="E8857">
        <v>2701</v>
      </c>
    </row>
    <row r="8858" spans="1:5">
      <c r="A8858" t="s">
        <v>57</v>
      </c>
      <c r="B8858">
        <v>2013</v>
      </c>
      <c r="C8858">
        <v>51</v>
      </c>
      <c r="D8858">
        <v>110</v>
      </c>
      <c r="E8858">
        <v>72086</v>
      </c>
    </row>
    <row r="8859" spans="1:5">
      <c r="A8859" t="s">
        <v>58</v>
      </c>
      <c r="B8859">
        <v>2013</v>
      </c>
      <c r="C8859">
        <v>51</v>
      </c>
      <c r="D8859">
        <v>16</v>
      </c>
      <c r="E8859">
        <v>5506</v>
      </c>
    </row>
    <row r="8860" spans="1:5">
      <c r="A8860" t="s">
        <v>59</v>
      </c>
      <c r="B8860">
        <v>2013</v>
      </c>
      <c r="C8860">
        <v>51</v>
      </c>
      <c r="D8860">
        <v>44</v>
      </c>
      <c r="E8860">
        <v>13528</v>
      </c>
    </row>
    <row r="8861" spans="1:5">
      <c r="A8861" t="s">
        <v>60</v>
      </c>
      <c r="B8861">
        <v>2013</v>
      </c>
      <c r="C8861">
        <v>51</v>
      </c>
      <c r="D8861">
        <v>32</v>
      </c>
      <c r="E8861">
        <v>3510</v>
      </c>
    </row>
    <row r="8862" spans="1:5">
      <c r="A8862" t="s">
        <v>61</v>
      </c>
      <c r="B8862">
        <v>2013</v>
      </c>
      <c r="C8862">
        <v>51</v>
      </c>
      <c r="D8862">
        <v>23</v>
      </c>
      <c r="E8862">
        <v>4995</v>
      </c>
    </row>
    <row r="8863" spans="1:5">
      <c r="A8863" t="s">
        <v>64</v>
      </c>
      <c r="B8863">
        <v>2013</v>
      </c>
      <c r="C8863">
        <v>51</v>
      </c>
      <c r="D8863">
        <v>1</v>
      </c>
      <c r="E8863">
        <v>657</v>
      </c>
    </row>
    <row r="8864" spans="1:5">
      <c r="A8864" t="s">
        <v>63</v>
      </c>
      <c r="B8864">
        <v>2013</v>
      </c>
      <c r="C8864">
        <v>51</v>
      </c>
      <c r="D8864">
        <v>1</v>
      </c>
      <c r="E8864">
        <v>345</v>
      </c>
    </row>
    <row r="8865" spans="1:5">
      <c r="A8865" t="s">
        <v>62</v>
      </c>
      <c r="B8865">
        <v>2013</v>
      </c>
      <c r="C8865">
        <v>51</v>
      </c>
      <c r="D8865">
        <v>73</v>
      </c>
      <c r="E8865">
        <v>93278</v>
      </c>
    </row>
    <row r="8866" spans="1:5">
      <c r="A8866" t="s">
        <v>6</v>
      </c>
      <c r="B8866">
        <v>2013</v>
      </c>
      <c r="C8866">
        <v>52</v>
      </c>
      <c r="D8866">
        <v>28</v>
      </c>
      <c r="E8866">
        <v>10120</v>
      </c>
    </row>
    <row r="8867" spans="1:5">
      <c r="A8867" t="s">
        <v>12</v>
      </c>
      <c r="B8867">
        <v>2013</v>
      </c>
      <c r="C8867">
        <v>52</v>
      </c>
      <c r="D8867">
        <v>8</v>
      </c>
      <c r="E8867">
        <v>1959</v>
      </c>
    </row>
    <row r="8868" spans="1:5">
      <c r="A8868" t="s">
        <v>13</v>
      </c>
      <c r="B8868">
        <v>2013</v>
      </c>
      <c r="C8868">
        <v>52</v>
      </c>
      <c r="D8868">
        <v>62</v>
      </c>
      <c r="E8868">
        <v>19950</v>
      </c>
    </row>
    <row r="8869" spans="1:5">
      <c r="A8869" t="s">
        <v>14</v>
      </c>
      <c r="B8869">
        <v>2013</v>
      </c>
      <c r="C8869">
        <v>52</v>
      </c>
      <c r="D8869">
        <v>17</v>
      </c>
      <c r="E8869">
        <v>2058</v>
      </c>
    </row>
    <row r="8870" spans="1:5">
      <c r="A8870" t="s">
        <v>15</v>
      </c>
      <c r="B8870">
        <v>2013</v>
      </c>
      <c r="C8870">
        <v>52</v>
      </c>
      <c r="D8870">
        <v>130</v>
      </c>
      <c r="E8870">
        <v>21685</v>
      </c>
    </row>
    <row r="8871" spans="1:5">
      <c r="A8871" t="s">
        <v>16</v>
      </c>
      <c r="B8871">
        <v>2013</v>
      </c>
      <c r="C8871">
        <v>52</v>
      </c>
      <c r="D8871">
        <v>11</v>
      </c>
      <c r="E8871">
        <v>16183</v>
      </c>
    </row>
    <row r="8872" spans="1:5">
      <c r="A8872" t="s">
        <v>17</v>
      </c>
      <c r="B8872">
        <v>2013</v>
      </c>
      <c r="C8872">
        <v>52</v>
      </c>
      <c r="D8872">
        <v>18</v>
      </c>
      <c r="E8872">
        <v>1608</v>
      </c>
    </row>
    <row r="8873" spans="1:5">
      <c r="A8873" t="s">
        <v>18</v>
      </c>
      <c r="B8873">
        <v>2013</v>
      </c>
      <c r="C8873">
        <v>52</v>
      </c>
      <c r="D8873">
        <v>5</v>
      </c>
      <c r="E8873">
        <v>990</v>
      </c>
    </row>
    <row r="8874" spans="1:5">
      <c r="A8874" t="s">
        <v>19</v>
      </c>
      <c r="B8874">
        <v>2013</v>
      </c>
      <c r="C8874">
        <v>52</v>
      </c>
      <c r="D8874">
        <v>3</v>
      </c>
      <c r="E8874">
        <v>766</v>
      </c>
    </row>
    <row r="8875" spans="1:5">
      <c r="A8875" t="s">
        <v>20</v>
      </c>
      <c r="B8875">
        <v>2013</v>
      </c>
      <c r="C8875">
        <v>52</v>
      </c>
      <c r="D8875">
        <v>0</v>
      </c>
      <c r="E8875">
        <v>0</v>
      </c>
    </row>
    <row r="8876" spans="1:5">
      <c r="A8876" t="s">
        <v>21</v>
      </c>
      <c r="B8876">
        <v>2013</v>
      </c>
      <c r="C8876">
        <v>52</v>
      </c>
      <c r="D8876">
        <v>40</v>
      </c>
      <c r="E8876">
        <v>21679</v>
      </c>
    </row>
    <row r="8877" spans="1:5">
      <c r="A8877" t="s">
        <v>22</v>
      </c>
      <c r="B8877">
        <v>2013</v>
      </c>
      <c r="C8877">
        <v>52</v>
      </c>
      <c r="D8877">
        <v>15</v>
      </c>
      <c r="E8877">
        <v>728</v>
      </c>
    </row>
    <row r="8878" spans="1:5">
      <c r="A8878" t="s">
        <v>23</v>
      </c>
      <c r="B8878">
        <v>2013</v>
      </c>
      <c r="C8878">
        <v>52</v>
      </c>
      <c r="D8878">
        <v>10</v>
      </c>
      <c r="E8878">
        <v>2394</v>
      </c>
    </row>
    <row r="8879" spans="1:5">
      <c r="A8879" t="s">
        <v>24</v>
      </c>
      <c r="B8879">
        <v>2013</v>
      </c>
      <c r="C8879">
        <v>52</v>
      </c>
      <c r="D8879">
        <v>102</v>
      </c>
      <c r="E8879">
        <v>42588</v>
      </c>
    </row>
    <row r="8880" spans="1:5">
      <c r="A8880" t="s">
        <v>25</v>
      </c>
      <c r="B8880">
        <v>2013</v>
      </c>
      <c r="C8880">
        <v>52</v>
      </c>
      <c r="D8880">
        <v>39</v>
      </c>
      <c r="E8880">
        <v>5331</v>
      </c>
    </row>
    <row r="8881" spans="1:5">
      <c r="A8881" t="s">
        <v>26</v>
      </c>
      <c r="B8881">
        <v>2013</v>
      </c>
      <c r="C8881">
        <v>52</v>
      </c>
      <c r="D8881">
        <v>21</v>
      </c>
      <c r="E8881">
        <v>21164</v>
      </c>
    </row>
    <row r="8882" spans="1:5">
      <c r="A8882" t="s">
        <v>27</v>
      </c>
      <c r="B8882">
        <v>2013</v>
      </c>
      <c r="C8882">
        <v>52</v>
      </c>
      <c r="D8882">
        <v>34</v>
      </c>
      <c r="E8882">
        <v>4620</v>
      </c>
    </row>
    <row r="8883" spans="1:5">
      <c r="A8883" t="s">
        <v>28</v>
      </c>
      <c r="B8883">
        <v>2013</v>
      </c>
      <c r="C8883">
        <v>52</v>
      </c>
      <c r="D8883">
        <v>16</v>
      </c>
      <c r="E8883">
        <v>14644</v>
      </c>
    </row>
    <row r="8884" spans="1:5">
      <c r="A8884" t="s">
        <v>29</v>
      </c>
      <c r="B8884">
        <v>2013</v>
      </c>
      <c r="C8884">
        <v>52</v>
      </c>
      <c r="D8884">
        <v>59</v>
      </c>
      <c r="E8884">
        <v>35009</v>
      </c>
    </row>
    <row r="8885" spans="1:5">
      <c r="A8885" t="s">
        <v>30</v>
      </c>
      <c r="B8885">
        <v>2013</v>
      </c>
      <c r="C8885">
        <v>52</v>
      </c>
      <c r="D8885">
        <v>31</v>
      </c>
      <c r="E8885">
        <v>2521</v>
      </c>
    </row>
    <row r="8886" spans="1:5">
      <c r="A8886" t="s">
        <v>31</v>
      </c>
      <c r="B8886">
        <v>2013</v>
      </c>
      <c r="C8886">
        <v>52</v>
      </c>
      <c r="D8886">
        <v>22</v>
      </c>
      <c r="E8886">
        <v>5283</v>
      </c>
    </row>
    <row r="8887" spans="1:5">
      <c r="A8887" t="s">
        <v>32</v>
      </c>
      <c r="B8887">
        <v>2013</v>
      </c>
      <c r="C8887">
        <v>52</v>
      </c>
      <c r="D8887">
        <v>58</v>
      </c>
      <c r="E8887">
        <v>18107</v>
      </c>
    </row>
    <row r="8888" spans="1:5">
      <c r="A8888" t="s">
        <v>33</v>
      </c>
      <c r="B8888">
        <v>2013</v>
      </c>
      <c r="C8888">
        <v>52</v>
      </c>
      <c r="D8888">
        <v>52</v>
      </c>
      <c r="E8888">
        <v>8700</v>
      </c>
    </row>
    <row r="8889" spans="1:5">
      <c r="A8889" t="s">
        <v>34</v>
      </c>
      <c r="B8889">
        <v>2013</v>
      </c>
      <c r="C8889">
        <v>52</v>
      </c>
      <c r="D8889">
        <v>17</v>
      </c>
      <c r="E8889">
        <v>2700</v>
      </c>
    </row>
    <row r="8890" spans="1:5">
      <c r="A8890" t="s">
        <v>35</v>
      </c>
      <c r="B8890">
        <v>2013</v>
      </c>
      <c r="C8890">
        <v>52</v>
      </c>
      <c r="D8890">
        <v>39</v>
      </c>
      <c r="E8890">
        <v>14303</v>
      </c>
    </row>
    <row r="8891" spans="1:5">
      <c r="A8891" t="s">
        <v>36</v>
      </c>
      <c r="B8891">
        <v>2013</v>
      </c>
      <c r="C8891">
        <v>52</v>
      </c>
      <c r="D8891">
        <v>23</v>
      </c>
      <c r="E8891">
        <v>5105</v>
      </c>
    </row>
    <row r="8892" spans="1:5">
      <c r="A8892" t="s">
        <v>37</v>
      </c>
      <c r="B8892">
        <v>2013</v>
      </c>
      <c r="C8892">
        <v>52</v>
      </c>
      <c r="D8892">
        <v>6</v>
      </c>
      <c r="E8892">
        <v>706</v>
      </c>
    </row>
    <row r="8893" spans="1:5">
      <c r="A8893" t="s">
        <v>38</v>
      </c>
      <c r="B8893">
        <v>2013</v>
      </c>
      <c r="C8893">
        <v>52</v>
      </c>
      <c r="D8893">
        <v>15</v>
      </c>
      <c r="E8893">
        <v>1530</v>
      </c>
    </row>
    <row r="8894" spans="1:5">
      <c r="A8894" t="s">
        <v>39</v>
      </c>
      <c r="B8894">
        <v>2013</v>
      </c>
      <c r="C8894">
        <v>52</v>
      </c>
      <c r="D8894">
        <v>43</v>
      </c>
      <c r="E8894">
        <v>15970</v>
      </c>
    </row>
    <row r="8895" spans="1:5">
      <c r="A8895" t="s">
        <v>40</v>
      </c>
      <c r="B8895">
        <v>2013</v>
      </c>
      <c r="C8895">
        <v>52</v>
      </c>
      <c r="D8895">
        <v>27</v>
      </c>
      <c r="E8895">
        <v>2343</v>
      </c>
    </row>
    <row r="8896" spans="1:5">
      <c r="A8896" t="s">
        <v>41</v>
      </c>
      <c r="B8896">
        <v>2013</v>
      </c>
      <c r="C8896">
        <v>52</v>
      </c>
      <c r="D8896">
        <v>27</v>
      </c>
      <c r="E8896">
        <v>8117</v>
      </c>
    </row>
    <row r="8897" spans="1:5">
      <c r="A8897" t="s">
        <v>42</v>
      </c>
      <c r="B8897">
        <v>2013</v>
      </c>
      <c r="C8897">
        <v>52</v>
      </c>
      <c r="D8897">
        <v>27</v>
      </c>
      <c r="E8897">
        <v>8216</v>
      </c>
    </row>
    <row r="8898" spans="1:5">
      <c r="A8898" t="s">
        <v>43</v>
      </c>
      <c r="B8898">
        <v>2013</v>
      </c>
      <c r="C8898">
        <v>52</v>
      </c>
      <c r="D8898">
        <v>152</v>
      </c>
      <c r="E8898">
        <v>8649</v>
      </c>
    </row>
    <row r="8899" spans="1:5">
      <c r="A8899" t="s">
        <v>44</v>
      </c>
      <c r="B8899">
        <v>2013</v>
      </c>
      <c r="C8899">
        <v>52</v>
      </c>
      <c r="D8899">
        <v>51</v>
      </c>
      <c r="E8899">
        <v>6600</v>
      </c>
    </row>
    <row r="8900" spans="1:5">
      <c r="A8900" t="s">
        <v>45</v>
      </c>
      <c r="B8900">
        <v>2013</v>
      </c>
      <c r="C8900">
        <v>52</v>
      </c>
      <c r="D8900">
        <v>11</v>
      </c>
      <c r="E8900">
        <v>1466</v>
      </c>
    </row>
    <row r="8901" spans="1:5">
      <c r="A8901" t="s">
        <v>46</v>
      </c>
      <c r="B8901">
        <v>2013</v>
      </c>
      <c r="C8901">
        <v>52</v>
      </c>
      <c r="D8901">
        <v>48</v>
      </c>
      <c r="E8901">
        <v>9556</v>
      </c>
    </row>
    <row r="8902" spans="1:5">
      <c r="A8902" t="s">
        <v>47</v>
      </c>
      <c r="B8902">
        <v>2013</v>
      </c>
      <c r="C8902">
        <v>52</v>
      </c>
      <c r="D8902">
        <v>20</v>
      </c>
      <c r="E8902">
        <v>2780</v>
      </c>
    </row>
    <row r="8903" spans="1:5">
      <c r="A8903" t="s">
        <v>48</v>
      </c>
      <c r="B8903">
        <v>2013</v>
      </c>
      <c r="C8903">
        <v>52</v>
      </c>
      <c r="D8903">
        <v>18</v>
      </c>
      <c r="E8903">
        <v>1453</v>
      </c>
    </row>
    <row r="8904" spans="1:5">
      <c r="A8904" t="s">
        <v>49</v>
      </c>
      <c r="B8904">
        <v>2013</v>
      </c>
      <c r="C8904">
        <v>52</v>
      </c>
      <c r="D8904">
        <v>45</v>
      </c>
      <c r="E8904">
        <v>7446</v>
      </c>
    </row>
    <row r="8905" spans="1:5">
      <c r="A8905" t="s">
        <v>50</v>
      </c>
      <c r="B8905">
        <v>2013</v>
      </c>
      <c r="C8905">
        <v>52</v>
      </c>
      <c r="D8905">
        <v>20</v>
      </c>
      <c r="E8905">
        <v>2868</v>
      </c>
    </row>
    <row r="8906" spans="1:5">
      <c r="A8906" t="s">
        <v>51</v>
      </c>
      <c r="B8906">
        <v>2013</v>
      </c>
      <c r="C8906">
        <v>52</v>
      </c>
      <c r="D8906">
        <v>15</v>
      </c>
      <c r="E8906">
        <v>3660</v>
      </c>
    </row>
    <row r="8907" spans="1:5">
      <c r="A8907" t="s">
        <v>52</v>
      </c>
      <c r="B8907">
        <v>2013</v>
      </c>
      <c r="C8907">
        <v>52</v>
      </c>
      <c r="D8907">
        <v>24</v>
      </c>
      <c r="E8907">
        <v>3874</v>
      </c>
    </row>
    <row r="8908" spans="1:5">
      <c r="A8908" t="s">
        <v>53</v>
      </c>
      <c r="B8908">
        <v>2013</v>
      </c>
      <c r="C8908">
        <v>52</v>
      </c>
      <c r="D8908">
        <v>50</v>
      </c>
      <c r="E8908">
        <v>4589</v>
      </c>
    </row>
    <row r="8909" spans="1:5">
      <c r="A8909" t="s">
        <v>54</v>
      </c>
      <c r="B8909">
        <v>2013</v>
      </c>
      <c r="C8909">
        <v>52</v>
      </c>
      <c r="D8909">
        <v>119</v>
      </c>
      <c r="E8909">
        <v>32540</v>
      </c>
    </row>
    <row r="8910" spans="1:5">
      <c r="A8910" t="s">
        <v>55</v>
      </c>
      <c r="B8910">
        <v>2013</v>
      </c>
      <c r="C8910">
        <v>52</v>
      </c>
      <c r="D8910">
        <v>41</v>
      </c>
      <c r="E8910">
        <v>18246</v>
      </c>
    </row>
    <row r="8911" spans="1:5">
      <c r="A8911" t="s">
        <v>56</v>
      </c>
      <c r="B8911">
        <v>2013</v>
      </c>
      <c r="C8911">
        <v>52</v>
      </c>
      <c r="D8911">
        <v>10</v>
      </c>
      <c r="E8911">
        <v>2101</v>
      </c>
    </row>
    <row r="8912" spans="1:5">
      <c r="A8912" t="s">
        <v>57</v>
      </c>
      <c r="B8912">
        <v>2013</v>
      </c>
      <c r="C8912">
        <v>52</v>
      </c>
      <c r="D8912">
        <v>112</v>
      </c>
      <c r="E8912">
        <v>73830</v>
      </c>
    </row>
    <row r="8913" spans="1:5">
      <c r="A8913" t="s">
        <v>58</v>
      </c>
      <c r="B8913">
        <v>2013</v>
      </c>
      <c r="C8913">
        <v>52</v>
      </c>
      <c r="D8913">
        <v>16</v>
      </c>
      <c r="E8913">
        <v>2273</v>
      </c>
    </row>
    <row r="8914" spans="1:5">
      <c r="A8914" t="s">
        <v>59</v>
      </c>
      <c r="B8914">
        <v>2013</v>
      </c>
      <c r="C8914">
        <v>52</v>
      </c>
      <c r="D8914">
        <v>46</v>
      </c>
      <c r="E8914">
        <v>10264</v>
      </c>
    </row>
    <row r="8915" spans="1:5">
      <c r="A8915" t="s">
        <v>60</v>
      </c>
      <c r="B8915">
        <v>2013</v>
      </c>
      <c r="C8915">
        <v>52</v>
      </c>
      <c r="D8915">
        <v>33</v>
      </c>
      <c r="E8915">
        <v>1390</v>
      </c>
    </row>
    <row r="8916" spans="1:5">
      <c r="A8916" t="s">
        <v>61</v>
      </c>
      <c r="B8916">
        <v>2013</v>
      </c>
      <c r="C8916">
        <v>52</v>
      </c>
      <c r="D8916">
        <v>23</v>
      </c>
      <c r="E8916">
        <v>3773</v>
      </c>
    </row>
    <row r="8917" spans="1:5">
      <c r="A8917" t="s">
        <v>64</v>
      </c>
      <c r="B8917">
        <v>2013</v>
      </c>
      <c r="C8917">
        <v>52</v>
      </c>
      <c r="D8917">
        <v>0</v>
      </c>
      <c r="E8917">
        <v>0</v>
      </c>
    </row>
    <row r="8918" spans="1:5">
      <c r="A8918" t="s">
        <v>63</v>
      </c>
      <c r="B8918">
        <v>2013</v>
      </c>
      <c r="C8918">
        <v>52</v>
      </c>
      <c r="D8918">
        <v>1</v>
      </c>
      <c r="E8918">
        <v>382</v>
      </c>
    </row>
    <row r="8919" spans="1:5">
      <c r="A8919" t="s">
        <v>62</v>
      </c>
      <c r="B8919">
        <v>2013</v>
      </c>
      <c r="C8919">
        <v>52</v>
      </c>
      <c r="D8919">
        <v>68</v>
      </c>
      <c r="E8919">
        <v>84820</v>
      </c>
    </row>
    <row r="8920" spans="1:5">
      <c r="A8920" t="s">
        <v>6</v>
      </c>
      <c r="B8920">
        <v>2014</v>
      </c>
      <c r="C8920">
        <v>1</v>
      </c>
      <c r="D8920">
        <v>29</v>
      </c>
      <c r="E8920">
        <v>11687</v>
      </c>
    </row>
    <row r="8921" spans="1:5">
      <c r="A8921" t="s">
        <v>12</v>
      </c>
      <c r="B8921">
        <v>2014</v>
      </c>
      <c r="C8921">
        <v>1</v>
      </c>
      <c r="D8921">
        <v>6</v>
      </c>
      <c r="E8921">
        <v>1986</v>
      </c>
    </row>
    <row r="8922" spans="1:5">
      <c r="A8922" t="s">
        <v>13</v>
      </c>
      <c r="B8922">
        <v>2014</v>
      </c>
      <c r="C8922">
        <v>1</v>
      </c>
      <c r="D8922">
        <v>62</v>
      </c>
      <c r="E8922">
        <v>22205</v>
      </c>
    </row>
    <row r="8923" spans="1:5">
      <c r="A8923" t="s">
        <v>14</v>
      </c>
      <c r="B8923">
        <v>2014</v>
      </c>
      <c r="C8923">
        <v>1</v>
      </c>
      <c r="D8923">
        <v>17</v>
      </c>
      <c r="E8923">
        <v>2435</v>
      </c>
    </row>
    <row r="8924" spans="1:5">
      <c r="A8924" t="s">
        <v>15</v>
      </c>
      <c r="B8924">
        <v>2014</v>
      </c>
      <c r="C8924">
        <v>1</v>
      </c>
      <c r="D8924">
        <v>137</v>
      </c>
      <c r="E8924">
        <v>27338</v>
      </c>
    </row>
    <row r="8925" spans="1:5">
      <c r="A8925" t="s">
        <v>16</v>
      </c>
      <c r="B8925">
        <v>2014</v>
      </c>
      <c r="C8925">
        <v>1</v>
      </c>
      <c r="D8925">
        <v>9</v>
      </c>
      <c r="E8925">
        <v>18060</v>
      </c>
    </row>
    <row r="8926" spans="1:5">
      <c r="A8926" t="s">
        <v>17</v>
      </c>
      <c r="B8926">
        <v>2014</v>
      </c>
      <c r="C8926">
        <v>1</v>
      </c>
      <c r="D8926">
        <v>12</v>
      </c>
      <c r="E8926">
        <v>790</v>
      </c>
    </row>
    <row r="8927" spans="1:5">
      <c r="A8927" t="s">
        <v>18</v>
      </c>
      <c r="B8927">
        <v>2014</v>
      </c>
      <c r="C8927">
        <v>1</v>
      </c>
      <c r="D8927">
        <v>11</v>
      </c>
      <c r="E8927">
        <v>1739</v>
      </c>
    </row>
    <row r="8928" spans="1:5">
      <c r="A8928" t="s">
        <v>19</v>
      </c>
      <c r="B8928">
        <v>2014</v>
      </c>
      <c r="C8928">
        <v>1</v>
      </c>
      <c r="D8928">
        <v>3</v>
      </c>
      <c r="E8928">
        <v>679</v>
      </c>
    </row>
    <row r="8929" spans="1:5">
      <c r="A8929" t="s">
        <v>20</v>
      </c>
      <c r="B8929">
        <v>2014</v>
      </c>
      <c r="C8929">
        <v>1</v>
      </c>
      <c r="D8929">
        <v>0</v>
      </c>
      <c r="E8929">
        <v>0</v>
      </c>
    </row>
    <row r="8930" spans="1:5">
      <c r="A8930" t="s">
        <v>21</v>
      </c>
      <c r="B8930">
        <v>2014</v>
      </c>
      <c r="C8930">
        <v>1</v>
      </c>
      <c r="D8930">
        <v>41</v>
      </c>
      <c r="E8930">
        <v>26842</v>
      </c>
    </row>
    <row r="8931" spans="1:5">
      <c r="A8931" t="s">
        <v>22</v>
      </c>
      <c r="B8931">
        <v>2014</v>
      </c>
      <c r="C8931">
        <v>1</v>
      </c>
      <c r="D8931">
        <v>15</v>
      </c>
      <c r="E8931">
        <v>845</v>
      </c>
    </row>
    <row r="8932" spans="1:5">
      <c r="A8932" t="s">
        <v>23</v>
      </c>
      <c r="B8932">
        <v>2014</v>
      </c>
      <c r="C8932">
        <v>1</v>
      </c>
      <c r="D8932">
        <v>10</v>
      </c>
      <c r="E8932">
        <v>2838</v>
      </c>
    </row>
    <row r="8933" spans="1:5">
      <c r="A8933" t="s">
        <v>24</v>
      </c>
      <c r="B8933">
        <v>2014</v>
      </c>
      <c r="C8933">
        <v>1</v>
      </c>
      <c r="D8933">
        <v>101</v>
      </c>
      <c r="E8933">
        <v>44908</v>
      </c>
    </row>
    <row r="8934" spans="1:5">
      <c r="A8934" t="s">
        <v>25</v>
      </c>
      <c r="B8934">
        <v>2014</v>
      </c>
      <c r="C8934">
        <v>1</v>
      </c>
      <c r="D8934">
        <v>39</v>
      </c>
      <c r="E8934">
        <v>5552</v>
      </c>
    </row>
    <row r="8935" spans="1:5">
      <c r="A8935" t="s">
        <v>26</v>
      </c>
      <c r="B8935">
        <v>2014</v>
      </c>
      <c r="C8935">
        <v>1</v>
      </c>
      <c r="D8935">
        <v>21</v>
      </c>
      <c r="E8935">
        <v>25887</v>
      </c>
    </row>
    <row r="8936" spans="1:5">
      <c r="A8936" t="s">
        <v>27</v>
      </c>
      <c r="B8936">
        <v>2014</v>
      </c>
      <c r="C8936">
        <v>1</v>
      </c>
      <c r="D8936">
        <v>32</v>
      </c>
      <c r="E8936">
        <v>5596</v>
      </c>
    </row>
    <row r="8937" spans="1:5">
      <c r="A8937" t="s">
        <v>28</v>
      </c>
      <c r="B8937">
        <v>2014</v>
      </c>
      <c r="C8937">
        <v>1</v>
      </c>
      <c r="D8937">
        <v>17</v>
      </c>
      <c r="E8937">
        <v>19363</v>
      </c>
    </row>
    <row r="8938" spans="1:5">
      <c r="A8938" t="s">
        <v>29</v>
      </c>
      <c r="B8938">
        <v>2014</v>
      </c>
      <c r="C8938">
        <v>1</v>
      </c>
      <c r="D8938">
        <v>61</v>
      </c>
      <c r="E8938">
        <v>40360</v>
      </c>
    </row>
    <row r="8939" spans="1:5">
      <c r="A8939" t="s">
        <v>30</v>
      </c>
      <c r="B8939">
        <v>2014</v>
      </c>
      <c r="C8939">
        <v>1</v>
      </c>
      <c r="D8939">
        <v>32</v>
      </c>
      <c r="E8939">
        <v>3474</v>
      </c>
    </row>
    <row r="8940" spans="1:5">
      <c r="A8940" t="s">
        <v>31</v>
      </c>
      <c r="B8940">
        <v>2014</v>
      </c>
      <c r="C8940">
        <v>1</v>
      </c>
      <c r="D8940">
        <v>22</v>
      </c>
      <c r="E8940">
        <v>6803</v>
      </c>
    </row>
    <row r="8941" spans="1:5">
      <c r="A8941" t="s">
        <v>32</v>
      </c>
      <c r="B8941">
        <v>2014</v>
      </c>
      <c r="C8941">
        <v>1</v>
      </c>
      <c r="D8941">
        <v>57</v>
      </c>
      <c r="E8941">
        <v>16821</v>
      </c>
    </row>
    <row r="8942" spans="1:5">
      <c r="A8942" t="s">
        <v>33</v>
      </c>
      <c r="B8942">
        <v>2014</v>
      </c>
      <c r="C8942">
        <v>1</v>
      </c>
      <c r="D8942">
        <v>51</v>
      </c>
      <c r="E8942">
        <v>10384</v>
      </c>
    </row>
    <row r="8943" spans="1:5">
      <c r="A8943" t="s">
        <v>34</v>
      </c>
      <c r="B8943">
        <v>2014</v>
      </c>
      <c r="C8943">
        <v>1</v>
      </c>
      <c r="D8943">
        <v>20</v>
      </c>
      <c r="E8943">
        <v>3794</v>
      </c>
    </row>
    <row r="8944" spans="1:5">
      <c r="A8944" t="s">
        <v>35</v>
      </c>
      <c r="B8944">
        <v>2014</v>
      </c>
      <c r="C8944">
        <v>1</v>
      </c>
      <c r="D8944">
        <v>42</v>
      </c>
      <c r="E8944">
        <v>17282</v>
      </c>
    </row>
    <row r="8945" spans="1:5">
      <c r="A8945" t="s">
        <v>36</v>
      </c>
      <c r="B8945">
        <v>2014</v>
      </c>
      <c r="C8945">
        <v>1</v>
      </c>
      <c r="D8945">
        <v>25</v>
      </c>
      <c r="E8945">
        <v>5923</v>
      </c>
    </row>
    <row r="8946" spans="1:5">
      <c r="A8946" t="s">
        <v>37</v>
      </c>
      <c r="B8946">
        <v>2014</v>
      </c>
      <c r="C8946">
        <v>1</v>
      </c>
      <c r="D8946">
        <v>7</v>
      </c>
      <c r="E8946">
        <v>1750</v>
      </c>
    </row>
    <row r="8947" spans="1:5">
      <c r="A8947" t="s">
        <v>38</v>
      </c>
      <c r="B8947">
        <v>2014</v>
      </c>
      <c r="C8947">
        <v>1</v>
      </c>
      <c r="D8947">
        <v>15</v>
      </c>
      <c r="E8947">
        <v>1864</v>
      </c>
    </row>
    <row r="8948" spans="1:5">
      <c r="A8948" t="s">
        <v>39</v>
      </c>
      <c r="B8948">
        <v>2014</v>
      </c>
      <c r="C8948">
        <v>1</v>
      </c>
      <c r="D8948">
        <v>43</v>
      </c>
      <c r="E8948">
        <v>17461</v>
      </c>
    </row>
    <row r="8949" spans="1:5">
      <c r="A8949" t="s">
        <v>40</v>
      </c>
      <c r="B8949">
        <v>2014</v>
      </c>
      <c r="C8949">
        <v>1</v>
      </c>
      <c r="D8949">
        <v>27</v>
      </c>
      <c r="E8949">
        <v>2863</v>
      </c>
    </row>
    <row r="8950" spans="1:5">
      <c r="A8950" t="s">
        <v>41</v>
      </c>
      <c r="B8950">
        <v>2014</v>
      </c>
      <c r="C8950">
        <v>1</v>
      </c>
      <c r="D8950">
        <v>26</v>
      </c>
      <c r="E8950">
        <v>5850</v>
      </c>
    </row>
    <row r="8951" spans="1:5">
      <c r="A8951" t="s">
        <v>42</v>
      </c>
      <c r="B8951">
        <v>2014</v>
      </c>
      <c r="C8951">
        <v>1</v>
      </c>
      <c r="D8951">
        <v>27</v>
      </c>
      <c r="E8951">
        <v>9818</v>
      </c>
    </row>
    <row r="8952" spans="1:5">
      <c r="A8952" t="s">
        <v>43</v>
      </c>
      <c r="B8952">
        <v>2014</v>
      </c>
      <c r="C8952">
        <v>1</v>
      </c>
      <c r="D8952">
        <v>152</v>
      </c>
      <c r="E8952">
        <v>8678</v>
      </c>
    </row>
    <row r="8953" spans="1:5">
      <c r="A8953" t="s">
        <v>44</v>
      </c>
      <c r="B8953">
        <v>2014</v>
      </c>
      <c r="C8953">
        <v>1</v>
      </c>
      <c r="D8953">
        <v>54</v>
      </c>
      <c r="E8953">
        <v>10567</v>
      </c>
    </row>
    <row r="8954" spans="1:5">
      <c r="A8954" t="s">
        <v>45</v>
      </c>
      <c r="B8954">
        <v>2014</v>
      </c>
      <c r="C8954">
        <v>1</v>
      </c>
      <c r="D8954">
        <v>11</v>
      </c>
      <c r="E8954">
        <v>1803</v>
      </c>
    </row>
    <row r="8955" spans="1:5">
      <c r="A8955" t="s">
        <v>46</v>
      </c>
      <c r="B8955">
        <v>2014</v>
      </c>
      <c r="C8955">
        <v>1</v>
      </c>
      <c r="D8955">
        <v>48</v>
      </c>
      <c r="E8955">
        <v>10345</v>
      </c>
    </row>
    <row r="8956" spans="1:5">
      <c r="A8956" t="s">
        <v>47</v>
      </c>
      <c r="B8956">
        <v>2014</v>
      </c>
      <c r="C8956">
        <v>1</v>
      </c>
      <c r="D8956">
        <v>21</v>
      </c>
      <c r="E8956">
        <v>3608</v>
      </c>
    </row>
    <row r="8957" spans="1:5">
      <c r="A8957" t="s">
        <v>48</v>
      </c>
      <c r="B8957">
        <v>2014</v>
      </c>
      <c r="C8957">
        <v>1</v>
      </c>
      <c r="D8957">
        <v>17</v>
      </c>
      <c r="E8957">
        <v>1819</v>
      </c>
    </row>
    <row r="8958" spans="1:5">
      <c r="A8958" t="s">
        <v>49</v>
      </c>
      <c r="B8958">
        <v>2014</v>
      </c>
      <c r="C8958">
        <v>1</v>
      </c>
      <c r="D8958">
        <v>47</v>
      </c>
      <c r="E8958">
        <v>6841</v>
      </c>
    </row>
    <row r="8959" spans="1:5">
      <c r="A8959" t="s">
        <v>50</v>
      </c>
      <c r="B8959">
        <v>2014</v>
      </c>
      <c r="C8959">
        <v>1</v>
      </c>
      <c r="D8959">
        <v>20</v>
      </c>
      <c r="E8959">
        <v>2971</v>
      </c>
    </row>
    <row r="8960" spans="1:5">
      <c r="A8960" t="s">
        <v>51</v>
      </c>
      <c r="B8960">
        <v>2014</v>
      </c>
      <c r="C8960">
        <v>1</v>
      </c>
      <c r="D8960">
        <v>15</v>
      </c>
      <c r="E8960">
        <v>3922</v>
      </c>
    </row>
    <row r="8961" spans="1:5">
      <c r="A8961" t="s">
        <v>52</v>
      </c>
      <c r="B8961">
        <v>2014</v>
      </c>
      <c r="C8961">
        <v>1</v>
      </c>
      <c r="D8961">
        <v>24</v>
      </c>
      <c r="E8961">
        <v>4966</v>
      </c>
    </row>
    <row r="8962" spans="1:5">
      <c r="A8962" t="s">
        <v>53</v>
      </c>
      <c r="B8962">
        <v>2014</v>
      </c>
      <c r="C8962">
        <v>1</v>
      </c>
      <c r="D8962">
        <v>53</v>
      </c>
      <c r="E8962">
        <v>5501</v>
      </c>
    </row>
    <row r="8963" spans="1:5">
      <c r="A8963" t="s">
        <v>54</v>
      </c>
      <c r="B8963">
        <v>2014</v>
      </c>
      <c r="C8963">
        <v>1</v>
      </c>
      <c r="D8963">
        <v>121</v>
      </c>
      <c r="E8963">
        <v>37218</v>
      </c>
    </row>
    <row r="8964" spans="1:5">
      <c r="A8964" t="s">
        <v>55</v>
      </c>
      <c r="B8964">
        <v>2014</v>
      </c>
      <c r="C8964">
        <v>1</v>
      </c>
      <c r="D8964">
        <v>42</v>
      </c>
      <c r="E8964">
        <v>18362</v>
      </c>
    </row>
    <row r="8965" spans="1:5">
      <c r="A8965" t="s">
        <v>56</v>
      </c>
      <c r="B8965">
        <v>2014</v>
      </c>
      <c r="C8965">
        <v>1</v>
      </c>
      <c r="D8965">
        <v>10</v>
      </c>
      <c r="E8965">
        <v>2257</v>
      </c>
    </row>
    <row r="8966" spans="1:5">
      <c r="A8966" t="s">
        <v>57</v>
      </c>
      <c r="B8966">
        <v>2014</v>
      </c>
      <c r="C8966">
        <v>1</v>
      </c>
      <c r="D8966">
        <v>112</v>
      </c>
      <c r="E8966">
        <v>78277</v>
      </c>
    </row>
    <row r="8967" spans="1:5">
      <c r="A8967" t="s">
        <v>58</v>
      </c>
      <c r="B8967">
        <v>2014</v>
      </c>
      <c r="C8967">
        <v>1</v>
      </c>
      <c r="D8967">
        <v>16</v>
      </c>
      <c r="E8967">
        <v>2956</v>
      </c>
    </row>
    <row r="8968" spans="1:5">
      <c r="A8968" t="s">
        <v>59</v>
      </c>
      <c r="B8968">
        <v>2014</v>
      </c>
      <c r="C8968">
        <v>1</v>
      </c>
      <c r="D8968">
        <v>45</v>
      </c>
      <c r="E8968">
        <v>12246</v>
      </c>
    </row>
    <row r="8969" spans="1:5">
      <c r="A8969" t="s">
        <v>60</v>
      </c>
      <c r="B8969">
        <v>2014</v>
      </c>
      <c r="C8969">
        <v>1</v>
      </c>
      <c r="D8969">
        <v>31</v>
      </c>
      <c r="E8969">
        <v>1951</v>
      </c>
    </row>
    <row r="8970" spans="1:5">
      <c r="A8970" t="s">
        <v>61</v>
      </c>
      <c r="B8970">
        <v>2014</v>
      </c>
      <c r="C8970">
        <v>1</v>
      </c>
      <c r="D8970">
        <v>24</v>
      </c>
      <c r="E8970">
        <v>4166</v>
      </c>
    </row>
    <row r="8971" spans="1:5">
      <c r="A8971" t="s">
        <v>64</v>
      </c>
      <c r="B8971">
        <v>2014</v>
      </c>
      <c r="C8971">
        <v>1</v>
      </c>
      <c r="D8971">
        <v>1</v>
      </c>
      <c r="E8971">
        <v>699</v>
      </c>
    </row>
    <row r="8972" spans="1:5">
      <c r="A8972" t="s">
        <v>63</v>
      </c>
      <c r="B8972">
        <v>2014</v>
      </c>
      <c r="C8972">
        <v>1</v>
      </c>
      <c r="D8972">
        <v>1</v>
      </c>
      <c r="E8972">
        <v>368</v>
      </c>
    </row>
    <row r="8973" spans="1:5">
      <c r="A8973" t="s">
        <v>62</v>
      </c>
      <c r="B8973">
        <v>2014</v>
      </c>
      <c r="C8973">
        <v>1</v>
      </c>
      <c r="D8973">
        <v>68</v>
      </c>
      <c r="E8973">
        <v>80307</v>
      </c>
    </row>
    <row r="8974" spans="1:5">
      <c r="A8974" t="s">
        <v>6</v>
      </c>
      <c r="B8974">
        <v>2014</v>
      </c>
      <c r="C8974">
        <v>2</v>
      </c>
      <c r="D8974">
        <v>29</v>
      </c>
      <c r="E8974">
        <v>11670</v>
      </c>
    </row>
    <row r="8975" spans="1:5">
      <c r="A8975" t="s">
        <v>12</v>
      </c>
      <c r="B8975">
        <v>2014</v>
      </c>
      <c r="C8975">
        <v>2</v>
      </c>
      <c r="D8975">
        <v>8</v>
      </c>
      <c r="E8975">
        <v>2229</v>
      </c>
    </row>
    <row r="8976" spans="1:5">
      <c r="A8976" t="s">
        <v>13</v>
      </c>
      <c r="B8976">
        <v>2014</v>
      </c>
      <c r="C8976">
        <v>2</v>
      </c>
      <c r="D8976">
        <v>61</v>
      </c>
      <c r="E8976">
        <v>28911</v>
      </c>
    </row>
    <row r="8977" spans="1:5">
      <c r="A8977" t="s">
        <v>14</v>
      </c>
      <c r="B8977">
        <v>2014</v>
      </c>
      <c r="C8977">
        <v>2</v>
      </c>
      <c r="D8977">
        <v>18</v>
      </c>
      <c r="E8977">
        <v>3828</v>
      </c>
    </row>
    <row r="8978" spans="1:5">
      <c r="A8978" t="s">
        <v>15</v>
      </c>
      <c r="B8978">
        <v>2014</v>
      </c>
      <c r="C8978">
        <v>2</v>
      </c>
      <c r="D8978">
        <v>138</v>
      </c>
      <c r="E8978">
        <v>40412</v>
      </c>
    </row>
    <row r="8979" spans="1:5">
      <c r="A8979" t="s">
        <v>16</v>
      </c>
      <c r="B8979">
        <v>2014</v>
      </c>
      <c r="C8979">
        <v>2</v>
      </c>
      <c r="D8979">
        <v>10</v>
      </c>
      <c r="E8979">
        <v>23685</v>
      </c>
    </row>
    <row r="8980" spans="1:5">
      <c r="A8980" t="s">
        <v>17</v>
      </c>
      <c r="B8980">
        <v>2014</v>
      </c>
      <c r="C8980">
        <v>2</v>
      </c>
      <c r="D8980">
        <v>18</v>
      </c>
      <c r="E8980">
        <v>1922</v>
      </c>
    </row>
    <row r="8981" spans="1:5">
      <c r="A8981" t="s">
        <v>18</v>
      </c>
      <c r="B8981">
        <v>2014</v>
      </c>
      <c r="C8981">
        <v>2</v>
      </c>
      <c r="D8981">
        <v>11</v>
      </c>
      <c r="E8981">
        <v>2619</v>
      </c>
    </row>
    <row r="8982" spans="1:5">
      <c r="A8982" t="s">
        <v>19</v>
      </c>
      <c r="B8982">
        <v>2014</v>
      </c>
      <c r="C8982">
        <v>2</v>
      </c>
      <c r="D8982">
        <v>3</v>
      </c>
      <c r="E8982">
        <v>1286</v>
      </c>
    </row>
    <row r="8983" spans="1:5">
      <c r="A8983" t="s">
        <v>20</v>
      </c>
      <c r="B8983">
        <v>2014</v>
      </c>
      <c r="C8983">
        <v>2</v>
      </c>
      <c r="D8983">
        <v>0</v>
      </c>
      <c r="E8983">
        <v>0</v>
      </c>
    </row>
    <row r="8984" spans="1:5">
      <c r="A8984" t="s">
        <v>21</v>
      </c>
      <c r="B8984">
        <v>2014</v>
      </c>
      <c r="C8984">
        <v>2</v>
      </c>
      <c r="D8984">
        <v>44</v>
      </c>
      <c r="E8984">
        <v>32185</v>
      </c>
    </row>
    <row r="8985" spans="1:5">
      <c r="A8985" t="s">
        <v>22</v>
      </c>
      <c r="B8985">
        <v>2014</v>
      </c>
      <c r="C8985">
        <v>2</v>
      </c>
      <c r="D8985">
        <v>16</v>
      </c>
      <c r="E8985">
        <v>1687</v>
      </c>
    </row>
    <row r="8986" spans="1:5">
      <c r="A8986" t="s">
        <v>23</v>
      </c>
      <c r="B8986">
        <v>2014</v>
      </c>
      <c r="C8986">
        <v>2</v>
      </c>
      <c r="D8986">
        <v>10</v>
      </c>
      <c r="E8986">
        <v>3558</v>
      </c>
    </row>
    <row r="8987" spans="1:5">
      <c r="A8987" t="s">
        <v>24</v>
      </c>
      <c r="B8987">
        <v>2014</v>
      </c>
      <c r="C8987">
        <v>2</v>
      </c>
      <c r="D8987">
        <v>107</v>
      </c>
      <c r="E8987">
        <v>49753</v>
      </c>
    </row>
    <row r="8988" spans="1:5">
      <c r="A8988" t="s">
        <v>25</v>
      </c>
      <c r="B8988">
        <v>2014</v>
      </c>
      <c r="C8988">
        <v>2</v>
      </c>
      <c r="D8988">
        <v>39</v>
      </c>
      <c r="E8988">
        <v>5944</v>
      </c>
    </row>
    <row r="8989" spans="1:5">
      <c r="A8989" t="s">
        <v>26</v>
      </c>
      <c r="B8989">
        <v>2014</v>
      </c>
      <c r="C8989">
        <v>2</v>
      </c>
      <c r="D8989">
        <v>21</v>
      </c>
      <c r="E8989">
        <v>30413</v>
      </c>
    </row>
    <row r="8990" spans="1:5">
      <c r="A8990" t="s">
        <v>27</v>
      </c>
      <c r="B8990">
        <v>2014</v>
      </c>
      <c r="C8990">
        <v>2</v>
      </c>
      <c r="D8990">
        <v>33</v>
      </c>
      <c r="E8990">
        <v>6549</v>
      </c>
    </row>
    <row r="8991" spans="1:5">
      <c r="A8991" t="s">
        <v>28</v>
      </c>
      <c r="B8991">
        <v>2014</v>
      </c>
      <c r="C8991">
        <v>2</v>
      </c>
      <c r="D8991">
        <v>16</v>
      </c>
      <c r="E8991">
        <v>18604</v>
      </c>
    </row>
    <row r="8992" spans="1:5">
      <c r="A8992" t="s">
        <v>29</v>
      </c>
      <c r="B8992">
        <v>2014</v>
      </c>
      <c r="C8992">
        <v>2</v>
      </c>
      <c r="D8992">
        <v>57</v>
      </c>
      <c r="E8992">
        <v>31745</v>
      </c>
    </row>
    <row r="8993" spans="1:5">
      <c r="A8993" t="s">
        <v>30</v>
      </c>
      <c r="B8993">
        <v>2014</v>
      </c>
      <c r="C8993">
        <v>2</v>
      </c>
      <c r="D8993">
        <v>31</v>
      </c>
      <c r="E8993">
        <v>5063</v>
      </c>
    </row>
    <row r="8994" spans="1:5">
      <c r="A8994" t="s">
        <v>31</v>
      </c>
      <c r="B8994">
        <v>2014</v>
      </c>
      <c r="C8994">
        <v>2</v>
      </c>
      <c r="D8994">
        <v>24</v>
      </c>
      <c r="E8994">
        <v>11729</v>
      </c>
    </row>
    <row r="8995" spans="1:5">
      <c r="A8995" t="s">
        <v>32</v>
      </c>
      <c r="B8995">
        <v>2014</v>
      </c>
      <c r="C8995">
        <v>2</v>
      </c>
      <c r="D8995">
        <v>57</v>
      </c>
      <c r="E8995">
        <v>29729</v>
      </c>
    </row>
    <row r="8996" spans="1:5">
      <c r="A8996" t="s">
        <v>33</v>
      </c>
      <c r="B8996">
        <v>2014</v>
      </c>
      <c r="C8996">
        <v>2</v>
      </c>
      <c r="D8996">
        <v>57</v>
      </c>
      <c r="E8996">
        <v>13546</v>
      </c>
    </row>
    <row r="8997" spans="1:5">
      <c r="A8997" t="s">
        <v>34</v>
      </c>
      <c r="B8997">
        <v>2014</v>
      </c>
      <c r="C8997">
        <v>2</v>
      </c>
      <c r="D8997">
        <v>20</v>
      </c>
      <c r="E8997">
        <v>4338</v>
      </c>
    </row>
    <row r="8998" spans="1:5">
      <c r="A8998" t="s">
        <v>35</v>
      </c>
      <c r="B8998">
        <v>2014</v>
      </c>
      <c r="C8998">
        <v>2</v>
      </c>
      <c r="D8998">
        <v>44</v>
      </c>
      <c r="E8998">
        <v>17414</v>
      </c>
    </row>
    <row r="8999" spans="1:5">
      <c r="A8999" t="s">
        <v>36</v>
      </c>
      <c r="B8999">
        <v>2014</v>
      </c>
      <c r="C8999">
        <v>2</v>
      </c>
      <c r="D8999">
        <v>24</v>
      </c>
      <c r="E8999">
        <v>6541</v>
      </c>
    </row>
    <row r="9000" spans="1:5">
      <c r="A9000" t="s">
        <v>37</v>
      </c>
      <c r="B9000">
        <v>2014</v>
      </c>
      <c r="C9000">
        <v>2</v>
      </c>
      <c r="D9000">
        <v>7</v>
      </c>
      <c r="E9000">
        <v>2362</v>
      </c>
    </row>
    <row r="9001" spans="1:5">
      <c r="A9001" t="s">
        <v>38</v>
      </c>
      <c r="B9001">
        <v>2014</v>
      </c>
      <c r="C9001">
        <v>2</v>
      </c>
      <c r="D9001">
        <v>15</v>
      </c>
      <c r="E9001">
        <v>2531</v>
      </c>
    </row>
    <row r="9002" spans="1:5">
      <c r="A9002" t="s">
        <v>39</v>
      </c>
      <c r="B9002">
        <v>2014</v>
      </c>
      <c r="C9002">
        <v>2</v>
      </c>
      <c r="D9002">
        <v>44</v>
      </c>
      <c r="E9002">
        <v>19467</v>
      </c>
    </row>
    <row r="9003" spans="1:5">
      <c r="A9003" t="s">
        <v>40</v>
      </c>
      <c r="B9003">
        <v>2014</v>
      </c>
      <c r="C9003">
        <v>2</v>
      </c>
      <c r="D9003">
        <v>26</v>
      </c>
      <c r="E9003">
        <v>3749</v>
      </c>
    </row>
    <row r="9004" spans="1:5">
      <c r="A9004" t="s">
        <v>41</v>
      </c>
      <c r="B9004">
        <v>2014</v>
      </c>
      <c r="C9004">
        <v>2</v>
      </c>
      <c r="D9004">
        <v>25</v>
      </c>
      <c r="E9004">
        <v>9942</v>
      </c>
    </row>
    <row r="9005" spans="1:5">
      <c r="A9005" t="s">
        <v>42</v>
      </c>
      <c r="B9005">
        <v>2014</v>
      </c>
      <c r="C9005">
        <v>2</v>
      </c>
      <c r="D9005">
        <v>28</v>
      </c>
      <c r="E9005">
        <v>11327</v>
      </c>
    </row>
    <row r="9006" spans="1:5">
      <c r="A9006" t="s">
        <v>43</v>
      </c>
      <c r="B9006">
        <v>2014</v>
      </c>
      <c r="C9006">
        <v>2</v>
      </c>
      <c r="D9006">
        <v>153</v>
      </c>
      <c r="E9006">
        <v>13921</v>
      </c>
    </row>
    <row r="9007" spans="1:5">
      <c r="A9007" t="s">
        <v>44</v>
      </c>
      <c r="B9007">
        <v>2014</v>
      </c>
      <c r="C9007">
        <v>2</v>
      </c>
      <c r="D9007">
        <v>52</v>
      </c>
      <c r="E9007">
        <v>14702</v>
      </c>
    </row>
    <row r="9008" spans="1:5">
      <c r="A9008" t="s">
        <v>45</v>
      </c>
      <c r="B9008">
        <v>2014</v>
      </c>
      <c r="C9008">
        <v>2</v>
      </c>
      <c r="D9008">
        <v>11</v>
      </c>
      <c r="E9008">
        <v>1652</v>
      </c>
    </row>
    <row r="9009" spans="1:5">
      <c r="A9009" t="s">
        <v>46</v>
      </c>
      <c r="B9009">
        <v>2014</v>
      </c>
      <c r="C9009">
        <v>2</v>
      </c>
      <c r="D9009">
        <v>50</v>
      </c>
      <c r="E9009">
        <v>13221</v>
      </c>
    </row>
    <row r="9010" spans="1:5">
      <c r="A9010" t="s">
        <v>47</v>
      </c>
      <c r="B9010">
        <v>2014</v>
      </c>
      <c r="C9010">
        <v>2</v>
      </c>
      <c r="D9010">
        <v>19</v>
      </c>
      <c r="E9010">
        <v>4766</v>
      </c>
    </row>
    <row r="9011" spans="1:5">
      <c r="A9011" t="s">
        <v>48</v>
      </c>
      <c r="B9011">
        <v>2014</v>
      </c>
      <c r="C9011">
        <v>2</v>
      </c>
      <c r="D9011">
        <v>18</v>
      </c>
      <c r="E9011">
        <v>4052</v>
      </c>
    </row>
    <row r="9012" spans="1:5">
      <c r="A9012" t="s">
        <v>49</v>
      </c>
      <c r="B9012">
        <v>2014</v>
      </c>
      <c r="C9012">
        <v>2</v>
      </c>
      <c r="D9012">
        <v>45</v>
      </c>
      <c r="E9012">
        <v>8568</v>
      </c>
    </row>
    <row r="9013" spans="1:5">
      <c r="A9013" t="s">
        <v>50</v>
      </c>
      <c r="B9013">
        <v>2014</v>
      </c>
      <c r="C9013">
        <v>2</v>
      </c>
      <c r="D9013">
        <v>20</v>
      </c>
      <c r="E9013">
        <v>5064</v>
      </c>
    </row>
    <row r="9014" spans="1:5">
      <c r="A9014" t="s">
        <v>51</v>
      </c>
      <c r="B9014">
        <v>2014</v>
      </c>
      <c r="C9014">
        <v>2</v>
      </c>
      <c r="D9014">
        <v>16</v>
      </c>
      <c r="E9014">
        <v>5357</v>
      </c>
    </row>
    <row r="9015" spans="1:5">
      <c r="A9015" t="s">
        <v>52</v>
      </c>
      <c r="B9015">
        <v>2014</v>
      </c>
      <c r="C9015">
        <v>2</v>
      </c>
      <c r="D9015">
        <v>24</v>
      </c>
      <c r="E9015">
        <v>5753</v>
      </c>
    </row>
    <row r="9016" spans="1:5">
      <c r="A9016" t="s">
        <v>53</v>
      </c>
      <c r="B9016">
        <v>2014</v>
      </c>
      <c r="C9016">
        <v>2</v>
      </c>
      <c r="D9016">
        <v>52</v>
      </c>
      <c r="E9016">
        <v>9236</v>
      </c>
    </row>
    <row r="9017" spans="1:5">
      <c r="A9017" t="s">
        <v>54</v>
      </c>
      <c r="B9017">
        <v>2014</v>
      </c>
      <c r="C9017">
        <v>2</v>
      </c>
      <c r="D9017">
        <v>122</v>
      </c>
      <c r="E9017">
        <v>44967</v>
      </c>
    </row>
    <row r="9018" spans="1:5">
      <c r="A9018" t="s">
        <v>55</v>
      </c>
      <c r="B9018">
        <v>2014</v>
      </c>
      <c r="C9018">
        <v>2</v>
      </c>
      <c r="D9018">
        <v>45</v>
      </c>
      <c r="E9018">
        <v>20439</v>
      </c>
    </row>
    <row r="9019" spans="1:5">
      <c r="A9019" t="s">
        <v>56</v>
      </c>
      <c r="B9019">
        <v>2014</v>
      </c>
      <c r="C9019">
        <v>2</v>
      </c>
      <c r="D9019">
        <v>10</v>
      </c>
      <c r="E9019">
        <v>2910</v>
      </c>
    </row>
    <row r="9020" spans="1:5">
      <c r="A9020" t="s">
        <v>57</v>
      </c>
      <c r="B9020">
        <v>2014</v>
      </c>
      <c r="C9020">
        <v>2</v>
      </c>
      <c r="D9020">
        <v>112</v>
      </c>
      <c r="E9020">
        <v>76288</v>
      </c>
    </row>
    <row r="9021" spans="1:5">
      <c r="A9021" t="s">
        <v>58</v>
      </c>
      <c r="B9021">
        <v>2014</v>
      </c>
      <c r="C9021">
        <v>2</v>
      </c>
      <c r="D9021">
        <v>15</v>
      </c>
      <c r="E9021">
        <v>4935</v>
      </c>
    </row>
    <row r="9022" spans="1:5">
      <c r="A9022" t="s">
        <v>59</v>
      </c>
      <c r="B9022">
        <v>2014</v>
      </c>
      <c r="C9022">
        <v>2</v>
      </c>
      <c r="D9022">
        <v>47</v>
      </c>
      <c r="E9022">
        <v>14449</v>
      </c>
    </row>
    <row r="9023" spans="1:5">
      <c r="A9023" t="s">
        <v>60</v>
      </c>
      <c r="B9023">
        <v>2014</v>
      </c>
      <c r="C9023">
        <v>2</v>
      </c>
      <c r="D9023">
        <v>33</v>
      </c>
      <c r="E9023">
        <v>2697</v>
      </c>
    </row>
    <row r="9024" spans="1:5">
      <c r="A9024" t="s">
        <v>61</v>
      </c>
      <c r="B9024">
        <v>2014</v>
      </c>
      <c r="C9024">
        <v>2</v>
      </c>
      <c r="D9024">
        <v>23</v>
      </c>
      <c r="E9024">
        <v>5294</v>
      </c>
    </row>
    <row r="9025" spans="1:5">
      <c r="A9025" t="s">
        <v>64</v>
      </c>
      <c r="B9025">
        <v>2014</v>
      </c>
      <c r="C9025">
        <v>2</v>
      </c>
      <c r="D9025">
        <v>1</v>
      </c>
      <c r="E9025">
        <v>688</v>
      </c>
    </row>
    <row r="9026" spans="1:5">
      <c r="A9026" t="s">
        <v>63</v>
      </c>
      <c r="B9026">
        <v>2014</v>
      </c>
      <c r="C9026">
        <v>2</v>
      </c>
      <c r="D9026">
        <v>1</v>
      </c>
      <c r="E9026">
        <v>372</v>
      </c>
    </row>
    <row r="9027" spans="1:5">
      <c r="A9027" t="s">
        <v>62</v>
      </c>
      <c r="B9027">
        <v>2014</v>
      </c>
      <c r="C9027">
        <v>2</v>
      </c>
      <c r="D9027">
        <v>70</v>
      </c>
      <c r="E9027">
        <v>94725</v>
      </c>
    </row>
    <row r="9028" spans="1:5">
      <c r="A9028" t="s">
        <v>6</v>
      </c>
      <c r="B9028">
        <v>2014</v>
      </c>
      <c r="C9028">
        <v>3</v>
      </c>
      <c r="D9028">
        <v>27</v>
      </c>
      <c r="E9028">
        <v>10939</v>
      </c>
    </row>
    <row r="9029" spans="1:5">
      <c r="A9029" t="s">
        <v>12</v>
      </c>
      <c r="B9029">
        <v>2014</v>
      </c>
      <c r="C9029">
        <v>3</v>
      </c>
      <c r="D9029">
        <v>8</v>
      </c>
      <c r="E9029">
        <v>1925</v>
      </c>
    </row>
    <row r="9030" spans="1:5">
      <c r="A9030" t="s">
        <v>13</v>
      </c>
      <c r="B9030">
        <v>2014</v>
      </c>
      <c r="C9030">
        <v>3</v>
      </c>
      <c r="D9030">
        <v>61</v>
      </c>
      <c r="E9030">
        <v>29962</v>
      </c>
    </row>
    <row r="9031" spans="1:5">
      <c r="A9031" t="s">
        <v>14</v>
      </c>
      <c r="B9031">
        <v>2014</v>
      </c>
      <c r="C9031">
        <v>3</v>
      </c>
      <c r="D9031">
        <v>16</v>
      </c>
      <c r="E9031">
        <v>5000</v>
      </c>
    </row>
    <row r="9032" spans="1:5">
      <c r="A9032" t="s">
        <v>15</v>
      </c>
      <c r="B9032">
        <v>2014</v>
      </c>
      <c r="C9032">
        <v>3</v>
      </c>
      <c r="D9032">
        <v>140</v>
      </c>
      <c r="E9032">
        <v>41615</v>
      </c>
    </row>
    <row r="9033" spans="1:5">
      <c r="A9033" t="s">
        <v>16</v>
      </c>
      <c r="B9033">
        <v>2014</v>
      </c>
      <c r="C9033">
        <v>3</v>
      </c>
      <c r="D9033">
        <v>11</v>
      </c>
      <c r="E9033">
        <v>24109</v>
      </c>
    </row>
    <row r="9034" spans="1:5">
      <c r="A9034" t="s">
        <v>17</v>
      </c>
      <c r="B9034">
        <v>2014</v>
      </c>
      <c r="C9034">
        <v>3</v>
      </c>
      <c r="D9034">
        <v>14</v>
      </c>
      <c r="E9034">
        <v>1665</v>
      </c>
    </row>
    <row r="9035" spans="1:5">
      <c r="A9035" t="s">
        <v>18</v>
      </c>
      <c r="B9035">
        <v>2014</v>
      </c>
      <c r="C9035">
        <v>3</v>
      </c>
      <c r="D9035">
        <v>11</v>
      </c>
      <c r="E9035">
        <v>2656</v>
      </c>
    </row>
    <row r="9036" spans="1:5">
      <c r="A9036" t="s">
        <v>19</v>
      </c>
      <c r="B9036">
        <v>2014</v>
      </c>
      <c r="C9036">
        <v>3</v>
      </c>
      <c r="D9036">
        <v>3</v>
      </c>
      <c r="E9036">
        <v>1607</v>
      </c>
    </row>
    <row r="9037" spans="1:5">
      <c r="A9037" t="s">
        <v>20</v>
      </c>
      <c r="B9037">
        <v>2014</v>
      </c>
      <c r="C9037">
        <v>3</v>
      </c>
      <c r="D9037">
        <v>0</v>
      </c>
      <c r="E9037">
        <v>0</v>
      </c>
    </row>
    <row r="9038" spans="1:5">
      <c r="A9038" t="s">
        <v>21</v>
      </c>
      <c r="B9038">
        <v>2014</v>
      </c>
      <c r="C9038">
        <v>3</v>
      </c>
      <c r="D9038">
        <v>42</v>
      </c>
      <c r="E9038">
        <v>31831</v>
      </c>
    </row>
    <row r="9039" spans="1:5">
      <c r="A9039" t="s">
        <v>22</v>
      </c>
      <c r="B9039">
        <v>2014</v>
      </c>
      <c r="C9039">
        <v>3</v>
      </c>
      <c r="D9039">
        <v>17</v>
      </c>
      <c r="E9039">
        <v>1507</v>
      </c>
    </row>
    <row r="9040" spans="1:5">
      <c r="A9040" t="s">
        <v>23</v>
      </c>
      <c r="B9040">
        <v>2014</v>
      </c>
      <c r="C9040">
        <v>3</v>
      </c>
      <c r="D9040">
        <v>10</v>
      </c>
      <c r="E9040">
        <v>3303</v>
      </c>
    </row>
    <row r="9041" spans="1:5">
      <c r="A9041" t="s">
        <v>24</v>
      </c>
      <c r="B9041">
        <v>2014</v>
      </c>
      <c r="C9041">
        <v>3</v>
      </c>
      <c r="D9041">
        <v>103</v>
      </c>
      <c r="E9041">
        <v>57151</v>
      </c>
    </row>
    <row r="9042" spans="1:5">
      <c r="A9042" t="s">
        <v>25</v>
      </c>
      <c r="B9042">
        <v>2014</v>
      </c>
      <c r="C9042">
        <v>3</v>
      </c>
      <c r="D9042">
        <v>39</v>
      </c>
      <c r="E9042">
        <v>8800</v>
      </c>
    </row>
    <row r="9043" spans="1:5">
      <c r="A9043" t="s">
        <v>26</v>
      </c>
      <c r="B9043">
        <v>2014</v>
      </c>
      <c r="C9043">
        <v>3</v>
      </c>
      <c r="D9043">
        <v>21</v>
      </c>
      <c r="E9043">
        <v>33078</v>
      </c>
    </row>
    <row r="9044" spans="1:5">
      <c r="A9044" t="s">
        <v>27</v>
      </c>
      <c r="B9044">
        <v>2014</v>
      </c>
      <c r="C9044">
        <v>3</v>
      </c>
      <c r="D9044">
        <v>33</v>
      </c>
      <c r="E9044">
        <v>6731</v>
      </c>
    </row>
    <row r="9045" spans="1:5">
      <c r="A9045" t="s">
        <v>28</v>
      </c>
      <c r="B9045">
        <v>2014</v>
      </c>
      <c r="C9045">
        <v>3</v>
      </c>
      <c r="D9045">
        <v>19</v>
      </c>
      <c r="E9045">
        <v>21791</v>
      </c>
    </row>
    <row r="9046" spans="1:5">
      <c r="A9046" t="s">
        <v>29</v>
      </c>
      <c r="B9046">
        <v>2014</v>
      </c>
      <c r="C9046">
        <v>3</v>
      </c>
      <c r="D9046">
        <v>55</v>
      </c>
      <c r="E9046">
        <v>32489</v>
      </c>
    </row>
    <row r="9047" spans="1:5">
      <c r="A9047" t="s">
        <v>30</v>
      </c>
      <c r="B9047">
        <v>2014</v>
      </c>
      <c r="C9047">
        <v>3</v>
      </c>
      <c r="D9047">
        <v>32</v>
      </c>
      <c r="E9047">
        <v>5540</v>
      </c>
    </row>
    <row r="9048" spans="1:5">
      <c r="A9048" t="s">
        <v>31</v>
      </c>
      <c r="B9048">
        <v>2014</v>
      </c>
      <c r="C9048">
        <v>3</v>
      </c>
      <c r="D9048">
        <v>23</v>
      </c>
      <c r="E9048">
        <v>11564</v>
      </c>
    </row>
    <row r="9049" spans="1:5">
      <c r="A9049" t="s">
        <v>32</v>
      </c>
      <c r="B9049">
        <v>2014</v>
      </c>
      <c r="C9049">
        <v>3</v>
      </c>
      <c r="D9049">
        <v>56</v>
      </c>
      <c r="E9049">
        <v>29982</v>
      </c>
    </row>
    <row r="9050" spans="1:5">
      <c r="A9050" t="s">
        <v>33</v>
      </c>
      <c r="B9050">
        <v>2014</v>
      </c>
      <c r="C9050">
        <v>3</v>
      </c>
      <c r="D9050">
        <v>55</v>
      </c>
      <c r="E9050">
        <v>17323</v>
      </c>
    </row>
    <row r="9051" spans="1:5">
      <c r="A9051" t="s">
        <v>34</v>
      </c>
      <c r="B9051">
        <v>2014</v>
      </c>
      <c r="C9051">
        <v>3</v>
      </c>
      <c r="D9051">
        <v>18</v>
      </c>
      <c r="E9051">
        <v>4181</v>
      </c>
    </row>
    <row r="9052" spans="1:5">
      <c r="A9052" t="s">
        <v>35</v>
      </c>
      <c r="B9052">
        <v>2014</v>
      </c>
      <c r="C9052">
        <v>3</v>
      </c>
      <c r="D9052">
        <v>45</v>
      </c>
      <c r="E9052">
        <v>17637</v>
      </c>
    </row>
    <row r="9053" spans="1:5">
      <c r="A9053" t="s">
        <v>36</v>
      </c>
      <c r="B9053">
        <v>2014</v>
      </c>
      <c r="C9053">
        <v>3</v>
      </c>
      <c r="D9053">
        <v>25</v>
      </c>
      <c r="E9053">
        <v>7852</v>
      </c>
    </row>
    <row r="9054" spans="1:5">
      <c r="A9054" t="s">
        <v>37</v>
      </c>
      <c r="B9054">
        <v>2014</v>
      </c>
      <c r="C9054">
        <v>3</v>
      </c>
      <c r="D9054">
        <v>8</v>
      </c>
      <c r="E9054">
        <v>2461</v>
      </c>
    </row>
    <row r="9055" spans="1:5">
      <c r="A9055" t="s">
        <v>38</v>
      </c>
      <c r="B9055">
        <v>2014</v>
      </c>
      <c r="C9055">
        <v>3</v>
      </c>
      <c r="D9055">
        <v>14</v>
      </c>
      <c r="E9055">
        <v>2629</v>
      </c>
    </row>
    <row r="9056" spans="1:5">
      <c r="A9056" t="s">
        <v>39</v>
      </c>
      <c r="B9056">
        <v>2014</v>
      </c>
      <c r="C9056">
        <v>3</v>
      </c>
      <c r="D9056">
        <v>44</v>
      </c>
      <c r="E9056">
        <v>18950</v>
      </c>
    </row>
    <row r="9057" spans="1:5">
      <c r="A9057" t="s">
        <v>40</v>
      </c>
      <c r="B9057">
        <v>2014</v>
      </c>
      <c r="C9057">
        <v>3</v>
      </c>
      <c r="D9057">
        <v>26</v>
      </c>
      <c r="E9057">
        <v>4093</v>
      </c>
    </row>
    <row r="9058" spans="1:5">
      <c r="A9058" t="s">
        <v>41</v>
      </c>
      <c r="B9058">
        <v>2014</v>
      </c>
      <c r="C9058">
        <v>3</v>
      </c>
      <c r="D9058">
        <v>26</v>
      </c>
      <c r="E9058">
        <v>9928</v>
      </c>
    </row>
    <row r="9059" spans="1:5">
      <c r="A9059" t="s">
        <v>42</v>
      </c>
      <c r="B9059">
        <v>2014</v>
      </c>
      <c r="C9059">
        <v>3</v>
      </c>
      <c r="D9059">
        <v>28</v>
      </c>
      <c r="E9059">
        <v>11933</v>
      </c>
    </row>
    <row r="9060" spans="1:5">
      <c r="A9060" t="s">
        <v>43</v>
      </c>
      <c r="B9060">
        <v>2014</v>
      </c>
      <c r="C9060">
        <v>3</v>
      </c>
      <c r="D9060">
        <v>153</v>
      </c>
      <c r="E9060">
        <v>16023</v>
      </c>
    </row>
    <row r="9061" spans="1:5">
      <c r="A9061" t="s">
        <v>44</v>
      </c>
      <c r="B9061">
        <v>2014</v>
      </c>
      <c r="C9061">
        <v>3</v>
      </c>
      <c r="D9061">
        <v>56</v>
      </c>
      <c r="E9061">
        <v>18442</v>
      </c>
    </row>
    <row r="9062" spans="1:5">
      <c r="A9062" t="s">
        <v>45</v>
      </c>
      <c r="B9062">
        <v>2014</v>
      </c>
      <c r="C9062">
        <v>3</v>
      </c>
      <c r="D9062">
        <v>12</v>
      </c>
      <c r="E9062">
        <v>2024</v>
      </c>
    </row>
    <row r="9063" spans="1:5">
      <c r="A9063" t="s">
        <v>46</v>
      </c>
      <c r="B9063">
        <v>2014</v>
      </c>
      <c r="C9063">
        <v>3</v>
      </c>
      <c r="D9063">
        <v>53</v>
      </c>
      <c r="E9063">
        <v>17594</v>
      </c>
    </row>
    <row r="9064" spans="1:5">
      <c r="A9064" t="s">
        <v>47</v>
      </c>
      <c r="B9064">
        <v>2014</v>
      </c>
      <c r="C9064">
        <v>3</v>
      </c>
      <c r="D9064">
        <v>19</v>
      </c>
      <c r="E9064">
        <v>3956</v>
      </c>
    </row>
    <row r="9065" spans="1:5">
      <c r="A9065" t="s">
        <v>48</v>
      </c>
      <c r="B9065">
        <v>2014</v>
      </c>
      <c r="C9065">
        <v>3</v>
      </c>
      <c r="D9065">
        <v>18</v>
      </c>
      <c r="E9065">
        <v>3756</v>
      </c>
    </row>
    <row r="9066" spans="1:5">
      <c r="A9066" t="s">
        <v>49</v>
      </c>
      <c r="B9066">
        <v>2014</v>
      </c>
      <c r="C9066">
        <v>3</v>
      </c>
      <c r="D9066">
        <v>47</v>
      </c>
      <c r="E9066">
        <v>12321</v>
      </c>
    </row>
    <row r="9067" spans="1:5">
      <c r="A9067" t="s">
        <v>50</v>
      </c>
      <c r="B9067">
        <v>2014</v>
      </c>
      <c r="C9067">
        <v>3</v>
      </c>
      <c r="D9067">
        <v>20</v>
      </c>
      <c r="E9067">
        <v>5041</v>
      </c>
    </row>
    <row r="9068" spans="1:5">
      <c r="A9068" t="s">
        <v>51</v>
      </c>
      <c r="B9068">
        <v>2014</v>
      </c>
      <c r="C9068">
        <v>3</v>
      </c>
      <c r="D9068">
        <v>16</v>
      </c>
      <c r="E9068">
        <v>6267</v>
      </c>
    </row>
    <row r="9069" spans="1:5">
      <c r="A9069" t="s">
        <v>52</v>
      </c>
      <c r="B9069">
        <v>2014</v>
      </c>
      <c r="C9069">
        <v>3</v>
      </c>
      <c r="D9069">
        <v>24</v>
      </c>
      <c r="E9069">
        <v>6044</v>
      </c>
    </row>
    <row r="9070" spans="1:5">
      <c r="A9070" t="s">
        <v>53</v>
      </c>
      <c r="B9070">
        <v>2014</v>
      </c>
      <c r="C9070">
        <v>3</v>
      </c>
      <c r="D9070">
        <v>51</v>
      </c>
      <c r="E9070">
        <v>11259</v>
      </c>
    </row>
    <row r="9071" spans="1:5">
      <c r="A9071" t="s">
        <v>54</v>
      </c>
      <c r="B9071">
        <v>2014</v>
      </c>
      <c r="C9071">
        <v>3</v>
      </c>
      <c r="D9071">
        <v>120</v>
      </c>
      <c r="E9071">
        <v>45598</v>
      </c>
    </row>
    <row r="9072" spans="1:5">
      <c r="A9072" t="s">
        <v>55</v>
      </c>
      <c r="B9072">
        <v>2014</v>
      </c>
      <c r="C9072">
        <v>3</v>
      </c>
      <c r="D9072">
        <v>42</v>
      </c>
      <c r="E9072">
        <v>18383</v>
      </c>
    </row>
    <row r="9073" spans="1:5">
      <c r="A9073" t="s">
        <v>56</v>
      </c>
      <c r="B9073">
        <v>2014</v>
      </c>
      <c r="C9073">
        <v>3</v>
      </c>
      <c r="D9073">
        <v>10</v>
      </c>
      <c r="E9073">
        <v>3081</v>
      </c>
    </row>
    <row r="9074" spans="1:5">
      <c r="A9074" t="s">
        <v>57</v>
      </c>
      <c r="B9074">
        <v>2014</v>
      </c>
      <c r="C9074">
        <v>3</v>
      </c>
      <c r="D9074">
        <v>112</v>
      </c>
      <c r="E9074">
        <v>75576</v>
      </c>
    </row>
    <row r="9075" spans="1:5">
      <c r="A9075" t="s">
        <v>58</v>
      </c>
      <c r="B9075">
        <v>2014</v>
      </c>
      <c r="C9075">
        <v>3</v>
      </c>
      <c r="D9075">
        <v>15</v>
      </c>
      <c r="E9075">
        <v>5441</v>
      </c>
    </row>
    <row r="9076" spans="1:5">
      <c r="A9076" t="s">
        <v>59</v>
      </c>
      <c r="B9076">
        <v>2014</v>
      </c>
      <c r="C9076">
        <v>3</v>
      </c>
      <c r="D9076">
        <v>44</v>
      </c>
      <c r="E9076">
        <v>14391</v>
      </c>
    </row>
    <row r="9077" spans="1:5">
      <c r="A9077" t="s">
        <v>60</v>
      </c>
      <c r="B9077">
        <v>2014</v>
      </c>
      <c r="C9077">
        <v>3</v>
      </c>
      <c r="D9077">
        <v>32</v>
      </c>
      <c r="E9077">
        <v>2750</v>
      </c>
    </row>
    <row r="9078" spans="1:5">
      <c r="A9078" t="s">
        <v>61</v>
      </c>
      <c r="B9078">
        <v>2014</v>
      </c>
      <c r="C9078">
        <v>3</v>
      </c>
      <c r="D9078">
        <v>23</v>
      </c>
      <c r="E9078">
        <v>5531</v>
      </c>
    </row>
    <row r="9079" spans="1:5">
      <c r="A9079" t="s">
        <v>64</v>
      </c>
      <c r="B9079">
        <v>2014</v>
      </c>
      <c r="C9079">
        <v>3</v>
      </c>
      <c r="D9079">
        <v>1</v>
      </c>
      <c r="E9079">
        <v>664</v>
      </c>
    </row>
    <row r="9080" spans="1:5">
      <c r="A9080" t="s">
        <v>63</v>
      </c>
      <c r="B9080">
        <v>2014</v>
      </c>
      <c r="C9080">
        <v>3</v>
      </c>
      <c r="D9080">
        <v>1</v>
      </c>
      <c r="E9080">
        <v>319</v>
      </c>
    </row>
    <row r="9081" spans="1:5">
      <c r="A9081" t="s">
        <v>62</v>
      </c>
      <c r="B9081">
        <v>2014</v>
      </c>
      <c r="C9081">
        <v>3</v>
      </c>
      <c r="D9081">
        <v>69</v>
      </c>
      <c r="E9081">
        <v>96822</v>
      </c>
    </row>
    <row r="9082" spans="1:5">
      <c r="A9082" t="s">
        <v>6</v>
      </c>
      <c r="B9082">
        <v>2014</v>
      </c>
      <c r="C9082">
        <v>4</v>
      </c>
      <c r="D9082">
        <v>29</v>
      </c>
      <c r="E9082">
        <v>11741</v>
      </c>
    </row>
    <row r="9083" spans="1:5">
      <c r="A9083" t="s">
        <v>12</v>
      </c>
      <c r="B9083">
        <v>2014</v>
      </c>
      <c r="C9083">
        <v>4</v>
      </c>
      <c r="D9083">
        <v>9</v>
      </c>
      <c r="E9083">
        <v>2107</v>
      </c>
    </row>
    <row r="9084" spans="1:5">
      <c r="A9084" t="s">
        <v>13</v>
      </c>
      <c r="B9084">
        <v>2014</v>
      </c>
      <c r="C9084">
        <v>4</v>
      </c>
      <c r="D9084">
        <v>60</v>
      </c>
      <c r="E9084">
        <v>27228</v>
      </c>
    </row>
    <row r="9085" spans="1:5">
      <c r="A9085" t="s">
        <v>14</v>
      </c>
      <c r="B9085">
        <v>2014</v>
      </c>
      <c r="C9085">
        <v>4</v>
      </c>
      <c r="D9085">
        <v>15</v>
      </c>
      <c r="E9085">
        <v>4415</v>
      </c>
    </row>
    <row r="9086" spans="1:5">
      <c r="A9086" t="s">
        <v>15</v>
      </c>
      <c r="B9086">
        <v>2014</v>
      </c>
      <c r="C9086">
        <v>4</v>
      </c>
      <c r="D9086">
        <v>138</v>
      </c>
      <c r="E9086">
        <v>39713</v>
      </c>
    </row>
    <row r="9087" spans="1:5">
      <c r="A9087" t="s">
        <v>16</v>
      </c>
      <c r="B9087">
        <v>2014</v>
      </c>
      <c r="C9087">
        <v>4</v>
      </c>
      <c r="D9087">
        <v>11</v>
      </c>
      <c r="E9087">
        <v>23588</v>
      </c>
    </row>
    <row r="9088" spans="1:5">
      <c r="A9088" t="s">
        <v>17</v>
      </c>
      <c r="B9088">
        <v>2014</v>
      </c>
      <c r="C9088">
        <v>4</v>
      </c>
      <c r="D9088">
        <v>14</v>
      </c>
      <c r="E9088">
        <v>3120</v>
      </c>
    </row>
    <row r="9089" spans="1:5">
      <c r="A9089" t="s">
        <v>18</v>
      </c>
      <c r="B9089">
        <v>2014</v>
      </c>
      <c r="C9089">
        <v>4</v>
      </c>
      <c r="D9089">
        <v>11</v>
      </c>
      <c r="E9089">
        <v>1618</v>
      </c>
    </row>
    <row r="9090" spans="1:5">
      <c r="A9090" t="s">
        <v>19</v>
      </c>
      <c r="B9090">
        <v>2014</v>
      </c>
      <c r="C9090">
        <v>4</v>
      </c>
      <c r="D9090">
        <v>3</v>
      </c>
      <c r="E9090">
        <v>1173</v>
      </c>
    </row>
    <row r="9091" spans="1:5">
      <c r="A9091" t="s">
        <v>20</v>
      </c>
      <c r="B9091">
        <v>2014</v>
      </c>
      <c r="C9091">
        <v>4</v>
      </c>
      <c r="D9091">
        <v>0</v>
      </c>
      <c r="E9091">
        <v>0</v>
      </c>
    </row>
    <row r="9092" spans="1:5">
      <c r="A9092" t="s">
        <v>21</v>
      </c>
      <c r="B9092">
        <v>2014</v>
      </c>
      <c r="C9092">
        <v>4</v>
      </c>
      <c r="D9092">
        <v>39</v>
      </c>
      <c r="E9092">
        <v>25545</v>
      </c>
    </row>
    <row r="9093" spans="1:5">
      <c r="A9093" t="s">
        <v>22</v>
      </c>
      <c r="B9093">
        <v>2014</v>
      </c>
      <c r="C9093">
        <v>4</v>
      </c>
      <c r="D9093">
        <v>16</v>
      </c>
      <c r="E9093">
        <v>1320</v>
      </c>
    </row>
    <row r="9094" spans="1:5">
      <c r="A9094" t="s">
        <v>23</v>
      </c>
      <c r="B9094">
        <v>2014</v>
      </c>
      <c r="C9094">
        <v>4</v>
      </c>
      <c r="D9094">
        <v>10</v>
      </c>
      <c r="E9094">
        <v>2926</v>
      </c>
    </row>
    <row r="9095" spans="1:5">
      <c r="A9095" t="s">
        <v>24</v>
      </c>
      <c r="B9095">
        <v>2014</v>
      </c>
      <c r="C9095">
        <v>4</v>
      </c>
      <c r="D9095">
        <v>109</v>
      </c>
      <c r="E9095">
        <v>54661</v>
      </c>
    </row>
    <row r="9096" spans="1:5">
      <c r="A9096" t="s">
        <v>25</v>
      </c>
      <c r="B9096">
        <v>2014</v>
      </c>
      <c r="C9096">
        <v>4</v>
      </c>
      <c r="D9096">
        <v>39</v>
      </c>
      <c r="E9096">
        <v>8086</v>
      </c>
    </row>
    <row r="9097" spans="1:5">
      <c r="A9097" t="s">
        <v>26</v>
      </c>
      <c r="B9097">
        <v>2014</v>
      </c>
      <c r="C9097">
        <v>4</v>
      </c>
      <c r="D9097">
        <v>21</v>
      </c>
      <c r="E9097">
        <v>32430</v>
      </c>
    </row>
    <row r="9098" spans="1:5">
      <c r="A9098" t="s">
        <v>27</v>
      </c>
      <c r="B9098">
        <v>2014</v>
      </c>
      <c r="C9098">
        <v>4</v>
      </c>
      <c r="D9098">
        <v>33</v>
      </c>
      <c r="E9098">
        <v>6627</v>
      </c>
    </row>
    <row r="9099" spans="1:5">
      <c r="A9099" t="s">
        <v>28</v>
      </c>
      <c r="B9099">
        <v>2014</v>
      </c>
      <c r="C9099">
        <v>4</v>
      </c>
      <c r="D9099">
        <v>19</v>
      </c>
      <c r="E9099">
        <v>17169</v>
      </c>
    </row>
    <row r="9100" spans="1:5">
      <c r="A9100" t="s">
        <v>29</v>
      </c>
      <c r="B9100">
        <v>2014</v>
      </c>
      <c r="C9100">
        <v>4</v>
      </c>
      <c r="D9100">
        <v>57</v>
      </c>
      <c r="E9100">
        <v>29694</v>
      </c>
    </row>
    <row r="9101" spans="1:5">
      <c r="A9101" t="s">
        <v>30</v>
      </c>
      <c r="B9101">
        <v>2014</v>
      </c>
      <c r="C9101">
        <v>4</v>
      </c>
      <c r="D9101">
        <v>32</v>
      </c>
      <c r="E9101">
        <v>5326</v>
      </c>
    </row>
    <row r="9102" spans="1:5">
      <c r="A9102" t="s">
        <v>31</v>
      </c>
      <c r="B9102">
        <v>2014</v>
      </c>
      <c r="C9102">
        <v>4</v>
      </c>
      <c r="D9102">
        <v>24</v>
      </c>
      <c r="E9102">
        <v>8185</v>
      </c>
    </row>
    <row r="9103" spans="1:5">
      <c r="A9103" t="s">
        <v>32</v>
      </c>
      <c r="B9103">
        <v>2014</v>
      </c>
      <c r="C9103">
        <v>4</v>
      </c>
      <c r="D9103">
        <v>56</v>
      </c>
      <c r="E9103">
        <v>25545</v>
      </c>
    </row>
    <row r="9104" spans="1:5">
      <c r="A9104" t="s">
        <v>33</v>
      </c>
      <c r="B9104">
        <v>2014</v>
      </c>
      <c r="C9104">
        <v>4</v>
      </c>
      <c r="D9104">
        <v>54</v>
      </c>
      <c r="E9104">
        <v>14930</v>
      </c>
    </row>
    <row r="9105" spans="1:5">
      <c r="A9105" t="s">
        <v>34</v>
      </c>
      <c r="B9105">
        <v>2014</v>
      </c>
      <c r="C9105">
        <v>4</v>
      </c>
      <c r="D9105">
        <v>20</v>
      </c>
      <c r="E9105">
        <v>4778</v>
      </c>
    </row>
    <row r="9106" spans="1:5">
      <c r="A9106" t="s">
        <v>35</v>
      </c>
      <c r="B9106">
        <v>2014</v>
      </c>
      <c r="C9106">
        <v>4</v>
      </c>
      <c r="D9106">
        <v>44</v>
      </c>
      <c r="E9106">
        <v>17462</v>
      </c>
    </row>
    <row r="9107" spans="1:5">
      <c r="A9107" t="s">
        <v>36</v>
      </c>
      <c r="B9107">
        <v>2014</v>
      </c>
      <c r="C9107">
        <v>4</v>
      </c>
      <c r="D9107">
        <v>25</v>
      </c>
      <c r="E9107">
        <v>7637</v>
      </c>
    </row>
    <row r="9108" spans="1:5">
      <c r="A9108" t="s">
        <v>37</v>
      </c>
      <c r="B9108">
        <v>2014</v>
      </c>
      <c r="C9108">
        <v>4</v>
      </c>
      <c r="D9108">
        <v>8</v>
      </c>
      <c r="E9108">
        <v>2203</v>
      </c>
    </row>
    <row r="9109" spans="1:5">
      <c r="A9109" t="s">
        <v>38</v>
      </c>
      <c r="B9109">
        <v>2014</v>
      </c>
      <c r="C9109">
        <v>4</v>
      </c>
      <c r="D9109">
        <v>15</v>
      </c>
      <c r="E9109">
        <v>2608</v>
      </c>
    </row>
    <row r="9110" spans="1:5">
      <c r="A9110" t="s">
        <v>39</v>
      </c>
      <c r="B9110">
        <v>2014</v>
      </c>
      <c r="C9110">
        <v>4</v>
      </c>
      <c r="D9110">
        <v>44</v>
      </c>
      <c r="E9110">
        <v>18326</v>
      </c>
    </row>
    <row r="9111" spans="1:5">
      <c r="A9111" t="s">
        <v>40</v>
      </c>
      <c r="B9111">
        <v>2014</v>
      </c>
      <c r="C9111">
        <v>4</v>
      </c>
      <c r="D9111">
        <v>27</v>
      </c>
      <c r="E9111">
        <v>4414</v>
      </c>
    </row>
    <row r="9112" spans="1:5">
      <c r="A9112" t="s">
        <v>41</v>
      </c>
      <c r="B9112">
        <v>2014</v>
      </c>
      <c r="C9112">
        <v>4</v>
      </c>
      <c r="D9112">
        <v>25</v>
      </c>
      <c r="E9112">
        <v>7220</v>
      </c>
    </row>
    <row r="9113" spans="1:5">
      <c r="A9113" t="s">
        <v>42</v>
      </c>
      <c r="B9113">
        <v>2014</v>
      </c>
      <c r="C9113">
        <v>4</v>
      </c>
      <c r="D9113">
        <v>29</v>
      </c>
      <c r="E9113">
        <v>11615</v>
      </c>
    </row>
    <row r="9114" spans="1:5">
      <c r="A9114" t="s">
        <v>43</v>
      </c>
      <c r="B9114">
        <v>2014</v>
      </c>
      <c r="C9114">
        <v>4</v>
      </c>
      <c r="D9114">
        <v>154</v>
      </c>
      <c r="E9114">
        <v>15734</v>
      </c>
    </row>
    <row r="9115" spans="1:5">
      <c r="A9115" t="s">
        <v>44</v>
      </c>
      <c r="B9115">
        <v>2014</v>
      </c>
      <c r="C9115">
        <v>4</v>
      </c>
      <c r="D9115">
        <v>56</v>
      </c>
      <c r="E9115">
        <v>15860</v>
      </c>
    </row>
    <row r="9116" spans="1:5">
      <c r="A9116" t="s">
        <v>45</v>
      </c>
      <c r="B9116">
        <v>2014</v>
      </c>
      <c r="C9116">
        <v>4</v>
      </c>
      <c r="D9116">
        <v>11</v>
      </c>
      <c r="E9116">
        <v>1936</v>
      </c>
    </row>
    <row r="9117" spans="1:5">
      <c r="A9117" t="s">
        <v>46</v>
      </c>
      <c r="B9117">
        <v>2014</v>
      </c>
      <c r="C9117">
        <v>4</v>
      </c>
      <c r="D9117">
        <v>49</v>
      </c>
      <c r="E9117">
        <v>14399</v>
      </c>
    </row>
    <row r="9118" spans="1:5">
      <c r="A9118" t="s">
        <v>47</v>
      </c>
      <c r="B9118">
        <v>2014</v>
      </c>
      <c r="C9118">
        <v>4</v>
      </c>
      <c r="D9118">
        <v>22</v>
      </c>
      <c r="E9118">
        <v>4805</v>
      </c>
    </row>
    <row r="9119" spans="1:5">
      <c r="A9119" t="s">
        <v>48</v>
      </c>
      <c r="B9119">
        <v>2014</v>
      </c>
      <c r="C9119">
        <v>4</v>
      </c>
      <c r="D9119">
        <v>18</v>
      </c>
      <c r="E9119">
        <v>3474</v>
      </c>
    </row>
    <row r="9120" spans="1:5">
      <c r="A9120" t="s">
        <v>49</v>
      </c>
      <c r="B9120">
        <v>2014</v>
      </c>
      <c r="C9120">
        <v>4</v>
      </c>
      <c r="D9120">
        <v>48</v>
      </c>
      <c r="E9120">
        <v>11893</v>
      </c>
    </row>
    <row r="9121" spans="1:5">
      <c r="A9121" t="s">
        <v>50</v>
      </c>
      <c r="B9121">
        <v>2014</v>
      </c>
      <c r="C9121">
        <v>4</v>
      </c>
      <c r="D9121">
        <v>20</v>
      </c>
      <c r="E9121">
        <v>5537</v>
      </c>
    </row>
    <row r="9122" spans="1:5">
      <c r="A9122" t="s">
        <v>51</v>
      </c>
      <c r="B9122">
        <v>2014</v>
      </c>
      <c r="C9122">
        <v>4</v>
      </c>
      <c r="D9122">
        <v>16</v>
      </c>
      <c r="E9122">
        <v>6318</v>
      </c>
    </row>
    <row r="9123" spans="1:5">
      <c r="A9123" t="s">
        <v>52</v>
      </c>
      <c r="B9123">
        <v>2014</v>
      </c>
      <c r="C9123">
        <v>4</v>
      </c>
      <c r="D9123">
        <v>24</v>
      </c>
      <c r="E9123">
        <v>5865</v>
      </c>
    </row>
    <row r="9124" spans="1:5">
      <c r="A9124" t="s">
        <v>53</v>
      </c>
      <c r="B9124">
        <v>2014</v>
      </c>
      <c r="C9124">
        <v>4</v>
      </c>
      <c r="D9124">
        <v>53</v>
      </c>
      <c r="E9124">
        <v>9281</v>
      </c>
    </row>
    <row r="9125" spans="1:5">
      <c r="A9125" t="s">
        <v>54</v>
      </c>
      <c r="B9125">
        <v>2014</v>
      </c>
      <c r="C9125">
        <v>4</v>
      </c>
      <c r="D9125">
        <v>117</v>
      </c>
      <c r="E9125">
        <v>41165</v>
      </c>
    </row>
    <row r="9126" spans="1:5">
      <c r="A9126" t="s">
        <v>55</v>
      </c>
      <c r="B9126">
        <v>2014</v>
      </c>
      <c r="C9126">
        <v>4</v>
      </c>
      <c r="D9126">
        <v>44</v>
      </c>
      <c r="E9126">
        <v>17296</v>
      </c>
    </row>
    <row r="9127" spans="1:5">
      <c r="A9127" t="s">
        <v>56</v>
      </c>
      <c r="B9127">
        <v>2014</v>
      </c>
      <c r="C9127">
        <v>4</v>
      </c>
      <c r="D9127">
        <v>11</v>
      </c>
      <c r="E9127">
        <v>3413</v>
      </c>
    </row>
    <row r="9128" spans="1:5">
      <c r="A9128" t="s">
        <v>57</v>
      </c>
      <c r="B9128">
        <v>2014</v>
      </c>
      <c r="C9128">
        <v>4</v>
      </c>
      <c r="D9128">
        <v>112</v>
      </c>
      <c r="E9128">
        <v>71554</v>
      </c>
    </row>
    <row r="9129" spans="1:5">
      <c r="A9129" t="s">
        <v>58</v>
      </c>
      <c r="B9129">
        <v>2014</v>
      </c>
      <c r="C9129">
        <v>4</v>
      </c>
      <c r="D9129">
        <v>16</v>
      </c>
      <c r="E9129">
        <v>4936</v>
      </c>
    </row>
    <row r="9130" spans="1:5">
      <c r="A9130" t="s">
        <v>59</v>
      </c>
      <c r="B9130">
        <v>2014</v>
      </c>
      <c r="C9130">
        <v>4</v>
      </c>
      <c r="D9130">
        <v>46</v>
      </c>
      <c r="E9130">
        <v>11715</v>
      </c>
    </row>
    <row r="9131" spans="1:5">
      <c r="A9131" t="s">
        <v>60</v>
      </c>
      <c r="B9131">
        <v>2014</v>
      </c>
      <c r="C9131">
        <v>4</v>
      </c>
      <c r="D9131">
        <v>33</v>
      </c>
      <c r="E9131">
        <v>3282</v>
      </c>
    </row>
    <row r="9132" spans="1:5">
      <c r="A9132" t="s">
        <v>61</v>
      </c>
      <c r="B9132">
        <v>2014</v>
      </c>
      <c r="C9132">
        <v>4</v>
      </c>
      <c r="D9132">
        <v>22</v>
      </c>
      <c r="E9132">
        <v>5206</v>
      </c>
    </row>
    <row r="9133" spans="1:5">
      <c r="A9133" t="s">
        <v>64</v>
      </c>
      <c r="B9133">
        <v>2014</v>
      </c>
      <c r="C9133">
        <v>4</v>
      </c>
      <c r="D9133">
        <v>1</v>
      </c>
      <c r="E9133">
        <v>650</v>
      </c>
    </row>
    <row r="9134" spans="1:5">
      <c r="A9134" t="s">
        <v>63</v>
      </c>
      <c r="B9134">
        <v>2014</v>
      </c>
      <c r="C9134">
        <v>4</v>
      </c>
      <c r="D9134">
        <v>1</v>
      </c>
      <c r="E9134">
        <v>353</v>
      </c>
    </row>
    <row r="9135" spans="1:5">
      <c r="A9135" t="s">
        <v>62</v>
      </c>
      <c r="B9135">
        <v>2014</v>
      </c>
      <c r="C9135">
        <v>4</v>
      </c>
      <c r="D9135">
        <v>72</v>
      </c>
      <c r="E9135">
        <v>85659</v>
      </c>
    </row>
    <row r="9136" spans="1:5">
      <c r="A9136" t="s">
        <v>6</v>
      </c>
      <c r="B9136">
        <v>2014</v>
      </c>
      <c r="C9136">
        <v>5</v>
      </c>
      <c r="D9136">
        <v>29</v>
      </c>
      <c r="E9136">
        <v>11141</v>
      </c>
    </row>
    <row r="9137" spans="1:5">
      <c r="A9137" t="s">
        <v>12</v>
      </c>
      <c r="B9137">
        <v>2014</v>
      </c>
      <c r="C9137">
        <v>5</v>
      </c>
      <c r="D9137">
        <v>8</v>
      </c>
      <c r="E9137">
        <v>2250</v>
      </c>
    </row>
    <row r="9138" spans="1:5">
      <c r="A9138" t="s">
        <v>13</v>
      </c>
      <c r="B9138">
        <v>2014</v>
      </c>
      <c r="C9138">
        <v>5</v>
      </c>
      <c r="D9138">
        <v>61</v>
      </c>
      <c r="E9138">
        <v>30997</v>
      </c>
    </row>
    <row r="9139" spans="1:5">
      <c r="A9139" t="s">
        <v>14</v>
      </c>
      <c r="B9139">
        <v>2014</v>
      </c>
      <c r="C9139">
        <v>5</v>
      </c>
      <c r="D9139">
        <v>15</v>
      </c>
      <c r="E9139">
        <v>4550</v>
      </c>
    </row>
    <row r="9140" spans="1:5">
      <c r="A9140" t="s">
        <v>15</v>
      </c>
      <c r="B9140">
        <v>2014</v>
      </c>
      <c r="C9140">
        <v>5</v>
      </c>
      <c r="D9140">
        <v>131</v>
      </c>
      <c r="E9140">
        <v>42290</v>
      </c>
    </row>
    <row r="9141" spans="1:5">
      <c r="A9141" t="s">
        <v>16</v>
      </c>
      <c r="B9141">
        <v>2014</v>
      </c>
      <c r="C9141">
        <v>5</v>
      </c>
      <c r="D9141">
        <v>10</v>
      </c>
      <c r="E9141">
        <v>22800</v>
      </c>
    </row>
    <row r="9142" spans="1:5">
      <c r="A9142" t="s">
        <v>17</v>
      </c>
      <c r="B9142">
        <v>2014</v>
      </c>
      <c r="C9142">
        <v>5</v>
      </c>
      <c r="D9142">
        <v>19</v>
      </c>
      <c r="E9142">
        <v>4990</v>
      </c>
    </row>
    <row r="9143" spans="1:5">
      <c r="A9143" t="s">
        <v>18</v>
      </c>
      <c r="B9143">
        <v>2014</v>
      </c>
      <c r="C9143">
        <v>5</v>
      </c>
      <c r="D9143">
        <v>11</v>
      </c>
      <c r="E9143">
        <v>2659</v>
      </c>
    </row>
    <row r="9144" spans="1:5">
      <c r="A9144" t="s">
        <v>19</v>
      </c>
      <c r="B9144">
        <v>2014</v>
      </c>
      <c r="C9144">
        <v>5</v>
      </c>
      <c r="D9144">
        <v>3</v>
      </c>
      <c r="E9144">
        <v>1757</v>
      </c>
    </row>
    <row r="9145" spans="1:5">
      <c r="A9145" t="s">
        <v>20</v>
      </c>
      <c r="B9145">
        <v>2014</v>
      </c>
      <c r="C9145">
        <v>5</v>
      </c>
      <c r="D9145">
        <v>0</v>
      </c>
      <c r="E9145">
        <v>0</v>
      </c>
    </row>
    <row r="9146" spans="1:5">
      <c r="A9146" t="s">
        <v>21</v>
      </c>
      <c r="B9146">
        <v>2014</v>
      </c>
      <c r="C9146">
        <v>5</v>
      </c>
      <c r="D9146">
        <v>37</v>
      </c>
      <c r="E9146">
        <v>24275</v>
      </c>
    </row>
    <row r="9147" spans="1:5">
      <c r="A9147" t="s">
        <v>22</v>
      </c>
      <c r="B9147">
        <v>2014</v>
      </c>
      <c r="C9147">
        <v>5</v>
      </c>
      <c r="D9147">
        <v>16</v>
      </c>
      <c r="E9147">
        <v>1602</v>
      </c>
    </row>
    <row r="9148" spans="1:5">
      <c r="A9148" t="s">
        <v>23</v>
      </c>
      <c r="B9148">
        <v>2014</v>
      </c>
      <c r="C9148">
        <v>5</v>
      </c>
      <c r="D9148">
        <v>8</v>
      </c>
      <c r="E9148">
        <v>3118</v>
      </c>
    </row>
    <row r="9149" spans="1:5">
      <c r="A9149" t="s">
        <v>24</v>
      </c>
      <c r="B9149">
        <v>2014</v>
      </c>
      <c r="C9149">
        <v>5</v>
      </c>
      <c r="D9149">
        <v>107</v>
      </c>
      <c r="E9149">
        <v>53607</v>
      </c>
    </row>
    <row r="9150" spans="1:5">
      <c r="A9150" t="s">
        <v>25</v>
      </c>
      <c r="B9150">
        <v>2014</v>
      </c>
      <c r="C9150">
        <v>5</v>
      </c>
      <c r="D9150">
        <v>39</v>
      </c>
      <c r="E9150">
        <v>7878</v>
      </c>
    </row>
    <row r="9151" spans="1:5">
      <c r="A9151" t="s">
        <v>26</v>
      </c>
      <c r="B9151">
        <v>2014</v>
      </c>
      <c r="C9151">
        <v>5</v>
      </c>
      <c r="D9151">
        <v>20</v>
      </c>
      <c r="E9151">
        <v>29414</v>
      </c>
    </row>
    <row r="9152" spans="1:5">
      <c r="A9152" t="s">
        <v>27</v>
      </c>
      <c r="B9152">
        <v>2014</v>
      </c>
      <c r="C9152">
        <v>5</v>
      </c>
      <c r="D9152">
        <v>30</v>
      </c>
      <c r="E9152">
        <v>6729</v>
      </c>
    </row>
    <row r="9153" spans="1:5">
      <c r="A9153" t="s">
        <v>28</v>
      </c>
      <c r="B9153">
        <v>2014</v>
      </c>
      <c r="C9153">
        <v>5</v>
      </c>
      <c r="D9153">
        <v>19</v>
      </c>
      <c r="E9153">
        <v>25039</v>
      </c>
    </row>
    <row r="9154" spans="1:5">
      <c r="A9154" t="s">
        <v>29</v>
      </c>
      <c r="B9154">
        <v>2014</v>
      </c>
      <c r="C9154">
        <v>5</v>
      </c>
      <c r="D9154">
        <v>65</v>
      </c>
      <c r="E9154">
        <v>33446</v>
      </c>
    </row>
    <row r="9155" spans="1:5">
      <c r="A9155" t="s">
        <v>30</v>
      </c>
      <c r="B9155">
        <v>2014</v>
      </c>
      <c r="C9155">
        <v>5</v>
      </c>
      <c r="D9155">
        <v>31</v>
      </c>
      <c r="E9155">
        <v>5353</v>
      </c>
    </row>
    <row r="9156" spans="1:5">
      <c r="A9156" t="s">
        <v>31</v>
      </c>
      <c r="B9156">
        <v>2014</v>
      </c>
      <c r="C9156">
        <v>5</v>
      </c>
      <c r="D9156">
        <v>24</v>
      </c>
      <c r="E9156">
        <v>12049</v>
      </c>
    </row>
    <row r="9157" spans="1:5">
      <c r="A9157" t="s">
        <v>32</v>
      </c>
      <c r="B9157">
        <v>2014</v>
      </c>
      <c r="C9157">
        <v>5</v>
      </c>
      <c r="D9157">
        <v>56</v>
      </c>
      <c r="E9157">
        <v>30209</v>
      </c>
    </row>
    <row r="9158" spans="1:5">
      <c r="A9158" t="s">
        <v>33</v>
      </c>
      <c r="B9158">
        <v>2014</v>
      </c>
      <c r="C9158">
        <v>5</v>
      </c>
      <c r="D9158">
        <v>54</v>
      </c>
      <c r="E9158">
        <v>14540</v>
      </c>
    </row>
    <row r="9159" spans="1:5">
      <c r="A9159" t="s">
        <v>34</v>
      </c>
      <c r="B9159">
        <v>2014</v>
      </c>
      <c r="C9159">
        <v>5</v>
      </c>
      <c r="D9159">
        <v>20</v>
      </c>
      <c r="E9159">
        <v>4774</v>
      </c>
    </row>
    <row r="9160" spans="1:5">
      <c r="A9160" t="s">
        <v>35</v>
      </c>
      <c r="B9160">
        <v>2014</v>
      </c>
      <c r="C9160">
        <v>5</v>
      </c>
      <c r="D9160">
        <v>43</v>
      </c>
      <c r="E9160">
        <v>13707</v>
      </c>
    </row>
    <row r="9161" spans="1:5">
      <c r="A9161" t="s">
        <v>36</v>
      </c>
      <c r="B9161">
        <v>2014</v>
      </c>
      <c r="C9161">
        <v>5</v>
      </c>
      <c r="D9161">
        <v>26</v>
      </c>
      <c r="E9161">
        <v>8083</v>
      </c>
    </row>
    <row r="9162" spans="1:5">
      <c r="A9162" t="s">
        <v>37</v>
      </c>
      <c r="B9162">
        <v>2014</v>
      </c>
      <c r="C9162">
        <v>5</v>
      </c>
      <c r="D9162">
        <v>9</v>
      </c>
      <c r="E9162">
        <v>2747</v>
      </c>
    </row>
    <row r="9163" spans="1:5">
      <c r="A9163" t="s">
        <v>38</v>
      </c>
      <c r="B9163">
        <v>2014</v>
      </c>
      <c r="C9163">
        <v>5</v>
      </c>
      <c r="D9163">
        <v>15</v>
      </c>
      <c r="E9163">
        <v>2685</v>
      </c>
    </row>
    <row r="9164" spans="1:5">
      <c r="A9164" t="s">
        <v>39</v>
      </c>
      <c r="B9164">
        <v>2014</v>
      </c>
      <c r="C9164">
        <v>5</v>
      </c>
      <c r="D9164">
        <v>42</v>
      </c>
      <c r="E9164">
        <v>18897</v>
      </c>
    </row>
    <row r="9165" spans="1:5">
      <c r="A9165" t="s">
        <v>40</v>
      </c>
      <c r="B9165">
        <v>2014</v>
      </c>
      <c r="C9165">
        <v>5</v>
      </c>
      <c r="D9165">
        <v>26</v>
      </c>
      <c r="E9165">
        <v>4528</v>
      </c>
    </row>
    <row r="9166" spans="1:5">
      <c r="A9166" t="s">
        <v>41</v>
      </c>
      <c r="B9166">
        <v>2014</v>
      </c>
      <c r="C9166">
        <v>5</v>
      </c>
      <c r="D9166">
        <v>25</v>
      </c>
      <c r="E9166">
        <v>8063</v>
      </c>
    </row>
    <row r="9167" spans="1:5">
      <c r="A9167" t="s">
        <v>42</v>
      </c>
      <c r="B9167">
        <v>2014</v>
      </c>
      <c r="C9167">
        <v>5</v>
      </c>
      <c r="D9167">
        <v>28</v>
      </c>
      <c r="E9167">
        <v>11832</v>
      </c>
    </row>
    <row r="9168" spans="1:5">
      <c r="A9168" t="s">
        <v>43</v>
      </c>
      <c r="B9168">
        <v>2014</v>
      </c>
      <c r="C9168">
        <v>5</v>
      </c>
      <c r="D9168">
        <v>157</v>
      </c>
      <c r="E9168">
        <v>18292</v>
      </c>
    </row>
    <row r="9169" spans="1:5">
      <c r="A9169" t="s">
        <v>44</v>
      </c>
      <c r="B9169">
        <v>2014</v>
      </c>
      <c r="C9169">
        <v>5</v>
      </c>
      <c r="D9169">
        <v>53</v>
      </c>
      <c r="E9169">
        <v>13168</v>
      </c>
    </row>
    <row r="9170" spans="1:5">
      <c r="A9170" t="s">
        <v>45</v>
      </c>
      <c r="B9170">
        <v>2014</v>
      </c>
      <c r="C9170">
        <v>5</v>
      </c>
      <c r="D9170">
        <v>12</v>
      </c>
      <c r="E9170">
        <v>2243</v>
      </c>
    </row>
    <row r="9171" spans="1:5">
      <c r="A9171" t="s">
        <v>46</v>
      </c>
      <c r="B9171">
        <v>2014</v>
      </c>
      <c r="C9171">
        <v>5</v>
      </c>
      <c r="D9171">
        <v>53</v>
      </c>
      <c r="E9171">
        <v>14571</v>
      </c>
    </row>
    <row r="9172" spans="1:5">
      <c r="A9172" t="s">
        <v>47</v>
      </c>
      <c r="B9172">
        <v>2014</v>
      </c>
      <c r="C9172">
        <v>5</v>
      </c>
      <c r="D9172">
        <v>21</v>
      </c>
      <c r="E9172">
        <v>3889</v>
      </c>
    </row>
    <row r="9173" spans="1:5">
      <c r="A9173" t="s">
        <v>48</v>
      </c>
      <c r="B9173">
        <v>2014</v>
      </c>
      <c r="C9173">
        <v>5</v>
      </c>
      <c r="D9173">
        <v>17</v>
      </c>
      <c r="E9173">
        <v>3398</v>
      </c>
    </row>
    <row r="9174" spans="1:5">
      <c r="A9174" t="s">
        <v>49</v>
      </c>
      <c r="B9174">
        <v>2014</v>
      </c>
      <c r="C9174">
        <v>5</v>
      </c>
      <c r="D9174">
        <v>48</v>
      </c>
      <c r="E9174">
        <v>12436</v>
      </c>
    </row>
    <row r="9175" spans="1:5">
      <c r="A9175" t="s">
        <v>50</v>
      </c>
      <c r="B9175">
        <v>2014</v>
      </c>
      <c r="C9175">
        <v>5</v>
      </c>
      <c r="D9175">
        <v>20</v>
      </c>
      <c r="E9175">
        <v>6491</v>
      </c>
    </row>
    <row r="9176" spans="1:5">
      <c r="A9176" t="s">
        <v>51</v>
      </c>
      <c r="B9176">
        <v>2014</v>
      </c>
      <c r="C9176">
        <v>5</v>
      </c>
      <c r="D9176">
        <v>15</v>
      </c>
      <c r="E9176">
        <v>5229</v>
      </c>
    </row>
    <row r="9177" spans="1:5">
      <c r="A9177" t="s">
        <v>52</v>
      </c>
      <c r="B9177">
        <v>2014</v>
      </c>
      <c r="C9177">
        <v>5</v>
      </c>
      <c r="D9177">
        <v>24</v>
      </c>
      <c r="E9177">
        <v>5712</v>
      </c>
    </row>
    <row r="9178" spans="1:5">
      <c r="A9178" t="s">
        <v>53</v>
      </c>
      <c r="B9178">
        <v>2014</v>
      </c>
      <c r="C9178">
        <v>5</v>
      </c>
      <c r="D9178">
        <v>54</v>
      </c>
      <c r="E9178">
        <v>9755</v>
      </c>
    </row>
    <row r="9179" spans="1:5">
      <c r="A9179" t="s">
        <v>54</v>
      </c>
      <c r="B9179">
        <v>2014</v>
      </c>
      <c r="C9179">
        <v>5</v>
      </c>
      <c r="D9179">
        <v>120</v>
      </c>
      <c r="E9179">
        <v>40916</v>
      </c>
    </row>
    <row r="9180" spans="1:5">
      <c r="A9180" t="s">
        <v>55</v>
      </c>
      <c r="B9180">
        <v>2014</v>
      </c>
      <c r="C9180">
        <v>5</v>
      </c>
      <c r="D9180">
        <v>42</v>
      </c>
      <c r="E9180">
        <v>17240</v>
      </c>
    </row>
    <row r="9181" spans="1:5">
      <c r="A9181" t="s">
        <v>56</v>
      </c>
      <c r="B9181">
        <v>2014</v>
      </c>
      <c r="C9181">
        <v>5</v>
      </c>
      <c r="D9181">
        <v>11</v>
      </c>
      <c r="E9181">
        <v>3479</v>
      </c>
    </row>
    <row r="9182" spans="1:5">
      <c r="A9182" t="s">
        <v>57</v>
      </c>
      <c r="B9182">
        <v>2014</v>
      </c>
      <c r="C9182">
        <v>5</v>
      </c>
      <c r="D9182">
        <v>112</v>
      </c>
      <c r="E9182">
        <v>70353</v>
      </c>
    </row>
    <row r="9183" spans="1:5">
      <c r="A9183" t="s">
        <v>58</v>
      </c>
      <c r="B9183">
        <v>2014</v>
      </c>
      <c r="C9183">
        <v>5</v>
      </c>
      <c r="D9183">
        <v>15</v>
      </c>
      <c r="E9183">
        <v>4767</v>
      </c>
    </row>
    <row r="9184" spans="1:5">
      <c r="A9184" t="s">
        <v>59</v>
      </c>
      <c r="B9184">
        <v>2014</v>
      </c>
      <c r="C9184">
        <v>5</v>
      </c>
      <c r="D9184">
        <v>44</v>
      </c>
      <c r="E9184">
        <v>12703</v>
      </c>
    </row>
    <row r="9185" spans="1:5">
      <c r="A9185" t="s">
        <v>60</v>
      </c>
      <c r="B9185">
        <v>2014</v>
      </c>
      <c r="C9185">
        <v>5</v>
      </c>
      <c r="D9185">
        <v>32</v>
      </c>
      <c r="E9185">
        <v>4098</v>
      </c>
    </row>
    <row r="9186" spans="1:5">
      <c r="A9186" t="s">
        <v>61</v>
      </c>
      <c r="B9186">
        <v>2014</v>
      </c>
      <c r="C9186">
        <v>5</v>
      </c>
      <c r="D9186">
        <v>22</v>
      </c>
      <c r="E9186">
        <v>5116</v>
      </c>
    </row>
    <row r="9187" spans="1:5">
      <c r="A9187" t="s">
        <v>64</v>
      </c>
      <c r="B9187">
        <v>2014</v>
      </c>
      <c r="C9187">
        <v>5</v>
      </c>
      <c r="D9187">
        <v>1</v>
      </c>
      <c r="E9187">
        <v>653</v>
      </c>
    </row>
    <row r="9188" spans="1:5">
      <c r="A9188" t="s">
        <v>63</v>
      </c>
      <c r="B9188">
        <v>2014</v>
      </c>
      <c r="C9188">
        <v>5</v>
      </c>
      <c r="D9188">
        <v>1</v>
      </c>
      <c r="E9188">
        <v>364</v>
      </c>
    </row>
    <row r="9189" spans="1:5">
      <c r="A9189" t="s">
        <v>62</v>
      </c>
      <c r="B9189">
        <v>2014</v>
      </c>
      <c r="C9189">
        <v>5</v>
      </c>
      <c r="D9189">
        <v>71</v>
      </c>
      <c r="E9189">
        <v>89510</v>
      </c>
    </row>
    <row r="9190" spans="1:5">
      <c r="A9190" t="s">
        <v>6</v>
      </c>
      <c r="B9190">
        <v>2014</v>
      </c>
      <c r="C9190">
        <v>6</v>
      </c>
      <c r="D9190">
        <v>28</v>
      </c>
      <c r="E9190">
        <v>12068</v>
      </c>
    </row>
    <row r="9191" spans="1:5">
      <c r="A9191" t="s">
        <v>12</v>
      </c>
      <c r="B9191">
        <v>2014</v>
      </c>
      <c r="C9191">
        <v>6</v>
      </c>
      <c r="D9191">
        <v>8</v>
      </c>
      <c r="E9191">
        <v>2050</v>
      </c>
    </row>
    <row r="9192" spans="1:5">
      <c r="A9192" t="s">
        <v>13</v>
      </c>
      <c r="B9192">
        <v>2014</v>
      </c>
      <c r="C9192">
        <v>6</v>
      </c>
      <c r="D9192">
        <v>59</v>
      </c>
      <c r="E9192">
        <v>28009</v>
      </c>
    </row>
    <row r="9193" spans="1:5">
      <c r="A9193" t="s">
        <v>14</v>
      </c>
      <c r="B9193">
        <v>2014</v>
      </c>
      <c r="C9193">
        <v>6</v>
      </c>
      <c r="D9193">
        <v>14</v>
      </c>
      <c r="E9193">
        <v>3185</v>
      </c>
    </row>
    <row r="9194" spans="1:5">
      <c r="A9194" t="s">
        <v>15</v>
      </c>
      <c r="B9194">
        <v>2014</v>
      </c>
      <c r="C9194">
        <v>6</v>
      </c>
      <c r="D9194">
        <v>137</v>
      </c>
      <c r="E9194">
        <v>42420</v>
      </c>
    </row>
    <row r="9195" spans="1:5">
      <c r="A9195" t="s">
        <v>16</v>
      </c>
      <c r="B9195">
        <v>2014</v>
      </c>
      <c r="C9195">
        <v>6</v>
      </c>
      <c r="D9195">
        <v>11</v>
      </c>
      <c r="E9195">
        <v>22336</v>
      </c>
    </row>
    <row r="9196" spans="1:5">
      <c r="A9196" t="s">
        <v>17</v>
      </c>
      <c r="B9196">
        <v>2014</v>
      </c>
      <c r="C9196">
        <v>6</v>
      </c>
      <c r="D9196">
        <v>19</v>
      </c>
      <c r="E9196">
        <v>5102</v>
      </c>
    </row>
    <row r="9197" spans="1:5">
      <c r="A9197" t="s">
        <v>18</v>
      </c>
      <c r="B9197">
        <v>2014</v>
      </c>
      <c r="C9197">
        <v>6</v>
      </c>
      <c r="D9197">
        <v>11</v>
      </c>
      <c r="E9197">
        <v>2412</v>
      </c>
    </row>
    <row r="9198" spans="1:5">
      <c r="A9198" t="s">
        <v>19</v>
      </c>
      <c r="B9198">
        <v>2014</v>
      </c>
      <c r="C9198">
        <v>6</v>
      </c>
      <c r="D9198">
        <v>3</v>
      </c>
      <c r="E9198">
        <v>1699</v>
      </c>
    </row>
    <row r="9199" spans="1:5">
      <c r="A9199" t="s">
        <v>20</v>
      </c>
      <c r="B9199">
        <v>2014</v>
      </c>
      <c r="C9199">
        <v>6</v>
      </c>
      <c r="D9199">
        <v>0</v>
      </c>
      <c r="E9199">
        <v>0</v>
      </c>
    </row>
    <row r="9200" spans="1:5">
      <c r="A9200" t="s">
        <v>21</v>
      </c>
      <c r="B9200">
        <v>2014</v>
      </c>
      <c r="C9200">
        <v>6</v>
      </c>
      <c r="D9200">
        <v>36</v>
      </c>
      <c r="E9200">
        <v>25751</v>
      </c>
    </row>
    <row r="9201" spans="1:5">
      <c r="A9201" t="s">
        <v>22</v>
      </c>
      <c r="B9201">
        <v>2014</v>
      </c>
      <c r="C9201">
        <v>6</v>
      </c>
      <c r="D9201">
        <v>17</v>
      </c>
      <c r="E9201">
        <v>1628</v>
      </c>
    </row>
    <row r="9202" spans="1:5">
      <c r="A9202" t="s">
        <v>23</v>
      </c>
      <c r="B9202">
        <v>2014</v>
      </c>
      <c r="C9202">
        <v>6</v>
      </c>
      <c r="D9202">
        <v>9</v>
      </c>
      <c r="E9202">
        <v>2910</v>
      </c>
    </row>
    <row r="9203" spans="1:5">
      <c r="A9203" t="s">
        <v>24</v>
      </c>
      <c r="B9203">
        <v>2014</v>
      </c>
      <c r="C9203">
        <v>6</v>
      </c>
      <c r="D9203">
        <v>108</v>
      </c>
      <c r="E9203">
        <v>53509</v>
      </c>
    </row>
    <row r="9204" spans="1:5">
      <c r="A9204" t="s">
        <v>25</v>
      </c>
      <c r="B9204">
        <v>2014</v>
      </c>
      <c r="C9204">
        <v>6</v>
      </c>
      <c r="D9204">
        <v>39</v>
      </c>
      <c r="E9204">
        <v>8243</v>
      </c>
    </row>
    <row r="9205" spans="1:5">
      <c r="A9205" t="s">
        <v>26</v>
      </c>
      <c r="B9205">
        <v>2014</v>
      </c>
      <c r="C9205">
        <v>6</v>
      </c>
      <c r="D9205">
        <v>20</v>
      </c>
      <c r="E9205">
        <v>30833</v>
      </c>
    </row>
    <row r="9206" spans="1:5">
      <c r="A9206" t="s">
        <v>27</v>
      </c>
      <c r="B9206">
        <v>2014</v>
      </c>
      <c r="C9206">
        <v>6</v>
      </c>
      <c r="D9206">
        <v>32</v>
      </c>
      <c r="E9206">
        <v>5887</v>
      </c>
    </row>
    <row r="9207" spans="1:5">
      <c r="A9207" t="s">
        <v>28</v>
      </c>
      <c r="B9207">
        <v>2014</v>
      </c>
      <c r="C9207">
        <v>6</v>
      </c>
      <c r="D9207">
        <v>18</v>
      </c>
      <c r="E9207">
        <v>17925</v>
      </c>
    </row>
    <row r="9208" spans="1:5">
      <c r="A9208" t="s">
        <v>29</v>
      </c>
      <c r="B9208">
        <v>2014</v>
      </c>
      <c r="C9208">
        <v>6</v>
      </c>
      <c r="D9208">
        <v>66</v>
      </c>
      <c r="E9208">
        <v>34553</v>
      </c>
    </row>
    <row r="9209" spans="1:5">
      <c r="A9209" t="s">
        <v>30</v>
      </c>
      <c r="B9209">
        <v>2014</v>
      </c>
      <c r="C9209">
        <v>6</v>
      </c>
      <c r="D9209">
        <v>31</v>
      </c>
      <c r="E9209">
        <v>5019</v>
      </c>
    </row>
    <row r="9210" spans="1:5">
      <c r="A9210" t="s">
        <v>31</v>
      </c>
      <c r="B9210">
        <v>2014</v>
      </c>
      <c r="C9210">
        <v>6</v>
      </c>
      <c r="D9210">
        <v>26</v>
      </c>
      <c r="E9210">
        <v>12318</v>
      </c>
    </row>
    <row r="9211" spans="1:5">
      <c r="A9211" t="s">
        <v>32</v>
      </c>
      <c r="B9211">
        <v>2014</v>
      </c>
      <c r="C9211">
        <v>6</v>
      </c>
      <c r="D9211">
        <v>55</v>
      </c>
      <c r="E9211">
        <v>26276</v>
      </c>
    </row>
    <row r="9212" spans="1:5">
      <c r="A9212" t="s">
        <v>33</v>
      </c>
      <c r="B9212">
        <v>2014</v>
      </c>
      <c r="C9212">
        <v>6</v>
      </c>
      <c r="D9212">
        <v>54</v>
      </c>
      <c r="E9212">
        <v>15642</v>
      </c>
    </row>
    <row r="9213" spans="1:5">
      <c r="A9213" t="s">
        <v>34</v>
      </c>
      <c r="B9213">
        <v>2014</v>
      </c>
      <c r="C9213">
        <v>6</v>
      </c>
      <c r="D9213">
        <v>18</v>
      </c>
      <c r="E9213">
        <v>4960</v>
      </c>
    </row>
    <row r="9214" spans="1:5">
      <c r="A9214" t="s">
        <v>35</v>
      </c>
      <c r="B9214">
        <v>2014</v>
      </c>
      <c r="C9214">
        <v>6</v>
      </c>
      <c r="D9214">
        <v>41</v>
      </c>
      <c r="E9214">
        <v>16974</v>
      </c>
    </row>
    <row r="9215" spans="1:5">
      <c r="A9215" t="s">
        <v>36</v>
      </c>
      <c r="B9215">
        <v>2014</v>
      </c>
      <c r="C9215">
        <v>6</v>
      </c>
      <c r="D9215">
        <v>24</v>
      </c>
      <c r="E9215">
        <v>6645</v>
      </c>
    </row>
    <row r="9216" spans="1:5">
      <c r="A9216" t="s">
        <v>37</v>
      </c>
      <c r="B9216">
        <v>2014</v>
      </c>
      <c r="C9216">
        <v>6</v>
      </c>
      <c r="D9216">
        <v>9</v>
      </c>
      <c r="E9216">
        <v>2701</v>
      </c>
    </row>
    <row r="9217" spans="1:5">
      <c r="A9217" t="s">
        <v>38</v>
      </c>
      <c r="B9217">
        <v>2014</v>
      </c>
      <c r="C9217">
        <v>6</v>
      </c>
      <c r="D9217">
        <v>15</v>
      </c>
      <c r="E9217">
        <v>2507</v>
      </c>
    </row>
    <row r="9218" spans="1:5">
      <c r="A9218" t="s">
        <v>39</v>
      </c>
      <c r="B9218">
        <v>2014</v>
      </c>
      <c r="C9218">
        <v>6</v>
      </c>
      <c r="D9218">
        <v>42</v>
      </c>
      <c r="E9218">
        <v>18519</v>
      </c>
    </row>
    <row r="9219" spans="1:5">
      <c r="A9219" t="s">
        <v>40</v>
      </c>
      <c r="B9219">
        <v>2014</v>
      </c>
      <c r="C9219">
        <v>6</v>
      </c>
      <c r="D9219">
        <v>26</v>
      </c>
      <c r="E9219">
        <v>3972</v>
      </c>
    </row>
    <row r="9220" spans="1:5">
      <c r="A9220" t="s">
        <v>41</v>
      </c>
      <c r="B9220">
        <v>2014</v>
      </c>
      <c r="C9220">
        <v>6</v>
      </c>
      <c r="D9220">
        <v>26</v>
      </c>
      <c r="E9220">
        <v>9508</v>
      </c>
    </row>
    <row r="9221" spans="1:5">
      <c r="A9221" t="s">
        <v>42</v>
      </c>
      <c r="B9221">
        <v>2014</v>
      </c>
      <c r="C9221">
        <v>6</v>
      </c>
      <c r="D9221">
        <v>30</v>
      </c>
      <c r="E9221">
        <v>12314</v>
      </c>
    </row>
    <row r="9222" spans="1:5">
      <c r="A9222" t="s">
        <v>43</v>
      </c>
      <c r="B9222">
        <v>2014</v>
      </c>
      <c r="C9222">
        <v>6</v>
      </c>
      <c r="D9222">
        <v>162</v>
      </c>
      <c r="E9222">
        <v>16039</v>
      </c>
    </row>
    <row r="9223" spans="1:5">
      <c r="A9223" t="s">
        <v>44</v>
      </c>
      <c r="B9223">
        <v>2014</v>
      </c>
      <c r="C9223">
        <v>6</v>
      </c>
      <c r="D9223">
        <v>53</v>
      </c>
      <c r="E9223">
        <v>17410</v>
      </c>
    </row>
    <row r="9224" spans="1:5">
      <c r="A9224" t="s">
        <v>45</v>
      </c>
      <c r="B9224">
        <v>2014</v>
      </c>
      <c r="C9224">
        <v>6</v>
      </c>
      <c r="D9224">
        <v>11</v>
      </c>
      <c r="E9224">
        <v>2162</v>
      </c>
    </row>
    <row r="9225" spans="1:5">
      <c r="A9225" t="s">
        <v>46</v>
      </c>
      <c r="B9225">
        <v>2014</v>
      </c>
      <c r="C9225">
        <v>6</v>
      </c>
      <c r="D9225">
        <v>53</v>
      </c>
      <c r="E9225">
        <v>14452</v>
      </c>
    </row>
    <row r="9226" spans="1:5">
      <c r="A9226" t="s">
        <v>47</v>
      </c>
      <c r="B9226">
        <v>2014</v>
      </c>
      <c r="C9226">
        <v>6</v>
      </c>
      <c r="D9226">
        <v>21</v>
      </c>
      <c r="E9226">
        <v>3806</v>
      </c>
    </row>
    <row r="9227" spans="1:5">
      <c r="A9227" t="s">
        <v>48</v>
      </c>
      <c r="B9227">
        <v>2014</v>
      </c>
      <c r="C9227">
        <v>6</v>
      </c>
      <c r="D9227">
        <v>18</v>
      </c>
      <c r="E9227">
        <v>3248</v>
      </c>
    </row>
    <row r="9228" spans="1:5">
      <c r="A9228" t="s">
        <v>49</v>
      </c>
      <c r="B9228">
        <v>2014</v>
      </c>
      <c r="C9228">
        <v>6</v>
      </c>
      <c r="D9228">
        <v>45</v>
      </c>
      <c r="E9228">
        <v>11563</v>
      </c>
    </row>
    <row r="9229" spans="1:5">
      <c r="A9229" t="s">
        <v>50</v>
      </c>
      <c r="B9229">
        <v>2014</v>
      </c>
      <c r="C9229">
        <v>6</v>
      </c>
      <c r="D9229">
        <v>20</v>
      </c>
      <c r="E9229">
        <v>5757</v>
      </c>
    </row>
    <row r="9230" spans="1:5">
      <c r="A9230" t="s">
        <v>51</v>
      </c>
      <c r="B9230">
        <v>2014</v>
      </c>
      <c r="C9230">
        <v>6</v>
      </c>
      <c r="D9230">
        <v>16</v>
      </c>
      <c r="E9230">
        <v>6545</v>
      </c>
    </row>
    <row r="9231" spans="1:5">
      <c r="A9231" t="s">
        <v>52</v>
      </c>
      <c r="B9231">
        <v>2014</v>
      </c>
      <c r="C9231">
        <v>6</v>
      </c>
      <c r="D9231">
        <v>24</v>
      </c>
      <c r="E9231">
        <v>5732</v>
      </c>
    </row>
    <row r="9232" spans="1:5">
      <c r="A9232" t="s">
        <v>53</v>
      </c>
      <c r="B9232">
        <v>2014</v>
      </c>
      <c r="C9232">
        <v>6</v>
      </c>
      <c r="D9232">
        <v>52</v>
      </c>
      <c r="E9232">
        <v>9623</v>
      </c>
    </row>
    <row r="9233" spans="1:5">
      <c r="A9233" t="s">
        <v>54</v>
      </c>
      <c r="B9233">
        <v>2014</v>
      </c>
      <c r="C9233">
        <v>6</v>
      </c>
      <c r="D9233">
        <v>119</v>
      </c>
      <c r="E9233">
        <v>42723</v>
      </c>
    </row>
    <row r="9234" spans="1:5">
      <c r="A9234" t="s">
        <v>55</v>
      </c>
      <c r="B9234">
        <v>2014</v>
      </c>
      <c r="C9234">
        <v>6</v>
      </c>
      <c r="D9234">
        <v>44</v>
      </c>
      <c r="E9234">
        <v>17420</v>
      </c>
    </row>
    <row r="9235" spans="1:5">
      <c r="A9235" t="s">
        <v>56</v>
      </c>
      <c r="B9235">
        <v>2014</v>
      </c>
      <c r="C9235">
        <v>6</v>
      </c>
      <c r="D9235">
        <v>11</v>
      </c>
      <c r="E9235">
        <v>3352</v>
      </c>
    </row>
    <row r="9236" spans="1:5">
      <c r="A9236" t="s">
        <v>57</v>
      </c>
      <c r="B9236">
        <v>2014</v>
      </c>
      <c r="C9236">
        <v>6</v>
      </c>
      <c r="D9236">
        <v>105</v>
      </c>
      <c r="E9236">
        <v>65317</v>
      </c>
    </row>
    <row r="9237" spans="1:5">
      <c r="A9237" t="s">
        <v>58</v>
      </c>
      <c r="B9237">
        <v>2014</v>
      </c>
      <c r="C9237">
        <v>6</v>
      </c>
      <c r="D9237">
        <v>15</v>
      </c>
      <c r="E9237">
        <v>4753</v>
      </c>
    </row>
    <row r="9238" spans="1:5">
      <c r="A9238" t="s">
        <v>59</v>
      </c>
      <c r="B9238">
        <v>2014</v>
      </c>
      <c r="C9238">
        <v>6</v>
      </c>
      <c r="D9238">
        <v>42</v>
      </c>
      <c r="E9238">
        <v>12835</v>
      </c>
    </row>
    <row r="9239" spans="1:5">
      <c r="A9239" t="s">
        <v>60</v>
      </c>
      <c r="B9239">
        <v>2014</v>
      </c>
      <c r="C9239">
        <v>6</v>
      </c>
      <c r="D9239">
        <v>36</v>
      </c>
      <c r="E9239">
        <v>5570</v>
      </c>
    </row>
    <row r="9240" spans="1:5">
      <c r="A9240" t="s">
        <v>61</v>
      </c>
      <c r="B9240">
        <v>2014</v>
      </c>
      <c r="C9240">
        <v>6</v>
      </c>
      <c r="D9240">
        <v>21</v>
      </c>
      <c r="E9240">
        <v>5124</v>
      </c>
    </row>
    <row r="9241" spans="1:5">
      <c r="A9241" t="s">
        <v>64</v>
      </c>
      <c r="B9241">
        <v>2014</v>
      </c>
      <c r="C9241">
        <v>6</v>
      </c>
      <c r="D9241">
        <v>1</v>
      </c>
      <c r="E9241">
        <v>662</v>
      </c>
    </row>
    <row r="9242" spans="1:5">
      <c r="A9242" t="s">
        <v>63</v>
      </c>
      <c r="B9242">
        <v>2014</v>
      </c>
      <c r="C9242">
        <v>6</v>
      </c>
      <c r="D9242">
        <v>1</v>
      </c>
      <c r="E9242">
        <v>423</v>
      </c>
    </row>
    <row r="9243" spans="1:5">
      <c r="A9243" t="s">
        <v>62</v>
      </c>
      <c r="B9243">
        <v>2014</v>
      </c>
      <c r="C9243">
        <v>6</v>
      </c>
      <c r="D9243">
        <v>70</v>
      </c>
      <c r="E9243">
        <v>90422</v>
      </c>
    </row>
    <row r="9244" spans="1:5">
      <c r="A9244" t="s">
        <v>6</v>
      </c>
      <c r="B9244">
        <v>2014</v>
      </c>
      <c r="C9244">
        <v>7</v>
      </c>
      <c r="D9244">
        <v>24</v>
      </c>
      <c r="E9244">
        <v>7507</v>
      </c>
    </row>
    <row r="9245" spans="1:5">
      <c r="A9245" t="s">
        <v>12</v>
      </c>
      <c r="B9245">
        <v>2014</v>
      </c>
      <c r="C9245">
        <v>7</v>
      </c>
      <c r="D9245">
        <v>8</v>
      </c>
      <c r="E9245">
        <v>1924</v>
      </c>
    </row>
    <row r="9246" spans="1:5">
      <c r="A9246" t="s">
        <v>13</v>
      </c>
      <c r="B9246">
        <v>2014</v>
      </c>
      <c r="C9246">
        <v>7</v>
      </c>
      <c r="D9246">
        <v>60</v>
      </c>
      <c r="E9246">
        <v>29721</v>
      </c>
    </row>
    <row r="9247" spans="1:5">
      <c r="A9247" t="s">
        <v>14</v>
      </c>
      <c r="B9247">
        <v>2014</v>
      </c>
      <c r="C9247">
        <v>7</v>
      </c>
      <c r="D9247">
        <v>13</v>
      </c>
      <c r="E9247">
        <v>3778</v>
      </c>
    </row>
    <row r="9248" spans="1:5">
      <c r="A9248" t="s">
        <v>15</v>
      </c>
      <c r="B9248">
        <v>2014</v>
      </c>
      <c r="C9248">
        <v>7</v>
      </c>
      <c r="D9248">
        <v>131</v>
      </c>
      <c r="E9248">
        <v>39193</v>
      </c>
    </row>
    <row r="9249" spans="1:5">
      <c r="A9249" t="s">
        <v>16</v>
      </c>
      <c r="B9249">
        <v>2014</v>
      </c>
      <c r="C9249">
        <v>7</v>
      </c>
      <c r="D9249">
        <v>11</v>
      </c>
      <c r="E9249">
        <v>23229</v>
      </c>
    </row>
    <row r="9250" spans="1:5">
      <c r="A9250" t="s">
        <v>17</v>
      </c>
      <c r="B9250">
        <v>2014</v>
      </c>
      <c r="C9250">
        <v>7</v>
      </c>
      <c r="D9250">
        <v>19</v>
      </c>
      <c r="E9250">
        <v>4963</v>
      </c>
    </row>
    <row r="9251" spans="1:5">
      <c r="A9251" t="s">
        <v>18</v>
      </c>
      <c r="B9251">
        <v>2014</v>
      </c>
      <c r="C9251">
        <v>7</v>
      </c>
      <c r="D9251">
        <v>11</v>
      </c>
      <c r="E9251">
        <v>2246</v>
      </c>
    </row>
    <row r="9252" spans="1:5">
      <c r="A9252" t="s">
        <v>19</v>
      </c>
      <c r="B9252">
        <v>2014</v>
      </c>
      <c r="C9252">
        <v>7</v>
      </c>
      <c r="D9252">
        <v>3</v>
      </c>
      <c r="E9252">
        <v>1554</v>
      </c>
    </row>
    <row r="9253" spans="1:5">
      <c r="A9253" t="s">
        <v>20</v>
      </c>
      <c r="B9253">
        <v>2014</v>
      </c>
      <c r="C9253">
        <v>7</v>
      </c>
      <c r="D9253">
        <v>0</v>
      </c>
      <c r="E9253">
        <v>0</v>
      </c>
    </row>
    <row r="9254" spans="1:5">
      <c r="A9254" t="s">
        <v>21</v>
      </c>
      <c r="B9254">
        <v>2014</v>
      </c>
      <c r="C9254">
        <v>7</v>
      </c>
      <c r="D9254">
        <v>35</v>
      </c>
      <c r="E9254">
        <v>15322</v>
      </c>
    </row>
    <row r="9255" spans="1:5">
      <c r="A9255" t="s">
        <v>22</v>
      </c>
      <c r="B9255">
        <v>2014</v>
      </c>
      <c r="C9255">
        <v>7</v>
      </c>
      <c r="D9255">
        <v>16</v>
      </c>
      <c r="E9255">
        <v>1662</v>
      </c>
    </row>
    <row r="9256" spans="1:5">
      <c r="A9256" t="s">
        <v>23</v>
      </c>
      <c r="B9256">
        <v>2014</v>
      </c>
      <c r="C9256">
        <v>7</v>
      </c>
      <c r="D9256">
        <v>10</v>
      </c>
      <c r="E9256">
        <v>3172</v>
      </c>
    </row>
    <row r="9257" spans="1:5">
      <c r="A9257" t="s">
        <v>24</v>
      </c>
      <c r="B9257">
        <v>2014</v>
      </c>
      <c r="C9257">
        <v>7</v>
      </c>
      <c r="D9257">
        <v>107</v>
      </c>
      <c r="E9257">
        <v>56725</v>
      </c>
    </row>
    <row r="9258" spans="1:5">
      <c r="A9258" t="s">
        <v>25</v>
      </c>
      <c r="B9258">
        <v>2014</v>
      </c>
      <c r="C9258">
        <v>7</v>
      </c>
      <c r="D9258">
        <v>38</v>
      </c>
      <c r="E9258">
        <v>8016</v>
      </c>
    </row>
    <row r="9259" spans="1:5">
      <c r="A9259" t="s">
        <v>26</v>
      </c>
      <c r="B9259">
        <v>2014</v>
      </c>
      <c r="C9259">
        <v>7</v>
      </c>
      <c r="D9259">
        <v>22</v>
      </c>
      <c r="E9259">
        <v>31686</v>
      </c>
    </row>
    <row r="9260" spans="1:5">
      <c r="A9260" t="s">
        <v>27</v>
      </c>
      <c r="B9260">
        <v>2014</v>
      </c>
      <c r="C9260">
        <v>7</v>
      </c>
      <c r="D9260">
        <v>33</v>
      </c>
      <c r="E9260">
        <v>6980</v>
      </c>
    </row>
    <row r="9261" spans="1:5">
      <c r="A9261" t="s">
        <v>28</v>
      </c>
      <c r="B9261">
        <v>2014</v>
      </c>
      <c r="C9261">
        <v>7</v>
      </c>
      <c r="D9261">
        <v>19</v>
      </c>
      <c r="E9261">
        <v>20061</v>
      </c>
    </row>
    <row r="9262" spans="1:5">
      <c r="A9262" t="s">
        <v>29</v>
      </c>
      <c r="B9262">
        <v>2014</v>
      </c>
      <c r="C9262">
        <v>7</v>
      </c>
      <c r="D9262">
        <v>61</v>
      </c>
      <c r="E9262">
        <v>34638</v>
      </c>
    </row>
    <row r="9263" spans="1:5">
      <c r="A9263" t="s">
        <v>30</v>
      </c>
      <c r="B9263">
        <v>2014</v>
      </c>
      <c r="C9263">
        <v>7</v>
      </c>
      <c r="D9263">
        <v>32</v>
      </c>
      <c r="E9263">
        <v>5258</v>
      </c>
    </row>
    <row r="9264" spans="1:5">
      <c r="A9264" t="s">
        <v>31</v>
      </c>
      <c r="B9264">
        <v>2014</v>
      </c>
      <c r="C9264">
        <v>7</v>
      </c>
      <c r="D9264">
        <v>25</v>
      </c>
      <c r="E9264">
        <v>9711</v>
      </c>
    </row>
    <row r="9265" spans="1:5">
      <c r="A9265" t="s">
        <v>32</v>
      </c>
      <c r="B9265">
        <v>2014</v>
      </c>
      <c r="C9265">
        <v>7</v>
      </c>
      <c r="D9265">
        <v>58</v>
      </c>
      <c r="E9265">
        <v>28216</v>
      </c>
    </row>
    <row r="9266" spans="1:5">
      <c r="A9266" t="s">
        <v>33</v>
      </c>
      <c r="B9266">
        <v>2014</v>
      </c>
      <c r="C9266">
        <v>7</v>
      </c>
      <c r="D9266">
        <v>49</v>
      </c>
      <c r="E9266">
        <v>13635</v>
      </c>
    </row>
    <row r="9267" spans="1:5">
      <c r="A9267" t="s">
        <v>34</v>
      </c>
      <c r="B9267">
        <v>2014</v>
      </c>
      <c r="C9267">
        <v>7</v>
      </c>
      <c r="D9267">
        <v>17</v>
      </c>
      <c r="E9267">
        <v>4958</v>
      </c>
    </row>
    <row r="9268" spans="1:5">
      <c r="A9268" t="s">
        <v>35</v>
      </c>
      <c r="B9268">
        <v>2014</v>
      </c>
      <c r="C9268">
        <v>7</v>
      </c>
      <c r="D9268">
        <v>44</v>
      </c>
      <c r="E9268">
        <v>16729</v>
      </c>
    </row>
    <row r="9269" spans="1:5">
      <c r="A9269" t="s">
        <v>36</v>
      </c>
      <c r="B9269">
        <v>2014</v>
      </c>
      <c r="C9269">
        <v>7</v>
      </c>
      <c r="D9269">
        <v>23</v>
      </c>
      <c r="E9269">
        <v>7397</v>
      </c>
    </row>
    <row r="9270" spans="1:5">
      <c r="A9270" t="s">
        <v>37</v>
      </c>
      <c r="B9270">
        <v>2014</v>
      </c>
      <c r="C9270">
        <v>7</v>
      </c>
      <c r="D9270">
        <v>9</v>
      </c>
      <c r="E9270">
        <v>2780</v>
      </c>
    </row>
    <row r="9271" spans="1:5">
      <c r="A9271" t="s">
        <v>38</v>
      </c>
      <c r="B9271">
        <v>2014</v>
      </c>
      <c r="C9271">
        <v>7</v>
      </c>
      <c r="D9271">
        <v>15</v>
      </c>
      <c r="E9271">
        <v>2561</v>
      </c>
    </row>
    <row r="9272" spans="1:5">
      <c r="A9272" t="s">
        <v>39</v>
      </c>
      <c r="B9272">
        <v>2014</v>
      </c>
      <c r="C9272">
        <v>7</v>
      </c>
      <c r="D9272">
        <v>42</v>
      </c>
      <c r="E9272">
        <v>18858</v>
      </c>
    </row>
    <row r="9273" spans="1:5">
      <c r="A9273" t="s">
        <v>40</v>
      </c>
      <c r="B9273">
        <v>2014</v>
      </c>
      <c r="C9273">
        <v>7</v>
      </c>
      <c r="D9273">
        <v>25</v>
      </c>
      <c r="E9273">
        <v>3851</v>
      </c>
    </row>
    <row r="9274" spans="1:5">
      <c r="A9274" t="s">
        <v>41</v>
      </c>
      <c r="B9274">
        <v>2014</v>
      </c>
      <c r="C9274">
        <v>7</v>
      </c>
      <c r="D9274">
        <v>24</v>
      </c>
      <c r="E9274">
        <v>8548</v>
      </c>
    </row>
    <row r="9275" spans="1:5">
      <c r="A9275" t="s">
        <v>42</v>
      </c>
      <c r="B9275">
        <v>2014</v>
      </c>
      <c r="C9275">
        <v>7</v>
      </c>
      <c r="D9275">
        <v>23</v>
      </c>
      <c r="E9275">
        <v>8848</v>
      </c>
    </row>
    <row r="9276" spans="1:5">
      <c r="A9276" t="s">
        <v>43</v>
      </c>
      <c r="B9276">
        <v>2014</v>
      </c>
      <c r="C9276">
        <v>7</v>
      </c>
      <c r="D9276">
        <v>163</v>
      </c>
      <c r="E9276">
        <v>15482</v>
      </c>
    </row>
    <row r="9277" spans="1:5">
      <c r="A9277" t="s">
        <v>44</v>
      </c>
      <c r="B9277">
        <v>2014</v>
      </c>
      <c r="C9277">
        <v>7</v>
      </c>
      <c r="D9277">
        <v>51</v>
      </c>
      <c r="E9277">
        <v>11610</v>
      </c>
    </row>
    <row r="9278" spans="1:5">
      <c r="A9278" t="s">
        <v>45</v>
      </c>
      <c r="B9278">
        <v>2014</v>
      </c>
      <c r="C9278">
        <v>7</v>
      </c>
      <c r="D9278">
        <v>11</v>
      </c>
      <c r="E9278">
        <v>2329</v>
      </c>
    </row>
    <row r="9279" spans="1:5">
      <c r="A9279" t="s">
        <v>46</v>
      </c>
      <c r="B9279">
        <v>2014</v>
      </c>
      <c r="C9279">
        <v>7</v>
      </c>
      <c r="D9279">
        <v>51</v>
      </c>
      <c r="E9279">
        <v>16134</v>
      </c>
    </row>
    <row r="9280" spans="1:5">
      <c r="A9280" t="s">
        <v>47</v>
      </c>
      <c r="B9280">
        <v>2014</v>
      </c>
      <c r="C9280">
        <v>7</v>
      </c>
      <c r="D9280">
        <v>20</v>
      </c>
      <c r="E9280">
        <v>3810</v>
      </c>
    </row>
    <row r="9281" spans="1:5">
      <c r="A9281" t="s">
        <v>48</v>
      </c>
      <c r="B9281">
        <v>2014</v>
      </c>
      <c r="C9281">
        <v>7</v>
      </c>
      <c r="D9281">
        <v>15</v>
      </c>
      <c r="E9281">
        <v>3273</v>
      </c>
    </row>
    <row r="9282" spans="1:5">
      <c r="A9282" t="s">
        <v>49</v>
      </c>
      <c r="B9282">
        <v>2014</v>
      </c>
      <c r="C9282">
        <v>7</v>
      </c>
      <c r="D9282">
        <v>48</v>
      </c>
      <c r="E9282">
        <v>13186</v>
      </c>
    </row>
    <row r="9283" spans="1:5">
      <c r="A9283" t="s">
        <v>50</v>
      </c>
      <c r="B9283">
        <v>2014</v>
      </c>
      <c r="C9283">
        <v>7</v>
      </c>
      <c r="D9283">
        <v>20</v>
      </c>
      <c r="E9283">
        <v>6111</v>
      </c>
    </row>
    <row r="9284" spans="1:5">
      <c r="A9284" t="s">
        <v>51</v>
      </c>
      <c r="B9284">
        <v>2014</v>
      </c>
      <c r="C9284">
        <v>7</v>
      </c>
      <c r="D9284">
        <v>15</v>
      </c>
      <c r="E9284">
        <v>4099</v>
      </c>
    </row>
    <row r="9285" spans="1:5">
      <c r="A9285" t="s">
        <v>52</v>
      </c>
      <c r="B9285">
        <v>2014</v>
      </c>
      <c r="C9285">
        <v>7</v>
      </c>
      <c r="D9285">
        <v>24</v>
      </c>
      <c r="E9285">
        <v>5516</v>
      </c>
    </row>
    <row r="9286" spans="1:5">
      <c r="A9286" t="s">
        <v>53</v>
      </c>
      <c r="B9286">
        <v>2014</v>
      </c>
      <c r="C9286">
        <v>7</v>
      </c>
      <c r="D9286">
        <v>53</v>
      </c>
      <c r="E9286">
        <v>9089</v>
      </c>
    </row>
    <row r="9287" spans="1:5">
      <c r="A9287" t="s">
        <v>54</v>
      </c>
      <c r="B9287">
        <v>2014</v>
      </c>
      <c r="C9287">
        <v>7</v>
      </c>
      <c r="D9287">
        <v>117</v>
      </c>
      <c r="E9287">
        <v>41250</v>
      </c>
    </row>
    <row r="9288" spans="1:5">
      <c r="A9288" t="s">
        <v>55</v>
      </c>
      <c r="B9288">
        <v>2014</v>
      </c>
      <c r="C9288">
        <v>7</v>
      </c>
      <c r="D9288">
        <v>43</v>
      </c>
      <c r="E9288">
        <v>17538</v>
      </c>
    </row>
    <row r="9289" spans="1:5">
      <c r="A9289" t="s">
        <v>56</v>
      </c>
      <c r="B9289">
        <v>2014</v>
      </c>
      <c r="C9289">
        <v>7</v>
      </c>
      <c r="D9289">
        <v>11</v>
      </c>
      <c r="E9289">
        <v>3218</v>
      </c>
    </row>
    <row r="9290" spans="1:5">
      <c r="A9290" t="s">
        <v>57</v>
      </c>
      <c r="B9290">
        <v>2014</v>
      </c>
      <c r="C9290">
        <v>7</v>
      </c>
      <c r="D9290">
        <v>110</v>
      </c>
      <c r="E9290">
        <v>66029</v>
      </c>
    </row>
    <row r="9291" spans="1:5">
      <c r="A9291" t="s">
        <v>58</v>
      </c>
      <c r="B9291">
        <v>2014</v>
      </c>
      <c r="C9291">
        <v>7</v>
      </c>
      <c r="D9291">
        <v>15</v>
      </c>
      <c r="E9291">
        <v>4810</v>
      </c>
    </row>
    <row r="9292" spans="1:5">
      <c r="A9292" t="s">
        <v>59</v>
      </c>
      <c r="B9292">
        <v>2014</v>
      </c>
      <c r="C9292">
        <v>7</v>
      </c>
      <c r="D9292">
        <v>44</v>
      </c>
      <c r="E9292">
        <v>12432</v>
      </c>
    </row>
    <row r="9293" spans="1:5">
      <c r="A9293" t="s">
        <v>60</v>
      </c>
      <c r="B9293">
        <v>2014</v>
      </c>
      <c r="C9293">
        <v>7</v>
      </c>
      <c r="D9293">
        <v>34</v>
      </c>
      <c r="E9293">
        <v>5877</v>
      </c>
    </row>
    <row r="9294" spans="1:5">
      <c r="A9294" t="s">
        <v>61</v>
      </c>
      <c r="B9294">
        <v>2014</v>
      </c>
      <c r="C9294">
        <v>7</v>
      </c>
      <c r="D9294">
        <v>20</v>
      </c>
      <c r="E9294">
        <v>4395</v>
      </c>
    </row>
    <row r="9295" spans="1:5">
      <c r="A9295" t="s">
        <v>64</v>
      </c>
      <c r="B9295">
        <v>2014</v>
      </c>
      <c r="C9295">
        <v>7</v>
      </c>
      <c r="D9295">
        <v>1</v>
      </c>
      <c r="E9295">
        <v>737</v>
      </c>
    </row>
    <row r="9296" spans="1:5">
      <c r="A9296" t="s">
        <v>63</v>
      </c>
      <c r="B9296">
        <v>2014</v>
      </c>
      <c r="C9296">
        <v>7</v>
      </c>
      <c r="D9296">
        <v>1</v>
      </c>
      <c r="E9296">
        <v>416</v>
      </c>
    </row>
    <row r="9297" spans="1:5">
      <c r="A9297" t="s">
        <v>62</v>
      </c>
      <c r="B9297">
        <v>2014</v>
      </c>
      <c r="C9297">
        <v>7</v>
      </c>
      <c r="D9297">
        <v>66</v>
      </c>
      <c r="E9297">
        <v>84612</v>
      </c>
    </row>
    <row r="9298" spans="1:5">
      <c r="A9298" t="s">
        <v>6</v>
      </c>
      <c r="B9298">
        <v>2014</v>
      </c>
      <c r="C9298">
        <v>8</v>
      </c>
      <c r="D9298">
        <v>27</v>
      </c>
      <c r="E9298">
        <v>12163</v>
      </c>
    </row>
    <row r="9299" spans="1:5">
      <c r="A9299" t="s">
        <v>12</v>
      </c>
      <c r="B9299">
        <v>2014</v>
      </c>
      <c r="C9299">
        <v>8</v>
      </c>
      <c r="D9299">
        <v>7</v>
      </c>
      <c r="E9299">
        <v>1807</v>
      </c>
    </row>
    <row r="9300" spans="1:5">
      <c r="A9300" t="s">
        <v>13</v>
      </c>
      <c r="B9300">
        <v>2014</v>
      </c>
      <c r="C9300">
        <v>8</v>
      </c>
      <c r="D9300">
        <v>60</v>
      </c>
      <c r="E9300">
        <v>28187</v>
      </c>
    </row>
    <row r="9301" spans="1:5">
      <c r="A9301" t="s">
        <v>14</v>
      </c>
      <c r="B9301">
        <v>2014</v>
      </c>
      <c r="C9301">
        <v>8</v>
      </c>
      <c r="D9301">
        <v>13</v>
      </c>
      <c r="E9301">
        <v>3987</v>
      </c>
    </row>
    <row r="9302" spans="1:5">
      <c r="A9302" t="s">
        <v>15</v>
      </c>
      <c r="B9302">
        <v>2014</v>
      </c>
      <c r="C9302">
        <v>8</v>
      </c>
      <c r="D9302">
        <v>127</v>
      </c>
      <c r="E9302">
        <v>34719</v>
      </c>
    </row>
    <row r="9303" spans="1:5">
      <c r="A9303" t="s">
        <v>16</v>
      </c>
      <c r="B9303">
        <v>2014</v>
      </c>
      <c r="C9303">
        <v>8</v>
      </c>
      <c r="D9303">
        <v>11</v>
      </c>
      <c r="E9303">
        <v>24107</v>
      </c>
    </row>
    <row r="9304" spans="1:5">
      <c r="A9304" t="s">
        <v>17</v>
      </c>
      <c r="B9304">
        <v>2014</v>
      </c>
      <c r="C9304">
        <v>8</v>
      </c>
      <c r="D9304">
        <v>20</v>
      </c>
      <c r="E9304">
        <v>3958</v>
      </c>
    </row>
    <row r="9305" spans="1:5">
      <c r="A9305" t="s">
        <v>18</v>
      </c>
      <c r="B9305">
        <v>2014</v>
      </c>
      <c r="C9305">
        <v>8</v>
      </c>
      <c r="D9305">
        <v>11</v>
      </c>
      <c r="E9305">
        <v>2607</v>
      </c>
    </row>
    <row r="9306" spans="1:5">
      <c r="A9306" t="s">
        <v>19</v>
      </c>
      <c r="B9306">
        <v>2014</v>
      </c>
      <c r="C9306">
        <v>8</v>
      </c>
      <c r="D9306">
        <v>3</v>
      </c>
      <c r="E9306">
        <v>1405</v>
      </c>
    </row>
    <row r="9307" spans="1:5">
      <c r="A9307" t="s">
        <v>20</v>
      </c>
      <c r="B9307">
        <v>2014</v>
      </c>
      <c r="C9307">
        <v>8</v>
      </c>
      <c r="D9307">
        <v>0</v>
      </c>
      <c r="E9307">
        <v>0</v>
      </c>
    </row>
    <row r="9308" spans="1:5">
      <c r="A9308" t="s">
        <v>21</v>
      </c>
      <c r="B9308">
        <v>2014</v>
      </c>
      <c r="C9308">
        <v>8</v>
      </c>
      <c r="D9308">
        <v>36</v>
      </c>
      <c r="E9308">
        <v>22666</v>
      </c>
    </row>
    <row r="9309" spans="1:5">
      <c r="A9309" t="s">
        <v>22</v>
      </c>
      <c r="B9309">
        <v>2014</v>
      </c>
      <c r="C9309">
        <v>8</v>
      </c>
      <c r="D9309">
        <v>16</v>
      </c>
      <c r="E9309">
        <v>1567</v>
      </c>
    </row>
    <row r="9310" spans="1:5">
      <c r="A9310" t="s">
        <v>23</v>
      </c>
      <c r="B9310">
        <v>2014</v>
      </c>
      <c r="C9310">
        <v>8</v>
      </c>
      <c r="D9310">
        <v>9</v>
      </c>
      <c r="E9310">
        <v>2923</v>
      </c>
    </row>
    <row r="9311" spans="1:5">
      <c r="A9311" t="s">
        <v>24</v>
      </c>
      <c r="B9311">
        <v>2014</v>
      </c>
      <c r="C9311">
        <v>8</v>
      </c>
      <c r="D9311">
        <v>107</v>
      </c>
      <c r="E9311">
        <v>57008</v>
      </c>
    </row>
    <row r="9312" spans="1:5">
      <c r="A9312" t="s">
        <v>25</v>
      </c>
      <c r="B9312">
        <v>2014</v>
      </c>
      <c r="C9312">
        <v>8</v>
      </c>
      <c r="D9312">
        <v>37</v>
      </c>
      <c r="E9312">
        <v>7747</v>
      </c>
    </row>
    <row r="9313" spans="1:5">
      <c r="A9313" t="s">
        <v>26</v>
      </c>
      <c r="B9313">
        <v>2014</v>
      </c>
      <c r="C9313">
        <v>8</v>
      </c>
      <c r="D9313">
        <v>20</v>
      </c>
      <c r="E9313">
        <v>29435</v>
      </c>
    </row>
    <row r="9314" spans="1:5">
      <c r="A9314" t="s">
        <v>27</v>
      </c>
      <c r="B9314">
        <v>2014</v>
      </c>
      <c r="C9314">
        <v>8</v>
      </c>
      <c r="D9314">
        <v>32</v>
      </c>
      <c r="E9314">
        <v>6983</v>
      </c>
    </row>
    <row r="9315" spans="1:5">
      <c r="A9315" t="s">
        <v>28</v>
      </c>
      <c r="B9315">
        <v>2014</v>
      </c>
      <c r="C9315">
        <v>8</v>
      </c>
      <c r="D9315">
        <v>19</v>
      </c>
      <c r="E9315">
        <v>20735</v>
      </c>
    </row>
    <row r="9316" spans="1:5">
      <c r="A9316" t="s">
        <v>29</v>
      </c>
      <c r="B9316">
        <v>2014</v>
      </c>
      <c r="C9316">
        <v>8</v>
      </c>
      <c r="D9316">
        <v>60</v>
      </c>
      <c r="E9316">
        <v>33295</v>
      </c>
    </row>
    <row r="9317" spans="1:5">
      <c r="A9317" t="s">
        <v>30</v>
      </c>
      <c r="B9317">
        <v>2014</v>
      </c>
      <c r="C9317">
        <v>8</v>
      </c>
      <c r="D9317">
        <v>32</v>
      </c>
      <c r="E9317">
        <v>4998</v>
      </c>
    </row>
    <row r="9318" spans="1:5">
      <c r="A9318" t="s">
        <v>31</v>
      </c>
      <c r="B9318">
        <v>2014</v>
      </c>
      <c r="C9318">
        <v>8</v>
      </c>
      <c r="D9318">
        <v>24</v>
      </c>
      <c r="E9318">
        <v>10496</v>
      </c>
    </row>
    <row r="9319" spans="1:5">
      <c r="A9319" t="s">
        <v>32</v>
      </c>
      <c r="B9319">
        <v>2014</v>
      </c>
      <c r="C9319">
        <v>8</v>
      </c>
      <c r="D9319">
        <v>58</v>
      </c>
      <c r="E9319">
        <v>24226</v>
      </c>
    </row>
    <row r="9320" spans="1:5">
      <c r="A9320" t="s">
        <v>33</v>
      </c>
      <c r="B9320">
        <v>2014</v>
      </c>
      <c r="C9320">
        <v>8</v>
      </c>
      <c r="D9320">
        <v>53</v>
      </c>
      <c r="E9320">
        <v>14808</v>
      </c>
    </row>
    <row r="9321" spans="1:5">
      <c r="A9321" t="s">
        <v>34</v>
      </c>
      <c r="B9321">
        <v>2014</v>
      </c>
      <c r="C9321">
        <v>8</v>
      </c>
      <c r="D9321">
        <v>18</v>
      </c>
      <c r="E9321">
        <v>4555</v>
      </c>
    </row>
    <row r="9322" spans="1:5">
      <c r="A9322" t="s">
        <v>35</v>
      </c>
      <c r="B9322">
        <v>2014</v>
      </c>
      <c r="C9322">
        <v>8</v>
      </c>
      <c r="D9322">
        <v>43</v>
      </c>
      <c r="E9322">
        <v>17648</v>
      </c>
    </row>
    <row r="9323" spans="1:5">
      <c r="A9323" t="s">
        <v>36</v>
      </c>
      <c r="B9323">
        <v>2014</v>
      </c>
      <c r="C9323">
        <v>8</v>
      </c>
      <c r="D9323">
        <v>23</v>
      </c>
      <c r="E9323">
        <v>7546</v>
      </c>
    </row>
    <row r="9324" spans="1:5">
      <c r="A9324" t="s">
        <v>37</v>
      </c>
      <c r="B9324">
        <v>2014</v>
      </c>
      <c r="C9324">
        <v>8</v>
      </c>
      <c r="D9324">
        <v>9</v>
      </c>
      <c r="E9324">
        <v>2413</v>
      </c>
    </row>
    <row r="9325" spans="1:5">
      <c r="A9325" t="s">
        <v>38</v>
      </c>
      <c r="B9325">
        <v>2014</v>
      </c>
      <c r="C9325">
        <v>8</v>
      </c>
      <c r="D9325">
        <v>15</v>
      </c>
      <c r="E9325">
        <v>2475</v>
      </c>
    </row>
    <row r="9326" spans="1:5">
      <c r="A9326" t="s">
        <v>39</v>
      </c>
      <c r="B9326">
        <v>2014</v>
      </c>
      <c r="C9326">
        <v>8</v>
      </c>
      <c r="D9326">
        <v>40</v>
      </c>
      <c r="E9326">
        <v>18406</v>
      </c>
    </row>
    <row r="9327" spans="1:5">
      <c r="A9327" t="s">
        <v>40</v>
      </c>
      <c r="B9327">
        <v>2014</v>
      </c>
      <c r="C9327">
        <v>8</v>
      </c>
      <c r="D9327">
        <v>25</v>
      </c>
      <c r="E9327">
        <v>4256</v>
      </c>
    </row>
    <row r="9328" spans="1:5">
      <c r="A9328" t="s">
        <v>41</v>
      </c>
      <c r="B9328">
        <v>2014</v>
      </c>
      <c r="C9328">
        <v>8</v>
      </c>
      <c r="D9328">
        <v>26</v>
      </c>
      <c r="E9328">
        <v>10153</v>
      </c>
    </row>
    <row r="9329" spans="1:5">
      <c r="A9329" t="s">
        <v>42</v>
      </c>
      <c r="B9329">
        <v>2014</v>
      </c>
      <c r="C9329">
        <v>8</v>
      </c>
      <c r="D9329">
        <v>29</v>
      </c>
      <c r="E9329">
        <v>11496</v>
      </c>
    </row>
    <row r="9330" spans="1:5">
      <c r="A9330" t="s">
        <v>43</v>
      </c>
      <c r="B9330">
        <v>2014</v>
      </c>
      <c r="C9330">
        <v>8</v>
      </c>
      <c r="D9330">
        <v>164</v>
      </c>
      <c r="E9330">
        <v>16095</v>
      </c>
    </row>
    <row r="9331" spans="1:5">
      <c r="A9331" t="s">
        <v>44</v>
      </c>
      <c r="B9331">
        <v>2014</v>
      </c>
      <c r="C9331">
        <v>8</v>
      </c>
      <c r="D9331">
        <v>51</v>
      </c>
      <c r="E9331">
        <v>16994</v>
      </c>
    </row>
    <row r="9332" spans="1:5">
      <c r="A9332" t="s">
        <v>45</v>
      </c>
      <c r="B9332">
        <v>2014</v>
      </c>
      <c r="C9332">
        <v>8</v>
      </c>
      <c r="D9332">
        <v>10</v>
      </c>
      <c r="E9332">
        <v>2046</v>
      </c>
    </row>
    <row r="9333" spans="1:5">
      <c r="A9333" t="s">
        <v>46</v>
      </c>
      <c r="B9333">
        <v>2014</v>
      </c>
      <c r="C9333">
        <v>8</v>
      </c>
      <c r="D9333">
        <v>51</v>
      </c>
      <c r="E9333">
        <v>15764</v>
      </c>
    </row>
    <row r="9334" spans="1:5">
      <c r="A9334" t="s">
        <v>47</v>
      </c>
      <c r="B9334">
        <v>2014</v>
      </c>
      <c r="C9334">
        <v>8</v>
      </c>
      <c r="D9334">
        <v>18</v>
      </c>
      <c r="E9334">
        <v>4068</v>
      </c>
    </row>
    <row r="9335" spans="1:5">
      <c r="A9335" t="s">
        <v>48</v>
      </c>
      <c r="B9335">
        <v>2014</v>
      </c>
      <c r="C9335">
        <v>8</v>
      </c>
      <c r="D9335">
        <v>17</v>
      </c>
      <c r="E9335">
        <v>3521</v>
      </c>
    </row>
    <row r="9336" spans="1:5">
      <c r="A9336" t="s">
        <v>49</v>
      </c>
      <c r="B9336">
        <v>2014</v>
      </c>
      <c r="C9336">
        <v>8</v>
      </c>
      <c r="D9336">
        <v>49</v>
      </c>
      <c r="E9336">
        <v>14979</v>
      </c>
    </row>
    <row r="9337" spans="1:5">
      <c r="A9337" t="s">
        <v>50</v>
      </c>
      <c r="B9337">
        <v>2014</v>
      </c>
      <c r="C9337">
        <v>8</v>
      </c>
      <c r="D9337">
        <v>20</v>
      </c>
      <c r="E9337">
        <v>5530</v>
      </c>
    </row>
    <row r="9338" spans="1:5">
      <c r="A9338" t="s">
        <v>51</v>
      </c>
      <c r="B9338">
        <v>2014</v>
      </c>
      <c r="C9338">
        <v>8</v>
      </c>
      <c r="D9338">
        <v>16</v>
      </c>
      <c r="E9338">
        <v>6394</v>
      </c>
    </row>
    <row r="9339" spans="1:5">
      <c r="A9339" t="s">
        <v>52</v>
      </c>
      <c r="B9339">
        <v>2014</v>
      </c>
      <c r="C9339">
        <v>8</v>
      </c>
      <c r="D9339">
        <v>24</v>
      </c>
      <c r="E9339">
        <v>6119</v>
      </c>
    </row>
    <row r="9340" spans="1:5">
      <c r="A9340" t="s">
        <v>53</v>
      </c>
      <c r="B9340">
        <v>2014</v>
      </c>
      <c r="C9340">
        <v>8</v>
      </c>
      <c r="D9340">
        <v>51</v>
      </c>
      <c r="E9340">
        <v>9644</v>
      </c>
    </row>
    <row r="9341" spans="1:5">
      <c r="A9341" t="s">
        <v>54</v>
      </c>
      <c r="B9341">
        <v>2014</v>
      </c>
      <c r="C9341">
        <v>8</v>
      </c>
      <c r="D9341">
        <v>118</v>
      </c>
      <c r="E9341">
        <v>44339</v>
      </c>
    </row>
    <row r="9342" spans="1:5">
      <c r="A9342" t="s">
        <v>55</v>
      </c>
      <c r="B9342">
        <v>2014</v>
      </c>
      <c r="C9342">
        <v>8</v>
      </c>
      <c r="D9342">
        <v>43</v>
      </c>
      <c r="E9342">
        <v>16649</v>
      </c>
    </row>
    <row r="9343" spans="1:5">
      <c r="A9343" t="s">
        <v>56</v>
      </c>
      <c r="B9343">
        <v>2014</v>
      </c>
      <c r="C9343">
        <v>8</v>
      </c>
      <c r="D9343">
        <v>9</v>
      </c>
      <c r="E9343">
        <v>2750</v>
      </c>
    </row>
    <row r="9344" spans="1:5">
      <c r="A9344" t="s">
        <v>57</v>
      </c>
      <c r="B9344">
        <v>2014</v>
      </c>
      <c r="C9344">
        <v>8</v>
      </c>
      <c r="D9344">
        <v>111</v>
      </c>
      <c r="E9344">
        <v>76135</v>
      </c>
    </row>
    <row r="9345" spans="1:5">
      <c r="A9345" t="s">
        <v>58</v>
      </c>
      <c r="B9345">
        <v>2014</v>
      </c>
      <c r="C9345">
        <v>8</v>
      </c>
      <c r="D9345">
        <v>15</v>
      </c>
      <c r="E9345">
        <v>4416</v>
      </c>
    </row>
    <row r="9346" spans="1:5">
      <c r="A9346" t="s">
        <v>59</v>
      </c>
      <c r="B9346">
        <v>2014</v>
      </c>
      <c r="C9346">
        <v>8</v>
      </c>
      <c r="D9346">
        <v>44</v>
      </c>
      <c r="E9346">
        <v>14390</v>
      </c>
    </row>
    <row r="9347" spans="1:5">
      <c r="A9347" t="s">
        <v>60</v>
      </c>
      <c r="B9347">
        <v>2014</v>
      </c>
      <c r="C9347">
        <v>8</v>
      </c>
      <c r="D9347">
        <v>33</v>
      </c>
      <c r="E9347">
        <v>6017</v>
      </c>
    </row>
    <row r="9348" spans="1:5">
      <c r="A9348" t="s">
        <v>61</v>
      </c>
      <c r="B9348">
        <v>2014</v>
      </c>
      <c r="C9348">
        <v>8</v>
      </c>
      <c r="D9348">
        <v>23</v>
      </c>
      <c r="E9348">
        <v>5413</v>
      </c>
    </row>
    <row r="9349" spans="1:5">
      <c r="A9349" t="s">
        <v>64</v>
      </c>
      <c r="B9349">
        <v>2014</v>
      </c>
      <c r="C9349">
        <v>8</v>
      </c>
      <c r="D9349">
        <v>1</v>
      </c>
      <c r="E9349">
        <v>779</v>
      </c>
    </row>
    <row r="9350" spans="1:5">
      <c r="A9350" t="s">
        <v>63</v>
      </c>
      <c r="B9350">
        <v>2014</v>
      </c>
      <c r="C9350">
        <v>8</v>
      </c>
      <c r="D9350">
        <v>1</v>
      </c>
      <c r="E9350">
        <v>363</v>
      </c>
    </row>
    <row r="9351" spans="1:5">
      <c r="A9351" t="s">
        <v>62</v>
      </c>
      <c r="B9351">
        <v>2014</v>
      </c>
      <c r="C9351">
        <v>8</v>
      </c>
      <c r="D9351">
        <v>68</v>
      </c>
      <c r="E9351">
        <v>89810</v>
      </c>
    </row>
    <row r="9352" spans="1:5">
      <c r="A9352" t="s">
        <v>6</v>
      </c>
      <c r="B9352">
        <v>2014</v>
      </c>
      <c r="C9352">
        <v>9</v>
      </c>
      <c r="D9352">
        <v>25</v>
      </c>
      <c r="E9352">
        <v>10265</v>
      </c>
    </row>
    <row r="9353" spans="1:5">
      <c r="A9353" t="s">
        <v>12</v>
      </c>
      <c r="B9353">
        <v>2014</v>
      </c>
      <c r="C9353">
        <v>9</v>
      </c>
      <c r="D9353">
        <v>9</v>
      </c>
      <c r="E9353">
        <v>2374</v>
      </c>
    </row>
    <row r="9354" spans="1:5">
      <c r="A9354" t="s">
        <v>13</v>
      </c>
      <c r="B9354">
        <v>2014</v>
      </c>
      <c r="C9354">
        <v>9</v>
      </c>
      <c r="D9354">
        <v>58</v>
      </c>
      <c r="E9354">
        <v>28479</v>
      </c>
    </row>
    <row r="9355" spans="1:5">
      <c r="A9355" t="s">
        <v>14</v>
      </c>
      <c r="B9355">
        <v>2014</v>
      </c>
      <c r="C9355">
        <v>9</v>
      </c>
      <c r="D9355">
        <v>11</v>
      </c>
      <c r="E9355">
        <v>3826</v>
      </c>
    </row>
    <row r="9356" spans="1:5">
      <c r="A9356" t="s">
        <v>15</v>
      </c>
      <c r="B9356">
        <v>2014</v>
      </c>
      <c r="C9356">
        <v>9</v>
      </c>
      <c r="D9356">
        <v>125</v>
      </c>
      <c r="E9356">
        <v>38328</v>
      </c>
    </row>
    <row r="9357" spans="1:5">
      <c r="A9357" t="s">
        <v>16</v>
      </c>
      <c r="B9357">
        <v>2014</v>
      </c>
      <c r="C9357">
        <v>9</v>
      </c>
      <c r="D9357">
        <v>11</v>
      </c>
      <c r="E9357">
        <v>24889</v>
      </c>
    </row>
    <row r="9358" spans="1:5">
      <c r="A9358" t="s">
        <v>17</v>
      </c>
      <c r="B9358">
        <v>2014</v>
      </c>
      <c r="C9358">
        <v>9</v>
      </c>
      <c r="D9358">
        <v>17</v>
      </c>
      <c r="E9358">
        <v>4101</v>
      </c>
    </row>
    <row r="9359" spans="1:5">
      <c r="A9359" t="s">
        <v>18</v>
      </c>
      <c r="B9359">
        <v>2014</v>
      </c>
      <c r="C9359">
        <v>9</v>
      </c>
      <c r="D9359">
        <v>11</v>
      </c>
      <c r="E9359">
        <v>2577</v>
      </c>
    </row>
    <row r="9360" spans="1:5">
      <c r="A9360" t="s">
        <v>19</v>
      </c>
      <c r="B9360">
        <v>2014</v>
      </c>
      <c r="C9360">
        <v>9</v>
      </c>
      <c r="D9360">
        <v>2</v>
      </c>
      <c r="E9360">
        <v>1771</v>
      </c>
    </row>
    <row r="9361" spans="1:5">
      <c r="A9361" t="s">
        <v>20</v>
      </c>
      <c r="B9361">
        <v>2014</v>
      </c>
      <c r="C9361">
        <v>9</v>
      </c>
      <c r="D9361">
        <v>0</v>
      </c>
      <c r="E9361">
        <v>0</v>
      </c>
    </row>
    <row r="9362" spans="1:5">
      <c r="A9362" t="s">
        <v>21</v>
      </c>
      <c r="B9362">
        <v>2014</v>
      </c>
      <c r="C9362">
        <v>9</v>
      </c>
      <c r="D9362">
        <v>36</v>
      </c>
      <c r="E9362">
        <v>25941</v>
      </c>
    </row>
    <row r="9363" spans="1:5">
      <c r="A9363" t="s">
        <v>22</v>
      </c>
      <c r="B9363">
        <v>2014</v>
      </c>
      <c r="C9363">
        <v>9</v>
      </c>
      <c r="D9363">
        <v>15</v>
      </c>
      <c r="E9363">
        <v>1680</v>
      </c>
    </row>
    <row r="9364" spans="1:5">
      <c r="A9364" t="s">
        <v>23</v>
      </c>
      <c r="B9364">
        <v>2014</v>
      </c>
      <c r="C9364">
        <v>9</v>
      </c>
      <c r="D9364">
        <v>9</v>
      </c>
      <c r="E9364">
        <v>3127</v>
      </c>
    </row>
    <row r="9365" spans="1:5">
      <c r="A9365" t="s">
        <v>24</v>
      </c>
      <c r="B9365">
        <v>2014</v>
      </c>
      <c r="C9365">
        <v>9</v>
      </c>
      <c r="D9365">
        <v>107</v>
      </c>
      <c r="E9365">
        <v>58078</v>
      </c>
    </row>
    <row r="9366" spans="1:5">
      <c r="A9366" t="s">
        <v>25</v>
      </c>
      <c r="B9366">
        <v>2014</v>
      </c>
      <c r="C9366">
        <v>9</v>
      </c>
      <c r="D9366">
        <v>36</v>
      </c>
      <c r="E9366">
        <v>8543</v>
      </c>
    </row>
    <row r="9367" spans="1:5">
      <c r="A9367" t="s">
        <v>26</v>
      </c>
      <c r="B9367">
        <v>2014</v>
      </c>
      <c r="C9367">
        <v>9</v>
      </c>
      <c r="D9367">
        <v>21</v>
      </c>
      <c r="E9367">
        <v>33918</v>
      </c>
    </row>
    <row r="9368" spans="1:5">
      <c r="A9368" t="s">
        <v>27</v>
      </c>
      <c r="B9368">
        <v>2014</v>
      </c>
      <c r="C9368">
        <v>9</v>
      </c>
      <c r="D9368">
        <v>28</v>
      </c>
      <c r="E9368">
        <v>6766</v>
      </c>
    </row>
    <row r="9369" spans="1:5">
      <c r="A9369" t="s">
        <v>28</v>
      </c>
      <c r="B9369">
        <v>2014</v>
      </c>
      <c r="C9369">
        <v>9</v>
      </c>
      <c r="D9369">
        <v>16</v>
      </c>
      <c r="E9369">
        <v>23024</v>
      </c>
    </row>
    <row r="9370" spans="1:5">
      <c r="A9370" t="s">
        <v>29</v>
      </c>
      <c r="B9370">
        <v>2014</v>
      </c>
      <c r="C9370">
        <v>9</v>
      </c>
      <c r="D9370">
        <v>54</v>
      </c>
      <c r="E9370">
        <v>28032</v>
      </c>
    </row>
    <row r="9371" spans="1:5">
      <c r="A9371" t="s">
        <v>30</v>
      </c>
      <c r="B9371">
        <v>2014</v>
      </c>
      <c r="C9371">
        <v>9</v>
      </c>
      <c r="D9371">
        <v>32</v>
      </c>
      <c r="E9371">
        <v>5780</v>
      </c>
    </row>
    <row r="9372" spans="1:5">
      <c r="A9372" t="s">
        <v>31</v>
      </c>
      <c r="B9372">
        <v>2014</v>
      </c>
      <c r="C9372">
        <v>9</v>
      </c>
      <c r="D9372">
        <v>24</v>
      </c>
      <c r="E9372">
        <v>11422</v>
      </c>
    </row>
    <row r="9373" spans="1:5">
      <c r="A9373" t="s">
        <v>32</v>
      </c>
      <c r="B9373">
        <v>2014</v>
      </c>
      <c r="C9373">
        <v>9</v>
      </c>
      <c r="D9373">
        <v>55</v>
      </c>
      <c r="E9373">
        <v>29834</v>
      </c>
    </row>
    <row r="9374" spans="1:5">
      <c r="A9374" t="s">
        <v>33</v>
      </c>
      <c r="B9374">
        <v>2014</v>
      </c>
      <c r="C9374">
        <v>9</v>
      </c>
      <c r="D9374">
        <v>51</v>
      </c>
      <c r="E9374">
        <v>15293</v>
      </c>
    </row>
    <row r="9375" spans="1:5">
      <c r="A9375" t="s">
        <v>34</v>
      </c>
      <c r="B9375">
        <v>2014</v>
      </c>
      <c r="C9375">
        <v>9</v>
      </c>
      <c r="D9375">
        <v>18</v>
      </c>
      <c r="E9375">
        <v>4983</v>
      </c>
    </row>
    <row r="9376" spans="1:5">
      <c r="A9376" t="s">
        <v>35</v>
      </c>
      <c r="B9376">
        <v>2014</v>
      </c>
      <c r="C9376">
        <v>9</v>
      </c>
      <c r="D9376">
        <v>44</v>
      </c>
      <c r="E9376">
        <v>17896</v>
      </c>
    </row>
    <row r="9377" spans="1:5">
      <c r="A9377" t="s">
        <v>36</v>
      </c>
      <c r="B9377">
        <v>2014</v>
      </c>
      <c r="C9377">
        <v>9</v>
      </c>
      <c r="D9377">
        <v>23</v>
      </c>
      <c r="E9377">
        <v>7698</v>
      </c>
    </row>
    <row r="9378" spans="1:5">
      <c r="A9378" t="s">
        <v>37</v>
      </c>
      <c r="B9378">
        <v>2014</v>
      </c>
      <c r="C9378">
        <v>9</v>
      </c>
      <c r="D9378">
        <v>9</v>
      </c>
      <c r="E9378">
        <v>2560</v>
      </c>
    </row>
    <row r="9379" spans="1:5">
      <c r="A9379" t="s">
        <v>38</v>
      </c>
      <c r="B9379">
        <v>2014</v>
      </c>
      <c r="C9379">
        <v>9</v>
      </c>
      <c r="D9379">
        <v>15</v>
      </c>
      <c r="E9379">
        <v>2610</v>
      </c>
    </row>
    <row r="9380" spans="1:5">
      <c r="A9380" t="s">
        <v>39</v>
      </c>
      <c r="B9380">
        <v>2014</v>
      </c>
      <c r="C9380">
        <v>9</v>
      </c>
      <c r="D9380">
        <v>41</v>
      </c>
      <c r="E9380">
        <v>18865</v>
      </c>
    </row>
    <row r="9381" spans="1:5">
      <c r="A9381" t="s">
        <v>40</v>
      </c>
      <c r="B9381">
        <v>2014</v>
      </c>
      <c r="C9381">
        <v>9</v>
      </c>
      <c r="D9381">
        <v>22</v>
      </c>
      <c r="E9381">
        <v>3467</v>
      </c>
    </row>
    <row r="9382" spans="1:5">
      <c r="A9382" t="s">
        <v>41</v>
      </c>
      <c r="B9382">
        <v>2014</v>
      </c>
      <c r="C9382">
        <v>9</v>
      </c>
      <c r="D9382">
        <v>25</v>
      </c>
      <c r="E9382">
        <v>10880</v>
      </c>
    </row>
    <row r="9383" spans="1:5">
      <c r="A9383" t="s">
        <v>42</v>
      </c>
      <c r="B9383">
        <v>2014</v>
      </c>
      <c r="C9383">
        <v>9</v>
      </c>
      <c r="D9383">
        <v>28</v>
      </c>
      <c r="E9383">
        <v>11990</v>
      </c>
    </row>
    <row r="9384" spans="1:5">
      <c r="A9384" t="s">
        <v>43</v>
      </c>
      <c r="B9384">
        <v>2014</v>
      </c>
      <c r="C9384">
        <v>9</v>
      </c>
      <c r="D9384">
        <v>163</v>
      </c>
      <c r="E9384">
        <v>17571</v>
      </c>
    </row>
    <row r="9385" spans="1:5">
      <c r="A9385" t="s">
        <v>44</v>
      </c>
      <c r="B9385">
        <v>2014</v>
      </c>
      <c r="C9385">
        <v>9</v>
      </c>
      <c r="D9385">
        <v>50</v>
      </c>
      <c r="E9385">
        <v>16409</v>
      </c>
    </row>
    <row r="9386" spans="1:5">
      <c r="A9386" t="s">
        <v>45</v>
      </c>
      <c r="B9386">
        <v>2014</v>
      </c>
      <c r="C9386">
        <v>9</v>
      </c>
      <c r="D9386">
        <v>9</v>
      </c>
      <c r="E9386">
        <v>1579</v>
      </c>
    </row>
    <row r="9387" spans="1:5">
      <c r="A9387" t="s">
        <v>46</v>
      </c>
      <c r="B9387">
        <v>2014</v>
      </c>
      <c r="C9387">
        <v>9</v>
      </c>
      <c r="D9387">
        <v>51</v>
      </c>
      <c r="E9387">
        <v>16509</v>
      </c>
    </row>
    <row r="9388" spans="1:5">
      <c r="A9388" t="s">
        <v>47</v>
      </c>
      <c r="B9388">
        <v>2014</v>
      </c>
      <c r="C9388">
        <v>9</v>
      </c>
      <c r="D9388">
        <v>19</v>
      </c>
      <c r="E9388">
        <v>4475</v>
      </c>
    </row>
    <row r="9389" spans="1:5">
      <c r="A9389" t="s">
        <v>48</v>
      </c>
      <c r="B9389">
        <v>2014</v>
      </c>
      <c r="C9389">
        <v>9</v>
      </c>
      <c r="D9389">
        <v>16</v>
      </c>
      <c r="E9389">
        <v>3592</v>
      </c>
    </row>
    <row r="9390" spans="1:5">
      <c r="A9390" t="s">
        <v>49</v>
      </c>
      <c r="B9390">
        <v>2014</v>
      </c>
      <c r="C9390">
        <v>9</v>
      </c>
      <c r="D9390">
        <v>46</v>
      </c>
      <c r="E9390">
        <v>14572</v>
      </c>
    </row>
    <row r="9391" spans="1:5">
      <c r="A9391" t="s">
        <v>50</v>
      </c>
      <c r="B9391">
        <v>2014</v>
      </c>
      <c r="C9391">
        <v>9</v>
      </c>
      <c r="D9391">
        <v>20</v>
      </c>
      <c r="E9391">
        <v>6538</v>
      </c>
    </row>
    <row r="9392" spans="1:5">
      <c r="A9392" t="s">
        <v>51</v>
      </c>
      <c r="B9392">
        <v>2014</v>
      </c>
      <c r="C9392">
        <v>9</v>
      </c>
      <c r="D9392">
        <v>15</v>
      </c>
      <c r="E9392">
        <v>6276</v>
      </c>
    </row>
    <row r="9393" spans="1:5">
      <c r="A9393" t="s">
        <v>52</v>
      </c>
      <c r="B9393">
        <v>2014</v>
      </c>
      <c r="C9393">
        <v>9</v>
      </c>
      <c r="D9393">
        <v>24</v>
      </c>
      <c r="E9393">
        <v>6080</v>
      </c>
    </row>
    <row r="9394" spans="1:5">
      <c r="A9394" t="s">
        <v>53</v>
      </c>
      <c r="B9394">
        <v>2014</v>
      </c>
      <c r="C9394">
        <v>9</v>
      </c>
      <c r="D9394">
        <v>52</v>
      </c>
      <c r="E9394">
        <v>10680</v>
      </c>
    </row>
    <row r="9395" spans="1:5">
      <c r="A9395" t="s">
        <v>54</v>
      </c>
      <c r="B9395">
        <v>2014</v>
      </c>
      <c r="C9395">
        <v>9</v>
      </c>
      <c r="D9395">
        <v>113</v>
      </c>
      <c r="E9395">
        <v>42191</v>
      </c>
    </row>
    <row r="9396" spans="1:5">
      <c r="A9396" t="s">
        <v>55</v>
      </c>
      <c r="B9396">
        <v>2014</v>
      </c>
      <c r="C9396">
        <v>9</v>
      </c>
      <c r="D9396">
        <v>44</v>
      </c>
      <c r="E9396">
        <v>19102</v>
      </c>
    </row>
    <row r="9397" spans="1:5">
      <c r="A9397" t="s">
        <v>56</v>
      </c>
      <c r="B9397">
        <v>2014</v>
      </c>
      <c r="C9397">
        <v>9</v>
      </c>
      <c r="D9397">
        <v>9</v>
      </c>
      <c r="E9397">
        <v>2221</v>
      </c>
    </row>
    <row r="9398" spans="1:5">
      <c r="A9398" t="s">
        <v>57</v>
      </c>
      <c r="B9398">
        <v>2014</v>
      </c>
      <c r="C9398">
        <v>9</v>
      </c>
      <c r="D9398">
        <v>109</v>
      </c>
      <c r="E9398">
        <v>69924</v>
      </c>
    </row>
    <row r="9399" spans="1:5">
      <c r="A9399" t="s">
        <v>58</v>
      </c>
      <c r="B9399">
        <v>2014</v>
      </c>
      <c r="C9399">
        <v>9</v>
      </c>
      <c r="D9399">
        <v>14</v>
      </c>
      <c r="E9399">
        <v>4826</v>
      </c>
    </row>
    <row r="9400" spans="1:5">
      <c r="A9400" t="s">
        <v>59</v>
      </c>
      <c r="B9400">
        <v>2014</v>
      </c>
      <c r="C9400">
        <v>9</v>
      </c>
      <c r="D9400">
        <v>42</v>
      </c>
      <c r="E9400">
        <v>14261</v>
      </c>
    </row>
    <row r="9401" spans="1:5">
      <c r="A9401" t="s">
        <v>60</v>
      </c>
      <c r="B9401">
        <v>2014</v>
      </c>
      <c r="C9401">
        <v>9</v>
      </c>
      <c r="D9401">
        <v>34</v>
      </c>
      <c r="E9401">
        <v>6986</v>
      </c>
    </row>
    <row r="9402" spans="1:5">
      <c r="A9402" t="s">
        <v>61</v>
      </c>
      <c r="B9402">
        <v>2014</v>
      </c>
      <c r="C9402">
        <v>9</v>
      </c>
      <c r="D9402">
        <v>22</v>
      </c>
      <c r="E9402">
        <v>5214</v>
      </c>
    </row>
    <row r="9403" spans="1:5">
      <c r="A9403" t="s">
        <v>64</v>
      </c>
      <c r="B9403">
        <v>2014</v>
      </c>
      <c r="C9403">
        <v>9</v>
      </c>
      <c r="D9403">
        <v>1</v>
      </c>
      <c r="E9403">
        <v>761</v>
      </c>
    </row>
    <row r="9404" spans="1:5">
      <c r="A9404" t="s">
        <v>63</v>
      </c>
      <c r="B9404">
        <v>2014</v>
      </c>
      <c r="C9404">
        <v>9</v>
      </c>
      <c r="D9404">
        <v>1</v>
      </c>
      <c r="E9404">
        <v>424</v>
      </c>
    </row>
    <row r="9405" spans="1:5">
      <c r="A9405" t="s">
        <v>62</v>
      </c>
      <c r="B9405">
        <v>2014</v>
      </c>
      <c r="C9405">
        <v>9</v>
      </c>
      <c r="D9405">
        <v>68</v>
      </c>
      <c r="E9405">
        <v>91156</v>
      </c>
    </row>
    <row r="9406" spans="1:5">
      <c r="A9406" t="s">
        <v>6</v>
      </c>
      <c r="B9406">
        <v>2014</v>
      </c>
      <c r="C9406">
        <v>10</v>
      </c>
      <c r="D9406">
        <v>24</v>
      </c>
      <c r="E9406">
        <v>10207</v>
      </c>
    </row>
    <row r="9407" spans="1:5">
      <c r="A9407" t="s">
        <v>12</v>
      </c>
      <c r="B9407">
        <v>2014</v>
      </c>
      <c r="C9407">
        <v>10</v>
      </c>
      <c r="D9407">
        <v>9</v>
      </c>
      <c r="E9407">
        <v>2334</v>
      </c>
    </row>
    <row r="9408" spans="1:5">
      <c r="A9408" t="s">
        <v>13</v>
      </c>
      <c r="B9408">
        <v>2014</v>
      </c>
      <c r="C9408">
        <v>10</v>
      </c>
      <c r="D9408">
        <v>55</v>
      </c>
      <c r="E9408">
        <v>25692</v>
      </c>
    </row>
    <row r="9409" spans="1:5">
      <c r="A9409" t="s">
        <v>14</v>
      </c>
      <c r="B9409">
        <v>2014</v>
      </c>
      <c r="C9409">
        <v>10</v>
      </c>
      <c r="D9409">
        <v>11</v>
      </c>
      <c r="E9409">
        <v>2908</v>
      </c>
    </row>
    <row r="9410" spans="1:5">
      <c r="A9410" t="s">
        <v>15</v>
      </c>
      <c r="B9410">
        <v>2014</v>
      </c>
      <c r="C9410">
        <v>10</v>
      </c>
      <c r="D9410">
        <v>122</v>
      </c>
      <c r="E9410">
        <v>37996</v>
      </c>
    </row>
    <row r="9411" spans="1:5">
      <c r="A9411" t="s">
        <v>16</v>
      </c>
      <c r="B9411">
        <v>2014</v>
      </c>
      <c r="C9411">
        <v>10</v>
      </c>
      <c r="D9411">
        <v>11</v>
      </c>
      <c r="E9411">
        <v>24168</v>
      </c>
    </row>
    <row r="9412" spans="1:5">
      <c r="A9412" t="s">
        <v>17</v>
      </c>
      <c r="B9412">
        <v>2014</v>
      </c>
      <c r="C9412">
        <v>10</v>
      </c>
      <c r="D9412">
        <v>14</v>
      </c>
      <c r="E9412">
        <v>3592</v>
      </c>
    </row>
    <row r="9413" spans="1:5">
      <c r="A9413" t="s">
        <v>18</v>
      </c>
      <c r="B9413">
        <v>2014</v>
      </c>
      <c r="C9413">
        <v>10</v>
      </c>
      <c r="D9413">
        <v>11</v>
      </c>
      <c r="E9413">
        <v>1994</v>
      </c>
    </row>
    <row r="9414" spans="1:5">
      <c r="A9414" t="s">
        <v>19</v>
      </c>
      <c r="B9414">
        <v>2014</v>
      </c>
      <c r="C9414">
        <v>10</v>
      </c>
      <c r="D9414">
        <v>2</v>
      </c>
      <c r="E9414">
        <v>1131</v>
      </c>
    </row>
    <row r="9415" spans="1:5">
      <c r="A9415" t="s">
        <v>20</v>
      </c>
      <c r="B9415">
        <v>2014</v>
      </c>
      <c r="C9415">
        <v>10</v>
      </c>
      <c r="D9415">
        <v>0</v>
      </c>
      <c r="E9415">
        <v>0</v>
      </c>
    </row>
    <row r="9416" spans="1:5">
      <c r="A9416" t="s">
        <v>21</v>
      </c>
      <c r="B9416">
        <v>2014</v>
      </c>
      <c r="C9416">
        <v>10</v>
      </c>
      <c r="D9416">
        <v>36</v>
      </c>
      <c r="E9416">
        <v>20623</v>
      </c>
    </row>
    <row r="9417" spans="1:5">
      <c r="A9417" t="s">
        <v>22</v>
      </c>
      <c r="B9417">
        <v>2014</v>
      </c>
      <c r="C9417">
        <v>10</v>
      </c>
      <c r="D9417">
        <v>14</v>
      </c>
      <c r="E9417">
        <v>1555</v>
      </c>
    </row>
    <row r="9418" spans="1:5">
      <c r="A9418" t="s">
        <v>23</v>
      </c>
      <c r="B9418">
        <v>2014</v>
      </c>
      <c r="C9418">
        <v>10</v>
      </c>
      <c r="D9418">
        <v>10</v>
      </c>
      <c r="E9418">
        <v>3242</v>
      </c>
    </row>
    <row r="9419" spans="1:5">
      <c r="A9419" t="s">
        <v>24</v>
      </c>
      <c r="B9419">
        <v>2014</v>
      </c>
      <c r="C9419">
        <v>10</v>
      </c>
      <c r="D9419">
        <v>106</v>
      </c>
      <c r="E9419">
        <v>55868</v>
      </c>
    </row>
    <row r="9420" spans="1:5">
      <c r="A9420" t="s">
        <v>25</v>
      </c>
      <c r="B9420">
        <v>2014</v>
      </c>
      <c r="C9420">
        <v>10</v>
      </c>
      <c r="D9420">
        <v>37</v>
      </c>
      <c r="E9420">
        <v>8599</v>
      </c>
    </row>
    <row r="9421" spans="1:5">
      <c r="A9421" t="s">
        <v>26</v>
      </c>
      <c r="B9421">
        <v>2014</v>
      </c>
      <c r="C9421">
        <v>10</v>
      </c>
      <c r="D9421">
        <v>21</v>
      </c>
      <c r="E9421">
        <v>32350</v>
      </c>
    </row>
    <row r="9422" spans="1:5">
      <c r="A9422" t="s">
        <v>27</v>
      </c>
      <c r="B9422">
        <v>2014</v>
      </c>
      <c r="C9422">
        <v>10</v>
      </c>
      <c r="D9422">
        <v>30</v>
      </c>
      <c r="E9422">
        <v>7051</v>
      </c>
    </row>
    <row r="9423" spans="1:5">
      <c r="A9423" t="s">
        <v>28</v>
      </c>
      <c r="B9423">
        <v>2014</v>
      </c>
      <c r="C9423">
        <v>10</v>
      </c>
      <c r="D9423">
        <v>14</v>
      </c>
      <c r="E9423">
        <v>17030</v>
      </c>
    </row>
    <row r="9424" spans="1:5">
      <c r="A9424" t="s">
        <v>29</v>
      </c>
      <c r="B9424">
        <v>2014</v>
      </c>
      <c r="C9424">
        <v>10</v>
      </c>
      <c r="D9424">
        <v>57</v>
      </c>
      <c r="E9424">
        <v>31136</v>
      </c>
    </row>
    <row r="9425" spans="1:5">
      <c r="A9425" t="s">
        <v>30</v>
      </c>
      <c r="B9425">
        <v>2014</v>
      </c>
      <c r="C9425">
        <v>10</v>
      </c>
      <c r="D9425">
        <v>30</v>
      </c>
      <c r="E9425">
        <v>5430</v>
      </c>
    </row>
    <row r="9426" spans="1:5">
      <c r="A9426" t="s">
        <v>31</v>
      </c>
      <c r="B9426">
        <v>2014</v>
      </c>
      <c r="C9426">
        <v>10</v>
      </c>
      <c r="D9426">
        <v>25</v>
      </c>
      <c r="E9426">
        <v>9475</v>
      </c>
    </row>
    <row r="9427" spans="1:5">
      <c r="A9427" t="s">
        <v>32</v>
      </c>
      <c r="B9427">
        <v>2014</v>
      </c>
      <c r="C9427">
        <v>10</v>
      </c>
      <c r="D9427">
        <v>52</v>
      </c>
      <c r="E9427">
        <v>28102</v>
      </c>
    </row>
    <row r="9428" spans="1:5">
      <c r="A9428" t="s">
        <v>33</v>
      </c>
      <c r="B9428">
        <v>2014</v>
      </c>
      <c r="C9428">
        <v>10</v>
      </c>
      <c r="D9428">
        <v>48</v>
      </c>
      <c r="E9428">
        <v>13587</v>
      </c>
    </row>
    <row r="9429" spans="1:5">
      <c r="A9429" t="s">
        <v>34</v>
      </c>
      <c r="B9429">
        <v>2014</v>
      </c>
      <c r="C9429">
        <v>10</v>
      </c>
      <c r="D9429">
        <v>18</v>
      </c>
      <c r="E9429">
        <v>4797</v>
      </c>
    </row>
    <row r="9430" spans="1:5">
      <c r="A9430" t="s">
        <v>35</v>
      </c>
      <c r="B9430">
        <v>2014</v>
      </c>
      <c r="C9430">
        <v>10</v>
      </c>
      <c r="D9430">
        <v>44</v>
      </c>
      <c r="E9430">
        <v>17584</v>
      </c>
    </row>
    <row r="9431" spans="1:5">
      <c r="A9431" t="s">
        <v>36</v>
      </c>
      <c r="B9431">
        <v>2014</v>
      </c>
      <c r="C9431">
        <v>10</v>
      </c>
      <c r="D9431">
        <v>22</v>
      </c>
      <c r="E9431">
        <v>7134</v>
      </c>
    </row>
    <row r="9432" spans="1:5">
      <c r="A9432" t="s">
        <v>37</v>
      </c>
      <c r="B9432">
        <v>2014</v>
      </c>
      <c r="C9432">
        <v>10</v>
      </c>
      <c r="D9432">
        <v>8</v>
      </c>
      <c r="E9432">
        <v>2726</v>
      </c>
    </row>
    <row r="9433" spans="1:5">
      <c r="A9433" t="s">
        <v>38</v>
      </c>
      <c r="B9433">
        <v>2014</v>
      </c>
      <c r="C9433">
        <v>10</v>
      </c>
      <c r="D9433">
        <v>16</v>
      </c>
      <c r="E9433">
        <v>2673</v>
      </c>
    </row>
    <row r="9434" spans="1:5">
      <c r="A9434" t="s">
        <v>39</v>
      </c>
      <c r="B9434">
        <v>2014</v>
      </c>
      <c r="C9434">
        <v>10</v>
      </c>
      <c r="D9434">
        <v>41</v>
      </c>
      <c r="E9434">
        <v>18100</v>
      </c>
    </row>
    <row r="9435" spans="1:5">
      <c r="A9435" t="s">
        <v>40</v>
      </c>
      <c r="B9435">
        <v>2014</v>
      </c>
      <c r="C9435">
        <v>10</v>
      </c>
      <c r="D9435">
        <v>23</v>
      </c>
      <c r="E9435">
        <v>3731</v>
      </c>
    </row>
    <row r="9436" spans="1:5">
      <c r="A9436" t="s">
        <v>41</v>
      </c>
      <c r="B9436">
        <v>2014</v>
      </c>
      <c r="C9436">
        <v>10</v>
      </c>
      <c r="D9436">
        <v>25</v>
      </c>
      <c r="E9436">
        <v>10081</v>
      </c>
    </row>
    <row r="9437" spans="1:5">
      <c r="A9437" t="s">
        <v>42</v>
      </c>
      <c r="B9437">
        <v>2014</v>
      </c>
      <c r="C9437">
        <v>10</v>
      </c>
      <c r="D9437">
        <v>29</v>
      </c>
      <c r="E9437">
        <v>12191</v>
      </c>
    </row>
    <row r="9438" spans="1:5">
      <c r="A9438" t="s">
        <v>43</v>
      </c>
      <c r="B9438">
        <v>2014</v>
      </c>
      <c r="C9438">
        <v>10</v>
      </c>
      <c r="D9438">
        <v>160</v>
      </c>
      <c r="E9438">
        <v>16608</v>
      </c>
    </row>
    <row r="9439" spans="1:5">
      <c r="A9439" t="s">
        <v>44</v>
      </c>
      <c r="B9439">
        <v>2014</v>
      </c>
      <c r="C9439">
        <v>10</v>
      </c>
      <c r="D9439">
        <v>49</v>
      </c>
      <c r="E9439">
        <v>14253</v>
      </c>
    </row>
    <row r="9440" spans="1:5">
      <c r="A9440" t="s">
        <v>45</v>
      </c>
      <c r="B9440">
        <v>2014</v>
      </c>
      <c r="C9440">
        <v>10</v>
      </c>
      <c r="D9440">
        <v>8</v>
      </c>
      <c r="E9440">
        <v>1473</v>
      </c>
    </row>
    <row r="9441" spans="1:5">
      <c r="A9441" t="s">
        <v>46</v>
      </c>
      <c r="B9441">
        <v>2014</v>
      </c>
      <c r="C9441">
        <v>10</v>
      </c>
      <c r="D9441">
        <v>52</v>
      </c>
      <c r="E9441">
        <v>16170</v>
      </c>
    </row>
    <row r="9442" spans="1:5">
      <c r="A9442" t="s">
        <v>47</v>
      </c>
      <c r="B9442">
        <v>2014</v>
      </c>
      <c r="C9442">
        <v>10</v>
      </c>
      <c r="D9442">
        <v>21</v>
      </c>
      <c r="E9442">
        <v>4087</v>
      </c>
    </row>
    <row r="9443" spans="1:5">
      <c r="A9443" t="s">
        <v>48</v>
      </c>
      <c r="B9443">
        <v>2014</v>
      </c>
      <c r="C9443">
        <v>10</v>
      </c>
      <c r="D9443">
        <v>16</v>
      </c>
      <c r="E9443">
        <v>3543</v>
      </c>
    </row>
    <row r="9444" spans="1:5">
      <c r="A9444" t="s">
        <v>49</v>
      </c>
      <c r="B9444">
        <v>2014</v>
      </c>
      <c r="C9444">
        <v>10</v>
      </c>
      <c r="D9444">
        <v>48</v>
      </c>
      <c r="E9444">
        <v>13077</v>
      </c>
    </row>
    <row r="9445" spans="1:5">
      <c r="A9445" t="s">
        <v>50</v>
      </c>
      <c r="B9445">
        <v>2014</v>
      </c>
      <c r="C9445">
        <v>10</v>
      </c>
      <c r="D9445">
        <v>20</v>
      </c>
      <c r="E9445">
        <v>6459</v>
      </c>
    </row>
    <row r="9446" spans="1:5">
      <c r="A9446" t="s">
        <v>51</v>
      </c>
      <c r="B9446">
        <v>2014</v>
      </c>
      <c r="C9446">
        <v>10</v>
      </c>
      <c r="D9446">
        <v>16</v>
      </c>
      <c r="E9446">
        <v>6229</v>
      </c>
    </row>
    <row r="9447" spans="1:5">
      <c r="A9447" t="s">
        <v>52</v>
      </c>
      <c r="B9447">
        <v>2014</v>
      </c>
      <c r="C9447">
        <v>10</v>
      </c>
      <c r="D9447">
        <v>24</v>
      </c>
      <c r="E9447">
        <v>6141</v>
      </c>
    </row>
    <row r="9448" spans="1:5">
      <c r="A9448" t="s">
        <v>53</v>
      </c>
      <c r="B9448">
        <v>2014</v>
      </c>
      <c r="C9448">
        <v>10</v>
      </c>
      <c r="D9448">
        <v>50</v>
      </c>
      <c r="E9448">
        <v>9148</v>
      </c>
    </row>
    <row r="9449" spans="1:5">
      <c r="A9449" t="s">
        <v>54</v>
      </c>
      <c r="B9449">
        <v>2014</v>
      </c>
      <c r="C9449">
        <v>10</v>
      </c>
      <c r="D9449">
        <v>114</v>
      </c>
      <c r="E9449">
        <v>41078</v>
      </c>
    </row>
    <row r="9450" spans="1:5">
      <c r="A9450" t="s">
        <v>55</v>
      </c>
      <c r="B9450">
        <v>2014</v>
      </c>
      <c r="C9450">
        <v>10</v>
      </c>
      <c r="D9450">
        <v>32</v>
      </c>
      <c r="E9450">
        <v>13298</v>
      </c>
    </row>
    <row r="9451" spans="1:5">
      <c r="A9451" t="s">
        <v>56</v>
      </c>
      <c r="B9451">
        <v>2014</v>
      </c>
      <c r="C9451">
        <v>10</v>
      </c>
      <c r="D9451">
        <v>9</v>
      </c>
      <c r="E9451">
        <v>2371</v>
      </c>
    </row>
    <row r="9452" spans="1:5">
      <c r="A9452" t="s">
        <v>57</v>
      </c>
      <c r="B9452">
        <v>2014</v>
      </c>
      <c r="C9452">
        <v>10</v>
      </c>
      <c r="D9452">
        <v>112</v>
      </c>
      <c r="E9452">
        <v>72269</v>
      </c>
    </row>
    <row r="9453" spans="1:5">
      <c r="A9453" t="s">
        <v>58</v>
      </c>
      <c r="B9453">
        <v>2014</v>
      </c>
      <c r="C9453">
        <v>10</v>
      </c>
      <c r="D9453">
        <v>14</v>
      </c>
      <c r="E9453">
        <v>4830</v>
      </c>
    </row>
    <row r="9454" spans="1:5">
      <c r="A9454" t="s">
        <v>59</v>
      </c>
      <c r="B9454">
        <v>2014</v>
      </c>
      <c r="C9454">
        <v>10</v>
      </c>
      <c r="D9454">
        <v>41</v>
      </c>
      <c r="E9454">
        <v>13123</v>
      </c>
    </row>
    <row r="9455" spans="1:5">
      <c r="A9455" t="s">
        <v>60</v>
      </c>
      <c r="B9455">
        <v>2014</v>
      </c>
      <c r="C9455">
        <v>10</v>
      </c>
      <c r="D9455">
        <v>31</v>
      </c>
      <c r="E9455">
        <v>6680</v>
      </c>
    </row>
    <row r="9456" spans="1:5">
      <c r="A9456" t="s">
        <v>61</v>
      </c>
      <c r="B9456">
        <v>2014</v>
      </c>
      <c r="C9456">
        <v>10</v>
      </c>
      <c r="D9456">
        <v>22</v>
      </c>
      <c r="E9456">
        <v>5210</v>
      </c>
    </row>
    <row r="9457" spans="1:5">
      <c r="A9457" t="s">
        <v>64</v>
      </c>
      <c r="B9457">
        <v>2014</v>
      </c>
      <c r="C9457">
        <v>10</v>
      </c>
      <c r="D9457">
        <v>1</v>
      </c>
      <c r="E9457">
        <v>731</v>
      </c>
    </row>
    <row r="9458" spans="1:5">
      <c r="A9458" t="s">
        <v>63</v>
      </c>
      <c r="B9458">
        <v>2014</v>
      </c>
      <c r="C9458">
        <v>10</v>
      </c>
      <c r="D9458">
        <v>1</v>
      </c>
      <c r="E9458">
        <v>418</v>
      </c>
    </row>
    <row r="9459" spans="1:5">
      <c r="A9459" t="s">
        <v>62</v>
      </c>
      <c r="B9459">
        <v>2014</v>
      </c>
      <c r="C9459">
        <v>10</v>
      </c>
      <c r="D9459">
        <v>61</v>
      </c>
      <c r="E9459">
        <v>90622</v>
      </c>
    </row>
    <row r="9460" spans="1:5">
      <c r="A9460" t="s">
        <v>6</v>
      </c>
      <c r="B9460">
        <v>2014</v>
      </c>
      <c r="C9460">
        <v>11</v>
      </c>
      <c r="D9460">
        <v>23</v>
      </c>
      <c r="E9460">
        <v>9271</v>
      </c>
    </row>
    <row r="9461" spans="1:5">
      <c r="A9461" t="s">
        <v>12</v>
      </c>
      <c r="B9461">
        <v>2014</v>
      </c>
      <c r="C9461">
        <v>11</v>
      </c>
      <c r="D9461">
        <v>6</v>
      </c>
      <c r="E9461">
        <v>1327</v>
      </c>
    </row>
    <row r="9462" spans="1:5">
      <c r="A9462" t="s">
        <v>13</v>
      </c>
      <c r="B9462">
        <v>2014</v>
      </c>
      <c r="C9462">
        <v>11</v>
      </c>
      <c r="D9462">
        <v>53</v>
      </c>
      <c r="E9462">
        <v>23458</v>
      </c>
    </row>
    <row r="9463" spans="1:5">
      <c r="A9463" t="s">
        <v>14</v>
      </c>
      <c r="B9463">
        <v>2014</v>
      </c>
      <c r="C9463">
        <v>11</v>
      </c>
      <c r="D9463">
        <v>10</v>
      </c>
      <c r="E9463">
        <v>3306</v>
      </c>
    </row>
    <row r="9464" spans="1:5">
      <c r="A9464" t="s">
        <v>15</v>
      </c>
      <c r="B9464">
        <v>2014</v>
      </c>
      <c r="C9464">
        <v>11</v>
      </c>
      <c r="D9464">
        <v>119</v>
      </c>
      <c r="E9464">
        <v>38120</v>
      </c>
    </row>
    <row r="9465" spans="1:5">
      <c r="A9465" t="s">
        <v>16</v>
      </c>
      <c r="B9465">
        <v>2014</v>
      </c>
      <c r="C9465">
        <v>11</v>
      </c>
      <c r="D9465">
        <v>11</v>
      </c>
      <c r="E9465">
        <v>23285</v>
      </c>
    </row>
    <row r="9466" spans="1:5">
      <c r="A9466" t="s">
        <v>17</v>
      </c>
      <c r="B9466">
        <v>2014</v>
      </c>
      <c r="C9466">
        <v>11</v>
      </c>
      <c r="D9466">
        <v>15</v>
      </c>
      <c r="E9466">
        <v>1554</v>
      </c>
    </row>
    <row r="9467" spans="1:5">
      <c r="A9467" t="s">
        <v>18</v>
      </c>
      <c r="B9467">
        <v>2014</v>
      </c>
      <c r="C9467">
        <v>11</v>
      </c>
      <c r="D9467">
        <v>11</v>
      </c>
      <c r="E9467">
        <v>2542</v>
      </c>
    </row>
    <row r="9468" spans="1:5">
      <c r="A9468" t="s">
        <v>19</v>
      </c>
      <c r="B9468">
        <v>2014</v>
      </c>
      <c r="C9468">
        <v>11</v>
      </c>
      <c r="D9468">
        <v>2</v>
      </c>
      <c r="E9468">
        <v>1126</v>
      </c>
    </row>
    <row r="9469" spans="1:5">
      <c r="A9469" t="s">
        <v>20</v>
      </c>
      <c r="B9469">
        <v>2014</v>
      </c>
      <c r="C9469">
        <v>11</v>
      </c>
      <c r="D9469">
        <v>0</v>
      </c>
      <c r="E9469">
        <v>0</v>
      </c>
    </row>
    <row r="9470" spans="1:5">
      <c r="A9470" t="s">
        <v>21</v>
      </c>
      <c r="B9470">
        <v>2014</v>
      </c>
      <c r="C9470">
        <v>11</v>
      </c>
      <c r="D9470">
        <v>36</v>
      </c>
      <c r="E9470">
        <v>25413</v>
      </c>
    </row>
    <row r="9471" spans="1:5">
      <c r="A9471" t="s">
        <v>22</v>
      </c>
      <c r="B9471">
        <v>2014</v>
      </c>
      <c r="C9471">
        <v>11</v>
      </c>
      <c r="D9471">
        <v>15</v>
      </c>
      <c r="E9471">
        <v>1600</v>
      </c>
    </row>
    <row r="9472" spans="1:5">
      <c r="A9472" t="s">
        <v>23</v>
      </c>
      <c r="B9472">
        <v>2014</v>
      </c>
      <c r="C9472">
        <v>11</v>
      </c>
      <c r="D9472">
        <v>10</v>
      </c>
      <c r="E9472">
        <v>3056</v>
      </c>
    </row>
    <row r="9473" spans="1:5">
      <c r="A9473" t="s">
        <v>24</v>
      </c>
      <c r="B9473">
        <v>2014</v>
      </c>
      <c r="C9473">
        <v>11</v>
      </c>
      <c r="D9473">
        <v>104</v>
      </c>
      <c r="E9473">
        <v>55518</v>
      </c>
    </row>
    <row r="9474" spans="1:5">
      <c r="A9474" t="s">
        <v>25</v>
      </c>
      <c r="B9474">
        <v>2014</v>
      </c>
      <c r="C9474">
        <v>11</v>
      </c>
      <c r="D9474">
        <v>37</v>
      </c>
      <c r="E9474">
        <v>7125</v>
      </c>
    </row>
    <row r="9475" spans="1:5">
      <c r="A9475" t="s">
        <v>26</v>
      </c>
      <c r="B9475">
        <v>2014</v>
      </c>
      <c r="C9475">
        <v>11</v>
      </c>
      <c r="D9475">
        <v>19</v>
      </c>
      <c r="E9475">
        <v>32079</v>
      </c>
    </row>
    <row r="9476" spans="1:5">
      <c r="A9476" t="s">
        <v>27</v>
      </c>
      <c r="B9476">
        <v>2014</v>
      </c>
      <c r="C9476">
        <v>11</v>
      </c>
      <c r="D9476">
        <v>28</v>
      </c>
      <c r="E9476">
        <v>6810</v>
      </c>
    </row>
    <row r="9477" spans="1:5">
      <c r="A9477" t="s">
        <v>28</v>
      </c>
      <c r="B9477">
        <v>2014</v>
      </c>
      <c r="C9477">
        <v>11</v>
      </c>
      <c r="D9477">
        <v>16</v>
      </c>
      <c r="E9477">
        <v>20973</v>
      </c>
    </row>
    <row r="9478" spans="1:5">
      <c r="A9478" t="s">
        <v>29</v>
      </c>
      <c r="B9478">
        <v>2014</v>
      </c>
      <c r="C9478">
        <v>11</v>
      </c>
      <c r="D9478">
        <v>56</v>
      </c>
      <c r="E9478">
        <v>33564</v>
      </c>
    </row>
    <row r="9479" spans="1:5">
      <c r="A9479" t="s">
        <v>30</v>
      </c>
      <c r="B9479">
        <v>2014</v>
      </c>
      <c r="C9479">
        <v>11</v>
      </c>
      <c r="D9479">
        <v>32</v>
      </c>
      <c r="E9479">
        <v>4760</v>
      </c>
    </row>
    <row r="9480" spans="1:5">
      <c r="A9480" t="s">
        <v>31</v>
      </c>
      <c r="B9480">
        <v>2014</v>
      </c>
      <c r="C9480">
        <v>11</v>
      </c>
      <c r="D9480">
        <v>25</v>
      </c>
      <c r="E9480">
        <v>12576</v>
      </c>
    </row>
    <row r="9481" spans="1:5">
      <c r="A9481" t="s">
        <v>32</v>
      </c>
      <c r="B9481">
        <v>2014</v>
      </c>
      <c r="C9481">
        <v>11</v>
      </c>
      <c r="D9481">
        <v>52</v>
      </c>
      <c r="E9481">
        <v>27326</v>
      </c>
    </row>
    <row r="9482" spans="1:5">
      <c r="A9482" t="s">
        <v>33</v>
      </c>
      <c r="B9482">
        <v>2014</v>
      </c>
      <c r="C9482">
        <v>11</v>
      </c>
      <c r="D9482">
        <v>49</v>
      </c>
      <c r="E9482">
        <v>15218</v>
      </c>
    </row>
    <row r="9483" spans="1:5">
      <c r="A9483" t="s">
        <v>34</v>
      </c>
      <c r="B9483">
        <v>2014</v>
      </c>
      <c r="C9483">
        <v>11</v>
      </c>
      <c r="D9483">
        <v>17</v>
      </c>
      <c r="E9483">
        <v>4766</v>
      </c>
    </row>
    <row r="9484" spans="1:5">
      <c r="A9484" t="s">
        <v>35</v>
      </c>
      <c r="B9484">
        <v>2014</v>
      </c>
      <c r="C9484">
        <v>11</v>
      </c>
      <c r="D9484">
        <v>39</v>
      </c>
      <c r="E9484">
        <v>12994</v>
      </c>
    </row>
    <row r="9485" spans="1:5">
      <c r="A9485" t="s">
        <v>36</v>
      </c>
      <c r="B9485">
        <v>2014</v>
      </c>
      <c r="C9485">
        <v>11</v>
      </c>
      <c r="D9485">
        <v>20</v>
      </c>
      <c r="E9485">
        <v>6541</v>
      </c>
    </row>
    <row r="9486" spans="1:5">
      <c r="A9486" t="s">
        <v>37</v>
      </c>
      <c r="B9486">
        <v>2014</v>
      </c>
      <c r="C9486">
        <v>11</v>
      </c>
      <c r="D9486">
        <v>9</v>
      </c>
      <c r="E9486">
        <v>2931</v>
      </c>
    </row>
    <row r="9487" spans="1:5">
      <c r="A9487" t="s">
        <v>38</v>
      </c>
      <c r="B9487">
        <v>2014</v>
      </c>
      <c r="C9487">
        <v>11</v>
      </c>
      <c r="D9487">
        <v>15</v>
      </c>
      <c r="E9487">
        <v>2651</v>
      </c>
    </row>
    <row r="9488" spans="1:5">
      <c r="A9488" t="s">
        <v>39</v>
      </c>
      <c r="B9488">
        <v>2014</v>
      </c>
      <c r="C9488">
        <v>11</v>
      </c>
      <c r="D9488">
        <v>39</v>
      </c>
      <c r="E9488">
        <v>17896</v>
      </c>
    </row>
    <row r="9489" spans="1:5">
      <c r="A9489" t="s">
        <v>40</v>
      </c>
      <c r="B9489">
        <v>2014</v>
      </c>
      <c r="C9489">
        <v>11</v>
      </c>
      <c r="D9489">
        <v>25</v>
      </c>
      <c r="E9489">
        <v>3246</v>
      </c>
    </row>
    <row r="9490" spans="1:5">
      <c r="A9490" t="s">
        <v>41</v>
      </c>
      <c r="B9490">
        <v>2014</v>
      </c>
      <c r="C9490">
        <v>11</v>
      </c>
      <c r="D9490">
        <v>25</v>
      </c>
      <c r="E9490">
        <v>10860</v>
      </c>
    </row>
    <row r="9491" spans="1:5">
      <c r="A9491" t="s">
        <v>42</v>
      </c>
      <c r="B9491">
        <v>2014</v>
      </c>
      <c r="C9491">
        <v>11</v>
      </c>
      <c r="D9491">
        <v>26</v>
      </c>
      <c r="E9491">
        <v>11123</v>
      </c>
    </row>
    <row r="9492" spans="1:5">
      <c r="A9492" t="s">
        <v>43</v>
      </c>
      <c r="B9492">
        <v>2014</v>
      </c>
      <c r="C9492">
        <v>11</v>
      </c>
      <c r="D9492">
        <v>151</v>
      </c>
      <c r="E9492">
        <v>14543</v>
      </c>
    </row>
    <row r="9493" spans="1:5">
      <c r="A9493" t="s">
        <v>44</v>
      </c>
      <c r="B9493">
        <v>2014</v>
      </c>
      <c r="C9493">
        <v>11</v>
      </c>
      <c r="D9493">
        <v>48</v>
      </c>
      <c r="E9493">
        <v>12573</v>
      </c>
    </row>
    <row r="9494" spans="1:5">
      <c r="A9494" t="s">
        <v>45</v>
      </c>
      <c r="B9494">
        <v>2014</v>
      </c>
      <c r="C9494">
        <v>11</v>
      </c>
      <c r="D9494">
        <v>11</v>
      </c>
      <c r="E9494">
        <v>2245</v>
      </c>
    </row>
    <row r="9495" spans="1:5">
      <c r="A9495" t="s">
        <v>46</v>
      </c>
      <c r="B9495">
        <v>2014</v>
      </c>
      <c r="C9495">
        <v>11</v>
      </c>
      <c r="D9495">
        <v>50</v>
      </c>
      <c r="E9495">
        <v>15196</v>
      </c>
    </row>
    <row r="9496" spans="1:5">
      <c r="A9496" t="s">
        <v>47</v>
      </c>
      <c r="B9496">
        <v>2014</v>
      </c>
      <c r="C9496">
        <v>11</v>
      </c>
      <c r="D9496">
        <v>21</v>
      </c>
      <c r="E9496">
        <v>4733</v>
      </c>
    </row>
    <row r="9497" spans="1:5">
      <c r="A9497" t="s">
        <v>48</v>
      </c>
      <c r="B9497">
        <v>2014</v>
      </c>
      <c r="C9497">
        <v>11</v>
      </c>
      <c r="D9497">
        <v>15</v>
      </c>
      <c r="E9497">
        <v>3363</v>
      </c>
    </row>
    <row r="9498" spans="1:5">
      <c r="A9498" t="s">
        <v>49</v>
      </c>
      <c r="B9498">
        <v>2014</v>
      </c>
      <c r="C9498">
        <v>11</v>
      </c>
      <c r="D9498">
        <v>44</v>
      </c>
      <c r="E9498">
        <v>12055</v>
      </c>
    </row>
    <row r="9499" spans="1:5">
      <c r="A9499" t="s">
        <v>50</v>
      </c>
      <c r="B9499">
        <v>2014</v>
      </c>
      <c r="C9499">
        <v>11</v>
      </c>
      <c r="D9499">
        <v>20</v>
      </c>
      <c r="E9499">
        <v>4977</v>
      </c>
    </row>
    <row r="9500" spans="1:5">
      <c r="A9500" t="s">
        <v>51</v>
      </c>
      <c r="B9500">
        <v>2014</v>
      </c>
      <c r="C9500">
        <v>11</v>
      </c>
      <c r="D9500">
        <v>14</v>
      </c>
      <c r="E9500">
        <v>5157</v>
      </c>
    </row>
    <row r="9501" spans="1:5">
      <c r="A9501" t="s">
        <v>52</v>
      </c>
      <c r="B9501">
        <v>2014</v>
      </c>
      <c r="C9501">
        <v>11</v>
      </c>
      <c r="D9501">
        <v>24</v>
      </c>
      <c r="E9501">
        <v>5575</v>
      </c>
    </row>
    <row r="9502" spans="1:5">
      <c r="A9502" t="s">
        <v>53</v>
      </c>
      <c r="B9502">
        <v>2014</v>
      </c>
      <c r="C9502">
        <v>11</v>
      </c>
      <c r="D9502">
        <v>50</v>
      </c>
      <c r="E9502">
        <v>9046</v>
      </c>
    </row>
    <row r="9503" spans="1:5">
      <c r="A9503" t="s">
        <v>54</v>
      </c>
      <c r="B9503">
        <v>2014</v>
      </c>
      <c r="C9503">
        <v>11</v>
      </c>
      <c r="D9503">
        <v>112</v>
      </c>
      <c r="E9503">
        <v>36118</v>
      </c>
    </row>
    <row r="9504" spans="1:5">
      <c r="A9504" t="s">
        <v>55</v>
      </c>
      <c r="B9504">
        <v>2014</v>
      </c>
      <c r="C9504">
        <v>11</v>
      </c>
      <c r="D9504">
        <v>43</v>
      </c>
      <c r="E9504">
        <v>18409</v>
      </c>
    </row>
    <row r="9505" spans="1:5">
      <c r="A9505" t="s">
        <v>56</v>
      </c>
      <c r="B9505">
        <v>2014</v>
      </c>
      <c r="C9505">
        <v>11</v>
      </c>
      <c r="D9505">
        <v>9</v>
      </c>
      <c r="E9505">
        <v>2076</v>
      </c>
    </row>
    <row r="9506" spans="1:5">
      <c r="A9506" t="s">
        <v>57</v>
      </c>
      <c r="B9506">
        <v>2014</v>
      </c>
      <c r="C9506">
        <v>11</v>
      </c>
      <c r="D9506">
        <v>109</v>
      </c>
      <c r="E9506">
        <v>74513</v>
      </c>
    </row>
    <row r="9507" spans="1:5">
      <c r="A9507" t="s">
        <v>58</v>
      </c>
      <c r="B9507">
        <v>2014</v>
      </c>
      <c r="C9507">
        <v>11</v>
      </c>
      <c r="D9507">
        <v>14</v>
      </c>
      <c r="E9507">
        <v>4421</v>
      </c>
    </row>
    <row r="9508" spans="1:5">
      <c r="A9508" t="s">
        <v>59</v>
      </c>
      <c r="B9508">
        <v>2014</v>
      </c>
      <c r="C9508">
        <v>11</v>
      </c>
      <c r="D9508">
        <v>38</v>
      </c>
      <c r="E9508">
        <v>14556</v>
      </c>
    </row>
    <row r="9509" spans="1:5">
      <c r="A9509" t="s">
        <v>60</v>
      </c>
      <c r="B9509">
        <v>2014</v>
      </c>
      <c r="C9509">
        <v>11</v>
      </c>
      <c r="D9509">
        <v>30</v>
      </c>
      <c r="E9509">
        <v>6562</v>
      </c>
    </row>
    <row r="9510" spans="1:5">
      <c r="A9510" t="s">
        <v>61</v>
      </c>
      <c r="B9510">
        <v>2014</v>
      </c>
      <c r="C9510">
        <v>11</v>
      </c>
      <c r="D9510">
        <v>21</v>
      </c>
      <c r="E9510">
        <v>5155</v>
      </c>
    </row>
    <row r="9511" spans="1:5">
      <c r="A9511" t="s">
        <v>64</v>
      </c>
      <c r="B9511">
        <v>2014</v>
      </c>
      <c r="C9511">
        <v>11</v>
      </c>
      <c r="D9511">
        <v>1</v>
      </c>
      <c r="E9511">
        <v>767</v>
      </c>
    </row>
    <row r="9512" spans="1:5">
      <c r="A9512" t="s">
        <v>63</v>
      </c>
      <c r="B9512">
        <v>2014</v>
      </c>
      <c r="C9512">
        <v>11</v>
      </c>
      <c r="D9512">
        <v>1</v>
      </c>
      <c r="E9512">
        <v>412</v>
      </c>
    </row>
    <row r="9513" spans="1:5">
      <c r="A9513" t="s">
        <v>62</v>
      </c>
      <c r="B9513">
        <v>2014</v>
      </c>
      <c r="C9513">
        <v>11</v>
      </c>
      <c r="D9513">
        <v>58</v>
      </c>
      <c r="E9513">
        <v>97804</v>
      </c>
    </row>
    <row r="9514" spans="1:5">
      <c r="A9514" t="s">
        <v>6</v>
      </c>
      <c r="B9514">
        <v>2014</v>
      </c>
      <c r="C9514">
        <v>12</v>
      </c>
      <c r="D9514">
        <v>24</v>
      </c>
      <c r="E9514">
        <v>9076</v>
      </c>
    </row>
    <row r="9515" spans="1:5">
      <c r="A9515" t="s">
        <v>12</v>
      </c>
      <c r="B9515">
        <v>2014</v>
      </c>
      <c r="C9515">
        <v>12</v>
      </c>
      <c r="D9515">
        <v>9</v>
      </c>
      <c r="E9515">
        <v>2297</v>
      </c>
    </row>
    <row r="9516" spans="1:5">
      <c r="A9516" t="s">
        <v>13</v>
      </c>
      <c r="B9516">
        <v>2014</v>
      </c>
      <c r="C9516">
        <v>12</v>
      </c>
      <c r="D9516">
        <v>53</v>
      </c>
      <c r="E9516">
        <v>23960</v>
      </c>
    </row>
    <row r="9517" spans="1:5">
      <c r="A9517" t="s">
        <v>14</v>
      </c>
      <c r="B9517">
        <v>2014</v>
      </c>
      <c r="C9517">
        <v>12</v>
      </c>
      <c r="D9517">
        <v>11</v>
      </c>
      <c r="E9517">
        <v>3614</v>
      </c>
    </row>
    <row r="9518" spans="1:5">
      <c r="A9518" t="s">
        <v>15</v>
      </c>
      <c r="B9518">
        <v>2014</v>
      </c>
      <c r="C9518">
        <v>12</v>
      </c>
      <c r="D9518">
        <v>121</v>
      </c>
      <c r="E9518">
        <v>37215</v>
      </c>
    </row>
    <row r="9519" spans="1:5">
      <c r="A9519" t="s">
        <v>16</v>
      </c>
      <c r="B9519">
        <v>2014</v>
      </c>
      <c r="C9519">
        <v>12</v>
      </c>
      <c r="D9519">
        <v>11</v>
      </c>
      <c r="E9519">
        <v>24335</v>
      </c>
    </row>
    <row r="9520" spans="1:5">
      <c r="A9520" t="s">
        <v>17</v>
      </c>
      <c r="B9520">
        <v>2014</v>
      </c>
      <c r="C9520">
        <v>12</v>
      </c>
      <c r="D9520">
        <v>15</v>
      </c>
      <c r="E9520">
        <v>2601</v>
      </c>
    </row>
    <row r="9521" spans="1:5">
      <c r="A9521" t="s">
        <v>18</v>
      </c>
      <c r="B9521">
        <v>2014</v>
      </c>
      <c r="C9521">
        <v>12</v>
      </c>
      <c r="D9521">
        <v>11</v>
      </c>
      <c r="E9521">
        <v>2403</v>
      </c>
    </row>
    <row r="9522" spans="1:5">
      <c r="A9522" t="s">
        <v>19</v>
      </c>
      <c r="B9522">
        <v>2014</v>
      </c>
      <c r="C9522">
        <v>12</v>
      </c>
      <c r="D9522">
        <v>2</v>
      </c>
      <c r="E9522">
        <v>1007</v>
      </c>
    </row>
    <row r="9523" spans="1:5">
      <c r="A9523" t="s">
        <v>20</v>
      </c>
      <c r="B9523">
        <v>2014</v>
      </c>
      <c r="C9523">
        <v>12</v>
      </c>
      <c r="D9523">
        <v>0</v>
      </c>
      <c r="E9523">
        <v>0</v>
      </c>
    </row>
    <row r="9524" spans="1:5">
      <c r="A9524" t="s">
        <v>21</v>
      </c>
      <c r="B9524">
        <v>2014</v>
      </c>
      <c r="C9524">
        <v>12</v>
      </c>
      <c r="D9524">
        <v>34</v>
      </c>
      <c r="E9524">
        <v>22929</v>
      </c>
    </row>
    <row r="9525" spans="1:5">
      <c r="A9525" t="s">
        <v>22</v>
      </c>
      <c r="B9525">
        <v>2014</v>
      </c>
      <c r="C9525">
        <v>12</v>
      </c>
      <c r="D9525">
        <v>15</v>
      </c>
      <c r="E9525">
        <v>1526</v>
      </c>
    </row>
    <row r="9526" spans="1:5">
      <c r="A9526" t="s">
        <v>23</v>
      </c>
      <c r="B9526">
        <v>2014</v>
      </c>
      <c r="C9526">
        <v>12</v>
      </c>
      <c r="D9526">
        <v>10</v>
      </c>
      <c r="E9526">
        <v>3214</v>
      </c>
    </row>
    <row r="9527" spans="1:5">
      <c r="A9527" t="s">
        <v>24</v>
      </c>
      <c r="B9527">
        <v>2014</v>
      </c>
      <c r="C9527">
        <v>12</v>
      </c>
      <c r="D9527">
        <v>104</v>
      </c>
      <c r="E9527">
        <v>55648</v>
      </c>
    </row>
    <row r="9528" spans="1:5">
      <c r="A9528" t="s">
        <v>25</v>
      </c>
      <c r="B9528">
        <v>2014</v>
      </c>
      <c r="C9528">
        <v>12</v>
      </c>
      <c r="D9528">
        <v>37</v>
      </c>
      <c r="E9528">
        <v>8608</v>
      </c>
    </row>
    <row r="9529" spans="1:5">
      <c r="A9529" t="s">
        <v>26</v>
      </c>
      <c r="B9529">
        <v>2014</v>
      </c>
      <c r="C9529">
        <v>12</v>
      </c>
      <c r="D9529">
        <v>20</v>
      </c>
      <c r="E9529">
        <v>28316</v>
      </c>
    </row>
    <row r="9530" spans="1:5">
      <c r="A9530" t="s">
        <v>27</v>
      </c>
      <c r="B9530">
        <v>2014</v>
      </c>
      <c r="C9530">
        <v>12</v>
      </c>
      <c r="D9530">
        <v>30</v>
      </c>
      <c r="E9530">
        <v>5435</v>
      </c>
    </row>
    <row r="9531" spans="1:5">
      <c r="A9531" t="s">
        <v>28</v>
      </c>
      <c r="B9531">
        <v>2014</v>
      </c>
      <c r="C9531">
        <v>12</v>
      </c>
      <c r="D9531">
        <v>15</v>
      </c>
      <c r="E9531">
        <v>21939</v>
      </c>
    </row>
    <row r="9532" spans="1:5">
      <c r="A9532" t="s">
        <v>29</v>
      </c>
      <c r="B9532">
        <v>2014</v>
      </c>
      <c r="C9532">
        <v>12</v>
      </c>
      <c r="D9532">
        <v>56</v>
      </c>
      <c r="E9532">
        <v>32837</v>
      </c>
    </row>
    <row r="9533" spans="1:5">
      <c r="A9533" t="s">
        <v>30</v>
      </c>
      <c r="B9533">
        <v>2014</v>
      </c>
      <c r="C9533">
        <v>12</v>
      </c>
      <c r="D9533">
        <v>32</v>
      </c>
      <c r="E9533">
        <v>5385</v>
      </c>
    </row>
    <row r="9534" spans="1:5">
      <c r="A9534" t="s">
        <v>31</v>
      </c>
      <c r="B9534">
        <v>2014</v>
      </c>
      <c r="C9534">
        <v>12</v>
      </c>
      <c r="D9534">
        <v>26</v>
      </c>
      <c r="E9534">
        <v>10556</v>
      </c>
    </row>
    <row r="9535" spans="1:5">
      <c r="A9535" t="s">
        <v>32</v>
      </c>
      <c r="B9535">
        <v>2014</v>
      </c>
      <c r="C9535">
        <v>12</v>
      </c>
      <c r="D9535">
        <v>47</v>
      </c>
      <c r="E9535">
        <v>27309</v>
      </c>
    </row>
    <row r="9536" spans="1:5">
      <c r="A9536" t="s">
        <v>33</v>
      </c>
      <c r="B9536">
        <v>2014</v>
      </c>
      <c r="C9536">
        <v>12</v>
      </c>
      <c r="D9536">
        <v>50</v>
      </c>
      <c r="E9536">
        <v>15395</v>
      </c>
    </row>
    <row r="9537" spans="1:5">
      <c r="A9537" t="s">
        <v>34</v>
      </c>
      <c r="B9537">
        <v>2014</v>
      </c>
      <c r="C9537">
        <v>12</v>
      </c>
      <c r="D9537">
        <v>16</v>
      </c>
      <c r="E9537">
        <v>4549</v>
      </c>
    </row>
    <row r="9538" spans="1:5">
      <c r="A9538" t="s">
        <v>35</v>
      </c>
      <c r="B9538">
        <v>2014</v>
      </c>
      <c r="C9538">
        <v>12</v>
      </c>
      <c r="D9538">
        <v>43</v>
      </c>
      <c r="E9538">
        <v>17150</v>
      </c>
    </row>
    <row r="9539" spans="1:5">
      <c r="A9539" t="s">
        <v>36</v>
      </c>
      <c r="B9539">
        <v>2014</v>
      </c>
      <c r="C9539">
        <v>12</v>
      </c>
      <c r="D9539">
        <v>21</v>
      </c>
      <c r="E9539">
        <v>7027</v>
      </c>
    </row>
    <row r="9540" spans="1:5">
      <c r="A9540" t="s">
        <v>37</v>
      </c>
      <c r="B9540">
        <v>2014</v>
      </c>
      <c r="C9540">
        <v>12</v>
      </c>
      <c r="D9540">
        <v>9</v>
      </c>
      <c r="E9540">
        <v>2894</v>
      </c>
    </row>
    <row r="9541" spans="1:5">
      <c r="A9541" t="s">
        <v>38</v>
      </c>
      <c r="B9541">
        <v>2014</v>
      </c>
      <c r="C9541">
        <v>12</v>
      </c>
      <c r="D9541">
        <v>15</v>
      </c>
      <c r="E9541">
        <v>2675</v>
      </c>
    </row>
    <row r="9542" spans="1:5">
      <c r="A9542" t="s">
        <v>39</v>
      </c>
      <c r="B9542">
        <v>2014</v>
      </c>
      <c r="C9542">
        <v>12</v>
      </c>
      <c r="D9542">
        <v>40</v>
      </c>
      <c r="E9542">
        <v>17308</v>
      </c>
    </row>
    <row r="9543" spans="1:5">
      <c r="A9543" t="s">
        <v>40</v>
      </c>
      <c r="B9543">
        <v>2014</v>
      </c>
      <c r="C9543">
        <v>12</v>
      </c>
      <c r="D9543">
        <v>25</v>
      </c>
      <c r="E9543">
        <v>4316</v>
      </c>
    </row>
    <row r="9544" spans="1:5">
      <c r="A9544" t="s">
        <v>41</v>
      </c>
      <c r="B9544">
        <v>2014</v>
      </c>
      <c r="C9544">
        <v>12</v>
      </c>
      <c r="D9544">
        <v>25</v>
      </c>
      <c r="E9544">
        <v>10635</v>
      </c>
    </row>
    <row r="9545" spans="1:5">
      <c r="A9545" t="s">
        <v>42</v>
      </c>
      <c r="B9545">
        <v>2014</v>
      </c>
      <c r="C9545">
        <v>12</v>
      </c>
      <c r="D9545">
        <v>27</v>
      </c>
      <c r="E9545">
        <v>10776</v>
      </c>
    </row>
    <row r="9546" spans="1:5">
      <c r="A9546" t="s">
        <v>43</v>
      </c>
      <c r="B9546">
        <v>2014</v>
      </c>
      <c r="C9546">
        <v>12</v>
      </c>
      <c r="D9546">
        <v>151</v>
      </c>
      <c r="E9546">
        <v>15378</v>
      </c>
    </row>
    <row r="9547" spans="1:5">
      <c r="A9547" t="s">
        <v>44</v>
      </c>
      <c r="B9547">
        <v>2014</v>
      </c>
      <c r="C9547">
        <v>12</v>
      </c>
      <c r="D9547">
        <v>49</v>
      </c>
      <c r="E9547">
        <v>15291</v>
      </c>
    </row>
    <row r="9548" spans="1:5">
      <c r="A9548" t="s">
        <v>45</v>
      </c>
      <c r="B9548">
        <v>2014</v>
      </c>
      <c r="C9548">
        <v>12</v>
      </c>
      <c r="D9548">
        <v>10</v>
      </c>
      <c r="E9548">
        <v>1396</v>
      </c>
    </row>
    <row r="9549" spans="1:5">
      <c r="A9549" t="s">
        <v>46</v>
      </c>
      <c r="B9549">
        <v>2014</v>
      </c>
      <c r="C9549">
        <v>12</v>
      </c>
      <c r="D9549">
        <v>49</v>
      </c>
      <c r="E9549">
        <v>15224</v>
      </c>
    </row>
    <row r="9550" spans="1:5">
      <c r="A9550" t="s">
        <v>47</v>
      </c>
      <c r="B9550">
        <v>2014</v>
      </c>
      <c r="C9550">
        <v>12</v>
      </c>
      <c r="D9550">
        <v>19</v>
      </c>
      <c r="E9550">
        <v>3674</v>
      </c>
    </row>
    <row r="9551" spans="1:5">
      <c r="A9551" t="s">
        <v>48</v>
      </c>
      <c r="B9551">
        <v>2014</v>
      </c>
      <c r="C9551">
        <v>12</v>
      </c>
      <c r="D9551">
        <v>11</v>
      </c>
      <c r="E9551">
        <v>2638</v>
      </c>
    </row>
    <row r="9552" spans="1:5">
      <c r="A9552" t="s">
        <v>49</v>
      </c>
      <c r="B9552">
        <v>2014</v>
      </c>
      <c r="C9552">
        <v>12</v>
      </c>
      <c r="D9552">
        <v>47</v>
      </c>
      <c r="E9552">
        <v>12603</v>
      </c>
    </row>
    <row r="9553" spans="1:5">
      <c r="A9553" t="s">
        <v>50</v>
      </c>
      <c r="B9553">
        <v>2014</v>
      </c>
      <c r="C9553">
        <v>12</v>
      </c>
      <c r="D9553">
        <v>20</v>
      </c>
      <c r="E9553">
        <v>6108</v>
      </c>
    </row>
    <row r="9554" spans="1:5">
      <c r="A9554" t="s">
        <v>51</v>
      </c>
      <c r="B9554">
        <v>2014</v>
      </c>
      <c r="C9554">
        <v>12</v>
      </c>
      <c r="D9554">
        <v>14</v>
      </c>
      <c r="E9554">
        <v>5845</v>
      </c>
    </row>
    <row r="9555" spans="1:5">
      <c r="A9555" t="s">
        <v>52</v>
      </c>
      <c r="B9555">
        <v>2014</v>
      </c>
      <c r="C9555">
        <v>12</v>
      </c>
      <c r="D9555">
        <v>24</v>
      </c>
      <c r="E9555">
        <v>5335</v>
      </c>
    </row>
    <row r="9556" spans="1:5">
      <c r="A9556" t="s">
        <v>53</v>
      </c>
      <c r="B9556">
        <v>2014</v>
      </c>
      <c r="C9556">
        <v>12</v>
      </c>
      <c r="D9556">
        <v>50</v>
      </c>
      <c r="E9556">
        <v>9512</v>
      </c>
    </row>
    <row r="9557" spans="1:5">
      <c r="A9557" t="s">
        <v>54</v>
      </c>
      <c r="B9557">
        <v>2014</v>
      </c>
      <c r="C9557">
        <v>12</v>
      </c>
      <c r="D9557">
        <v>112</v>
      </c>
      <c r="E9557">
        <v>40800</v>
      </c>
    </row>
    <row r="9558" spans="1:5">
      <c r="A9558" t="s">
        <v>55</v>
      </c>
      <c r="B9558">
        <v>2014</v>
      </c>
      <c r="C9558">
        <v>12</v>
      </c>
      <c r="D9558">
        <v>44</v>
      </c>
      <c r="E9558">
        <v>18711</v>
      </c>
    </row>
    <row r="9559" spans="1:5">
      <c r="A9559" t="s">
        <v>56</v>
      </c>
      <c r="B9559">
        <v>2014</v>
      </c>
      <c r="C9559">
        <v>12</v>
      </c>
      <c r="D9559">
        <v>9</v>
      </c>
      <c r="E9559">
        <v>2144</v>
      </c>
    </row>
    <row r="9560" spans="1:5">
      <c r="A9560" t="s">
        <v>57</v>
      </c>
      <c r="B9560">
        <v>2014</v>
      </c>
      <c r="C9560">
        <v>12</v>
      </c>
      <c r="D9560">
        <v>110</v>
      </c>
      <c r="E9560">
        <v>74003</v>
      </c>
    </row>
    <row r="9561" spans="1:5">
      <c r="A9561" t="s">
        <v>58</v>
      </c>
      <c r="B9561">
        <v>2014</v>
      </c>
      <c r="C9561">
        <v>12</v>
      </c>
      <c r="D9561">
        <v>12</v>
      </c>
      <c r="E9561">
        <v>3271</v>
      </c>
    </row>
    <row r="9562" spans="1:5">
      <c r="A9562" t="s">
        <v>59</v>
      </c>
      <c r="B9562">
        <v>2014</v>
      </c>
      <c r="C9562">
        <v>12</v>
      </c>
      <c r="D9562">
        <v>38</v>
      </c>
      <c r="E9562">
        <v>14379</v>
      </c>
    </row>
    <row r="9563" spans="1:5">
      <c r="A9563" t="s">
        <v>60</v>
      </c>
      <c r="B9563">
        <v>2014</v>
      </c>
      <c r="C9563">
        <v>12</v>
      </c>
      <c r="D9563">
        <v>31</v>
      </c>
      <c r="E9563">
        <v>5408</v>
      </c>
    </row>
    <row r="9564" spans="1:5">
      <c r="A9564" t="s">
        <v>61</v>
      </c>
      <c r="B9564">
        <v>2014</v>
      </c>
      <c r="C9564">
        <v>12</v>
      </c>
      <c r="D9564">
        <v>19</v>
      </c>
      <c r="E9564">
        <v>4692</v>
      </c>
    </row>
    <row r="9565" spans="1:5">
      <c r="A9565" t="s">
        <v>64</v>
      </c>
      <c r="B9565">
        <v>2014</v>
      </c>
      <c r="C9565">
        <v>12</v>
      </c>
      <c r="D9565">
        <v>1</v>
      </c>
      <c r="E9565">
        <v>742</v>
      </c>
    </row>
    <row r="9566" spans="1:5">
      <c r="A9566" t="s">
        <v>63</v>
      </c>
      <c r="B9566">
        <v>2014</v>
      </c>
      <c r="C9566">
        <v>12</v>
      </c>
      <c r="D9566">
        <v>1</v>
      </c>
      <c r="E9566">
        <v>505</v>
      </c>
    </row>
    <row r="9567" spans="1:5">
      <c r="A9567" t="s">
        <v>62</v>
      </c>
      <c r="B9567">
        <v>2014</v>
      </c>
      <c r="C9567">
        <v>12</v>
      </c>
      <c r="D9567">
        <v>70</v>
      </c>
      <c r="E9567">
        <v>101327</v>
      </c>
    </row>
    <row r="9568" spans="1:5">
      <c r="A9568" t="s">
        <v>6</v>
      </c>
      <c r="B9568">
        <v>2014</v>
      </c>
      <c r="C9568">
        <v>13</v>
      </c>
      <c r="D9568">
        <v>24</v>
      </c>
      <c r="E9568">
        <v>7499</v>
      </c>
    </row>
    <row r="9569" spans="1:5">
      <c r="A9569" t="s">
        <v>12</v>
      </c>
      <c r="B9569">
        <v>2014</v>
      </c>
      <c r="C9569">
        <v>13</v>
      </c>
      <c r="D9569">
        <v>8</v>
      </c>
      <c r="E9569">
        <v>2060</v>
      </c>
    </row>
    <row r="9570" spans="1:5">
      <c r="A9570" t="s">
        <v>13</v>
      </c>
      <c r="B9570">
        <v>2014</v>
      </c>
      <c r="C9570">
        <v>13</v>
      </c>
      <c r="D9570">
        <v>55</v>
      </c>
      <c r="E9570">
        <v>25647</v>
      </c>
    </row>
    <row r="9571" spans="1:5">
      <c r="A9571" t="s">
        <v>14</v>
      </c>
      <c r="B9571">
        <v>2014</v>
      </c>
      <c r="C9571">
        <v>13</v>
      </c>
      <c r="D9571">
        <v>10</v>
      </c>
      <c r="E9571">
        <v>2446</v>
      </c>
    </row>
    <row r="9572" spans="1:5">
      <c r="A9572" t="s">
        <v>15</v>
      </c>
      <c r="B9572">
        <v>2014</v>
      </c>
      <c r="C9572">
        <v>13</v>
      </c>
      <c r="D9572">
        <v>118</v>
      </c>
      <c r="E9572">
        <v>34377</v>
      </c>
    </row>
    <row r="9573" spans="1:5">
      <c r="A9573" t="s">
        <v>16</v>
      </c>
      <c r="B9573">
        <v>2014</v>
      </c>
      <c r="C9573">
        <v>13</v>
      </c>
      <c r="D9573">
        <v>11</v>
      </c>
      <c r="E9573">
        <v>22013</v>
      </c>
    </row>
    <row r="9574" spans="1:5">
      <c r="A9574" t="s">
        <v>17</v>
      </c>
      <c r="B9574">
        <v>2014</v>
      </c>
      <c r="C9574">
        <v>13</v>
      </c>
      <c r="D9574">
        <v>14</v>
      </c>
      <c r="E9574">
        <v>2886</v>
      </c>
    </row>
    <row r="9575" spans="1:5">
      <c r="A9575" t="s">
        <v>18</v>
      </c>
      <c r="B9575">
        <v>2014</v>
      </c>
      <c r="C9575">
        <v>13</v>
      </c>
      <c r="D9575">
        <v>11</v>
      </c>
      <c r="E9575">
        <v>2581</v>
      </c>
    </row>
    <row r="9576" spans="1:5">
      <c r="A9576" t="s">
        <v>19</v>
      </c>
      <c r="B9576">
        <v>2014</v>
      </c>
      <c r="C9576">
        <v>13</v>
      </c>
      <c r="D9576">
        <v>2</v>
      </c>
      <c r="E9576">
        <v>1161</v>
      </c>
    </row>
    <row r="9577" spans="1:5">
      <c r="A9577" t="s">
        <v>20</v>
      </c>
      <c r="B9577">
        <v>2014</v>
      </c>
      <c r="C9577">
        <v>13</v>
      </c>
      <c r="D9577">
        <v>0</v>
      </c>
      <c r="E9577">
        <v>0</v>
      </c>
    </row>
    <row r="9578" spans="1:5">
      <c r="A9578" t="s">
        <v>21</v>
      </c>
      <c r="B9578">
        <v>2014</v>
      </c>
      <c r="C9578">
        <v>13</v>
      </c>
      <c r="D9578">
        <v>36</v>
      </c>
      <c r="E9578">
        <v>28540</v>
      </c>
    </row>
    <row r="9579" spans="1:5">
      <c r="A9579" t="s">
        <v>22</v>
      </c>
      <c r="B9579">
        <v>2014</v>
      </c>
      <c r="C9579">
        <v>13</v>
      </c>
      <c r="D9579">
        <v>15</v>
      </c>
      <c r="E9579">
        <v>1317</v>
      </c>
    </row>
    <row r="9580" spans="1:5">
      <c r="A9580" t="s">
        <v>23</v>
      </c>
      <c r="B9580">
        <v>2014</v>
      </c>
      <c r="C9580">
        <v>13</v>
      </c>
      <c r="D9580">
        <v>9</v>
      </c>
      <c r="E9580">
        <v>2217</v>
      </c>
    </row>
    <row r="9581" spans="1:5">
      <c r="A9581" t="s">
        <v>24</v>
      </c>
      <c r="B9581">
        <v>2014</v>
      </c>
      <c r="C9581">
        <v>13</v>
      </c>
      <c r="D9581">
        <v>103</v>
      </c>
      <c r="E9581">
        <v>55297</v>
      </c>
    </row>
    <row r="9582" spans="1:5">
      <c r="A9582" t="s">
        <v>25</v>
      </c>
      <c r="B9582">
        <v>2014</v>
      </c>
      <c r="C9582">
        <v>13</v>
      </c>
      <c r="D9582">
        <v>37</v>
      </c>
      <c r="E9582">
        <v>8377</v>
      </c>
    </row>
    <row r="9583" spans="1:5">
      <c r="A9583" t="s">
        <v>26</v>
      </c>
      <c r="B9583">
        <v>2014</v>
      </c>
      <c r="C9583">
        <v>13</v>
      </c>
      <c r="D9583">
        <v>20</v>
      </c>
      <c r="E9583">
        <v>32950</v>
      </c>
    </row>
    <row r="9584" spans="1:5">
      <c r="A9584" t="s">
        <v>27</v>
      </c>
      <c r="B9584">
        <v>2014</v>
      </c>
      <c r="C9584">
        <v>13</v>
      </c>
      <c r="D9584">
        <v>30</v>
      </c>
      <c r="E9584">
        <v>6997</v>
      </c>
    </row>
    <row r="9585" spans="1:5">
      <c r="A9585" t="s">
        <v>28</v>
      </c>
      <c r="B9585">
        <v>2014</v>
      </c>
      <c r="C9585">
        <v>13</v>
      </c>
      <c r="D9585">
        <v>15</v>
      </c>
      <c r="E9585">
        <v>22815</v>
      </c>
    </row>
    <row r="9586" spans="1:5">
      <c r="A9586" t="s">
        <v>29</v>
      </c>
      <c r="B9586">
        <v>2014</v>
      </c>
      <c r="C9586">
        <v>13</v>
      </c>
      <c r="D9586">
        <v>53</v>
      </c>
      <c r="E9586">
        <v>28186</v>
      </c>
    </row>
    <row r="9587" spans="1:5">
      <c r="A9587" t="s">
        <v>30</v>
      </c>
      <c r="B9587">
        <v>2014</v>
      </c>
      <c r="C9587">
        <v>13</v>
      </c>
      <c r="D9587">
        <v>31</v>
      </c>
      <c r="E9587">
        <v>5292</v>
      </c>
    </row>
    <row r="9588" spans="1:5">
      <c r="A9588" t="s">
        <v>31</v>
      </c>
      <c r="B9588">
        <v>2014</v>
      </c>
      <c r="C9588">
        <v>13</v>
      </c>
      <c r="D9588">
        <v>23</v>
      </c>
      <c r="E9588">
        <v>10535</v>
      </c>
    </row>
    <row r="9589" spans="1:5">
      <c r="A9589" t="s">
        <v>32</v>
      </c>
      <c r="B9589">
        <v>2014</v>
      </c>
      <c r="C9589">
        <v>13</v>
      </c>
      <c r="D9589">
        <v>48</v>
      </c>
      <c r="E9589">
        <v>28923</v>
      </c>
    </row>
    <row r="9590" spans="1:5">
      <c r="A9590" t="s">
        <v>33</v>
      </c>
      <c r="B9590">
        <v>2014</v>
      </c>
      <c r="C9590">
        <v>13</v>
      </c>
      <c r="D9590">
        <v>49</v>
      </c>
      <c r="E9590">
        <v>15505</v>
      </c>
    </row>
    <row r="9591" spans="1:5">
      <c r="A9591" t="s">
        <v>34</v>
      </c>
      <c r="B9591">
        <v>2014</v>
      </c>
      <c r="C9591">
        <v>13</v>
      </c>
      <c r="D9591">
        <v>17</v>
      </c>
      <c r="E9591">
        <v>5024</v>
      </c>
    </row>
    <row r="9592" spans="1:5">
      <c r="A9592" t="s">
        <v>35</v>
      </c>
      <c r="B9592">
        <v>2014</v>
      </c>
      <c r="C9592">
        <v>13</v>
      </c>
      <c r="D9592">
        <v>42</v>
      </c>
      <c r="E9592">
        <v>16908</v>
      </c>
    </row>
    <row r="9593" spans="1:5">
      <c r="A9593" t="s">
        <v>36</v>
      </c>
      <c r="B9593">
        <v>2014</v>
      </c>
      <c r="C9593">
        <v>13</v>
      </c>
      <c r="D9593">
        <v>21</v>
      </c>
      <c r="E9593">
        <v>5879</v>
      </c>
    </row>
    <row r="9594" spans="1:5">
      <c r="A9594" t="s">
        <v>37</v>
      </c>
      <c r="B9594">
        <v>2014</v>
      </c>
      <c r="C9594">
        <v>13</v>
      </c>
      <c r="D9594">
        <v>9</v>
      </c>
      <c r="E9594">
        <v>2879</v>
      </c>
    </row>
    <row r="9595" spans="1:5">
      <c r="A9595" t="s">
        <v>38</v>
      </c>
      <c r="B9595">
        <v>2014</v>
      </c>
      <c r="C9595">
        <v>13</v>
      </c>
      <c r="D9595">
        <v>15</v>
      </c>
      <c r="E9595">
        <v>2701</v>
      </c>
    </row>
    <row r="9596" spans="1:5">
      <c r="A9596" t="s">
        <v>39</v>
      </c>
      <c r="B9596">
        <v>2014</v>
      </c>
      <c r="C9596">
        <v>13</v>
      </c>
      <c r="D9596">
        <v>39</v>
      </c>
      <c r="E9596">
        <v>17662</v>
      </c>
    </row>
    <row r="9597" spans="1:5">
      <c r="A9597" t="s">
        <v>40</v>
      </c>
      <c r="B9597">
        <v>2014</v>
      </c>
      <c r="C9597">
        <v>13</v>
      </c>
      <c r="D9597">
        <v>21</v>
      </c>
      <c r="E9597">
        <v>4008</v>
      </c>
    </row>
    <row r="9598" spans="1:5">
      <c r="A9598" t="s">
        <v>41</v>
      </c>
      <c r="B9598">
        <v>2014</v>
      </c>
      <c r="C9598">
        <v>13</v>
      </c>
      <c r="D9598">
        <v>25</v>
      </c>
      <c r="E9598">
        <v>10381</v>
      </c>
    </row>
    <row r="9599" spans="1:5">
      <c r="A9599" t="s">
        <v>42</v>
      </c>
      <c r="B9599">
        <v>2014</v>
      </c>
      <c r="C9599">
        <v>13</v>
      </c>
      <c r="D9599">
        <v>25</v>
      </c>
      <c r="E9599">
        <v>10831</v>
      </c>
    </row>
    <row r="9600" spans="1:5">
      <c r="A9600" t="s">
        <v>43</v>
      </c>
      <c r="B9600">
        <v>2014</v>
      </c>
      <c r="C9600">
        <v>13</v>
      </c>
      <c r="D9600">
        <v>151</v>
      </c>
      <c r="E9600">
        <v>17203</v>
      </c>
    </row>
    <row r="9601" spans="1:5">
      <c r="A9601" t="s">
        <v>44</v>
      </c>
      <c r="B9601">
        <v>2014</v>
      </c>
      <c r="C9601">
        <v>13</v>
      </c>
      <c r="D9601">
        <v>47</v>
      </c>
      <c r="E9601">
        <v>15754</v>
      </c>
    </row>
    <row r="9602" spans="1:5">
      <c r="A9602" t="s">
        <v>45</v>
      </c>
      <c r="B9602">
        <v>2014</v>
      </c>
      <c r="C9602">
        <v>13</v>
      </c>
      <c r="D9602">
        <v>10</v>
      </c>
      <c r="E9602">
        <v>2146</v>
      </c>
    </row>
    <row r="9603" spans="1:5">
      <c r="A9603" t="s">
        <v>46</v>
      </c>
      <c r="B9603">
        <v>2014</v>
      </c>
      <c r="C9603">
        <v>13</v>
      </c>
      <c r="D9603">
        <v>50</v>
      </c>
      <c r="E9603">
        <v>15447</v>
      </c>
    </row>
    <row r="9604" spans="1:5">
      <c r="A9604" t="s">
        <v>47</v>
      </c>
      <c r="B9604">
        <v>2014</v>
      </c>
      <c r="C9604">
        <v>13</v>
      </c>
      <c r="D9604">
        <v>22</v>
      </c>
      <c r="E9604">
        <v>4523</v>
      </c>
    </row>
    <row r="9605" spans="1:5">
      <c r="A9605" t="s">
        <v>48</v>
      </c>
      <c r="B9605">
        <v>2014</v>
      </c>
      <c r="C9605">
        <v>13</v>
      </c>
      <c r="D9605">
        <v>15</v>
      </c>
      <c r="E9605">
        <v>2354</v>
      </c>
    </row>
    <row r="9606" spans="1:5">
      <c r="A9606" t="s">
        <v>49</v>
      </c>
      <c r="B9606">
        <v>2014</v>
      </c>
      <c r="C9606">
        <v>13</v>
      </c>
      <c r="D9606">
        <v>42</v>
      </c>
      <c r="E9606">
        <v>10944</v>
      </c>
    </row>
    <row r="9607" spans="1:5">
      <c r="A9607" t="s">
        <v>50</v>
      </c>
      <c r="B9607">
        <v>2014</v>
      </c>
      <c r="C9607">
        <v>13</v>
      </c>
      <c r="D9607">
        <v>20</v>
      </c>
      <c r="E9607">
        <v>6123</v>
      </c>
    </row>
    <row r="9608" spans="1:5">
      <c r="A9608" t="s">
        <v>51</v>
      </c>
      <c r="B9608">
        <v>2014</v>
      </c>
      <c r="C9608">
        <v>13</v>
      </c>
      <c r="D9608">
        <v>14</v>
      </c>
      <c r="E9608">
        <v>6134</v>
      </c>
    </row>
    <row r="9609" spans="1:5">
      <c r="A9609" t="s">
        <v>52</v>
      </c>
      <c r="B9609">
        <v>2014</v>
      </c>
      <c r="C9609">
        <v>13</v>
      </c>
      <c r="D9609">
        <v>24</v>
      </c>
      <c r="E9609">
        <v>5857</v>
      </c>
    </row>
    <row r="9610" spans="1:5">
      <c r="A9610" t="s">
        <v>53</v>
      </c>
      <c r="B9610">
        <v>2014</v>
      </c>
      <c r="C9610">
        <v>13</v>
      </c>
      <c r="D9610">
        <v>51</v>
      </c>
      <c r="E9610">
        <v>9746</v>
      </c>
    </row>
    <row r="9611" spans="1:5">
      <c r="A9611" t="s">
        <v>54</v>
      </c>
      <c r="B9611">
        <v>2014</v>
      </c>
      <c r="C9611">
        <v>13</v>
      </c>
      <c r="D9611">
        <v>111</v>
      </c>
      <c r="E9611">
        <v>39954</v>
      </c>
    </row>
    <row r="9612" spans="1:5">
      <c r="A9612" t="s">
        <v>55</v>
      </c>
      <c r="B9612">
        <v>2014</v>
      </c>
      <c r="C9612">
        <v>13</v>
      </c>
      <c r="D9612">
        <v>43</v>
      </c>
      <c r="E9612">
        <v>18485</v>
      </c>
    </row>
    <row r="9613" spans="1:5">
      <c r="A9613" t="s">
        <v>56</v>
      </c>
      <c r="B9613">
        <v>2014</v>
      </c>
      <c r="C9613">
        <v>13</v>
      </c>
      <c r="D9613">
        <v>9</v>
      </c>
      <c r="E9613">
        <v>2302</v>
      </c>
    </row>
    <row r="9614" spans="1:5">
      <c r="A9614" t="s">
        <v>57</v>
      </c>
      <c r="B9614">
        <v>2014</v>
      </c>
      <c r="C9614">
        <v>13</v>
      </c>
      <c r="D9614">
        <v>106</v>
      </c>
      <c r="E9614">
        <v>67670</v>
      </c>
    </row>
    <row r="9615" spans="1:5">
      <c r="A9615" t="s">
        <v>58</v>
      </c>
      <c r="B9615">
        <v>2014</v>
      </c>
      <c r="C9615">
        <v>13</v>
      </c>
      <c r="D9615">
        <v>11</v>
      </c>
      <c r="E9615">
        <v>3808</v>
      </c>
    </row>
    <row r="9616" spans="1:5">
      <c r="A9616" t="s">
        <v>59</v>
      </c>
      <c r="B9616">
        <v>2014</v>
      </c>
      <c r="C9616">
        <v>13</v>
      </c>
      <c r="D9616">
        <v>34</v>
      </c>
      <c r="E9616">
        <v>13388</v>
      </c>
    </row>
    <row r="9617" spans="1:5">
      <c r="A9617" t="s">
        <v>60</v>
      </c>
      <c r="B9617">
        <v>2014</v>
      </c>
      <c r="C9617">
        <v>13</v>
      </c>
      <c r="D9617">
        <v>28</v>
      </c>
      <c r="E9617">
        <v>6237</v>
      </c>
    </row>
    <row r="9618" spans="1:5">
      <c r="A9618" t="s">
        <v>61</v>
      </c>
      <c r="B9618">
        <v>2014</v>
      </c>
      <c r="C9618">
        <v>13</v>
      </c>
      <c r="D9618">
        <v>19</v>
      </c>
      <c r="E9618">
        <v>4772</v>
      </c>
    </row>
    <row r="9619" spans="1:5">
      <c r="A9619" t="s">
        <v>64</v>
      </c>
      <c r="B9619">
        <v>2014</v>
      </c>
      <c r="C9619">
        <v>13</v>
      </c>
      <c r="D9619">
        <v>1</v>
      </c>
      <c r="E9619">
        <v>725</v>
      </c>
    </row>
    <row r="9620" spans="1:5">
      <c r="A9620" t="s">
        <v>63</v>
      </c>
      <c r="B9620">
        <v>2014</v>
      </c>
      <c r="C9620">
        <v>13</v>
      </c>
      <c r="D9620">
        <v>1</v>
      </c>
      <c r="E9620">
        <v>424</v>
      </c>
    </row>
    <row r="9621" spans="1:5">
      <c r="A9621" t="s">
        <v>62</v>
      </c>
      <c r="B9621">
        <v>2014</v>
      </c>
      <c r="C9621">
        <v>13</v>
      </c>
      <c r="D9621">
        <v>66</v>
      </c>
      <c r="E9621">
        <v>105811</v>
      </c>
    </row>
    <row r="9622" spans="1:5">
      <c r="A9622" t="s">
        <v>6</v>
      </c>
      <c r="B9622">
        <v>2014</v>
      </c>
      <c r="C9622">
        <v>14</v>
      </c>
      <c r="D9622">
        <v>21</v>
      </c>
      <c r="E9622">
        <v>8235</v>
      </c>
    </row>
    <row r="9623" spans="1:5">
      <c r="A9623" t="s">
        <v>12</v>
      </c>
      <c r="B9623">
        <v>2014</v>
      </c>
      <c r="C9623">
        <v>14</v>
      </c>
      <c r="D9623">
        <v>9</v>
      </c>
      <c r="E9623">
        <v>2188</v>
      </c>
    </row>
    <row r="9624" spans="1:5">
      <c r="A9624" t="s">
        <v>13</v>
      </c>
      <c r="B9624">
        <v>2014</v>
      </c>
      <c r="C9624">
        <v>14</v>
      </c>
      <c r="D9624">
        <v>53</v>
      </c>
      <c r="E9624">
        <v>19718</v>
      </c>
    </row>
    <row r="9625" spans="1:5">
      <c r="A9625" t="s">
        <v>14</v>
      </c>
      <c r="B9625">
        <v>2014</v>
      </c>
      <c r="C9625">
        <v>14</v>
      </c>
      <c r="D9625">
        <v>10</v>
      </c>
      <c r="E9625">
        <v>3180</v>
      </c>
    </row>
    <row r="9626" spans="1:5">
      <c r="A9626" t="s">
        <v>15</v>
      </c>
      <c r="B9626">
        <v>2014</v>
      </c>
      <c r="C9626">
        <v>14</v>
      </c>
      <c r="D9626">
        <v>116</v>
      </c>
      <c r="E9626">
        <v>33370</v>
      </c>
    </row>
    <row r="9627" spans="1:5">
      <c r="A9627" t="s">
        <v>16</v>
      </c>
      <c r="B9627">
        <v>2014</v>
      </c>
      <c r="C9627">
        <v>14</v>
      </c>
      <c r="D9627">
        <v>11</v>
      </c>
      <c r="E9627">
        <v>22356</v>
      </c>
    </row>
    <row r="9628" spans="1:5">
      <c r="A9628" t="s">
        <v>17</v>
      </c>
      <c r="B9628">
        <v>2014</v>
      </c>
      <c r="C9628">
        <v>14</v>
      </c>
      <c r="D9628">
        <v>15</v>
      </c>
      <c r="E9628">
        <v>3114</v>
      </c>
    </row>
    <row r="9629" spans="1:5">
      <c r="A9629" t="s">
        <v>18</v>
      </c>
      <c r="B9629">
        <v>2014</v>
      </c>
      <c r="C9629">
        <v>14</v>
      </c>
      <c r="D9629">
        <v>11</v>
      </c>
      <c r="E9629">
        <v>2492</v>
      </c>
    </row>
    <row r="9630" spans="1:5">
      <c r="A9630" t="s">
        <v>19</v>
      </c>
      <c r="B9630">
        <v>2014</v>
      </c>
      <c r="C9630">
        <v>14</v>
      </c>
      <c r="D9630">
        <v>2</v>
      </c>
      <c r="E9630">
        <v>1089</v>
      </c>
    </row>
    <row r="9631" spans="1:5">
      <c r="A9631" t="s">
        <v>20</v>
      </c>
      <c r="B9631">
        <v>2014</v>
      </c>
      <c r="C9631">
        <v>14</v>
      </c>
      <c r="D9631">
        <v>0</v>
      </c>
      <c r="E9631">
        <v>0</v>
      </c>
    </row>
    <row r="9632" spans="1:5">
      <c r="A9632" t="s">
        <v>21</v>
      </c>
      <c r="B9632">
        <v>2014</v>
      </c>
      <c r="C9632">
        <v>14</v>
      </c>
      <c r="D9632">
        <v>35</v>
      </c>
      <c r="E9632">
        <v>28636</v>
      </c>
    </row>
    <row r="9633" spans="1:5">
      <c r="A9633" t="s">
        <v>22</v>
      </c>
      <c r="B9633">
        <v>2014</v>
      </c>
      <c r="C9633">
        <v>14</v>
      </c>
      <c r="D9633">
        <v>14</v>
      </c>
      <c r="E9633">
        <v>1221</v>
      </c>
    </row>
    <row r="9634" spans="1:5">
      <c r="A9634" t="s">
        <v>23</v>
      </c>
      <c r="B9634">
        <v>2014</v>
      </c>
      <c r="C9634">
        <v>14</v>
      </c>
      <c r="D9634">
        <v>8</v>
      </c>
      <c r="E9634">
        <v>2480</v>
      </c>
    </row>
    <row r="9635" spans="1:5">
      <c r="A9635" t="s">
        <v>24</v>
      </c>
      <c r="B9635">
        <v>2014</v>
      </c>
      <c r="C9635">
        <v>14</v>
      </c>
      <c r="D9635">
        <v>107</v>
      </c>
      <c r="E9635">
        <v>58978</v>
      </c>
    </row>
    <row r="9636" spans="1:5">
      <c r="A9636" t="s">
        <v>25</v>
      </c>
      <c r="B9636">
        <v>2014</v>
      </c>
      <c r="C9636">
        <v>14</v>
      </c>
      <c r="D9636">
        <v>36</v>
      </c>
      <c r="E9636">
        <v>8794</v>
      </c>
    </row>
    <row r="9637" spans="1:5">
      <c r="A9637" t="s">
        <v>26</v>
      </c>
      <c r="B9637">
        <v>2014</v>
      </c>
      <c r="C9637">
        <v>14</v>
      </c>
      <c r="D9637">
        <v>15</v>
      </c>
      <c r="E9637">
        <v>30787</v>
      </c>
    </row>
    <row r="9638" spans="1:5">
      <c r="A9638" t="s">
        <v>27</v>
      </c>
      <c r="B9638">
        <v>2014</v>
      </c>
      <c r="C9638">
        <v>14</v>
      </c>
      <c r="D9638">
        <v>29</v>
      </c>
      <c r="E9638">
        <v>6490</v>
      </c>
    </row>
    <row r="9639" spans="1:5">
      <c r="A9639" t="s">
        <v>28</v>
      </c>
      <c r="B9639">
        <v>2014</v>
      </c>
      <c r="C9639">
        <v>14</v>
      </c>
      <c r="D9639">
        <v>16</v>
      </c>
      <c r="E9639">
        <v>17880</v>
      </c>
    </row>
    <row r="9640" spans="1:5">
      <c r="A9640" t="s">
        <v>29</v>
      </c>
      <c r="B9640">
        <v>2014</v>
      </c>
      <c r="C9640">
        <v>14</v>
      </c>
      <c r="D9640">
        <v>54</v>
      </c>
      <c r="E9640">
        <v>31299</v>
      </c>
    </row>
    <row r="9641" spans="1:5">
      <c r="A9641" t="s">
        <v>30</v>
      </c>
      <c r="B9641">
        <v>2014</v>
      </c>
      <c r="C9641">
        <v>14</v>
      </c>
      <c r="D9641">
        <v>32</v>
      </c>
      <c r="E9641">
        <v>5432</v>
      </c>
    </row>
    <row r="9642" spans="1:5">
      <c r="A9642" t="s">
        <v>31</v>
      </c>
      <c r="B9642">
        <v>2014</v>
      </c>
      <c r="C9642">
        <v>14</v>
      </c>
      <c r="D9642">
        <v>17</v>
      </c>
      <c r="E9642">
        <v>9209</v>
      </c>
    </row>
    <row r="9643" spans="1:5">
      <c r="A9643" t="s">
        <v>32</v>
      </c>
      <c r="B9643">
        <v>2014</v>
      </c>
      <c r="C9643">
        <v>14</v>
      </c>
      <c r="D9643">
        <v>50</v>
      </c>
      <c r="E9643">
        <v>29276</v>
      </c>
    </row>
    <row r="9644" spans="1:5">
      <c r="A9644" t="s">
        <v>33</v>
      </c>
      <c r="B9644">
        <v>2014</v>
      </c>
      <c r="C9644">
        <v>14</v>
      </c>
      <c r="D9644">
        <v>48</v>
      </c>
      <c r="E9644">
        <v>14825</v>
      </c>
    </row>
    <row r="9645" spans="1:5">
      <c r="A9645" t="s">
        <v>34</v>
      </c>
      <c r="B9645">
        <v>2014</v>
      </c>
      <c r="C9645">
        <v>14</v>
      </c>
      <c r="D9645">
        <v>16</v>
      </c>
      <c r="E9645">
        <v>4488</v>
      </c>
    </row>
    <row r="9646" spans="1:5">
      <c r="A9646" t="s">
        <v>35</v>
      </c>
      <c r="B9646">
        <v>2014</v>
      </c>
      <c r="C9646">
        <v>14</v>
      </c>
      <c r="D9646">
        <v>43</v>
      </c>
      <c r="E9646">
        <v>16842</v>
      </c>
    </row>
    <row r="9647" spans="1:5">
      <c r="A9647" t="s">
        <v>36</v>
      </c>
      <c r="B9647">
        <v>2014</v>
      </c>
      <c r="C9647">
        <v>14</v>
      </c>
      <c r="D9647">
        <v>20</v>
      </c>
      <c r="E9647">
        <v>6572</v>
      </c>
    </row>
    <row r="9648" spans="1:5">
      <c r="A9648" t="s">
        <v>37</v>
      </c>
      <c r="B9648">
        <v>2014</v>
      </c>
      <c r="C9648">
        <v>14</v>
      </c>
      <c r="D9648">
        <v>9</v>
      </c>
      <c r="E9648">
        <v>2068</v>
      </c>
    </row>
    <row r="9649" spans="1:5">
      <c r="A9649" t="s">
        <v>38</v>
      </c>
      <c r="B9649">
        <v>2014</v>
      </c>
      <c r="C9649">
        <v>14</v>
      </c>
      <c r="D9649">
        <v>15</v>
      </c>
      <c r="E9649">
        <v>2604</v>
      </c>
    </row>
    <row r="9650" spans="1:5">
      <c r="A9650" t="s">
        <v>39</v>
      </c>
      <c r="B9650">
        <v>2014</v>
      </c>
      <c r="C9650">
        <v>14</v>
      </c>
      <c r="D9650">
        <v>39</v>
      </c>
      <c r="E9650">
        <v>17080</v>
      </c>
    </row>
    <row r="9651" spans="1:5">
      <c r="A9651" t="s">
        <v>40</v>
      </c>
      <c r="B9651">
        <v>2014</v>
      </c>
      <c r="C9651">
        <v>14</v>
      </c>
      <c r="D9651">
        <v>25</v>
      </c>
      <c r="E9651">
        <v>4419</v>
      </c>
    </row>
    <row r="9652" spans="1:5">
      <c r="A9652" t="s">
        <v>41</v>
      </c>
      <c r="B9652">
        <v>2014</v>
      </c>
      <c r="C9652">
        <v>14</v>
      </c>
      <c r="D9652">
        <v>25</v>
      </c>
      <c r="E9652">
        <v>10991</v>
      </c>
    </row>
    <row r="9653" spans="1:5">
      <c r="A9653" t="s">
        <v>42</v>
      </c>
      <c r="B9653">
        <v>2014</v>
      </c>
      <c r="C9653">
        <v>14</v>
      </c>
      <c r="D9653">
        <v>27</v>
      </c>
      <c r="E9653">
        <v>10897</v>
      </c>
    </row>
    <row r="9654" spans="1:5">
      <c r="A9654" t="s">
        <v>43</v>
      </c>
      <c r="B9654">
        <v>2014</v>
      </c>
      <c r="C9654">
        <v>14</v>
      </c>
      <c r="D9654">
        <v>148</v>
      </c>
      <c r="E9654">
        <v>15003</v>
      </c>
    </row>
    <row r="9655" spans="1:5">
      <c r="A9655" t="s">
        <v>44</v>
      </c>
      <c r="B9655">
        <v>2014</v>
      </c>
      <c r="C9655">
        <v>14</v>
      </c>
      <c r="D9655">
        <v>49</v>
      </c>
      <c r="E9655">
        <v>15200</v>
      </c>
    </row>
    <row r="9656" spans="1:5">
      <c r="A9656" t="s">
        <v>45</v>
      </c>
      <c r="B9656">
        <v>2014</v>
      </c>
      <c r="C9656">
        <v>14</v>
      </c>
      <c r="D9656">
        <v>9</v>
      </c>
      <c r="E9656">
        <v>1462</v>
      </c>
    </row>
    <row r="9657" spans="1:5">
      <c r="A9657" t="s">
        <v>46</v>
      </c>
      <c r="B9657">
        <v>2014</v>
      </c>
      <c r="C9657">
        <v>14</v>
      </c>
      <c r="D9657">
        <v>48</v>
      </c>
      <c r="E9657">
        <v>14921</v>
      </c>
    </row>
    <row r="9658" spans="1:5">
      <c r="A9658" t="s">
        <v>47</v>
      </c>
      <c r="B9658">
        <v>2014</v>
      </c>
      <c r="C9658">
        <v>14</v>
      </c>
      <c r="D9658">
        <v>20</v>
      </c>
      <c r="E9658">
        <v>3955</v>
      </c>
    </row>
    <row r="9659" spans="1:5">
      <c r="A9659" t="s">
        <v>48</v>
      </c>
      <c r="B9659">
        <v>2014</v>
      </c>
      <c r="C9659">
        <v>14</v>
      </c>
      <c r="D9659">
        <v>13</v>
      </c>
      <c r="E9659">
        <v>3013</v>
      </c>
    </row>
    <row r="9660" spans="1:5">
      <c r="A9660" t="s">
        <v>49</v>
      </c>
      <c r="B9660">
        <v>2014</v>
      </c>
      <c r="C9660">
        <v>14</v>
      </c>
      <c r="D9660">
        <v>41</v>
      </c>
      <c r="E9660">
        <v>13306</v>
      </c>
    </row>
    <row r="9661" spans="1:5">
      <c r="A9661" t="s">
        <v>50</v>
      </c>
      <c r="B9661">
        <v>2014</v>
      </c>
      <c r="C9661">
        <v>14</v>
      </c>
      <c r="D9661">
        <v>20</v>
      </c>
      <c r="E9661">
        <v>6702</v>
      </c>
    </row>
    <row r="9662" spans="1:5">
      <c r="A9662" t="s">
        <v>51</v>
      </c>
      <c r="B9662">
        <v>2014</v>
      </c>
      <c r="C9662">
        <v>14</v>
      </c>
      <c r="D9662">
        <v>14</v>
      </c>
      <c r="E9662">
        <v>6190</v>
      </c>
    </row>
    <row r="9663" spans="1:5">
      <c r="A9663" t="s">
        <v>52</v>
      </c>
      <c r="B9663">
        <v>2014</v>
      </c>
      <c r="C9663">
        <v>14</v>
      </c>
      <c r="D9663">
        <v>23</v>
      </c>
      <c r="E9663">
        <v>5321</v>
      </c>
    </row>
    <row r="9664" spans="1:5">
      <c r="A9664" t="s">
        <v>53</v>
      </c>
      <c r="B9664">
        <v>2014</v>
      </c>
      <c r="C9664">
        <v>14</v>
      </c>
      <c r="D9664">
        <v>53</v>
      </c>
      <c r="E9664">
        <v>9845</v>
      </c>
    </row>
    <row r="9665" spans="1:5">
      <c r="A9665" t="s">
        <v>54</v>
      </c>
      <c r="B9665">
        <v>2014</v>
      </c>
      <c r="C9665">
        <v>14</v>
      </c>
      <c r="D9665">
        <v>108</v>
      </c>
      <c r="E9665">
        <v>39697</v>
      </c>
    </row>
    <row r="9666" spans="1:5">
      <c r="A9666" t="s">
        <v>55</v>
      </c>
      <c r="B9666">
        <v>2014</v>
      </c>
      <c r="C9666">
        <v>14</v>
      </c>
      <c r="D9666">
        <v>45</v>
      </c>
      <c r="E9666">
        <v>18238</v>
      </c>
    </row>
    <row r="9667" spans="1:5">
      <c r="A9667" t="s">
        <v>56</v>
      </c>
      <c r="B9667">
        <v>2014</v>
      </c>
      <c r="C9667">
        <v>14</v>
      </c>
      <c r="D9667">
        <v>9</v>
      </c>
      <c r="E9667">
        <v>2464</v>
      </c>
    </row>
    <row r="9668" spans="1:5">
      <c r="A9668" t="s">
        <v>57</v>
      </c>
      <c r="B9668">
        <v>2014</v>
      </c>
      <c r="C9668">
        <v>14</v>
      </c>
      <c r="D9668">
        <v>107</v>
      </c>
      <c r="E9668">
        <v>70956</v>
      </c>
    </row>
    <row r="9669" spans="1:5">
      <c r="A9669" t="s">
        <v>58</v>
      </c>
      <c r="B9669">
        <v>2014</v>
      </c>
      <c r="C9669">
        <v>14</v>
      </c>
      <c r="D9669">
        <v>11</v>
      </c>
      <c r="E9669">
        <v>4163</v>
      </c>
    </row>
    <row r="9670" spans="1:5">
      <c r="A9670" t="s">
        <v>59</v>
      </c>
      <c r="B9670">
        <v>2014</v>
      </c>
      <c r="C9670">
        <v>14</v>
      </c>
      <c r="D9670">
        <v>37</v>
      </c>
      <c r="E9670">
        <v>13056</v>
      </c>
    </row>
    <row r="9671" spans="1:5">
      <c r="A9671" t="s">
        <v>60</v>
      </c>
      <c r="B9671">
        <v>2014</v>
      </c>
      <c r="C9671">
        <v>14</v>
      </c>
      <c r="D9671">
        <v>26</v>
      </c>
      <c r="E9671">
        <v>6462</v>
      </c>
    </row>
    <row r="9672" spans="1:5">
      <c r="A9672" t="s">
        <v>61</v>
      </c>
      <c r="B9672">
        <v>2014</v>
      </c>
      <c r="C9672">
        <v>14</v>
      </c>
      <c r="D9672">
        <v>17</v>
      </c>
      <c r="E9672">
        <v>4175</v>
      </c>
    </row>
    <row r="9673" spans="1:5">
      <c r="A9673" t="s">
        <v>64</v>
      </c>
      <c r="B9673">
        <v>2014</v>
      </c>
      <c r="C9673">
        <v>14</v>
      </c>
      <c r="D9673">
        <v>1</v>
      </c>
      <c r="E9673">
        <v>660</v>
      </c>
    </row>
    <row r="9674" spans="1:5">
      <c r="A9674" t="s">
        <v>63</v>
      </c>
      <c r="B9674">
        <v>2014</v>
      </c>
      <c r="C9674">
        <v>14</v>
      </c>
      <c r="D9674">
        <v>1</v>
      </c>
      <c r="E9674">
        <v>406</v>
      </c>
    </row>
    <row r="9675" spans="1:5">
      <c r="A9675" t="s">
        <v>62</v>
      </c>
      <c r="B9675">
        <v>2014</v>
      </c>
      <c r="C9675">
        <v>14</v>
      </c>
      <c r="D9675">
        <v>64</v>
      </c>
      <c r="E9675">
        <v>104861</v>
      </c>
    </row>
    <row r="9676" spans="1:5">
      <c r="A9676" t="s">
        <v>6</v>
      </c>
      <c r="B9676">
        <v>2014</v>
      </c>
      <c r="C9676">
        <v>15</v>
      </c>
      <c r="D9676">
        <v>22</v>
      </c>
      <c r="E9676">
        <v>8556</v>
      </c>
    </row>
    <row r="9677" spans="1:5">
      <c r="A9677" t="s">
        <v>12</v>
      </c>
      <c r="B9677">
        <v>2014</v>
      </c>
      <c r="C9677">
        <v>15</v>
      </c>
      <c r="D9677">
        <v>8</v>
      </c>
      <c r="E9677">
        <v>1981</v>
      </c>
    </row>
    <row r="9678" spans="1:5">
      <c r="A9678" t="s">
        <v>13</v>
      </c>
      <c r="B9678">
        <v>2014</v>
      </c>
      <c r="C9678">
        <v>15</v>
      </c>
      <c r="D9678">
        <v>52</v>
      </c>
      <c r="E9678">
        <v>20044</v>
      </c>
    </row>
    <row r="9679" spans="1:5">
      <c r="A9679" t="s">
        <v>14</v>
      </c>
      <c r="B9679">
        <v>2014</v>
      </c>
      <c r="C9679">
        <v>15</v>
      </c>
      <c r="D9679">
        <v>9</v>
      </c>
      <c r="E9679">
        <v>2538</v>
      </c>
    </row>
    <row r="9680" spans="1:5">
      <c r="A9680" t="s">
        <v>15</v>
      </c>
      <c r="B9680">
        <v>2014</v>
      </c>
      <c r="C9680">
        <v>15</v>
      </c>
      <c r="D9680">
        <v>112</v>
      </c>
      <c r="E9680">
        <v>35475</v>
      </c>
    </row>
    <row r="9681" spans="1:5">
      <c r="A9681" t="s">
        <v>16</v>
      </c>
      <c r="B9681">
        <v>2014</v>
      </c>
      <c r="C9681">
        <v>15</v>
      </c>
      <c r="D9681">
        <v>11</v>
      </c>
      <c r="E9681">
        <v>23945</v>
      </c>
    </row>
    <row r="9682" spans="1:5">
      <c r="A9682" t="s">
        <v>17</v>
      </c>
      <c r="B9682">
        <v>2014</v>
      </c>
      <c r="C9682">
        <v>15</v>
      </c>
      <c r="D9682">
        <v>27</v>
      </c>
      <c r="E9682">
        <v>5696</v>
      </c>
    </row>
    <row r="9683" spans="1:5">
      <c r="A9683" t="s">
        <v>18</v>
      </c>
      <c r="B9683">
        <v>2014</v>
      </c>
      <c r="C9683">
        <v>15</v>
      </c>
      <c r="D9683">
        <v>11</v>
      </c>
      <c r="E9683">
        <v>2429</v>
      </c>
    </row>
    <row r="9684" spans="1:5">
      <c r="A9684" t="s">
        <v>19</v>
      </c>
      <c r="B9684">
        <v>2014</v>
      </c>
      <c r="C9684">
        <v>15</v>
      </c>
      <c r="D9684">
        <v>2</v>
      </c>
      <c r="E9684">
        <v>904</v>
      </c>
    </row>
    <row r="9685" spans="1:5">
      <c r="A9685" t="s">
        <v>20</v>
      </c>
      <c r="B9685">
        <v>2014</v>
      </c>
      <c r="C9685">
        <v>15</v>
      </c>
      <c r="D9685">
        <v>0</v>
      </c>
      <c r="E9685">
        <v>0</v>
      </c>
    </row>
    <row r="9686" spans="1:5">
      <c r="A9686" t="s">
        <v>21</v>
      </c>
      <c r="B9686">
        <v>2014</v>
      </c>
      <c r="C9686">
        <v>15</v>
      </c>
      <c r="D9686">
        <v>32</v>
      </c>
      <c r="E9686">
        <v>27660</v>
      </c>
    </row>
    <row r="9687" spans="1:5">
      <c r="A9687" t="s">
        <v>22</v>
      </c>
      <c r="B9687">
        <v>2014</v>
      </c>
      <c r="C9687">
        <v>15</v>
      </c>
      <c r="D9687">
        <v>14</v>
      </c>
      <c r="E9687">
        <v>1622</v>
      </c>
    </row>
    <row r="9688" spans="1:5">
      <c r="A9688" t="s">
        <v>23</v>
      </c>
      <c r="B9688">
        <v>2014</v>
      </c>
      <c r="C9688">
        <v>15</v>
      </c>
      <c r="D9688">
        <v>9</v>
      </c>
      <c r="E9688">
        <v>2839</v>
      </c>
    </row>
    <row r="9689" spans="1:5">
      <c r="A9689" t="s">
        <v>24</v>
      </c>
      <c r="B9689">
        <v>2014</v>
      </c>
      <c r="C9689">
        <v>15</v>
      </c>
      <c r="D9689">
        <v>104</v>
      </c>
      <c r="E9689">
        <v>60506</v>
      </c>
    </row>
    <row r="9690" spans="1:5">
      <c r="A9690" t="s">
        <v>25</v>
      </c>
      <c r="B9690">
        <v>2014</v>
      </c>
      <c r="C9690">
        <v>15</v>
      </c>
      <c r="D9690">
        <v>36</v>
      </c>
      <c r="E9690">
        <v>8631</v>
      </c>
    </row>
    <row r="9691" spans="1:5">
      <c r="A9691" t="s">
        <v>26</v>
      </c>
      <c r="B9691">
        <v>2014</v>
      </c>
      <c r="C9691">
        <v>15</v>
      </c>
      <c r="D9691">
        <v>16</v>
      </c>
      <c r="E9691">
        <v>31097</v>
      </c>
    </row>
    <row r="9692" spans="1:5">
      <c r="A9692" t="s">
        <v>27</v>
      </c>
      <c r="B9692">
        <v>2014</v>
      </c>
      <c r="C9692">
        <v>15</v>
      </c>
      <c r="D9692">
        <v>28</v>
      </c>
      <c r="E9692">
        <v>6821</v>
      </c>
    </row>
    <row r="9693" spans="1:5">
      <c r="A9693" t="s">
        <v>28</v>
      </c>
      <c r="B9693">
        <v>2014</v>
      </c>
      <c r="C9693">
        <v>15</v>
      </c>
      <c r="D9693">
        <v>16</v>
      </c>
      <c r="E9693">
        <v>20575</v>
      </c>
    </row>
    <row r="9694" spans="1:5">
      <c r="A9694" t="s">
        <v>29</v>
      </c>
      <c r="B9694">
        <v>2014</v>
      </c>
      <c r="C9694">
        <v>15</v>
      </c>
      <c r="D9694">
        <v>56</v>
      </c>
      <c r="E9694">
        <v>32876</v>
      </c>
    </row>
    <row r="9695" spans="1:5">
      <c r="A9695" t="s">
        <v>30</v>
      </c>
      <c r="B9695">
        <v>2014</v>
      </c>
      <c r="C9695">
        <v>15</v>
      </c>
      <c r="D9695">
        <v>31</v>
      </c>
      <c r="E9695">
        <v>5440</v>
      </c>
    </row>
    <row r="9696" spans="1:5">
      <c r="A9696" t="s">
        <v>31</v>
      </c>
      <c r="B9696">
        <v>2014</v>
      </c>
      <c r="C9696">
        <v>15</v>
      </c>
      <c r="D9696">
        <v>19</v>
      </c>
      <c r="E9696">
        <v>10526</v>
      </c>
    </row>
    <row r="9697" spans="1:5">
      <c r="A9697" t="s">
        <v>32</v>
      </c>
      <c r="B9697">
        <v>2014</v>
      </c>
      <c r="C9697">
        <v>15</v>
      </c>
      <c r="D9697">
        <v>46</v>
      </c>
      <c r="E9697">
        <v>28846</v>
      </c>
    </row>
    <row r="9698" spans="1:5">
      <c r="A9698" t="s">
        <v>33</v>
      </c>
      <c r="B9698">
        <v>2014</v>
      </c>
      <c r="C9698">
        <v>15</v>
      </c>
      <c r="D9698">
        <v>43</v>
      </c>
      <c r="E9698">
        <v>13462</v>
      </c>
    </row>
    <row r="9699" spans="1:5">
      <c r="A9699" t="s">
        <v>34</v>
      </c>
      <c r="B9699">
        <v>2014</v>
      </c>
      <c r="C9699">
        <v>15</v>
      </c>
      <c r="D9699">
        <v>15</v>
      </c>
      <c r="E9699">
        <v>4644</v>
      </c>
    </row>
    <row r="9700" spans="1:5">
      <c r="A9700" t="s">
        <v>35</v>
      </c>
      <c r="B9700">
        <v>2014</v>
      </c>
      <c r="C9700">
        <v>15</v>
      </c>
      <c r="D9700">
        <v>43</v>
      </c>
      <c r="E9700">
        <v>16519</v>
      </c>
    </row>
    <row r="9701" spans="1:5">
      <c r="A9701" t="s">
        <v>36</v>
      </c>
      <c r="B9701">
        <v>2014</v>
      </c>
      <c r="C9701">
        <v>15</v>
      </c>
      <c r="D9701">
        <v>20</v>
      </c>
      <c r="E9701">
        <v>6867</v>
      </c>
    </row>
    <row r="9702" spans="1:5">
      <c r="A9702" t="s">
        <v>37</v>
      </c>
      <c r="B9702">
        <v>2014</v>
      </c>
      <c r="C9702">
        <v>15</v>
      </c>
      <c r="D9702">
        <v>9</v>
      </c>
      <c r="E9702">
        <v>2968</v>
      </c>
    </row>
    <row r="9703" spans="1:5">
      <c r="A9703" t="s">
        <v>38</v>
      </c>
      <c r="B9703">
        <v>2014</v>
      </c>
      <c r="C9703">
        <v>15</v>
      </c>
      <c r="D9703">
        <v>15</v>
      </c>
      <c r="E9703">
        <v>2651</v>
      </c>
    </row>
    <row r="9704" spans="1:5">
      <c r="A9704" t="s">
        <v>39</v>
      </c>
      <c r="B9704">
        <v>2014</v>
      </c>
      <c r="C9704">
        <v>15</v>
      </c>
      <c r="D9704">
        <v>38</v>
      </c>
      <c r="E9704">
        <v>17364</v>
      </c>
    </row>
    <row r="9705" spans="1:5">
      <c r="A9705" t="s">
        <v>40</v>
      </c>
      <c r="B9705">
        <v>2014</v>
      </c>
      <c r="C9705">
        <v>15</v>
      </c>
      <c r="D9705">
        <v>24</v>
      </c>
      <c r="E9705">
        <v>4085</v>
      </c>
    </row>
    <row r="9706" spans="1:5">
      <c r="A9706" t="s">
        <v>41</v>
      </c>
      <c r="B9706">
        <v>2014</v>
      </c>
      <c r="C9706">
        <v>15</v>
      </c>
      <c r="D9706">
        <v>24</v>
      </c>
      <c r="E9706">
        <v>8601</v>
      </c>
    </row>
    <row r="9707" spans="1:5">
      <c r="A9707" t="s">
        <v>42</v>
      </c>
      <c r="B9707">
        <v>2014</v>
      </c>
      <c r="C9707">
        <v>15</v>
      </c>
      <c r="D9707">
        <v>27</v>
      </c>
      <c r="E9707">
        <v>10753</v>
      </c>
    </row>
    <row r="9708" spans="1:5">
      <c r="A9708" t="s">
        <v>43</v>
      </c>
      <c r="B9708">
        <v>2014</v>
      </c>
      <c r="C9708">
        <v>15</v>
      </c>
      <c r="D9708">
        <v>143</v>
      </c>
      <c r="E9708">
        <v>16173</v>
      </c>
    </row>
    <row r="9709" spans="1:5">
      <c r="A9709" t="s">
        <v>44</v>
      </c>
      <c r="B9709">
        <v>2014</v>
      </c>
      <c r="C9709">
        <v>15</v>
      </c>
      <c r="D9709">
        <v>47</v>
      </c>
      <c r="E9709">
        <v>15025</v>
      </c>
    </row>
    <row r="9710" spans="1:5">
      <c r="A9710" t="s">
        <v>45</v>
      </c>
      <c r="B9710">
        <v>2014</v>
      </c>
      <c r="C9710">
        <v>15</v>
      </c>
      <c r="D9710">
        <v>6</v>
      </c>
      <c r="E9710">
        <v>1087</v>
      </c>
    </row>
    <row r="9711" spans="1:5">
      <c r="A9711" t="s">
        <v>46</v>
      </c>
      <c r="B9711">
        <v>2014</v>
      </c>
      <c r="C9711">
        <v>15</v>
      </c>
      <c r="D9711">
        <v>51</v>
      </c>
      <c r="E9711">
        <v>15863</v>
      </c>
    </row>
    <row r="9712" spans="1:5">
      <c r="A9712" t="s">
        <v>47</v>
      </c>
      <c r="B9712">
        <v>2014</v>
      </c>
      <c r="C9712">
        <v>15</v>
      </c>
      <c r="D9712">
        <v>22</v>
      </c>
      <c r="E9712">
        <v>4433</v>
      </c>
    </row>
    <row r="9713" spans="1:5">
      <c r="A9713" t="s">
        <v>48</v>
      </c>
      <c r="B9713">
        <v>2014</v>
      </c>
      <c r="C9713">
        <v>15</v>
      </c>
      <c r="D9713">
        <v>14</v>
      </c>
      <c r="E9713">
        <v>3376</v>
      </c>
    </row>
    <row r="9714" spans="1:5">
      <c r="A9714" t="s">
        <v>49</v>
      </c>
      <c r="B9714">
        <v>2014</v>
      </c>
      <c r="C9714">
        <v>15</v>
      </c>
      <c r="D9714">
        <v>41</v>
      </c>
      <c r="E9714">
        <v>14109</v>
      </c>
    </row>
    <row r="9715" spans="1:5">
      <c r="A9715" t="s">
        <v>50</v>
      </c>
      <c r="B9715">
        <v>2014</v>
      </c>
      <c r="C9715">
        <v>15</v>
      </c>
      <c r="D9715">
        <v>20</v>
      </c>
      <c r="E9715">
        <v>6551</v>
      </c>
    </row>
    <row r="9716" spans="1:5">
      <c r="A9716" t="s">
        <v>51</v>
      </c>
      <c r="B9716">
        <v>2014</v>
      </c>
      <c r="C9716">
        <v>15</v>
      </c>
      <c r="D9716">
        <v>14</v>
      </c>
      <c r="E9716">
        <v>6024</v>
      </c>
    </row>
    <row r="9717" spans="1:5">
      <c r="A9717" t="s">
        <v>52</v>
      </c>
      <c r="B9717">
        <v>2014</v>
      </c>
      <c r="C9717">
        <v>15</v>
      </c>
      <c r="D9717">
        <v>23</v>
      </c>
      <c r="E9717">
        <v>5295</v>
      </c>
    </row>
    <row r="9718" spans="1:5">
      <c r="A9718" t="s">
        <v>53</v>
      </c>
      <c r="B9718">
        <v>2014</v>
      </c>
      <c r="C9718">
        <v>15</v>
      </c>
      <c r="D9718">
        <v>50</v>
      </c>
      <c r="E9718">
        <v>10442</v>
      </c>
    </row>
    <row r="9719" spans="1:5">
      <c r="A9719" t="s">
        <v>54</v>
      </c>
      <c r="B9719">
        <v>2014</v>
      </c>
      <c r="C9719">
        <v>15</v>
      </c>
      <c r="D9719">
        <v>106</v>
      </c>
      <c r="E9719">
        <v>39980</v>
      </c>
    </row>
    <row r="9720" spans="1:5">
      <c r="A9720" t="s">
        <v>55</v>
      </c>
      <c r="B9720">
        <v>2014</v>
      </c>
      <c r="C9720">
        <v>15</v>
      </c>
      <c r="D9720">
        <v>42</v>
      </c>
      <c r="E9720">
        <v>17293</v>
      </c>
    </row>
    <row r="9721" spans="1:5">
      <c r="A9721" t="s">
        <v>56</v>
      </c>
      <c r="B9721">
        <v>2014</v>
      </c>
      <c r="C9721">
        <v>15</v>
      </c>
      <c r="D9721">
        <v>9</v>
      </c>
      <c r="E9721">
        <v>2359</v>
      </c>
    </row>
    <row r="9722" spans="1:5">
      <c r="A9722" t="s">
        <v>57</v>
      </c>
      <c r="B9722">
        <v>2014</v>
      </c>
      <c r="C9722">
        <v>15</v>
      </c>
      <c r="D9722">
        <v>105</v>
      </c>
      <c r="E9722">
        <v>71063</v>
      </c>
    </row>
    <row r="9723" spans="1:5">
      <c r="A9723" t="s">
        <v>58</v>
      </c>
      <c r="B9723">
        <v>2014</v>
      </c>
      <c r="C9723">
        <v>15</v>
      </c>
      <c r="D9723">
        <v>11</v>
      </c>
      <c r="E9723">
        <v>4008</v>
      </c>
    </row>
    <row r="9724" spans="1:5">
      <c r="A9724" t="s">
        <v>59</v>
      </c>
      <c r="B9724">
        <v>2014</v>
      </c>
      <c r="C9724">
        <v>15</v>
      </c>
      <c r="D9724">
        <v>36</v>
      </c>
      <c r="E9724">
        <v>13094</v>
      </c>
    </row>
    <row r="9725" spans="1:5">
      <c r="A9725" t="s">
        <v>60</v>
      </c>
      <c r="B9725">
        <v>2014</v>
      </c>
      <c r="C9725">
        <v>15</v>
      </c>
      <c r="D9725">
        <v>28</v>
      </c>
      <c r="E9725">
        <v>6850</v>
      </c>
    </row>
    <row r="9726" spans="1:5">
      <c r="A9726" t="s">
        <v>61</v>
      </c>
      <c r="B9726">
        <v>2014</v>
      </c>
      <c r="C9726">
        <v>15</v>
      </c>
      <c r="D9726">
        <v>17</v>
      </c>
      <c r="E9726">
        <v>3840</v>
      </c>
    </row>
    <row r="9727" spans="1:5">
      <c r="A9727" t="s">
        <v>64</v>
      </c>
      <c r="B9727">
        <v>2014</v>
      </c>
      <c r="C9727">
        <v>15</v>
      </c>
      <c r="D9727">
        <v>1</v>
      </c>
      <c r="E9727">
        <v>637</v>
      </c>
    </row>
    <row r="9728" spans="1:5">
      <c r="A9728" t="s">
        <v>63</v>
      </c>
      <c r="B9728">
        <v>2014</v>
      </c>
      <c r="C9728">
        <v>15</v>
      </c>
      <c r="D9728">
        <v>1</v>
      </c>
      <c r="E9728">
        <v>393</v>
      </c>
    </row>
    <row r="9729" spans="1:5">
      <c r="A9729" t="s">
        <v>62</v>
      </c>
      <c r="B9729">
        <v>2014</v>
      </c>
      <c r="C9729">
        <v>15</v>
      </c>
      <c r="D9729">
        <v>65</v>
      </c>
      <c r="E9729">
        <v>104332</v>
      </c>
    </row>
    <row r="9730" spans="1:5">
      <c r="A9730" t="s">
        <v>6</v>
      </c>
      <c r="B9730">
        <v>2014</v>
      </c>
      <c r="C9730">
        <v>16</v>
      </c>
      <c r="D9730">
        <v>22</v>
      </c>
      <c r="E9730">
        <v>8420</v>
      </c>
    </row>
    <row r="9731" spans="1:5">
      <c r="A9731" t="s">
        <v>12</v>
      </c>
      <c r="B9731">
        <v>2014</v>
      </c>
      <c r="C9731">
        <v>16</v>
      </c>
      <c r="D9731">
        <v>8</v>
      </c>
      <c r="E9731">
        <v>2122</v>
      </c>
    </row>
    <row r="9732" spans="1:5">
      <c r="A9732" t="s">
        <v>13</v>
      </c>
      <c r="B9732">
        <v>2014</v>
      </c>
      <c r="C9732">
        <v>16</v>
      </c>
      <c r="D9732">
        <v>52</v>
      </c>
      <c r="E9732">
        <v>20567</v>
      </c>
    </row>
    <row r="9733" spans="1:5">
      <c r="A9733" t="s">
        <v>14</v>
      </c>
      <c r="B9733">
        <v>2014</v>
      </c>
      <c r="C9733">
        <v>16</v>
      </c>
      <c r="D9733">
        <v>8</v>
      </c>
      <c r="E9733">
        <v>2529</v>
      </c>
    </row>
    <row r="9734" spans="1:5">
      <c r="A9734" t="s">
        <v>15</v>
      </c>
      <c r="B9734">
        <v>2014</v>
      </c>
      <c r="C9734">
        <v>16</v>
      </c>
      <c r="D9734">
        <v>106</v>
      </c>
      <c r="E9734">
        <v>32623</v>
      </c>
    </row>
    <row r="9735" spans="1:5">
      <c r="A9735" t="s">
        <v>16</v>
      </c>
      <c r="B9735">
        <v>2014</v>
      </c>
      <c r="C9735">
        <v>16</v>
      </c>
      <c r="D9735">
        <v>11</v>
      </c>
      <c r="E9735">
        <v>22846</v>
      </c>
    </row>
    <row r="9736" spans="1:5">
      <c r="A9736" t="s">
        <v>17</v>
      </c>
      <c r="B9736">
        <v>2014</v>
      </c>
      <c r="C9736">
        <v>16</v>
      </c>
      <c r="D9736">
        <v>25</v>
      </c>
      <c r="E9736">
        <v>5598</v>
      </c>
    </row>
    <row r="9737" spans="1:5">
      <c r="A9737" t="s">
        <v>18</v>
      </c>
      <c r="B9737">
        <v>2014</v>
      </c>
      <c r="C9737">
        <v>16</v>
      </c>
      <c r="D9737">
        <v>10</v>
      </c>
      <c r="E9737">
        <v>2182</v>
      </c>
    </row>
    <row r="9738" spans="1:5">
      <c r="A9738" t="s">
        <v>19</v>
      </c>
      <c r="B9738">
        <v>2014</v>
      </c>
      <c r="C9738">
        <v>16</v>
      </c>
      <c r="D9738">
        <v>2</v>
      </c>
      <c r="E9738">
        <v>1480</v>
      </c>
    </row>
    <row r="9739" spans="1:5">
      <c r="A9739" t="s">
        <v>20</v>
      </c>
      <c r="B9739">
        <v>2014</v>
      </c>
      <c r="C9739">
        <v>16</v>
      </c>
      <c r="D9739">
        <v>0</v>
      </c>
      <c r="E9739">
        <v>0</v>
      </c>
    </row>
    <row r="9740" spans="1:5">
      <c r="A9740" t="s">
        <v>21</v>
      </c>
      <c r="B9740">
        <v>2014</v>
      </c>
      <c r="C9740">
        <v>16</v>
      </c>
      <c r="D9740">
        <v>33</v>
      </c>
      <c r="E9740">
        <v>29339</v>
      </c>
    </row>
    <row r="9741" spans="1:5">
      <c r="A9741" t="s">
        <v>22</v>
      </c>
      <c r="B9741">
        <v>2014</v>
      </c>
      <c r="C9741">
        <v>16</v>
      </c>
      <c r="D9741">
        <v>14</v>
      </c>
      <c r="E9741">
        <v>1077</v>
      </c>
    </row>
    <row r="9742" spans="1:5">
      <c r="A9742" t="s">
        <v>23</v>
      </c>
      <c r="B9742">
        <v>2014</v>
      </c>
      <c r="C9742">
        <v>16</v>
      </c>
      <c r="D9742">
        <v>8</v>
      </c>
      <c r="E9742">
        <v>2190</v>
      </c>
    </row>
    <row r="9743" spans="1:5">
      <c r="A9743" t="s">
        <v>24</v>
      </c>
      <c r="B9743">
        <v>2014</v>
      </c>
      <c r="C9743">
        <v>16</v>
      </c>
      <c r="D9743">
        <v>99</v>
      </c>
      <c r="E9743">
        <v>56237</v>
      </c>
    </row>
    <row r="9744" spans="1:5">
      <c r="A9744" t="s">
        <v>25</v>
      </c>
      <c r="B9744">
        <v>2014</v>
      </c>
      <c r="C9744">
        <v>16</v>
      </c>
      <c r="D9744">
        <v>36</v>
      </c>
      <c r="E9744">
        <v>8844</v>
      </c>
    </row>
    <row r="9745" spans="1:5">
      <c r="A9745" t="s">
        <v>26</v>
      </c>
      <c r="B9745">
        <v>2014</v>
      </c>
      <c r="C9745">
        <v>16</v>
      </c>
      <c r="D9745">
        <v>15</v>
      </c>
      <c r="E9745">
        <v>31669</v>
      </c>
    </row>
    <row r="9746" spans="1:5">
      <c r="A9746" t="s">
        <v>27</v>
      </c>
      <c r="B9746">
        <v>2014</v>
      </c>
      <c r="C9746">
        <v>16</v>
      </c>
      <c r="D9746">
        <v>27</v>
      </c>
      <c r="E9746">
        <v>5552</v>
      </c>
    </row>
    <row r="9747" spans="1:5">
      <c r="A9747" t="s">
        <v>28</v>
      </c>
      <c r="B9747">
        <v>2014</v>
      </c>
      <c r="C9747">
        <v>16</v>
      </c>
      <c r="D9747">
        <v>15</v>
      </c>
      <c r="E9747">
        <v>20638</v>
      </c>
    </row>
    <row r="9748" spans="1:5">
      <c r="A9748" t="s">
        <v>29</v>
      </c>
      <c r="B9748">
        <v>2014</v>
      </c>
      <c r="C9748">
        <v>16</v>
      </c>
      <c r="D9748">
        <v>53</v>
      </c>
      <c r="E9748">
        <v>32152</v>
      </c>
    </row>
    <row r="9749" spans="1:5">
      <c r="A9749" t="s">
        <v>30</v>
      </c>
      <c r="B9749">
        <v>2014</v>
      </c>
      <c r="C9749">
        <v>16</v>
      </c>
      <c r="D9749">
        <v>31</v>
      </c>
      <c r="E9749">
        <v>5585</v>
      </c>
    </row>
    <row r="9750" spans="1:5">
      <c r="A9750" t="s">
        <v>31</v>
      </c>
      <c r="B9750">
        <v>2014</v>
      </c>
      <c r="C9750">
        <v>16</v>
      </c>
      <c r="D9750">
        <v>19</v>
      </c>
      <c r="E9750">
        <v>8897</v>
      </c>
    </row>
    <row r="9751" spans="1:5">
      <c r="A9751" t="s">
        <v>32</v>
      </c>
      <c r="B9751">
        <v>2014</v>
      </c>
      <c r="C9751">
        <v>16</v>
      </c>
      <c r="D9751">
        <v>44</v>
      </c>
      <c r="E9751">
        <v>26946</v>
      </c>
    </row>
    <row r="9752" spans="1:5">
      <c r="A9752" t="s">
        <v>33</v>
      </c>
      <c r="B9752">
        <v>2014</v>
      </c>
      <c r="C9752">
        <v>16</v>
      </c>
      <c r="D9752">
        <v>38</v>
      </c>
      <c r="E9752">
        <v>12543</v>
      </c>
    </row>
    <row r="9753" spans="1:5">
      <c r="A9753" t="s">
        <v>34</v>
      </c>
      <c r="B9753">
        <v>2014</v>
      </c>
      <c r="C9753">
        <v>16</v>
      </c>
      <c r="D9753">
        <v>17</v>
      </c>
      <c r="E9753">
        <v>4616</v>
      </c>
    </row>
    <row r="9754" spans="1:5">
      <c r="A9754" t="s">
        <v>35</v>
      </c>
      <c r="B9754">
        <v>2014</v>
      </c>
      <c r="C9754">
        <v>16</v>
      </c>
      <c r="D9754">
        <v>41</v>
      </c>
      <c r="E9754">
        <v>16361</v>
      </c>
    </row>
    <row r="9755" spans="1:5">
      <c r="A9755" t="s">
        <v>36</v>
      </c>
      <c r="B9755">
        <v>2014</v>
      </c>
      <c r="C9755">
        <v>16</v>
      </c>
      <c r="D9755">
        <v>20</v>
      </c>
      <c r="E9755">
        <v>6624</v>
      </c>
    </row>
    <row r="9756" spans="1:5">
      <c r="A9756" t="s">
        <v>37</v>
      </c>
      <c r="B9756">
        <v>2014</v>
      </c>
      <c r="C9756">
        <v>16</v>
      </c>
      <c r="D9756">
        <v>9</v>
      </c>
      <c r="E9756">
        <v>2900</v>
      </c>
    </row>
    <row r="9757" spans="1:5">
      <c r="A9757" t="s">
        <v>38</v>
      </c>
      <c r="B9757">
        <v>2014</v>
      </c>
      <c r="C9757">
        <v>16</v>
      </c>
      <c r="D9757">
        <v>15</v>
      </c>
      <c r="E9757">
        <v>2548</v>
      </c>
    </row>
    <row r="9758" spans="1:5">
      <c r="A9758" t="s">
        <v>39</v>
      </c>
      <c r="B9758">
        <v>2014</v>
      </c>
      <c r="C9758">
        <v>16</v>
      </c>
      <c r="D9758">
        <v>38</v>
      </c>
      <c r="E9758">
        <v>16568</v>
      </c>
    </row>
    <row r="9759" spans="1:5">
      <c r="A9759" t="s">
        <v>40</v>
      </c>
      <c r="B9759">
        <v>2014</v>
      </c>
      <c r="C9759">
        <v>16</v>
      </c>
      <c r="D9759">
        <v>20</v>
      </c>
      <c r="E9759">
        <v>3930</v>
      </c>
    </row>
    <row r="9760" spans="1:5">
      <c r="A9760" t="s">
        <v>41</v>
      </c>
      <c r="B9760">
        <v>2014</v>
      </c>
      <c r="C9760">
        <v>16</v>
      </c>
      <c r="D9760">
        <v>24</v>
      </c>
      <c r="E9760">
        <v>7384</v>
      </c>
    </row>
    <row r="9761" spans="1:5">
      <c r="A9761" t="s">
        <v>42</v>
      </c>
      <c r="B9761">
        <v>2014</v>
      </c>
      <c r="C9761">
        <v>16</v>
      </c>
      <c r="D9761">
        <v>28</v>
      </c>
      <c r="E9761">
        <v>11009</v>
      </c>
    </row>
    <row r="9762" spans="1:5">
      <c r="A9762" t="s">
        <v>43</v>
      </c>
      <c r="B9762">
        <v>2014</v>
      </c>
      <c r="C9762">
        <v>16</v>
      </c>
      <c r="D9762">
        <v>148</v>
      </c>
      <c r="E9762">
        <v>13531</v>
      </c>
    </row>
    <row r="9763" spans="1:5">
      <c r="A9763" t="s">
        <v>44</v>
      </c>
      <c r="B9763">
        <v>2014</v>
      </c>
      <c r="C9763">
        <v>16</v>
      </c>
      <c r="D9763">
        <v>46</v>
      </c>
      <c r="E9763">
        <v>14410</v>
      </c>
    </row>
    <row r="9764" spans="1:5">
      <c r="A9764" t="s">
        <v>45</v>
      </c>
      <c r="B9764">
        <v>2014</v>
      </c>
      <c r="C9764">
        <v>16</v>
      </c>
      <c r="D9764">
        <v>8</v>
      </c>
      <c r="E9764">
        <v>1212</v>
      </c>
    </row>
    <row r="9765" spans="1:5">
      <c r="A9765" t="s">
        <v>46</v>
      </c>
      <c r="B9765">
        <v>2014</v>
      </c>
      <c r="C9765">
        <v>16</v>
      </c>
      <c r="D9765">
        <v>47</v>
      </c>
      <c r="E9765">
        <v>14114</v>
      </c>
    </row>
    <row r="9766" spans="1:5">
      <c r="A9766" t="s">
        <v>47</v>
      </c>
      <c r="B9766">
        <v>2014</v>
      </c>
      <c r="C9766">
        <v>16</v>
      </c>
      <c r="D9766">
        <v>21</v>
      </c>
      <c r="E9766">
        <v>4362</v>
      </c>
    </row>
    <row r="9767" spans="1:5">
      <c r="A9767" t="s">
        <v>48</v>
      </c>
      <c r="B9767">
        <v>2014</v>
      </c>
      <c r="C9767">
        <v>16</v>
      </c>
      <c r="D9767">
        <v>12</v>
      </c>
      <c r="E9767">
        <v>2844</v>
      </c>
    </row>
    <row r="9768" spans="1:5">
      <c r="A9768" t="s">
        <v>49</v>
      </c>
      <c r="B9768">
        <v>2014</v>
      </c>
      <c r="C9768">
        <v>16</v>
      </c>
      <c r="D9768">
        <v>42</v>
      </c>
      <c r="E9768">
        <v>12813</v>
      </c>
    </row>
    <row r="9769" spans="1:5">
      <c r="A9769" t="s">
        <v>50</v>
      </c>
      <c r="B9769">
        <v>2014</v>
      </c>
      <c r="C9769">
        <v>16</v>
      </c>
      <c r="D9769">
        <v>20</v>
      </c>
      <c r="E9769">
        <v>6478</v>
      </c>
    </row>
    <row r="9770" spans="1:5">
      <c r="A9770" t="s">
        <v>51</v>
      </c>
      <c r="B9770">
        <v>2014</v>
      </c>
      <c r="C9770">
        <v>16</v>
      </c>
      <c r="D9770">
        <v>14</v>
      </c>
      <c r="E9770">
        <v>5818</v>
      </c>
    </row>
    <row r="9771" spans="1:5">
      <c r="A9771" t="s">
        <v>52</v>
      </c>
      <c r="B9771">
        <v>2014</v>
      </c>
      <c r="C9771">
        <v>16</v>
      </c>
      <c r="D9771">
        <v>23</v>
      </c>
      <c r="E9771">
        <v>5506</v>
      </c>
    </row>
    <row r="9772" spans="1:5">
      <c r="A9772" t="s">
        <v>53</v>
      </c>
      <c r="B9772">
        <v>2014</v>
      </c>
      <c r="C9772">
        <v>16</v>
      </c>
      <c r="D9772">
        <v>52</v>
      </c>
      <c r="E9772">
        <v>8971</v>
      </c>
    </row>
    <row r="9773" spans="1:5">
      <c r="A9773" t="s">
        <v>54</v>
      </c>
      <c r="B9773">
        <v>2014</v>
      </c>
      <c r="C9773">
        <v>16</v>
      </c>
      <c r="D9773">
        <v>107</v>
      </c>
      <c r="E9773">
        <v>38953</v>
      </c>
    </row>
    <row r="9774" spans="1:5">
      <c r="A9774" t="s">
        <v>55</v>
      </c>
      <c r="B9774">
        <v>2014</v>
      </c>
      <c r="C9774">
        <v>16</v>
      </c>
      <c r="D9774">
        <v>42</v>
      </c>
      <c r="E9774">
        <v>16046</v>
      </c>
    </row>
    <row r="9775" spans="1:5">
      <c r="A9775" t="s">
        <v>56</v>
      </c>
      <c r="B9775">
        <v>2014</v>
      </c>
      <c r="C9775">
        <v>16</v>
      </c>
      <c r="D9775">
        <v>8</v>
      </c>
      <c r="E9775">
        <v>1906</v>
      </c>
    </row>
    <row r="9776" spans="1:5">
      <c r="A9776" t="s">
        <v>57</v>
      </c>
      <c r="B9776">
        <v>2014</v>
      </c>
      <c r="C9776">
        <v>16</v>
      </c>
      <c r="D9776">
        <v>105</v>
      </c>
      <c r="E9776">
        <v>70282</v>
      </c>
    </row>
    <row r="9777" spans="1:5">
      <c r="A9777" t="s">
        <v>58</v>
      </c>
      <c r="B9777">
        <v>2014</v>
      </c>
      <c r="C9777">
        <v>16</v>
      </c>
      <c r="D9777">
        <v>11</v>
      </c>
      <c r="E9777">
        <v>4246</v>
      </c>
    </row>
    <row r="9778" spans="1:5">
      <c r="A9778" t="s">
        <v>59</v>
      </c>
      <c r="B9778">
        <v>2014</v>
      </c>
      <c r="C9778">
        <v>16</v>
      </c>
      <c r="D9778">
        <v>34</v>
      </c>
      <c r="E9778">
        <v>12193</v>
      </c>
    </row>
    <row r="9779" spans="1:5">
      <c r="A9779" t="s">
        <v>60</v>
      </c>
      <c r="B9779">
        <v>2014</v>
      </c>
      <c r="C9779">
        <v>16</v>
      </c>
      <c r="D9779">
        <v>27</v>
      </c>
      <c r="E9779">
        <v>6525</v>
      </c>
    </row>
    <row r="9780" spans="1:5">
      <c r="A9780" t="s">
        <v>61</v>
      </c>
      <c r="B9780">
        <v>2014</v>
      </c>
      <c r="C9780">
        <v>16</v>
      </c>
      <c r="D9780">
        <v>18</v>
      </c>
      <c r="E9780">
        <v>4044</v>
      </c>
    </row>
    <row r="9781" spans="1:5">
      <c r="A9781" t="s">
        <v>64</v>
      </c>
      <c r="B9781">
        <v>2014</v>
      </c>
      <c r="C9781">
        <v>16</v>
      </c>
      <c r="D9781">
        <v>1</v>
      </c>
      <c r="E9781">
        <v>674</v>
      </c>
    </row>
    <row r="9782" spans="1:5">
      <c r="A9782" t="s">
        <v>63</v>
      </c>
      <c r="B9782">
        <v>2014</v>
      </c>
      <c r="C9782">
        <v>16</v>
      </c>
      <c r="D9782">
        <v>1</v>
      </c>
      <c r="E9782">
        <v>424</v>
      </c>
    </row>
    <row r="9783" spans="1:5">
      <c r="A9783" t="s">
        <v>62</v>
      </c>
      <c r="B9783">
        <v>2014</v>
      </c>
      <c r="C9783">
        <v>16</v>
      </c>
      <c r="D9783">
        <v>61</v>
      </c>
      <c r="E9783">
        <v>95370</v>
      </c>
    </row>
    <row r="9784" spans="1:5">
      <c r="A9784" t="s">
        <v>6</v>
      </c>
      <c r="B9784">
        <v>2014</v>
      </c>
      <c r="C9784">
        <v>17</v>
      </c>
      <c r="D9784">
        <v>22</v>
      </c>
      <c r="E9784">
        <v>8799</v>
      </c>
    </row>
    <row r="9785" spans="1:5">
      <c r="A9785" t="s">
        <v>12</v>
      </c>
      <c r="B9785">
        <v>2014</v>
      </c>
      <c r="C9785">
        <v>17</v>
      </c>
      <c r="D9785">
        <v>8</v>
      </c>
      <c r="E9785">
        <v>2312</v>
      </c>
    </row>
    <row r="9786" spans="1:5">
      <c r="A9786" t="s">
        <v>13</v>
      </c>
      <c r="B9786">
        <v>2014</v>
      </c>
      <c r="C9786">
        <v>17</v>
      </c>
      <c r="D9786">
        <v>50</v>
      </c>
      <c r="E9786">
        <v>19122</v>
      </c>
    </row>
    <row r="9787" spans="1:5">
      <c r="A9787" t="s">
        <v>14</v>
      </c>
      <c r="B9787">
        <v>2014</v>
      </c>
      <c r="C9787">
        <v>17</v>
      </c>
      <c r="D9787">
        <v>6</v>
      </c>
      <c r="E9787">
        <v>2369</v>
      </c>
    </row>
    <row r="9788" spans="1:5">
      <c r="A9788" t="s">
        <v>15</v>
      </c>
      <c r="B9788">
        <v>2014</v>
      </c>
      <c r="C9788">
        <v>17</v>
      </c>
      <c r="D9788">
        <v>98</v>
      </c>
      <c r="E9788">
        <v>32842</v>
      </c>
    </row>
    <row r="9789" spans="1:5">
      <c r="A9789" t="s">
        <v>16</v>
      </c>
      <c r="B9789">
        <v>2014</v>
      </c>
      <c r="C9789">
        <v>17</v>
      </c>
      <c r="D9789">
        <v>11</v>
      </c>
      <c r="E9789">
        <v>23046</v>
      </c>
    </row>
    <row r="9790" spans="1:5">
      <c r="A9790" t="s">
        <v>17</v>
      </c>
      <c r="B9790">
        <v>2014</v>
      </c>
      <c r="C9790">
        <v>17</v>
      </c>
      <c r="D9790">
        <v>22</v>
      </c>
      <c r="E9790">
        <v>4685</v>
      </c>
    </row>
    <row r="9791" spans="1:5">
      <c r="A9791" t="s">
        <v>18</v>
      </c>
      <c r="B9791">
        <v>2014</v>
      </c>
      <c r="C9791">
        <v>17</v>
      </c>
      <c r="D9791">
        <v>10</v>
      </c>
      <c r="E9791">
        <v>2057</v>
      </c>
    </row>
    <row r="9792" spans="1:5">
      <c r="A9792" t="s">
        <v>19</v>
      </c>
      <c r="B9792">
        <v>2014</v>
      </c>
      <c r="C9792">
        <v>17</v>
      </c>
      <c r="D9792">
        <v>2</v>
      </c>
      <c r="E9792">
        <v>1855</v>
      </c>
    </row>
    <row r="9793" spans="1:5">
      <c r="A9793" t="s">
        <v>20</v>
      </c>
      <c r="B9793">
        <v>2014</v>
      </c>
      <c r="C9793">
        <v>17</v>
      </c>
      <c r="D9793">
        <v>0</v>
      </c>
      <c r="E9793">
        <v>0</v>
      </c>
    </row>
    <row r="9794" spans="1:5">
      <c r="A9794" t="s">
        <v>21</v>
      </c>
      <c r="B9794">
        <v>2014</v>
      </c>
      <c r="C9794">
        <v>17</v>
      </c>
      <c r="D9794">
        <v>31</v>
      </c>
      <c r="E9794">
        <v>29708</v>
      </c>
    </row>
    <row r="9795" spans="1:5">
      <c r="A9795" t="s">
        <v>22</v>
      </c>
      <c r="B9795">
        <v>2014</v>
      </c>
      <c r="C9795">
        <v>17</v>
      </c>
      <c r="D9795">
        <v>15</v>
      </c>
      <c r="E9795">
        <v>1601</v>
      </c>
    </row>
    <row r="9796" spans="1:5">
      <c r="A9796" t="s">
        <v>23</v>
      </c>
      <c r="B9796">
        <v>2014</v>
      </c>
      <c r="C9796">
        <v>17</v>
      </c>
      <c r="D9796">
        <v>7</v>
      </c>
      <c r="E9796">
        <v>2644</v>
      </c>
    </row>
    <row r="9797" spans="1:5">
      <c r="A9797" t="s">
        <v>24</v>
      </c>
      <c r="B9797">
        <v>2014</v>
      </c>
      <c r="C9797">
        <v>17</v>
      </c>
      <c r="D9797">
        <v>102</v>
      </c>
      <c r="E9797">
        <v>58699</v>
      </c>
    </row>
    <row r="9798" spans="1:5">
      <c r="A9798" t="s">
        <v>25</v>
      </c>
      <c r="B9798">
        <v>2014</v>
      </c>
      <c r="C9798">
        <v>17</v>
      </c>
      <c r="D9798">
        <v>35</v>
      </c>
      <c r="E9798">
        <v>8108</v>
      </c>
    </row>
    <row r="9799" spans="1:5">
      <c r="A9799" t="s">
        <v>26</v>
      </c>
      <c r="B9799">
        <v>2014</v>
      </c>
      <c r="C9799">
        <v>17</v>
      </c>
      <c r="D9799">
        <v>15</v>
      </c>
      <c r="E9799">
        <v>30614</v>
      </c>
    </row>
    <row r="9800" spans="1:5">
      <c r="A9800" t="s">
        <v>27</v>
      </c>
      <c r="B9800">
        <v>2014</v>
      </c>
      <c r="C9800">
        <v>17</v>
      </c>
      <c r="D9800">
        <v>25</v>
      </c>
      <c r="E9800">
        <v>6026</v>
      </c>
    </row>
    <row r="9801" spans="1:5">
      <c r="A9801" t="s">
        <v>28</v>
      </c>
      <c r="B9801">
        <v>2014</v>
      </c>
      <c r="C9801">
        <v>17</v>
      </c>
      <c r="D9801">
        <v>16</v>
      </c>
      <c r="E9801">
        <v>21364</v>
      </c>
    </row>
    <row r="9802" spans="1:5">
      <c r="A9802" t="s">
        <v>29</v>
      </c>
      <c r="B9802">
        <v>2014</v>
      </c>
      <c r="C9802">
        <v>17</v>
      </c>
      <c r="D9802">
        <v>54</v>
      </c>
      <c r="E9802">
        <v>30800</v>
      </c>
    </row>
    <row r="9803" spans="1:5">
      <c r="A9803" t="s">
        <v>30</v>
      </c>
      <c r="B9803">
        <v>2014</v>
      </c>
      <c r="C9803">
        <v>17</v>
      </c>
      <c r="D9803">
        <v>32</v>
      </c>
      <c r="E9803">
        <v>5253</v>
      </c>
    </row>
    <row r="9804" spans="1:5">
      <c r="A9804" t="s">
        <v>31</v>
      </c>
      <c r="B9804">
        <v>2014</v>
      </c>
      <c r="C9804">
        <v>17</v>
      </c>
      <c r="D9804">
        <v>19</v>
      </c>
      <c r="E9804">
        <v>9965</v>
      </c>
    </row>
    <row r="9805" spans="1:5">
      <c r="A9805" t="s">
        <v>32</v>
      </c>
      <c r="B9805">
        <v>2014</v>
      </c>
      <c r="C9805">
        <v>17</v>
      </c>
      <c r="D9805">
        <v>46</v>
      </c>
      <c r="E9805">
        <v>23297</v>
      </c>
    </row>
    <row r="9806" spans="1:5">
      <c r="A9806" t="s">
        <v>33</v>
      </c>
      <c r="B9806">
        <v>2014</v>
      </c>
      <c r="C9806">
        <v>17</v>
      </c>
      <c r="D9806">
        <v>38</v>
      </c>
      <c r="E9806">
        <v>12557</v>
      </c>
    </row>
    <row r="9807" spans="1:5">
      <c r="A9807" t="s">
        <v>34</v>
      </c>
      <c r="B9807">
        <v>2014</v>
      </c>
      <c r="C9807">
        <v>17</v>
      </c>
      <c r="D9807">
        <v>17</v>
      </c>
      <c r="E9807">
        <v>4740</v>
      </c>
    </row>
    <row r="9808" spans="1:5">
      <c r="A9808" t="s">
        <v>35</v>
      </c>
      <c r="B9808">
        <v>2014</v>
      </c>
      <c r="C9808">
        <v>17</v>
      </c>
      <c r="D9808">
        <v>39</v>
      </c>
      <c r="E9808">
        <v>13051</v>
      </c>
    </row>
    <row r="9809" spans="1:5">
      <c r="A9809" t="s">
        <v>36</v>
      </c>
      <c r="B9809">
        <v>2014</v>
      </c>
      <c r="C9809">
        <v>17</v>
      </c>
      <c r="D9809">
        <v>20</v>
      </c>
      <c r="E9809">
        <v>6262</v>
      </c>
    </row>
    <row r="9810" spans="1:5">
      <c r="A9810" t="s">
        <v>37</v>
      </c>
      <c r="B9810">
        <v>2014</v>
      </c>
      <c r="C9810">
        <v>17</v>
      </c>
      <c r="D9810">
        <v>9</v>
      </c>
      <c r="E9810">
        <v>2857</v>
      </c>
    </row>
    <row r="9811" spans="1:5">
      <c r="A9811" t="s">
        <v>38</v>
      </c>
      <c r="B9811">
        <v>2014</v>
      </c>
      <c r="C9811">
        <v>17</v>
      </c>
      <c r="D9811">
        <v>15</v>
      </c>
      <c r="E9811">
        <v>2466</v>
      </c>
    </row>
    <row r="9812" spans="1:5">
      <c r="A9812" t="s">
        <v>39</v>
      </c>
      <c r="B9812">
        <v>2014</v>
      </c>
      <c r="C9812">
        <v>17</v>
      </c>
      <c r="D9812">
        <v>38</v>
      </c>
      <c r="E9812">
        <v>17473</v>
      </c>
    </row>
    <row r="9813" spans="1:5">
      <c r="A9813" t="s">
        <v>40</v>
      </c>
      <c r="B9813">
        <v>2014</v>
      </c>
      <c r="C9813">
        <v>17</v>
      </c>
      <c r="D9813">
        <v>22</v>
      </c>
      <c r="E9813">
        <v>3722</v>
      </c>
    </row>
    <row r="9814" spans="1:5">
      <c r="A9814" t="s">
        <v>41</v>
      </c>
      <c r="B9814">
        <v>2014</v>
      </c>
      <c r="C9814">
        <v>17</v>
      </c>
      <c r="D9814">
        <v>25</v>
      </c>
      <c r="E9814">
        <v>10649</v>
      </c>
    </row>
    <row r="9815" spans="1:5">
      <c r="A9815" t="s">
        <v>42</v>
      </c>
      <c r="B9815">
        <v>2014</v>
      </c>
      <c r="C9815">
        <v>17</v>
      </c>
      <c r="D9815">
        <v>28</v>
      </c>
      <c r="E9815">
        <v>11934</v>
      </c>
    </row>
    <row r="9816" spans="1:5">
      <c r="A9816" t="s">
        <v>43</v>
      </c>
      <c r="B9816">
        <v>2014</v>
      </c>
      <c r="C9816">
        <v>17</v>
      </c>
      <c r="D9816">
        <v>149</v>
      </c>
      <c r="E9816">
        <v>15370</v>
      </c>
    </row>
    <row r="9817" spans="1:5">
      <c r="A9817" t="s">
        <v>44</v>
      </c>
      <c r="B9817">
        <v>2014</v>
      </c>
      <c r="C9817">
        <v>17</v>
      </c>
      <c r="D9817">
        <v>45</v>
      </c>
      <c r="E9817">
        <v>14794</v>
      </c>
    </row>
    <row r="9818" spans="1:5">
      <c r="A9818" t="s">
        <v>45</v>
      </c>
      <c r="B9818">
        <v>2014</v>
      </c>
      <c r="C9818">
        <v>17</v>
      </c>
      <c r="D9818">
        <v>8</v>
      </c>
      <c r="E9818">
        <v>1869</v>
      </c>
    </row>
    <row r="9819" spans="1:5">
      <c r="A9819" t="s">
        <v>46</v>
      </c>
      <c r="B9819">
        <v>2014</v>
      </c>
      <c r="C9819">
        <v>17</v>
      </c>
      <c r="D9819">
        <v>45</v>
      </c>
      <c r="E9819">
        <v>14012</v>
      </c>
    </row>
    <row r="9820" spans="1:5">
      <c r="A9820" t="s">
        <v>47</v>
      </c>
      <c r="B9820">
        <v>2014</v>
      </c>
      <c r="C9820">
        <v>17</v>
      </c>
      <c r="D9820">
        <v>20</v>
      </c>
      <c r="E9820">
        <v>3723</v>
      </c>
    </row>
    <row r="9821" spans="1:5">
      <c r="A9821" t="s">
        <v>48</v>
      </c>
      <c r="B9821">
        <v>2014</v>
      </c>
      <c r="C9821">
        <v>17</v>
      </c>
      <c r="D9821">
        <v>11</v>
      </c>
      <c r="E9821">
        <v>2683</v>
      </c>
    </row>
    <row r="9822" spans="1:5">
      <c r="A9822" t="s">
        <v>49</v>
      </c>
      <c r="B9822">
        <v>2014</v>
      </c>
      <c r="C9822">
        <v>17</v>
      </c>
      <c r="D9822">
        <v>38</v>
      </c>
      <c r="E9822">
        <v>11679</v>
      </c>
    </row>
    <row r="9823" spans="1:5">
      <c r="A9823" t="s">
        <v>50</v>
      </c>
      <c r="B9823">
        <v>2014</v>
      </c>
      <c r="C9823">
        <v>17</v>
      </c>
      <c r="D9823">
        <v>20</v>
      </c>
      <c r="E9823">
        <v>5868</v>
      </c>
    </row>
    <row r="9824" spans="1:5">
      <c r="A9824" t="s">
        <v>51</v>
      </c>
      <c r="B9824">
        <v>2014</v>
      </c>
      <c r="C9824">
        <v>17</v>
      </c>
      <c r="D9824">
        <v>14</v>
      </c>
      <c r="E9824">
        <v>6076</v>
      </c>
    </row>
    <row r="9825" spans="1:5">
      <c r="A9825" t="s">
        <v>52</v>
      </c>
      <c r="B9825">
        <v>2014</v>
      </c>
      <c r="C9825">
        <v>17</v>
      </c>
      <c r="D9825">
        <v>22</v>
      </c>
      <c r="E9825">
        <v>5079</v>
      </c>
    </row>
    <row r="9826" spans="1:5">
      <c r="A9826" t="s">
        <v>53</v>
      </c>
      <c r="B9826">
        <v>2014</v>
      </c>
      <c r="C9826">
        <v>17</v>
      </c>
      <c r="D9826">
        <v>51</v>
      </c>
      <c r="E9826">
        <v>9898</v>
      </c>
    </row>
    <row r="9827" spans="1:5">
      <c r="A9827" t="s">
        <v>54</v>
      </c>
      <c r="B9827">
        <v>2014</v>
      </c>
      <c r="C9827">
        <v>17</v>
      </c>
      <c r="D9827">
        <v>106</v>
      </c>
      <c r="E9827">
        <v>39715</v>
      </c>
    </row>
    <row r="9828" spans="1:5">
      <c r="A9828" t="s">
        <v>55</v>
      </c>
      <c r="B9828">
        <v>2014</v>
      </c>
      <c r="C9828">
        <v>17</v>
      </c>
      <c r="D9828">
        <v>33</v>
      </c>
      <c r="E9828">
        <v>12041</v>
      </c>
    </row>
    <row r="9829" spans="1:5">
      <c r="A9829" t="s">
        <v>56</v>
      </c>
      <c r="B9829">
        <v>2014</v>
      </c>
      <c r="C9829">
        <v>17</v>
      </c>
      <c r="D9829">
        <v>9</v>
      </c>
      <c r="E9829">
        <v>2124</v>
      </c>
    </row>
    <row r="9830" spans="1:5">
      <c r="A9830" t="s">
        <v>57</v>
      </c>
      <c r="B9830">
        <v>2014</v>
      </c>
      <c r="C9830">
        <v>17</v>
      </c>
      <c r="D9830">
        <v>104</v>
      </c>
      <c r="E9830">
        <v>70152</v>
      </c>
    </row>
    <row r="9831" spans="1:5">
      <c r="A9831" t="s">
        <v>58</v>
      </c>
      <c r="B9831">
        <v>2014</v>
      </c>
      <c r="C9831">
        <v>17</v>
      </c>
      <c r="D9831">
        <v>11</v>
      </c>
      <c r="E9831">
        <v>4253</v>
      </c>
    </row>
    <row r="9832" spans="1:5">
      <c r="A9832" t="s">
        <v>59</v>
      </c>
      <c r="B9832">
        <v>2014</v>
      </c>
      <c r="C9832">
        <v>17</v>
      </c>
      <c r="D9832">
        <v>34</v>
      </c>
      <c r="E9832">
        <v>12501</v>
      </c>
    </row>
    <row r="9833" spans="1:5">
      <c r="A9833" t="s">
        <v>60</v>
      </c>
      <c r="B9833">
        <v>2014</v>
      </c>
      <c r="C9833">
        <v>17</v>
      </c>
      <c r="D9833">
        <v>26</v>
      </c>
      <c r="E9833">
        <v>6642</v>
      </c>
    </row>
    <row r="9834" spans="1:5">
      <c r="A9834" t="s">
        <v>61</v>
      </c>
      <c r="B9834">
        <v>2014</v>
      </c>
      <c r="C9834">
        <v>17</v>
      </c>
      <c r="D9834">
        <v>17</v>
      </c>
      <c r="E9834">
        <v>4324</v>
      </c>
    </row>
    <row r="9835" spans="1:5">
      <c r="A9835" t="s">
        <v>64</v>
      </c>
      <c r="B9835">
        <v>2014</v>
      </c>
      <c r="C9835">
        <v>17</v>
      </c>
      <c r="D9835">
        <v>1</v>
      </c>
      <c r="E9835">
        <v>707</v>
      </c>
    </row>
    <row r="9836" spans="1:5">
      <c r="A9836" t="s">
        <v>63</v>
      </c>
      <c r="B9836">
        <v>2014</v>
      </c>
      <c r="C9836">
        <v>17</v>
      </c>
      <c r="D9836">
        <v>1</v>
      </c>
      <c r="E9836">
        <v>394</v>
      </c>
    </row>
    <row r="9837" spans="1:5">
      <c r="A9837" t="s">
        <v>62</v>
      </c>
      <c r="B9837">
        <v>2014</v>
      </c>
      <c r="C9837">
        <v>17</v>
      </c>
      <c r="D9837">
        <v>65</v>
      </c>
      <c r="E9837">
        <v>96280</v>
      </c>
    </row>
    <row r="9838" spans="1:5">
      <c r="A9838" t="s">
        <v>6</v>
      </c>
      <c r="B9838">
        <v>2014</v>
      </c>
      <c r="C9838">
        <v>18</v>
      </c>
      <c r="D9838">
        <v>20</v>
      </c>
      <c r="E9838">
        <v>7740</v>
      </c>
    </row>
    <row r="9839" spans="1:5">
      <c r="A9839" t="s">
        <v>12</v>
      </c>
      <c r="B9839">
        <v>2014</v>
      </c>
      <c r="C9839">
        <v>18</v>
      </c>
      <c r="D9839">
        <v>7</v>
      </c>
      <c r="E9839">
        <v>2311</v>
      </c>
    </row>
    <row r="9840" spans="1:5">
      <c r="A9840" t="s">
        <v>13</v>
      </c>
      <c r="B9840">
        <v>2014</v>
      </c>
      <c r="C9840">
        <v>18</v>
      </c>
      <c r="D9840">
        <v>50</v>
      </c>
      <c r="E9840">
        <v>17876</v>
      </c>
    </row>
    <row r="9841" spans="1:5">
      <c r="A9841" t="s">
        <v>14</v>
      </c>
      <c r="B9841">
        <v>2014</v>
      </c>
      <c r="C9841">
        <v>18</v>
      </c>
      <c r="D9841">
        <v>6</v>
      </c>
      <c r="E9841">
        <v>2129</v>
      </c>
    </row>
    <row r="9842" spans="1:5">
      <c r="A9842" t="s">
        <v>15</v>
      </c>
      <c r="B9842">
        <v>2014</v>
      </c>
      <c r="C9842">
        <v>18</v>
      </c>
      <c r="D9842">
        <v>95</v>
      </c>
      <c r="E9842">
        <v>33207</v>
      </c>
    </row>
    <row r="9843" spans="1:5">
      <c r="A9843" t="s">
        <v>16</v>
      </c>
      <c r="B9843">
        <v>2014</v>
      </c>
      <c r="C9843">
        <v>18</v>
      </c>
      <c r="D9843">
        <v>8</v>
      </c>
      <c r="E9843">
        <v>21531</v>
      </c>
    </row>
    <row r="9844" spans="1:5">
      <c r="A9844" t="s">
        <v>17</v>
      </c>
      <c r="B9844">
        <v>2014</v>
      </c>
      <c r="C9844">
        <v>18</v>
      </c>
      <c r="D9844">
        <v>16</v>
      </c>
      <c r="E9844">
        <v>3703</v>
      </c>
    </row>
    <row r="9845" spans="1:5">
      <c r="A9845" t="s">
        <v>18</v>
      </c>
      <c r="B9845">
        <v>2014</v>
      </c>
      <c r="C9845">
        <v>18</v>
      </c>
      <c r="D9845">
        <v>9</v>
      </c>
      <c r="E9845">
        <v>1944</v>
      </c>
    </row>
    <row r="9846" spans="1:5">
      <c r="A9846" t="s">
        <v>19</v>
      </c>
      <c r="B9846">
        <v>2014</v>
      </c>
      <c r="C9846">
        <v>18</v>
      </c>
      <c r="D9846">
        <v>1</v>
      </c>
      <c r="E9846">
        <v>787</v>
      </c>
    </row>
    <row r="9847" spans="1:5">
      <c r="A9847" t="s">
        <v>20</v>
      </c>
      <c r="B9847">
        <v>2014</v>
      </c>
      <c r="C9847">
        <v>18</v>
      </c>
      <c r="D9847">
        <v>0</v>
      </c>
      <c r="E9847">
        <v>0</v>
      </c>
    </row>
    <row r="9848" spans="1:5">
      <c r="A9848" t="s">
        <v>21</v>
      </c>
      <c r="B9848">
        <v>2014</v>
      </c>
      <c r="C9848">
        <v>18</v>
      </c>
      <c r="D9848">
        <v>32</v>
      </c>
      <c r="E9848">
        <v>28705</v>
      </c>
    </row>
    <row r="9849" spans="1:5">
      <c r="A9849" t="s">
        <v>22</v>
      </c>
      <c r="B9849">
        <v>2014</v>
      </c>
      <c r="C9849">
        <v>18</v>
      </c>
      <c r="D9849">
        <v>15</v>
      </c>
      <c r="E9849">
        <v>1625</v>
      </c>
    </row>
    <row r="9850" spans="1:5">
      <c r="A9850" t="s">
        <v>23</v>
      </c>
      <c r="B9850">
        <v>2014</v>
      </c>
      <c r="C9850">
        <v>18</v>
      </c>
      <c r="D9850">
        <v>9</v>
      </c>
      <c r="E9850">
        <v>2785</v>
      </c>
    </row>
    <row r="9851" spans="1:5">
      <c r="A9851" t="s">
        <v>24</v>
      </c>
      <c r="B9851">
        <v>2014</v>
      </c>
      <c r="C9851">
        <v>18</v>
      </c>
      <c r="D9851">
        <v>97</v>
      </c>
      <c r="E9851">
        <v>55763</v>
      </c>
    </row>
    <row r="9852" spans="1:5">
      <c r="A9852" t="s">
        <v>25</v>
      </c>
      <c r="B9852">
        <v>2014</v>
      </c>
      <c r="C9852">
        <v>18</v>
      </c>
      <c r="D9852">
        <v>35</v>
      </c>
      <c r="E9852">
        <v>8456</v>
      </c>
    </row>
    <row r="9853" spans="1:5">
      <c r="A9853" t="s">
        <v>26</v>
      </c>
      <c r="B9853">
        <v>2014</v>
      </c>
      <c r="C9853">
        <v>18</v>
      </c>
      <c r="D9853">
        <v>13</v>
      </c>
      <c r="E9853">
        <v>31599</v>
      </c>
    </row>
    <row r="9854" spans="1:5">
      <c r="A9854" t="s">
        <v>27</v>
      </c>
      <c r="B9854">
        <v>2014</v>
      </c>
      <c r="C9854">
        <v>18</v>
      </c>
      <c r="D9854">
        <v>26</v>
      </c>
      <c r="E9854">
        <v>5881</v>
      </c>
    </row>
    <row r="9855" spans="1:5">
      <c r="A9855" t="s">
        <v>28</v>
      </c>
      <c r="B9855">
        <v>2014</v>
      </c>
      <c r="C9855">
        <v>18</v>
      </c>
      <c r="D9855">
        <v>17</v>
      </c>
      <c r="E9855">
        <v>19646</v>
      </c>
    </row>
    <row r="9856" spans="1:5">
      <c r="A9856" t="s">
        <v>29</v>
      </c>
      <c r="B9856">
        <v>2014</v>
      </c>
      <c r="C9856">
        <v>18</v>
      </c>
      <c r="D9856">
        <v>51</v>
      </c>
      <c r="E9856">
        <v>31376</v>
      </c>
    </row>
    <row r="9857" spans="1:5">
      <c r="A9857" t="s">
        <v>30</v>
      </c>
      <c r="B9857">
        <v>2014</v>
      </c>
      <c r="C9857">
        <v>18</v>
      </c>
      <c r="D9857">
        <v>32</v>
      </c>
      <c r="E9857">
        <v>5441</v>
      </c>
    </row>
    <row r="9858" spans="1:5">
      <c r="A9858" t="s">
        <v>31</v>
      </c>
      <c r="B9858">
        <v>2014</v>
      </c>
      <c r="C9858">
        <v>18</v>
      </c>
      <c r="D9858">
        <v>19</v>
      </c>
      <c r="E9858">
        <v>9791</v>
      </c>
    </row>
    <row r="9859" spans="1:5">
      <c r="A9859" t="s">
        <v>32</v>
      </c>
      <c r="B9859">
        <v>2014</v>
      </c>
      <c r="C9859">
        <v>18</v>
      </c>
      <c r="D9859">
        <v>45</v>
      </c>
      <c r="E9859">
        <v>28371</v>
      </c>
    </row>
    <row r="9860" spans="1:5">
      <c r="A9860" t="s">
        <v>33</v>
      </c>
      <c r="B9860">
        <v>2014</v>
      </c>
      <c r="C9860">
        <v>18</v>
      </c>
      <c r="D9860">
        <v>39</v>
      </c>
      <c r="E9860">
        <v>13947</v>
      </c>
    </row>
    <row r="9861" spans="1:5">
      <c r="A9861" t="s">
        <v>34</v>
      </c>
      <c r="B9861">
        <v>2014</v>
      </c>
      <c r="C9861">
        <v>18</v>
      </c>
      <c r="D9861">
        <v>16</v>
      </c>
      <c r="E9861">
        <v>4784</v>
      </c>
    </row>
    <row r="9862" spans="1:5">
      <c r="A9862" t="s">
        <v>35</v>
      </c>
      <c r="B9862">
        <v>2014</v>
      </c>
      <c r="C9862">
        <v>18</v>
      </c>
      <c r="D9862">
        <v>41</v>
      </c>
      <c r="E9862">
        <v>15956</v>
      </c>
    </row>
    <row r="9863" spans="1:5">
      <c r="A9863" t="s">
        <v>36</v>
      </c>
      <c r="B9863">
        <v>2014</v>
      </c>
      <c r="C9863">
        <v>18</v>
      </c>
      <c r="D9863">
        <v>19</v>
      </c>
      <c r="E9863">
        <v>6541</v>
      </c>
    </row>
    <row r="9864" spans="1:5">
      <c r="A9864" t="s">
        <v>37</v>
      </c>
      <c r="B9864">
        <v>2014</v>
      </c>
      <c r="C9864">
        <v>18</v>
      </c>
      <c r="D9864">
        <v>9</v>
      </c>
      <c r="E9864">
        <v>2906</v>
      </c>
    </row>
    <row r="9865" spans="1:5">
      <c r="A9865" t="s">
        <v>38</v>
      </c>
      <c r="B9865">
        <v>2014</v>
      </c>
      <c r="C9865">
        <v>18</v>
      </c>
      <c r="D9865">
        <v>14</v>
      </c>
      <c r="E9865">
        <v>2120</v>
      </c>
    </row>
    <row r="9866" spans="1:5">
      <c r="A9866" t="s">
        <v>39</v>
      </c>
      <c r="B9866">
        <v>2014</v>
      </c>
      <c r="C9866">
        <v>18</v>
      </c>
      <c r="D9866">
        <v>35</v>
      </c>
      <c r="E9866">
        <v>16405</v>
      </c>
    </row>
    <row r="9867" spans="1:5">
      <c r="A9867" t="s">
        <v>40</v>
      </c>
      <c r="B9867">
        <v>2014</v>
      </c>
      <c r="C9867">
        <v>18</v>
      </c>
      <c r="D9867">
        <v>20</v>
      </c>
      <c r="E9867">
        <v>3206</v>
      </c>
    </row>
    <row r="9868" spans="1:5">
      <c r="A9868" t="s">
        <v>41</v>
      </c>
      <c r="B9868">
        <v>2014</v>
      </c>
      <c r="C9868">
        <v>18</v>
      </c>
      <c r="D9868">
        <v>25</v>
      </c>
      <c r="E9868">
        <v>10805</v>
      </c>
    </row>
    <row r="9869" spans="1:5">
      <c r="A9869" t="s">
        <v>42</v>
      </c>
      <c r="B9869">
        <v>2014</v>
      </c>
      <c r="C9869">
        <v>18</v>
      </c>
      <c r="D9869">
        <v>25</v>
      </c>
      <c r="E9869">
        <v>10158</v>
      </c>
    </row>
    <row r="9870" spans="1:5">
      <c r="A9870" t="s">
        <v>43</v>
      </c>
      <c r="B9870">
        <v>2014</v>
      </c>
      <c r="C9870">
        <v>18</v>
      </c>
      <c r="D9870">
        <v>147</v>
      </c>
      <c r="E9870">
        <v>15847</v>
      </c>
    </row>
    <row r="9871" spans="1:5">
      <c r="A9871" t="s">
        <v>44</v>
      </c>
      <c r="B9871">
        <v>2014</v>
      </c>
      <c r="C9871">
        <v>18</v>
      </c>
      <c r="D9871">
        <v>42</v>
      </c>
      <c r="E9871">
        <v>13744</v>
      </c>
    </row>
    <row r="9872" spans="1:5">
      <c r="A9872" t="s">
        <v>45</v>
      </c>
      <c r="B9872">
        <v>2014</v>
      </c>
      <c r="C9872">
        <v>18</v>
      </c>
      <c r="D9872">
        <v>9</v>
      </c>
      <c r="E9872">
        <v>1785</v>
      </c>
    </row>
    <row r="9873" spans="1:5">
      <c r="A9873" t="s">
        <v>46</v>
      </c>
      <c r="B9873">
        <v>2014</v>
      </c>
      <c r="C9873">
        <v>18</v>
      </c>
      <c r="D9873">
        <v>47</v>
      </c>
      <c r="E9873">
        <v>13815</v>
      </c>
    </row>
    <row r="9874" spans="1:5">
      <c r="A9874" t="s">
        <v>47</v>
      </c>
      <c r="B9874">
        <v>2014</v>
      </c>
      <c r="C9874">
        <v>18</v>
      </c>
      <c r="D9874">
        <v>22</v>
      </c>
      <c r="E9874">
        <v>4480</v>
      </c>
    </row>
    <row r="9875" spans="1:5">
      <c r="A9875" t="s">
        <v>48</v>
      </c>
      <c r="B9875">
        <v>2014</v>
      </c>
      <c r="C9875">
        <v>18</v>
      </c>
      <c r="D9875">
        <v>9</v>
      </c>
      <c r="E9875">
        <v>2888</v>
      </c>
    </row>
    <row r="9876" spans="1:5">
      <c r="A9876" t="s">
        <v>49</v>
      </c>
      <c r="B9876">
        <v>2014</v>
      </c>
      <c r="C9876">
        <v>18</v>
      </c>
      <c r="D9876">
        <v>39</v>
      </c>
      <c r="E9876">
        <v>12413</v>
      </c>
    </row>
    <row r="9877" spans="1:5">
      <c r="A9877" t="s">
        <v>50</v>
      </c>
      <c r="B9877">
        <v>2014</v>
      </c>
      <c r="C9877">
        <v>18</v>
      </c>
      <c r="D9877">
        <v>20</v>
      </c>
      <c r="E9877">
        <v>6330</v>
      </c>
    </row>
    <row r="9878" spans="1:5">
      <c r="A9878" t="s">
        <v>51</v>
      </c>
      <c r="B9878">
        <v>2014</v>
      </c>
      <c r="C9878">
        <v>18</v>
      </c>
      <c r="D9878">
        <v>13</v>
      </c>
      <c r="E9878">
        <v>5551</v>
      </c>
    </row>
    <row r="9879" spans="1:5">
      <c r="A9879" t="s">
        <v>52</v>
      </c>
      <c r="B9879">
        <v>2014</v>
      </c>
      <c r="C9879">
        <v>18</v>
      </c>
      <c r="D9879">
        <v>23</v>
      </c>
      <c r="E9879">
        <v>5253</v>
      </c>
    </row>
    <row r="9880" spans="1:5">
      <c r="A9880" t="s">
        <v>53</v>
      </c>
      <c r="B9880">
        <v>2014</v>
      </c>
      <c r="C9880">
        <v>18</v>
      </c>
      <c r="D9880">
        <v>49</v>
      </c>
      <c r="E9880">
        <v>9549</v>
      </c>
    </row>
    <row r="9881" spans="1:5">
      <c r="A9881" t="s">
        <v>54</v>
      </c>
      <c r="B9881">
        <v>2014</v>
      </c>
      <c r="C9881">
        <v>18</v>
      </c>
      <c r="D9881">
        <v>104</v>
      </c>
      <c r="E9881">
        <v>39874</v>
      </c>
    </row>
    <row r="9882" spans="1:5">
      <c r="A9882" t="s">
        <v>55</v>
      </c>
      <c r="B9882">
        <v>2014</v>
      </c>
      <c r="C9882">
        <v>18</v>
      </c>
      <c r="D9882">
        <v>43</v>
      </c>
      <c r="E9882">
        <v>17409</v>
      </c>
    </row>
    <row r="9883" spans="1:5">
      <c r="A9883" t="s">
        <v>56</v>
      </c>
      <c r="B9883">
        <v>2014</v>
      </c>
      <c r="C9883">
        <v>18</v>
      </c>
      <c r="D9883">
        <v>9</v>
      </c>
      <c r="E9883">
        <v>2366</v>
      </c>
    </row>
    <row r="9884" spans="1:5">
      <c r="A9884" t="s">
        <v>57</v>
      </c>
      <c r="B9884">
        <v>2014</v>
      </c>
      <c r="C9884">
        <v>18</v>
      </c>
      <c r="D9884">
        <v>100</v>
      </c>
      <c r="E9884">
        <v>65361</v>
      </c>
    </row>
    <row r="9885" spans="1:5">
      <c r="A9885" t="s">
        <v>58</v>
      </c>
      <c r="B9885">
        <v>2014</v>
      </c>
      <c r="C9885">
        <v>18</v>
      </c>
      <c r="D9885">
        <v>11</v>
      </c>
      <c r="E9885">
        <v>4235</v>
      </c>
    </row>
    <row r="9886" spans="1:5">
      <c r="A9886" t="s">
        <v>59</v>
      </c>
      <c r="B9886">
        <v>2014</v>
      </c>
      <c r="C9886">
        <v>18</v>
      </c>
      <c r="D9886">
        <v>33</v>
      </c>
      <c r="E9886">
        <v>12544</v>
      </c>
    </row>
    <row r="9887" spans="1:5">
      <c r="A9887" t="s">
        <v>60</v>
      </c>
      <c r="B9887">
        <v>2014</v>
      </c>
      <c r="C9887">
        <v>18</v>
      </c>
      <c r="D9887">
        <v>27</v>
      </c>
      <c r="E9887">
        <v>6791</v>
      </c>
    </row>
    <row r="9888" spans="1:5">
      <c r="A9888" t="s">
        <v>61</v>
      </c>
      <c r="B9888">
        <v>2014</v>
      </c>
      <c r="C9888">
        <v>18</v>
      </c>
      <c r="D9888">
        <v>18</v>
      </c>
      <c r="E9888">
        <v>4354</v>
      </c>
    </row>
    <row r="9889" spans="1:5">
      <c r="A9889" t="s">
        <v>64</v>
      </c>
      <c r="B9889">
        <v>2014</v>
      </c>
      <c r="C9889">
        <v>18</v>
      </c>
      <c r="D9889">
        <v>1</v>
      </c>
      <c r="E9889">
        <v>707</v>
      </c>
    </row>
    <row r="9890" spans="1:5">
      <c r="A9890" t="s">
        <v>63</v>
      </c>
      <c r="B9890">
        <v>2014</v>
      </c>
      <c r="C9890">
        <v>18</v>
      </c>
      <c r="D9890">
        <v>1</v>
      </c>
      <c r="E9890">
        <v>378</v>
      </c>
    </row>
    <row r="9891" spans="1:5">
      <c r="A9891" t="s">
        <v>62</v>
      </c>
      <c r="B9891">
        <v>2014</v>
      </c>
      <c r="C9891">
        <v>18</v>
      </c>
      <c r="D9891">
        <v>65</v>
      </c>
      <c r="E9891">
        <v>94031</v>
      </c>
    </row>
    <row r="9892" spans="1:5">
      <c r="A9892" t="s">
        <v>6</v>
      </c>
      <c r="B9892">
        <v>2014</v>
      </c>
      <c r="C9892">
        <v>19</v>
      </c>
      <c r="D9892">
        <v>19</v>
      </c>
      <c r="E9892">
        <v>8181</v>
      </c>
    </row>
    <row r="9893" spans="1:5">
      <c r="A9893" t="s">
        <v>12</v>
      </c>
      <c r="B9893">
        <v>2014</v>
      </c>
      <c r="C9893">
        <v>19</v>
      </c>
      <c r="D9893">
        <v>9</v>
      </c>
      <c r="E9893">
        <v>2330</v>
      </c>
    </row>
    <row r="9894" spans="1:5">
      <c r="A9894" t="s">
        <v>13</v>
      </c>
      <c r="B9894">
        <v>2014</v>
      </c>
      <c r="C9894">
        <v>19</v>
      </c>
      <c r="D9894">
        <v>50</v>
      </c>
      <c r="E9894">
        <v>17766</v>
      </c>
    </row>
    <row r="9895" spans="1:5">
      <c r="A9895" t="s">
        <v>14</v>
      </c>
      <c r="B9895">
        <v>2014</v>
      </c>
      <c r="C9895">
        <v>19</v>
      </c>
      <c r="D9895">
        <v>6</v>
      </c>
      <c r="E9895">
        <v>1905</v>
      </c>
    </row>
    <row r="9896" spans="1:5">
      <c r="A9896" t="s">
        <v>15</v>
      </c>
      <c r="B9896">
        <v>2014</v>
      </c>
      <c r="C9896">
        <v>19</v>
      </c>
      <c r="D9896">
        <v>92</v>
      </c>
      <c r="E9896">
        <v>31886</v>
      </c>
    </row>
    <row r="9897" spans="1:5">
      <c r="A9897" t="s">
        <v>16</v>
      </c>
      <c r="B9897">
        <v>2014</v>
      </c>
      <c r="C9897">
        <v>19</v>
      </c>
      <c r="D9897">
        <v>6</v>
      </c>
      <c r="E9897">
        <v>3175</v>
      </c>
    </row>
    <row r="9898" spans="1:5">
      <c r="A9898" t="s">
        <v>17</v>
      </c>
      <c r="B9898">
        <v>2014</v>
      </c>
      <c r="C9898">
        <v>19</v>
      </c>
      <c r="D9898">
        <v>20</v>
      </c>
      <c r="E9898">
        <v>3100</v>
      </c>
    </row>
    <row r="9899" spans="1:5">
      <c r="A9899" t="s">
        <v>18</v>
      </c>
      <c r="B9899">
        <v>2014</v>
      </c>
      <c r="C9899">
        <v>19</v>
      </c>
      <c r="D9899">
        <v>7</v>
      </c>
      <c r="E9899">
        <v>1443</v>
      </c>
    </row>
    <row r="9900" spans="1:5">
      <c r="A9900" t="s">
        <v>19</v>
      </c>
      <c r="B9900">
        <v>2014</v>
      </c>
      <c r="C9900">
        <v>19</v>
      </c>
      <c r="D9900">
        <v>1</v>
      </c>
      <c r="E9900">
        <v>1228</v>
      </c>
    </row>
    <row r="9901" spans="1:5">
      <c r="A9901" t="s">
        <v>20</v>
      </c>
      <c r="B9901">
        <v>2014</v>
      </c>
      <c r="C9901">
        <v>19</v>
      </c>
      <c r="D9901">
        <v>0</v>
      </c>
      <c r="E9901">
        <v>0</v>
      </c>
    </row>
    <row r="9902" spans="1:5">
      <c r="A9902" t="s">
        <v>21</v>
      </c>
      <c r="B9902">
        <v>2014</v>
      </c>
      <c r="C9902">
        <v>19</v>
      </c>
      <c r="D9902">
        <v>31</v>
      </c>
      <c r="E9902">
        <v>30225</v>
      </c>
    </row>
    <row r="9903" spans="1:5">
      <c r="A9903" t="s">
        <v>22</v>
      </c>
      <c r="B9903">
        <v>2014</v>
      </c>
      <c r="C9903">
        <v>19</v>
      </c>
      <c r="D9903">
        <v>15</v>
      </c>
      <c r="E9903">
        <v>1594</v>
      </c>
    </row>
    <row r="9904" spans="1:5">
      <c r="A9904" t="s">
        <v>23</v>
      </c>
      <c r="B9904">
        <v>2014</v>
      </c>
      <c r="C9904">
        <v>19</v>
      </c>
      <c r="D9904">
        <v>8</v>
      </c>
      <c r="E9904">
        <v>2660</v>
      </c>
    </row>
    <row r="9905" spans="1:5">
      <c r="A9905" t="s">
        <v>24</v>
      </c>
      <c r="B9905">
        <v>2014</v>
      </c>
      <c r="C9905">
        <v>19</v>
      </c>
      <c r="D9905">
        <v>95</v>
      </c>
      <c r="E9905">
        <v>52980</v>
      </c>
    </row>
    <row r="9906" spans="1:5">
      <c r="A9906" t="s">
        <v>25</v>
      </c>
      <c r="B9906">
        <v>2014</v>
      </c>
      <c r="C9906">
        <v>19</v>
      </c>
      <c r="D9906">
        <v>35</v>
      </c>
      <c r="E9906">
        <v>7568</v>
      </c>
    </row>
    <row r="9907" spans="1:5">
      <c r="A9907" t="s">
        <v>26</v>
      </c>
      <c r="B9907">
        <v>2014</v>
      </c>
      <c r="C9907">
        <v>19</v>
      </c>
      <c r="D9907">
        <v>14</v>
      </c>
      <c r="E9907">
        <v>30591</v>
      </c>
    </row>
    <row r="9908" spans="1:5">
      <c r="A9908" t="s">
        <v>27</v>
      </c>
      <c r="B9908">
        <v>2014</v>
      </c>
      <c r="C9908">
        <v>19</v>
      </c>
      <c r="D9908">
        <v>24</v>
      </c>
      <c r="E9908">
        <v>5651</v>
      </c>
    </row>
    <row r="9909" spans="1:5">
      <c r="A9909" t="s">
        <v>28</v>
      </c>
      <c r="B9909">
        <v>2014</v>
      </c>
      <c r="C9909">
        <v>19</v>
      </c>
      <c r="D9909">
        <v>17</v>
      </c>
      <c r="E9909">
        <v>20307</v>
      </c>
    </row>
    <row r="9910" spans="1:5">
      <c r="A9910" t="s">
        <v>29</v>
      </c>
      <c r="B9910">
        <v>2014</v>
      </c>
      <c r="C9910">
        <v>19</v>
      </c>
      <c r="D9910">
        <v>58</v>
      </c>
      <c r="E9910">
        <v>34361</v>
      </c>
    </row>
    <row r="9911" spans="1:5">
      <c r="A9911" t="s">
        <v>30</v>
      </c>
      <c r="B9911">
        <v>2014</v>
      </c>
      <c r="C9911">
        <v>19</v>
      </c>
      <c r="D9911">
        <v>29</v>
      </c>
      <c r="E9911">
        <v>5263</v>
      </c>
    </row>
    <row r="9912" spans="1:5">
      <c r="A9912" t="s">
        <v>31</v>
      </c>
      <c r="B9912">
        <v>2014</v>
      </c>
      <c r="C9912">
        <v>19</v>
      </c>
      <c r="D9912">
        <v>16</v>
      </c>
      <c r="E9912">
        <v>8483</v>
      </c>
    </row>
    <row r="9913" spans="1:5">
      <c r="A9913" t="s">
        <v>32</v>
      </c>
      <c r="B9913">
        <v>2014</v>
      </c>
      <c r="C9913">
        <v>19</v>
      </c>
      <c r="D9913">
        <v>41</v>
      </c>
      <c r="E9913">
        <v>27491</v>
      </c>
    </row>
    <row r="9914" spans="1:5">
      <c r="A9914" t="s">
        <v>33</v>
      </c>
      <c r="B9914">
        <v>2014</v>
      </c>
      <c r="C9914">
        <v>19</v>
      </c>
      <c r="D9914">
        <v>37</v>
      </c>
      <c r="E9914">
        <v>12150</v>
      </c>
    </row>
    <row r="9915" spans="1:5">
      <c r="A9915" t="s">
        <v>34</v>
      </c>
      <c r="B9915">
        <v>2014</v>
      </c>
      <c r="C9915">
        <v>19</v>
      </c>
      <c r="D9915">
        <v>18</v>
      </c>
      <c r="E9915">
        <v>4932</v>
      </c>
    </row>
    <row r="9916" spans="1:5">
      <c r="A9916" t="s">
        <v>35</v>
      </c>
      <c r="B9916">
        <v>2014</v>
      </c>
      <c r="C9916">
        <v>19</v>
      </c>
      <c r="D9916">
        <v>39</v>
      </c>
      <c r="E9916">
        <v>16100</v>
      </c>
    </row>
    <row r="9917" spans="1:5">
      <c r="A9917" t="s">
        <v>36</v>
      </c>
      <c r="B9917">
        <v>2014</v>
      </c>
      <c r="C9917">
        <v>19</v>
      </c>
      <c r="D9917">
        <v>18</v>
      </c>
      <c r="E9917">
        <v>6329</v>
      </c>
    </row>
    <row r="9918" spans="1:5">
      <c r="A9918" t="s">
        <v>37</v>
      </c>
      <c r="B9918">
        <v>2014</v>
      </c>
      <c r="C9918">
        <v>19</v>
      </c>
      <c r="D9918">
        <v>9</v>
      </c>
      <c r="E9918">
        <v>2893</v>
      </c>
    </row>
    <row r="9919" spans="1:5">
      <c r="A9919" t="s">
        <v>38</v>
      </c>
      <c r="B9919">
        <v>2014</v>
      </c>
      <c r="C9919">
        <v>19</v>
      </c>
      <c r="D9919">
        <v>11</v>
      </c>
      <c r="E9919">
        <v>1700</v>
      </c>
    </row>
    <row r="9920" spans="1:5">
      <c r="A9920" t="s">
        <v>39</v>
      </c>
      <c r="B9920">
        <v>2014</v>
      </c>
      <c r="C9920">
        <v>19</v>
      </c>
      <c r="D9920">
        <v>35</v>
      </c>
      <c r="E9920">
        <v>16845</v>
      </c>
    </row>
    <row r="9921" spans="1:5">
      <c r="A9921" t="s">
        <v>40</v>
      </c>
      <c r="B9921">
        <v>2014</v>
      </c>
      <c r="C9921">
        <v>19</v>
      </c>
      <c r="D9921">
        <v>17</v>
      </c>
      <c r="E9921">
        <v>2867</v>
      </c>
    </row>
    <row r="9922" spans="1:5">
      <c r="A9922" t="s">
        <v>41</v>
      </c>
      <c r="B9922">
        <v>2014</v>
      </c>
      <c r="C9922">
        <v>19</v>
      </c>
      <c r="D9922">
        <v>25</v>
      </c>
      <c r="E9922">
        <v>10747</v>
      </c>
    </row>
    <row r="9923" spans="1:5">
      <c r="A9923" t="s">
        <v>42</v>
      </c>
      <c r="B9923">
        <v>2014</v>
      </c>
      <c r="C9923">
        <v>19</v>
      </c>
      <c r="D9923">
        <v>25</v>
      </c>
      <c r="E9923">
        <v>10584</v>
      </c>
    </row>
    <row r="9924" spans="1:5">
      <c r="A9924" t="s">
        <v>43</v>
      </c>
      <c r="B9924">
        <v>2014</v>
      </c>
      <c r="C9924">
        <v>19</v>
      </c>
      <c r="D9924">
        <v>147</v>
      </c>
      <c r="E9924">
        <v>15859</v>
      </c>
    </row>
    <row r="9925" spans="1:5">
      <c r="A9925" t="s">
        <v>44</v>
      </c>
      <c r="B9925">
        <v>2014</v>
      </c>
      <c r="C9925">
        <v>19</v>
      </c>
      <c r="D9925">
        <v>39</v>
      </c>
      <c r="E9925">
        <v>10942</v>
      </c>
    </row>
    <row r="9926" spans="1:5">
      <c r="A9926" t="s">
        <v>45</v>
      </c>
      <c r="B9926">
        <v>2014</v>
      </c>
      <c r="C9926">
        <v>19</v>
      </c>
      <c r="D9926">
        <v>6</v>
      </c>
      <c r="E9926">
        <v>1011</v>
      </c>
    </row>
    <row r="9927" spans="1:5">
      <c r="A9927" t="s">
        <v>46</v>
      </c>
      <c r="B9927">
        <v>2014</v>
      </c>
      <c r="C9927">
        <v>19</v>
      </c>
      <c r="D9927">
        <v>45</v>
      </c>
      <c r="E9927">
        <v>12479</v>
      </c>
    </row>
    <row r="9928" spans="1:5">
      <c r="A9928" t="s">
        <v>47</v>
      </c>
      <c r="B9928">
        <v>2014</v>
      </c>
      <c r="C9928">
        <v>19</v>
      </c>
      <c r="D9928">
        <v>19</v>
      </c>
      <c r="E9928">
        <v>3735</v>
      </c>
    </row>
    <row r="9929" spans="1:5">
      <c r="A9929" t="s">
        <v>48</v>
      </c>
      <c r="B9929">
        <v>2014</v>
      </c>
      <c r="C9929">
        <v>19</v>
      </c>
      <c r="D9929">
        <v>9</v>
      </c>
      <c r="E9929">
        <v>2566</v>
      </c>
    </row>
    <row r="9930" spans="1:5">
      <c r="A9930" t="s">
        <v>49</v>
      </c>
      <c r="B9930">
        <v>2014</v>
      </c>
      <c r="C9930">
        <v>19</v>
      </c>
      <c r="D9930">
        <v>38</v>
      </c>
      <c r="E9930">
        <v>11379</v>
      </c>
    </row>
    <row r="9931" spans="1:5">
      <c r="A9931" t="s">
        <v>50</v>
      </c>
      <c r="B9931">
        <v>2014</v>
      </c>
      <c r="C9931">
        <v>19</v>
      </c>
      <c r="D9931">
        <v>20</v>
      </c>
      <c r="E9931">
        <v>6297</v>
      </c>
    </row>
    <row r="9932" spans="1:5">
      <c r="A9932" t="s">
        <v>51</v>
      </c>
      <c r="B9932">
        <v>2014</v>
      </c>
      <c r="C9932">
        <v>19</v>
      </c>
      <c r="D9932">
        <v>14</v>
      </c>
      <c r="E9932">
        <v>5539</v>
      </c>
    </row>
    <row r="9933" spans="1:5">
      <c r="A9933" t="s">
        <v>52</v>
      </c>
      <c r="B9933">
        <v>2014</v>
      </c>
      <c r="C9933">
        <v>19</v>
      </c>
      <c r="D9933">
        <v>23</v>
      </c>
      <c r="E9933">
        <v>5435</v>
      </c>
    </row>
    <row r="9934" spans="1:5">
      <c r="A9934" t="s">
        <v>53</v>
      </c>
      <c r="B9934">
        <v>2014</v>
      </c>
      <c r="C9934">
        <v>19</v>
      </c>
      <c r="D9934">
        <v>51</v>
      </c>
      <c r="E9934">
        <v>8878</v>
      </c>
    </row>
    <row r="9935" spans="1:5">
      <c r="A9935" t="s">
        <v>54</v>
      </c>
      <c r="B9935">
        <v>2014</v>
      </c>
      <c r="C9935">
        <v>19</v>
      </c>
      <c r="D9935">
        <v>102</v>
      </c>
      <c r="E9935">
        <v>38831</v>
      </c>
    </row>
    <row r="9936" spans="1:5">
      <c r="A9936" t="s">
        <v>55</v>
      </c>
      <c r="B9936">
        <v>2014</v>
      </c>
      <c r="C9936">
        <v>19</v>
      </c>
      <c r="D9936">
        <v>42</v>
      </c>
      <c r="E9936">
        <v>17045</v>
      </c>
    </row>
    <row r="9937" spans="1:5">
      <c r="A9937" t="s">
        <v>56</v>
      </c>
      <c r="B9937">
        <v>2014</v>
      </c>
      <c r="C9937">
        <v>19</v>
      </c>
      <c r="D9937">
        <v>9</v>
      </c>
      <c r="E9937">
        <v>2152</v>
      </c>
    </row>
    <row r="9938" spans="1:5">
      <c r="A9938" t="s">
        <v>57</v>
      </c>
      <c r="B9938">
        <v>2014</v>
      </c>
      <c r="C9938">
        <v>19</v>
      </c>
      <c r="D9938">
        <v>103</v>
      </c>
      <c r="E9938">
        <v>69350</v>
      </c>
    </row>
    <row r="9939" spans="1:5">
      <c r="A9939" t="s">
        <v>58</v>
      </c>
      <c r="B9939">
        <v>2014</v>
      </c>
      <c r="C9939">
        <v>19</v>
      </c>
      <c r="D9939">
        <v>11</v>
      </c>
      <c r="E9939">
        <v>4114</v>
      </c>
    </row>
    <row r="9940" spans="1:5">
      <c r="A9940" t="s">
        <v>59</v>
      </c>
      <c r="B9940">
        <v>2014</v>
      </c>
      <c r="C9940">
        <v>19</v>
      </c>
      <c r="D9940">
        <v>30</v>
      </c>
      <c r="E9940">
        <v>10646</v>
      </c>
    </row>
    <row r="9941" spans="1:5">
      <c r="A9941" t="s">
        <v>60</v>
      </c>
      <c r="B9941">
        <v>2014</v>
      </c>
      <c r="C9941">
        <v>19</v>
      </c>
      <c r="D9941">
        <v>26</v>
      </c>
      <c r="E9941">
        <v>6681</v>
      </c>
    </row>
    <row r="9942" spans="1:5">
      <c r="A9942" t="s">
        <v>61</v>
      </c>
      <c r="B9942">
        <v>2014</v>
      </c>
      <c r="C9942">
        <v>19</v>
      </c>
      <c r="D9942">
        <v>18</v>
      </c>
      <c r="E9942">
        <v>3932</v>
      </c>
    </row>
    <row r="9943" spans="1:5">
      <c r="A9943" t="s">
        <v>64</v>
      </c>
      <c r="B9943">
        <v>2014</v>
      </c>
      <c r="C9943">
        <v>19</v>
      </c>
      <c r="D9943">
        <v>1</v>
      </c>
      <c r="E9943">
        <v>653</v>
      </c>
    </row>
    <row r="9944" spans="1:5">
      <c r="A9944" t="s">
        <v>63</v>
      </c>
      <c r="B9944">
        <v>2014</v>
      </c>
      <c r="C9944">
        <v>19</v>
      </c>
      <c r="D9944">
        <v>1</v>
      </c>
      <c r="E9944">
        <v>350</v>
      </c>
    </row>
    <row r="9945" spans="1:5">
      <c r="A9945" t="s">
        <v>62</v>
      </c>
      <c r="B9945">
        <v>2014</v>
      </c>
      <c r="C9945">
        <v>19</v>
      </c>
      <c r="D9945">
        <v>66</v>
      </c>
      <c r="E9945">
        <v>100391</v>
      </c>
    </row>
    <row r="9946" spans="1:5">
      <c r="A9946" t="s">
        <v>6</v>
      </c>
      <c r="B9946">
        <v>2014</v>
      </c>
      <c r="C9946">
        <v>20</v>
      </c>
      <c r="D9946">
        <v>19</v>
      </c>
      <c r="E9946">
        <v>7820</v>
      </c>
    </row>
    <row r="9947" spans="1:5">
      <c r="A9947" t="s">
        <v>12</v>
      </c>
      <c r="B9947">
        <v>2014</v>
      </c>
      <c r="C9947">
        <v>20</v>
      </c>
      <c r="D9947">
        <v>5</v>
      </c>
      <c r="E9947">
        <v>1173</v>
      </c>
    </row>
    <row r="9948" spans="1:5">
      <c r="A9948" t="s">
        <v>13</v>
      </c>
      <c r="B9948">
        <v>2014</v>
      </c>
      <c r="C9948">
        <v>20</v>
      </c>
      <c r="D9948">
        <v>50</v>
      </c>
      <c r="E9948">
        <v>17477</v>
      </c>
    </row>
    <row r="9949" spans="1:5">
      <c r="A9949" t="s">
        <v>14</v>
      </c>
      <c r="B9949">
        <v>2014</v>
      </c>
      <c r="C9949">
        <v>20</v>
      </c>
      <c r="D9949">
        <v>5</v>
      </c>
      <c r="E9949">
        <v>1332</v>
      </c>
    </row>
    <row r="9950" spans="1:5">
      <c r="A9950" t="s">
        <v>15</v>
      </c>
      <c r="B9950">
        <v>2014</v>
      </c>
      <c r="C9950">
        <v>20</v>
      </c>
      <c r="D9950">
        <v>88</v>
      </c>
      <c r="E9950">
        <v>31575</v>
      </c>
    </row>
    <row r="9951" spans="1:5">
      <c r="A9951" t="s">
        <v>16</v>
      </c>
      <c r="B9951">
        <v>2014</v>
      </c>
      <c r="C9951">
        <v>20</v>
      </c>
      <c r="D9951">
        <v>7</v>
      </c>
      <c r="E9951">
        <v>3438</v>
      </c>
    </row>
    <row r="9952" spans="1:5">
      <c r="A9952" t="s">
        <v>17</v>
      </c>
      <c r="B9952">
        <v>2014</v>
      </c>
      <c r="C9952">
        <v>20</v>
      </c>
      <c r="D9952">
        <v>15</v>
      </c>
      <c r="E9952">
        <v>1558</v>
      </c>
    </row>
    <row r="9953" spans="1:5">
      <c r="A9953" t="s">
        <v>18</v>
      </c>
      <c r="B9953">
        <v>2014</v>
      </c>
      <c r="C9953">
        <v>20</v>
      </c>
      <c r="D9953">
        <v>7</v>
      </c>
      <c r="E9953">
        <v>1347</v>
      </c>
    </row>
    <row r="9954" spans="1:5">
      <c r="A9954" t="s">
        <v>19</v>
      </c>
      <c r="B9954">
        <v>2014</v>
      </c>
      <c r="C9954">
        <v>20</v>
      </c>
      <c r="D9954">
        <v>1</v>
      </c>
      <c r="E9954">
        <v>788</v>
      </c>
    </row>
    <row r="9955" spans="1:5">
      <c r="A9955" t="s">
        <v>20</v>
      </c>
      <c r="B9955">
        <v>2014</v>
      </c>
      <c r="C9955">
        <v>20</v>
      </c>
      <c r="D9955">
        <v>0</v>
      </c>
      <c r="E9955">
        <v>0</v>
      </c>
    </row>
    <row r="9956" spans="1:5">
      <c r="A9956" t="s">
        <v>21</v>
      </c>
      <c r="B9956">
        <v>2014</v>
      </c>
      <c r="C9956">
        <v>20</v>
      </c>
      <c r="D9956">
        <v>31</v>
      </c>
      <c r="E9956">
        <v>28704</v>
      </c>
    </row>
    <row r="9957" spans="1:5">
      <c r="A9957" t="s">
        <v>22</v>
      </c>
      <c r="B9957">
        <v>2014</v>
      </c>
      <c r="C9957">
        <v>20</v>
      </c>
      <c r="D9957">
        <v>15</v>
      </c>
      <c r="E9957">
        <v>1408</v>
      </c>
    </row>
    <row r="9958" spans="1:5">
      <c r="A9958" t="s">
        <v>23</v>
      </c>
      <c r="B9958">
        <v>2014</v>
      </c>
      <c r="C9958">
        <v>20</v>
      </c>
      <c r="D9958">
        <v>8</v>
      </c>
      <c r="E9958">
        <v>2461</v>
      </c>
    </row>
    <row r="9959" spans="1:5">
      <c r="A9959" t="s">
        <v>24</v>
      </c>
      <c r="B9959">
        <v>2014</v>
      </c>
      <c r="C9959">
        <v>20</v>
      </c>
      <c r="D9959">
        <v>95</v>
      </c>
      <c r="E9959">
        <v>49493</v>
      </c>
    </row>
    <row r="9960" spans="1:5">
      <c r="A9960" t="s">
        <v>25</v>
      </c>
      <c r="B9960">
        <v>2014</v>
      </c>
      <c r="C9960">
        <v>20</v>
      </c>
      <c r="D9960">
        <v>35</v>
      </c>
      <c r="E9960">
        <v>6884</v>
      </c>
    </row>
    <row r="9961" spans="1:5">
      <c r="A9961" t="s">
        <v>26</v>
      </c>
      <c r="B9961">
        <v>2014</v>
      </c>
      <c r="C9961">
        <v>20</v>
      </c>
      <c r="D9961">
        <v>13</v>
      </c>
      <c r="E9961">
        <v>29200</v>
      </c>
    </row>
    <row r="9962" spans="1:5">
      <c r="A9962" t="s">
        <v>27</v>
      </c>
      <c r="B9962">
        <v>2014</v>
      </c>
      <c r="C9962">
        <v>20</v>
      </c>
      <c r="D9962">
        <v>21</v>
      </c>
      <c r="E9962">
        <v>4276</v>
      </c>
    </row>
    <row r="9963" spans="1:5">
      <c r="A9963" t="s">
        <v>28</v>
      </c>
      <c r="B9963">
        <v>2014</v>
      </c>
      <c r="C9963">
        <v>20</v>
      </c>
      <c r="D9963">
        <v>14</v>
      </c>
      <c r="E9963">
        <v>20540</v>
      </c>
    </row>
    <row r="9964" spans="1:5">
      <c r="A9964" t="s">
        <v>29</v>
      </c>
      <c r="B9964">
        <v>2014</v>
      </c>
      <c r="C9964">
        <v>20</v>
      </c>
      <c r="D9964">
        <v>60</v>
      </c>
      <c r="E9964">
        <v>34062</v>
      </c>
    </row>
    <row r="9965" spans="1:5">
      <c r="A9965" t="s">
        <v>30</v>
      </c>
      <c r="B9965">
        <v>2014</v>
      </c>
      <c r="C9965">
        <v>20</v>
      </c>
      <c r="D9965">
        <v>31</v>
      </c>
      <c r="E9965">
        <v>5353</v>
      </c>
    </row>
    <row r="9966" spans="1:5">
      <c r="A9966" t="s">
        <v>31</v>
      </c>
      <c r="B9966">
        <v>2014</v>
      </c>
      <c r="C9966">
        <v>20</v>
      </c>
      <c r="D9966">
        <v>15</v>
      </c>
      <c r="E9966">
        <v>7778</v>
      </c>
    </row>
    <row r="9967" spans="1:5">
      <c r="A9967" t="s">
        <v>32</v>
      </c>
      <c r="B9967">
        <v>2014</v>
      </c>
      <c r="C9967">
        <v>20</v>
      </c>
      <c r="D9967">
        <v>35</v>
      </c>
      <c r="E9967">
        <v>25632</v>
      </c>
    </row>
    <row r="9968" spans="1:5">
      <c r="A9968" t="s">
        <v>33</v>
      </c>
      <c r="B9968">
        <v>2014</v>
      </c>
      <c r="C9968">
        <v>20</v>
      </c>
      <c r="D9968">
        <v>38</v>
      </c>
      <c r="E9968">
        <v>12862</v>
      </c>
    </row>
    <row r="9969" spans="1:5">
      <c r="A9969" t="s">
        <v>34</v>
      </c>
      <c r="B9969">
        <v>2014</v>
      </c>
      <c r="C9969">
        <v>20</v>
      </c>
      <c r="D9969">
        <v>15</v>
      </c>
      <c r="E9969">
        <v>4386</v>
      </c>
    </row>
    <row r="9970" spans="1:5">
      <c r="A9970" t="s">
        <v>35</v>
      </c>
      <c r="B9970">
        <v>2014</v>
      </c>
      <c r="C9970">
        <v>20</v>
      </c>
      <c r="D9970">
        <v>32</v>
      </c>
      <c r="E9970">
        <v>10994</v>
      </c>
    </row>
    <row r="9971" spans="1:5">
      <c r="A9971" t="s">
        <v>36</v>
      </c>
      <c r="B9971">
        <v>2014</v>
      </c>
      <c r="C9971">
        <v>20</v>
      </c>
      <c r="D9971">
        <v>19</v>
      </c>
      <c r="E9971">
        <v>6324</v>
      </c>
    </row>
    <row r="9972" spans="1:5">
      <c r="A9972" t="s">
        <v>37</v>
      </c>
      <c r="B9972">
        <v>2014</v>
      </c>
      <c r="C9972">
        <v>20</v>
      </c>
      <c r="D9972">
        <v>8</v>
      </c>
      <c r="E9972">
        <v>2649</v>
      </c>
    </row>
    <row r="9973" spans="1:5">
      <c r="A9973" t="s">
        <v>38</v>
      </c>
      <c r="B9973">
        <v>2014</v>
      </c>
      <c r="C9973">
        <v>20</v>
      </c>
      <c r="D9973">
        <v>11</v>
      </c>
      <c r="E9973">
        <v>1605</v>
      </c>
    </row>
    <row r="9974" spans="1:5">
      <c r="A9974" t="s">
        <v>39</v>
      </c>
      <c r="B9974">
        <v>2014</v>
      </c>
      <c r="C9974">
        <v>20</v>
      </c>
      <c r="D9974">
        <v>34</v>
      </c>
      <c r="E9974">
        <v>16855</v>
      </c>
    </row>
    <row r="9975" spans="1:5">
      <c r="A9975" t="s">
        <v>40</v>
      </c>
      <c r="B9975">
        <v>2014</v>
      </c>
      <c r="C9975">
        <v>20</v>
      </c>
      <c r="D9975">
        <v>17</v>
      </c>
      <c r="E9975">
        <v>3192</v>
      </c>
    </row>
    <row r="9976" spans="1:5">
      <c r="A9976" t="s">
        <v>41</v>
      </c>
      <c r="B9976">
        <v>2014</v>
      </c>
      <c r="C9976">
        <v>20</v>
      </c>
      <c r="D9976">
        <v>25</v>
      </c>
      <c r="E9976">
        <v>10613</v>
      </c>
    </row>
    <row r="9977" spans="1:5">
      <c r="A9977" t="s">
        <v>42</v>
      </c>
      <c r="B9977">
        <v>2014</v>
      </c>
      <c r="C9977">
        <v>20</v>
      </c>
      <c r="D9977">
        <v>25</v>
      </c>
      <c r="E9977">
        <v>9348</v>
      </c>
    </row>
    <row r="9978" spans="1:5">
      <c r="A9978" t="s">
        <v>43</v>
      </c>
      <c r="B9978">
        <v>2014</v>
      </c>
      <c r="C9978">
        <v>20</v>
      </c>
      <c r="D9978">
        <v>141</v>
      </c>
      <c r="E9978">
        <v>15155</v>
      </c>
    </row>
    <row r="9979" spans="1:5">
      <c r="A9979" t="s">
        <v>44</v>
      </c>
      <c r="B9979">
        <v>2014</v>
      </c>
      <c r="C9979">
        <v>20</v>
      </c>
      <c r="D9979">
        <v>39</v>
      </c>
      <c r="E9979">
        <v>10325</v>
      </c>
    </row>
    <row r="9980" spans="1:5">
      <c r="A9980" t="s">
        <v>45</v>
      </c>
      <c r="B9980">
        <v>2014</v>
      </c>
      <c r="C9980">
        <v>20</v>
      </c>
      <c r="D9980">
        <v>7</v>
      </c>
      <c r="E9980">
        <v>1642</v>
      </c>
    </row>
    <row r="9981" spans="1:5">
      <c r="A9981" t="s">
        <v>46</v>
      </c>
      <c r="B9981">
        <v>2014</v>
      </c>
      <c r="C9981">
        <v>20</v>
      </c>
      <c r="D9981">
        <v>43</v>
      </c>
      <c r="E9981">
        <v>11173</v>
      </c>
    </row>
    <row r="9982" spans="1:5">
      <c r="A9982" t="s">
        <v>47</v>
      </c>
      <c r="B9982">
        <v>2014</v>
      </c>
      <c r="C9982">
        <v>20</v>
      </c>
      <c r="D9982">
        <v>20</v>
      </c>
      <c r="E9982">
        <v>3668</v>
      </c>
    </row>
    <row r="9983" spans="1:5">
      <c r="A9983" t="s">
        <v>48</v>
      </c>
      <c r="B9983">
        <v>2014</v>
      </c>
      <c r="C9983">
        <v>20</v>
      </c>
      <c r="D9983">
        <v>9</v>
      </c>
      <c r="E9983">
        <v>2632</v>
      </c>
    </row>
    <row r="9984" spans="1:5">
      <c r="A9984" t="s">
        <v>49</v>
      </c>
      <c r="B9984">
        <v>2014</v>
      </c>
      <c r="C9984">
        <v>20</v>
      </c>
      <c r="D9984">
        <v>33</v>
      </c>
      <c r="E9984">
        <v>9674</v>
      </c>
    </row>
    <row r="9985" spans="1:5">
      <c r="A9985" t="s">
        <v>50</v>
      </c>
      <c r="B9985">
        <v>2014</v>
      </c>
      <c r="C9985">
        <v>20</v>
      </c>
      <c r="D9985">
        <v>20</v>
      </c>
      <c r="E9985">
        <v>5274</v>
      </c>
    </row>
    <row r="9986" spans="1:5">
      <c r="A9986" t="s">
        <v>51</v>
      </c>
      <c r="B9986">
        <v>2014</v>
      </c>
      <c r="C9986">
        <v>20</v>
      </c>
      <c r="D9986">
        <v>11</v>
      </c>
      <c r="E9986">
        <v>4301</v>
      </c>
    </row>
    <row r="9987" spans="1:5">
      <c r="A9987" t="s">
        <v>52</v>
      </c>
      <c r="B9987">
        <v>2014</v>
      </c>
      <c r="C9987">
        <v>20</v>
      </c>
      <c r="D9987">
        <v>23</v>
      </c>
      <c r="E9987">
        <v>5328</v>
      </c>
    </row>
    <row r="9988" spans="1:5">
      <c r="A9988" t="s">
        <v>53</v>
      </c>
      <c r="B9988">
        <v>2014</v>
      </c>
      <c r="C9988">
        <v>20</v>
      </c>
      <c r="D9988">
        <v>50</v>
      </c>
      <c r="E9988">
        <v>7660</v>
      </c>
    </row>
    <row r="9989" spans="1:5">
      <c r="A9989" t="s">
        <v>54</v>
      </c>
      <c r="B9989">
        <v>2014</v>
      </c>
      <c r="C9989">
        <v>20</v>
      </c>
      <c r="D9989">
        <v>104</v>
      </c>
      <c r="E9989">
        <v>37209</v>
      </c>
    </row>
    <row r="9990" spans="1:5">
      <c r="A9990" t="s">
        <v>55</v>
      </c>
      <c r="B9990">
        <v>2014</v>
      </c>
      <c r="C9990">
        <v>20</v>
      </c>
      <c r="D9990">
        <v>43</v>
      </c>
      <c r="E9990">
        <v>18006</v>
      </c>
    </row>
    <row r="9991" spans="1:5">
      <c r="A9991" t="s">
        <v>56</v>
      </c>
      <c r="B9991">
        <v>2014</v>
      </c>
      <c r="C9991">
        <v>20</v>
      </c>
      <c r="D9991">
        <v>8</v>
      </c>
      <c r="E9991">
        <v>2214</v>
      </c>
    </row>
    <row r="9992" spans="1:5">
      <c r="A9992" t="s">
        <v>57</v>
      </c>
      <c r="B9992">
        <v>2014</v>
      </c>
      <c r="C9992">
        <v>20</v>
      </c>
      <c r="D9992">
        <v>102</v>
      </c>
      <c r="E9992">
        <v>67261</v>
      </c>
    </row>
    <row r="9993" spans="1:5">
      <c r="A9993" t="s">
        <v>58</v>
      </c>
      <c r="B9993">
        <v>2014</v>
      </c>
      <c r="C9993">
        <v>20</v>
      </c>
      <c r="D9993">
        <v>10</v>
      </c>
      <c r="E9993">
        <v>3684</v>
      </c>
    </row>
    <row r="9994" spans="1:5">
      <c r="A9994" t="s">
        <v>59</v>
      </c>
      <c r="B9994">
        <v>2014</v>
      </c>
      <c r="C9994">
        <v>20</v>
      </c>
      <c r="D9994">
        <v>31</v>
      </c>
      <c r="E9994">
        <v>11308</v>
      </c>
    </row>
    <row r="9995" spans="1:5">
      <c r="A9995" t="s">
        <v>60</v>
      </c>
      <c r="B9995">
        <v>2014</v>
      </c>
      <c r="C9995">
        <v>20</v>
      </c>
      <c r="D9995">
        <v>26</v>
      </c>
      <c r="E9995">
        <v>6151</v>
      </c>
    </row>
    <row r="9996" spans="1:5">
      <c r="A9996" t="s">
        <v>61</v>
      </c>
      <c r="B9996">
        <v>2014</v>
      </c>
      <c r="C9996">
        <v>20</v>
      </c>
      <c r="D9996">
        <v>17</v>
      </c>
      <c r="E9996">
        <v>3766</v>
      </c>
    </row>
    <row r="9997" spans="1:5">
      <c r="A9997" t="s">
        <v>64</v>
      </c>
      <c r="B9997">
        <v>2014</v>
      </c>
      <c r="C9997">
        <v>20</v>
      </c>
      <c r="D9997">
        <v>1</v>
      </c>
      <c r="E9997">
        <v>628</v>
      </c>
    </row>
    <row r="9998" spans="1:5">
      <c r="A9998" t="s">
        <v>63</v>
      </c>
      <c r="B9998">
        <v>2014</v>
      </c>
      <c r="C9998">
        <v>20</v>
      </c>
      <c r="D9998">
        <v>1</v>
      </c>
      <c r="E9998">
        <v>376</v>
      </c>
    </row>
    <row r="9999" spans="1:5">
      <c r="A9999" t="s">
        <v>62</v>
      </c>
      <c r="B9999">
        <v>2014</v>
      </c>
      <c r="C9999">
        <v>20</v>
      </c>
      <c r="D9999">
        <v>63</v>
      </c>
      <c r="E9999">
        <v>102510</v>
      </c>
    </row>
    <row r="10000" spans="1:5">
      <c r="A10000" t="s">
        <v>6</v>
      </c>
      <c r="B10000">
        <v>2014</v>
      </c>
      <c r="C10000">
        <v>21</v>
      </c>
      <c r="D10000">
        <v>19</v>
      </c>
      <c r="E10000">
        <v>7721</v>
      </c>
    </row>
    <row r="10001" spans="1:5">
      <c r="A10001" t="s">
        <v>12</v>
      </c>
      <c r="B10001">
        <v>2014</v>
      </c>
      <c r="C10001">
        <v>21</v>
      </c>
      <c r="D10001">
        <v>6</v>
      </c>
      <c r="E10001">
        <v>1098</v>
      </c>
    </row>
    <row r="10002" spans="1:5">
      <c r="A10002" t="s">
        <v>13</v>
      </c>
      <c r="B10002">
        <v>2014</v>
      </c>
      <c r="C10002">
        <v>21</v>
      </c>
      <c r="D10002">
        <v>48</v>
      </c>
      <c r="E10002">
        <v>21088</v>
      </c>
    </row>
    <row r="10003" spans="1:5">
      <c r="A10003" t="s">
        <v>14</v>
      </c>
      <c r="B10003">
        <v>2014</v>
      </c>
      <c r="C10003">
        <v>21</v>
      </c>
      <c r="D10003">
        <v>5</v>
      </c>
      <c r="E10003">
        <v>1434</v>
      </c>
    </row>
    <row r="10004" spans="1:5">
      <c r="A10004" t="s">
        <v>15</v>
      </c>
      <c r="B10004">
        <v>2014</v>
      </c>
      <c r="C10004">
        <v>21</v>
      </c>
      <c r="D10004">
        <v>88</v>
      </c>
      <c r="E10004">
        <v>27018</v>
      </c>
    </row>
    <row r="10005" spans="1:5">
      <c r="A10005" t="s">
        <v>16</v>
      </c>
      <c r="B10005">
        <v>2014</v>
      </c>
      <c r="C10005">
        <v>21</v>
      </c>
      <c r="D10005">
        <v>7</v>
      </c>
      <c r="E10005">
        <v>3041</v>
      </c>
    </row>
    <row r="10006" spans="1:5">
      <c r="A10006" t="s">
        <v>17</v>
      </c>
      <c r="B10006">
        <v>2014</v>
      </c>
      <c r="C10006">
        <v>21</v>
      </c>
      <c r="D10006">
        <v>3</v>
      </c>
      <c r="E10006">
        <v>319</v>
      </c>
    </row>
    <row r="10007" spans="1:5">
      <c r="A10007" t="s">
        <v>18</v>
      </c>
      <c r="B10007">
        <v>2014</v>
      </c>
      <c r="C10007">
        <v>21</v>
      </c>
      <c r="D10007">
        <v>7</v>
      </c>
      <c r="E10007">
        <v>1474</v>
      </c>
    </row>
    <row r="10008" spans="1:5">
      <c r="A10008" t="s">
        <v>19</v>
      </c>
      <c r="B10008">
        <v>2014</v>
      </c>
      <c r="C10008">
        <v>21</v>
      </c>
      <c r="D10008">
        <v>1</v>
      </c>
      <c r="E10008">
        <v>1499</v>
      </c>
    </row>
    <row r="10009" spans="1:5">
      <c r="A10009" t="s">
        <v>20</v>
      </c>
      <c r="B10009">
        <v>2014</v>
      </c>
      <c r="C10009">
        <v>21</v>
      </c>
      <c r="D10009">
        <v>0</v>
      </c>
      <c r="E10009">
        <v>0</v>
      </c>
    </row>
    <row r="10010" spans="1:5">
      <c r="A10010" t="s">
        <v>21</v>
      </c>
      <c r="B10010">
        <v>2014</v>
      </c>
      <c r="C10010">
        <v>21</v>
      </c>
      <c r="D10010">
        <v>29</v>
      </c>
      <c r="E10010">
        <v>20726</v>
      </c>
    </row>
    <row r="10011" spans="1:5">
      <c r="A10011" t="s">
        <v>22</v>
      </c>
      <c r="B10011">
        <v>2014</v>
      </c>
      <c r="C10011">
        <v>21</v>
      </c>
      <c r="D10011">
        <v>15</v>
      </c>
      <c r="E10011">
        <v>1385</v>
      </c>
    </row>
    <row r="10012" spans="1:5">
      <c r="A10012" t="s">
        <v>23</v>
      </c>
      <c r="B10012">
        <v>2014</v>
      </c>
      <c r="C10012">
        <v>21</v>
      </c>
      <c r="D10012">
        <v>5</v>
      </c>
      <c r="E10012">
        <v>1449</v>
      </c>
    </row>
    <row r="10013" spans="1:5">
      <c r="A10013" t="s">
        <v>24</v>
      </c>
      <c r="B10013">
        <v>2014</v>
      </c>
      <c r="C10013">
        <v>21</v>
      </c>
      <c r="D10013">
        <v>85</v>
      </c>
      <c r="E10013">
        <v>45828</v>
      </c>
    </row>
    <row r="10014" spans="1:5">
      <c r="A10014" t="s">
        <v>25</v>
      </c>
      <c r="B10014">
        <v>2014</v>
      </c>
      <c r="C10014">
        <v>21</v>
      </c>
      <c r="D10014">
        <v>28</v>
      </c>
      <c r="E10014">
        <v>4633</v>
      </c>
    </row>
    <row r="10015" spans="1:5">
      <c r="A10015" t="s">
        <v>26</v>
      </c>
      <c r="B10015">
        <v>2014</v>
      </c>
      <c r="C10015">
        <v>21</v>
      </c>
      <c r="D10015">
        <v>12</v>
      </c>
      <c r="E10015">
        <v>29501</v>
      </c>
    </row>
    <row r="10016" spans="1:5">
      <c r="A10016" t="s">
        <v>27</v>
      </c>
      <c r="B10016">
        <v>2014</v>
      </c>
      <c r="C10016">
        <v>21</v>
      </c>
      <c r="D10016">
        <v>21</v>
      </c>
      <c r="E10016">
        <v>3948</v>
      </c>
    </row>
    <row r="10017" spans="1:5">
      <c r="A10017" t="s">
        <v>28</v>
      </c>
      <c r="B10017">
        <v>2014</v>
      </c>
      <c r="C10017">
        <v>21</v>
      </c>
      <c r="D10017">
        <v>16</v>
      </c>
      <c r="E10017">
        <v>21460</v>
      </c>
    </row>
    <row r="10018" spans="1:5">
      <c r="A10018" t="s">
        <v>29</v>
      </c>
      <c r="B10018">
        <v>2014</v>
      </c>
      <c r="C10018">
        <v>21</v>
      </c>
      <c r="D10018">
        <v>57</v>
      </c>
      <c r="E10018">
        <v>33632</v>
      </c>
    </row>
    <row r="10019" spans="1:5">
      <c r="A10019" t="s">
        <v>30</v>
      </c>
      <c r="B10019">
        <v>2014</v>
      </c>
      <c r="C10019">
        <v>21</v>
      </c>
      <c r="D10019">
        <v>28</v>
      </c>
      <c r="E10019">
        <v>4830</v>
      </c>
    </row>
    <row r="10020" spans="1:5">
      <c r="A10020" t="s">
        <v>31</v>
      </c>
      <c r="B10020">
        <v>2014</v>
      </c>
      <c r="C10020">
        <v>21</v>
      </c>
      <c r="D10020">
        <v>14</v>
      </c>
      <c r="E10020">
        <v>8542</v>
      </c>
    </row>
    <row r="10021" spans="1:5">
      <c r="A10021" t="s">
        <v>32</v>
      </c>
      <c r="B10021">
        <v>2014</v>
      </c>
      <c r="C10021">
        <v>21</v>
      </c>
      <c r="D10021">
        <v>37</v>
      </c>
      <c r="E10021">
        <v>27876</v>
      </c>
    </row>
    <row r="10022" spans="1:5">
      <c r="A10022" t="s">
        <v>33</v>
      </c>
      <c r="B10022">
        <v>2014</v>
      </c>
      <c r="C10022">
        <v>21</v>
      </c>
      <c r="D10022">
        <v>33</v>
      </c>
      <c r="E10022">
        <v>10926</v>
      </c>
    </row>
    <row r="10023" spans="1:5">
      <c r="A10023" t="s">
        <v>34</v>
      </c>
      <c r="B10023">
        <v>2014</v>
      </c>
      <c r="C10023">
        <v>21</v>
      </c>
      <c r="D10023">
        <v>16</v>
      </c>
      <c r="E10023">
        <v>4540</v>
      </c>
    </row>
    <row r="10024" spans="1:5">
      <c r="A10024" t="s">
        <v>35</v>
      </c>
      <c r="B10024">
        <v>2014</v>
      </c>
      <c r="C10024">
        <v>21</v>
      </c>
      <c r="D10024">
        <v>38</v>
      </c>
      <c r="E10024">
        <v>14849</v>
      </c>
    </row>
    <row r="10025" spans="1:5">
      <c r="A10025" t="s">
        <v>36</v>
      </c>
      <c r="B10025">
        <v>2014</v>
      </c>
      <c r="C10025">
        <v>21</v>
      </c>
      <c r="D10025">
        <v>19</v>
      </c>
      <c r="E10025">
        <v>5475</v>
      </c>
    </row>
    <row r="10026" spans="1:5">
      <c r="A10026" t="s">
        <v>37</v>
      </c>
      <c r="B10026">
        <v>2014</v>
      </c>
      <c r="C10026">
        <v>21</v>
      </c>
      <c r="D10026">
        <v>7</v>
      </c>
      <c r="E10026">
        <v>1326</v>
      </c>
    </row>
    <row r="10027" spans="1:5">
      <c r="A10027" t="s">
        <v>38</v>
      </c>
      <c r="B10027">
        <v>2014</v>
      </c>
      <c r="C10027">
        <v>21</v>
      </c>
      <c r="D10027">
        <v>10</v>
      </c>
      <c r="E10027">
        <v>1350</v>
      </c>
    </row>
    <row r="10028" spans="1:5">
      <c r="A10028" t="s">
        <v>39</v>
      </c>
      <c r="B10028">
        <v>2014</v>
      </c>
      <c r="C10028">
        <v>21</v>
      </c>
      <c r="D10028">
        <v>30</v>
      </c>
      <c r="E10028">
        <v>16214</v>
      </c>
    </row>
    <row r="10029" spans="1:5">
      <c r="A10029" t="s">
        <v>40</v>
      </c>
      <c r="B10029">
        <v>2014</v>
      </c>
      <c r="C10029">
        <v>21</v>
      </c>
      <c r="D10029">
        <v>17</v>
      </c>
      <c r="E10029">
        <v>2978</v>
      </c>
    </row>
    <row r="10030" spans="1:5">
      <c r="A10030" t="s">
        <v>41</v>
      </c>
      <c r="B10030">
        <v>2014</v>
      </c>
      <c r="C10030">
        <v>21</v>
      </c>
      <c r="D10030">
        <v>25</v>
      </c>
      <c r="E10030">
        <v>7706</v>
      </c>
    </row>
    <row r="10031" spans="1:5">
      <c r="A10031" t="s">
        <v>42</v>
      </c>
      <c r="B10031">
        <v>2014</v>
      </c>
      <c r="C10031">
        <v>21</v>
      </c>
      <c r="D10031">
        <v>16</v>
      </c>
      <c r="E10031">
        <v>7421</v>
      </c>
    </row>
    <row r="10032" spans="1:5">
      <c r="A10032" t="s">
        <v>43</v>
      </c>
      <c r="B10032">
        <v>2014</v>
      </c>
      <c r="C10032">
        <v>21</v>
      </c>
      <c r="D10032">
        <v>140</v>
      </c>
      <c r="E10032">
        <v>13835</v>
      </c>
    </row>
    <row r="10033" spans="1:5">
      <c r="A10033" t="s">
        <v>44</v>
      </c>
      <c r="B10033">
        <v>2014</v>
      </c>
      <c r="C10033">
        <v>21</v>
      </c>
      <c r="D10033">
        <v>31</v>
      </c>
      <c r="E10033">
        <v>7439</v>
      </c>
    </row>
    <row r="10034" spans="1:5">
      <c r="A10034" t="s">
        <v>45</v>
      </c>
      <c r="B10034">
        <v>2014</v>
      </c>
      <c r="C10034">
        <v>21</v>
      </c>
      <c r="D10034">
        <v>8</v>
      </c>
      <c r="E10034">
        <v>1813</v>
      </c>
    </row>
    <row r="10035" spans="1:5">
      <c r="A10035" t="s">
        <v>46</v>
      </c>
      <c r="B10035">
        <v>2014</v>
      </c>
      <c r="C10035">
        <v>21</v>
      </c>
      <c r="D10035">
        <v>42</v>
      </c>
      <c r="E10035">
        <v>11187</v>
      </c>
    </row>
    <row r="10036" spans="1:5">
      <c r="A10036" t="s">
        <v>47</v>
      </c>
      <c r="B10036">
        <v>2014</v>
      </c>
      <c r="C10036">
        <v>21</v>
      </c>
      <c r="D10036">
        <v>18</v>
      </c>
      <c r="E10036">
        <v>2210</v>
      </c>
    </row>
    <row r="10037" spans="1:5">
      <c r="A10037" t="s">
        <v>48</v>
      </c>
      <c r="B10037">
        <v>2014</v>
      </c>
      <c r="C10037">
        <v>21</v>
      </c>
      <c r="D10037">
        <v>9</v>
      </c>
      <c r="E10037">
        <v>2699</v>
      </c>
    </row>
    <row r="10038" spans="1:5">
      <c r="A10038" t="s">
        <v>49</v>
      </c>
      <c r="B10038">
        <v>2014</v>
      </c>
      <c r="C10038">
        <v>21</v>
      </c>
      <c r="D10038">
        <v>34</v>
      </c>
      <c r="E10038">
        <v>10182</v>
      </c>
    </row>
    <row r="10039" spans="1:5">
      <c r="A10039" t="s">
        <v>50</v>
      </c>
      <c r="B10039">
        <v>2014</v>
      </c>
      <c r="C10039">
        <v>21</v>
      </c>
      <c r="D10039">
        <v>19</v>
      </c>
      <c r="E10039">
        <v>4834</v>
      </c>
    </row>
    <row r="10040" spans="1:5">
      <c r="A10040" t="s">
        <v>51</v>
      </c>
      <c r="B10040">
        <v>2014</v>
      </c>
      <c r="C10040">
        <v>21</v>
      </c>
      <c r="D10040">
        <v>11</v>
      </c>
      <c r="E10040">
        <v>4202</v>
      </c>
    </row>
    <row r="10041" spans="1:5">
      <c r="A10041" t="s">
        <v>52</v>
      </c>
      <c r="B10041">
        <v>2014</v>
      </c>
      <c r="C10041">
        <v>21</v>
      </c>
      <c r="D10041">
        <v>23</v>
      </c>
      <c r="E10041">
        <v>5389</v>
      </c>
    </row>
    <row r="10042" spans="1:5">
      <c r="A10042" t="s">
        <v>53</v>
      </c>
      <c r="B10042">
        <v>2014</v>
      </c>
      <c r="C10042">
        <v>21</v>
      </c>
      <c r="D10042">
        <v>51</v>
      </c>
      <c r="E10042">
        <v>8260</v>
      </c>
    </row>
    <row r="10043" spans="1:5">
      <c r="A10043" t="s">
        <v>54</v>
      </c>
      <c r="B10043">
        <v>2014</v>
      </c>
      <c r="C10043">
        <v>21</v>
      </c>
      <c r="D10043">
        <v>101</v>
      </c>
      <c r="E10043">
        <v>37046</v>
      </c>
    </row>
    <row r="10044" spans="1:5">
      <c r="A10044" t="s">
        <v>55</v>
      </c>
      <c r="B10044">
        <v>2014</v>
      </c>
      <c r="C10044">
        <v>21</v>
      </c>
      <c r="D10044">
        <v>42</v>
      </c>
      <c r="E10044">
        <v>18461</v>
      </c>
    </row>
    <row r="10045" spans="1:5">
      <c r="A10045" t="s">
        <v>56</v>
      </c>
      <c r="B10045">
        <v>2014</v>
      </c>
      <c r="C10045">
        <v>21</v>
      </c>
      <c r="D10045">
        <v>7</v>
      </c>
      <c r="E10045">
        <v>1691</v>
      </c>
    </row>
    <row r="10046" spans="1:5">
      <c r="A10046" t="s">
        <v>57</v>
      </c>
      <c r="B10046">
        <v>2014</v>
      </c>
      <c r="C10046">
        <v>21</v>
      </c>
      <c r="D10046">
        <v>105</v>
      </c>
      <c r="E10046">
        <v>73260</v>
      </c>
    </row>
    <row r="10047" spans="1:5">
      <c r="A10047" t="s">
        <v>58</v>
      </c>
      <c r="B10047">
        <v>2014</v>
      </c>
      <c r="C10047">
        <v>21</v>
      </c>
      <c r="D10047">
        <v>10</v>
      </c>
      <c r="E10047">
        <v>3445</v>
      </c>
    </row>
    <row r="10048" spans="1:5">
      <c r="A10048" t="s">
        <v>59</v>
      </c>
      <c r="B10048">
        <v>2014</v>
      </c>
      <c r="C10048">
        <v>21</v>
      </c>
      <c r="D10048">
        <v>33</v>
      </c>
      <c r="E10048">
        <v>12775</v>
      </c>
    </row>
    <row r="10049" spans="1:5">
      <c r="A10049" t="s">
        <v>60</v>
      </c>
      <c r="B10049">
        <v>2014</v>
      </c>
      <c r="C10049">
        <v>21</v>
      </c>
      <c r="D10049">
        <v>24</v>
      </c>
      <c r="E10049">
        <v>5281</v>
      </c>
    </row>
    <row r="10050" spans="1:5">
      <c r="A10050" t="s">
        <v>61</v>
      </c>
      <c r="B10050">
        <v>2014</v>
      </c>
      <c r="C10050">
        <v>21</v>
      </c>
      <c r="D10050">
        <v>17</v>
      </c>
      <c r="E10050">
        <v>3615</v>
      </c>
    </row>
    <row r="10051" spans="1:5">
      <c r="A10051" t="s">
        <v>64</v>
      </c>
      <c r="B10051">
        <v>2014</v>
      </c>
      <c r="C10051">
        <v>21</v>
      </c>
      <c r="D10051">
        <v>1</v>
      </c>
      <c r="E10051">
        <v>684</v>
      </c>
    </row>
    <row r="10052" spans="1:5">
      <c r="A10052" t="s">
        <v>63</v>
      </c>
      <c r="B10052">
        <v>2014</v>
      </c>
      <c r="C10052">
        <v>21</v>
      </c>
      <c r="D10052">
        <v>1</v>
      </c>
      <c r="E10052">
        <v>398</v>
      </c>
    </row>
    <row r="10053" spans="1:5">
      <c r="A10053" t="s">
        <v>62</v>
      </c>
      <c r="B10053">
        <v>2014</v>
      </c>
      <c r="C10053">
        <v>21</v>
      </c>
      <c r="D10053">
        <v>62</v>
      </c>
      <c r="E10053">
        <v>99894</v>
      </c>
    </row>
    <row r="10054" spans="1:5">
      <c r="A10054" t="s">
        <v>6</v>
      </c>
      <c r="B10054">
        <v>2014</v>
      </c>
      <c r="C10054">
        <v>22</v>
      </c>
      <c r="D10054">
        <v>18</v>
      </c>
      <c r="E10054">
        <v>6517</v>
      </c>
    </row>
    <row r="10055" spans="1:5">
      <c r="A10055" t="s">
        <v>12</v>
      </c>
      <c r="B10055">
        <v>2014</v>
      </c>
      <c r="C10055">
        <v>22</v>
      </c>
      <c r="D10055">
        <v>4</v>
      </c>
      <c r="E10055">
        <v>1045</v>
      </c>
    </row>
    <row r="10056" spans="1:5">
      <c r="A10056" t="s">
        <v>13</v>
      </c>
      <c r="B10056">
        <v>2014</v>
      </c>
      <c r="C10056">
        <v>22</v>
      </c>
      <c r="D10056">
        <v>49</v>
      </c>
      <c r="E10056">
        <v>18009</v>
      </c>
    </row>
    <row r="10057" spans="1:5">
      <c r="A10057" t="s">
        <v>14</v>
      </c>
      <c r="B10057">
        <v>2014</v>
      </c>
      <c r="C10057">
        <v>22</v>
      </c>
      <c r="D10057">
        <v>6</v>
      </c>
      <c r="E10057">
        <v>1495</v>
      </c>
    </row>
    <row r="10058" spans="1:5">
      <c r="A10058" t="s">
        <v>15</v>
      </c>
      <c r="B10058">
        <v>2014</v>
      </c>
      <c r="C10058">
        <v>22</v>
      </c>
      <c r="D10058">
        <v>86</v>
      </c>
      <c r="E10058">
        <v>24350</v>
      </c>
    </row>
    <row r="10059" spans="1:5">
      <c r="A10059" t="s">
        <v>16</v>
      </c>
      <c r="B10059">
        <v>2014</v>
      </c>
      <c r="C10059">
        <v>22</v>
      </c>
      <c r="D10059">
        <v>7</v>
      </c>
      <c r="E10059">
        <v>2871</v>
      </c>
    </row>
    <row r="10060" spans="1:5">
      <c r="A10060" t="s">
        <v>17</v>
      </c>
      <c r="B10060">
        <v>2014</v>
      </c>
      <c r="C10060">
        <v>22</v>
      </c>
      <c r="D10060">
        <v>2</v>
      </c>
      <c r="E10060">
        <v>15</v>
      </c>
    </row>
    <row r="10061" spans="1:5">
      <c r="A10061" t="s">
        <v>18</v>
      </c>
      <c r="B10061">
        <v>2014</v>
      </c>
      <c r="C10061">
        <v>22</v>
      </c>
      <c r="D10061">
        <v>7</v>
      </c>
      <c r="E10061">
        <v>1189</v>
      </c>
    </row>
    <row r="10062" spans="1:5">
      <c r="A10062" t="s">
        <v>19</v>
      </c>
      <c r="B10062">
        <v>2014</v>
      </c>
      <c r="C10062">
        <v>22</v>
      </c>
      <c r="D10062">
        <v>1</v>
      </c>
      <c r="E10062">
        <v>1039</v>
      </c>
    </row>
    <row r="10063" spans="1:5">
      <c r="A10063" t="s">
        <v>20</v>
      </c>
      <c r="B10063">
        <v>2014</v>
      </c>
      <c r="C10063">
        <v>22</v>
      </c>
      <c r="D10063">
        <v>0</v>
      </c>
      <c r="E10063">
        <v>0</v>
      </c>
    </row>
    <row r="10064" spans="1:5">
      <c r="A10064" t="s">
        <v>21</v>
      </c>
      <c r="B10064">
        <v>2014</v>
      </c>
      <c r="C10064">
        <v>22</v>
      </c>
      <c r="D10064">
        <v>29</v>
      </c>
      <c r="E10064">
        <v>27802</v>
      </c>
    </row>
    <row r="10065" spans="1:5">
      <c r="A10065" t="s">
        <v>22</v>
      </c>
      <c r="B10065">
        <v>2014</v>
      </c>
      <c r="C10065">
        <v>22</v>
      </c>
      <c r="D10065">
        <v>15</v>
      </c>
      <c r="E10065">
        <v>1412</v>
      </c>
    </row>
    <row r="10066" spans="1:5">
      <c r="A10066" t="s">
        <v>23</v>
      </c>
      <c r="B10066">
        <v>2014</v>
      </c>
      <c r="C10066">
        <v>22</v>
      </c>
      <c r="D10066">
        <v>4</v>
      </c>
      <c r="E10066">
        <v>1006</v>
      </c>
    </row>
    <row r="10067" spans="1:5">
      <c r="A10067" t="s">
        <v>24</v>
      </c>
      <c r="B10067">
        <v>2014</v>
      </c>
      <c r="C10067">
        <v>22</v>
      </c>
      <c r="D10067">
        <v>91</v>
      </c>
      <c r="E10067">
        <v>48488</v>
      </c>
    </row>
    <row r="10068" spans="1:5">
      <c r="A10068" t="s">
        <v>25</v>
      </c>
      <c r="B10068">
        <v>2014</v>
      </c>
      <c r="C10068">
        <v>22</v>
      </c>
      <c r="D10068">
        <v>27</v>
      </c>
      <c r="E10068">
        <v>3557</v>
      </c>
    </row>
    <row r="10069" spans="1:5">
      <c r="A10069" t="s">
        <v>26</v>
      </c>
      <c r="B10069">
        <v>2014</v>
      </c>
      <c r="C10069">
        <v>22</v>
      </c>
      <c r="D10069">
        <v>11</v>
      </c>
      <c r="E10069">
        <v>25115</v>
      </c>
    </row>
    <row r="10070" spans="1:5">
      <c r="A10070" t="s">
        <v>27</v>
      </c>
      <c r="B10070">
        <v>2014</v>
      </c>
      <c r="C10070">
        <v>22</v>
      </c>
      <c r="D10070">
        <v>19</v>
      </c>
      <c r="E10070">
        <v>3521</v>
      </c>
    </row>
    <row r="10071" spans="1:5">
      <c r="A10071" t="s">
        <v>28</v>
      </c>
      <c r="B10071">
        <v>2014</v>
      </c>
      <c r="C10071">
        <v>22</v>
      </c>
      <c r="D10071">
        <v>14</v>
      </c>
      <c r="E10071">
        <v>19075</v>
      </c>
    </row>
    <row r="10072" spans="1:5">
      <c r="A10072" t="s">
        <v>29</v>
      </c>
      <c r="B10072">
        <v>2014</v>
      </c>
      <c r="C10072">
        <v>22</v>
      </c>
      <c r="D10072">
        <v>61</v>
      </c>
      <c r="E10072">
        <v>30817</v>
      </c>
    </row>
    <row r="10073" spans="1:5">
      <c r="A10073" t="s">
        <v>30</v>
      </c>
      <c r="B10073">
        <v>2014</v>
      </c>
      <c r="C10073">
        <v>22</v>
      </c>
      <c r="D10073">
        <v>27</v>
      </c>
      <c r="E10073">
        <v>3924</v>
      </c>
    </row>
    <row r="10074" spans="1:5">
      <c r="A10074" t="s">
        <v>31</v>
      </c>
      <c r="B10074">
        <v>2014</v>
      </c>
      <c r="C10074">
        <v>22</v>
      </c>
      <c r="D10074">
        <v>11</v>
      </c>
      <c r="E10074">
        <v>5621</v>
      </c>
    </row>
    <row r="10075" spans="1:5">
      <c r="A10075" t="s">
        <v>32</v>
      </c>
      <c r="B10075">
        <v>2014</v>
      </c>
      <c r="C10075">
        <v>22</v>
      </c>
      <c r="D10075">
        <v>34</v>
      </c>
      <c r="E10075">
        <v>22720</v>
      </c>
    </row>
    <row r="10076" spans="1:5">
      <c r="A10076" t="s">
        <v>33</v>
      </c>
      <c r="B10076">
        <v>2014</v>
      </c>
      <c r="C10076">
        <v>22</v>
      </c>
      <c r="D10076">
        <v>36</v>
      </c>
      <c r="E10076">
        <v>10903</v>
      </c>
    </row>
    <row r="10077" spans="1:5">
      <c r="A10077" t="s">
        <v>34</v>
      </c>
      <c r="B10077">
        <v>2014</v>
      </c>
      <c r="C10077">
        <v>22</v>
      </c>
      <c r="D10077">
        <v>13</v>
      </c>
      <c r="E10077">
        <v>2915</v>
      </c>
    </row>
    <row r="10078" spans="1:5">
      <c r="A10078" t="s">
        <v>35</v>
      </c>
      <c r="B10078">
        <v>2014</v>
      </c>
      <c r="C10078">
        <v>22</v>
      </c>
      <c r="D10078">
        <v>42</v>
      </c>
      <c r="E10078">
        <v>16201</v>
      </c>
    </row>
    <row r="10079" spans="1:5">
      <c r="A10079" t="s">
        <v>36</v>
      </c>
      <c r="B10079">
        <v>2014</v>
      </c>
      <c r="C10079">
        <v>22</v>
      </c>
      <c r="D10079">
        <v>19</v>
      </c>
      <c r="E10079">
        <v>5667</v>
      </c>
    </row>
    <row r="10080" spans="1:5">
      <c r="A10080" t="s">
        <v>37</v>
      </c>
      <c r="B10080">
        <v>2014</v>
      </c>
      <c r="C10080">
        <v>22</v>
      </c>
      <c r="D10080">
        <v>8</v>
      </c>
      <c r="E10080">
        <v>1690</v>
      </c>
    </row>
    <row r="10081" spans="1:5">
      <c r="A10081" t="s">
        <v>38</v>
      </c>
      <c r="B10081">
        <v>2014</v>
      </c>
      <c r="C10081">
        <v>22</v>
      </c>
      <c r="D10081">
        <v>10</v>
      </c>
      <c r="E10081">
        <v>1241</v>
      </c>
    </row>
    <row r="10082" spans="1:5">
      <c r="A10082" t="s">
        <v>39</v>
      </c>
      <c r="B10082">
        <v>2014</v>
      </c>
      <c r="C10082">
        <v>22</v>
      </c>
      <c r="D10082">
        <v>28</v>
      </c>
      <c r="E10082">
        <v>14333</v>
      </c>
    </row>
    <row r="10083" spans="1:5">
      <c r="A10083" t="s">
        <v>40</v>
      </c>
      <c r="B10083">
        <v>2014</v>
      </c>
      <c r="C10083">
        <v>22</v>
      </c>
      <c r="D10083">
        <v>14</v>
      </c>
      <c r="E10083">
        <v>1911</v>
      </c>
    </row>
    <row r="10084" spans="1:5">
      <c r="A10084" t="s">
        <v>41</v>
      </c>
      <c r="B10084">
        <v>2014</v>
      </c>
      <c r="C10084">
        <v>22</v>
      </c>
      <c r="D10084">
        <v>24</v>
      </c>
      <c r="E10084">
        <v>6289</v>
      </c>
    </row>
    <row r="10085" spans="1:5">
      <c r="A10085" t="s">
        <v>42</v>
      </c>
      <c r="B10085">
        <v>2014</v>
      </c>
      <c r="C10085">
        <v>22</v>
      </c>
      <c r="D10085">
        <v>19</v>
      </c>
      <c r="E10085">
        <v>7620</v>
      </c>
    </row>
    <row r="10086" spans="1:5">
      <c r="A10086" t="s">
        <v>43</v>
      </c>
      <c r="B10086">
        <v>2014</v>
      </c>
      <c r="C10086">
        <v>22</v>
      </c>
      <c r="D10086">
        <v>138</v>
      </c>
      <c r="E10086">
        <v>9935</v>
      </c>
    </row>
    <row r="10087" spans="1:5">
      <c r="A10087" t="s">
        <v>44</v>
      </c>
      <c r="B10087">
        <v>2014</v>
      </c>
      <c r="C10087">
        <v>22</v>
      </c>
      <c r="D10087">
        <v>27</v>
      </c>
      <c r="E10087">
        <v>5506</v>
      </c>
    </row>
    <row r="10088" spans="1:5">
      <c r="A10088" t="s">
        <v>45</v>
      </c>
      <c r="B10088">
        <v>2014</v>
      </c>
      <c r="C10088">
        <v>22</v>
      </c>
      <c r="D10088">
        <v>4</v>
      </c>
      <c r="E10088">
        <v>768</v>
      </c>
    </row>
    <row r="10089" spans="1:5">
      <c r="A10089" t="s">
        <v>46</v>
      </c>
      <c r="B10089">
        <v>2014</v>
      </c>
      <c r="C10089">
        <v>22</v>
      </c>
      <c r="D10089">
        <v>41</v>
      </c>
      <c r="E10089">
        <v>8709</v>
      </c>
    </row>
    <row r="10090" spans="1:5">
      <c r="A10090" t="s">
        <v>47</v>
      </c>
      <c r="B10090">
        <v>2014</v>
      </c>
      <c r="C10090">
        <v>22</v>
      </c>
      <c r="D10090">
        <v>15</v>
      </c>
      <c r="E10090">
        <v>2023</v>
      </c>
    </row>
    <row r="10091" spans="1:5">
      <c r="A10091" t="s">
        <v>48</v>
      </c>
      <c r="B10091">
        <v>2014</v>
      </c>
      <c r="C10091">
        <v>22</v>
      </c>
      <c r="D10091">
        <v>9</v>
      </c>
      <c r="E10091">
        <v>2368</v>
      </c>
    </row>
    <row r="10092" spans="1:5">
      <c r="A10092" t="s">
        <v>49</v>
      </c>
      <c r="B10092">
        <v>2014</v>
      </c>
      <c r="C10092">
        <v>22</v>
      </c>
      <c r="D10092">
        <v>34</v>
      </c>
      <c r="E10092">
        <v>9878</v>
      </c>
    </row>
    <row r="10093" spans="1:5">
      <c r="A10093" t="s">
        <v>50</v>
      </c>
      <c r="B10093">
        <v>2014</v>
      </c>
      <c r="C10093">
        <v>22</v>
      </c>
      <c r="D10093">
        <v>18</v>
      </c>
      <c r="E10093">
        <v>3704</v>
      </c>
    </row>
    <row r="10094" spans="1:5">
      <c r="A10094" t="s">
        <v>51</v>
      </c>
      <c r="B10094">
        <v>2014</v>
      </c>
      <c r="C10094">
        <v>22</v>
      </c>
      <c r="D10094">
        <v>11</v>
      </c>
      <c r="E10094">
        <v>4130</v>
      </c>
    </row>
    <row r="10095" spans="1:5">
      <c r="A10095" t="s">
        <v>52</v>
      </c>
      <c r="B10095">
        <v>2014</v>
      </c>
      <c r="C10095">
        <v>22</v>
      </c>
      <c r="D10095">
        <v>23</v>
      </c>
      <c r="E10095">
        <v>4165</v>
      </c>
    </row>
    <row r="10096" spans="1:5">
      <c r="A10096" t="s">
        <v>53</v>
      </c>
      <c r="B10096">
        <v>2014</v>
      </c>
      <c r="C10096">
        <v>22</v>
      </c>
      <c r="D10096">
        <v>53</v>
      </c>
      <c r="E10096">
        <v>6771</v>
      </c>
    </row>
    <row r="10097" spans="1:5">
      <c r="A10097" t="s">
        <v>54</v>
      </c>
      <c r="B10097">
        <v>2014</v>
      </c>
      <c r="C10097">
        <v>22</v>
      </c>
      <c r="D10097">
        <v>101</v>
      </c>
      <c r="E10097">
        <v>32342</v>
      </c>
    </row>
    <row r="10098" spans="1:5">
      <c r="A10098" t="s">
        <v>55</v>
      </c>
      <c r="B10098">
        <v>2014</v>
      </c>
      <c r="C10098">
        <v>22</v>
      </c>
      <c r="D10098">
        <v>42</v>
      </c>
      <c r="E10098">
        <v>16969</v>
      </c>
    </row>
    <row r="10099" spans="1:5">
      <c r="A10099" t="s">
        <v>56</v>
      </c>
      <c r="B10099">
        <v>2014</v>
      </c>
      <c r="C10099">
        <v>22</v>
      </c>
      <c r="D10099">
        <v>7</v>
      </c>
      <c r="E10099">
        <v>1490</v>
      </c>
    </row>
    <row r="10100" spans="1:5">
      <c r="A10100" t="s">
        <v>57</v>
      </c>
      <c r="B10100">
        <v>2014</v>
      </c>
      <c r="C10100">
        <v>22</v>
      </c>
      <c r="D10100">
        <v>99</v>
      </c>
      <c r="E10100">
        <v>68183</v>
      </c>
    </row>
    <row r="10101" spans="1:5">
      <c r="A10101" t="s">
        <v>58</v>
      </c>
      <c r="B10101">
        <v>2014</v>
      </c>
      <c r="C10101">
        <v>22</v>
      </c>
      <c r="D10101">
        <v>10</v>
      </c>
      <c r="E10101">
        <v>2851</v>
      </c>
    </row>
    <row r="10102" spans="1:5">
      <c r="A10102" t="s">
        <v>59</v>
      </c>
      <c r="B10102">
        <v>2014</v>
      </c>
      <c r="C10102">
        <v>22</v>
      </c>
      <c r="D10102">
        <v>33</v>
      </c>
      <c r="E10102">
        <v>11619</v>
      </c>
    </row>
    <row r="10103" spans="1:5">
      <c r="A10103" t="s">
        <v>60</v>
      </c>
      <c r="B10103">
        <v>2014</v>
      </c>
      <c r="C10103">
        <v>22</v>
      </c>
      <c r="D10103">
        <v>22</v>
      </c>
      <c r="E10103">
        <v>2109</v>
      </c>
    </row>
    <row r="10104" spans="1:5">
      <c r="A10104" t="s">
        <v>61</v>
      </c>
      <c r="B10104">
        <v>2014</v>
      </c>
      <c r="C10104">
        <v>22</v>
      </c>
      <c r="D10104">
        <v>14</v>
      </c>
      <c r="E10104">
        <v>3374</v>
      </c>
    </row>
    <row r="10105" spans="1:5">
      <c r="A10105" t="s">
        <v>64</v>
      </c>
      <c r="B10105">
        <v>2014</v>
      </c>
      <c r="C10105">
        <v>22</v>
      </c>
      <c r="D10105">
        <v>1</v>
      </c>
      <c r="E10105">
        <v>685</v>
      </c>
    </row>
    <row r="10106" spans="1:5">
      <c r="A10106" t="s">
        <v>63</v>
      </c>
      <c r="B10106">
        <v>2014</v>
      </c>
      <c r="C10106">
        <v>22</v>
      </c>
      <c r="D10106">
        <v>1</v>
      </c>
      <c r="E10106">
        <v>408</v>
      </c>
    </row>
    <row r="10107" spans="1:5">
      <c r="A10107" t="s">
        <v>62</v>
      </c>
      <c r="B10107">
        <v>2014</v>
      </c>
      <c r="C10107">
        <v>22</v>
      </c>
      <c r="D10107">
        <v>57</v>
      </c>
      <c r="E10107">
        <v>94059</v>
      </c>
    </row>
    <row r="10108" spans="1:5">
      <c r="A10108" t="s">
        <v>6</v>
      </c>
      <c r="B10108">
        <v>2014</v>
      </c>
      <c r="C10108">
        <v>23</v>
      </c>
      <c r="D10108">
        <v>16</v>
      </c>
      <c r="E10108">
        <v>7247</v>
      </c>
    </row>
    <row r="10109" spans="1:5">
      <c r="A10109" t="s">
        <v>12</v>
      </c>
      <c r="B10109">
        <v>2014</v>
      </c>
      <c r="C10109">
        <v>23</v>
      </c>
      <c r="D10109">
        <v>3</v>
      </c>
      <c r="E10109">
        <v>540</v>
      </c>
    </row>
    <row r="10110" spans="1:5">
      <c r="A10110" t="s">
        <v>13</v>
      </c>
      <c r="B10110">
        <v>2014</v>
      </c>
      <c r="C10110">
        <v>23</v>
      </c>
      <c r="D10110">
        <v>32</v>
      </c>
      <c r="E10110">
        <v>15478</v>
      </c>
    </row>
    <row r="10111" spans="1:5">
      <c r="A10111" t="s">
        <v>14</v>
      </c>
      <c r="B10111">
        <v>2014</v>
      </c>
      <c r="C10111">
        <v>23</v>
      </c>
      <c r="D10111">
        <v>5</v>
      </c>
      <c r="E10111">
        <v>746</v>
      </c>
    </row>
    <row r="10112" spans="1:5">
      <c r="A10112" t="s">
        <v>15</v>
      </c>
      <c r="B10112">
        <v>2014</v>
      </c>
      <c r="C10112">
        <v>23</v>
      </c>
      <c r="D10112">
        <v>88</v>
      </c>
      <c r="E10112">
        <v>28235</v>
      </c>
    </row>
    <row r="10113" spans="1:5">
      <c r="A10113" t="s">
        <v>16</v>
      </c>
      <c r="B10113">
        <v>2014</v>
      </c>
      <c r="C10113">
        <v>23</v>
      </c>
      <c r="D10113">
        <v>6</v>
      </c>
      <c r="E10113">
        <v>2598</v>
      </c>
    </row>
    <row r="10114" spans="1:5">
      <c r="A10114" t="s">
        <v>17</v>
      </c>
      <c r="B10114">
        <v>2014</v>
      </c>
      <c r="C10114">
        <v>23</v>
      </c>
      <c r="D10114">
        <v>3</v>
      </c>
      <c r="E10114">
        <v>145</v>
      </c>
    </row>
    <row r="10115" spans="1:5">
      <c r="A10115" t="s">
        <v>18</v>
      </c>
      <c r="B10115">
        <v>2014</v>
      </c>
      <c r="C10115">
        <v>23</v>
      </c>
      <c r="D10115">
        <v>7</v>
      </c>
      <c r="E10115">
        <v>1480</v>
      </c>
    </row>
    <row r="10116" spans="1:5">
      <c r="A10116" t="s">
        <v>19</v>
      </c>
      <c r="B10116">
        <v>2014</v>
      </c>
      <c r="C10116">
        <v>23</v>
      </c>
      <c r="D10116">
        <v>1</v>
      </c>
      <c r="E10116">
        <v>1625</v>
      </c>
    </row>
    <row r="10117" spans="1:5">
      <c r="A10117" t="s">
        <v>20</v>
      </c>
      <c r="B10117">
        <v>2014</v>
      </c>
      <c r="C10117">
        <v>23</v>
      </c>
      <c r="D10117">
        <v>0</v>
      </c>
      <c r="E10117">
        <v>0</v>
      </c>
    </row>
    <row r="10118" spans="1:5">
      <c r="A10118" t="s">
        <v>21</v>
      </c>
      <c r="B10118">
        <v>2014</v>
      </c>
      <c r="C10118">
        <v>23</v>
      </c>
      <c r="D10118">
        <v>28</v>
      </c>
      <c r="E10118">
        <v>23266</v>
      </c>
    </row>
    <row r="10119" spans="1:5">
      <c r="A10119" t="s">
        <v>22</v>
      </c>
      <c r="B10119">
        <v>2014</v>
      </c>
      <c r="C10119">
        <v>23</v>
      </c>
      <c r="D10119">
        <v>13</v>
      </c>
      <c r="E10119">
        <v>1298</v>
      </c>
    </row>
    <row r="10120" spans="1:5">
      <c r="A10120" t="s">
        <v>23</v>
      </c>
      <c r="B10120">
        <v>2014</v>
      </c>
      <c r="C10120">
        <v>23</v>
      </c>
      <c r="D10120">
        <v>2</v>
      </c>
      <c r="E10120">
        <v>416</v>
      </c>
    </row>
    <row r="10121" spans="1:5">
      <c r="A10121" t="s">
        <v>24</v>
      </c>
      <c r="B10121">
        <v>2014</v>
      </c>
      <c r="C10121">
        <v>23</v>
      </c>
      <c r="D10121">
        <v>90</v>
      </c>
      <c r="E10121">
        <v>51174</v>
      </c>
    </row>
    <row r="10122" spans="1:5">
      <c r="A10122" t="s">
        <v>25</v>
      </c>
      <c r="B10122">
        <v>2014</v>
      </c>
      <c r="C10122">
        <v>23</v>
      </c>
      <c r="D10122">
        <v>26</v>
      </c>
      <c r="E10122">
        <v>4444</v>
      </c>
    </row>
    <row r="10123" spans="1:5">
      <c r="A10123" t="s">
        <v>26</v>
      </c>
      <c r="B10123">
        <v>2014</v>
      </c>
      <c r="C10123">
        <v>23</v>
      </c>
      <c r="D10123">
        <v>10</v>
      </c>
      <c r="E10123">
        <v>28610</v>
      </c>
    </row>
    <row r="10124" spans="1:5">
      <c r="A10124" t="s">
        <v>27</v>
      </c>
      <c r="B10124">
        <v>2014</v>
      </c>
      <c r="C10124">
        <v>23</v>
      </c>
      <c r="D10124">
        <v>17</v>
      </c>
      <c r="E10124">
        <v>3571</v>
      </c>
    </row>
    <row r="10125" spans="1:5">
      <c r="A10125" t="s">
        <v>28</v>
      </c>
      <c r="B10125">
        <v>2014</v>
      </c>
      <c r="C10125">
        <v>23</v>
      </c>
      <c r="D10125">
        <v>12</v>
      </c>
      <c r="E10125">
        <v>19352</v>
      </c>
    </row>
    <row r="10126" spans="1:5">
      <c r="A10126" t="s">
        <v>29</v>
      </c>
      <c r="B10126">
        <v>2014</v>
      </c>
      <c r="C10126">
        <v>23</v>
      </c>
      <c r="D10126">
        <v>58</v>
      </c>
      <c r="E10126">
        <v>31920</v>
      </c>
    </row>
    <row r="10127" spans="1:5">
      <c r="A10127" t="s">
        <v>30</v>
      </c>
      <c r="B10127">
        <v>2014</v>
      </c>
      <c r="C10127">
        <v>23</v>
      </c>
      <c r="D10127">
        <v>26</v>
      </c>
      <c r="E10127">
        <v>4189</v>
      </c>
    </row>
    <row r="10128" spans="1:5">
      <c r="A10128" t="s">
        <v>31</v>
      </c>
      <c r="B10128">
        <v>2014</v>
      </c>
      <c r="C10128">
        <v>23</v>
      </c>
      <c r="D10128">
        <v>12</v>
      </c>
      <c r="E10128">
        <v>6966</v>
      </c>
    </row>
    <row r="10129" spans="1:5">
      <c r="A10129" t="s">
        <v>32</v>
      </c>
      <c r="B10129">
        <v>2014</v>
      </c>
      <c r="C10129">
        <v>23</v>
      </c>
      <c r="D10129">
        <v>32</v>
      </c>
      <c r="E10129">
        <v>25354</v>
      </c>
    </row>
    <row r="10130" spans="1:5">
      <c r="A10130" t="s">
        <v>33</v>
      </c>
      <c r="B10130">
        <v>2014</v>
      </c>
      <c r="C10130">
        <v>23</v>
      </c>
      <c r="D10130">
        <v>34</v>
      </c>
      <c r="E10130">
        <v>12547</v>
      </c>
    </row>
    <row r="10131" spans="1:5">
      <c r="A10131" t="s">
        <v>34</v>
      </c>
      <c r="B10131">
        <v>2014</v>
      </c>
      <c r="C10131">
        <v>23</v>
      </c>
      <c r="D10131">
        <v>15</v>
      </c>
      <c r="E10131">
        <v>4377</v>
      </c>
    </row>
    <row r="10132" spans="1:5">
      <c r="A10132" t="s">
        <v>35</v>
      </c>
      <c r="B10132">
        <v>2014</v>
      </c>
      <c r="C10132">
        <v>23</v>
      </c>
      <c r="D10132">
        <v>40</v>
      </c>
      <c r="E10132">
        <v>16186</v>
      </c>
    </row>
    <row r="10133" spans="1:5">
      <c r="A10133" t="s">
        <v>36</v>
      </c>
      <c r="B10133">
        <v>2014</v>
      </c>
      <c r="C10133">
        <v>23</v>
      </c>
      <c r="D10133">
        <v>18</v>
      </c>
      <c r="E10133">
        <v>2781</v>
      </c>
    </row>
    <row r="10134" spans="1:5">
      <c r="A10134" t="s">
        <v>37</v>
      </c>
      <c r="B10134">
        <v>2014</v>
      </c>
      <c r="C10134">
        <v>23</v>
      </c>
      <c r="D10134">
        <v>7</v>
      </c>
      <c r="E10134">
        <v>889</v>
      </c>
    </row>
    <row r="10135" spans="1:5">
      <c r="A10135" t="s">
        <v>38</v>
      </c>
      <c r="B10135">
        <v>2014</v>
      </c>
      <c r="C10135">
        <v>23</v>
      </c>
      <c r="D10135">
        <v>8</v>
      </c>
      <c r="E10135">
        <v>740</v>
      </c>
    </row>
    <row r="10136" spans="1:5">
      <c r="A10136" t="s">
        <v>39</v>
      </c>
      <c r="B10136">
        <v>2014</v>
      </c>
      <c r="C10136">
        <v>23</v>
      </c>
      <c r="D10136">
        <v>28</v>
      </c>
      <c r="E10136">
        <v>15226</v>
      </c>
    </row>
    <row r="10137" spans="1:5">
      <c r="A10137" t="s">
        <v>40</v>
      </c>
      <c r="B10137">
        <v>2014</v>
      </c>
      <c r="C10137">
        <v>23</v>
      </c>
      <c r="D10137">
        <v>15</v>
      </c>
      <c r="E10137">
        <v>2543</v>
      </c>
    </row>
    <row r="10138" spans="1:5">
      <c r="A10138" t="s">
        <v>41</v>
      </c>
      <c r="B10138">
        <v>2014</v>
      </c>
      <c r="C10138">
        <v>23</v>
      </c>
      <c r="D10138">
        <v>24</v>
      </c>
      <c r="E10138">
        <v>7317</v>
      </c>
    </row>
    <row r="10139" spans="1:5">
      <c r="A10139" t="s">
        <v>42</v>
      </c>
      <c r="B10139">
        <v>2014</v>
      </c>
      <c r="C10139">
        <v>23</v>
      </c>
      <c r="D10139">
        <v>16</v>
      </c>
      <c r="E10139">
        <v>6377</v>
      </c>
    </row>
    <row r="10140" spans="1:5">
      <c r="A10140" t="s">
        <v>43</v>
      </c>
      <c r="B10140">
        <v>2014</v>
      </c>
      <c r="C10140">
        <v>23</v>
      </c>
      <c r="D10140">
        <v>135</v>
      </c>
      <c r="E10140">
        <v>11353</v>
      </c>
    </row>
    <row r="10141" spans="1:5">
      <c r="A10141" t="s">
        <v>44</v>
      </c>
      <c r="B10141">
        <v>2014</v>
      </c>
      <c r="C10141">
        <v>23</v>
      </c>
      <c r="D10141">
        <v>25</v>
      </c>
      <c r="E10141">
        <v>5809</v>
      </c>
    </row>
    <row r="10142" spans="1:5">
      <c r="A10142" t="s">
        <v>45</v>
      </c>
      <c r="B10142">
        <v>2014</v>
      </c>
      <c r="C10142">
        <v>23</v>
      </c>
      <c r="D10142">
        <v>6</v>
      </c>
      <c r="E10142">
        <v>1029</v>
      </c>
    </row>
    <row r="10143" spans="1:5">
      <c r="A10143" t="s">
        <v>46</v>
      </c>
      <c r="B10143">
        <v>2014</v>
      </c>
      <c r="C10143">
        <v>23</v>
      </c>
      <c r="D10143">
        <v>32</v>
      </c>
      <c r="E10143">
        <v>8937</v>
      </c>
    </row>
    <row r="10144" spans="1:5">
      <c r="A10144" t="s">
        <v>47</v>
      </c>
      <c r="B10144">
        <v>2014</v>
      </c>
      <c r="C10144">
        <v>23</v>
      </c>
      <c r="D10144">
        <v>15</v>
      </c>
      <c r="E10144">
        <v>1690</v>
      </c>
    </row>
    <row r="10145" spans="1:5">
      <c r="A10145" t="s">
        <v>48</v>
      </c>
      <c r="B10145">
        <v>2014</v>
      </c>
      <c r="C10145">
        <v>23</v>
      </c>
      <c r="D10145">
        <v>8</v>
      </c>
      <c r="E10145">
        <v>2335</v>
      </c>
    </row>
    <row r="10146" spans="1:5">
      <c r="A10146" t="s">
        <v>49</v>
      </c>
      <c r="B10146">
        <v>2014</v>
      </c>
      <c r="C10146">
        <v>23</v>
      </c>
      <c r="D10146">
        <v>32</v>
      </c>
      <c r="E10146">
        <v>10320</v>
      </c>
    </row>
    <row r="10147" spans="1:5">
      <c r="A10147" t="s">
        <v>50</v>
      </c>
      <c r="B10147">
        <v>2014</v>
      </c>
      <c r="C10147">
        <v>23</v>
      </c>
      <c r="D10147">
        <v>17</v>
      </c>
      <c r="E10147">
        <v>3851</v>
      </c>
    </row>
    <row r="10148" spans="1:5">
      <c r="A10148" t="s">
        <v>51</v>
      </c>
      <c r="B10148">
        <v>2014</v>
      </c>
      <c r="C10148">
        <v>23</v>
      </c>
      <c r="D10148">
        <v>10</v>
      </c>
      <c r="E10148">
        <v>3706</v>
      </c>
    </row>
    <row r="10149" spans="1:5">
      <c r="A10149" t="s">
        <v>52</v>
      </c>
      <c r="B10149">
        <v>2014</v>
      </c>
      <c r="C10149">
        <v>23</v>
      </c>
      <c r="D10149">
        <v>23</v>
      </c>
      <c r="E10149">
        <v>4516</v>
      </c>
    </row>
    <row r="10150" spans="1:5">
      <c r="A10150" t="s">
        <v>53</v>
      </c>
      <c r="B10150">
        <v>2014</v>
      </c>
      <c r="C10150">
        <v>23</v>
      </c>
      <c r="D10150">
        <v>52</v>
      </c>
      <c r="E10150">
        <v>7663</v>
      </c>
    </row>
    <row r="10151" spans="1:5">
      <c r="A10151" t="s">
        <v>54</v>
      </c>
      <c r="B10151">
        <v>2014</v>
      </c>
      <c r="C10151">
        <v>23</v>
      </c>
      <c r="D10151">
        <v>98</v>
      </c>
      <c r="E10151">
        <v>34654</v>
      </c>
    </row>
    <row r="10152" spans="1:5">
      <c r="A10152" t="s">
        <v>55</v>
      </c>
      <c r="B10152">
        <v>2014</v>
      </c>
      <c r="C10152">
        <v>23</v>
      </c>
      <c r="D10152">
        <v>13</v>
      </c>
      <c r="E10152">
        <v>6046</v>
      </c>
    </row>
    <row r="10153" spans="1:5">
      <c r="A10153" t="s">
        <v>56</v>
      </c>
      <c r="B10153">
        <v>2014</v>
      </c>
      <c r="C10153">
        <v>23</v>
      </c>
      <c r="D10153">
        <v>6</v>
      </c>
      <c r="E10153">
        <v>1431</v>
      </c>
    </row>
    <row r="10154" spans="1:5">
      <c r="A10154" t="s">
        <v>57</v>
      </c>
      <c r="B10154">
        <v>2014</v>
      </c>
      <c r="C10154">
        <v>23</v>
      </c>
      <c r="D10154">
        <v>100</v>
      </c>
      <c r="E10154">
        <v>67451</v>
      </c>
    </row>
    <row r="10155" spans="1:5">
      <c r="A10155" t="s">
        <v>58</v>
      </c>
      <c r="B10155">
        <v>2014</v>
      </c>
      <c r="C10155">
        <v>23</v>
      </c>
      <c r="D10155">
        <v>9</v>
      </c>
      <c r="E10155">
        <v>3479</v>
      </c>
    </row>
    <row r="10156" spans="1:5">
      <c r="A10156" t="s">
        <v>59</v>
      </c>
      <c r="B10156">
        <v>2014</v>
      </c>
      <c r="C10156">
        <v>23</v>
      </c>
      <c r="D10156">
        <v>32</v>
      </c>
      <c r="E10156">
        <v>12278</v>
      </c>
    </row>
    <row r="10157" spans="1:5">
      <c r="A10157" t="s">
        <v>60</v>
      </c>
      <c r="B10157">
        <v>2014</v>
      </c>
      <c r="C10157">
        <v>23</v>
      </c>
      <c r="D10157">
        <v>20</v>
      </c>
      <c r="E10157">
        <v>2440</v>
      </c>
    </row>
    <row r="10158" spans="1:5">
      <c r="A10158" t="s">
        <v>61</v>
      </c>
      <c r="B10158">
        <v>2014</v>
      </c>
      <c r="C10158">
        <v>23</v>
      </c>
      <c r="D10158">
        <v>15</v>
      </c>
      <c r="E10158">
        <v>3465</v>
      </c>
    </row>
    <row r="10159" spans="1:5">
      <c r="A10159" t="s">
        <v>64</v>
      </c>
      <c r="B10159">
        <v>2014</v>
      </c>
      <c r="C10159">
        <v>23</v>
      </c>
      <c r="D10159">
        <v>1</v>
      </c>
      <c r="E10159">
        <v>756</v>
      </c>
    </row>
    <row r="10160" spans="1:5">
      <c r="A10160" t="s">
        <v>63</v>
      </c>
      <c r="B10160">
        <v>2014</v>
      </c>
      <c r="C10160">
        <v>23</v>
      </c>
      <c r="D10160">
        <v>1</v>
      </c>
      <c r="E10160">
        <v>418</v>
      </c>
    </row>
    <row r="10161" spans="1:5">
      <c r="A10161" t="s">
        <v>62</v>
      </c>
      <c r="B10161">
        <v>2014</v>
      </c>
      <c r="C10161">
        <v>23</v>
      </c>
      <c r="D10161">
        <v>59</v>
      </c>
      <c r="E10161">
        <v>94649</v>
      </c>
    </row>
    <row r="10162" spans="1:5">
      <c r="A10162" t="s">
        <v>6</v>
      </c>
      <c r="B10162">
        <v>2014</v>
      </c>
      <c r="C10162">
        <v>24</v>
      </c>
      <c r="D10162">
        <v>15</v>
      </c>
      <c r="E10162">
        <v>6304</v>
      </c>
    </row>
    <row r="10163" spans="1:5">
      <c r="A10163" t="s">
        <v>12</v>
      </c>
      <c r="B10163">
        <v>2014</v>
      </c>
      <c r="C10163">
        <v>24</v>
      </c>
      <c r="D10163">
        <v>3</v>
      </c>
      <c r="E10163">
        <v>642</v>
      </c>
    </row>
    <row r="10164" spans="1:5">
      <c r="A10164" t="s">
        <v>13</v>
      </c>
      <c r="B10164">
        <v>2014</v>
      </c>
      <c r="C10164">
        <v>24</v>
      </c>
      <c r="D10164">
        <v>33</v>
      </c>
      <c r="E10164">
        <v>15363</v>
      </c>
    </row>
    <row r="10165" spans="1:5">
      <c r="A10165" t="s">
        <v>14</v>
      </c>
      <c r="B10165">
        <v>2014</v>
      </c>
      <c r="C10165">
        <v>24</v>
      </c>
      <c r="D10165">
        <v>6</v>
      </c>
      <c r="E10165">
        <v>1621</v>
      </c>
    </row>
    <row r="10166" spans="1:5">
      <c r="A10166" t="s">
        <v>15</v>
      </c>
      <c r="B10166">
        <v>2014</v>
      </c>
      <c r="C10166">
        <v>24</v>
      </c>
      <c r="D10166">
        <v>87</v>
      </c>
      <c r="E10166">
        <v>28131</v>
      </c>
    </row>
    <row r="10167" spans="1:5">
      <c r="A10167" t="s">
        <v>16</v>
      </c>
      <c r="B10167">
        <v>2014</v>
      </c>
      <c r="C10167">
        <v>24</v>
      </c>
      <c r="D10167">
        <v>5</v>
      </c>
      <c r="E10167">
        <v>3008</v>
      </c>
    </row>
    <row r="10168" spans="1:5">
      <c r="A10168" t="s">
        <v>17</v>
      </c>
      <c r="B10168">
        <v>2014</v>
      </c>
      <c r="C10168">
        <v>24</v>
      </c>
      <c r="D10168">
        <v>3</v>
      </c>
      <c r="E10168">
        <v>150</v>
      </c>
    </row>
    <row r="10169" spans="1:5">
      <c r="A10169" t="s">
        <v>18</v>
      </c>
      <c r="B10169">
        <v>2014</v>
      </c>
      <c r="C10169">
        <v>24</v>
      </c>
      <c r="D10169">
        <v>7</v>
      </c>
      <c r="E10169">
        <v>1347</v>
      </c>
    </row>
    <row r="10170" spans="1:5">
      <c r="A10170" t="s">
        <v>19</v>
      </c>
      <c r="B10170">
        <v>2014</v>
      </c>
      <c r="C10170">
        <v>24</v>
      </c>
      <c r="D10170">
        <v>1</v>
      </c>
      <c r="E10170">
        <v>1195</v>
      </c>
    </row>
    <row r="10171" spans="1:5">
      <c r="A10171" t="s">
        <v>20</v>
      </c>
      <c r="B10171">
        <v>2014</v>
      </c>
      <c r="C10171">
        <v>24</v>
      </c>
      <c r="D10171">
        <v>0</v>
      </c>
      <c r="E10171">
        <v>0</v>
      </c>
    </row>
    <row r="10172" spans="1:5">
      <c r="A10172" t="s">
        <v>21</v>
      </c>
      <c r="B10172">
        <v>2014</v>
      </c>
      <c r="C10172">
        <v>24</v>
      </c>
      <c r="D10172">
        <v>27</v>
      </c>
      <c r="E10172">
        <v>23355</v>
      </c>
    </row>
    <row r="10173" spans="1:5">
      <c r="A10173" t="s">
        <v>22</v>
      </c>
      <c r="B10173">
        <v>2014</v>
      </c>
      <c r="C10173">
        <v>24</v>
      </c>
      <c r="D10173">
        <v>14</v>
      </c>
      <c r="E10173">
        <v>1198</v>
      </c>
    </row>
    <row r="10174" spans="1:5">
      <c r="A10174" t="s">
        <v>23</v>
      </c>
      <c r="B10174">
        <v>2014</v>
      </c>
      <c r="C10174">
        <v>24</v>
      </c>
      <c r="D10174">
        <v>2</v>
      </c>
      <c r="E10174">
        <v>490</v>
      </c>
    </row>
    <row r="10175" spans="1:5">
      <c r="A10175" t="s">
        <v>24</v>
      </c>
      <c r="B10175">
        <v>2014</v>
      </c>
      <c r="C10175">
        <v>24</v>
      </c>
      <c r="D10175">
        <v>82</v>
      </c>
      <c r="E10175">
        <v>47477</v>
      </c>
    </row>
    <row r="10176" spans="1:5">
      <c r="A10176" t="s">
        <v>25</v>
      </c>
      <c r="B10176">
        <v>2014</v>
      </c>
      <c r="C10176">
        <v>24</v>
      </c>
      <c r="D10176">
        <v>24</v>
      </c>
      <c r="E10176">
        <v>4527</v>
      </c>
    </row>
    <row r="10177" spans="1:5">
      <c r="A10177" t="s">
        <v>26</v>
      </c>
      <c r="B10177">
        <v>2014</v>
      </c>
      <c r="C10177">
        <v>24</v>
      </c>
      <c r="D10177">
        <v>11</v>
      </c>
      <c r="E10177">
        <v>28861</v>
      </c>
    </row>
    <row r="10178" spans="1:5">
      <c r="A10178" t="s">
        <v>27</v>
      </c>
      <c r="B10178">
        <v>2014</v>
      </c>
      <c r="C10178">
        <v>24</v>
      </c>
      <c r="D10178">
        <v>17</v>
      </c>
      <c r="E10178">
        <v>3402</v>
      </c>
    </row>
    <row r="10179" spans="1:5">
      <c r="A10179" t="s">
        <v>28</v>
      </c>
      <c r="B10179">
        <v>2014</v>
      </c>
      <c r="C10179">
        <v>24</v>
      </c>
      <c r="D10179">
        <v>12</v>
      </c>
      <c r="E10179">
        <v>19144</v>
      </c>
    </row>
    <row r="10180" spans="1:5">
      <c r="A10180" t="s">
        <v>29</v>
      </c>
      <c r="B10180">
        <v>2014</v>
      </c>
      <c r="C10180">
        <v>24</v>
      </c>
      <c r="D10180">
        <v>59</v>
      </c>
      <c r="E10180">
        <v>32866</v>
      </c>
    </row>
    <row r="10181" spans="1:5">
      <c r="A10181" t="s">
        <v>30</v>
      </c>
      <c r="B10181">
        <v>2014</v>
      </c>
      <c r="C10181">
        <v>24</v>
      </c>
      <c r="D10181">
        <v>27</v>
      </c>
      <c r="E10181">
        <v>4719</v>
      </c>
    </row>
    <row r="10182" spans="1:5">
      <c r="A10182" t="s">
        <v>31</v>
      </c>
      <c r="B10182">
        <v>2014</v>
      </c>
      <c r="C10182">
        <v>24</v>
      </c>
      <c r="D10182">
        <v>12</v>
      </c>
      <c r="E10182">
        <v>6027</v>
      </c>
    </row>
    <row r="10183" spans="1:5">
      <c r="A10183" t="s">
        <v>32</v>
      </c>
      <c r="B10183">
        <v>2014</v>
      </c>
      <c r="C10183">
        <v>24</v>
      </c>
      <c r="D10183">
        <v>33</v>
      </c>
      <c r="E10183">
        <v>26068</v>
      </c>
    </row>
    <row r="10184" spans="1:5">
      <c r="A10184" t="s">
        <v>33</v>
      </c>
      <c r="B10184">
        <v>2014</v>
      </c>
      <c r="C10184">
        <v>24</v>
      </c>
      <c r="D10184">
        <v>28</v>
      </c>
      <c r="E10184">
        <v>10145</v>
      </c>
    </row>
    <row r="10185" spans="1:5">
      <c r="A10185" t="s">
        <v>34</v>
      </c>
      <c r="B10185">
        <v>2014</v>
      </c>
      <c r="C10185">
        <v>24</v>
      </c>
      <c r="D10185">
        <v>12</v>
      </c>
      <c r="E10185">
        <v>3809</v>
      </c>
    </row>
    <row r="10186" spans="1:5">
      <c r="A10186" t="s">
        <v>35</v>
      </c>
      <c r="B10186">
        <v>2014</v>
      </c>
      <c r="C10186">
        <v>24</v>
      </c>
      <c r="D10186">
        <v>41</v>
      </c>
      <c r="E10186">
        <v>14596</v>
      </c>
    </row>
    <row r="10187" spans="1:5">
      <c r="A10187" t="s">
        <v>36</v>
      </c>
      <c r="B10187">
        <v>2014</v>
      </c>
      <c r="C10187">
        <v>24</v>
      </c>
      <c r="D10187">
        <v>18</v>
      </c>
      <c r="E10187">
        <v>2767</v>
      </c>
    </row>
    <row r="10188" spans="1:5">
      <c r="A10188" t="s">
        <v>37</v>
      </c>
      <c r="B10188">
        <v>2014</v>
      </c>
      <c r="C10188">
        <v>24</v>
      </c>
      <c r="D10188">
        <v>8</v>
      </c>
      <c r="E10188">
        <v>1675</v>
      </c>
    </row>
    <row r="10189" spans="1:5">
      <c r="A10189" t="s">
        <v>38</v>
      </c>
      <c r="B10189">
        <v>2014</v>
      </c>
      <c r="C10189">
        <v>24</v>
      </c>
      <c r="D10189">
        <v>9</v>
      </c>
      <c r="E10189">
        <v>1225</v>
      </c>
    </row>
    <row r="10190" spans="1:5">
      <c r="A10190" t="s">
        <v>39</v>
      </c>
      <c r="B10190">
        <v>2014</v>
      </c>
      <c r="C10190">
        <v>24</v>
      </c>
      <c r="D10190">
        <v>28</v>
      </c>
      <c r="E10190">
        <v>14656</v>
      </c>
    </row>
    <row r="10191" spans="1:5">
      <c r="A10191" t="s">
        <v>40</v>
      </c>
      <c r="B10191">
        <v>2014</v>
      </c>
      <c r="C10191">
        <v>24</v>
      </c>
      <c r="D10191">
        <v>14</v>
      </c>
      <c r="E10191">
        <v>2539</v>
      </c>
    </row>
    <row r="10192" spans="1:5">
      <c r="A10192" t="s">
        <v>41</v>
      </c>
      <c r="B10192">
        <v>2014</v>
      </c>
      <c r="C10192">
        <v>24</v>
      </c>
      <c r="D10192">
        <v>23</v>
      </c>
      <c r="E10192">
        <v>6978</v>
      </c>
    </row>
    <row r="10193" spans="1:5">
      <c r="A10193" t="s">
        <v>42</v>
      </c>
      <c r="B10193">
        <v>2014</v>
      </c>
      <c r="C10193">
        <v>24</v>
      </c>
      <c r="D10193">
        <v>17</v>
      </c>
      <c r="E10193">
        <v>6412</v>
      </c>
    </row>
    <row r="10194" spans="1:5">
      <c r="A10194" t="s">
        <v>43</v>
      </c>
      <c r="B10194">
        <v>2014</v>
      </c>
      <c r="C10194">
        <v>24</v>
      </c>
      <c r="D10194">
        <v>131</v>
      </c>
      <c r="E10194">
        <v>11230</v>
      </c>
    </row>
    <row r="10195" spans="1:5">
      <c r="A10195" t="s">
        <v>44</v>
      </c>
      <c r="B10195">
        <v>2014</v>
      </c>
      <c r="C10195">
        <v>24</v>
      </c>
      <c r="D10195">
        <v>22</v>
      </c>
      <c r="E10195">
        <v>5142</v>
      </c>
    </row>
    <row r="10196" spans="1:5">
      <c r="A10196" t="s">
        <v>45</v>
      </c>
      <c r="B10196">
        <v>2014</v>
      </c>
      <c r="C10196">
        <v>24</v>
      </c>
      <c r="D10196">
        <v>5</v>
      </c>
      <c r="E10196">
        <v>1068</v>
      </c>
    </row>
    <row r="10197" spans="1:5">
      <c r="A10197" t="s">
        <v>46</v>
      </c>
      <c r="B10197">
        <v>2014</v>
      </c>
      <c r="C10197">
        <v>24</v>
      </c>
      <c r="D10197">
        <v>33</v>
      </c>
      <c r="E10197">
        <v>8860</v>
      </c>
    </row>
    <row r="10198" spans="1:5">
      <c r="A10198" t="s">
        <v>47</v>
      </c>
      <c r="B10198">
        <v>2014</v>
      </c>
      <c r="C10198">
        <v>24</v>
      </c>
      <c r="D10198">
        <v>15</v>
      </c>
      <c r="E10198">
        <v>1599</v>
      </c>
    </row>
    <row r="10199" spans="1:5">
      <c r="A10199" t="s">
        <v>48</v>
      </c>
      <c r="B10199">
        <v>2014</v>
      </c>
      <c r="C10199">
        <v>24</v>
      </c>
      <c r="D10199">
        <v>7</v>
      </c>
      <c r="E10199">
        <v>1885</v>
      </c>
    </row>
    <row r="10200" spans="1:5">
      <c r="A10200" t="s">
        <v>49</v>
      </c>
      <c r="B10200">
        <v>2014</v>
      </c>
      <c r="C10200">
        <v>24</v>
      </c>
      <c r="D10200">
        <v>34</v>
      </c>
      <c r="E10200">
        <v>11377</v>
      </c>
    </row>
    <row r="10201" spans="1:5">
      <c r="A10201" t="s">
        <v>50</v>
      </c>
      <c r="B10201">
        <v>2014</v>
      </c>
      <c r="C10201">
        <v>24</v>
      </c>
      <c r="D10201">
        <v>17</v>
      </c>
      <c r="E10201">
        <v>3981</v>
      </c>
    </row>
    <row r="10202" spans="1:5">
      <c r="A10202" t="s">
        <v>51</v>
      </c>
      <c r="B10202">
        <v>2014</v>
      </c>
      <c r="C10202">
        <v>24</v>
      </c>
      <c r="D10202">
        <v>10</v>
      </c>
      <c r="E10202">
        <v>3615</v>
      </c>
    </row>
    <row r="10203" spans="1:5">
      <c r="A10203" t="s">
        <v>52</v>
      </c>
      <c r="B10203">
        <v>2014</v>
      </c>
      <c r="C10203">
        <v>24</v>
      </c>
      <c r="D10203">
        <v>23</v>
      </c>
      <c r="E10203">
        <v>4714</v>
      </c>
    </row>
    <row r="10204" spans="1:5">
      <c r="A10204" t="s">
        <v>53</v>
      </c>
      <c r="B10204">
        <v>2014</v>
      </c>
      <c r="C10204">
        <v>24</v>
      </c>
      <c r="D10204">
        <v>50</v>
      </c>
      <c r="E10204">
        <v>7788</v>
      </c>
    </row>
    <row r="10205" spans="1:5">
      <c r="A10205" t="s">
        <v>54</v>
      </c>
      <c r="B10205">
        <v>2014</v>
      </c>
      <c r="C10205">
        <v>24</v>
      </c>
      <c r="D10205">
        <v>98</v>
      </c>
      <c r="E10205">
        <v>35307</v>
      </c>
    </row>
    <row r="10206" spans="1:5">
      <c r="A10206" t="s">
        <v>55</v>
      </c>
      <c r="B10206">
        <v>2014</v>
      </c>
      <c r="C10206">
        <v>24</v>
      </c>
      <c r="D10206">
        <v>41</v>
      </c>
      <c r="E10206">
        <v>17170</v>
      </c>
    </row>
    <row r="10207" spans="1:5">
      <c r="A10207" t="s">
        <v>56</v>
      </c>
      <c r="B10207">
        <v>2014</v>
      </c>
      <c r="C10207">
        <v>24</v>
      </c>
      <c r="D10207">
        <v>6</v>
      </c>
      <c r="E10207">
        <v>1340</v>
      </c>
    </row>
    <row r="10208" spans="1:5">
      <c r="A10208" t="s">
        <v>57</v>
      </c>
      <c r="B10208">
        <v>2014</v>
      </c>
      <c r="C10208">
        <v>24</v>
      </c>
      <c r="D10208">
        <v>96</v>
      </c>
      <c r="E10208">
        <v>67484</v>
      </c>
    </row>
    <row r="10209" spans="1:5">
      <c r="A10209" t="s">
        <v>58</v>
      </c>
      <c r="B10209">
        <v>2014</v>
      </c>
      <c r="C10209">
        <v>24</v>
      </c>
      <c r="D10209">
        <v>8</v>
      </c>
      <c r="E10209">
        <v>3297</v>
      </c>
    </row>
    <row r="10210" spans="1:5">
      <c r="A10210" t="s">
        <v>59</v>
      </c>
      <c r="B10210">
        <v>2014</v>
      </c>
      <c r="C10210">
        <v>24</v>
      </c>
      <c r="D10210">
        <v>32</v>
      </c>
      <c r="E10210">
        <v>12152</v>
      </c>
    </row>
    <row r="10211" spans="1:5">
      <c r="A10211" t="s">
        <v>60</v>
      </c>
      <c r="B10211">
        <v>2014</v>
      </c>
      <c r="C10211">
        <v>24</v>
      </c>
      <c r="D10211">
        <v>23</v>
      </c>
      <c r="E10211">
        <v>2550</v>
      </c>
    </row>
    <row r="10212" spans="1:5">
      <c r="A10212" t="s">
        <v>61</v>
      </c>
      <c r="B10212">
        <v>2014</v>
      </c>
      <c r="C10212">
        <v>24</v>
      </c>
      <c r="D10212">
        <v>16</v>
      </c>
      <c r="E10212">
        <v>3716</v>
      </c>
    </row>
    <row r="10213" spans="1:5">
      <c r="A10213" t="s">
        <v>64</v>
      </c>
      <c r="B10213">
        <v>2014</v>
      </c>
      <c r="C10213">
        <v>24</v>
      </c>
      <c r="D10213">
        <v>1</v>
      </c>
      <c r="E10213">
        <v>742</v>
      </c>
    </row>
    <row r="10214" spans="1:5">
      <c r="A10214" t="s">
        <v>63</v>
      </c>
      <c r="B10214">
        <v>2014</v>
      </c>
      <c r="C10214">
        <v>24</v>
      </c>
      <c r="D10214">
        <v>1</v>
      </c>
      <c r="E10214">
        <v>374</v>
      </c>
    </row>
    <row r="10215" spans="1:5">
      <c r="A10215" t="s">
        <v>62</v>
      </c>
      <c r="B10215">
        <v>2014</v>
      </c>
      <c r="C10215">
        <v>24</v>
      </c>
      <c r="D10215">
        <v>55</v>
      </c>
      <c r="E10215">
        <v>95064</v>
      </c>
    </row>
    <row r="10216" spans="1:5">
      <c r="A10216" t="s">
        <v>6</v>
      </c>
      <c r="B10216">
        <v>2014</v>
      </c>
      <c r="C10216">
        <v>25</v>
      </c>
      <c r="D10216">
        <v>17</v>
      </c>
      <c r="E10216">
        <v>5984</v>
      </c>
    </row>
    <row r="10217" spans="1:5">
      <c r="A10217" t="s">
        <v>12</v>
      </c>
      <c r="B10217">
        <v>2014</v>
      </c>
      <c r="C10217">
        <v>25</v>
      </c>
      <c r="D10217">
        <v>2</v>
      </c>
      <c r="E10217">
        <v>575</v>
      </c>
    </row>
    <row r="10218" spans="1:5">
      <c r="A10218" t="s">
        <v>13</v>
      </c>
      <c r="B10218">
        <v>2014</v>
      </c>
      <c r="C10218">
        <v>25</v>
      </c>
      <c r="D10218">
        <v>37</v>
      </c>
      <c r="E10218">
        <v>17494</v>
      </c>
    </row>
    <row r="10219" spans="1:5">
      <c r="A10219" t="s">
        <v>14</v>
      </c>
      <c r="B10219">
        <v>2014</v>
      </c>
      <c r="C10219">
        <v>25</v>
      </c>
      <c r="D10219">
        <v>4</v>
      </c>
      <c r="E10219">
        <v>647</v>
      </c>
    </row>
    <row r="10220" spans="1:5">
      <c r="A10220" t="s">
        <v>15</v>
      </c>
      <c r="B10220">
        <v>2014</v>
      </c>
      <c r="C10220">
        <v>25</v>
      </c>
      <c r="D10220">
        <v>84</v>
      </c>
      <c r="E10220">
        <v>25853</v>
      </c>
    </row>
    <row r="10221" spans="1:5">
      <c r="A10221" t="s">
        <v>16</v>
      </c>
      <c r="B10221">
        <v>2014</v>
      </c>
      <c r="C10221">
        <v>25</v>
      </c>
      <c r="D10221">
        <v>5</v>
      </c>
      <c r="E10221">
        <v>3115</v>
      </c>
    </row>
    <row r="10222" spans="1:5">
      <c r="A10222" t="s">
        <v>17</v>
      </c>
      <c r="B10222">
        <v>2014</v>
      </c>
      <c r="C10222">
        <v>25</v>
      </c>
      <c r="D10222">
        <v>3</v>
      </c>
      <c r="E10222">
        <v>155</v>
      </c>
    </row>
    <row r="10223" spans="1:5">
      <c r="A10223" t="s">
        <v>18</v>
      </c>
      <c r="B10223">
        <v>2014</v>
      </c>
      <c r="C10223">
        <v>25</v>
      </c>
      <c r="D10223">
        <v>7</v>
      </c>
      <c r="E10223">
        <v>1452</v>
      </c>
    </row>
    <row r="10224" spans="1:5">
      <c r="A10224" t="s">
        <v>19</v>
      </c>
      <c r="B10224">
        <v>2014</v>
      </c>
      <c r="C10224">
        <v>25</v>
      </c>
      <c r="D10224">
        <v>1</v>
      </c>
      <c r="E10224">
        <v>1376</v>
      </c>
    </row>
    <row r="10225" spans="1:5">
      <c r="A10225" t="s">
        <v>20</v>
      </c>
      <c r="B10225">
        <v>2014</v>
      </c>
      <c r="C10225">
        <v>25</v>
      </c>
      <c r="D10225">
        <v>0</v>
      </c>
      <c r="E10225">
        <v>0</v>
      </c>
    </row>
    <row r="10226" spans="1:5">
      <c r="A10226" t="s">
        <v>21</v>
      </c>
      <c r="B10226">
        <v>2014</v>
      </c>
      <c r="C10226">
        <v>25</v>
      </c>
      <c r="D10226">
        <v>12</v>
      </c>
      <c r="E10226">
        <v>3151</v>
      </c>
    </row>
    <row r="10227" spans="1:5">
      <c r="A10227" t="s">
        <v>22</v>
      </c>
      <c r="B10227">
        <v>2014</v>
      </c>
      <c r="C10227">
        <v>25</v>
      </c>
      <c r="D10227">
        <v>14</v>
      </c>
      <c r="E10227">
        <v>928</v>
      </c>
    </row>
    <row r="10228" spans="1:5">
      <c r="A10228" t="s">
        <v>23</v>
      </c>
      <c r="B10228">
        <v>2014</v>
      </c>
      <c r="C10228">
        <v>25</v>
      </c>
      <c r="D10228">
        <v>2</v>
      </c>
      <c r="E10228">
        <v>414</v>
      </c>
    </row>
    <row r="10229" spans="1:5">
      <c r="A10229" t="s">
        <v>24</v>
      </c>
      <c r="B10229">
        <v>2014</v>
      </c>
      <c r="C10229">
        <v>25</v>
      </c>
      <c r="D10229">
        <v>81</v>
      </c>
      <c r="E10229">
        <v>47055</v>
      </c>
    </row>
    <row r="10230" spans="1:5">
      <c r="A10230" t="s">
        <v>25</v>
      </c>
      <c r="B10230">
        <v>2014</v>
      </c>
      <c r="C10230">
        <v>25</v>
      </c>
      <c r="D10230">
        <v>25</v>
      </c>
      <c r="E10230">
        <v>4521</v>
      </c>
    </row>
    <row r="10231" spans="1:5">
      <c r="A10231" t="s">
        <v>26</v>
      </c>
      <c r="B10231">
        <v>2014</v>
      </c>
      <c r="C10231">
        <v>25</v>
      </c>
      <c r="D10231">
        <v>10</v>
      </c>
      <c r="E10231">
        <v>27242</v>
      </c>
    </row>
    <row r="10232" spans="1:5">
      <c r="A10232" t="s">
        <v>27</v>
      </c>
      <c r="B10232">
        <v>2014</v>
      </c>
      <c r="C10232">
        <v>25</v>
      </c>
      <c r="D10232">
        <v>16</v>
      </c>
      <c r="E10232">
        <v>3431</v>
      </c>
    </row>
    <row r="10233" spans="1:5">
      <c r="A10233" t="s">
        <v>28</v>
      </c>
      <c r="B10233">
        <v>2014</v>
      </c>
      <c r="C10233">
        <v>25</v>
      </c>
      <c r="D10233">
        <v>12</v>
      </c>
      <c r="E10233">
        <v>21220</v>
      </c>
    </row>
    <row r="10234" spans="1:5">
      <c r="A10234" t="s">
        <v>29</v>
      </c>
      <c r="B10234">
        <v>2014</v>
      </c>
      <c r="C10234">
        <v>25</v>
      </c>
      <c r="D10234">
        <v>61</v>
      </c>
      <c r="E10234">
        <v>34917</v>
      </c>
    </row>
    <row r="10235" spans="1:5">
      <c r="A10235" t="s">
        <v>30</v>
      </c>
      <c r="B10235">
        <v>2014</v>
      </c>
      <c r="C10235">
        <v>25</v>
      </c>
      <c r="D10235">
        <v>27</v>
      </c>
      <c r="E10235">
        <v>4550</v>
      </c>
    </row>
    <row r="10236" spans="1:5">
      <c r="A10236" t="s">
        <v>31</v>
      </c>
      <c r="B10236">
        <v>2014</v>
      </c>
      <c r="C10236">
        <v>25</v>
      </c>
      <c r="D10236">
        <v>9</v>
      </c>
      <c r="E10236">
        <v>5261</v>
      </c>
    </row>
    <row r="10237" spans="1:5">
      <c r="A10237" t="s">
        <v>32</v>
      </c>
      <c r="B10237">
        <v>2014</v>
      </c>
      <c r="C10237">
        <v>25</v>
      </c>
      <c r="D10237">
        <v>32</v>
      </c>
      <c r="E10237">
        <v>25191</v>
      </c>
    </row>
    <row r="10238" spans="1:5">
      <c r="A10238" t="s">
        <v>33</v>
      </c>
      <c r="B10238">
        <v>2014</v>
      </c>
      <c r="C10238">
        <v>25</v>
      </c>
      <c r="D10238">
        <v>31</v>
      </c>
      <c r="E10238">
        <v>11772</v>
      </c>
    </row>
    <row r="10239" spans="1:5">
      <c r="A10239" t="s">
        <v>34</v>
      </c>
      <c r="B10239">
        <v>2014</v>
      </c>
      <c r="C10239">
        <v>25</v>
      </c>
      <c r="D10239">
        <v>11</v>
      </c>
      <c r="E10239">
        <v>3597</v>
      </c>
    </row>
    <row r="10240" spans="1:5">
      <c r="A10240" t="s">
        <v>35</v>
      </c>
      <c r="B10240">
        <v>2014</v>
      </c>
      <c r="C10240">
        <v>25</v>
      </c>
      <c r="D10240">
        <v>40</v>
      </c>
      <c r="E10240">
        <v>14534</v>
      </c>
    </row>
    <row r="10241" spans="1:5">
      <c r="A10241" t="s">
        <v>36</v>
      </c>
      <c r="B10241">
        <v>2014</v>
      </c>
      <c r="C10241">
        <v>25</v>
      </c>
      <c r="D10241">
        <v>16</v>
      </c>
      <c r="E10241">
        <v>2525</v>
      </c>
    </row>
    <row r="10242" spans="1:5">
      <c r="A10242" t="s">
        <v>37</v>
      </c>
      <c r="B10242">
        <v>2014</v>
      </c>
      <c r="C10242">
        <v>25</v>
      </c>
      <c r="D10242">
        <v>8</v>
      </c>
      <c r="E10242">
        <v>1486</v>
      </c>
    </row>
    <row r="10243" spans="1:5">
      <c r="A10243" t="s">
        <v>38</v>
      </c>
      <c r="B10243">
        <v>2014</v>
      </c>
      <c r="C10243">
        <v>25</v>
      </c>
      <c r="D10243">
        <v>9</v>
      </c>
      <c r="E10243">
        <v>1159</v>
      </c>
    </row>
    <row r="10244" spans="1:5">
      <c r="A10244" t="s">
        <v>39</v>
      </c>
      <c r="B10244">
        <v>2014</v>
      </c>
      <c r="C10244">
        <v>25</v>
      </c>
      <c r="D10244">
        <v>28</v>
      </c>
      <c r="E10244">
        <v>13960</v>
      </c>
    </row>
    <row r="10245" spans="1:5">
      <c r="A10245" t="s">
        <v>40</v>
      </c>
      <c r="B10245">
        <v>2014</v>
      </c>
      <c r="C10245">
        <v>25</v>
      </c>
      <c r="D10245">
        <v>14</v>
      </c>
      <c r="E10245">
        <v>2373</v>
      </c>
    </row>
    <row r="10246" spans="1:5">
      <c r="A10246" t="s">
        <v>41</v>
      </c>
      <c r="B10246">
        <v>2014</v>
      </c>
      <c r="C10246">
        <v>25</v>
      </c>
      <c r="D10246">
        <v>23</v>
      </c>
      <c r="E10246">
        <v>6731</v>
      </c>
    </row>
    <row r="10247" spans="1:5">
      <c r="A10247" t="s">
        <v>42</v>
      </c>
      <c r="B10247">
        <v>2014</v>
      </c>
      <c r="C10247">
        <v>25</v>
      </c>
      <c r="D10247">
        <v>19</v>
      </c>
      <c r="E10247">
        <v>7161</v>
      </c>
    </row>
    <row r="10248" spans="1:5">
      <c r="A10248" t="s">
        <v>43</v>
      </c>
      <c r="B10248">
        <v>2014</v>
      </c>
      <c r="C10248">
        <v>25</v>
      </c>
      <c r="D10248">
        <v>129</v>
      </c>
      <c r="E10248">
        <v>11661</v>
      </c>
    </row>
    <row r="10249" spans="1:5">
      <c r="A10249" t="s">
        <v>44</v>
      </c>
      <c r="B10249">
        <v>2014</v>
      </c>
      <c r="C10249">
        <v>25</v>
      </c>
      <c r="D10249">
        <v>22</v>
      </c>
      <c r="E10249">
        <v>4833</v>
      </c>
    </row>
    <row r="10250" spans="1:5">
      <c r="A10250" t="s">
        <v>45</v>
      </c>
      <c r="B10250">
        <v>2014</v>
      </c>
      <c r="C10250">
        <v>25</v>
      </c>
      <c r="D10250">
        <v>5</v>
      </c>
      <c r="E10250">
        <v>1013</v>
      </c>
    </row>
    <row r="10251" spans="1:5">
      <c r="A10251" t="s">
        <v>46</v>
      </c>
      <c r="B10251">
        <v>2014</v>
      </c>
      <c r="C10251">
        <v>25</v>
      </c>
      <c r="D10251">
        <v>32</v>
      </c>
      <c r="E10251">
        <v>8884</v>
      </c>
    </row>
    <row r="10252" spans="1:5">
      <c r="A10252" t="s">
        <v>47</v>
      </c>
      <c r="B10252">
        <v>2014</v>
      </c>
      <c r="C10252">
        <v>25</v>
      </c>
      <c r="D10252">
        <v>17</v>
      </c>
      <c r="E10252">
        <v>2627</v>
      </c>
    </row>
    <row r="10253" spans="1:5">
      <c r="A10253" t="s">
        <v>48</v>
      </c>
      <c r="B10253">
        <v>2014</v>
      </c>
      <c r="C10253">
        <v>25</v>
      </c>
      <c r="D10253">
        <v>7</v>
      </c>
      <c r="E10253">
        <v>1288</v>
      </c>
    </row>
    <row r="10254" spans="1:5">
      <c r="A10254" t="s">
        <v>49</v>
      </c>
      <c r="B10254">
        <v>2014</v>
      </c>
      <c r="C10254">
        <v>25</v>
      </c>
      <c r="D10254">
        <v>28</v>
      </c>
      <c r="E10254">
        <v>7662</v>
      </c>
    </row>
    <row r="10255" spans="1:5">
      <c r="A10255" t="s">
        <v>50</v>
      </c>
      <c r="B10255">
        <v>2014</v>
      </c>
      <c r="C10255">
        <v>25</v>
      </c>
      <c r="D10255">
        <v>18</v>
      </c>
      <c r="E10255">
        <v>4176</v>
      </c>
    </row>
    <row r="10256" spans="1:5">
      <c r="A10256" t="s">
        <v>51</v>
      </c>
      <c r="B10256">
        <v>2014</v>
      </c>
      <c r="C10256">
        <v>25</v>
      </c>
      <c r="D10256">
        <v>10</v>
      </c>
      <c r="E10256">
        <v>3908</v>
      </c>
    </row>
    <row r="10257" spans="1:5">
      <c r="A10257" t="s">
        <v>52</v>
      </c>
      <c r="B10257">
        <v>2014</v>
      </c>
      <c r="C10257">
        <v>25</v>
      </c>
      <c r="D10257">
        <v>23</v>
      </c>
      <c r="E10257">
        <v>4916</v>
      </c>
    </row>
    <row r="10258" spans="1:5">
      <c r="A10258" t="s">
        <v>53</v>
      </c>
      <c r="B10258">
        <v>2014</v>
      </c>
      <c r="C10258">
        <v>25</v>
      </c>
      <c r="D10258">
        <v>48</v>
      </c>
      <c r="E10258">
        <v>7475</v>
      </c>
    </row>
    <row r="10259" spans="1:5">
      <c r="A10259" t="s">
        <v>54</v>
      </c>
      <c r="B10259">
        <v>2014</v>
      </c>
      <c r="C10259">
        <v>25</v>
      </c>
      <c r="D10259">
        <v>96</v>
      </c>
      <c r="E10259">
        <v>33850</v>
      </c>
    </row>
    <row r="10260" spans="1:5">
      <c r="A10260" t="s">
        <v>55</v>
      </c>
      <c r="B10260">
        <v>2014</v>
      </c>
      <c r="C10260">
        <v>25</v>
      </c>
      <c r="D10260">
        <v>0</v>
      </c>
      <c r="E10260">
        <v>0</v>
      </c>
    </row>
    <row r="10261" spans="1:5">
      <c r="A10261" t="s">
        <v>56</v>
      </c>
      <c r="B10261">
        <v>2014</v>
      </c>
      <c r="C10261">
        <v>25</v>
      </c>
      <c r="D10261">
        <v>6</v>
      </c>
      <c r="E10261">
        <v>1495</v>
      </c>
    </row>
    <row r="10262" spans="1:5">
      <c r="A10262" t="s">
        <v>57</v>
      </c>
      <c r="B10262">
        <v>2014</v>
      </c>
      <c r="C10262">
        <v>25</v>
      </c>
      <c r="D10262">
        <v>96</v>
      </c>
      <c r="E10262">
        <v>68176</v>
      </c>
    </row>
    <row r="10263" spans="1:5">
      <c r="A10263" t="s">
        <v>58</v>
      </c>
      <c r="B10263">
        <v>2014</v>
      </c>
      <c r="C10263">
        <v>25</v>
      </c>
      <c r="D10263">
        <v>7</v>
      </c>
      <c r="E10263">
        <v>2645</v>
      </c>
    </row>
    <row r="10264" spans="1:5">
      <c r="A10264" t="s">
        <v>59</v>
      </c>
      <c r="B10264">
        <v>2014</v>
      </c>
      <c r="C10264">
        <v>25</v>
      </c>
      <c r="D10264">
        <v>33</v>
      </c>
      <c r="E10264">
        <v>12344</v>
      </c>
    </row>
    <row r="10265" spans="1:5">
      <c r="A10265" t="s">
        <v>60</v>
      </c>
      <c r="B10265">
        <v>2014</v>
      </c>
      <c r="C10265">
        <v>25</v>
      </c>
      <c r="D10265">
        <v>23</v>
      </c>
      <c r="E10265">
        <v>2340</v>
      </c>
    </row>
    <row r="10266" spans="1:5">
      <c r="A10266" t="s">
        <v>61</v>
      </c>
      <c r="B10266">
        <v>2014</v>
      </c>
      <c r="C10266">
        <v>25</v>
      </c>
      <c r="D10266">
        <v>15</v>
      </c>
      <c r="E10266">
        <v>3061</v>
      </c>
    </row>
    <row r="10267" spans="1:5">
      <c r="A10267" t="s">
        <v>64</v>
      </c>
      <c r="B10267">
        <v>2014</v>
      </c>
      <c r="C10267">
        <v>25</v>
      </c>
      <c r="D10267">
        <v>1</v>
      </c>
      <c r="E10267">
        <v>763</v>
      </c>
    </row>
    <row r="10268" spans="1:5">
      <c r="A10268" t="s">
        <v>63</v>
      </c>
      <c r="B10268">
        <v>2014</v>
      </c>
      <c r="C10268">
        <v>25</v>
      </c>
      <c r="D10268">
        <v>1</v>
      </c>
      <c r="E10268">
        <v>371</v>
      </c>
    </row>
    <row r="10269" spans="1:5">
      <c r="A10269" t="s">
        <v>62</v>
      </c>
      <c r="B10269">
        <v>2014</v>
      </c>
      <c r="C10269">
        <v>25</v>
      </c>
      <c r="D10269">
        <v>60</v>
      </c>
      <c r="E10269">
        <v>96039</v>
      </c>
    </row>
    <row r="10270" spans="1:5">
      <c r="A10270" t="s">
        <v>6</v>
      </c>
      <c r="B10270">
        <v>2014</v>
      </c>
      <c r="C10270">
        <v>26</v>
      </c>
      <c r="D10270">
        <v>17</v>
      </c>
      <c r="E10270">
        <v>6278</v>
      </c>
    </row>
    <row r="10271" spans="1:5">
      <c r="A10271" t="s">
        <v>12</v>
      </c>
      <c r="B10271">
        <v>2014</v>
      </c>
      <c r="C10271">
        <v>26</v>
      </c>
      <c r="D10271">
        <v>2</v>
      </c>
      <c r="E10271">
        <v>583</v>
      </c>
    </row>
    <row r="10272" spans="1:5">
      <c r="A10272" t="s">
        <v>13</v>
      </c>
      <c r="B10272">
        <v>2014</v>
      </c>
      <c r="C10272">
        <v>26</v>
      </c>
      <c r="D10272">
        <v>46</v>
      </c>
      <c r="E10272">
        <v>19390</v>
      </c>
    </row>
    <row r="10273" spans="1:5">
      <c r="A10273" t="s">
        <v>14</v>
      </c>
      <c r="B10273">
        <v>2014</v>
      </c>
      <c r="C10273">
        <v>26</v>
      </c>
      <c r="D10273">
        <v>4</v>
      </c>
      <c r="E10273">
        <v>661</v>
      </c>
    </row>
    <row r="10274" spans="1:5">
      <c r="A10274" t="s">
        <v>15</v>
      </c>
      <c r="B10274">
        <v>2014</v>
      </c>
      <c r="C10274">
        <v>26</v>
      </c>
      <c r="D10274">
        <v>84</v>
      </c>
      <c r="E10274">
        <v>26802</v>
      </c>
    </row>
    <row r="10275" spans="1:5">
      <c r="A10275" t="s">
        <v>16</v>
      </c>
      <c r="B10275">
        <v>2014</v>
      </c>
      <c r="C10275">
        <v>26</v>
      </c>
      <c r="D10275">
        <v>5</v>
      </c>
      <c r="E10275">
        <v>3337</v>
      </c>
    </row>
    <row r="10276" spans="1:5">
      <c r="A10276" t="s">
        <v>17</v>
      </c>
      <c r="B10276">
        <v>2014</v>
      </c>
      <c r="C10276">
        <v>26</v>
      </c>
      <c r="D10276">
        <v>3</v>
      </c>
      <c r="E10276">
        <v>146</v>
      </c>
    </row>
    <row r="10277" spans="1:5">
      <c r="A10277" t="s">
        <v>18</v>
      </c>
      <c r="B10277">
        <v>2014</v>
      </c>
      <c r="C10277">
        <v>26</v>
      </c>
      <c r="D10277">
        <v>7</v>
      </c>
      <c r="E10277">
        <v>1454</v>
      </c>
    </row>
    <row r="10278" spans="1:5">
      <c r="A10278" t="s">
        <v>19</v>
      </c>
      <c r="B10278">
        <v>2014</v>
      </c>
      <c r="C10278">
        <v>26</v>
      </c>
      <c r="D10278">
        <v>1</v>
      </c>
      <c r="E10278">
        <v>1260</v>
      </c>
    </row>
    <row r="10279" spans="1:5">
      <c r="A10279" t="s">
        <v>20</v>
      </c>
      <c r="B10279">
        <v>2014</v>
      </c>
      <c r="C10279">
        <v>26</v>
      </c>
      <c r="D10279">
        <v>0</v>
      </c>
      <c r="E10279">
        <v>0</v>
      </c>
    </row>
    <row r="10280" spans="1:5">
      <c r="A10280" t="s">
        <v>21</v>
      </c>
      <c r="B10280">
        <v>2014</v>
      </c>
      <c r="C10280">
        <v>26</v>
      </c>
      <c r="D10280">
        <v>13</v>
      </c>
      <c r="E10280">
        <v>3441</v>
      </c>
    </row>
    <row r="10281" spans="1:5">
      <c r="A10281" t="s">
        <v>22</v>
      </c>
      <c r="B10281">
        <v>2014</v>
      </c>
      <c r="C10281">
        <v>26</v>
      </c>
      <c r="D10281">
        <v>14</v>
      </c>
      <c r="E10281">
        <v>1380</v>
      </c>
    </row>
    <row r="10282" spans="1:5">
      <c r="A10282" t="s">
        <v>23</v>
      </c>
      <c r="B10282">
        <v>2014</v>
      </c>
      <c r="C10282">
        <v>26</v>
      </c>
      <c r="D10282">
        <v>2</v>
      </c>
      <c r="E10282">
        <v>599</v>
      </c>
    </row>
    <row r="10283" spans="1:5">
      <c r="A10283" t="s">
        <v>24</v>
      </c>
      <c r="B10283">
        <v>2014</v>
      </c>
      <c r="C10283">
        <v>26</v>
      </c>
      <c r="D10283">
        <v>77</v>
      </c>
      <c r="E10283">
        <v>42528</v>
      </c>
    </row>
    <row r="10284" spans="1:5">
      <c r="A10284" t="s">
        <v>25</v>
      </c>
      <c r="B10284">
        <v>2014</v>
      </c>
      <c r="C10284">
        <v>26</v>
      </c>
      <c r="D10284">
        <v>23</v>
      </c>
      <c r="E10284">
        <v>3426</v>
      </c>
    </row>
    <row r="10285" spans="1:5">
      <c r="A10285" t="s">
        <v>26</v>
      </c>
      <c r="B10285">
        <v>2014</v>
      </c>
      <c r="C10285">
        <v>26</v>
      </c>
      <c r="D10285">
        <v>10</v>
      </c>
      <c r="E10285">
        <v>28205</v>
      </c>
    </row>
    <row r="10286" spans="1:5">
      <c r="A10286" t="s">
        <v>27</v>
      </c>
      <c r="B10286">
        <v>2014</v>
      </c>
      <c r="C10286">
        <v>26</v>
      </c>
      <c r="D10286">
        <v>13</v>
      </c>
      <c r="E10286">
        <v>2240</v>
      </c>
    </row>
    <row r="10287" spans="1:5">
      <c r="A10287" t="s">
        <v>28</v>
      </c>
      <c r="B10287">
        <v>2014</v>
      </c>
      <c r="C10287">
        <v>26</v>
      </c>
      <c r="D10287">
        <v>12</v>
      </c>
      <c r="E10287">
        <v>21923</v>
      </c>
    </row>
    <row r="10288" spans="1:5">
      <c r="A10288" t="s">
        <v>29</v>
      </c>
      <c r="B10288">
        <v>2014</v>
      </c>
      <c r="C10288">
        <v>26</v>
      </c>
      <c r="D10288">
        <v>58</v>
      </c>
      <c r="E10288">
        <v>38157</v>
      </c>
    </row>
    <row r="10289" spans="1:5">
      <c r="A10289" t="s">
        <v>30</v>
      </c>
      <c r="B10289">
        <v>2014</v>
      </c>
      <c r="C10289">
        <v>26</v>
      </c>
      <c r="D10289">
        <v>27</v>
      </c>
      <c r="E10289">
        <v>4483</v>
      </c>
    </row>
    <row r="10290" spans="1:5">
      <c r="A10290" t="s">
        <v>31</v>
      </c>
      <c r="B10290">
        <v>2014</v>
      </c>
      <c r="C10290">
        <v>26</v>
      </c>
      <c r="D10290">
        <v>8</v>
      </c>
      <c r="E10290">
        <v>5107</v>
      </c>
    </row>
    <row r="10291" spans="1:5">
      <c r="A10291" t="s">
        <v>32</v>
      </c>
      <c r="B10291">
        <v>2014</v>
      </c>
      <c r="C10291">
        <v>26</v>
      </c>
      <c r="D10291">
        <v>31</v>
      </c>
      <c r="E10291">
        <v>23881</v>
      </c>
    </row>
    <row r="10292" spans="1:5">
      <c r="A10292" t="s">
        <v>33</v>
      </c>
      <c r="B10292">
        <v>2014</v>
      </c>
      <c r="C10292">
        <v>26</v>
      </c>
      <c r="D10292">
        <v>26</v>
      </c>
      <c r="E10292">
        <v>9526</v>
      </c>
    </row>
    <row r="10293" spans="1:5">
      <c r="A10293" t="s">
        <v>34</v>
      </c>
      <c r="B10293">
        <v>2014</v>
      </c>
      <c r="C10293">
        <v>26</v>
      </c>
      <c r="D10293">
        <v>11</v>
      </c>
      <c r="E10293">
        <v>3327</v>
      </c>
    </row>
    <row r="10294" spans="1:5">
      <c r="A10294" t="s">
        <v>35</v>
      </c>
      <c r="B10294">
        <v>2014</v>
      </c>
      <c r="C10294">
        <v>26</v>
      </c>
      <c r="D10294">
        <v>40</v>
      </c>
      <c r="E10294">
        <v>14672</v>
      </c>
    </row>
    <row r="10295" spans="1:5">
      <c r="A10295" t="s">
        <v>36</v>
      </c>
      <c r="B10295">
        <v>2014</v>
      </c>
      <c r="C10295">
        <v>26</v>
      </c>
      <c r="D10295">
        <v>17</v>
      </c>
      <c r="E10295">
        <v>2738</v>
      </c>
    </row>
    <row r="10296" spans="1:5">
      <c r="A10296" t="s">
        <v>37</v>
      </c>
      <c r="B10296">
        <v>2014</v>
      </c>
      <c r="C10296">
        <v>26</v>
      </c>
      <c r="D10296">
        <v>8</v>
      </c>
      <c r="E10296">
        <v>1598</v>
      </c>
    </row>
    <row r="10297" spans="1:5">
      <c r="A10297" t="s">
        <v>38</v>
      </c>
      <c r="B10297">
        <v>2014</v>
      </c>
      <c r="C10297">
        <v>26</v>
      </c>
      <c r="D10297">
        <v>8</v>
      </c>
      <c r="E10297">
        <v>812</v>
      </c>
    </row>
    <row r="10298" spans="1:5">
      <c r="A10298" t="s">
        <v>39</v>
      </c>
      <c r="B10298">
        <v>2014</v>
      </c>
      <c r="C10298">
        <v>26</v>
      </c>
      <c r="D10298">
        <v>28</v>
      </c>
      <c r="E10298">
        <v>14832</v>
      </c>
    </row>
    <row r="10299" spans="1:5">
      <c r="A10299" t="s">
        <v>40</v>
      </c>
      <c r="B10299">
        <v>2014</v>
      </c>
      <c r="C10299">
        <v>26</v>
      </c>
      <c r="D10299">
        <v>14</v>
      </c>
      <c r="E10299">
        <v>2201</v>
      </c>
    </row>
    <row r="10300" spans="1:5">
      <c r="A10300" t="s">
        <v>41</v>
      </c>
      <c r="B10300">
        <v>2014</v>
      </c>
      <c r="C10300">
        <v>26</v>
      </c>
      <c r="D10300">
        <v>23</v>
      </c>
      <c r="E10300">
        <v>6723</v>
      </c>
    </row>
    <row r="10301" spans="1:5">
      <c r="A10301" t="s">
        <v>42</v>
      </c>
      <c r="B10301">
        <v>2014</v>
      </c>
      <c r="C10301">
        <v>26</v>
      </c>
      <c r="D10301">
        <v>18</v>
      </c>
      <c r="E10301">
        <v>7024</v>
      </c>
    </row>
    <row r="10302" spans="1:5">
      <c r="A10302" t="s">
        <v>43</v>
      </c>
      <c r="B10302">
        <v>2014</v>
      </c>
      <c r="C10302">
        <v>26</v>
      </c>
      <c r="D10302">
        <v>128</v>
      </c>
      <c r="E10302">
        <v>11123</v>
      </c>
    </row>
    <row r="10303" spans="1:5">
      <c r="A10303" t="s">
        <v>44</v>
      </c>
      <c r="B10303">
        <v>2014</v>
      </c>
      <c r="C10303">
        <v>26</v>
      </c>
      <c r="D10303">
        <v>18</v>
      </c>
      <c r="E10303">
        <v>3922</v>
      </c>
    </row>
    <row r="10304" spans="1:5">
      <c r="A10304" t="s">
        <v>45</v>
      </c>
      <c r="B10304">
        <v>2014</v>
      </c>
      <c r="C10304">
        <v>26</v>
      </c>
      <c r="D10304">
        <v>4</v>
      </c>
      <c r="E10304">
        <v>968</v>
      </c>
    </row>
    <row r="10305" spans="1:5">
      <c r="A10305" t="s">
        <v>46</v>
      </c>
      <c r="B10305">
        <v>2014</v>
      </c>
      <c r="C10305">
        <v>26</v>
      </c>
      <c r="D10305">
        <v>31</v>
      </c>
      <c r="E10305">
        <v>8839</v>
      </c>
    </row>
    <row r="10306" spans="1:5">
      <c r="A10306" t="s">
        <v>47</v>
      </c>
      <c r="B10306">
        <v>2014</v>
      </c>
      <c r="C10306">
        <v>26</v>
      </c>
      <c r="D10306">
        <v>15</v>
      </c>
      <c r="E10306">
        <v>2332</v>
      </c>
    </row>
    <row r="10307" spans="1:5">
      <c r="A10307" t="s">
        <v>48</v>
      </c>
      <c r="B10307">
        <v>2014</v>
      </c>
      <c r="C10307">
        <v>26</v>
      </c>
      <c r="D10307">
        <v>7</v>
      </c>
      <c r="E10307">
        <v>1027</v>
      </c>
    </row>
    <row r="10308" spans="1:5">
      <c r="A10308" t="s">
        <v>49</v>
      </c>
      <c r="B10308">
        <v>2014</v>
      </c>
      <c r="C10308">
        <v>26</v>
      </c>
      <c r="D10308">
        <v>29</v>
      </c>
      <c r="E10308">
        <v>9802</v>
      </c>
    </row>
    <row r="10309" spans="1:5">
      <c r="A10309" t="s">
        <v>50</v>
      </c>
      <c r="B10309">
        <v>2014</v>
      </c>
      <c r="C10309">
        <v>26</v>
      </c>
      <c r="D10309">
        <v>17</v>
      </c>
      <c r="E10309">
        <v>3946</v>
      </c>
    </row>
    <row r="10310" spans="1:5">
      <c r="A10310" t="s">
        <v>51</v>
      </c>
      <c r="B10310">
        <v>2014</v>
      </c>
      <c r="C10310">
        <v>26</v>
      </c>
      <c r="D10310">
        <v>10</v>
      </c>
      <c r="E10310">
        <v>3739</v>
      </c>
    </row>
    <row r="10311" spans="1:5">
      <c r="A10311" t="s">
        <v>52</v>
      </c>
      <c r="B10311">
        <v>2014</v>
      </c>
      <c r="C10311">
        <v>26</v>
      </c>
      <c r="D10311">
        <v>23</v>
      </c>
      <c r="E10311">
        <v>5173</v>
      </c>
    </row>
    <row r="10312" spans="1:5">
      <c r="A10312" t="s">
        <v>53</v>
      </c>
      <c r="B10312">
        <v>2014</v>
      </c>
      <c r="C10312">
        <v>26</v>
      </c>
      <c r="D10312">
        <v>52</v>
      </c>
      <c r="E10312">
        <v>8235</v>
      </c>
    </row>
    <row r="10313" spans="1:5">
      <c r="A10313" t="s">
        <v>54</v>
      </c>
      <c r="B10313">
        <v>2014</v>
      </c>
      <c r="C10313">
        <v>26</v>
      </c>
      <c r="D10313">
        <v>92</v>
      </c>
      <c r="E10313">
        <v>20536</v>
      </c>
    </row>
    <row r="10314" spans="1:5">
      <c r="A10314" t="s">
        <v>55</v>
      </c>
      <c r="B10314">
        <v>2014</v>
      </c>
      <c r="C10314">
        <v>26</v>
      </c>
      <c r="D10314">
        <v>41</v>
      </c>
      <c r="E10314">
        <v>16685</v>
      </c>
    </row>
    <row r="10315" spans="1:5">
      <c r="A10315" t="s">
        <v>56</v>
      </c>
      <c r="B10315">
        <v>2014</v>
      </c>
      <c r="C10315">
        <v>26</v>
      </c>
      <c r="D10315">
        <v>6</v>
      </c>
      <c r="E10315">
        <v>1470</v>
      </c>
    </row>
    <row r="10316" spans="1:5">
      <c r="A10316" t="s">
        <v>57</v>
      </c>
      <c r="B10316">
        <v>2014</v>
      </c>
      <c r="C10316">
        <v>26</v>
      </c>
      <c r="D10316">
        <v>96</v>
      </c>
      <c r="E10316">
        <v>67249</v>
      </c>
    </row>
    <row r="10317" spans="1:5">
      <c r="A10317" t="s">
        <v>58</v>
      </c>
      <c r="B10317">
        <v>2014</v>
      </c>
      <c r="C10317">
        <v>26</v>
      </c>
      <c r="D10317">
        <v>7</v>
      </c>
      <c r="E10317">
        <v>2617</v>
      </c>
    </row>
    <row r="10318" spans="1:5">
      <c r="A10318" t="s">
        <v>59</v>
      </c>
      <c r="B10318">
        <v>2014</v>
      </c>
      <c r="C10318">
        <v>26</v>
      </c>
      <c r="D10318">
        <v>32</v>
      </c>
      <c r="E10318">
        <v>12461</v>
      </c>
    </row>
    <row r="10319" spans="1:5">
      <c r="A10319" t="s">
        <v>60</v>
      </c>
      <c r="B10319">
        <v>2014</v>
      </c>
      <c r="C10319">
        <v>26</v>
      </c>
      <c r="D10319">
        <v>22</v>
      </c>
      <c r="E10319">
        <v>2287</v>
      </c>
    </row>
    <row r="10320" spans="1:5">
      <c r="A10320" t="s">
        <v>61</v>
      </c>
      <c r="B10320">
        <v>2014</v>
      </c>
      <c r="C10320">
        <v>26</v>
      </c>
      <c r="D10320">
        <v>14</v>
      </c>
      <c r="E10320">
        <v>3497</v>
      </c>
    </row>
    <row r="10321" spans="1:5">
      <c r="A10321" t="s">
        <v>64</v>
      </c>
      <c r="B10321">
        <v>2014</v>
      </c>
      <c r="C10321">
        <v>26</v>
      </c>
      <c r="D10321">
        <v>1</v>
      </c>
      <c r="E10321">
        <v>879</v>
      </c>
    </row>
    <row r="10322" spans="1:5">
      <c r="A10322" t="s">
        <v>63</v>
      </c>
      <c r="B10322">
        <v>2014</v>
      </c>
      <c r="C10322">
        <v>26</v>
      </c>
      <c r="D10322">
        <v>1</v>
      </c>
      <c r="E10322">
        <v>384</v>
      </c>
    </row>
    <row r="10323" spans="1:5">
      <c r="A10323" t="s">
        <v>62</v>
      </c>
      <c r="B10323">
        <v>2014</v>
      </c>
      <c r="C10323">
        <v>26</v>
      </c>
      <c r="D10323">
        <v>60</v>
      </c>
      <c r="E10323">
        <v>96146</v>
      </c>
    </row>
    <row r="10324" spans="1:5">
      <c r="A10324" t="s">
        <v>6</v>
      </c>
      <c r="B10324">
        <v>2014</v>
      </c>
      <c r="C10324">
        <v>27</v>
      </c>
      <c r="D10324">
        <v>17</v>
      </c>
      <c r="E10324">
        <v>5069</v>
      </c>
    </row>
    <row r="10325" spans="1:5">
      <c r="A10325" t="s">
        <v>12</v>
      </c>
      <c r="B10325">
        <v>2014</v>
      </c>
      <c r="C10325">
        <v>27</v>
      </c>
      <c r="D10325">
        <v>2</v>
      </c>
      <c r="E10325">
        <v>395</v>
      </c>
    </row>
    <row r="10326" spans="1:5">
      <c r="A10326" t="s">
        <v>13</v>
      </c>
      <c r="B10326">
        <v>2014</v>
      </c>
      <c r="C10326">
        <v>27</v>
      </c>
      <c r="D10326">
        <v>46</v>
      </c>
      <c r="E10326">
        <v>16159</v>
      </c>
    </row>
    <row r="10327" spans="1:5">
      <c r="A10327" t="s">
        <v>14</v>
      </c>
      <c r="B10327">
        <v>2014</v>
      </c>
      <c r="C10327">
        <v>27</v>
      </c>
      <c r="D10327">
        <v>4</v>
      </c>
      <c r="E10327">
        <v>560</v>
      </c>
    </row>
    <row r="10328" spans="1:5">
      <c r="A10328" t="s">
        <v>15</v>
      </c>
      <c r="B10328">
        <v>2014</v>
      </c>
      <c r="C10328">
        <v>27</v>
      </c>
      <c r="D10328">
        <v>86</v>
      </c>
      <c r="E10328">
        <v>22417</v>
      </c>
    </row>
    <row r="10329" spans="1:5">
      <c r="A10329" t="s">
        <v>16</v>
      </c>
      <c r="B10329">
        <v>2014</v>
      </c>
      <c r="C10329">
        <v>27</v>
      </c>
      <c r="D10329">
        <v>5</v>
      </c>
      <c r="E10329">
        <v>2543</v>
      </c>
    </row>
    <row r="10330" spans="1:5">
      <c r="A10330" t="s">
        <v>17</v>
      </c>
      <c r="B10330">
        <v>2014</v>
      </c>
      <c r="C10330">
        <v>27</v>
      </c>
      <c r="D10330">
        <v>3</v>
      </c>
      <c r="E10330">
        <v>153</v>
      </c>
    </row>
    <row r="10331" spans="1:5">
      <c r="A10331" t="s">
        <v>18</v>
      </c>
      <c r="B10331">
        <v>2014</v>
      </c>
      <c r="C10331">
        <v>27</v>
      </c>
      <c r="D10331">
        <v>7</v>
      </c>
      <c r="E10331">
        <v>1227</v>
      </c>
    </row>
    <row r="10332" spans="1:5">
      <c r="A10332" t="s">
        <v>19</v>
      </c>
      <c r="B10332">
        <v>2014</v>
      </c>
      <c r="C10332">
        <v>27</v>
      </c>
      <c r="D10332">
        <v>1</v>
      </c>
      <c r="E10332">
        <v>995</v>
      </c>
    </row>
    <row r="10333" spans="1:5">
      <c r="A10333" t="s">
        <v>20</v>
      </c>
      <c r="B10333">
        <v>2014</v>
      </c>
      <c r="C10333">
        <v>27</v>
      </c>
      <c r="D10333">
        <v>0</v>
      </c>
      <c r="E10333">
        <v>0</v>
      </c>
    </row>
    <row r="10334" spans="1:5">
      <c r="A10334" t="s">
        <v>21</v>
      </c>
      <c r="B10334">
        <v>2014</v>
      </c>
      <c r="C10334">
        <v>27</v>
      </c>
      <c r="D10334">
        <v>20</v>
      </c>
      <c r="E10334">
        <v>12858</v>
      </c>
    </row>
    <row r="10335" spans="1:5">
      <c r="A10335" t="s">
        <v>22</v>
      </c>
      <c r="B10335">
        <v>2014</v>
      </c>
      <c r="C10335">
        <v>27</v>
      </c>
      <c r="D10335">
        <v>14</v>
      </c>
      <c r="E10335">
        <v>1076</v>
      </c>
    </row>
    <row r="10336" spans="1:5">
      <c r="A10336" t="s">
        <v>23</v>
      </c>
      <c r="B10336">
        <v>2014</v>
      </c>
      <c r="C10336">
        <v>27</v>
      </c>
      <c r="D10336">
        <v>1</v>
      </c>
      <c r="E10336">
        <v>93</v>
      </c>
    </row>
    <row r="10337" spans="1:5">
      <c r="A10337" t="s">
        <v>24</v>
      </c>
      <c r="B10337">
        <v>2014</v>
      </c>
      <c r="C10337">
        <v>27</v>
      </c>
      <c r="D10337">
        <v>65</v>
      </c>
      <c r="E10337">
        <v>39641</v>
      </c>
    </row>
    <row r="10338" spans="1:5">
      <c r="A10338" t="s">
        <v>25</v>
      </c>
      <c r="B10338">
        <v>2014</v>
      </c>
      <c r="C10338">
        <v>27</v>
      </c>
      <c r="D10338">
        <v>25</v>
      </c>
      <c r="E10338">
        <v>3456</v>
      </c>
    </row>
    <row r="10339" spans="1:5">
      <c r="A10339" t="s">
        <v>26</v>
      </c>
      <c r="B10339">
        <v>2014</v>
      </c>
      <c r="C10339">
        <v>27</v>
      </c>
      <c r="D10339">
        <v>11</v>
      </c>
      <c r="E10339">
        <v>22819</v>
      </c>
    </row>
    <row r="10340" spans="1:5">
      <c r="A10340" t="s">
        <v>27</v>
      </c>
      <c r="B10340">
        <v>2014</v>
      </c>
      <c r="C10340">
        <v>27</v>
      </c>
      <c r="D10340">
        <v>13</v>
      </c>
      <c r="E10340">
        <v>2527</v>
      </c>
    </row>
    <row r="10341" spans="1:5">
      <c r="A10341" t="s">
        <v>28</v>
      </c>
      <c r="B10341">
        <v>2014</v>
      </c>
      <c r="C10341">
        <v>27</v>
      </c>
      <c r="D10341">
        <v>12</v>
      </c>
      <c r="E10341">
        <v>19030</v>
      </c>
    </row>
    <row r="10342" spans="1:5">
      <c r="A10342" t="s">
        <v>29</v>
      </c>
      <c r="B10342">
        <v>2014</v>
      </c>
      <c r="C10342">
        <v>27</v>
      </c>
      <c r="D10342">
        <v>58</v>
      </c>
      <c r="E10342">
        <v>32038</v>
      </c>
    </row>
    <row r="10343" spans="1:5">
      <c r="A10343" t="s">
        <v>30</v>
      </c>
      <c r="B10343">
        <v>2014</v>
      </c>
      <c r="C10343">
        <v>27</v>
      </c>
      <c r="D10343">
        <v>26</v>
      </c>
      <c r="E10343">
        <v>3821</v>
      </c>
    </row>
    <row r="10344" spans="1:5">
      <c r="A10344" t="s">
        <v>31</v>
      </c>
      <c r="B10344">
        <v>2014</v>
      </c>
      <c r="C10344">
        <v>27</v>
      </c>
      <c r="D10344">
        <v>8</v>
      </c>
      <c r="E10344">
        <v>4132</v>
      </c>
    </row>
    <row r="10345" spans="1:5">
      <c r="A10345" t="s">
        <v>32</v>
      </c>
      <c r="B10345">
        <v>2014</v>
      </c>
      <c r="C10345">
        <v>27</v>
      </c>
      <c r="D10345">
        <v>30</v>
      </c>
      <c r="E10345">
        <v>19519</v>
      </c>
    </row>
    <row r="10346" spans="1:5">
      <c r="A10346" t="s">
        <v>33</v>
      </c>
      <c r="B10346">
        <v>2014</v>
      </c>
      <c r="C10346">
        <v>27</v>
      </c>
      <c r="D10346">
        <v>24</v>
      </c>
      <c r="E10346">
        <v>6705</v>
      </c>
    </row>
    <row r="10347" spans="1:5">
      <c r="A10347" t="s">
        <v>34</v>
      </c>
      <c r="B10347">
        <v>2014</v>
      </c>
      <c r="C10347">
        <v>27</v>
      </c>
      <c r="D10347">
        <v>10</v>
      </c>
      <c r="E10347">
        <v>3264</v>
      </c>
    </row>
    <row r="10348" spans="1:5">
      <c r="A10348" t="s">
        <v>35</v>
      </c>
      <c r="B10348">
        <v>2014</v>
      </c>
      <c r="C10348">
        <v>27</v>
      </c>
      <c r="D10348">
        <v>41</v>
      </c>
      <c r="E10348">
        <v>13406</v>
      </c>
    </row>
    <row r="10349" spans="1:5">
      <c r="A10349" t="s">
        <v>36</v>
      </c>
      <c r="B10349">
        <v>2014</v>
      </c>
      <c r="C10349">
        <v>27</v>
      </c>
      <c r="D10349">
        <v>17</v>
      </c>
      <c r="E10349">
        <v>2533</v>
      </c>
    </row>
    <row r="10350" spans="1:5">
      <c r="A10350" t="s">
        <v>37</v>
      </c>
      <c r="B10350">
        <v>2014</v>
      </c>
      <c r="C10350">
        <v>27</v>
      </c>
      <c r="D10350">
        <v>8</v>
      </c>
      <c r="E10350">
        <v>1464</v>
      </c>
    </row>
    <row r="10351" spans="1:5">
      <c r="A10351" t="s">
        <v>38</v>
      </c>
      <c r="B10351">
        <v>2014</v>
      </c>
      <c r="C10351">
        <v>27</v>
      </c>
      <c r="D10351">
        <v>8</v>
      </c>
      <c r="E10351">
        <v>675</v>
      </c>
    </row>
    <row r="10352" spans="1:5">
      <c r="A10352" t="s">
        <v>39</v>
      </c>
      <c r="B10352">
        <v>2014</v>
      </c>
      <c r="C10352">
        <v>27</v>
      </c>
      <c r="D10352">
        <v>28</v>
      </c>
      <c r="E10352">
        <v>13330</v>
      </c>
    </row>
    <row r="10353" spans="1:5">
      <c r="A10353" t="s">
        <v>40</v>
      </c>
      <c r="B10353">
        <v>2014</v>
      </c>
      <c r="C10353">
        <v>27</v>
      </c>
      <c r="D10353">
        <v>12</v>
      </c>
      <c r="E10353">
        <v>1507</v>
      </c>
    </row>
    <row r="10354" spans="1:5">
      <c r="A10354" t="s">
        <v>41</v>
      </c>
      <c r="B10354">
        <v>2014</v>
      </c>
      <c r="C10354">
        <v>27</v>
      </c>
      <c r="D10354">
        <v>23</v>
      </c>
      <c r="E10354">
        <v>5366</v>
      </c>
    </row>
    <row r="10355" spans="1:5">
      <c r="A10355" t="s">
        <v>42</v>
      </c>
      <c r="B10355">
        <v>2014</v>
      </c>
      <c r="C10355">
        <v>27</v>
      </c>
      <c r="D10355">
        <v>15</v>
      </c>
      <c r="E10355">
        <v>5767</v>
      </c>
    </row>
    <row r="10356" spans="1:5">
      <c r="A10356" t="s">
        <v>43</v>
      </c>
      <c r="B10356">
        <v>2014</v>
      </c>
      <c r="C10356">
        <v>27</v>
      </c>
      <c r="D10356">
        <v>128</v>
      </c>
      <c r="E10356">
        <v>9375</v>
      </c>
    </row>
    <row r="10357" spans="1:5">
      <c r="A10357" t="s">
        <v>44</v>
      </c>
      <c r="B10357">
        <v>2014</v>
      </c>
      <c r="C10357">
        <v>27</v>
      </c>
      <c r="D10357">
        <v>18</v>
      </c>
      <c r="E10357">
        <v>3290</v>
      </c>
    </row>
    <row r="10358" spans="1:5">
      <c r="A10358" t="s">
        <v>45</v>
      </c>
      <c r="B10358">
        <v>2014</v>
      </c>
      <c r="C10358">
        <v>27</v>
      </c>
      <c r="D10358">
        <v>4</v>
      </c>
      <c r="E10358">
        <v>504</v>
      </c>
    </row>
    <row r="10359" spans="1:5">
      <c r="A10359" t="s">
        <v>46</v>
      </c>
      <c r="B10359">
        <v>2014</v>
      </c>
      <c r="C10359">
        <v>27</v>
      </c>
      <c r="D10359">
        <v>29</v>
      </c>
      <c r="E10359">
        <v>7255</v>
      </c>
    </row>
    <row r="10360" spans="1:5">
      <c r="A10360" t="s">
        <v>47</v>
      </c>
      <c r="B10360">
        <v>2014</v>
      </c>
      <c r="C10360">
        <v>27</v>
      </c>
      <c r="D10360">
        <v>15</v>
      </c>
      <c r="E10360">
        <v>2057</v>
      </c>
    </row>
    <row r="10361" spans="1:5">
      <c r="A10361" t="s">
        <v>48</v>
      </c>
      <c r="B10361">
        <v>2014</v>
      </c>
      <c r="C10361">
        <v>27</v>
      </c>
      <c r="D10361">
        <v>6</v>
      </c>
      <c r="E10361">
        <v>849</v>
      </c>
    </row>
    <row r="10362" spans="1:5">
      <c r="A10362" t="s">
        <v>49</v>
      </c>
      <c r="B10362">
        <v>2014</v>
      </c>
      <c r="C10362">
        <v>27</v>
      </c>
      <c r="D10362">
        <v>26</v>
      </c>
      <c r="E10362">
        <v>7068</v>
      </c>
    </row>
    <row r="10363" spans="1:5">
      <c r="A10363" t="s">
        <v>50</v>
      </c>
      <c r="B10363">
        <v>2014</v>
      </c>
      <c r="C10363">
        <v>27</v>
      </c>
      <c r="D10363">
        <v>17</v>
      </c>
      <c r="E10363">
        <v>3294</v>
      </c>
    </row>
    <row r="10364" spans="1:5">
      <c r="A10364" t="s">
        <v>51</v>
      </c>
      <c r="B10364">
        <v>2014</v>
      </c>
      <c r="C10364">
        <v>27</v>
      </c>
      <c r="D10364">
        <v>8</v>
      </c>
      <c r="E10364">
        <v>3138</v>
      </c>
    </row>
    <row r="10365" spans="1:5">
      <c r="A10365" t="s">
        <v>52</v>
      </c>
      <c r="B10365">
        <v>2014</v>
      </c>
      <c r="C10365">
        <v>27</v>
      </c>
      <c r="D10365">
        <v>23</v>
      </c>
      <c r="E10365">
        <v>4271</v>
      </c>
    </row>
    <row r="10366" spans="1:5">
      <c r="A10366" t="s">
        <v>53</v>
      </c>
      <c r="B10366">
        <v>2014</v>
      </c>
      <c r="C10366">
        <v>27</v>
      </c>
      <c r="D10366">
        <v>52</v>
      </c>
      <c r="E10366">
        <v>6513</v>
      </c>
    </row>
    <row r="10367" spans="1:5">
      <c r="A10367" t="s">
        <v>54</v>
      </c>
      <c r="B10367">
        <v>2014</v>
      </c>
      <c r="C10367">
        <v>27</v>
      </c>
      <c r="D10367">
        <v>92</v>
      </c>
      <c r="E10367">
        <v>28137</v>
      </c>
    </row>
    <row r="10368" spans="1:5">
      <c r="A10368" t="s">
        <v>55</v>
      </c>
      <c r="B10368">
        <v>2014</v>
      </c>
      <c r="C10368">
        <v>27</v>
      </c>
      <c r="D10368">
        <v>41</v>
      </c>
      <c r="E10368">
        <v>14965</v>
      </c>
    </row>
    <row r="10369" spans="1:5">
      <c r="A10369" t="s">
        <v>56</v>
      </c>
      <c r="B10369">
        <v>2014</v>
      </c>
      <c r="C10369">
        <v>27</v>
      </c>
      <c r="D10369">
        <v>6</v>
      </c>
      <c r="E10369">
        <v>1131</v>
      </c>
    </row>
    <row r="10370" spans="1:5">
      <c r="A10370" t="s">
        <v>57</v>
      </c>
      <c r="B10370">
        <v>2014</v>
      </c>
      <c r="C10370">
        <v>27</v>
      </c>
      <c r="D10370">
        <v>92</v>
      </c>
      <c r="E10370">
        <v>61277</v>
      </c>
    </row>
    <row r="10371" spans="1:5">
      <c r="A10371" t="s">
        <v>58</v>
      </c>
      <c r="B10371">
        <v>2014</v>
      </c>
      <c r="C10371">
        <v>27</v>
      </c>
      <c r="D10371">
        <v>7</v>
      </c>
      <c r="E10371">
        <v>2067</v>
      </c>
    </row>
    <row r="10372" spans="1:5">
      <c r="A10372" t="s">
        <v>59</v>
      </c>
      <c r="B10372">
        <v>2014</v>
      </c>
      <c r="C10372">
        <v>27</v>
      </c>
      <c r="D10372">
        <v>33</v>
      </c>
      <c r="E10372">
        <v>9348</v>
      </c>
    </row>
    <row r="10373" spans="1:5">
      <c r="A10373" t="s">
        <v>60</v>
      </c>
      <c r="B10373">
        <v>2014</v>
      </c>
      <c r="C10373">
        <v>27</v>
      </c>
      <c r="D10373">
        <v>21</v>
      </c>
      <c r="E10373">
        <v>1915</v>
      </c>
    </row>
    <row r="10374" spans="1:5">
      <c r="A10374" t="s">
        <v>61</v>
      </c>
      <c r="B10374">
        <v>2014</v>
      </c>
      <c r="C10374">
        <v>27</v>
      </c>
      <c r="D10374">
        <v>14</v>
      </c>
      <c r="E10374">
        <v>2870</v>
      </c>
    </row>
    <row r="10375" spans="1:5">
      <c r="A10375" t="s">
        <v>64</v>
      </c>
      <c r="B10375">
        <v>2014</v>
      </c>
      <c r="C10375">
        <v>27</v>
      </c>
      <c r="D10375">
        <v>0</v>
      </c>
      <c r="E10375">
        <v>0</v>
      </c>
    </row>
    <row r="10376" spans="1:5">
      <c r="A10376" t="s">
        <v>63</v>
      </c>
      <c r="B10376">
        <v>2014</v>
      </c>
      <c r="C10376">
        <v>27</v>
      </c>
      <c r="D10376">
        <v>1</v>
      </c>
      <c r="E10376">
        <v>343</v>
      </c>
    </row>
    <row r="10377" spans="1:5">
      <c r="A10377" t="s">
        <v>62</v>
      </c>
      <c r="B10377">
        <v>2014</v>
      </c>
      <c r="C10377">
        <v>27</v>
      </c>
      <c r="D10377">
        <v>59</v>
      </c>
      <c r="E10377">
        <v>90531</v>
      </c>
    </row>
    <row r="10378" spans="1:5">
      <c r="A10378" t="s">
        <v>6</v>
      </c>
      <c r="B10378">
        <v>2014</v>
      </c>
      <c r="C10378">
        <v>28</v>
      </c>
      <c r="D10378">
        <v>17</v>
      </c>
      <c r="E10378">
        <v>6318</v>
      </c>
    </row>
    <row r="10379" spans="1:5">
      <c r="A10379" t="s">
        <v>12</v>
      </c>
      <c r="B10379">
        <v>2014</v>
      </c>
      <c r="C10379">
        <v>28</v>
      </c>
      <c r="D10379">
        <v>2</v>
      </c>
      <c r="E10379">
        <v>579</v>
      </c>
    </row>
    <row r="10380" spans="1:5">
      <c r="A10380" t="s">
        <v>13</v>
      </c>
      <c r="B10380">
        <v>2014</v>
      </c>
      <c r="C10380">
        <v>28</v>
      </c>
      <c r="D10380">
        <v>47</v>
      </c>
      <c r="E10380">
        <v>19270</v>
      </c>
    </row>
    <row r="10381" spans="1:5">
      <c r="A10381" t="s">
        <v>14</v>
      </c>
      <c r="B10381">
        <v>2014</v>
      </c>
      <c r="C10381">
        <v>28</v>
      </c>
      <c r="D10381">
        <v>4</v>
      </c>
      <c r="E10381">
        <v>702</v>
      </c>
    </row>
    <row r="10382" spans="1:5">
      <c r="A10382" t="s">
        <v>15</v>
      </c>
      <c r="B10382">
        <v>2014</v>
      </c>
      <c r="C10382">
        <v>28</v>
      </c>
      <c r="D10382">
        <v>89</v>
      </c>
      <c r="E10382">
        <v>26914</v>
      </c>
    </row>
    <row r="10383" spans="1:5">
      <c r="A10383" t="s">
        <v>16</v>
      </c>
      <c r="B10383">
        <v>2014</v>
      </c>
      <c r="C10383">
        <v>28</v>
      </c>
      <c r="D10383">
        <v>6</v>
      </c>
      <c r="E10383">
        <v>3341</v>
      </c>
    </row>
    <row r="10384" spans="1:5">
      <c r="A10384" t="s">
        <v>17</v>
      </c>
      <c r="B10384">
        <v>2014</v>
      </c>
      <c r="C10384">
        <v>28</v>
      </c>
      <c r="D10384">
        <v>2</v>
      </c>
      <c r="E10384">
        <v>127</v>
      </c>
    </row>
    <row r="10385" spans="1:5">
      <c r="A10385" t="s">
        <v>18</v>
      </c>
      <c r="B10385">
        <v>2014</v>
      </c>
      <c r="C10385">
        <v>28</v>
      </c>
      <c r="D10385">
        <v>7</v>
      </c>
      <c r="E10385">
        <v>1557</v>
      </c>
    </row>
    <row r="10386" spans="1:5">
      <c r="A10386" t="s">
        <v>19</v>
      </c>
      <c r="B10386">
        <v>2014</v>
      </c>
      <c r="C10386">
        <v>28</v>
      </c>
      <c r="D10386">
        <v>1</v>
      </c>
      <c r="E10386">
        <v>1244</v>
      </c>
    </row>
    <row r="10387" spans="1:5">
      <c r="A10387" t="s">
        <v>20</v>
      </c>
      <c r="B10387">
        <v>2014</v>
      </c>
      <c r="C10387">
        <v>28</v>
      </c>
      <c r="D10387">
        <v>0</v>
      </c>
      <c r="E10387">
        <v>0</v>
      </c>
    </row>
    <row r="10388" spans="1:5">
      <c r="A10388" t="s">
        <v>21</v>
      </c>
      <c r="B10388">
        <v>2014</v>
      </c>
      <c r="C10388">
        <v>28</v>
      </c>
      <c r="D10388">
        <v>20</v>
      </c>
      <c r="E10388">
        <v>13665</v>
      </c>
    </row>
    <row r="10389" spans="1:5">
      <c r="A10389" t="s">
        <v>22</v>
      </c>
      <c r="B10389">
        <v>2014</v>
      </c>
      <c r="C10389">
        <v>28</v>
      </c>
      <c r="D10389">
        <v>15</v>
      </c>
      <c r="E10389">
        <v>1483</v>
      </c>
    </row>
    <row r="10390" spans="1:5">
      <c r="A10390" t="s">
        <v>23</v>
      </c>
      <c r="B10390">
        <v>2014</v>
      </c>
      <c r="C10390">
        <v>28</v>
      </c>
      <c r="D10390">
        <v>1</v>
      </c>
      <c r="E10390">
        <v>128</v>
      </c>
    </row>
    <row r="10391" spans="1:5">
      <c r="A10391" t="s">
        <v>24</v>
      </c>
      <c r="B10391">
        <v>2014</v>
      </c>
      <c r="C10391">
        <v>28</v>
      </c>
      <c r="D10391">
        <v>69</v>
      </c>
      <c r="E10391">
        <v>43607</v>
      </c>
    </row>
    <row r="10392" spans="1:5">
      <c r="A10392" t="s">
        <v>25</v>
      </c>
      <c r="B10392">
        <v>2014</v>
      </c>
      <c r="C10392">
        <v>28</v>
      </c>
      <c r="D10392">
        <v>24</v>
      </c>
      <c r="E10392">
        <v>3925</v>
      </c>
    </row>
    <row r="10393" spans="1:5">
      <c r="A10393" t="s">
        <v>26</v>
      </c>
      <c r="B10393">
        <v>2014</v>
      </c>
      <c r="C10393">
        <v>28</v>
      </c>
      <c r="D10393">
        <v>11</v>
      </c>
      <c r="E10393">
        <v>27929</v>
      </c>
    </row>
    <row r="10394" spans="1:5">
      <c r="A10394" t="s">
        <v>27</v>
      </c>
      <c r="B10394">
        <v>2014</v>
      </c>
      <c r="C10394">
        <v>28</v>
      </c>
      <c r="D10394">
        <v>13</v>
      </c>
      <c r="E10394">
        <v>2982</v>
      </c>
    </row>
    <row r="10395" spans="1:5">
      <c r="A10395" t="s">
        <v>28</v>
      </c>
      <c r="B10395">
        <v>2014</v>
      </c>
      <c r="C10395">
        <v>28</v>
      </c>
      <c r="D10395">
        <v>12</v>
      </c>
      <c r="E10395">
        <v>20873</v>
      </c>
    </row>
    <row r="10396" spans="1:5">
      <c r="A10396" t="s">
        <v>29</v>
      </c>
      <c r="B10396">
        <v>2014</v>
      </c>
      <c r="C10396">
        <v>28</v>
      </c>
      <c r="D10396">
        <v>58</v>
      </c>
      <c r="E10396">
        <v>33703</v>
      </c>
    </row>
    <row r="10397" spans="1:5">
      <c r="A10397" t="s">
        <v>30</v>
      </c>
      <c r="B10397">
        <v>2014</v>
      </c>
      <c r="C10397">
        <v>28</v>
      </c>
      <c r="D10397">
        <v>22</v>
      </c>
      <c r="E10397">
        <v>4233</v>
      </c>
    </row>
    <row r="10398" spans="1:5">
      <c r="A10398" t="s">
        <v>31</v>
      </c>
      <c r="B10398">
        <v>2014</v>
      </c>
      <c r="C10398">
        <v>28</v>
      </c>
      <c r="D10398">
        <v>7</v>
      </c>
      <c r="E10398">
        <v>1285</v>
      </c>
    </row>
    <row r="10399" spans="1:5">
      <c r="A10399" t="s">
        <v>32</v>
      </c>
      <c r="B10399">
        <v>2014</v>
      </c>
      <c r="C10399">
        <v>28</v>
      </c>
      <c r="D10399">
        <v>28</v>
      </c>
      <c r="E10399">
        <v>23202</v>
      </c>
    </row>
    <row r="10400" spans="1:5">
      <c r="A10400" t="s">
        <v>33</v>
      </c>
      <c r="B10400">
        <v>2014</v>
      </c>
      <c r="C10400">
        <v>28</v>
      </c>
      <c r="D10400">
        <v>20</v>
      </c>
      <c r="E10400">
        <v>6037</v>
      </c>
    </row>
    <row r="10401" spans="1:5">
      <c r="A10401" t="s">
        <v>34</v>
      </c>
      <c r="B10401">
        <v>2014</v>
      </c>
      <c r="C10401">
        <v>28</v>
      </c>
      <c r="D10401">
        <v>10</v>
      </c>
      <c r="E10401">
        <v>3804</v>
      </c>
    </row>
    <row r="10402" spans="1:5">
      <c r="A10402" t="s">
        <v>35</v>
      </c>
      <c r="B10402">
        <v>2014</v>
      </c>
      <c r="C10402">
        <v>28</v>
      </c>
      <c r="D10402">
        <v>37</v>
      </c>
      <c r="E10402">
        <v>15425</v>
      </c>
    </row>
    <row r="10403" spans="1:5">
      <c r="A10403" t="s">
        <v>36</v>
      </c>
      <c r="B10403">
        <v>2014</v>
      </c>
      <c r="C10403">
        <v>28</v>
      </c>
      <c r="D10403">
        <v>17</v>
      </c>
      <c r="E10403">
        <v>2815</v>
      </c>
    </row>
    <row r="10404" spans="1:5">
      <c r="A10404" t="s">
        <v>37</v>
      </c>
      <c r="B10404">
        <v>2014</v>
      </c>
      <c r="C10404">
        <v>28</v>
      </c>
      <c r="D10404">
        <v>8</v>
      </c>
      <c r="E10404">
        <v>1722</v>
      </c>
    </row>
    <row r="10405" spans="1:5">
      <c r="A10405" t="s">
        <v>38</v>
      </c>
      <c r="B10405">
        <v>2014</v>
      </c>
      <c r="C10405">
        <v>28</v>
      </c>
      <c r="D10405">
        <v>9</v>
      </c>
      <c r="E10405">
        <v>995</v>
      </c>
    </row>
    <row r="10406" spans="1:5">
      <c r="A10406" t="s">
        <v>39</v>
      </c>
      <c r="B10406">
        <v>2014</v>
      </c>
      <c r="C10406">
        <v>28</v>
      </c>
      <c r="D10406">
        <v>28</v>
      </c>
      <c r="E10406">
        <v>14225</v>
      </c>
    </row>
    <row r="10407" spans="1:5">
      <c r="A10407" t="s">
        <v>40</v>
      </c>
      <c r="B10407">
        <v>2014</v>
      </c>
      <c r="C10407">
        <v>28</v>
      </c>
      <c r="D10407">
        <v>13</v>
      </c>
      <c r="E10407">
        <v>2144</v>
      </c>
    </row>
    <row r="10408" spans="1:5">
      <c r="A10408" t="s">
        <v>41</v>
      </c>
      <c r="B10408">
        <v>2014</v>
      </c>
      <c r="C10408">
        <v>28</v>
      </c>
      <c r="D10408">
        <v>22</v>
      </c>
      <c r="E10408">
        <v>6618</v>
      </c>
    </row>
    <row r="10409" spans="1:5">
      <c r="A10409" t="s">
        <v>42</v>
      </c>
      <c r="B10409">
        <v>2014</v>
      </c>
      <c r="C10409">
        <v>28</v>
      </c>
      <c r="D10409">
        <v>14</v>
      </c>
      <c r="E10409">
        <v>5822</v>
      </c>
    </row>
    <row r="10410" spans="1:5">
      <c r="A10410" t="s">
        <v>43</v>
      </c>
      <c r="B10410">
        <v>2014</v>
      </c>
      <c r="C10410">
        <v>28</v>
      </c>
      <c r="D10410">
        <v>129</v>
      </c>
      <c r="E10410">
        <v>10422</v>
      </c>
    </row>
    <row r="10411" spans="1:5">
      <c r="A10411" t="s">
        <v>44</v>
      </c>
      <c r="B10411">
        <v>2014</v>
      </c>
      <c r="C10411">
        <v>28</v>
      </c>
      <c r="D10411">
        <v>17</v>
      </c>
      <c r="E10411">
        <v>3182</v>
      </c>
    </row>
    <row r="10412" spans="1:5">
      <c r="A10412" t="s">
        <v>45</v>
      </c>
      <c r="B10412">
        <v>2014</v>
      </c>
      <c r="C10412">
        <v>28</v>
      </c>
      <c r="D10412">
        <v>4</v>
      </c>
      <c r="E10412">
        <v>553</v>
      </c>
    </row>
    <row r="10413" spans="1:5">
      <c r="A10413" t="s">
        <v>46</v>
      </c>
      <c r="B10413">
        <v>2014</v>
      </c>
      <c r="C10413">
        <v>28</v>
      </c>
      <c r="D10413">
        <v>28</v>
      </c>
      <c r="E10413">
        <v>8378</v>
      </c>
    </row>
    <row r="10414" spans="1:5">
      <c r="A10414" t="s">
        <v>47</v>
      </c>
      <c r="B10414">
        <v>2014</v>
      </c>
      <c r="C10414">
        <v>28</v>
      </c>
      <c r="D10414">
        <v>15</v>
      </c>
      <c r="E10414">
        <v>1779</v>
      </c>
    </row>
    <row r="10415" spans="1:5">
      <c r="A10415" t="s">
        <v>48</v>
      </c>
      <c r="B10415">
        <v>2014</v>
      </c>
      <c r="C10415">
        <v>28</v>
      </c>
      <c r="D10415">
        <v>7</v>
      </c>
      <c r="E10415">
        <v>1060</v>
      </c>
    </row>
    <row r="10416" spans="1:5">
      <c r="A10416" t="s">
        <v>49</v>
      </c>
      <c r="B10416">
        <v>2014</v>
      </c>
      <c r="C10416">
        <v>28</v>
      </c>
      <c r="D10416">
        <v>29</v>
      </c>
      <c r="E10416">
        <v>9698</v>
      </c>
    </row>
    <row r="10417" spans="1:5">
      <c r="A10417" t="s">
        <v>50</v>
      </c>
      <c r="B10417">
        <v>2014</v>
      </c>
      <c r="C10417">
        <v>28</v>
      </c>
      <c r="D10417">
        <v>18</v>
      </c>
      <c r="E10417">
        <v>4307</v>
      </c>
    </row>
    <row r="10418" spans="1:5">
      <c r="A10418" t="s">
        <v>51</v>
      </c>
      <c r="B10418">
        <v>2014</v>
      </c>
      <c r="C10418">
        <v>28</v>
      </c>
      <c r="D10418">
        <v>9</v>
      </c>
      <c r="E10418">
        <v>3328</v>
      </c>
    </row>
    <row r="10419" spans="1:5">
      <c r="A10419" t="s">
        <v>52</v>
      </c>
      <c r="B10419">
        <v>2014</v>
      </c>
      <c r="C10419">
        <v>28</v>
      </c>
      <c r="D10419">
        <v>23</v>
      </c>
      <c r="E10419">
        <v>4948</v>
      </c>
    </row>
    <row r="10420" spans="1:5">
      <c r="A10420" t="s">
        <v>53</v>
      </c>
      <c r="B10420">
        <v>2014</v>
      </c>
      <c r="C10420">
        <v>28</v>
      </c>
      <c r="D10420">
        <v>52</v>
      </c>
      <c r="E10420">
        <v>8381</v>
      </c>
    </row>
    <row r="10421" spans="1:5">
      <c r="A10421" t="s">
        <v>54</v>
      </c>
      <c r="B10421">
        <v>2014</v>
      </c>
      <c r="C10421">
        <v>28</v>
      </c>
      <c r="D10421">
        <v>94</v>
      </c>
      <c r="E10421">
        <v>33203</v>
      </c>
    </row>
    <row r="10422" spans="1:5">
      <c r="A10422" t="s">
        <v>55</v>
      </c>
      <c r="B10422">
        <v>2014</v>
      </c>
      <c r="C10422">
        <v>28</v>
      </c>
      <c r="D10422">
        <v>41</v>
      </c>
      <c r="E10422">
        <v>16875</v>
      </c>
    </row>
    <row r="10423" spans="1:5">
      <c r="A10423" t="s">
        <v>56</v>
      </c>
      <c r="B10423">
        <v>2014</v>
      </c>
      <c r="C10423">
        <v>28</v>
      </c>
      <c r="D10423">
        <v>6</v>
      </c>
      <c r="E10423">
        <v>1342</v>
      </c>
    </row>
    <row r="10424" spans="1:5">
      <c r="A10424" t="s">
        <v>57</v>
      </c>
      <c r="B10424">
        <v>2014</v>
      </c>
      <c r="C10424">
        <v>28</v>
      </c>
      <c r="D10424">
        <v>93</v>
      </c>
      <c r="E10424">
        <v>64741</v>
      </c>
    </row>
    <row r="10425" spans="1:5">
      <c r="A10425" t="s">
        <v>58</v>
      </c>
      <c r="B10425">
        <v>2014</v>
      </c>
      <c r="C10425">
        <v>28</v>
      </c>
      <c r="D10425">
        <v>7</v>
      </c>
      <c r="E10425">
        <v>2417</v>
      </c>
    </row>
    <row r="10426" spans="1:5">
      <c r="A10426" t="s">
        <v>59</v>
      </c>
      <c r="B10426">
        <v>2014</v>
      </c>
      <c r="C10426">
        <v>28</v>
      </c>
      <c r="D10426">
        <v>32</v>
      </c>
      <c r="E10426">
        <v>10652</v>
      </c>
    </row>
    <row r="10427" spans="1:5">
      <c r="A10427" t="s">
        <v>60</v>
      </c>
      <c r="B10427">
        <v>2014</v>
      </c>
      <c r="C10427">
        <v>28</v>
      </c>
      <c r="D10427">
        <v>22</v>
      </c>
      <c r="E10427">
        <v>2379</v>
      </c>
    </row>
    <row r="10428" spans="1:5">
      <c r="A10428" t="s">
        <v>61</v>
      </c>
      <c r="B10428">
        <v>2014</v>
      </c>
      <c r="C10428">
        <v>28</v>
      </c>
      <c r="D10428">
        <v>13</v>
      </c>
      <c r="E10428">
        <v>3408</v>
      </c>
    </row>
    <row r="10429" spans="1:5">
      <c r="A10429" t="s">
        <v>64</v>
      </c>
      <c r="B10429">
        <v>2014</v>
      </c>
      <c r="C10429">
        <v>28</v>
      </c>
      <c r="D10429">
        <v>2</v>
      </c>
      <c r="E10429">
        <v>1596</v>
      </c>
    </row>
    <row r="10430" spans="1:5">
      <c r="A10430" t="s">
        <v>63</v>
      </c>
      <c r="B10430">
        <v>2014</v>
      </c>
      <c r="C10430">
        <v>28</v>
      </c>
      <c r="D10430">
        <v>1</v>
      </c>
      <c r="E10430">
        <v>321</v>
      </c>
    </row>
    <row r="10431" spans="1:5">
      <c r="A10431" t="s">
        <v>62</v>
      </c>
      <c r="B10431">
        <v>2014</v>
      </c>
      <c r="C10431">
        <v>28</v>
      </c>
      <c r="D10431">
        <v>60</v>
      </c>
      <c r="E10431">
        <v>96332</v>
      </c>
    </row>
    <row r="10432" spans="1:5">
      <c r="A10432" t="s">
        <v>6</v>
      </c>
      <c r="B10432">
        <v>2014</v>
      </c>
      <c r="C10432">
        <v>29</v>
      </c>
      <c r="D10432">
        <v>16</v>
      </c>
      <c r="E10432">
        <v>6194</v>
      </c>
    </row>
    <row r="10433" spans="1:5">
      <c r="A10433" t="s">
        <v>12</v>
      </c>
      <c r="B10433">
        <v>2014</v>
      </c>
      <c r="C10433">
        <v>29</v>
      </c>
      <c r="D10433">
        <v>2</v>
      </c>
      <c r="E10433">
        <v>564</v>
      </c>
    </row>
    <row r="10434" spans="1:5">
      <c r="A10434" t="s">
        <v>13</v>
      </c>
      <c r="B10434">
        <v>2014</v>
      </c>
      <c r="C10434">
        <v>29</v>
      </c>
      <c r="D10434">
        <v>47</v>
      </c>
      <c r="E10434">
        <v>19034</v>
      </c>
    </row>
    <row r="10435" spans="1:5">
      <c r="A10435" t="s">
        <v>14</v>
      </c>
      <c r="B10435">
        <v>2014</v>
      </c>
      <c r="C10435">
        <v>29</v>
      </c>
      <c r="D10435">
        <v>4</v>
      </c>
      <c r="E10435">
        <v>783</v>
      </c>
    </row>
    <row r="10436" spans="1:5">
      <c r="A10436" t="s">
        <v>15</v>
      </c>
      <c r="B10436">
        <v>2014</v>
      </c>
      <c r="C10436">
        <v>29</v>
      </c>
      <c r="D10436">
        <v>83</v>
      </c>
      <c r="E10436">
        <v>25662</v>
      </c>
    </row>
    <row r="10437" spans="1:5">
      <c r="A10437" t="s">
        <v>16</v>
      </c>
      <c r="B10437">
        <v>2014</v>
      </c>
      <c r="C10437">
        <v>29</v>
      </c>
      <c r="D10437">
        <v>6</v>
      </c>
      <c r="E10437">
        <v>2834</v>
      </c>
    </row>
    <row r="10438" spans="1:5">
      <c r="A10438" t="s">
        <v>17</v>
      </c>
      <c r="B10438">
        <v>2014</v>
      </c>
      <c r="C10438">
        <v>29</v>
      </c>
      <c r="D10438">
        <v>3</v>
      </c>
      <c r="E10438">
        <v>142</v>
      </c>
    </row>
    <row r="10439" spans="1:5">
      <c r="A10439" t="s">
        <v>18</v>
      </c>
      <c r="B10439">
        <v>2014</v>
      </c>
      <c r="C10439">
        <v>29</v>
      </c>
      <c r="D10439">
        <v>7</v>
      </c>
      <c r="E10439">
        <v>1440</v>
      </c>
    </row>
    <row r="10440" spans="1:5">
      <c r="A10440" t="s">
        <v>19</v>
      </c>
      <c r="B10440">
        <v>2014</v>
      </c>
      <c r="C10440">
        <v>29</v>
      </c>
      <c r="D10440">
        <v>1</v>
      </c>
      <c r="E10440">
        <v>868</v>
      </c>
    </row>
    <row r="10441" spans="1:5">
      <c r="A10441" t="s">
        <v>20</v>
      </c>
      <c r="B10441">
        <v>2014</v>
      </c>
      <c r="C10441">
        <v>29</v>
      </c>
      <c r="D10441">
        <v>0</v>
      </c>
      <c r="E10441">
        <v>0</v>
      </c>
    </row>
    <row r="10442" spans="1:5">
      <c r="A10442" t="s">
        <v>21</v>
      </c>
      <c r="B10442">
        <v>2014</v>
      </c>
      <c r="C10442">
        <v>29</v>
      </c>
      <c r="D10442">
        <v>21</v>
      </c>
      <c r="E10442">
        <v>13318</v>
      </c>
    </row>
    <row r="10443" spans="1:5">
      <c r="A10443" t="s">
        <v>22</v>
      </c>
      <c r="B10443">
        <v>2014</v>
      </c>
      <c r="C10443">
        <v>29</v>
      </c>
      <c r="D10443">
        <v>15</v>
      </c>
      <c r="E10443">
        <v>1428</v>
      </c>
    </row>
    <row r="10444" spans="1:5">
      <c r="A10444" t="s">
        <v>23</v>
      </c>
      <c r="B10444">
        <v>2014</v>
      </c>
      <c r="C10444">
        <v>29</v>
      </c>
      <c r="D10444">
        <v>1</v>
      </c>
      <c r="E10444">
        <v>123</v>
      </c>
    </row>
    <row r="10445" spans="1:5">
      <c r="A10445" t="s">
        <v>24</v>
      </c>
      <c r="B10445">
        <v>2014</v>
      </c>
      <c r="C10445">
        <v>29</v>
      </c>
      <c r="D10445">
        <v>66</v>
      </c>
      <c r="E10445">
        <v>42463</v>
      </c>
    </row>
    <row r="10446" spans="1:5">
      <c r="A10446" t="s">
        <v>25</v>
      </c>
      <c r="B10446">
        <v>2014</v>
      </c>
      <c r="C10446">
        <v>29</v>
      </c>
      <c r="D10446">
        <v>23</v>
      </c>
      <c r="E10446">
        <v>4141</v>
      </c>
    </row>
    <row r="10447" spans="1:5">
      <c r="A10447" t="s">
        <v>26</v>
      </c>
      <c r="B10447">
        <v>2014</v>
      </c>
      <c r="C10447">
        <v>29</v>
      </c>
      <c r="D10447">
        <v>11</v>
      </c>
      <c r="E10447">
        <v>26947</v>
      </c>
    </row>
    <row r="10448" spans="1:5">
      <c r="A10448" t="s">
        <v>27</v>
      </c>
      <c r="B10448">
        <v>2014</v>
      </c>
      <c r="C10448">
        <v>29</v>
      </c>
      <c r="D10448">
        <v>14</v>
      </c>
      <c r="E10448">
        <v>2759</v>
      </c>
    </row>
    <row r="10449" spans="1:5">
      <c r="A10449" t="s">
        <v>28</v>
      </c>
      <c r="B10449">
        <v>2014</v>
      </c>
      <c r="C10449">
        <v>29</v>
      </c>
      <c r="D10449">
        <v>11</v>
      </c>
      <c r="E10449">
        <v>18858</v>
      </c>
    </row>
    <row r="10450" spans="1:5">
      <c r="A10450" t="s">
        <v>29</v>
      </c>
      <c r="B10450">
        <v>2014</v>
      </c>
      <c r="C10450">
        <v>29</v>
      </c>
      <c r="D10450">
        <v>51</v>
      </c>
      <c r="E10450">
        <v>31646</v>
      </c>
    </row>
    <row r="10451" spans="1:5">
      <c r="A10451" t="s">
        <v>30</v>
      </c>
      <c r="B10451">
        <v>2014</v>
      </c>
      <c r="C10451">
        <v>29</v>
      </c>
      <c r="D10451">
        <v>22</v>
      </c>
      <c r="E10451">
        <v>3895</v>
      </c>
    </row>
    <row r="10452" spans="1:5">
      <c r="A10452" t="s">
        <v>31</v>
      </c>
      <c r="B10452">
        <v>2014</v>
      </c>
      <c r="C10452">
        <v>29</v>
      </c>
      <c r="D10452">
        <v>8</v>
      </c>
      <c r="E10452">
        <v>4784</v>
      </c>
    </row>
    <row r="10453" spans="1:5">
      <c r="A10453" t="s">
        <v>32</v>
      </c>
      <c r="B10453">
        <v>2014</v>
      </c>
      <c r="C10453">
        <v>29</v>
      </c>
      <c r="D10453">
        <v>29</v>
      </c>
      <c r="E10453">
        <v>23614</v>
      </c>
    </row>
    <row r="10454" spans="1:5">
      <c r="A10454" t="s">
        <v>33</v>
      </c>
      <c r="B10454">
        <v>2014</v>
      </c>
      <c r="C10454">
        <v>29</v>
      </c>
      <c r="D10454">
        <v>25</v>
      </c>
      <c r="E10454">
        <v>8898</v>
      </c>
    </row>
    <row r="10455" spans="1:5">
      <c r="A10455" t="s">
        <v>34</v>
      </c>
      <c r="B10455">
        <v>2014</v>
      </c>
      <c r="C10455">
        <v>29</v>
      </c>
      <c r="D10455">
        <v>9</v>
      </c>
      <c r="E10455">
        <v>3749</v>
      </c>
    </row>
    <row r="10456" spans="1:5">
      <c r="A10456" t="s">
        <v>35</v>
      </c>
      <c r="B10456">
        <v>2014</v>
      </c>
      <c r="C10456">
        <v>29</v>
      </c>
      <c r="D10456">
        <v>40</v>
      </c>
      <c r="E10456">
        <v>14092</v>
      </c>
    </row>
    <row r="10457" spans="1:5">
      <c r="A10457" t="s">
        <v>36</v>
      </c>
      <c r="B10457">
        <v>2014</v>
      </c>
      <c r="C10457">
        <v>29</v>
      </c>
      <c r="D10457">
        <v>18</v>
      </c>
      <c r="E10457">
        <v>2737</v>
      </c>
    </row>
    <row r="10458" spans="1:5">
      <c r="A10458" t="s">
        <v>37</v>
      </c>
      <c r="B10458">
        <v>2014</v>
      </c>
      <c r="C10458">
        <v>29</v>
      </c>
      <c r="D10458">
        <v>7</v>
      </c>
      <c r="E10458">
        <v>705</v>
      </c>
    </row>
    <row r="10459" spans="1:5">
      <c r="A10459" t="s">
        <v>38</v>
      </c>
      <c r="B10459">
        <v>2014</v>
      </c>
      <c r="C10459">
        <v>29</v>
      </c>
      <c r="D10459">
        <v>9</v>
      </c>
      <c r="E10459">
        <v>945</v>
      </c>
    </row>
    <row r="10460" spans="1:5">
      <c r="A10460" t="s">
        <v>39</v>
      </c>
      <c r="B10460">
        <v>2014</v>
      </c>
      <c r="C10460">
        <v>29</v>
      </c>
      <c r="D10460">
        <v>27</v>
      </c>
      <c r="E10460">
        <v>14217</v>
      </c>
    </row>
    <row r="10461" spans="1:5">
      <c r="A10461" t="s">
        <v>40</v>
      </c>
      <c r="B10461">
        <v>2014</v>
      </c>
      <c r="C10461">
        <v>29</v>
      </c>
      <c r="D10461">
        <v>15</v>
      </c>
      <c r="E10461">
        <v>2355</v>
      </c>
    </row>
    <row r="10462" spans="1:5">
      <c r="A10462" t="s">
        <v>41</v>
      </c>
      <c r="B10462">
        <v>2014</v>
      </c>
      <c r="C10462">
        <v>29</v>
      </c>
      <c r="D10462">
        <v>22</v>
      </c>
      <c r="E10462">
        <v>8979</v>
      </c>
    </row>
    <row r="10463" spans="1:5">
      <c r="A10463" t="s">
        <v>42</v>
      </c>
      <c r="B10463">
        <v>2014</v>
      </c>
      <c r="C10463">
        <v>29</v>
      </c>
      <c r="D10463">
        <v>17</v>
      </c>
      <c r="E10463">
        <v>6726</v>
      </c>
    </row>
    <row r="10464" spans="1:5">
      <c r="A10464" t="s">
        <v>43</v>
      </c>
      <c r="B10464">
        <v>2014</v>
      </c>
      <c r="C10464">
        <v>29</v>
      </c>
      <c r="D10464">
        <v>129</v>
      </c>
      <c r="E10464">
        <v>10702</v>
      </c>
    </row>
    <row r="10465" spans="1:5">
      <c r="A10465" t="s">
        <v>44</v>
      </c>
      <c r="B10465">
        <v>2014</v>
      </c>
      <c r="C10465">
        <v>29</v>
      </c>
      <c r="D10465">
        <v>16</v>
      </c>
      <c r="E10465">
        <v>3406</v>
      </c>
    </row>
    <row r="10466" spans="1:5">
      <c r="A10466" t="s">
        <v>45</v>
      </c>
      <c r="B10466">
        <v>2014</v>
      </c>
      <c r="C10466">
        <v>29</v>
      </c>
      <c r="D10466">
        <v>4</v>
      </c>
      <c r="E10466">
        <v>632</v>
      </c>
    </row>
    <row r="10467" spans="1:5">
      <c r="A10467" t="s">
        <v>46</v>
      </c>
      <c r="B10467">
        <v>2014</v>
      </c>
      <c r="C10467">
        <v>29</v>
      </c>
      <c r="D10467">
        <v>28</v>
      </c>
      <c r="E10467">
        <v>8202</v>
      </c>
    </row>
    <row r="10468" spans="1:5">
      <c r="A10468" t="s">
        <v>47</v>
      </c>
      <c r="B10468">
        <v>2014</v>
      </c>
      <c r="C10468">
        <v>29</v>
      </c>
      <c r="D10468">
        <v>14</v>
      </c>
      <c r="E10468">
        <v>1774</v>
      </c>
    </row>
    <row r="10469" spans="1:5">
      <c r="A10469" t="s">
        <v>48</v>
      </c>
      <c r="B10469">
        <v>2014</v>
      </c>
      <c r="C10469">
        <v>29</v>
      </c>
      <c r="D10469">
        <v>7</v>
      </c>
      <c r="E10469">
        <v>1144</v>
      </c>
    </row>
    <row r="10470" spans="1:5">
      <c r="A10470" t="s">
        <v>49</v>
      </c>
      <c r="B10470">
        <v>2014</v>
      </c>
      <c r="C10470">
        <v>29</v>
      </c>
      <c r="D10470">
        <v>28</v>
      </c>
      <c r="E10470">
        <v>9128</v>
      </c>
    </row>
    <row r="10471" spans="1:5">
      <c r="A10471" t="s">
        <v>50</v>
      </c>
      <c r="B10471">
        <v>2014</v>
      </c>
      <c r="C10471">
        <v>29</v>
      </c>
      <c r="D10471">
        <v>18</v>
      </c>
      <c r="E10471">
        <v>3995</v>
      </c>
    </row>
    <row r="10472" spans="1:5">
      <c r="A10472" t="s">
        <v>51</v>
      </c>
      <c r="B10472">
        <v>2014</v>
      </c>
      <c r="C10472">
        <v>29</v>
      </c>
      <c r="D10472">
        <v>9</v>
      </c>
      <c r="E10472">
        <v>3484</v>
      </c>
    </row>
    <row r="10473" spans="1:5">
      <c r="A10473" t="s">
        <v>52</v>
      </c>
      <c r="B10473">
        <v>2014</v>
      </c>
      <c r="C10473">
        <v>29</v>
      </c>
      <c r="D10473">
        <v>23</v>
      </c>
      <c r="E10473">
        <v>5157</v>
      </c>
    </row>
    <row r="10474" spans="1:5">
      <c r="A10474" t="s">
        <v>53</v>
      </c>
      <c r="B10474">
        <v>2014</v>
      </c>
      <c r="C10474">
        <v>29</v>
      </c>
      <c r="D10474">
        <v>52</v>
      </c>
      <c r="E10474">
        <v>8697</v>
      </c>
    </row>
    <row r="10475" spans="1:5">
      <c r="A10475" t="s">
        <v>54</v>
      </c>
      <c r="B10475">
        <v>2014</v>
      </c>
      <c r="C10475">
        <v>29</v>
      </c>
      <c r="D10475">
        <v>93</v>
      </c>
      <c r="E10475">
        <v>31867</v>
      </c>
    </row>
    <row r="10476" spans="1:5">
      <c r="A10476" t="s">
        <v>55</v>
      </c>
      <c r="B10476">
        <v>2014</v>
      </c>
      <c r="C10476">
        <v>29</v>
      </c>
      <c r="D10476">
        <v>41</v>
      </c>
      <c r="E10476">
        <v>16550</v>
      </c>
    </row>
    <row r="10477" spans="1:5">
      <c r="A10477" t="s">
        <v>56</v>
      </c>
      <c r="B10477">
        <v>2014</v>
      </c>
      <c r="C10477">
        <v>29</v>
      </c>
      <c r="D10477">
        <v>6</v>
      </c>
      <c r="E10477">
        <v>1146</v>
      </c>
    </row>
    <row r="10478" spans="1:5">
      <c r="A10478" t="s">
        <v>57</v>
      </c>
      <c r="B10478">
        <v>2014</v>
      </c>
      <c r="C10478">
        <v>29</v>
      </c>
      <c r="D10478">
        <v>91</v>
      </c>
      <c r="E10478">
        <v>62871</v>
      </c>
    </row>
    <row r="10479" spans="1:5">
      <c r="A10479" t="s">
        <v>58</v>
      </c>
      <c r="B10479">
        <v>2014</v>
      </c>
      <c r="C10479">
        <v>29</v>
      </c>
      <c r="D10479">
        <v>7</v>
      </c>
      <c r="E10479">
        <v>2640</v>
      </c>
    </row>
    <row r="10480" spans="1:5">
      <c r="A10480" t="s">
        <v>59</v>
      </c>
      <c r="B10480">
        <v>2014</v>
      </c>
      <c r="C10480">
        <v>29</v>
      </c>
      <c r="D10480">
        <v>30</v>
      </c>
      <c r="E10480">
        <v>10461</v>
      </c>
    </row>
    <row r="10481" spans="1:5">
      <c r="A10481" t="s">
        <v>60</v>
      </c>
      <c r="B10481">
        <v>2014</v>
      </c>
      <c r="C10481">
        <v>29</v>
      </c>
      <c r="D10481">
        <v>20</v>
      </c>
      <c r="E10481">
        <v>2331</v>
      </c>
    </row>
    <row r="10482" spans="1:5">
      <c r="A10482" t="s">
        <v>61</v>
      </c>
      <c r="B10482">
        <v>2014</v>
      </c>
      <c r="C10482">
        <v>29</v>
      </c>
      <c r="D10482">
        <v>13</v>
      </c>
      <c r="E10482">
        <v>2696</v>
      </c>
    </row>
    <row r="10483" spans="1:5">
      <c r="A10483" t="s">
        <v>64</v>
      </c>
      <c r="B10483">
        <v>2014</v>
      </c>
      <c r="C10483">
        <v>29</v>
      </c>
      <c r="D10483">
        <v>2</v>
      </c>
      <c r="E10483">
        <v>1745</v>
      </c>
    </row>
    <row r="10484" spans="1:5">
      <c r="A10484" t="s">
        <v>63</v>
      </c>
      <c r="B10484">
        <v>2014</v>
      </c>
      <c r="C10484">
        <v>29</v>
      </c>
      <c r="D10484">
        <v>1</v>
      </c>
      <c r="E10484">
        <v>346</v>
      </c>
    </row>
    <row r="10485" spans="1:5">
      <c r="A10485" t="s">
        <v>62</v>
      </c>
      <c r="B10485">
        <v>2014</v>
      </c>
      <c r="C10485">
        <v>29</v>
      </c>
      <c r="D10485">
        <v>58</v>
      </c>
      <c r="E10485">
        <v>93825</v>
      </c>
    </row>
    <row r="10486" spans="1:5">
      <c r="A10486" t="s">
        <v>6</v>
      </c>
      <c r="B10486">
        <v>2014</v>
      </c>
      <c r="C10486">
        <v>30</v>
      </c>
      <c r="D10486">
        <v>17</v>
      </c>
      <c r="E10486">
        <v>6123</v>
      </c>
    </row>
    <row r="10487" spans="1:5">
      <c r="A10487" t="s">
        <v>12</v>
      </c>
      <c r="B10487">
        <v>2014</v>
      </c>
      <c r="C10487">
        <v>30</v>
      </c>
      <c r="D10487">
        <v>1</v>
      </c>
      <c r="E10487">
        <v>43</v>
      </c>
    </row>
    <row r="10488" spans="1:5">
      <c r="A10488" t="s">
        <v>13</v>
      </c>
      <c r="B10488">
        <v>2014</v>
      </c>
      <c r="C10488">
        <v>30</v>
      </c>
      <c r="D10488">
        <v>47</v>
      </c>
      <c r="E10488">
        <v>18763</v>
      </c>
    </row>
    <row r="10489" spans="1:5">
      <c r="A10489" t="s">
        <v>14</v>
      </c>
      <c r="B10489">
        <v>2014</v>
      </c>
      <c r="C10489">
        <v>30</v>
      </c>
      <c r="D10489">
        <v>4</v>
      </c>
      <c r="E10489">
        <v>718</v>
      </c>
    </row>
    <row r="10490" spans="1:5">
      <c r="A10490" t="s">
        <v>15</v>
      </c>
      <c r="B10490">
        <v>2014</v>
      </c>
      <c r="C10490">
        <v>30</v>
      </c>
      <c r="D10490">
        <v>85</v>
      </c>
      <c r="E10490">
        <v>25687</v>
      </c>
    </row>
    <row r="10491" spans="1:5">
      <c r="A10491" t="s">
        <v>16</v>
      </c>
      <c r="B10491">
        <v>2014</v>
      </c>
      <c r="C10491">
        <v>30</v>
      </c>
      <c r="D10491">
        <v>5</v>
      </c>
      <c r="E10491">
        <v>3127</v>
      </c>
    </row>
    <row r="10492" spans="1:5">
      <c r="A10492" t="s">
        <v>17</v>
      </c>
      <c r="B10492">
        <v>2014</v>
      </c>
      <c r="C10492">
        <v>30</v>
      </c>
      <c r="D10492">
        <v>3</v>
      </c>
      <c r="E10492">
        <v>147</v>
      </c>
    </row>
    <row r="10493" spans="1:5">
      <c r="A10493" t="s">
        <v>18</v>
      </c>
      <c r="B10493">
        <v>2014</v>
      </c>
      <c r="C10493">
        <v>30</v>
      </c>
      <c r="D10493">
        <v>7</v>
      </c>
      <c r="E10493">
        <v>1479</v>
      </c>
    </row>
    <row r="10494" spans="1:5">
      <c r="A10494" t="s">
        <v>19</v>
      </c>
      <c r="B10494">
        <v>2014</v>
      </c>
      <c r="C10494">
        <v>30</v>
      </c>
      <c r="D10494">
        <v>1</v>
      </c>
      <c r="E10494">
        <v>1246</v>
      </c>
    </row>
    <row r="10495" spans="1:5">
      <c r="A10495" t="s">
        <v>20</v>
      </c>
      <c r="B10495">
        <v>2014</v>
      </c>
      <c r="C10495">
        <v>30</v>
      </c>
      <c r="D10495">
        <v>0</v>
      </c>
      <c r="E10495">
        <v>0</v>
      </c>
    </row>
    <row r="10496" spans="1:5">
      <c r="A10496" t="s">
        <v>21</v>
      </c>
      <c r="B10496">
        <v>2014</v>
      </c>
      <c r="C10496">
        <v>30</v>
      </c>
      <c r="D10496">
        <v>20</v>
      </c>
      <c r="E10496">
        <v>13487</v>
      </c>
    </row>
    <row r="10497" spans="1:5">
      <c r="A10497" t="s">
        <v>22</v>
      </c>
      <c r="B10497">
        <v>2014</v>
      </c>
      <c r="C10497">
        <v>30</v>
      </c>
      <c r="D10497">
        <v>14</v>
      </c>
      <c r="E10497">
        <v>1358</v>
      </c>
    </row>
    <row r="10498" spans="1:5">
      <c r="A10498" t="s">
        <v>23</v>
      </c>
      <c r="B10498">
        <v>2014</v>
      </c>
      <c r="C10498">
        <v>30</v>
      </c>
      <c r="D10498">
        <v>1</v>
      </c>
      <c r="E10498">
        <v>141</v>
      </c>
    </row>
    <row r="10499" spans="1:5">
      <c r="A10499" t="s">
        <v>24</v>
      </c>
      <c r="B10499">
        <v>2014</v>
      </c>
      <c r="C10499">
        <v>30</v>
      </c>
      <c r="D10499">
        <v>68</v>
      </c>
      <c r="E10499">
        <v>43499</v>
      </c>
    </row>
    <row r="10500" spans="1:5">
      <c r="A10500" t="s">
        <v>25</v>
      </c>
      <c r="B10500">
        <v>2014</v>
      </c>
      <c r="C10500">
        <v>30</v>
      </c>
      <c r="D10500">
        <v>23</v>
      </c>
      <c r="E10500">
        <v>4303</v>
      </c>
    </row>
    <row r="10501" spans="1:5">
      <c r="A10501" t="s">
        <v>26</v>
      </c>
      <c r="B10501">
        <v>2014</v>
      </c>
      <c r="C10501">
        <v>30</v>
      </c>
      <c r="D10501">
        <v>11</v>
      </c>
      <c r="E10501">
        <v>26781</v>
      </c>
    </row>
    <row r="10502" spans="1:5">
      <c r="A10502" t="s">
        <v>27</v>
      </c>
      <c r="B10502">
        <v>2014</v>
      </c>
      <c r="C10502">
        <v>30</v>
      </c>
      <c r="D10502">
        <v>13</v>
      </c>
      <c r="E10502">
        <v>2869</v>
      </c>
    </row>
    <row r="10503" spans="1:5">
      <c r="A10503" t="s">
        <v>28</v>
      </c>
      <c r="B10503">
        <v>2014</v>
      </c>
      <c r="C10503">
        <v>30</v>
      </c>
      <c r="D10503">
        <v>11</v>
      </c>
      <c r="E10503">
        <v>19073</v>
      </c>
    </row>
    <row r="10504" spans="1:5">
      <c r="A10504" t="s">
        <v>29</v>
      </c>
      <c r="B10504">
        <v>2014</v>
      </c>
      <c r="C10504">
        <v>30</v>
      </c>
      <c r="D10504">
        <v>60</v>
      </c>
      <c r="E10504">
        <v>36003</v>
      </c>
    </row>
    <row r="10505" spans="1:5">
      <c r="A10505" t="s">
        <v>30</v>
      </c>
      <c r="B10505">
        <v>2014</v>
      </c>
      <c r="C10505">
        <v>30</v>
      </c>
      <c r="D10505">
        <v>27</v>
      </c>
      <c r="E10505">
        <v>4730</v>
      </c>
    </row>
    <row r="10506" spans="1:5">
      <c r="A10506" t="s">
        <v>31</v>
      </c>
      <c r="B10506">
        <v>2014</v>
      </c>
      <c r="C10506">
        <v>30</v>
      </c>
      <c r="D10506">
        <v>9</v>
      </c>
      <c r="E10506">
        <v>5514</v>
      </c>
    </row>
    <row r="10507" spans="1:5">
      <c r="A10507" t="s">
        <v>32</v>
      </c>
      <c r="B10507">
        <v>2014</v>
      </c>
      <c r="C10507">
        <v>30</v>
      </c>
      <c r="D10507">
        <v>29</v>
      </c>
      <c r="E10507">
        <v>23292</v>
      </c>
    </row>
    <row r="10508" spans="1:5">
      <c r="A10508" t="s">
        <v>33</v>
      </c>
      <c r="B10508">
        <v>2014</v>
      </c>
      <c r="C10508">
        <v>30</v>
      </c>
      <c r="D10508">
        <v>23</v>
      </c>
      <c r="E10508">
        <v>8638</v>
      </c>
    </row>
    <row r="10509" spans="1:5">
      <c r="A10509" t="s">
        <v>34</v>
      </c>
      <c r="B10509">
        <v>2014</v>
      </c>
      <c r="C10509">
        <v>30</v>
      </c>
      <c r="D10509">
        <v>8</v>
      </c>
      <c r="E10509">
        <v>3181</v>
      </c>
    </row>
    <row r="10510" spans="1:5">
      <c r="A10510" t="s">
        <v>35</v>
      </c>
      <c r="B10510">
        <v>2014</v>
      </c>
      <c r="C10510">
        <v>30</v>
      </c>
      <c r="D10510">
        <v>40</v>
      </c>
      <c r="E10510">
        <v>15891</v>
      </c>
    </row>
    <row r="10511" spans="1:5">
      <c r="A10511" t="s">
        <v>36</v>
      </c>
      <c r="B10511">
        <v>2014</v>
      </c>
      <c r="C10511">
        <v>30</v>
      </c>
      <c r="D10511">
        <v>18</v>
      </c>
      <c r="E10511">
        <v>2873</v>
      </c>
    </row>
    <row r="10512" spans="1:5">
      <c r="A10512" t="s">
        <v>37</v>
      </c>
      <c r="B10512">
        <v>2014</v>
      </c>
      <c r="C10512">
        <v>30</v>
      </c>
      <c r="D10512">
        <v>6</v>
      </c>
      <c r="E10512">
        <v>1325</v>
      </c>
    </row>
    <row r="10513" spans="1:5">
      <c r="A10513" t="s">
        <v>38</v>
      </c>
      <c r="B10513">
        <v>2014</v>
      </c>
      <c r="C10513">
        <v>30</v>
      </c>
      <c r="D10513">
        <v>9</v>
      </c>
      <c r="E10513">
        <v>890</v>
      </c>
    </row>
    <row r="10514" spans="1:5">
      <c r="A10514" t="s">
        <v>39</v>
      </c>
      <c r="B10514">
        <v>2014</v>
      </c>
      <c r="C10514">
        <v>30</v>
      </c>
      <c r="D10514">
        <v>26</v>
      </c>
      <c r="E10514">
        <v>13809</v>
      </c>
    </row>
    <row r="10515" spans="1:5">
      <c r="A10515" t="s">
        <v>40</v>
      </c>
      <c r="B10515">
        <v>2014</v>
      </c>
      <c r="C10515">
        <v>30</v>
      </c>
      <c r="D10515">
        <v>12</v>
      </c>
      <c r="E10515">
        <v>1820</v>
      </c>
    </row>
    <row r="10516" spans="1:5">
      <c r="A10516" t="s">
        <v>41</v>
      </c>
      <c r="B10516">
        <v>2014</v>
      </c>
      <c r="C10516">
        <v>30</v>
      </c>
      <c r="D10516">
        <v>21</v>
      </c>
      <c r="E10516">
        <v>6206</v>
      </c>
    </row>
    <row r="10517" spans="1:5">
      <c r="A10517" t="s">
        <v>42</v>
      </c>
      <c r="B10517">
        <v>2014</v>
      </c>
      <c r="C10517">
        <v>30</v>
      </c>
      <c r="D10517">
        <v>15</v>
      </c>
      <c r="E10517">
        <v>6333</v>
      </c>
    </row>
    <row r="10518" spans="1:5">
      <c r="A10518" t="s">
        <v>43</v>
      </c>
      <c r="B10518">
        <v>2014</v>
      </c>
      <c r="C10518">
        <v>30</v>
      </c>
      <c r="D10518">
        <v>129</v>
      </c>
      <c r="E10518">
        <v>10895</v>
      </c>
    </row>
    <row r="10519" spans="1:5">
      <c r="A10519" t="s">
        <v>44</v>
      </c>
      <c r="B10519">
        <v>2014</v>
      </c>
      <c r="C10519">
        <v>30</v>
      </c>
      <c r="D10519">
        <v>15</v>
      </c>
      <c r="E10519">
        <v>3162</v>
      </c>
    </row>
    <row r="10520" spans="1:5">
      <c r="A10520" t="s">
        <v>45</v>
      </c>
      <c r="B10520">
        <v>2014</v>
      </c>
      <c r="C10520">
        <v>30</v>
      </c>
      <c r="D10520">
        <v>5</v>
      </c>
      <c r="E10520">
        <v>734</v>
      </c>
    </row>
    <row r="10521" spans="1:5">
      <c r="A10521" t="s">
        <v>46</v>
      </c>
      <c r="B10521">
        <v>2014</v>
      </c>
      <c r="C10521">
        <v>30</v>
      </c>
      <c r="D10521">
        <v>29</v>
      </c>
      <c r="E10521">
        <v>8683</v>
      </c>
    </row>
    <row r="10522" spans="1:5">
      <c r="A10522" t="s">
        <v>47</v>
      </c>
      <c r="B10522">
        <v>2014</v>
      </c>
      <c r="C10522">
        <v>30</v>
      </c>
      <c r="D10522">
        <v>17</v>
      </c>
      <c r="E10522">
        <v>1973</v>
      </c>
    </row>
    <row r="10523" spans="1:5">
      <c r="A10523" t="s">
        <v>48</v>
      </c>
      <c r="B10523">
        <v>2014</v>
      </c>
      <c r="C10523">
        <v>30</v>
      </c>
      <c r="D10523">
        <v>6</v>
      </c>
      <c r="E10523">
        <v>949</v>
      </c>
    </row>
    <row r="10524" spans="1:5">
      <c r="A10524" t="s">
        <v>49</v>
      </c>
      <c r="B10524">
        <v>2014</v>
      </c>
      <c r="C10524">
        <v>30</v>
      </c>
      <c r="D10524">
        <v>22</v>
      </c>
      <c r="E10524">
        <v>6556</v>
      </c>
    </row>
    <row r="10525" spans="1:5">
      <c r="A10525" t="s">
        <v>50</v>
      </c>
      <c r="B10525">
        <v>2014</v>
      </c>
      <c r="C10525">
        <v>30</v>
      </c>
      <c r="D10525">
        <v>18</v>
      </c>
      <c r="E10525">
        <v>4083</v>
      </c>
    </row>
    <row r="10526" spans="1:5">
      <c r="A10526" t="s">
        <v>51</v>
      </c>
      <c r="B10526">
        <v>2014</v>
      </c>
      <c r="C10526">
        <v>30</v>
      </c>
      <c r="D10526">
        <v>9</v>
      </c>
      <c r="E10526">
        <v>3381</v>
      </c>
    </row>
    <row r="10527" spans="1:5">
      <c r="A10527" t="s">
        <v>52</v>
      </c>
      <c r="B10527">
        <v>2014</v>
      </c>
      <c r="C10527">
        <v>30</v>
      </c>
      <c r="D10527">
        <v>21</v>
      </c>
      <c r="E10527">
        <v>4722</v>
      </c>
    </row>
    <row r="10528" spans="1:5">
      <c r="A10528" t="s">
        <v>53</v>
      </c>
      <c r="B10528">
        <v>2014</v>
      </c>
      <c r="C10528">
        <v>30</v>
      </c>
      <c r="D10528">
        <v>51</v>
      </c>
      <c r="E10528">
        <v>8058</v>
      </c>
    </row>
    <row r="10529" spans="1:5">
      <c r="A10529" t="s">
        <v>54</v>
      </c>
      <c r="B10529">
        <v>2014</v>
      </c>
      <c r="C10529">
        <v>30</v>
      </c>
      <c r="D10529">
        <v>89</v>
      </c>
      <c r="E10529">
        <v>31541</v>
      </c>
    </row>
    <row r="10530" spans="1:5">
      <c r="A10530" t="s">
        <v>55</v>
      </c>
      <c r="B10530">
        <v>2014</v>
      </c>
      <c r="C10530">
        <v>30</v>
      </c>
      <c r="D10530">
        <v>41</v>
      </c>
      <c r="E10530">
        <v>15842</v>
      </c>
    </row>
    <row r="10531" spans="1:5">
      <c r="A10531" t="s">
        <v>56</v>
      </c>
      <c r="B10531">
        <v>2014</v>
      </c>
      <c r="C10531">
        <v>30</v>
      </c>
      <c r="D10531">
        <v>6</v>
      </c>
      <c r="E10531">
        <v>1382</v>
      </c>
    </row>
    <row r="10532" spans="1:5">
      <c r="A10532" t="s">
        <v>57</v>
      </c>
      <c r="B10532">
        <v>2014</v>
      </c>
      <c r="C10532">
        <v>30</v>
      </c>
      <c r="D10532">
        <v>91</v>
      </c>
      <c r="E10532">
        <v>61233</v>
      </c>
    </row>
    <row r="10533" spans="1:5">
      <c r="A10533" t="s">
        <v>58</v>
      </c>
      <c r="B10533">
        <v>2014</v>
      </c>
      <c r="C10533">
        <v>30</v>
      </c>
      <c r="D10533">
        <v>7</v>
      </c>
      <c r="E10533">
        <v>2187</v>
      </c>
    </row>
    <row r="10534" spans="1:5">
      <c r="A10534" t="s">
        <v>59</v>
      </c>
      <c r="B10534">
        <v>2014</v>
      </c>
      <c r="C10534">
        <v>30</v>
      </c>
      <c r="D10534">
        <v>30</v>
      </c>
      <c r="E10534">
        <v>10053</v>
      </c>
    </row>
    <row r="10535" spans="1:5">
      <c r="A10535" t="s">
        <v>60</v>
      </c>
      <c r="B10535">
        <v>2014</v>
      </c>
      <c r="C10535">
        <v>30</v>
      </c>
      <c r="D10535">
        <v>20</v>
      </c>
      <c r="E10535">
        <v>2262</v>
      </c>
    </row>
    <row r="10536" spans="1:5">
      <c r="A10536" t="s">
        <v>61</v>
      </c>
      <c r="B10536">
        <v>2014</v>
      </c>
      <c r="C10536">
        <v>30</v>
      </c>
      <c r="D10536">
        <v>15</v>
      </c>
      <c r="E10536">
        <v>3547</v>
      </c>
    </row>
    <row r="10537" spans="1:5">
      <c r="A10537" t="s">
        <v>64</v>
      </c>
      <c r="B10537">
        <v>2014</v>
      </c>
      <c r="C10537">
        <v>30</v>
      </c>
      <c r="D10537">
        <v>2</v>
      </c>
      <c r="E10537">
        <v>2053</v>
      </c>
    </row>
    <row r="10538" spans="1:5">
      <c r="A10538" t="s">
        <v>63</v>
      </c>
      <c r="B10538">
        <v>2014</v>
      </c>
      <c r="C10538">
        <v>30</v>
      </c>
      <c r="D10538">
        <v>1</v>
      </c>
      <c r="E10538">
        <v>461</v>
      </c>
    </row>
    <row r="10539" spans="1:5">
      <c r="A10539" t="s">
        <v>62</v>
      </c>
      <c r="B10539">
        <v>2014</v>
      </c>
      <c r="C10539">
        <v>30</v>
      </c>
      <c r="D10539">
        <v>58</v>
      </c>
      <c r="E10539">
        <v>94009</v>
      </c>
    </row>
    <row r="10540" spans="1:5">
      <c r="A10540" t="s">
        <v>6</v>
      </c>
      <c r="B10540">
        <v>2014</v>
      </c>
      <c r="C10540">
        <v>31</v>
      </c>
      <c r="D10540">
        <v>17</v>
      </c>
      <c r="E10540">
        <v>6324</v>
      </c>
    </row>
    <row r="10541" spans="1:5">
      <c r="A10541" t="s">
        <v>12</v>
      </c>
      <c r="B10541">
        <v>2014</v>
      </c>
      <c r="C10541">
        <v>31</v>
      </c>
      <c r="D10541">
        <v>2</v>
      </c>
      <c r="E10541">
        <v>650</v>
      </c>
    </row>
    <row r="10542" spans="1:5">
      <c r="A10542" t="s">
        <v>13</v>
      </c>
      <c r="B10542">
        <v>2014</v>
      </c>
      <c r="C10542">
        <v>31</v>
      </c>
      <c r="D10542">
        <v>47</v>
      </c>
      <c r="E10542">
        <v>19279</v>
      </c>
    </row>
    <row r="10543" spans="1:5">
      <c r="A10543" t="s">
        <v>14</v>
      </c>
      <c r="B10543">
        <v>2014</v>
      </c>
      <c r="C10543">
        <v>31</v>
      </c>
      <c r="D10543">
        <v>4</v>
      </c>
      <c r="E10543">
        <v>735</v>
      </c>
    </row>
    <row r="10544" spans="1:5">
      <c r="A10544" t="s">
        <v>15</v>
      </c>
      <c r="B10544">
        <v>2014</v>
      </c>
      <c r="C10544">
        <v>31</v>
      </c>
      <c r="D10544">
        <v>87</v>
      </c>
      <c r="E10544">
        <v>26516</v>
      </c>
    </row>
    <row r="10545" spans="1:5">
      <c r="A10545" t="s">
        <v>16</v>
      </c>
      <c r="B10545">
        <v>2014</v>
      </c>
      <c r="C10545">
        <v>31</v>
      </c>
      <c r="D10545">
        <v>4</v>
      </c>
      <c r="E10545">
        <v>2982</v>
      </c>
    </row>
    <row r="10546" spans="1:5">
      <c r="A10546" t="s">
        <v>17</v>
      </c>
      <c r="B10546">
        <v>2014</v>
      </c>
      <c r="C10546">
        <v>31</v>
      </c>
      <c r="D10546">
        <v>3</v>
      </c>
      <c r="E10546">
        <v>147</v>
      </c>
    </row>
    <row r="10547" spans="1:5">
      <c r="A10547" t="s">
        <v>18</v>
      </c>
      <c r="B10547">
        <v>2014</v>
      </c>
      <c r="C10547">
        <v>31</v>
      </c>
      <c r="D10547">
        <v>7</v>
      </c>
      <c r="E10547">
        <v>1806</v>
      </c>
    </row>
    <row r="10548" spans="1:5">
      <c r="A10548" t="s">
        <v>19</v>
      </c>
      <c r="B10548">
        <v>2014</v>
      </c>
      <c r="C10548">
        <v>31</v>
      </c>
      <c r="D10548">
        <v>1</v>
      </c>
      <c r="E10548">
        <v>1625</v>
      </c>
    </row>
    <row r="10549" spans="1:5">
      <c r="A10549" t="s">
        <v>20</v>
      </c>
      <c r="B10549">
        <v>2014</v>
      </c>
      <c r="C10549">
        <v>31</v>
      </c>
      <c r="D10549">
        <v>0</v>
      </c>
      <c r="E10549">
        <v>0</v>
      </c>
    </row>
    <row r="10550" spans="1:5">
      <c r="A10550" t="s">
        <v>21</v>
      </c>
      <c r="B10550">
        <v>2014</v>
      </c>
      <c r="C10550">
        <v>31</v>
      </c>
      <c r="D10550">
        <v>23</v>
      </c>
      <c r="E10550">
        <v>18276</v>
      </c>
    </row>
    <row r="10551" spans="1:5">
      <c r="A10551" t="s">
        <v>22</v>
      </c>
      <c r="B10551">
        <v>2014</v>
      </c>
      <c r="C10551">
        <v>31</v>
      </c>
      <c r="D10551">
        <v>12</v>
      </c>
      <c r="E10551">
        <v>1060</v>
      </c>
    </row>
    <row r="10552" spans="1:5">
      <c r="A10552" t="s">
        <v>23</v>
      </c>
      <c r="B10552">
        <v>2014</v>
      </c>
      <c r="C10552">
        <v>31</v>
      </c>
      <c r="D10552">
        <v>1</v>
      </c>
      <c r="E10552">
        <v>132</v>
      </c>
    </row>
    <row r="10553" spans="1:5">
      <c r="A10553" t="s">
        <v>24</v>
      </c>
      <c r="B10553">
        <v>2014</v>
      </c>
      <c r="C10553">
        <v>31</v>
      </c>
      <c r="D10553">
        <v>67</v>
      </c>
      <c r="E10553">
        <v>42964</v>
      </c>
    </row>
    <row r="10554" spans="1:5">
      <c r="A10554" t="s">
        <v>25</v>
      </c>
      <c r="B10554">
        <v>2014</v>
      </c>
      <c r="C10554">
        <v>31</v>
      </c>
      <c r="D10554">
        <v>22</v>
      </c>
      <c r="E10554">
        <v>4096</v>
      </c>
    </row>
    <row r="10555" spans="1:5">
      <c r="A10555" t="s">
        <v>26</v>
      </c>
      <c r="B10555">
        <v>2014</v>
      </c>
      <c r="C10555">
        <v>31</v>
      </c>
      <c r="D10555">
        <v>12</v>
      </c>
      <c r="E10555">
        <v>28224</v>
      </c>
    </row>
    <row r="10556" spans="1:5">
      <c r="A10556" t="s">
        <v>27</v>
      </c>
      <c r="B10556">
        <v>2014</v>
      </c>
      <c r="C10556">
        <v>31</v>
      </c>
      <c r="D10556">
        <v>13</v>
      </c>
      <c r="E10556">
        <v>2303</v>
      </c>
    </row>
    <row r="10557" spans="1:5">
      <c r="A10557" t="s">
        <v>28</v>
      </c>
      <c r="B10557">
        <v>2014</v>
      </c>
      <c r="C10557">
        <v>31</v>
      </c>
      <c r="D10557">
        <v>11</v>
      </c>
      <c r="E10557">
        <v>19806</v>
      </c>
    </row>
    <row r="10558" spans="1:5">
      <c r="A10558" t="s">
        <v>29</v>
      </c>
      <c r="B10558">
        <v>2014</v>
      </c>
      <c r="C10558">
        <v>31</v>
      </c>
      <c r="D10558">
        <v>58</v>
      </c>
      <c r="E10558">
        <v>36776</v>
      </c>
    </row>
    <row r="10559" spans="1:5">
      <c r="A10559" t="s">
        <v>30</v>
      </c>
      <c r="B10559">
        <v>2014</v>
      </c>
      <c r="C10559">
        <v>31</v>
      </c>
      <c r="D10559">
        <v>26</v>
      </c>
      <c r="E10559">
        <v>4553</v>
      </c>
    </row>
    <row r="10560" spans="1:5">
      <c r="A10560" t="s">
        <v>31</v>
      </c>
      <c r="B10560">
        <v>2014</v>
      </c>
      <c r="C10560">
        <v>31</v>
      </c>
      <c r="D10560">
        <v>8</v>
      </c>
      <c r="E10560">
        <v>4918</v>
      </c>
    </row>
    <row r="10561" spans="1:5">
      <c r="A10561" t="s">
        <v>32</v>
      </c>
      <c r="B10561">
        <v>2014</v>
      </c>
      <c r="C10561">
        <v>31</v>
      </c>
      <c r="D10561">
        <v>28</v>
      </c>
      <c r="E10561">
        <v>22866</v>
      </c>
    </row>
    <row r="10562" spans="1:5">
      <c r="A10562" t="s">
        <v>33</v>
      </c>
      <c r="B10562">
        <v>2014</v>
      </c>
      <c r="C10562">
        <v>31</v>
      </c>
      <c r="D10562">
        <v>25</v>
      </c>
      <c r="E10562">
        <v>8991</v>
      </c>
    </row>
    <row r="10563" spans="1:5">
      <c r="A10563" t="s">
        <v>34</v>
      </c>
      <c r="B10563">
        <v>2014</v>
      </c>
      <c r="C10563">
        <v>31</v>
      </c>
      <c r="D10563">
        <v>8</v>
      </c>
      <c r="E10563">
        <v>2832</v>
      </c>
    </row>
    <row r="10564" spans="1:5">
      <c r="A10564" t="s">
        <v>35</v>
      </c>
      <c r="B10564">
        <v>2014</v>
      </c>
      <c r="C10564">
        <v>31</v>
      </c>
      <c r="D10564">
        <v>39</v>
      </c>
      <c r="E10564">
        <v>15605</v>
      </c>
    </row>
    <row r="10565" spans="1:5">
      <c r="A10565" t="s">
        <v>36</v>
      </c>
      <c r="B10565">
        <v>2014</v>
      </c>
      <c r="C10565">
        <v>31</v>
      </c>
      <c r="D10565">
        <v>18</v>
      </c>
      <c r="E10565">
        <v>2741</v>
      </c>
    </row>
    <row r="10566" spans="1:5">
      <c r="A10566" t="s">
        <v>37</v>
      </c>
      <c r="B10566">
        <v>2014</v>
      </c>
      <c r="C10566">
        <v>31</v>
      </c>
      <c r="D10566">
        <v>7</v>
      </c>
      <c r="E10566">
        <v>1564</v>
      </c>
    </row>
    <row r="10567" spans="1:5">
      <c r="A10567" t="s">
        <v>38</v>
      </c>
      <c r="B10567">
        <v>2014</v>
      </c>
      <c r="C10567">
        <v>31</v>
      </c>
      <c r="D10567">
        <v>9</v>
      </c>
      <c r="E10567">
        <v>929</v>
      </c>
    </row>
    <row r="10568" spans="1:5">
      <c r="A10568" t="s">
        <v>39</v>
      </c>
      <c r="B10568">
        <v>2014</v>
      </c>
      <c r="C10568">
        <v>31</v>
      </c>
      <c r="D10568">
        <v>28</v>
      </c>
      <c r="E10568">
        <v>13866</v>
      </c>
    </row>
    <row r="10569" spans="1:5">
      <c r="A10569" t="s">
        <v>40</v>
      </c>
      <c r="B10569">
        <v>2014</v>
      </c>
      <c r="C10569">
        <v>31</v>
      </c>
      <c r="D10569">
        <v>13</v>
      </c>
      <c r="E10569">
        <v>1997</v>
      </c>
    </row>
    <row r="10570" spans="1:5">
      <c r="A10570" t="s">
        <v>41</v>
      </c>
      <c r="B10570">
        <v>2014</v>
      </c>
      <c r="C10570">
        <v>31</v>
      </c>
      <c r="D10570">
        <v>20</v>
      </c>
      <c r="E10570">
        <v>6086</v>
      </c>
    </row>
    <row r="10571" spans="1:5">
      <c r="A10571" t="s">
        <v>42</v>
      </c>
      <c r="B10571">
        <v>2014</v>
      </c>
      <c r="C10571">
        <v>31</v>
      </c>
      <c r="D10571">
        <v>15</v>
      </c>
      <c r="E10571">
        <v>6225</v>
      </c>
    </row>
    <row r="10572" spans="1:5">
      <c r="A10572" t="s">
        <v>43</v>
      </c>
      <c r="B10572">
        <v>2014</v>
      </c>
      <c r="C10572">
        <v>31</v>
      </c>
      <c r="D10572">
        <v>128</v>
      </c>
      <c r="E10572">
        <v>10504</v>
      </c>
    </row>
    <row r="10573" spans="1:5">
      <c r="A10573" t="s">
        <v>44</v>
      </c>
      <c r="B10573">
        <v>2014</v>
      </c>
      <c r="C10573">
        <v>31</v>
      </c>
      <c r="D10573">
        <v>17</v>
      </c>
      <c r="E10573">
        <v>3360</v>
      </c>
    </row>
    <row r="10574" spans="1:5">
      <c r="A10574" t="s">
        <v>45</v>
      </c>
      <c r="B10574">
        <v>2014</v>
      </c>
      <c r="C10574">
        <v>31</v>
      </c>
      <c r="D10574">
        <v>5</v>
      </c>
      <c r="E10574">
        <v>765</v>
      </c>
    </row>
    <row r="10575" spans="1:5">
      <c r="A10575" t="s">
        <v>46</v>
      </c>
      <c r="B10575">
        <v>2014</v>
      </c>
      <c r="C10575">
        <v>31</v>
      </c>
      <c r="D10575">
        <v>30</v>
      </c>
      <c r="E10575">
        <v>9055</v>
      </c>
    </row>
    <row r="10576" spans="1:5">
      <c r="A10576" t="s">
        <v>47</v>
      </c>
      <c r="B10576">
        <v>2014</v>
      </c>
      <c r="C10576">
        <v>31</v>
      </c>
      <c r="D10576">
        <v>14</v>
      </c>
      <c r="E10576">
        <v>1807</v>
      </c>
    </row>
    <row r="10577" spans="1:5">
      <c r="A10577" t="s">
        <v>48</v>
      </c>
      <c r="B10577">
        <v>2014</v>
      </c>
      <c r="C10577">
        <v>31</v>
      </c>
      <c r="D10577">
        <v>6</v>
      </c>
      <c r="E10577">
        <v>1132</v>
      </c>
    </row>
    <row r="10578" spans="1:5">
      <c r="A10578" t="s">
        <v>49</v>
      </c>
      <c r="B10578">
        <v>2014</v>
      </c>
      <c r="C10578">
        <v>31</v>
      </c>
      <c r="D10578">
        <v>28</v>
      </c>
      <c r="E10578">
        <v>9077</v>
      </c>
    </row>
    <row r="10579" spans="1:5">
      <c r="A10579" t="s">
        <v>50</v>
      </c>
      <c r="B10579">
        <v>2014</v>
      </c>
      <c r="C10579">
        <v>31</v>
      </c>
      <c r="D10579">
        <v>18</v>
      </c>
      <c r="E10579">
        <v>3845</v>
      </c>
    </row>
    <row r="10580" spans="1:5">
      <c r="A10580" t="s">
        <v>51</v>
      </c>
      <c r="B10580">
        <v>2014</v>
      </c>
      <c r="C10580">
        <v>31</v>
      </c>
      <c r="D10580">
        <v>10</v>
      </c>
      <c r="E10580">
        <v>3504</v>
      </c>
    </row>
    <row r="10581" spans="1:5">
      <c r="A10581" t="s">
        <v>52</v>
      </c>
      <c r="B10581">
        <v>2014</v>
      </c>
      <c r="C10581">
        <v>31</v>
      </c>
      <c r="D10581">
        <v>23</v>
      </c>
      <c r="E10581">
        <v>5381</v>
      </c>
    </row>
    <row r="10582" spans="1:5">
      <c r="A10582" t="s">
        <v>53</v>
      </c>
      <c r="B10582">
        <v>2014</v>
      </c>
      <c r="C10582">
        <v>31</v>
      </c>
      <c r="D10582">
        <v>51</v>
      </c>
      <c r="E10582">
        <v>8292</v>
      </c>
    </row>
    <row r="10583" spans="1:5">
      <c r="A10583" t="s">
        <v>54</v>
      </c>
      <c r="B10583">
        <v>2014</v>
      </c>
      <c r="C10583">
        <v>31</v>
      </c>
      <c r="D10583">
        <v>89</v>
      </c>
      <c r="E10583">
        <v>31548</v>
      </c>
    </row>
    <row r="10584" spans="1:5">
      <c r="A10584" t="s">
        <v>55</v>
      </c>
      <c r="B10584">
        <v>2014</v>
      </c>
      <c r="C10584">
        <v>31</v>
      </c>
      <c r="D10584">
        <v>40</v>
      </c>
      <c r="E10584">
        <v>15467</v>
      </c>
    </row>
    <row r="10585" spans="1:5">
      <c r="A10585" t="s">
        <v>56</v>
      </c>
      <c r="B10585">
        <v>2014</v>
      </c>
      <c r="C10585">
        <v>31</v>
      </c>
      <c r="D10585">
        <v>5</v>
      </c>
      <c r="E10585">
        <v>1295</v>
      </c>
    </row>
    <row r="10586" spans="1:5">
      <c r="A10586" t="s">
        <v>57</v>
      </c>
      <c r="B10586">
        <v>2014</v>
      </c>
      <c r="C10586">
        <v>31</v>
      </c>
      <c r="D10586">
        <v>90</v>
      </c>
      <c r="E10586">
        <v>61519</v>
      </c>
    </row>
    <row r="10587" spans="1:5">
      <c r="A10587" t="s">
        <v>58</v>
      </c>
      <c r="B10587">
        <v>2014</v>
      </c>
      <c r="C10587">
        <v>31</v>
      </c>
      <c r="D10587">
        <v>6</v>
      </c>
      <c r="E10587">
        <v>2374</v>
      </c>
    </row>
    <row r="10588" spans="1:5">
      <c r="A10588" t="s">
        <v>59</v>
      </c>
      <c r="B10588">
        <v>2014</v>
      </c>
      <c r="C10588">
        <v>31</v>
      </c>
      <c r="D10588">
        <v>27</v>
      </c>
      <c r="E10588">
        <v>9513</v>
      </c>
    </row>
    <row r="10589" spans="1:5">
      <c r="A10589" t="s">
        <v>60</v>
      </c>
      <c r="B10589">
        <v>2014</v>
      </c>
      <c r="C10589">
        <v>31</v>
      </c>
      <c r="D10589">
        <v>21</v>
      </c>
      <c r="E10589">
        <v>2360</v>
      </c>
    </row>
    <row r="10590" spans="1:5">
      <c r="A10590" t="s">
        <v>61</v>
      </c>
      <c r="B10590">
        <v>2014</v>
      </c>
      <c r="C10590">
        <v>31</v>
      </c>
      <c r="D10590">
        <v>14</v>
      </c>
      <c r="E10590">
        <v>3968</v>
      </c>
    </row>
    <row r="10591" spans="1:5">
      <c r="A10591" t="s">
        <v>64</v>
      </c>
      <c r="B10591">
        <v>2014</v>
      </c>
      <c r="C10591">
        <v>31</v>
      </c>
      <c r="D10591">
        <v>4</v>
      </c>
      <c r="E10591">
        <v>3174</v>
      </c>
    </row>
    <row r="10592" spans="1:5">
      <c r="A10592" t="s">
        <v>63</v>
      </c>
      <c r="B10592">
        <v>2014</v>
      </c>
      <c r="C10592">
        <v>31</v>
      </c>
      <c r="D10592">
        <v>1</v>
      </c>
      <c r="E10592">
        <v>326</v>
      </c>
    </row>
    <row r="10593" spans="1:5">
      <c r="A10593" t="s">
        <v>62</v>
      </c>
      <c r="B10593">
        <v>2014</v>
      </c>
      <c r="C10593">
        <v>31</v>
      </c>
      <c r="D10593">
        <v>58</v>
      </c>
      <c r="E10593">
        <v>93191</v>
      </c>
    </row>
    <row r="10594" spans="1:5">
      <c r="A10594" t="s">
        <v>6</v>
      </c>
      <c r="B10594">
        <v>2014</v>
      </c>
      <c r="C10594">
        <v>32</v>
      </c>
      <c r="D10594">
        <v>17</v>
      </c>
      <c r="E10594">
        <v>6666</v>
      </c>
    </row>
    <row r="10595" spans="1:5">
      <c r="A10595" t="s">
        <v>12</v>
      </c>
      <c r="B10595">
        <v>2014</v>
      </c>
      <c r="C10595">
        <v>32</v>
      </c>
      <c r="D10595">
        <v>2</v>
      </c>
      <c r="E10595">
        <v>764</v>
      </c>
    </row>
    <row r="10596" spans="1:5">
      <c r="A10596" t="s">
        <v>13</v>
      </c>
      <c r="B10596">
        <v>2014</v>
      </c>
      <c r="C10596">
        <v>32</v>
      </c>
      <c r="D10596">
        <v>45</v>
      </c>
      <c r="E10596">
        <v>18901</v>
      </c>
    </row>
    <row r="10597" spans="1:5">
      <c r="A10597" t="s">
        <v>14</v>
      </c>
      <c r="B10597">
        <v>2014</v>
      </c>
      <c r="C10597">
        <v>32</v>
      </c>
      <c r="D10597">
        <v>4</v>
      </c>
      <c r="E10597">
        <v>678</v>
      </c>
    </row>
    <row r="10598" spans="1:5">
      <c r="A10598" t="s">
        <v>15</v>
      </c>
      <c r="B10598">
        <v>2014</v>
      </c>
      <c r="C10598">
        <v>32</v>
      </c>
      <c r="D10598">
        <v>85</v>
      </c>
      <c r="E10598">
        <v>25258</v>
      </c>
    </row>
    <row r="10599" spans="1:5">
      <c r="A10599" t="s">
        <v>16</v>
      </c>
      <c r="B10599">
        <v>2014</v>
      </c>
      <c r="C10599">
        <v>32</v>
      </c>
      <c r="D10599">
        <v>5</v>
      </c>
      <c r="E10599">
        <v>3128</v>
      </c>
    </row>
    <row r="10600" spans="1:5">
      <c r="A10600" t="s">
        <v>17</v>
      </c>
      <c r="B10600">
        <v>2014</v>
      </c>
      <c r="C10600">
        <v>32</v>
      </c>
      <c r="D10600">
        <v>2</v>
      </c>
      <c r="E10600">
        <v>131</v>
      </c>
    </row>
    <row r="10601" spans="1:5">
      <c r="A10601" t="s">
        <v>18</v>
      </c>
      <c r="B10601">
        <v>2014</v>
      </c>
      <c r="C10601">
        <v>32</v>
      </c>
      <c r="D10601">
        <v>7</v>
      </c>
      <c r="E10601">
        <v>1415</v>
      </c>
    </row>
    <row r="10602" spans="1:5">
      <c r="A10602" t="s">
        <v>19</v>
      </c>
      <c r="B10602">
        <v>2014</v>
      </c>
      <c r="C10602">
        <v>32</v>
      </c>
      <c r="D10602">
        <v>1</v>
      </c>
      <c r="E10602">
        <v>813</v>
      </c>
    </row>
    <row r="10603" spans="1:5">
      <c r="A10603" t="s">
        <v>20</v>
      </c>
      <c r="B10603">
        <v>2014</v>
      </c>
      <c r="C10603">
        <v>32</v>
      </c>
      <c r="D10603">
        <v>0</v>
      </c>
      <c r="E10603">
        <v>0</v>
      </c>
    </row>
    <row r="10604" spans="1:5">
      <c r="A10604" t="s">
        <v>21</v>
      </c>
      <c r="B10604">
        <v>2014</v>
      </c>
      <c r="C10604">
        <v>32</v>
      </c>
      <c r="D10604">
        <v>23</v>
      </c>
      <c r="E10604">
        <v>15354</v>
      </c>
    </row>
    <row r="10605" spans="1:5">
      <c r="A10605" t="s">
        <v>22</v>
      </c>
      <c r="B10605">
        <v>2014</v>
      </c>
      <c r="C10605">
        <v>32</v>
      </c>
      <c r="D10605">
        <v>13</v>
      </c>
      <c r="E10605">
        <v>927</v>
      </c>
    </row>
    <row r="10606" spans="1:5">
      <c r="A10606" t="s">
        <v>23</v>
      </c>
      <c r="B10606">
        <v>2014</v>
      </c>
      <c r="C10606">
        <v>32</v>
      </c>
      <c r="D10606">
        <v>1</v>
      </c>
      <c r="E10606">
        <v>150</v>
      </c>
    </row>
    <row r="10607" spans="1:5">
      <c r="A10607" t="s">
        <v>24</v>
      </c>
      <c r="B10607">
        <v>2014</v>
      </c>
      <c r="C10607">
        <v>32</v>
      </c>
      <c r="D10607">
        <v>64</v>
      </c>
      <c r="E10607">
        <v>41687</v>
      </c>
    </row>
    <row r="10608" spans="1:5">
      <c r="A10608" t="s">
        <v>25</v>
      </c>
      <c r="B10608">
        <v>2014</v>
      </c>
      <c r="C10608">
        <v>32</v>
      </c>
      <c r="D10608">
        <v>23</v>
      </c>
      <c r="E10608">
        <v>4556</v>
      </c>
    </row>
    <row r="10609" spans="1:5">
      <c r="A10609" t="s">
        <v>26</v>
      </c>
      <c r="B10609">
        <v>2014</v>
      </c>
      <c r="C10609">
        <v>32</v>
      </c>
      <c r="D10609">
        <v>10</v>
      </c>
      <c r="E10609">
        <v>27241</v>
      </c>
    </row>
    <row r="10610" spans="1:5">
      <c r="A10610" t="s">
        <v>27</v>
      </c>
      <c r="B10610">
        <v>2014</v>
      </c>
      <c r="C10610">
        <v>32</v>
      </c>
      <c r="D10610">
        <v>13</v>
      </c>
      <c r="E10610">
        <v>2615</v>
      </c>
    </row>
    <row r="10611" spans="1:5">
      <c r="A10611" t="s">
        <v>28</v>
      </c>
      <c r="B10611">
        <v>2014</v>
      </c>
      <c r="C10611">
        <v>32</v>
      </c>
      <c r="D10611">
        <v>10</v>
      </c>
      <c r="E10611">
        <v>18016</v>
      </c>
    </row>
    <row r="10612" spans="1:5">
      <c r="A10612" t="s">
        <v>29</v>
      </c>
      <c r="B10612">
        <v>2014</v>
      </c>
      <c r="C10612">
        <v>32</v>
      </c>
      <c r="D10612">
        <v>63</v>
      </c>
      <c r="E10612">
        <v>40635</v>
      </c>
    </row>
    <row r="10613" spans="1:5">
      <c r="A10613" t="s">
        <v>30</v>
      </c>
      <c r="B10613">
        <v>2014</v>
      </c>
      <c r="C10613">
        <v>32</v>
      </c>
      <c r="D10613">
        <v>26</v>
      </c>
      <c r="E10613">
        <v>4647</v>
      </c>
    </row>
    <row r="10614" spans="1:5">
      <c r="A10614" t="s">
        <v>31</v>
      </c>
      <c r="B10614">
        <v>2014</v>
      </c>
      <c r="C10614">
        <v>32</v>
      </c>
      <c r="D10614">
        <v>8</v>
      </c>
      <c r="E10614">
        <v>4422</v>
      </c>
    </row>
    <row r="10615" spans="1:5">
      <c r="A10615" t="s">
        <v>32</v>
      </c>
      <c r="B10615">
        <v>2014</v>
      </c>
      <c r="C10615">
        <v>32</v>
      </c>
      <c r="D10615">
        <v>29</v>
      </c>
      <c r="E10615">
        <v>22394</v>
      </c>
    </row>
    <row r="10616" spans="1:5">
      <c r="A10616" t="s">
        <v>33</v>
      </c>
      <c r="B10616">
        <v>2014</v>
      </c>
      <c r="C10616">
        <v>32</v>
      </c>
      <c r="D10616">
        <v>22</v>
      </c>
      <c r="E10616">
        <v>7215</v>
      </c>
    </row>
    <row r="10617" spans="1:5">
      <c r="A10617" t="s">
        <v>34</v>
      </c>
      <c r="B10617">
        <v>2014</v>
      </c>
      <c r="C10617">
        <v>32</v>
      </c>
      <c r="D10617">
        <v>9</v>
      </c>
      <c r="E10617">
        <v>3554</v>
      </c>
    </row>
    <row r="10618" spans="1:5">
      <c r="A10618" t="s">
        <v>35</v>
      </c>
      <c r="B10618">
        <v>2014</v>
      </c>
      <c r="C10618">
        <v>32</v>
      </c>
      <c r="D10618">
        <v>40</v>
      </c>
      <c r="E10618">
        <v>17248</v>
      </c>
    </row>
    <row r="10619" spans="1:5">
      <c r="A10619" t="s">
        <v>36</v>
      </c>
      <c r="B10619">
        <v>2014</v>
      </c>
      <c r="C10619">
        <v>32</v>
      </c>
      <c r="D10619">
        <v>18</v>
      </c>
      <c r="E10619">
        <v>2805</v>
      </c>
    </row>
    <row r="10620" spans="1:5">
      <c r="A10620" t="s">
        <v>37</v>
      </c>
      <c r="B10620">
        <v>2014</v>
      </c>
      <c r="C10620">
        <v>32</v>
      </c>
      <c r="D10620">
        <v>7</v>
      </c>
      <c r="E10620">
        <v>1448</v>
      </c>
    </row>
    <row r="10621" spans="1:5">
      <c r="A10621" t="s">
        <v>38</v>
      </c>
      <c r="B10621">
        <v>2014</v>
      </c>
      <c r="C10621">
        <v>32</v>
      </c>
      <c r="D10621">
        <v>8</v>
      </c>
      <c r="E10621">
        <v>648</v>
      </c>
    </row>
    <row r="10622" spans="1:5">
      <c r="A10622" t="s">
        <v>39</v>
      </c>
      <c r="B10622">
        <v>2014</v>
      </c>
      <c r="C10622">
        <v>32</v>
      </c>
      <c r="D10622">
        <v>28</v>
      </c>
      <c r="E10622">
        <v>14034</v>
      </c>
    </row>
    <row r="10623" spans="1:5">
      <c r="A10623" t="s">
        <v>40</v>
      </c>
      <c r="B10623">
        <v>2014</v>
      </c>
      <c r="C10623">
        <v>32</v>
      </c>
      <c r="D10623">
        <v>12</v>
      </c>
      <c r="E10623">
        <v>1878</v>
      </c>
    </row>
    <row r="10624" spans="1:5">
      <c r="A10624" t="s">
        <v>41</v>
      </c>
      <c r="B10624">
        <v>2014</v>
      </c>
      <c r="C10624">
        <v>32</v>
      </c>
      <c r="D10624">
        <v>21</v>
      </c>
      <c r="E10624">
        <v>6146</v>
      </c>
    </row>
    <row r="10625" spans="1:5">
      <c r="A10625" t="s">
        <v>42</v>
      </c>
      <c r="B10625">
        <v>2014</v>
      </c>
      <c r="C10625">
        <v>32</v>
      </c>
      <c r="D10625">
        <v>17</v>
      </c>
      <c r="E10625">
        <v>7269</v>
      </c>
    </row>
    <row r="10626" spans="1:5">
      <c r="A10626" t="s">
        <v>43</v>
      </c>
      <c r="B10626">
        <v>2014</v>
      </c>
      <c r="C10626">
        <v>32</v>
      </c>
      <c r="D10626">
        <v>125</v>
      </c>
      <c r="E10626">
        <v>10251</v>
      </c>
    </row>
    <row r="10627" spans="1:5">
      <c r="A10627" t="s">
        <v>44</v>
      </c>
      <c r="B10627">
        <v>2014</v>
      </c>
      <c r="C10627">
        <v>32</v>
      </c>
      <c r="D10627">
        <v>15</v>
      </c>
      <c r="E10627">
        <v>3160</v>
      </c>
    </row>
    <row r="10628" spans="1:5">
      <c r="A10628" t="s">
        <v>45</v>
      </c>
      <c r="B10628">
        <v>2014</v>
      </c>
      <c r="C10628">
        <v>32</v>
      </c>
      <c r="D10628">
        <v>3</v>
      </c>
      <c r="E10628">
        <v>522</v>
      </c>
    </row>
    <row r="10629" spans="1:5">
      <c r="A10629" t="s">
        <v>46</v>
      </c>
      <c r="B10629">
        <v>2014</v>
      </c>
      <c r="C10629">
        <v>32</v>
      </c>
      <c r="D10629">
        <v>29</v>
      </c>
      <c r="E10629">
        <v>8518</v>
      </c>
    </row>
    <row r="10630" spans="1:5">
      <c r="A10630" t="s">
        <v>47</v>
      </c>
      <c r="B10630">
        <v>2014</v>
      </c>
      <c r="C10630">
        <v>32</v>
      </c>
      <c r="D10630">
        <v>14</v>
      </c>
      <c r="E10630">
        <v>2116</v>
      </c>
    </row>
    <row r="10631" spans="1:5">
      <c r="A10631" t="s">
        <v>48</v>
      </c>
      <c r="B10631">
        <v>2014</v>
      </c>
      <c r="C10631">
        <v>32</v>
      </c>
      <c r="D10631">
        <v>6</v>
      </c>
      <c r="E10631">
        <v>1062</v>
      </c>
    </row>
    <row r="10632" spans="1:5">
      <c r="A10632" t="s">
        <v>49</v>
      </c>
      <c r="B10632">
        <v>2014</v>
      </c>
      <c r="C10632">
        <v>32</v>
      </c>
      <c r="D10632">
        <v>30</v>
      </c>
      <c r="E10632">
        <v>9030</v>
      </c>
    </row>
    <row r="10633" spans="1:5">
      <c r="A10633" t="s">
        <v>50</v>
      </c>
      <c r="B10633">
        <v>2014</v>
      </c>
      <c r="C10633">
        <v>32</v>
      </c>
      <c r="D10633">
        <v>18</v>
      </c>
      <c r="E10633">
        <v>3960</v>
      </c>
    </row>
    <row r="10634" spans="1:5">
      <c r="A10634" t="s">
        <v>51</v>
      </c>
      <c r="B10634">
        <v>2014</v>
      </c>
      <c r="C10634">
        <v>32</v>
      </c>
      <c r="D10634">
        <v>9</v>
      </c>
      <c r="E10634">
        <v>3535</v>
      </c>
    </row>
    <row r="10635" spans="1:5">
      <c r="A10635" t="s">
        <v>52</v>
      </c>
      <c r="B10635">
        <v>2014</v>
      </c>
      <c r="C10635">
        <v>32</v>
      </c>
      <c r="D10635">
        <v>22</v>
      </c>
      <c r="E10635">
        <v>5235</v>
      </c>
    </row>
    <row r="10636" spans="1:5">
      <c r="A10636" t="s">
        <v>53</v>
      </c>
      <c r="B10636">
        <v>2014</v>
      </c>
      <c r="C10636">
        <v>32</v>
      </c>
      <c r="D10636">
        <v>47</v>
      </c>
      <c r="E10636">
        <v>7379</v>
      </c>
    </row>
    <row r="10637" spans="1:5">
      <c r="A10637" t="s">
        <v>54</v>
      </c>
      <c r="B10637">
        <v>2014</v>
      </c>
      <c r="C10637">
        <v>32</v>
      </c>
      <c r="D10637">
        <v>91</v>
      </c>
      <c r="E10637">
        <v>32757</v>
      </c>
    </row>
    <row r="10638" spans="1:5">
      <c r="A10638" t="s">
        <v>55</v>
      </c>
      <c r="B10638">
        <v>2014</v>
      </c>
      <c r="C10638">
        <v>32</v>
      </c>
      <c r="D10638">
        <v>42</v>
      </c>
      <c r="E10638">
        <v>16891</v>
      </c>
    </row>
    <row r="10639" spans="1:5">
      <c r="A10639" t="s">
        <v>56</v>
      </c>
      <c r="B10639">
        <v>2014</v>
      </c>
      <c r="C10639">
        <v>32</v>
      </c>
      <c r="D10639">
        <v>6</v>
      </c>
      <c r="E10639">
        <v>1337</v>
      </c>
    </row>
    <row r="10640" spans="1:5">
      <c r="A10640" t="s">
        <v>57</v>
      </c>
      <c r="B10640">
        <v>2014</v>
      </c>
      <c r="C10640">
        <v>32</v>
      </c>
      <c r="D10640">
        <v>97</v>
      </c>
      <c r="E10640">
        <v>64181</v>
      </c>
    </row>
    <row r="10641" spans="1:5">
      <c r="A10641" t="s">
        <v>58</v>
      </c>
      <c r="B10641">
        <v>2014</v>
      </c>
      <c r="C10641">
        <v>32</v>
      </c>
      <c r="D10641">
        <v>7</v>
      </c>
      <c r="E10641">
        <v>2590</v>
      </c>
    </row>
    <row r="10642" spans="1:5">
      <c r="A10642" t="s">
        <v>59</v>
      </c>
      <c r="B10642">
        <v>2014</v>
      </c>
      <c r="C10642">
        <v>32</v>
      </c>
      <c r="D10642">
        <v>29</v>
      </c>
      <c r="E10642">
        <v>10251</v>
      </c>
    </row>
    <row r="10643" spans="1:5">
      <c r="A10643" t="s">
        <v>60</v>
      </c>
      <c r="B10643">
        <v>2014</v>
      </c>
      <c r="C10643">
        <v>32</v>
      </c>
      <c r="D10643">
        <v>23</v>
      </c>
      <c r="E10643">
        <v>2432</v>
      </c>
    </row>
    <row r="10644" spans="1:5">
      <c r="A10644" t="s">
        <v>61</v>
      </c>
      <c r="B10644">
        <v>2014</v>
      </c>
      <c r="C10644">
        <v>32</v>
      </c>
      <c r="D10644">
        <v>15</v>
      </c>
      <c r="E10644">
        <v>3814</v>
      </c>
    </row>
    <row r="10645" spans="1:5">
      <c r="A10645" t="s">
        <v>64</v>
      </c>
      <c r="B10645">
        <v>2014</v>
      </c>
      <c r="C10645">
        <v>32</v>
      </c>
      <c r="D10645">
        <v>7</v>
      </c>
      <c r="E10645">
        <v>4595</v>
      </c>
    </row>
    <row r="10646" spans="1:5">
      <c r="A10646" t="s">
        <v>63</v>
      </c>
      <c r="B10646">
        <v>2014</v>
      </c>
      <c r="C10646">
        <v>32</v>
      </c>
      <c r="D10646">
        <v>1</v>
      </c>
      <c r="E10646">
        <v>336</v>
      </c>
    </row>
    <row r="10647" spans="1:5">
      <c r="A10647" t="s">
        <v>62</v>
      </c>
      <c r="B10647">
        <v>2014</v>
      </c>
      <c r="C10647">
        <v>32</v>
      </c>
      <c r="D10647">
        <v>59</v>
      </c>
      <c r="E10647">
        <v>93815</v>
      </c>
    </row>
    <row r="10648" spans="1:5">
      <c r="A10648" t="s">
        <v>6</v>
      </c>
      <c r="B10648">
        <v>2014</v>
      </c>
      <c r="C10648">
        <v>33</v>
      </c>
      <c r="D10648">
        <v>17</v>
      </c>
      <c r="E10648">
        <v>6747</v>
      </c>
    </row>
    <row r="10649" spans="1:5">
      <c r="A10649" t="s">
        <v>12</v>
      </c>
      <c r="B10649">
        <v>2014</v>
      </c>
      <c r="C10649">
        <v>33</v>
      </c>
      <c r="D10649">
        <v>2</v>
      </c>
      <c r="E10649">
        <v>678</v>
      </c>
    </row>
    <row r="10650" spans="1:5">
      <c r="A10650" t="s">
        <v>13</v>
      </c>
      <c r="B10650">
        <v>2014</v>
      </c>
      <c r="C10650">
        <v>33</v>
      </c>
      <c r="D10650">
        <v>46</v>
      </c>
      <c r="E10650">
        <v>20364</v>
      </c>
    </row>
    <row r="10651" spans="1:5">
      <c r="A10651" t="s">
        <v>14</v>
      </c>
      <c r="B10651">
        <v>2014</v>
      </c>
      <c r="C10651">
        <v>33</v>
      </c>
      <c r="D10651">
        <v>4</v>
      </c>
      <c r="E10651">
        <v>798</v>
      </c>
    </row>
    <row r="10652" spans="1:5">
      <c r="A10652" t="s">
        <v>15</v>
      </c>
      <c r="B10652">
        <v>2014</v>
      </c>
      <c r="C10652">
        <v>33</v>
      </c>
      <c r="D10652">
        <v>74</v>
      </c>
      <c r="E10652">
        <v>22892</v>
      </c>
    </row>
    <row r="10653" spans="1:5">
      <c r="A10653" t="s">
        <v>16</v>
      </c>
      <c r="B10653">
        <v>2014</v>
      </c>
      <c r="C10653">
        <v>33</v>
      </c>
      <c r="D10653">
        <v>5</v>
      </c>
      <c r="E10653">
        <v>2955</v>
      </c>
    </row>
    <row r="10654" spans="1:5">
      <c r="A10654" t="s">
        <v>17</v>
      </c>
      <c r="B10654">
        <v>2014</v>
      </c>
      <c r="C10654">
        <v>33</v>
      </c>
      <c r="D10654">
        <v>3</v>
      </c>
      <c r="E10654">
        <v>129</v>
      </c>
    </row>
    <row r="10655" spans="1:5">
      <c r="A10655" t="s">
        <v>18</v>
      </c>
      <c r="B10655">
        <v>2014</v>
      </c>
      <c r="C10655">
        <v>33</v>
      </c>
      <c r="D10655">
        <v>7</v>
      </c>
      <c r="E10655">
        <v>1455</v>
      </c>
    </row>
    <row r="10656" spans="1:5">
      <c r="A10656" t="s">
        <v>19</v>
      </c>
      <c r="B10656">
        <v>2014</v>
      </c>
      <c r="C10656">
        <v>33</v>
      </c>
      <c r="D10656">
        <v>1</v>
      </c>
      <c r="E10656">
        <v>1593</v>
      </c>
    </row>
    <row r="10657" spans="1:5">
      <c r="A10657" t="s">
        <v>20</v>
      </c>
      <c r="B10657">
        <v>2014</v>
      </c>
      <c r="C10657">
        <v>33</v>
      </c>
      <c r="D10657">
        <v>0</v>
      </c>
      <c r="E10657">
        <v>0</v>
      </c>
    </row>
    <row r="10658" spans="1:5">
      <c r="A10658" t="s">
        <v>21</v>
      </c>
      <c r="B10658">
        <v>2014</v>
      </c>
      <c r="C10658">
        <v>33</v>
      </c>
      <c r="D10658">
        <v>23</v>
      </c>
      <c r="E10658">
        <v>19371</v>
      </c>
    </row>
    <row r="10659" spans="1:5">
      <c r="A10659" t="s">
        <v>22</v>
      </c>
      <c r="B10659">
        <v>2014</v>
      </c>
      <c r="C10659">
        <v>33</v>
      </c>
      <c r="D10659">
        <v>13</v>
      </c>
      <c r="E10659">
        <v>1275</v>
      </c>
    </row>
    <row r="10660" spans="1:5">
      <c r="A10660" t="s">
        <v>23</v>
      </c>
      <c r="B10660">
        <v>2014</v>
      </c>
      <c r="C10660">
        <v>33</v>
      </c>
      <c r="D10660">
        <v>1</v>
      </c>
      <c r="E10660">
        <v>167</v>
      </c>
    </row>
    <row r="10661" spans="1:5">
      <c r="A10661" t="s">
        <v>24</v>
      </c>
      <c r="B10661">
        <v>2014</v>
      </c>
      <c r="C10661">
        <v>33</v>
      </c>
      <c r="D10661">
        <v>68</v>
      </c>
      <c r="E10661">
        <v>44070</v>
      </c>
    </row>
    <row r="10662" spans="1:5">
      <c r="A10662" t="s">
        <v>25</v>
      </c>
      <c r="B10662">
        <v>2014</v>
      </c>
      <c r="C10662">
        <v>33</v>
      </c>
      <c r="D10662">
        <v>21</v>
      </c>
      <c r="E10662">
        <v>3866</v>
      </c>
    </row>
    <row r="10663" spans="1:5">
      <c r="A10663" t="s">
        <v>26</v>
      </c>
      <c r="B10663">
        <v>2014</v>
      </c>
      <c r="C10663">
        <v>33</v>
      </c>
      <c r="D10663">
        <v>6</v>
      </c>
      <c r="E10663">
        <v>488</v>
      </c>
    </row>
    <row r="10664" spans="1:5">
      <c r="A10664" t="s">
        <v>27</v>
      </c>
      <c r="B10664">
        <v>2014</v>
      </c>
      <c r="C10664">
        <v>33</v>
      </c>
      <c r="D10664">
        <v>13</v>
      </c>
      <c r="E10664">
        <v>2802</v>
      </c>
    </row>
    <row r="10665" spans="1:5">
      <c r="A10665" t="s">
        <v>28</v>
      </c>
      <c r="B10665">
        <v>2014</v>
      </c>
      <c r="C10665">
        <v>33</v>
      </c>
      <c r="D10665">
        <v>9</v>
      </c>
      <c r="E10665">
        <v>18505</v>
      </c>
    </row>
    <row r="10666" spans="1:5">
      <c r="A10666" t="s">
        <v>29</v>
      </c>
      <c r="B10666">
        <v>2014</v>
      </c>
      <c r="C10666">
        <v>33</v>
      </c>
      <c r="D10666">
        <v>58</v>
      </c>
      <c r="E10666">
        <v>41373</v>
      </c>
    </row>
    <row r="10667" spans="1:5">
      <c r="A10667" t="s">
        <v>30</v>
      </c>
      <c r="B10667">
        <v>2014</v>
      </c>
      <c r="C10667">
        <v>33</v>
      </c>
      <c r="D10667">
        <v>27</v>
      </c>
      <c r="E10667">
        <v>4508</v>
      </c>
    </row>
    <row r="10668" spans="1:5">
      <c r="A10668" t="s">
        <v>31</v>
      </c>
      <c r="B10668">
        <v>2014</v>
      </c>
      <c r="C10668">
        <v>33</v>
      </c>
      <c r="D10668">
        <v>7</v>
      </c>
      <c r="E10668">
        <v>1348</v>
      </c>
    </row>
    <row r="10669" spans="1:5">
      <c r="A10669" t="s">
        <v>32</v>
      </c>
      <c r="B10669">
        <v>2014</v>
      </c>
      <c r="C10669">
        <v>33</v>
      </c>
      <c r="D10669">
        <v>29</v>
      </c>
      <c r="E10669">
        <v>22438</v>
      </c>
    </row>
    <row r="10670" spans="1:5">
      <c r="A10670" t="s">
        <v>33</v>
      </c>
      <c r="B10670">
        <v>2014</v>
      </c>
      <c r="C10670">
        <v>33</v>
      </c>
      <c r="D10670">
        <v>22</v>
      </c>
      <c r="E10670">
        <v>7211</v>
      </c>
    </row>
    <row r="10671" spans="1:5">
      <c r="A10671" t="s">
        <v>34</v>
      </c>
      <c r="B10671">
        <v>2014</v>
      </c>
      <c r="C10671">
        <v>33</v>
      </c>
      <c r="D10671">
        <v>9</v>
      </c>
      <c r="E10671">
        <v>3513</v>
      </c>
    </row>
    <row r="10672" spans="1:5">
      <c r="A10672" t="s">
        <v>35</v>
      </c>
      <c r="B10672">
        <v>2014</v>
      </c>
      <c r="C10672">
        <v>33</v>
      </c>
      <c r="D10672">
        <v>41</v>
      </c>
      <c r="E10672">
        <v>16133</v>
      </c>
    </row>
    <row r="10673" spans="1:5">
      <c r="A10673" t="s">
        <v>36</v>
      </c>
      <c r="B10673">
        <v>2014</v>
      </c>
      <c r="C10673">
        <v>33</v>
      </c>
      <c r="D10673">
        <v>16</v>
      </c>
      <c r="E10673">
        <v>2774</v>
      </c>
    </row>
    <row r="10674" spans="1:5">
      <c r="A10674" t="s">
        <v>37</v>
      </c>
      <c r="B10674">
        <v>2014</v>
      </c>
      <c r="C10674">
        <v>33</v>
      </c>
      <c r="D10674">
        <v>7</v>
      </c>
      <c r="E10674">
        <v>1499</v>
      </c>
    </row>
    <row r="10675" spans="1:5">
      <c r="A10675" t="s">
        <v>38</v>
      </c>
      <c r="B10675">
        <v>2014</v>
      </c>
      <c r="C10675">
        <v>33</v>
      </c>
      <c r="D10675">
        <v>9</v>
      </c>
      <c r="E10675">
        <v>1165</v>
      </c>
    </row>
    <row r="10676" spans="1:5">
      <c r="A10676" t="s">
        <v>39</v>
      </c>
      <c r="B10676">
        <v>2014</v>
      </c>
      <c r="C10676">
        <v>33</v>
      </c>
      <c r="D10676">
        <v>28</v>
      </c>
      <c r="E10676">
        <v>14183</v>
      </c>
    </row>
    <row r="10677" spans="1:5">
      <c r="A10677" t="s">
        <v>40</v>
      </c>
      <c r="B10677">
        <v>2014</v>
      </c>
      <c r="C10677">
        <v>33</v>
      </c>
      <c r="D10677">
        <v>13</v>
      </c>
      <c r="E10677">
        <v>1327</v>
      </c>
    </row>
    <row r="10678" spans="1:5">
      <c r="A10678" t="s">
        <v>41</v>
      </c>
      <c r="B10678">
        <v>2014</v>
      </c>
      <c r="C10678">
        <v>33</v>
      </c>
      <c r="D10678">
        <v>21</v>
      </c>
      <c r="E10678">
        <v>6336</v>
      </c>
    </row>
    <row r="10679" spans="1:5">
      <c r="A10679" t="s">
        <v>42</v>
      </c>
      <c r="B10679">
        <v>2014</v>
      </c>
      <c r="C10679">
        <v>33</v>
      </c>
      <c r="D10679">
        <v>16</v>
      </c>
      <c r="E10679">
        <v>7365</v>
      </c>
    </row>
    <row r="10680" spans="1:5">
      <c r="A10680" t="s">
        <v>43</v>
      </c>
      <c r="B10680">
        <v>2014</v>
      </c>
      <c r="C10680">
        <v>33</v>
      </c>
      <c r="D10680">
        <v>123</v>
      </c>
      <c r="E10680">
        <v>10505</v>
      </c>
    </row>
    <row r="10681" spans="1:5">
      <c r="A10681" t="s">
        <v>44</v>
      </c>
      <c r="B10681">
        <v>2014</v>
      </c>
      <c r="C10681">
        <v>33</v>
      </c>
      <c r="D10681">
        <v>16</v>
      </c>
      <c r="E10681">
        <v>3225</v>
      </c>
    </row>
    <row r="10682" spans="1:5">
      <c r="A10682" t="s">
        <v>45</v>
      </c>
      <c r="B10682">
        <v>2014</v>
      </c>
      <c r="C10682">
        <v>33</v>
      </c>
      <c r="D10682">
        <v>3</v>
      </c>
      <c r="E10682">
        <v>585</v>
      </c>
    </row>
    <row r="10683" spans="1:5">
      <c r="A10683" t="s">
        <v>46</v>
      </c>
      <c r="B10683">
        <v>2014</v>
      </c>
      <c r="C10683">
        <v>33</v>
      </c>
      <c r="D10683">
        <v>29</v>
      </c>
      <c r="E10683">
        <v>8267</v>
      </c>
    </row>
    <row r="10684" spans="1:5">
      <c r="A10684" t="s">
        <v>47</v>
      </c>
      <c r="B10684">
        <v>2014</v>
      </c>
      <c r="C10684">
        <v>33</v>
      </c>
      <c r="D10684">
        <v>16</v>
      </c>
      <c r="E10684">
        <v>2473</v>
      </c>
    </row>
    <row r="10685" spans="1:5">
      <c r="A10685" t="s">
        <v>48</v>
      </c>
      <c r="B10685">
        <v>2014</v>
      </c>
      <c r="C10685">
        <v>33</v>
      </c>
      <c r="D10685">
        <v>6</v>
      </c>
      <c r="E10685">
        <v>1130</v>
      </c>
    </row>
    <row r="10686" spans="1:5">
      <c r="A10686" t="s">
        <v>49</v>
      </c>
      <c r="B10686">
        <v>2014</v>
      </c>
      <c r="C10686">
        <v>33</v>
      </c>
      <c r="D10686">
        <v>30</v>
      </c>
      <c r="E10686">
        <v>9254</v>
      </c>
    </row>
    <row r="10687" spans="1:5">
      <c r="A10687" t="s">
        <v>50</v>
      </c>
      <c r="B10687">
        <v>2014</v>
      </c>
      <c r="C10687">
        <v>33</v>
      </c>
      <c r="D10687">
        <v>18</v>
      </c>
      <c r="E10687">
        <v>3754</v>
      </c>
    </row>
    <row r="10688" spans="1:5">
      <c r="A10688" t="s">
        <v>51</v>
      </c>
      <c r="B10688">
        <v>2014</v>
      </c>
      <c r="C10688">
        <v>33</v>
      </c>
      <c r="D10688">
        <v>9</v>
      </c>
      <c r="E10688">
        <v>3677</v>
      </c>
    </row>
    <row r="10689" spans="1:5">
      <c r="A10689" t="s">
        <v>52</v>
      </c>
      <c r="B10689">
        <v>2014</v>
      </c>
      <c r="C10689">
        <v>33</v>
      </c>
      <c r="D10689">
        <v>22</v>
      </c>
      <c r="E10689">
        <v>5632</v>
      </c>
    </row>
    <row r="10690" spans="1:5">
      <c r="A10690" t="s">
        <v>53</v>
      </c>
      <c r="B10690">
        <v>2014</v>
      </c>
      <c r="C10690">
        <v>33</v>
      </c>
      <c r="D10690">
        <v>49</v>
      </c>
      <c r="E10690">
        <v>8781</v>
      </c>
    </row>
    <row r="10691" spans="1:5">
      <c r="A10691" t="s">
        <v>54</v>
      </c>
      <c r="B10691">
        <v>2014</v>
      </c>
      <c r="C10691">
        <v>33</v>
      </c>
      <c r="D10691">
        <v>91</v>
      </c>
      <c r="E10691">
        <v>33050</v>
      </c>
    </row>
    <row r="10692" spans="1:5">
      <c r="A10692" t="s">
        <v>55</v>
      </c>
      <c r="B10692">
        <v>2014</v>
      </c>
      <c r="C10692">
        <v>33</v>
      </c>
      <c r="D10692">
        <v>41</v>
      </c>
      <c r="E10692">
        <v>16239</v>
      </c>
    </row>
    <row r="10693" spans="1:5">
      <c r="A10693" t="s">
        <v>56</v>
      </c>
      <c r="B10693">
        <v>2014</v>
      </c>
      <c r="C10693">
        <v>33</v>
      </c>
      <c r="D10693">
        <v>6</v>
      </c>
      <c r="E10693">
        <v>1253</v>
      </c>
    </row>
    <row r="10694" spans="1:5">
      <c r="A10694" t="s">
        <v>57</v>
      </c>
      <c r="B10694">
        <v>2014</v>
      </c>
      <c r="C10694">
        <v>33</v>
      </c>
      <c r="D10694">
        <v>96</v>
      </c>
      <c r="E10694">
        <v>66706</v>
      </c>
    </row>
    <row r="10695" spans="1:5">
      <c r="A10695" t="s">
        <v>58</v>
      </c>
      <c r="B10695">
        <v>2014</v>
      </c>
      <c r="C10695">
        <v>33</v>
      </c>
      <c r="D10695">
        <v>7</v>
      </c>
      <c r="E10695">
        <v>2397</v>
      </c>
    </row>
    <row r="10696" spans="1:5">
      <c r="A10696" t="s">
        <v>59</v>
      </c>
      <c r="B10696">
        <v>2014</v>
      </c>
      <c r="C10696">
        <v>33</v>
      </c>
      <c r="D10696">
        <v>28</v>
      </c>
      <c r="E10696">
        <v>10484</v>
      </c>
    </row>
    <row r="10697" spans="1:5">
      <c r="A10697" t="s">
        <v>60</v>
      </c>
      <c r="B10697">
        <v>2014</v>
      </c>
      <c r="C10697">
        <v>33</v>
      </c>
      <c r="D10697">
        <v>23</v>
      </c>
      <c r="E10697">
        <v>2422</v>
      </c>
    </row>
    <row r="10698" spans="1:5">
      <c r="A10698" t="s">
        <v>61</v>
      </c>
      <c r="B10698">
        <v>2014</v>
      </c>
      <c r="C10698">
        <v>33</v>
      </c>
      <c r="D10698">
        <v>15</v>
      </c>
      <c r="E10698">
        <v>4476</v>
      </c>
    </row>
    <row r="10699" spans="1:5">
      <c r="A10699" t="s">
        <v>64</v>
      </c>
      <c r="B10699">
        <v>2014</v>
      </c>
      <c r="C10699">
        <v>33</v>
      </c>
      <c r="D10699">
        <v>6</v>
      </c>
      <c r="E10699">
        <v>5003</v>
      </c>
    </row>
    <row r="10700" spans="1:5">
      <c r="A10700" t="s">
        <v>63</v>
      </c>
      <c r="B10700">
        <v>2014</v>
      </c>
      <c r="C10700">
        <v>33</v>
      </c>
      <c r="D10700">
        <v>1</v>
      </c>
      <c r="E10700">
        <v>380</v>
      </c>
    </row>
    <row r="10701" spans="1:5">
      <c r="A10701" t="s">
        <v>62</v>
      </c>
      <c r="B10701">
        <v>2014</v>
      </c>
      <c r="C10701">
        <v>33</v>
      </c>
      <c r="D10701">
        <v>60</v>
      </c>
      <c r="E10701">
        <v>93057</v>
      </c>
    </row>
    <row r="10702" spans="1:5">
      <c r="A10702" t="s">
        <v>6</v>
      </c>
      <c r="B10702">
        <v>2014</v>
      </c>
      <c r="C10702">
        <v>34</v>
      </c>
      <c r="D10702">
        <v>17</v>
      </c>
      <c r="E10702">
        <v>7073</v>
      </c>
    </row>
    <row r="10703" spans="1:5">
      <c r="A10703" t="s">
        <v>12</v>
      </c>
      <c r="B10703">
        <v>2014</v>
      </c>
      <c r="C10703">
        <v>34</v>
      </c>
      <c r="D10703">
        <v>2</v>
      </c>
      <c r="E10703">
        <v>678</v>
      </c>
    </row>
    <row r="10704" spans="1:5">
      <c r="A10704" t="s">
        <v>13</v>
      </c>
      <c r="B10704">
        <v>2014</v>
      </c>
      <c r="C10704">
        <v>34</v>
      </c>
      <c r="D10704">
        <v>44</v>
      </c>
      <c r="E10704">
        <v>21625</v>
      </c>
    </row>
    <row r="10705" spans="1:5">
      <c r="A10705" t="s">
        <v>14</v>
      </c>
      <c r="B10705">
        <v>2014</v>
      </c>
      <c r="C10705">
        <v>34</v>
      </c>
      <c r="D10705">
        <v>4</v>
      </c>
      <c r="E10705">
        <v>1174</v>
      </c>
    </row>
    <row r="10706" spans="1:5">
      <c r="A10706" t="s">
        <v>15</v>
      </c>
      <c r="B10706">
        <v>2014</v>
      </c>
      <c r="C10706">
        <v>34</v>
      </c>
      <c r="D10706">
        <v>72</v>
      </c>
      <c r="E10706">
        <v>24160</v>
      </c>
    </row>
    <row r="10707" spans="1:5">
      <c r="A10707" t="s">
        <v>16</v>
      </c>
      <c r="B10707">
        <v>2014</v>
      </c>
      <c r="C10707">
        <v>34</v>
      </c>
      <c r="D10707">
        <v>6</v>
      </c>
      <c r="E10707">
        <v>3587</v>
      </c>
    </row>
    <row r="10708" spans="1:5">
      <c r="A10708" t="s">
        <v>17</v>
      </c>
      <c r="B10708">
        <v>2014</v>
      </c>
      <c r="C10708">
        <v>34</v>
      </c>
      <c r="D10708">
        <v>4</v>
      </c>
      <c r="E10708">
        <v>415</v>
      </c>
    </row>
    <row r="10709" spans="1:5">
      <c r="A10709" t="s">
        <v>18</v>
      </c>
      <c r="B10709">
        <v>2014</v>
      </c>
      <c r="C10709">
        <v>34</v>
      </c>
      <c r="D10709">
        <v>7</v>
      </c>
      <c r="E10709">
        <v>1391</v>
      </c>
    </row>
    <row r="10710" spans="1:5">
      <c r="A10710" t="s">
        <v>19</v>
      </c>
      <c r="B10710">
        <v>2014</v>
      </c>
      <c r="C10710">
        <v>34</v>
      </c>
      <c r="D10710">
        <v>1</v>
      </c>
      <c r="E10710">
        <v>896</v>
      </c>
    </row>
    <row r="10711" spans="1:5">
      <c r="A10711" t="s">
        <v>20</v>
      </c>
      <c r="B10711">
        <v>2014</v>
      </c>
      <c r="C10711">
        <v>34</v>
      </c>
      <c r="D10711">
        <v>0</v>
      </c>
      <c r="E10711">
        <v>0</v>
      </c>
    </row>
    <row r="10712" spans="1:5">
      <c r="A10712" t="s">
        <v>21</v>
      </c>
      <c r="B10712">
        <v>2014</v>
      </c>
      <c r="C10712">
        <v>34</v>
      </c>
      <c r="D10712">
        <v>24</v>
      </c>
      <c r="E10712">
        <v>20995</v>
      </c>
    </row>
    <row r="10713" spans="1:5">
      <c r="A10713" t="s">
        <v>22</v>
      </c>
      <c r="B10713">
        <v>2014</v>
      </c>
      <c r="C10713">
        <v>34</v>
      </c>
      <c r="D10713">
        <v>12</v>
      </c>
      <c r="E10713">
        <v>1766</v>
      </c>
    </row>
    <row r="10714" spans="1:5">
      <c r="A10714" t="s">
        <v>23</v>
      </c>
      <c r="B10714">
        <v>2014</v>
      </c>
      <c r="C10714">
        <v>34</v>
      </c>
      <c r="D10714">
        <v>1</v>
      </c>
      <c r="E10714">
        <v>221</v>
      </c>
    </row>
    <row r="10715" spans="1:5">
      <c r="A10715" t="s">
        <v>24</v>
      </c>
      <c r="B10715">
        <v>2014</v>
      </c>
      <c r="C10715">
        <v>34</v>
      </c>
      <c r="D10715">
        <v>63</v>
      </c>
      <c r="E10715">
        <v>41268</v>
      </c>
    </row>
    <row r="10716" spans="1:5">
      <c r="A10716" t="s">
        <v>25</v>
      </c>
      <c r="B10716">
        <v>2014</v>
      </c>
      <c r="C10716">
        <v>34</v>
      </c>
      <c r="D10716">
        <v>24</v>
      </c>
      <c r="E10716">
        <v>5778</v>
      </c>
    </row>
    <row r="10717" spans="1:5">
      <c r="A10717" t="s">
        <v>26</v>
      </c>
      <c r="B10717">
        <v>2014</v>
      </c>
      <c r="C10717">
        <v>34</v>
      </c>
      <c r="D10717">
        <v>9</v>
      </c>
      <c r="E10717">
        <v>30082</v>
      </c>
    </row>
    <row r="10718" spans="1:5">
      <c r="A10718" t="s">
        <v>27</v>
      </c>
      <c r="B10718">
        <v>2014</v>
      </c>
      <c r="C10718">
        <v>34</v>
      </c>
      <c r="D10718">
        <v>11</v>
      </c>
      <c r="E10718">
        <v>2794</v>
      </c>
    </row>
    <row r="10719" spans="1:5">
      <c r="A10719" t="s">
        <v>28</v>
      </c>
      <c r="B10719">
        <v>2014</v>
      </c>
      <c r="C10719">
        <v>34</v>
      </c>
      <c r="D10719">
        <v>10</v>
      </c>
      <c r="E10719">
        <v>19611</v>
      </c>
    </row>
    <row r="10720" spans="1:5">
      <c r="A10720" t="s">
        <v>29</v>
      </c>
      <c r="B10720">
        <v>2014</v>
      </c>
      <c r="C10720">
        <v>34</v>
      </c>
      <c r="D10720">
        <v>64</v>
      </c>
      <c r="E10720">
        <v>40916</v>
      </c>
    </row>
    <row r="10721" spans="1:5">
      <c r="A10721" t="s">
        <v>30</v>
      </c>
      <c r="B10721">
        <v>2014</v>
      </c>
      <c r="C10721">
        <v>34</v>
      </c>
      <c r="D10721">
        <v>26</v>
      </c>
      <c r="E10721">
        <v>4020</v>
      </c>
    </row>
    <row r="10722" spans="1:5">
      <c r="A10722" t="s">
        <v>31</v>
      </c>
      <c r="B10722">
        <v>2014</v>
      </c>
      <c r="C10722">
        <v>34</v>
      </c>
      <c r="D10722">
        <v>8</v>
      </c>
      <c r="E10722">
        <v>5348</v>
      </c>
    </row>
    <row r="10723" spans="1:5">
      <c r="A10723" t="s">
        <v>32</v>
      </c>
      <c r="B10723">
        <v>2014</v>
      </c>
      <c r="C10723">
        <v>34</v>
      </c>
      <c r="D10723">
        <v>29</v>
      </c>
      <c r="E10723">
        <v>22407</v>
      </c>
    </row>
    <row r="10724" spans="1:5">
      <c r="A10724" t="s">
        <v>33</v>
      </c>
      <c r="B10724">
        <v>2014</v>
      </c>
      <c r="C10724">
        <v>34</v>
      </c>
      <c r="D10724">
        <v>22</v>
      </c>
      <c r="E10724">
        <v>7843</v>
      </c>
    </row>
    <row r="10725" spans="1:5">
      <c r="A10725" t="s">
        <v>34</v>
      </c>
      <c r="B10725">
        <v>2014</v>
      </c>
      <c r="C10725">
        <v>34</v>
      </c>
      <c r="D10725">
        <v>9</v>
      </c>
      <c r="E10725">
        <v>3684</v>
      </c>
    </row>
    <row r="10726" spans="1:5">
      <c r="A10726" t="s">
        <v>35</v>
      </c>
      <c r="B10726">
        <v>2014</v>
      </c>
      <c r="C10726">
        <v>34</v>
      </c>
      <c r="D10726">
        <v>39</v>
      </c>
      <c r="E10726">
        <v>17697</v>
      </c>
    </row>
    <row r="10727" spans="1:5">
      <c r="A10727" t="s">
        <v>36</v>
      </c>
      <c r="B10727">
        <v>2014</v>
      </c>
      <c r="C10727">
        <v>34</v>
      </c>
      <c r="D10727">
        <v>18</v>
      </c>
      <c r="E10727">
        <v>3681</v>
      </c>
    </row>
    <row r="10728" spans="1:5">
      <c r="A10728" t="s">
        <v>37</v>
      </c>
      <c r="B10728">
        <v>2014</v>
      </c>
      <c r="C10728">
        <v>34</v>
      </c>
      <c r="D10728">
        <v>7</v>
      </c>
      <c r="E10728">
        <v>1875</v>
      </c>
    </row>
    <row r="10729" spans="1:5">
      <c r="A10729" t="s">
        <v>38</v>
      </c>
      <c r="B10729">
        <v>2014</v>
      </c>
      <c r="C10729">
        <v>34</v>
      </c>
      <c r="D10729">
        <v>9</v>
      </c>
      <c r="E10729">
        <v>1071</v>
      </c>
    </row>
    <row r="10730" spans="1:5">
      <c r="A10730" t="s">
        <v>39</v>
      </c>
      <c r="B10730">
        <v>2014</v>
      </c>
      <c r="C10730">
        <v>34</v>
      </c>
      <c r="D10730">
        <v>28</v>
      </c>
      <c r="E10730">
        <v>14564</v>
      </c>
    </row>
    <row r="10731" spans="1:5">
      <c r="A10731" t="s">
        <v>40</v>
      </c>
      <c r="B10731">
        <v>2014</v>
      </c>
      <c r="C10731">
        <v>34</v>
      </c>
      <c r="D10731">
        <v>14</v>
      </c>
      <c r="E10731">
        <v>2159</v>
      </c>
    </row>
    <row r="10732" spans="1:5">
      <c r="A10732" t="s">
        <v>41</v>
      </c>
      <c r="B10732">
        <v>2014</v>
      </c>
      <c r="C10732">
        <v>34</v>
      </c>
      <c r="D10732">
        <v>21</v>
      </c>
      <c r="E10732">
        <v>6259</v>
      </c>
    </row>
    <row r="10733" spans="1:5">
      <c r="A10733" t="s">
        <v>42</v>
      </c>
      <c r="B10733">
        <v>2014</v>
      </c>
      <c r="C10733">
        <v>34</v>
      </c>
      <c r="D10733">
        <v>15</v>
      </c>
      <c r="E10733">
        <v>7175</v>
      </c>
    </row>
    <row r="10734" spans="1:5">
      <c r="A10734" t="s">
        <v>43</v>
      </c>
      <c r="B10734">
        <v>2014</v>
      </c>
      <c r="C10734">
        <v>34</v>
      </c>
      <c r="D10734">
        <v>123</v>
      </c>
      <c r="E10734">
        <v>11127</v>
      </c>
    </row>
    <row r="10735" spans="1:5">
      <c r="A10735" t="s">
        <v>44</v>
      </c>
      <c r="B10735">
        <v>2014</v>
      </c>
      <c r="C10735">
        <v>34</v>
      </c>
      <c r="D10735">
        <v>17</v>
      </c>
      <c r="E10735">
        <v>3765</v>
      </c>
    </row>
    <row r="10736" spans="1:5">
      <c r="A10736" t="s">
        <v>45</v>
      </c>
      <c r="B10736">
        <v>2014</v>
      </c>
      <c r="C10736">
        <v>34</v>
      </c>
      <c r="D10736">
        <v>3</v>
      </c>
      <c r="E10736">
        <v>503</v>
      </c>
    </row>
    <row r="10737" spans="1:5">
      <c r="A10737" t="s">
        <v>46</v>
      </c>
      <c r="B10737">
        <v>2014</v>
      </c>
      <c r="C10737">
        <v>34</v>
      </c>
      <c r="D10737">
        <v>28</v>
      </c>
      <c r="E10737">
        <v>9082</v>
      </c>
    </row>
    <row r="10738" spans="1:5">
      <c r="A10738" t="s">
        <v>47</v>
      </c>
      <c r="B10738">
        <v>2014</v>
      </c>
      <c r="C10738">
        <v>34</v>
      </c>
      <c r="D10738">
        <v>15</v>
      </c>
      <c r="E10738">
        <v>2088</v>
      </c>
    </row>
    <row r="10739" spans="1:5">
      <c r="A10739" t="s">
        <v>48</v>
      </c>
      <c r="B10739">
        <v>2014</v>
      </c>
      <c r="C10739">
        <v>34</v>
      </c>
      <c r="D10739">
        <v>6</v>
      </c>
      <c r="E10739">
        <v>1063</v>
      </c>
    </row>
    <row r="10740" spans="1:5">
      <c r="A10740" t="s">
        <v>49</v>
      </c>
      <c r="B10740">
        <v>2014</v>
      </c>
      <c r="C10740">
        <v>34</v>
      </c>
      <c r="D10740">
        <v>29</v>
      </c>
      <c r="E10740">
        <v>9809</v>
      </c>
    </row>
    <row r="10741" spans="1:5">
      <c r="A10741" t="s">
        <v>50</v>
      </c>
      <c r="B10741">
        <v>2014</v>
      </c>
      <c r="C10741">
        <v>34</v>
      </c>
      <c r="D10741">
        <v>17</v>
      </c>
      <c r="E10741">
        <v>3699</v>
      </c>
    </row>
    <row r="10742" spans="1:5">
      <c r="A10742" t="s">
        <v>51</v>
      </c>
      <c r="B10742">
        <v>2014</v>
      </c>
      <c r="C10742">
        <v>34</v>
      </c>
      <c r="D10742">
        <v>10</v>
      </c>
      <c r="E10742">
        <v>4424</v>
      </c>
    </row>
    <row r="10743" spans="1:5">
      <c r="A10743" t="s">
        <v>52</v>
      </c>
      <c r="B10743">
        <v>2014</v>
      </c>
      <c r="C10743">
        <v>34</v>
      </c>
      <c r="D10743">
        <v>22</v>
      </c>
      <c r="E10743">
        <v>5693</v>
      </c>
    </row>
    <row r="10744" spans="1:5">
      <c r="A10744" t="s">
        <v>53</v>
      </c>
      <c r="B10744">
        <v>2014</v>
      </c>
      <c r="C10744">
        <v>34</v>
      </c>
      <c r="D10744">
        <v>51</v>
      </c>
      <c r="E10744">
        <v>9986</v>
      </c>
    </row>
    <row r="10745" spans="1:5">
      <c r="A10745" t="s">
        <v>54</v>
      </c>
      <c r="B10745">
        <v>2014</v>
      </c>
      <c r="C10745">
        <v>34</v>
      </c>
      <c r="D10745">
        <v>91</v>
      </c>
      <c r="E10745">
        <v>35231</v>
      </c>
    </row>
    <row r="10746" spans="1:5">
      <c r="A10746" t="s">
        <v>55</v>
      </c>
      <c r="B10746">
        <v>2014</v>
      </c>
      <c r="C10746">
        <v>34</v>
      </c>
      <c r="D10746">
        <v>40</v>
      </c>
      <c r="E10746">
        <v>15930</v>
      </c>
    </row>
    <row r="10747" spans="1:5">
      <c r="A10747" t="s">
        <v>56</v>
      </c>
      <c r="B10747">
        <v>2014</v>
      </c>
      <c r="C10747">
        <v>34</v>
      </c>
      <c r="D10747">
        <v>6</v>
      </c>
      <c r="E10747">
        <v>1361</v>
      </c>
    </row>
    <row r="10748" spans="1:5">
      <c r="A10748" t="s">
        <v>57</v>
      </c>
      <c r="B10748">
        <v>2014</v>
      </c>
      <c r="C10748">
        <v>34</v>
      </c>
      <c r="D10748">
        <v>98</v>
      </c>
      <c r="E10748">
        <v>66302</v>
      </c>
    </row>
    <row r="10749" spans="1:5">
      <c r="A10749" t="s">
        <v>58</v>
      </c>
      <c r="B10749">
        <v>2014</v>
      </c>
      <c r="C10749">
        <v>34</v>
      </c>
      <c r="D10749">
        <v>7</v>
      </c>
      <c r="E10749">
        <v>3035</v>
      </c>
    </row>
    <row r="10750" spans="1:5">
      <c r="A10750" t="s">
        <v>59</v>
      </c>
      <c r="B10750">
        <v>2014</v>
      </c>
      <c r="C10750">
        <v>34</v>
      </c>
      <c r="D10750">
        <v>26</v>
      </c>
      <c r="E10750">
        <v>11336</v>
      </c>
    </row>
    <row r="10751" spans="1:5">
      <c r="A10751" t="s">
        <v>60</v>
      </c>
      <c r="B10751">
        <v>2014</v>
      </c>
      <c r="C10751">
        <v>34</v>
      </c>
      <c r="D10751">
        <v>22</v>
      </c>
      <c r="E10751">
        <v>2289</v>
      </c>
    </row>
    <row r="10752" spans="1:5">
      <c r="A10752" t="s">
        <v>61</v>
      </c>
      <c r="B10752">
        <v>2014</v>
      </c>
      <c r="C10752">
        <v>34</v>
      </c>
      <c r="D10752">
        <v>13</v>
      </c>
      <c r="E10752">
        <v>3230</v>
      </c>
    </row>
    <row r="10753" spans="1:5">
      <c r="A10753" t="s">
        <v>64</v>
      </c>
      <c r="B10753">
        <v>2014</v>
      </c>
      <c r="C10753">
        <v>34</v>
      </c>
      <c r="D10753">
        <v>6</v>
      </c>
      <c r="E10753">
        <v>5089</v>
      </c>
    </row>
    <row r="10754" spans="1:5">
      <c r="A10754" t="s">
        <v>63</v>
      </c>
      <c r="B10754">
        <v>2014</v>
      </c>
      <c r="C10754">
        <v>34</v>
      </c>
      <c r="D10754">
        <v>1</v>
      </c>
      <c r="E10754">
        <v>318</v>
      </c>
    </row>
    <row r="10755" spans="1:5">
      <c r="A10755" t="s">
        <v>62</v>
      </c>
      <c r="B10755">
        <v>2014</v>
      </c>
      <c r="C10755">
        <v>34</v>
      </c>
      <c r="D10755">
        <v>63</v>
      </c>
      <c r="E10755">
        <v>92944</v>
      </c>
    </row>
    <row r="10756" spans="1:5">
      <c r="A10756" t="s">
        <v>6</v>
      </c>
      <c r="B10756">
        <v>2014</v>
      </c>
      <c r="C10756">
        <v>35</v>
      </c>
      <c r="D10756">
        <v>16</v>
      </c>
      <c r="E10756">
        <v>7120</v>
      </c>
    </row>
    <row r="10757" spans="1:5">
      <c r="A10757" t="s">
        <v>12</v>
      </c>
      <c r="B10757">
        <v>2014</v>
      </c>
      <c r="C10757">
        <v>35</v>
      </c>
      <c r="D10757">
        <v>2</v>
      </c>
      <c r="E10757">
        <v>699</v>
      </c>
    </row>
    <row r="10758" spans="1:5">
      <c r="A10758" t="s">
        <v>13</v>
      </c>
      <c r="B10758">
        <v>2014</v>
      </c>
      <c r="C10758">
        <v>35</v>
      </c>
      <c r="D10758">
        <v>40</v>
      </c>
      <c r="E10758">
        <v>19470</v>
      </c>
    </row>
    <row r="10759" spans="1:5">
      <c r="A10759" t="s">
        <v>14</v>
      </c>
      <c r="B10759">
        <v>2014</v>
      </c>
      <c r="C10759">
        <v>35</v>
      </c>
      <c r="D10759">
        <v>4</v>
      </c>
      <c r="E10759">
        <v>1381</v>
      </c>
    </row>
    <row r="10760" spans="1:5">
      <c r="A10760" t="s">
        <v>15</v>
      </c>
      <c r="B10760">
        <v>2014</v>
      </c>
      <c r="C10760">
        <v>35</v>
      </c>
      <c r="D10760">
        <v>76</v>
      </c>
      <c r="E10760">
        <v>27133</v>
      </c>
    </row>
    <row r="10761" spans="1:5">
      <c r="A10761" t="s">
        <v>16</v>
      </c>
      <c r="B10761">
        <v>2014</v>
      </c>
      <c r="C10761">
        <v>35</v>
      </c>
      <c r="D10761">
        <v>6</v>
      </c>
      <c r="E10761">
        <v>4109</v>
      </c>
    </row>
    <row r="10762" spans="1:5">
      <c r="A10762" t="s">
        <v>17</v>
      </c>
      <c r="B10762">
        <v>2014</v>
      </c>
      <c r="C10762">
        <v>35</v>
      </c>
      <c r="D10762">
        <v>4</v>
      </c>
      <c r="E10762">
        <v>1082</v>
      </c>
    </row>
    <row r="10763" spans="1:5">
      <c r="A10763" t="s">
        <v>18</v>
      </c>
      <c r="B10763">
        <v>2014</v>
      </c>
      <c r="C10763">
        <v>35</v>
      </c>
      <c r="D10763">
        <v>7</v>
      </c>
      <c r="E10763">
        <v>1573</v>
      </c>
    </row>
    <row r="10764" spans="1:5">
      <c r="A10764" t="s">
        <v>19</v>
      </c>
      <c r="B10764">
        <v>2014</v>
      </c>
      <c r="C10764">
        <v>35</v>
      </c>
      <c r="D10764">
        <v>1</v>
      </c>
      <c r="E10764">
        <v>1593</v>
      </c>
    </row>
    <row r="10765" spans="1:5">
      <c r="A10765" t="s">
        <v>20</v>
      </c>
      <c r="B10765">
        <v>2014</v>
      </c>
      <c r="C10765">
        <v>35</v>
      </c>
      <c r="D10765">
        <v>0</v>
      </c>
      <c r="E10765">
        <v>0</v>
      </c>
    </row>
    <row r="10766" spans="1:5">
      <c r="A10766" t="s">
        <v>21</v>
      </c>
      <c r="B10766">
        <v>2014</v>
      </c>
      <c r="C10766">
        <v>35</v>
      </c>
      <c r="D10766">
        <v>23</v>
      </c>
      <c r="E10766">
        <v>16962</v>
      </c>
    </row>
    <row r="10767" spans="1:5">
      <c r="A10767" t="s">
        <v>22</v>
      </c>
      <c r="B10767">
        <v>2014</v>
      </c>
      <c r="C10767">
        <v>35</v>
      </c>
      <c r="D10767">
        <v>12</v>
      </c>
      <c r="E10767">
        <v>1131</v>
      </c>
    </row>
    <row r="10768" spans="1:5">
      <c r="A10768" t="s">
        <v>23</v>
      </c>
      <c r="B10768">
        <v>2014</v>
      </c>
      <c r="C10768">
        <v>35</v>
      </c>
      <c r="D10768">
        <v>1</v>
      </c>
      <c r="E10768">
        <v>233</v>
      </c>
    </row>
    <row r="10769" spans="1:5">
      <c r="A10769" t="s">
        <v>24</v>
      </c>
      <c r="B10769">
        <v>2014</v>
      </c>
      <c r="C10769">
        <v>35</v>
      </c>
      <c r="D10769">
        <v>65</v>
      </c>
      <c r="E10769">
        <v>42561</v>
      </c>
    </row>
    <row r="10770" spans="1:5">
      <c r="A10770" t="s">
        <v>25</v>
      </c>
      <c r="B10770">
        <v>2014</v>
      </c>
      <c r="C10770">
        <v>35</v>
      </c>
      <c r="D10770">
        <v>23</v>
      </c>
      <c r="E10770">
        <v>6233</v>
      </c>
    </row>
    <row r="10771" spans="1:5">
      <c r="A10771" t="s">
        <v>26</v>
      </c>
      <c r="B10771">
        <v>2014</v>
      </c>
      <c r="C10771">
        <v>35</v>
      </c>
      <c r="D10771">
        <v>10</v>
      </c>
      <c r="E10771">
        <v>31610</v>
      </c>
    </row>
    <row r="10772" spans="1:5">
      <c r="A10772" t="s">
        <v>27</v>
      </c>
      <c r="B10772">
        <v>2014</v>
      </c>
      <c r="C10772">
        <v>35</v>
      </c>
      <c r="D10772">
        <v>11</v>
      </c>
      <c r="E10772">
        <v>3194</v>
      </c>
    </row>
    <row r="10773" spans="1:5">
      <c r="A10773" t="s">
        <v>28</v>
      </c>
      <c r="B10773">
        <v>2014</v>
      </c>
      <c r="C10773">
        <v>35</v>
      </c>
      <c r="D10773">
        <v>10</v>
      </c>
      <c r="E10773">
        <v>22646</v>
      </c>
    </row>
    <row r="10774" spans="1:5">
      <c r="A10774" t="s">
        <v>29</v>
      </c>
      <c r="B10774">
        <v>2014</v>
      </c>
      <c r="C10774">
        <v>35</v>
      </c>
      <c r="D10774">
        <v>60</v>
      </c>
      <c r="E10774">
        <v>39704</v>
      </c>
    </row>
    <row r="10775" spans="1:5">
      <c r="A10775" t="s">
        <v>30</v>
      </c>
      <c r="B10775">
        <v>2014</v>
      </c>
      <c r="C10775">
        <v>35</v>
      </c>
      <c r="D10775">
        <v>26</v>
      </c>
      <c r="E10775">
        <v>4444</v>
      </c>
    </row>
    <row r="10776" spans="1:5">
      <c r="A10776" t="s">
        <v>31</v>
      </c>
      <c r="B10776">
        <v>2014</v>
      </c>
      <c r="C10776">
        <v>35</v>
      </c>
      <c r="D10776">
        <v>7</v>
      </c>
      <c r="E10776">
        <v>4658</v>
      </c>
    </row>
    <row r="10777" spans="1:5">
      <c r="A10777" t="s">
        <v>32</v>
      </c>
      <c r="B10777">
        <v>2014</v>
      </c>
      <c r="C10777">
        <v>35</v>
      </c>
      <c r="D10777">
        <v>28</v>
      </c>
      <c r="E10777">
        <v>22481</v>
      </c>
    </row>
    <row r="10778" spans="1:5">
      <c r="A10778" t="s">
        <v>33</v>
      </c>
      <c r="B10778">
        <v>2014</v>
      </c>
      <c r="C10778">
        <v>35</v>
      </c>
      <c r="D10778">
        <v>23</v>
      </c>
      <c r="E10778">
        <v>8768</v>
      </c>
    </row>
    <row r="10779" spans="1:5">
      <c r="A10779" t="s">
        <v>34</v>
      </c>
      <c r="B10779">
        <v>2014</v>
      </c>
      <c r="C10779">
        <v>35</v>
      </c>
      <c r="D10779">
        <v>8</v>
      </c>
      <c r="E10779">
        <v>3719</v>
      </c>
    </row>
    <row r="10780" spans="1:5">
      <c r="A10780" t="s">
        <v>35</v>
      </c>
      <c r="B10780">
        <v>2014</v>
      </c>
      <c r="C10780">
        <v>35</v>
      </c>
      <c r="D10780">
        <v>38</v>
      </c>
      <c r="E10780">
        <v>15740</v>
      </c>
    </row>
    <row r="10781" spans="1:5">
      <c r="A10781" t="s">
        <v>36</v>
      </c>
      <c r="B10781">
        <v>2014</v>
      </c>
      <c r="C10781">
        <v>35</v>
      </c>
      <c r="D10781">
        <v>17</v>
      </c>
      <c r="E10781">
        <v>3808</v>
      </c>
    </row>
    <row r="10782" spans="1:5">
      <c r="A10782" t="s">
        <v>37</v>
      </c>
      <c r="B10782">
        <v>2014</v>
      </c>
      <c r="C10782">
        <v>35</v>
      </c>
      <c r="D10782">
        <v>7</v>
      </c>
      <c r="E10782">
        <v>2005</v>
      </c>
    </row>
    <row r="10783" spans="1:5">
      <c r="A10783" t="s">
        <v>38</v>
      </c>
      <c r="B10783">
        <v>2014</v>
      </c>
      <c r="C10783">
        <v>35</v>
      </c>
      <c r="D10783">
        <v>8</v>
      </c>
      <c r="E10783">
        <v>1093</v>
      </c>
    </row>
    <row r="10784" spans="1:5">
      <c r="A10784" t="s">
        <v>39</v>
      </c>
      <c r="B10784">
        <v>2014</v>
      </c>
      <c r="C10784">
        <v>35</v>
      </c>
      <c r="D10784">
        <v>28</v>
      </c>
      <c r="E10784">
        <v>14567</v>
      </c>
    </row>
    <row r="10785" spans="1:5">
      <c r="A10785" t="s">
        <v>40</v>
      </c>
      <c r="B10785">
        <v>2014</v>
      </c>
      <c r="C10785">
        <v>35</v>
      </c>
      <c r="D10785">
        <v>14</v>
      </c>
      <c r="E10785">
        <v>2265</v>
      </c>
    </row>
    <row r="10786" spans="1:5">
      <c r="A10786" t="s">
        <v>41</v>
      </c>
      <c r="B10786">
        <v>2014</v>
      </c>
      <c r="C10786">
        <v>35</v>
      </c>
      <c r="D10786">
        <v>19</v>
      </c>
      <c r="E10786">
        <v>5047</v>
      </c>
    </row>
    <row r="10787" spans="1:5">
      <c r="A10787" t="s">
        <v>42</v>
      </c>
      <c r="B10787">
        <v>2014</v>
      </c>
      <c r="C10787">
        <v>35</v>
      </c>
      <c r="D10787">
        <v>16</v>
      </c>
      <c r="E10787">
        <v>7580</v>
      </c>
    </row>
    <row r="10788" spans="1:5">
      <c r="A10788" t="s">
        <v>43</v>
      </c>
      <c r="B10788">
        <v>2014</v>
      </c>
      <c r="C10788">
        <v>35</v>
      </c>
      <c r="D10788">
        <v>124</v>
      </c>
      <c r="E10788">
        <v>12448</v>
      </c>
    </row>
    <row r="10789" spans="1:5">
      <c r="A10789" t="s">
        <v>44</v>
      </c>
      <c r="B10789">
        <v>2014</v>
      </c>
      <c r="C10789">
        <v>35</v>
      </c>
      <c r="D10789">
        <v>17</v>
      </c>
      <c r="E10789">
        <v>4416</v>
      </c>
    </row>
    <row r="10790" spans="1:5">
      <c r="A10790" t="s">
        <v>45</v>
      </c>
      <c r="B10790">
        <v>2014</v>
      </c>
      <c r="C10790">
        <v>35</v>
      </c>
      <c r="D10790">
        <v>2</v>
      </c>
      <c r="E10790">
        <v>198</v>
      </c>
    </row>
    <row r="10791" spans="1:5">
      <c r="A10791" t="s">
        <v>46</v>
      </c>
      <c r="B10791">
        <v>2014</v>
      </c>
      <c r="C10791">
        <v>35</v>
      </c>
      <c r="D10791">
        <v>27</v>
      </c>
      <c r="E10791">
        <v>9685</v>
      </c>
    </row>
    <row r="10792" spans="1:5">
      <c r="A10792" t="s">
        <v>47</v>
      </c>
      <c r="B10792">
        <v>2014</v>
      </c>
      <c r="C10792">
        <v>35</v>
      </c>
      <c r="D10792">
        <v>16</v>
      </c>
      <c r="E10792">
        <v>2616</v>
      </c>
    </row>
    <row r="10793" spans="1:5">
      <c r="A10793" t="s">
        <v>48</v>
      </c>
      <c r="B10793">
        <v>2014</v>
      </c>
      <c r="C10793">
        <v>35</v>
      </c>
      <c r="D10793">
        <v>6</v>
      </c>
      <c r="E10793">
        <v>1023</v>
      </c>
    </row>
    <row r="10794" spans="1:5">
      <c r="A10794" t="s">
        <v>49</v>
      </c>
      <c r="B10794">
        <v>2014</v>
      </c>
      <c r="C10794">
        <v>35</v>
      </c>
      <c r="D10794">
        <v>30</v>
      </c>
      <c r="E10794">
        <v>10883</v>
      </c>
    </row>
    <row r="10795" spans="1:5">
      <c r="A10795" t="s">
        <v>50</v>
      </c>
      <c r="B10795">
        <v>2014</v>
      </c>
      <c r="C10795">
        <v>35</v>
      </c>
      <c r="D10795">
        <v>16</v>
      </c>
      <c r="E10795">
        <v>3821</v>
      </c>
    </row>
    <row r="10796" spans="1:5">
      <c r="A10796" t="s">
        <v>51</v>
      </c>
      <c r="B10796">
        <v>2014</v>
      </c>
      <c r="C10796">
        <v>35</v>
      </c>
      <c r="D10796">
        <v>9</v>
      </c>
      <c r="E10796">
        <v>4634</v>
      </c>
    </row>
    <row r="10797" spans="1:5">
      <c r="A10797" t="s">
        <v>52</v>
      </c>
      <c r="B10797">
        <v>2014</v>
      </c>
      <c r="C10797">
        <v>35</v>
      </c>
      <c r="D10797">
        <v>22</v>
      </c>
      <c r="E10797">
        <v>5399</v>
      </c>
    </row>
    <row r="10798" spans="1:5">
      <c r="A10798" t="s">
        <v>53</v>
      </c>
      <c r="B10798">
        <v>2014</v>
      </c>
      <c r="C10798">
        <v>35</v>
      </c>
      <c r="D10798">
        <v>50</v>
      </c>
      <c r="E10798">
        <v>10569</v>
      </c>
    </row>
    <row r="10799" spans="1:5">
      <c r="A10799" t="s">
        <v>54</v>
      </c>
      <c r="B10799">
        <v>2014</v>
      </c>
      <c r="C10799">
        <v>35</v>
      </c>
      <c r="D10799">
        <v>91</v>
      </c>
      <c r="E10799">
        <v>35898</v>
      </c>
    </row>
    <row r="10800" spans="1:5">
      <c r="A10800" t="s">
        <v>55</v>
      </c>
      <c r="B10800">
        <v>2014</v>
      </c>
      <c r="C10800">
        <v>35</v>
      </c>
      <c r="D10800">
        <v>40</v>
      </c>
      <c r="E10800">
        <v>15854</v>
      </c>
    </row>
    <row r="10801" spans="1:5">
      <c r="A10801" t="s">
        <v>56</v>
      </c>
      <c r="B10801">
        <v>2014</v>
      </c>
      <c r="C10801">
        <v>35</v>
      </c>
      <c r="D10801">
        <v>7</v>
      </c>
      <c r="E10801">
        <v>1506</v>
      </c>
    </row>
    <row r="10802" spans="1:5">
      <c r="A10802" t="s">
        <v>57</v>
      </c>
      <c r="B10802">
        <v>2014</v>
      </c>
      <c r="C10802">
        <v>35</v>
      </c>
      <c r="D10802">
        <v>92</v>
      </c>
      <c r="E10802">
        <v>60246</v>
      </c>
    </row>
    <row r="10803" spans="1:5">
      <c r="A10803" t="s">
        <v>58</v>
      </c>
      <c r="B10803">
        <v>2014</v>
      </c>
      <c r="C10803">
        <v>35</v>
      </c>
      <c r="D10803">
        <v>7</v>
      </c>
      <c r="E10803">
        <v>2175</v>
      </c>
    </row>
    <row r="10804" spans="1:5">
      <c r="A10804" t="s">
        <v>59</v>
      </c>
      <c r="B10804">
        <v>2014</v>
      </c>
      <c r="C10804">
        <v>35</v>
      </c>
      <c r="D10804">
        <v>28</v>
      </c>
      <c r="E10804">
        <v>11587</v>
      </c>
    </row>
    <row r="10805" spans="1:5">
      <c r="A10805" t="s">
        <v>60</v>
      </c>
      <c r="B10805">
        <v>2014</v>
      </c>
      <c r="C10805">
        <v>35</v>
      </c>
      <c r="D10805">
        <v>22</v>
      </c>
      <c r="E10805">
        <v>3080</v>
      </c>
    </row>
    <row r="10806" spans="1:5">
      <c r="A10806" t="s">
        <v>61</v>
      </c>
      <c r="B10806">
        <v>2014</v>
      </c>
      <c r="C10806">
        <v>35</v>
      </c>
      <c r="D10806">
        <v>12</v>
      </c>
      <c r="E10806">
        <v>3471</v>
      </c>
    </row>
    <row r="10807" spans="1:5">
      <c r="A10807" t="s">
        <v>64</v>
      </c>
      <c r="B10807">
        <v>2014</v>
      </c>
      <c r="C10807">
        <v>35</v>
      </c>
      <c r="D10807">
        <v>6</v>
      </c>
      <c r="E10807">
        <v>5421</v>
      </c>
    </row>
    <row r="10808" spans="1:5">
      <c r="A10808" t="s">
        <v>63</v>
      </c>
      <c r="B10808">
        <v>2014</v>
      </c>
      <c r="C10808">
        <v>35</v>
      </c>
      <c r="D10808">
        <v>1</v>
      </c>
      <c r="E10808">
        <v>334</v>
      </c>
    </row>
    <row r="10809" spans="1:5">
      <c r="A10809" t="s">
        <v>62</v>
      </c>
      <c r="B10809">
        <v>2014</v>
      </c>
      <c r="C10809">
        <v>35</v>
      </c>
      <c r="D10809">
        <v>61</v>
      </c>
      <c r="E10809">
        <v>92184</v>
      </c>
    </row>
    <row r="10810" spans="1:5">
      <c r="A10810" t="s">
        <v>6</v>
      </c>
      <c r="B10810">
        <v>2014</v>
      </c>
      <c r="C10810">
        <v>36</v>
      </c>
      <c r="D10810">
        <v>17</v>
      </c>
      <c r="E10810">
        <v>6603</v>
      </c>
    </row>
    <row r="10811" spans="1:5">
      <c r="A10811" t="s">
        <v>12</v>
      </c>
      <c r="B10811">
        <v>2014</v>
      </c>
      <c r="C10811">
        <v>36</v>
      </c>
      <c r="D10811">
        <v>2</v>
      </c>
      <c r="E10811">
        <v>693</v>
      </c>
    </row>
    <row r="10812" spans="1:5">
      <c r="A10812" t="s">
        <v>13</v>
      </c>
      <c r="B10812">
        <v>2014</v>
      </c>
      <c r="C10812">
        <v>36</v>
      </c>
      <c r="D10812">
        <v>45</v>
      </c>
      <c r="E10812">
        <v>18287</v>
      </c>
    </row>
    <row r="10813" spans="1:5">
      <c r="A10813" t="s">
        <v>14</v>
      </c>
      <c r="B10813">
        <v>2014</v>
      </c>
      <c r="C10813">
        <v>36</v>
      </c>
      <c r="D10813">
        <v>4</v>
      </c>
      <c r="E10813">
        <v>1237</v>
      </c>
    </row>
    <row r="10814" spans="1:5">
      <c r="A10814" t="s">
        <v>15</v>
      </c>
      <c r="B10814">
        <v>2014</v>
      </c>
      <c r="C10814">
        <v>36</v>
      </c>
      <c r="D10814">
        <v>70</v>
      </c>
      <c r="E10814">
        <v>21986</v>
      </c>
    </row>
    <row r="10815" spans="1:5">
      <c r="A10815" t="s">
        <v>16</v>
      </c>
      <c r="B10815">
        <v>2014</v>
      </c>
      <c r="C10815">
        <v>36</v>
      </c>
      <c r="D10815">
        <v>6</v>
      </c>
      <c r="E10815">
        <v>2133</v>
      </c>
    </row>
    <row r="10816" spans="1:5">
      <c r="A10816" t="s">
        <v>17</v>
      </c>
      <c r="B10816">
        <v>2014</v>
      </c>
      <c r="C10816">
        <v>36</v>
      </c>
      <c r="D10816">
        <v>5</v>
      </c>
      <c r="E10816">
        <v>1431</v>
      </c>
    </row>
    <row r="10817" spans="1:5">
      <c r="A10817" t="s">
        <v>18</v>
      </c>
      <c r="B10817">
        <v>2014</v>
      </c>
      <c r="C10817">
        <v>36</v>
      </c>
      <c r="D10817">
        <v>7</v>
      </c>
      <c r="E10817">
        <v>1230</v>
      </c>
    </row>
    <row r="10818" spans="1:5">
      <c r="A10818" t="s">
        <v>19</v>
      </c>
      <c r="B10818">
        <v>2014</v>
      </c>
      <c r="C10818">
        <v>36</v>
      </c>
      <c r="D10818">
        <v>1</v>
      </c>
      <c r="E10818">
        <v>1155</v>
      </c>
    </row>
    <row r="10819" spans="1:5">
      <c r="A10819" t="s">
        <v>20</v>
      </c>
      <c r="B10819">
        <v>2014</v>
      </c>
      <c r="C10819">
        <v>36</v>
      </c>
      <c r="D10819">
        <v>0</v>
      </c>
      <c r="E10819">
        <v>0</v>
      </c>
    </row>
    <row r="10820" spans="1:5">
      <c r="A10820" t="s">
        <v>21</v>
      </c>
      <c r="B10820">
        <v>2014</v>
      </c>
      <c r="C10820">
        <v>36</v>
      </c>
      <c r="D10820">
        <v>21</v>
      </c>
      <c r="E10820">
        <v>17816</v>
      </c>
    </row>
    <row r="10821" spans="1:5">
      <c r="A10821" t="s">
        <v>22</v>
      </c>
      <c r="B10821">
        <v>2014</v>
      </c>
      <c r="C10821">
        <v>36</v>
      </c>
      <c r="D10821">
        <v>13</v>
      </c>
      <c r="E10821">
        <v>1292</v>
      </c>
    </row>
    <row r="10822" spans="1:5">
      <c r="A10822" t="s">
        <v>23</v>
      </c>
      <c r="B10822">
        <v>2014</v>
      </c>
      <c r="C10822">
        <v>36</v>
      </c>
      <c r="D10822">
        <v>1</v>
      </c>
      <c r="E10822">
        <v>259</v>
      </c>
    </row>
    <row r="10823" spans="1:5">
      <c r="A10823" t="s">
        <v>24</v>
      </c>
      <c r="B10823">
        <v>2014</v>
      </c>
      <c r="C10823">
        <v>36</v>
      </c>
      <c r="D10823">
        <v>82</v>
      </c>
      <c r="E10823">
        <v>47757</v>
      </c>
    </row>
    <row r="10824" spans="1:5">
      <c r="A10824" t="s">
        <v>25</v>
      </c>
      <c r="B10824">
        <v>2014</v>
      </c>
      <c r="C10824">
        <v>36</v>
      </c>
      <c r="D10824">
        <v>23</v>
      </c>
      <c r="E10824">
        <v>6115</v>
      </c>
    </row>
    <row r="10825" spans="1:5">
      <c r="A10825" t="s">
        <v>26</v>
      </c>
      <c r="B10825">
        <v>2014</v>
      </c>
      <c r="C10825">
        <v>36</v>
      </c>
      <c r="D10825">
        <v>4</v>
      </c>
      <c r="E10825">
        <v>878</v>
      </c>
    </row>
    <row r="10826" spans="1:5">
      <c r="A10826" t="s">
        <v>27</v>
      </c>
      <c r="B10826">
        <v>2014</v>
      </c>
      <c r="C10826">
        <v>36</v>
      </c>
      <c r="D10826">
        <v>9</v>
      </c>
      <c r="E10826">
        <v>2540</v>
      </c>
    </row>
    <row r="10827" spans="1:5">
      <c r="A10827" t="s">
        <v>28</v>
      </c>
      <c r="B10827">
        <v>2014</v>
      </c>
      <c r="C10827">
        <v>36</v>
      </c>
      <c r="D10827">
        <v>10</v>
      </c>
      <c r="E10827">
        <v>16237</v>
      </c>
    </row>
    <row r="10828" spans="1:5">
      <c r="A10828" t="s">
        <v>29</v>
      </c>
      <c r="B10828">
        <v>2014</v>
      </c>
      <c r="C10828">
        <v>36</v>
      </c>
      <c r="D10828">
        <v>64</v>
      </c>
      <c r="E10828">
        <v>43188</v>
      </c>
    </row>
    <row r="10829" spans="1:5">
      <c r="A10829" t="s">
        <v>30</v>
      </c>
      <c r="B10829">
        <v>2014</v>
      </c>
      <c r="C10829">
        <v>36</v>
      </c>
      <c r="D10829">
        <v>26</v>
      </c>
      <c r="E10829">
        <v>3963</v>
      </c>
    </row>
    <row r="10830" spans="1:5">
      <c r="A10830" t="s">
        <v>31</v>
      </c>
      <c r="B10830">
        <v>2014</v>
      </c>
      <c r="C10830">
        <v>36</v>
      </c>
      <c r="D10830">
        <v>7</v>
      </c>
      <c r="E10830">
        <v>4775</v>
      </c>
    </row>
    <row r="10831" spans="1:5">
      <c r="A10831" t="s">
        <v>32</v>
      </c>
      <c r="B10831">
        <v>2014</v>
      </c>
      <c r="C10831">
        <v>36</v>
      </c>
      <c r="D10831">
        <v>29</v>
      </c>
      <c r="E10831">
        <v>20422</v>
      </c>
    </row>
    <row r="10832" spans="1:5">
      <c r="A10832" t="s">
        <v>33</v>
      </c>
      <c r="B10832">
        <v>2014</v>
      </c>
      <c r="C10832">
        <v>36</v>
      </c>
      <c r="D10832">
        <v>28</v>
      </c>
      <c r="E10832">
        <v>7772</v>
      </c>
    </row>
    <row r="10833" spans="1:5">
      <c r="A10833" t="s">
        <v>34</v>
      </c>
      <c r="B10833">
        <v>2014</v>
      </c>
      <c r="C10833">
        <v>36</v>
      </c>
      <c r="D10833">
        <v>8</v>
      </c>
      <c r="E10833">
        <v>3429</v>
      </c>
    </row>
    <row r="10834" spans="1:5">
      <c r="A10834" t="s">
        <v>35</v>
      </c>
      <c r="B10834">
        <v>2014</v>
      </c>
      <c r="C10834">
        <v>36</v>
      </c>
      <c r="D10834">
        <v>39</v>
      </c>
      <c r="E10834">
        <v>16099</v>
      </c>
    </row>
    <row r="10835" spans="1:5">
      <c r="A10835" t="s">
        <v>36</v>
      </c>
      <c r="B10835">
        <v>2014</v>
      </c>
      <c r="C10835">
        <v>36</v>
      </c>
      <c r="D10835">
        <v>16</v>
      </c>
      <c r="E10835">
        <v>2932</v>
      </c>
    </row>
    <row r="10836" spans="1:5">
      <c r="A10836" t="s">
        <v>37</v>
      </c>
      <c r="B10836">
        <v>2014</v>
      </c>
      <c r="C10836">
        <v>36</v>
      </c>
      <c r="D10836">
        <v>7</v>
      </c>
      <c r="E10836">
        <v>1952</v>
      </c>
    </row>
    <row r="10837" spans="1:5">
      <c r="A10837" t="s">
        <v>38</v>
      </c>
      <c r="B10837">
        <v>2014</v>
      </c>
      <c r="C10837">
        <v>36</v>
      </c>
      <c r="D10837">
        <v>7</v>
      </c>
      <c r="E10837">
        <v>834</v>
      </c>
    </row>
    <row r="10838" spans="1:5">
      <c r="A10838" t="s">
        <v>39</v>
      </c>
      <c r="B10838">
        <v>2014</v>
      </c>
      <c r="C10838">
        <v>36</v>
      </c>
      <c r="D10838">
        <v>28</v>
      </c>
      <c r="E10838">
        <v>13776</v>
      </c>
    </row>
    <row r="10839" spans="1:5">
      <c r="A10839" t="s">
        <v>40</v>
      </c>
      <c r="B10839">
        <v>2014</v>
      </c>
      <c r="C10839">
        <v>36</v>
      </c>
      <c r="D10839">
        <v>15</v>
      </c>
      <c r="E10839">
        <v>1960</v>
      </c>
    </row>
    <row r="10840" spans="1:5">
      <c r="A10840" t="s">
        <v>41</v>
      </c>
      <c r="B10840">
        <v>2014</v>
      </c>
      <c r="C10840">
        <v>36</v>
      </c>
      <c r="D10840">
        <v>22</v>
      </c>
      <c r="E10840">
        <v>5968</v>
      </c>
    </row>
    <row r="10841" spans="1:5">
      <c r="A10841" t="s">
        <v>42</v>
      </c>
      <c r="B10841">
        <v>2014</v>
      </c>
      <c r="C10841">
        <v>36</v>
      </c>
      <c r="D10841">
        <v>15</v>
      </c>
      <c r="E10841">
        <v>6982</v>
      </c>
    </row>
    <row r="10842" spans="1:5">
      <c r="A10842" t="s">
        <v>43</v>
      </c>
      <c r="B10842">
        <v>2014</v>
      </c>
      <c r="C10842">
        <v>36</v>
      </c>
      <c r="D10842">
        <v>124</v>
      </c>
      <c r="E10842">
        <v>10660</v>
      </c>
    </row>
    <row r="10843" spans="1:5">
      <c r="A10843" t="s">
        <v>44</v>
      </c>
      <c r="B10843">
        <v>2014</v>
      </c>
      <c r="C10843">
        <v>36</v>
      </c>
      <c r="D10843">
        <v>16</v>
      </c>
      <c r="E10843">
        <v>3809</v>
      </c>
    </row>
    <row r="10844" spans="1:5">
      <c r="A10844" t="s">
        <v>45</v>
      </c>
      <c r="B10844">
        <v>2014</v>
      </c>
      <c r="C10844">
        <v>36</v>
      </c>
      <c r="D10844">
        <v>1</v>
      </c>
      <c r="E10844">
        <v>143</v>
      </c>
    </row>
    <row r="10845" spans="1:5">
      <c r="A10845" t="s">
        <v>46</v>
      </c>
      <c r="B10845">
        <v>2014</v>
      </c>
      <c r="C10845">
        <v>36</v>
      </c>
      <c r="D10845">
        <v>26</v>
      </c>
      <c r="E10845">
        <v>8173</v>
      </c>
    </row>
    <row r="10846" spans="1:5">
      <c r="A10846" t="s">
        <v>47</v>
      </c>
      <c r="B10846">
        <v>2014</v>
      </c>
      <c r="C10846">
        <v>36</v>
      </c>
      <c r="D10846">
        <v>16</v>
      </c>
      <c r="E10846">
        <v>1972</v>
      </c>
    </row>
    <row r="10847" spans="1:5">
      <c r="A10847" t="s">
        <v>48</v>
      </c>
      <c r="B10847">
        <v>2014</v>
      </c>
      <c r="C10847">
        <v>36</v>
      </c>
      <c r="D10847">
        <v>6</v>
      </c>
      <c r="E10847">
        <v>863</v>
      </c>
    </row>
    <row r="10848" spans="1:5">
      <c r="A10848" t="s">
        <v>49</v>
      </c>
      <c r="B10848">
        <v>2014</v>
      </c>
      <c r="C10848">
        <v>36</v>
      </c>
      <c r="D10848">
        <v>31</v>
      </c>
      <c r="E10848">
        <v>11582</v>
      </c>
    </row>
    <row r="10849" spans="1:5">
      <c r="A10849" t="s">
        <v>50</v>
      </c>
      <c r="B10849">
        <v>2014</v>
      </c>
      <c r="C10849">
        <v>36</v>
      </c>
      <c r="D10849">
        <v>17</v>
      </c>
      <c r="E10849">
        <v>4313</v>
      </c>
    </row>
    <row r="10850" spans="1:5">
      <c r="A10850" t="s">
        <v>51</v>
      </c>
      <c r="B10850">
        <v>2014</v>
      </c>
      <c r="C10850">
        <v>36</v>
      </c>
      <c r="D10850">
        <v>10</v>
      </c>
      <c r="E10850">
        <v>4032</v>
      </c>
    </row>
    <row r="10851" spans="1:5">
      <c r="A10851" t="s">
        <v>52</v>
      </c>
      <c r="B10851">
        <v>2014</v>
      </c>
      <c r="C10851">
        <v>36</v>
      </c>
      <c r="D10851">
        <v>22</v>
      </c>
      <c r="E10851">
        <v>4244</v>
      </c>
    </row>
    <row r="10852" spans="1:5">
      <c r="A10852" t="s">
        <v>53</v>
      </c>
      <c r="B10852">
        <v>2014</v>
      </c>
      <c r="C10852">
        <v>36</v>
      </c>
      <c r="D10852">
        <v>48</v>
      </c>
      <c r="E10852">
        <v>8911</v>
      </c>
    </row>
    <row r="10853" spans="1:5">
      <c r="A10853" t="s">
        <v>54</v>
      </c>
      <c r="B10853">
        <v>2014</v>
      </c>
      <c r="C10853">
        <v>36</v>
      </c>
      <c r="D10853">
        <v>89</v>
      </c>
      <c r="E10853">
        <v>30190</v>
      </c>
    </row>
    <row r="10854" spans="1:5">
      <c r="A10854" t="s">
        <v>55</v>
      </c>
      <c r="B10854">
        <v>2014</v>
      </c>
      <c r="C10854">
        <v>36</v>
      </c>
      <c r="D10854">
        <v>13</v>
      </c>
      <c r="E10854">
        <v>5719</v>
      </c>
    </row>
    <row r="10855" spans="1:5">
      <c r="A10855" t="s">
        <v>56</v>
      </c>
      <c r="B10855">
        <v>2014</v>
      </c>
      <c r="C10855">
        <v>36</v>
      </c>
      <c r="D10855">
        <v>6</v>
      </c>
      <c r="E10855">
        <v>1257</v>
      </c>
    </row>
    <row r="10856" spans="1:5">
      <c r="A10856" t="s">
        <v>57</v>
      </c>
      <c r="B10856">
        <v>2014</v>
      </c>
      <c r="C10856">
        <v>36</v>
      </c>
      <c r="D10856">
        <v>101</v>
      </c>
      <c r="E10856">
        <v>67723</v>
      </c>
    </row>
    <row r="10857" spans="1:5">
      <c r="A10857" t="s">
        <v>58</v>
      </c>
      <c r="B10857">
        <v>2014</v>
      </c>
      <c r="C10857">
        <v>36</v>
      </c>
      <c r="D10857">
        <v>7</v>
      </c>
      <c r="E10857">
        <v>2735</v>
      </c>
    </row>
    <row r="10858" spans="1:5">
      <c r="A10858" t="s">
        <v>59</v>
      </c>
      <c r="B10858">
        <v>2014</v>
      </c>
      <c r="C10858">
        <v>36</v>
      </c>
      <c r="D10858">
        <v>29</v>
      </c>
      <c r="E10858">
        <v>10733</v>
      </c>
    </row>
    <row r="10859" spans="1:5">
      <c r="A10859" t="s">
        <v>60</v>
      </c>
      <c r="B10859">
        <v>2014</v>
      </c>
      <c r="C10859">
        <v>36</v>
      </c>
      <c r="D10859">
        <v>23</v>
      </c>
      <c r="E10859">
        <v>3256</v>
      </c>
    </row>
    <row r="10860" spans="1:5">
      <c r="A10860" t="s">
        <v>61</v>
      </c>
      <c r="B10860">
        <v>2014</v>
      </c>
      <c r="C10860">
        <v>36</v>
      </c>
      <c r="D10860">
        <v>13</v>
      </c>
      <c r="E10860">
        <v>1906</v>
      </c>
    </row>
    <row r="10861" spans="1:5">
      <c r="A10861" t="s">
        <v>64</v>
      </c>
      <c r="B10861">
        <v>2014</v>
      </c>
      <c r="C10861">
        <v>36</v>
      </c>
      <c r="D10861">
        <v>6</v>
      </c>
      <c r="E10861">
        <v>5565</v>
      </c>
    </row>
    <row r="10862" spans="1:5">
      <c r="A10862" t="s">
        <v>63</v>
      </c>
      <c r="B10862">
        <v>2014</v>
      </c>
      <c r="C10862">
        <v>36</v>
      </c>
      <c r="D10862">
        <v>1</v>
      </c>
      <c r="E10862">
        <v>380</v>
      </c>
    </row>
    <row r="10863" spans="1:5">
      <c r="A10863" t="s">
        <v>62</v>
      </c>
      <c r="B10863">
        <v>2014</v>
      </c>
      <c r="C10863">
        <v>36</v>
      </c>
      <c r="D10863">
        <v>63</v>
      </c>
      <c r="E10863">
        <v>94381</v>
      </c>
    </row>
    <row r="10864" spans="1:5">
      <c r="A10864" t="s">
        <v>6</v>
      </c>
      <c r="B10864">
        <v>2014</v>
      </c>
      <c r="C10864">
        <v>37</v>
      </c>
      <c r="D10864">
        <v>15</v>
      </c>
      <c r="E10864">
        <v>6720</v>
      </c>
    </row>
    <row r="10865" spans="1:5">
      <c r="A10865" t="s">
        <v>12</v>
      </c>
      <c r="B10865">
        <v>2014</v>
      </c>
      <c r="C10865">
        <v>37</v>
      </c>
      <c r="D10865">
        <v>2</v>
      </c>
      <c r="E10865">
        <v>700</v>
      </c>
    </row>
    <row r="10866" spans="1:5">
      <c r="A10866" t="s">
        <v>13</v>
      </c>
      <c r="B10866">
        <v>2014</v>
      </c>
      <c r="C10866">
        <v>37</v>
      </c>
      <c r="D10866">
        <v>46</v>
      </c>
      <c r="E10866">
        <v>22153</v>
      </c>
    </row>
    <row r="10867" spans="1:5">
      <c r="A10867" t="s">
        <v>14</v>
      </c>
      <c r="B10867">
        <v>2014</v>
      </c>
      <c r="C10867">
        <v>37</v>
      </c>
      <c r="D10867">
        <v>4</v>
      </c>
      <c r="E10867">
        <v>1434</v>
      </c>
    </row>
    <row r="10868" spans="1:5">
      <c r="A10868" t="s">
        <v>15</v>
      </c>
      <c r="B10868">
        <v>2014</v>
      </c>
      <c r="C10868">
        <v>37</v>
      </c>
      <c r="D10868">
        <v>67</v>
      </c>
      <c r="E10868">
        <v>25698</v>
      </c>
    </row>
    <row r="10869" spans="1:5">
      <c r="A10869" t="s">
        <v>16</v>
      </c>
      <c r="B10869">
        <v>2014</v>
      </c>
      <c r="C10869">
        <v>37</v>
      </c>
      <c r="D10869">
        <v>5</v>
      </c>
      <c r="E10869">
        <v>3302</v>
      </c>
    </row>
    <row r="10870" spans="1:5">
      <c r="A10870" t="s">
        <v>17</v>
      </c>
      <c r="B10870">
        <v>2014</v>
      </c>
      <c r="C10870">
        <v>37</v>
      </c>
      <c r="D10870">
        <v>5</v>
      </c>
      <c r="E10870">
        <v>879</v>
      </c>
    </row>
    <row r="10871" spans="1:5">
      <c r="A10871" t="s">
        <v>18</v>
      </c>
      <c r="B10871">
        <v>2014</v>
      </c>
      <c r="C10871">
        <v>37</v>
      </c>
      <c r="D10871">
        <v>7</v>
      </c>
      <c r="E10871">
        <v>1484</v>
      </c>
    </row>
    <row r="10872" spans="1:5">
      <c r="A10872" t="s">
        <v>19</v>
      </c>
      <c r="B10872">
        <v>2014</v>
      </c>
      <c r="C10872">
        <v>37</v>
      </c>
      <c r="D10872">
        <v>1</v>
      </c>
      <c r="E10872">
        <v>1373</v>
      </c>
    </row>
    <row r="10873" spans="1:5">
      <c r="A10873" t="s">
        <v>20</v>
      </c>
      <c r="B10873">
        <v>2014</v>
      </c>
      <c r="C10873">
        <v>37</v>
      </c>
      <c r="D10873">
        <v>0</v>
      </c>
      <c r="E10873">
        <v>0</v>
      </c>
    </row>
    <row r="10874" spans="1:5">
      <c r="A10874" t="s">
        <v>21</v>
      </c>
      <c r="B10874">
        <v>2014</v>
      </c>
      <c r="C10874">
        <v>37</v>
      </c>
      <c r="D10874">
        <v>23</v>
      </c>
      <c r="E10874">
        <v>23302</v>
      </c>
    </row>
    <row r="10875" spans="1:5">
      <c r="A10875" t="s">
        <v>22</v>
      </c>
      <c r="B10875">
        <v>2014</v>
      </c>
      <c r="C10875">
        <v>37</v>
      </c>
      <c r="D10875">
        <v>13</v>
      </c>
      <c r="E10875">
        <v>1499</v>
      </c>
    </row>
    <row r="10876" spans="1:5">
      <c r="A10876" t="s">
        <v>23</v>
      </c>
      <c r="B10876">
        <v>2014</v>
      </c>
      <c r="C10876">
        <v>37</v>
      </c>
      <c r="D10876">
        <v>1</v>
      </c>
      <c r="E10876">
        <v>330</v>
      </c>
    </row>
    <row r="10877" spans="1:5">
      <c r="A10877" t="s">
        <v>24</v>
      </c>
      <c r="B10877">
        <v>2014</v>
      </c>
      <c r="C10877">
        <v>37</v>
      </c>
      <c r="D10877">
        <v>82</v>
      </c>
      <c r="E10877">
        <v>52363</v>
      </c>
    </row>
    <row r="10878" spans="1:5">
      <c r="A10878" t="s">
        <v>25</v>
      </c>
      <c r="B10878">
        <v>2014</v>
      </c>
      <c r="C10878">
        <v>37</v>
      </c>
      <c r="D10878">
        <v>23</v>
      </c>
      <c r="E10878">
        <v>6599</v>
      </c>
    </row>
    <row r="10879" spans="1:5">
      <c r="A10879" t="s">
        <v>26</v>
      </c>
      <c r="B10879">
        <v>2014</v>
      </c>
      <c r="C10879">
        <v>37</v>
      </c>
      <c r="D10879">
        <v>9</v>
      </c>
      <c r="E10879">
        <v>31683</v>
      </c>
    </row>
    <row r="10880" spans="1:5">
      <c r="A10880" t="s">
        <v>27</v>
      </c>
      <c r="B10880">
        <v>2014</v>
      </c>
      <c r="C10880">
        <v>37</v>
      </c>
      <c r="D10880">
        <v>10</v>
      </c>
      <c r="E10880">
        <v>2255</v>
      </c>
    </row>
    <row r="10881" spans="1:5">
      <c r="A10881" t="s">
        <v>28</v>
      </c>
      <c r="B10881">
        <v>2014</v>
      </c>
      <c r="C10881">
        <v>37</v>
      </c>
      <c r="D10881">
        <v>10</v>
      </c>
      <c r="E10881">
        <v>20137</v>
      </c>
    </row>
    <row r="10882" spans="1:5">
      <c r="A10882" t="s">
        <v>29</v>
      </c>
      <c r="B10882">
        <v>2014</v>
      </c>
      <c r="C10882">
        <v>37</v>
      </c>
      <c r="D10882">
        <v>61</v>
      </c>
      <c r="E10882">
        <v>45949</v>
      </c>
    </row>
    <row r="10883" spans="1:5">
      <c r="A10883" t="s">
        <v>30</v>
      </c>
      <c r="B10883">
        <v>2014</v>
      </c>
      <c r="C10883">
        <v>37</v>
      </c>
      <c r="D10883">
        <v>25</v>
      </c>
      <c r="E10883">
        <v>4277</v>
      </c>
    </row>
    <row r="10884" spans="1:5">
      <c r="A10884" t="s">
        <v>31</v>
      </c>
      <c r="B10884">
        <v>2014</v>
      </c>
      <c r="C10884">
        <v>37</v>
      </c>
      <c r="D10884">
        <v>6</v>
      </c>
      <c r="E10884">
        <v>1543</v>
      </c>
    </row>
    <row r="10885" spans="1:5">
      <c r="A10885" t="s">
        <v>32</v>
      </c>
      <c r="B10885">
        <v>2014</v>
      </c>
      <c r="C10885">
        <v>37</v>
      </c>
      <c r="D10885">
        <v>28</v>
      </c>
      <c r="E10885">
        <v>24154</v>
      </c>
    </row>
    <row r="10886" spans="1:5">
      <c r="A10886" t="s">
        <v>33</v>
      </c>
      <c r="B10886">
        <v>2014</v>
      </c>
      <c r="C10886">
        <v>37</v>
      </c>
      <c r="D10886">
        <v>31</v>
      </c>
      <c r="E10886">
        <v>11917</v>
      </c>
    </row>
    <row r="10887" spans="1:5">
      <c r="A10887" t="s">
        <v>34</v>
      </c>
      <c r="B10887">
        <v>2014</v>
      </c>
      <c r="C10887">
        <v>37</v>
      </c>
      <c r="D10887">
        <v>8</v>
      </c>
      <c r="E10887">
        <v>4065</v>
      </c>
    </row>
    <row r="10888" spans="1:5">
      <c r="A10888" t="s">
        <v>35</v>
      </c>
      <c r="B10888">
        <v>2014</v>
      </c>
      <c r="C10888">
        <v>37</v>
      </c>
      <c r="D10888">
        <v>39</v>
      </c>
      <c r="E10888">
        <v>16484</v>
      </c>
    </row>
    <row r="10889" spans="1:5">
      <c r="A10889" t="s">
        <v>36</v>
      </c>
      <c r="B10889">
        <v>2014</v>
      </c>
      <c r="C10889">
        <v>37</v>
      </c>
      <c r="D10889">
        <v>17</v>
      </c>
      <c r="E10889">
        <v>3935</v>
      </c>
    </row>
    <row r="10890" spans="1:5">
      <c r="A10890" t="s">
        <v>37</v>
      </c>
      <c r="B10890">
        <v>2014</v>
      </c>
      <c r="C10890">
        <v>37</v>
      </c>
      <c r="D10890">
        <v>7</v>
      </c>
      <c r="E10890">
        <v>2202</v>
      </c>
    </row>
    <row r="10891" spans="1:5">
      <c r="A10891" t="s">
        <v>38</v>
      </c>
      <c r="B10891">
        <v>2014</v>
      </c>
      <c r="C10891">
        <v>37</v>
      </c>
      <c r="D10891">
        <v>8</v>
      </c>
      <c r="E10891">
        <v>1111</v>
      </c>
    </row>
    <row r="10892" spans="1:5">
      <c r="A10892" t="s">
        <v>39</v>
      </c>
      <c r="B10892">
        <v>2014</v>
      </c>
      <c r="C10892">
        <v>37</v>
      </c>
      <c r="D10892">
        <v>27</v>
      </c>
      <c r="E10892">
        <v>14968</v>
      </c>
    </row>
    <row r="10893" spans="1:5">
      <c r="A10893" t="s">
        <v>40</v>
      </c>
      <c r="B10893">
        <v>2014</v>
      </c>
      <c r="C10893">
        <v>37</v>
      </c>
      <c r="D10893">
        <v>14</v>
      </c>
      <c r="E10893">
        <v>2239</v>
      </c>
    </row>
    <row r="10894" spans="1:5">
      <c r="A10894" t="s">
        <v>41</v>
      </c>
      <c r="B10894">
        <v>2014</v>
      </c>
      <c r="C10894">
        <v>37</v>
      </c>
      <c r="D10894">
        <v>20</v>
      </c>
      <c r="E10894">
        <v>7724</v>
      </c>
    </row>
    <row r="10895" spans="1:5">
      <c r="A10895" t="s">
        <v>42</v>
      </c>
      <c r="B10895">
        <v>2014</v>
      </c>
      <c r="C10895">
        <v>37</v>
      </c>
      <c r="D10895">
        <v>14</v>
      </c>
      <c r="E10895">
        <v>6401</v>
      </c>
    </row>
    <row r="10896" spans="1:5">
      <c r="A10896" t="s">
        <v>43</v>
      </c>
      <c r="B10896">
        <v>2014</v>
      </c>
      <c r="C10896">
        <v>37</v>
      </c>
      <c r="D10896">
        <v>125</v>
      </c>
      <c r="E10896">
        <v>14094</v>
      </c>
    </row>
    <row r="10897" spans="1:5">
      <c r="A10897" t="s">
        <v>44</v>
      </c>
      <c r="B10897">
        <v>2014</v>
      </c>
      <c r="C10897">
        <v>37</v>
      </c>
      <c r="D10897">
        <v>13</v>
      </c>
      <c r="E10897">
        <v>3642</v>
      </c>
    </row>
    <row r="10898" spans="1:5">
      <c r="A10898" t="s">
        <v>45</v>
      </c>
      <c r="B10898">
        <v>2014</v>
      </c>
      <c r="C10898">
        <v>37</v>
      </c>
      <c r="D10898">
        <v>1</v>
      </c>
      <c r="E10898">
        <v>131</v>
      </c>
    </row>
    <row r="10899" spans="1:5">
      <c r="A10899" t="s">
        <v>46</v>
      </c>
      <c r="B10899">
        <v>2014</v>
      </c>
      <c r="C10899">
        <v>37</v>
      </c>
      <c r="D10899">
        <v>30</v>
      </c>
      <c r="E10899">
        <v>11490</v>
      </c>
    </row>
    <row r="10900" spans="1:5">
      <c r="A10900" t="s">
        <v>47</v>
      </c>
      <c r="B10900">
        <v>2014</v>
      </c>
      <c r="C10900">
        <v>37</v>
      </c>
      <c r="D10900">
        <v>17</v>
      </c>
      <c r="E10900">
        <v>2878</v>
      </c>
    </row>
    <row r="10901" spans="1:5">
      <c r="A10901" t="s">
        <v>48</v>
      </c>
      <c r="B10901">
        <v>2014</v>
      </c>
      <c r="C10901">
        <v>37</v>
      </c>
      <c r="D10901">
        <v>5</v>
      </c>
      <c r="E10901">
        <v>940</v>
      </c>
    </row>
    <row r="10902" spans="1:5">
      <c r="A10902" t="s">
        <v>49</v>
      </c>
      <c r="B10902">
        <v>2014</v>
      </c>
      <c r="C10902">
        <v>37</v>
      </c>
      <c r="D10902">
        <v>32</v>
      </c>
      <c r="E10902">
        <v>14091</v>
      </c>
    </row>
    <row r="10903" spans="1:5">
      <c r="A10903" t="s">
        <v>50</v>
      </c>
      <c r="B10903">
        <v>2014</v>
      </c>
      <c r="C10903">
        <v>37</v>
      </c>
      <c r="D10903">
        <v>18</v>
      </c>
      <c r="E10903">
        <v>5814</v>
      </c>
    </row>
    <row r="10904" spans="1:5">
      <c r="A10904" t="s">
        <v>51</v>
      </c>
      <c r="B10904">
        <v>2014</v>
      </c>
      <c r="C10904">
        <v>37</v>
      </c>
      <c r="D10904">
        <v>10</v>
      </c>
      <c r="E10904">
        <v>5101</v>
      </c>
    </row>
    <row r="10905" spans="1:5">
      <c r="A10905" t="s">
        <v>52</v>
      </c>
      <c r="B10905">
        <v>2014</v>
      </c>
      <c r="C10905">
        <v>37</v>
      </c>
      <c r="D10905">
        <v>21</v>
      </c>
      <c r="E10905">
        <v>4828</v>
      </c>
    </row>
    <row r="10906" spans="1:5">
      <c r="A10906" t="s">
        <v>53</v>
      </c>
      <c r="B10906">
        <v>2014</v>
      </c>
      <c r="C10906">
        <v>37</v>
      </c>
      <c r="D10906">
        <v>52</v>
      </c>
      <c r="E10906">
        <v>11424</v>
      </c>
    </row>
    <row r="10907" spans="1:5">
      <c r="A10907" t="s">
        <v>54</v>
      </c>
      <c r="B10907">
        <v>2014</v>
      </c>
      <c r="C10907">
        <v>37</v>
      </c>
      <c r="D10907">
        <v>89</v>
      </c>
      <c r="E10907">
        <v>35752</v>
      </c>
    </row>
    <row r="10908" spans="1:5">
      <c r="A10908" t="s">
        <v>55</v>
      </c>
      <c r="B10908">
        <v>2014</v>
      </c>
      <c r="C10908">
        <v>37</v>
      </c>
      <c r="D10908">
        <v>42</v>
      </c>
      <c r="E10908">
        <v>18421</v>
      </c>
    </row>
    <row r="10909" spans="1:5">
      <c r="A10909" t="s">
        <v>56</v>
      </c>
      <c r="B10909">
        <v>2014</v>
      </c>
      <c r="C10909">
        <v>37</v>
      </c>
      <c r="D10909">
        <v>7</v>
      </c>
      <c r="E10909">
        <v>1535</v>
      </c>
    </row>
    <row r="10910" spans="1:5">
      <c r="A10910" t="s">
        <v>57</v>
      </c>
      <c r="B10910">
        <v>2014</v>
      </c>
      <c r="C10910">
        <v>37</v>
      </c>
      <c r="D10910">
        <v>113</v>
      </c>
      <c r="E10910">
        <v>76139</v>
      </c>
    </row>
    <row r="10911" spans="1:5">
      <c r="A10911" t="s">
        <v>58</v>
      </c>
      <c r="B10911">
        <v>2014</v>
      </c>
      <c r="C10911">
        <v>37</v>
      </c>
      <c r="D10911">
        <v>7</v>
      </c>
      <c r="E10911">
        <v>3192</v>
      </c>
    </row>
    <row r="10912" spans="1:5">
      <c r="A10912" t="s">
        <v>59</v>
      </c>
      <c r="B10912">
        <v>2014</v>
      </c>
      <c r="C10912">
        <v>37</v>
      </c>
      <c r="D10912">
        <v>28</v>
      </c>
      <c r="E10912">
        <v>10992</v>
      </c>
    </row>
    <row r="10913" spans="1:5">
      <c r="A10913" t="s">
        <v>60</v>
      </c>
      <c r="B10913">
        <v>2014</v>
      </c>
      <c r="C10913">
        <v>37</v>
      </c>
      <c r="D10913">
        <v>23</v>
      </c>
      <c r="E10913">
        <v>4308</v>
      </c>
    </row>
    <row r="10914" spans="1:5">
      <c r="A10914" t="s">
        <v>61</v>
      </c>
      <c r="B10914">
        <v>2014</v>
      </c>
      <c r="C10914">
        <v>37</v>
      </c>
      <c r="D10914">
        <v>15</v>
      </c>
      <c r="E10914">
        <v>3006</v>
      </c>
    </row>
    <row r="10915" spans="1:5">
      <c r="A10915" t="s">
        <v>64</v>
      </c>
      <c r="B10915">
        <v>2014</v>
      </c>
      <c r="C10915">
        <v>37</v>
      </c>
      <c r="D10915">
        <v>6</v>
      </c>
      <c r="E10915">
        <v>5543</v>
      </c>
    </row>
    <row r="10916" spans="1:5">
      <c r="A10916" t="s">
        <v>63</v>
      </c>
      <c r="B10916">
        <v>2014</v>
      </c>
      <c r="C10916">
        <v>37</v>
      </c>
      <c r="D10916">
        <v>1</v>
      </c>
      <c r="E10916">
        <v>374</v>
      </c>
    </row>
    <row r="10917" spans="1:5">
      <c r="A10917" t="s">
        <v>62</v>
      </c>
      <c r="B10917">
        <v>2014</v>
      </c>
      <c r="C10917">
        <v>37</v>
      </c>
      <c r="D10917">
        <v>63</v>
      </c>
      <c r="E10917">
        <v>96138</v>
      </c>
    </row>
    <row r="10918" spans="1:5">
      <c r="A10918" t="s">
        <v>6</v>
      </c>
      <c r="B10918">
        <v>2014</v>
      </c>
      <c r="C10918">
        <v>38</v>
      </c>
      <c r="D10918">
        <v>17</v>
      </c>
      <c r="E10918">
        <v>7148</v>
      </c>
    </row>
    <row r="10919" spans="1:5">
      <c r="A10919" t="s">
        <v>12</v>
      </c>
      <c r="B10919">
        <v>2014</v>
      </c>
      <c r="C10919">
        <v>38</v>
      </c>
      <c r="D10919">
        <v>2</v>
      </c>
      <c r="E10919">
        <v>739</v>
      </c>
    </row>
    <row r="10920" spans="1:5">
      <c r="A10920" t="s">
        <v>13</v>
      </c>
      <c r="B10920">
        <v>2014</v>
      </c>
      <c r="C10920">
        <v>38</v>
      </c>
      <c r="D10920">
        <v>45</v>
      </c>
      <c r="E10920">
        <v>21755</v>
      </c>
    </row>
    <row r="10921" spans="1:5">
      <c r="A10921" t="s">
        <v>14</v>
      </c>
      <c r="B10921">
        <v>2014</v>
      </c>
      <c r="C10921">
        <v>38</v>
      </c>
      <c r="D10921">
        <v>4</v>
      </c>
      <c r="E10921">
        <v>1443</v>
      </c>
    </row>
    <row r="10922" spans="1:5">
      <c r="A10922" t="s">
        <v>15</v>
      </c>
      <c r="B10922">
        <v>2014</v>
      </c>
      <c r="C10922">
        <v>38</v>
      </c>
      <c r="D10922">
        <v>68</v>
      </c>
      <c r="E10922">
        <v>26050</v>
      </c>
    </row>
    <row r="10923" spans="1:5">
      <c r="A10923" t="s">
        <v>16</v>
      </c>
      <c r="B10923">
        <v>2014</v>
      </c>
      <c r="C10923">
        <v>38</v>
      </c>
      <c r="D10923">
        <v>6</v>
      </c>
      <c r="E10923">
        <v>3248</v>
      </c>
    </row>
    <row r="10924" spans="1:5">
      <c r="A10924" t="s">
        <v>17</v>
      </c>
      <c r="B10924">
        <v>2014</v>
      </c>
      <c r="C10924">
        <v>38</v>
      </c>
      <c r="D10924">
        <v>6</v>
      </c>
      <c r="E10924">
        <v>1803</v>
      </c>
    </row>
    <row r="10925" spans="1:5">
      <c r="A10925" t="s">
        <v>18</v>
      </c>
      <c r="B10925">
        <v>2014</v>
      </c>
      <c r="C10925">
        <v>38</v>
      </c>
      <c r="D10925">
        <v>7</v>
      </c>
      <c r="E10925">
        <v>1608</v>
      </c>
    </row>
    <row r="10926" spans="1:5">
      <c r="A10926" t="s">
        <v>19</v>
      </c>
      <c r="B10926">
        <v>2014</v>
      </c>
      <c r="C10926">
        <v>38</v>
      </c>
      <c r="D10926">
        <v>1</v>
      </c>
      <c r="E10926">
        <v>1207</v>
      </c>
    </row>
    <row r="10927" spans="1:5">
      <c r="A10927" t="s">
        <v>20</v>
      </c>
      <c r="B10927">
        <v>2014</v>
      </c>
      <c r="C10927">
        <v>38</v>
      </c>
      <c r="D10927">
        <v>0</v>
      </c>
      <c r="E10927">
        <v>0</v>
      </c>
    </row>
    <row r="10928" spans="1:5">
      <c r="A10928" t="s">
        <v>21</v>
      </c>
      <c r="B10928">
        <v>2014</v>
      </c>
      <c r="C10928">
        <v>38</v>
      </c>
      <c r="D10928">
        <v>23</v>
      </c>
      <c r="E10928">
        <v>20629</v>
      </c>
    </row>
    <row r="10929" spans="1:5">
      <c r="A10929" t="s">
        <v>22</v>
      </c>
      <c r="B10929">
        <v>2014</v>
      </c>
      <c r="C10929">
        <v>38</v>
      </c>
      <c r="D10929">
        <v>13</v>
      </c>
      <c r="E10929">
        <v>1488</v>
      </c>
    </row>
    <row r="10930" spans="1:5">
      <c r="A10930" t="s">
        <v>23</v>
      </c>
      <c r="B10930">
        <v>2014</v>
      </c>
      <c r="C10930">
        <v>38</v>
      </c>
      <c r="D10930">
        <v>1</v>
      </c>
      <c r="E10930">
        <v>297</v>
      </c>
    </row>
    <row r="10931" spans="1:5">
      <c r="A10931" t="s">
        <v>24</v>
      </c>
      <c r="B10931">
        <v>2014</v>
      </c>
      <c r="C10931">
        <v>38</v>
      </c>
      <c r="D10931">
        <v>83</v>
      </c>
      <c r="E10931">
        <v>53538</v>
      </c>
    </row>
    <row r="10932" spans="1:5">
      <c r="A10932" t="s">
        <v>25</v>
      </c>
      <c r="B10932">
        <v>2014</v>
      </c>
      <c r="C10932">
        <v>38</v>
      </c>
      <c r="D10932">
        <v>22</v>
      </c>
      <c r="E10932">
        <v>5811</v>
      </c>
    </row>
    <row r="10933" spans="1:5">
      <c r="A10933" t="s">
        <v>26</v>
      </c>
      <c r="B10933">
        <v>2014</v>
      </c>
      <c r="C10933">
        <v>38</v>
      </c>
      <c r="D10933">
        <v>9</v>
      </c>
      <c r="E10933">
        <v>30032</v>
      </c>
    </row>
    <row r="10934" spans="1:5">
      <c r="A10934" t="s">
        <v>27</v>
      </c>
      <c r="B10934">
        <v>2014</v>
      </c>
      <c r="C10934">
        <v>38</v>
      </c>
      <c r="D10934">
        <v>9</v>
      </c>
      <c r="E10934">
        <v>2543</v>
      </c>
    </row>
    <row r="10935" spans="1:5">
      <c r="A10935" t="s">
        <v>28</v>
      </c>
      <c r="B10935">
        <v>2014</v>
      </c>
      <c r="C10935">
        <v>38</v>
      </c>
      <c r="D10935">
        <v>10</v>
      </c>
      <c r="E10935">
        <v>20030</v>
      </c>
    </row>
    <row r="10936" spans="1:5">
      <c r="A10936" t="s">
        <v>29</v>
      </c>
      <c r="B10936">
        <v>2014</v>
      </c>
      <c r="C10936">
        <v>38</v>
      </c>
      <c r="D10936">
        <v>62</v>
      </c>
      <c r="E10936">
        <v>43141</v>
      </c>
    </row>
    <row r="10937" spans="1:5">
      <c r="A10937" t="s">
        <v>30</v>
      </c>
      <c r="B10937">
        <v>2014</v>
      </c>
      <c r="C10937">
        <v>38</v>
      </c>
      <c r="D10937">
        <v>26</v>
      </c>
      <c r="E10937">
        <v>4588</v>
      </c>
    </row>
    <row r="10938" spans="1:5">
      <c r="A10938" t="s">
        <v>31</v>
      </c>
      <c r="B10938">
        <v>2014</v>
      </c>
      <c r="C10938">
        <v>38</v>
      </c>
      <c r="D10938">
        <v>7</v>
      </c>
      <c r="E10938">
        <v>2380</v>
      </c>
    </row>
    <row r="10939" spans="1:5">
      <c r="A10939" t="s">
        <v>32</v>
      </c>
      <c r="B10939">
        <v>2014</v>
      </c>
      <c r="C10939">
        <v>38</v>
      </c>
      <c r="D10939">
        <v>29</v>
      </c>
      <c r="E10939">
        <v>24428</v>
      </c>
    </row>
    <row r="10940" spans="1:5">
      <c r="A10940" t="s">
        <v>33</v>
      </c>
      <c r="B10940">
        <v>2014</v>
      </c>
      <c r="C10940">
        <v>38</v>
      </c>
      <c r="D10940">
        <v>30</v>
      </c>
      <c r="E10940">
        <v>12162</v>
      </c>
    </row>
    <row r="10941" spans="1:5">
      <c r="A10941" t="s">
        <v>34</v>
      </c>
      <c r="B10941">
        <v>2014</v>
      </c>
      <c r="C10941">
        <v>38</v>
      </c>
      <c r="D10941">
        <v>8</v>
      </c>
      <c r="E10941">
        <v>4205</v>
      </c>
    </row>
    <row r="10942" spans="1:5">
      <c r="A10942" t="s">
        <v>35</v>
      </c>
      <c r="B10942">
        <v>2014</v>
      </c>
      <c r="C10942">
        <v>38</v>
      </c>
      <c r="D10942">
        <v>38</v>
      </c>
      <c r="E10942">
        <v>16227</v>
      </c>
    </row>
    <row r="10943" spans="1:5">
      <c r="A10943" t="s">
        <v>36</v>
      </c>
      <c r="B10943">
        <v>2014</v>
      </c>
      <c r="C10943">
        <v>38</v>
      </c>
      <c r="D10943">
        <v>17</v>
      </c>
      <c r="E10943">
        <v>3871</v>
      </c>
    </row>
    <row r="10944" spans="1:5">
      <c r="A10944" t="s">
        <v>37</v>
      </c>
      <c r="B10944">
        <v>2014</v>
      </c>
      <c r="C10944">
        <v>38</v>
      </c>
      <c r="D10944">
        <v>7</v>
      </c>
      <c r="E10944">
        <v>2148</v>
      </c>
    </row>
    <row r="10945" spans="1:5">
      <c r="A10945" t="s">
        <v>38</v>
      </c>
      <c r="B10945">
        <v>2014</v>
      </c>
      <c r="C10945">
        <v>38</v>
      </c>
      <c r="D10945">
        <v>7</v>
      </c>
      <c r="E10945">
        <v>1036</v>
      </c>
    </row>
    <row r="10946" spans="1:5">
      <c r="A10946" t="s">
        <v>39</v>
      </c>
      <c r="B10946">
        <v>2014</v>
      </c>
      <c r="C10946">
        <v>38</v>
      </c>
      <c r="D10946">
        <v>28</v>
      </c>
      <c r="E10946">
        <v>15415</v>
      </c>
    </row>
    <row r="10947" spans="1:5">
      <c r="A10947" t="s">
        <v>40</v>
      </c>
      <c r="B10947">
        <v>2014</v>
      </c>
      <c r="C10947">
        <v>38</v>
      </c>
      <c r="D10947">
        <v>14</v>
      </c>
      <c r="E10947">
        <v>2295</v>
      </c>
    </row>
    <row r="10948" spans="1:5">
      <c r="A10948" t="s">
        <v>41</v>
      </c>
      <c r="B10948">
        <v>2014</v>
      </c>
      <c r="C10948">
        <v>38</v>
      </c>
      <c r="D10948">
        <v>20</v>
      </c>
      <c r="E10948">
        <v>7835</v>
      </c>
    </row>
    <row r="10949" spans="1:5">
      <c r="A10949" t="s">
        <v>42</v>
      </c>
      <c r="B10949">
        <v>2014</v>
      </c>
      <c r="C10949">
        <v>38</v>
      </c>
      <c r="D10949">
        <v>15</v>
      </c>
      <c r="E10949">
        <v>6671</v>
      </c>
    </row>
    <row r="10950" spans="1:5">
      <c r="A10950" t="s">
        <v>43</v>
      </c>
      <c r="B10950">
        <v>2014</v>
      </c>
      <c r="C10950">
        <v>38</v>
      </c>
      <c r="D10950">
        <v>127</v>
      </c>
      <c r="E10950">
        <v>15081</v>
      </c>
    </row>
    <row r="10951" spans="1:5">
      <c r="A10951" t="s">
        <v>44</v>
      </c>
      <c r="B10951">
        <v>2014</v>
      </c>
      <c r="C10951">
        <v>38</v>
      </c>
      <c r="D10951">
        <v>16</v>
      </c>
      <c r="E10951">
        <v>4548</v>
      </c>
    </row>
    <row r="10952" spans="1:5">
      <c r="A10952" t="s">
        <v>45</v>
      </c>
      <c r="B10952">
        <v>2014</v>
      </c>
      <c r="C10952">
        <v>38</v>
      </c>
      <c r="D10952">
        <v>1</v>
      </c>
      <c r="E10952">
        <v>113</v>
      </c>
    </row>
    <row r="10953" spans="1:5">
      <c r="A10953" t="s">
        <v>46</v>
      </c>
      <c r="B10953">
        <v>2014</v>
      </c>
      <c r="C10953">
        <v>38</v>
      </c>
      <c r="D10953">
        <v>30</v>
      </c>
      <c r="E10953">
        <v>10756</v>
      </c>
    </row>
    <row r="10954" spans="1:5">
      <c r="A10954" t="s">
        <v>47</v>
      </c>
      <c r="B10954">
        <v>2014</v>
      </c>
      <c r="C10954">
        <v>38</v>
      </c>
      <c r="D10954">
        <v>15</v>
      </c>
      <c r="E10954">
        <v>2386</v>
      </c>
    </row>
    <row r="10955" spans="1:5">
      <c r="A10955" t="s">
        <v>48</v>
      </c>
      <c r="B10955">
        <v>2014</v>
      </c>
      <c r="C10955">
        <v>38</v>
      </c>
      <c r="D10955">
        <v>8</v>
      </c>
      <c r="E10955">
        <v>1332</v>
      </c>
    </row>
    <row r="10956" spans="1:5">
      <c r="A10956" t="s">
        <v>49</v>
      </c>
      <c r="B10956">
        <v>2014</v>
      </c>
      <c r="C10956">
        <v>38</v>
      </c>
      <c r="D10956">
        <v>28</v>
      </c>
      <c r="E10956">
        <v>11801</v>
      </c>
    </row>
    <row r="10957" spans="1:5">
      <c r="A10957" t="s">
        <v>50</v>
      </c>
      <c r="B10957">
        <v>2014</v>
      </c>
      <c r="C10957">
        <v>38</v>
      </c>
      <c r="D10957">
        <v>17</v>
      </c>
      <c r="E10957">
        <v>5842</v>
      </c>
    </row>
    <row r="10958" spans="1:5">
      <c r="A10958" t="s">
        <v>51</v>
      </c>
      <c r="B10958">
        <v>2014</v>
      </c>
      <c r="C10958">
        <v>38</v>
      </c>
      <c r="D10958">
        <v>10</v>
      </c>
      <c r="E10958">
        <v>5261</v>
      </c>
    </row>
    <row r="10959" spans="1:5">
      <c r="A10959" t="s">
        <v>52</v>
      </c>
      <c r="B10959">
        <v>2014</v>
      </c>
      <c r="C10959">
        <v>38</v>
      </c>
      <c r="D10959">
        <v>21</v>
      </c>
      <c r="E10959">
        <v>4638</v>
      </c>
    </row>
    <row r="10960" spans="1:5">
      <c r="A10960" t="s">
        <v>53</v>
      </c>
      <c r="B10960">
        <v>2014</v>
      </c>
      <c r="C10960">
        <v>38</v>
      </c>
      <c r="D10960">
        <v>49</v>
      </c>
      <c r="E10960">
        <v>10375</v>
      </c>
    </row>
    <row r="10961" spans="1:5">
      <c r="A10961" t="s">
        <v>54</v>
      </c>
      <c r="B10961">
        <v>2014</v>
      </c>
      <c r="C10961">
        <v>38</v>
      </c>
      <c r="D10961">
        <v>88</v>
      </c>
      <c r="E10961">
        <v>34820</v>
      </c>
    </row>
    <row r="10962" spans="1:5">
      <c r="A10962" t="s">
        <v>55</v>
      </c>
      <c r="B10962">
        <v>2014</v>
      </c>
      <c r="C10962">
        <v>38</v>
      </c>
      <c r="D10962">
        <v>41</v>
      </c>
      <c r="E10962">
        <v>18141</v>
      </c>
    </row>
    <row r="10963" spans="1:5">
      <c r="A10963" t="s">
        <v>56</v>
      </c>
      <c r="B10963">
        <v>2014</v>
      </c>
      <c r="C10963">
        <v>38</v>
      </c>
      <c r="D10963">
        <v>7</v>
      </c>
      <c r="E10963">
        <v>1651</v>
      </c>
    </row>
    <row r="10964" spans="1:5">
      <c r="A10964" t="s">
        <v>57</v>
      </c>
      <c r="B10964">
        <v>2014</v>
      </c>
      <c r="C10964">
        <v>38</v>
      </c>
      <c r="D10964">
        <v>119</v>
      </c>
      <c r="E10964">
        <v>78341</v>
      </c>
    </row>
    <row r="10965" spans="1:5">
      <c r="A10965" t="s">
        <v>58</v>
      </c>
      <c r="B10965">
        <v>2014</v>
      </c>
      <c r="C10965">
        <v>38</v>
      </c>
      <c r="D10965">
        <v>7</v>
      </c>
      <c r="E10965">
        <v>3376</v>
      </c>
    </row>
    <row r="10966" spans="1:5">
      <c r="A10966" t="s">
        <v>59</v>
      </c>
      <c r="B10966">
        <v>2014</v>
      </c>
      <c r="C10966">
        <v>38</v>
      </c>
      <c r="D10966">
        <v>27</v>
      </c>
      <c r="E10966">
        <v>10626</v>
      </c>
    </row>
    <row r="10967" spans="1:5">
      <c r="A10967" t="s">
        <v>60</v>
      </c>
      <c r="B10967">
        <v>2014</v>
      </c>
      <c r="C10967">
        <v>38</v>
      </c>
      <c r="D10967">
        <v>22</v>
      </c>
      <c r="E10967">
        <v>4169</v>
      </c>
    </row>
    <row r="10968" spans="1:5">
      <c r="A10968" t="s">
        <v>61</v>
      </c>
      <c r="B10968">
        <v>2014</v>
      </c>
      <c r="C10968">
        <v>38</v>
      </c>
      <c r="D10968">
        <v>15</v>
      </c>
      <c r="E10968">
        <v>2787</v>
      </c>
    </row>
    <row r="10969" spans="1:5">
      <c r="A10969" t="s">
        <v>64</v>
      </c>
      <c r="B10969">
        <v>2014</v>
      </c>
      <c r="C10969">
        <v>38</v>
      </c>
      <c r="D10969">
        <v>6</v>
      </c>
      <c r="E10969">
        <v>5484</v>
      </c>
    </row>
    <row r="10970" spans="1:5">
      <c r="A10970" t="s">
        <v>63</v>
      </c>
      <c r="B10970">
        <v>2014</v>
      </c>
      <c r="C10970">
        <v>38</v>
      </c>
      <c r="D10970">
        <v>1</v>
      </c>
      <c r="E10970">
        <v>388</v>
      </c>
    </row>
    <row r="10971" spans="1:5">
      <c r="A10971" t="s">
        <v>62</v>
      </c>
      <c r="B10971">
        <v>2014</v>
      </c>
      <c r="C10971">
        <v>38</v>
      </c>
      <c r="D10971">
        <v>62</v>
      </c>
      <c r="E10971">
        <v>102282</v>
      </c>
    </row>
    <row r="10972" spans="1:5">
      <c r="A10972" t="s">
        <v>6</v>
      </c>
      <c r="B10972">
        <v>2014</v>
      </c>
      <c r="C10972">
        <v>39</v>
      </c>
      <c r="D10972">
        <v>15</v>
      </c>
      <c r="E10972">
        <v>6649</v>
      </c>
    </row>
    <row r="10973" spans="1:5">
      <c r="A10973" t="s">
        <v>12</v>
      </c>
      <c r="B10973">
        <v>2014</v>
      </c>
      <c r="C10973">
        <v>39</v>
      </c>
      <c r="D10973">
        <v>2</v>
      </c>
      <c r="E10973">
        <v>699</v>
      </c>
    </row>
    <row r="10974" spans="1:5">
      <c r="A10974" t="s">
        <v>13</v>
      </c>
      <c r="B10974">
        <v>2014</v>
      </c>
      <c r="C10974">
        <v>39</v>
      </c>
      <c r="D10974">
        <v>45</v>
      </c>
      <c r="E10974">
        <v>17775</v>
      </c>
    </row>
    <row r="10975" spans="1:5">
      <c r="A10975" t="s">
        <v>14</v>
      </c>
      <c r="B10975">
        <v>2014</v>
      </c>
      <c r="C10975">
        <v>39</v>
      </c>
      <c r="D10975">
        <v>4</v>
      </c>
      <c r="E10975">
        <v>1382</v>
      </c>
    </row>
    <row r="10976" spans="1:5">
      <c r="A10976" t="s">
        <v>15</v>
      </c>
      <c r="B10976">
        <v>2014</v>
      </c>
      <c r="C10976">
        <v>39</v>
      </c>
      <c r="D10976">
        <v>66</v>
      </c>
      <c r="E10976">
        <v>25356</v>
      </c>
    </row>
    <row r="10977" spans="1:5">
      <c r="A10977" t="s">
        <v>16</v>
      </c>
      <c r="B10977">
        <v>2014</v>
      </c>
      <c r="C10977">
        <v>39</v>
      </c>
      <c r="D10977">
        <v>6</v>
      </c>
      <c r="E10977">
        <v>3411</v>
      </c>
    </row>
    <row r="10978" spans="1:5">
      <c r="A10978" t="s">
        <v>17</v>
      </c>
      <c r="B10978">
        <v>2014</v>
      </c>
      <c r="C10978">
        <v>39</v>
      </c>
      <c r="D10978">
        <v>5</v>
      </c>
      <c r="E10978">
        <v>1653</v>
      </c>
    </row>
    <row r="10979" spans="1:5">
      <c r="A10979" t="s">
        <v>18</v>
      </c>
      <c r="B10979">
        <v>2014</v>
      </c>
      <c r="C10979">
        <v>39</v>
      </c>
      <c r="D10979">
        <v>6</v>
      </c>
      <c r="E10979">
        <v>1388</v>
      </c>
    </row>
    <row r="10980" spans="1:5">
      <c r="A10980" t="s">
        <v>19</v>
      </c>
      <c r="B10980">
        <v>2014</v>
      </c>
      <c r="C10980">
        <v>39</v>
      </c>
      <c r="D10980">
        <v>1</v>
      </c>
      <c r="E10980">
        <v>1634</v>
      </c>
    </row>
    <row r="10981" spans="1:5">
      <c r="A10981" t="s">
        <v>20</v>
      </c>
      <c r="B10981">
        <v>2014</v>
      </c>
      <c r="C10981">
        <v>39</v>
      </c>
      <c r="D10981">
        <v>0</v>
      </c>
      <c r="E10981">
        <v>0</v>
      </c>
    </row>
    <row r="10982" spans="1:5">
      <c r="A10982" t="s">
        <v>21</v>
      </c>
      <c r="B10982">
        <v>2014</v>
      </c>
      <c r="C10982">
        <v>39</v>
      </c>
      <c r="D10982">
        <v>21</v>
      </c>
      <c r="E10982">
        <v>21294</v>
      </c>
    </row>
    <row r="10983" spans="1:5">
      <c r="A10983" t="s">
        <v>22</v>
      </c>
      <c r="B10983">
        <v>2014</v>
      </c>
      <c r="C10983">
        <v>39</v>
      </c>
      <c r="D10983">
        <v>12</v>
      </c>
      <c r="E10983">
        <v>1496</v>
      </c>
    </row>
    <row r="10984" spans="1:5">
      <c r="A10984" t="s">
        <v>23</v>
      </c>
      <c r="B10984">
        <v>2014</v>
      </c>
      <c r="C10984">
        <v>39</v>
      </c>
      <c r="D10984">
        <v>2</v>
      </c>
      <c r="E10984">
        <v>666</v>
      </c>
    </row>
    <row r="10985" spans="1:5">
      <c r="A10985" t="s">
        <v>24</v>
      </c>
      <c r="B10985">
        <v>2014</v>
      </c>
      <c r="C10985">
        <v>39</v>
      </c>
      <c r="D10985">
        <v>82</v>
      </c>
      <c r="E10985">
        <v>50115</v>
      </c>
    </row>
    <row r="10986" spans="1:5">
      <c r="A10986" t="s">
        <v>25</v>
      </c>
      <c r="B10986">
        <v>2014</v>
      </c>
      <c r="C10986">
        <v>39</v>
      </c>
      <c r="D10986">
        <v>22</v>
      </c>
      <c r="E10986">
        <v>6314</v>
      </c>
    </row>
    <row r="10987" spans="1:5">
      <c r="A10987" t="s">
        <v>26</v>
      </c>
      <c r="B10987">
        <v>2014</v>
      </c>
      <c r="C10987">
        <v>39</v>
      </c>
      <c r="D10987">
        <v>9</v>
      </c>
      <c r="E10987">
        <v>32324</v>
      </c>
    </row>
    <row r="10988" spans="1:5">
      <c r="A10988" t="s">
        <v>27</v>
      </c>
      <c r="B10988">
        <v>2014</v>
      </c>
      <c r="C10988">
        <v>39</v>
      </c>
      <c r="D10988">
        <v>11</v>
      </c>
      <c r="E10988">
        <v>3501</v>
      </c>
    </row>
    <row r="10989" spans="1:5">
      <c r="A10989" t="s">
        <v>28</v>
      </c>
      <c r="B10989">
        <v>2014</v>
      </c>
      <c r="C10989">
        <v>39</v>
      </c>
      <c r="D10989">
        <v>6</v>
      </c>
      <c r="E10989">
        <v>5516</v>
      </c>
    </row>
    <row r="10990" spans="1:5">
      <c r="A10990" t="s">
        <v>29</v>
      </c>
      <c r="B10990">
        <v>2014</v>
      </c>
      <c r="C10990">
        <v>39</v>
      </c>
      <c r="D10990">
        <v>65</v>
      </c>
      <c r="E10990">
        <v>42924</v>
      </c>
    </row>
    <row r="10991" spans="1:5">
      <c r="A10991" t="s">
        <v>30</v>
      </c>
      <c r="B10991">
        <v>2014</v>
      </c>
      <c r="C10991">
        <v>39</v>
      </c>
      <c r="D10991">
        <v>26</v>
      </c>
      <c r="E10991">
        <v>4702</v>
      </c>
    </row>
    <row r="10992" spans="1:5">
      <c r="A10992" t="s">
        <v>31</v>
      </c>
      <c r="B10992">
        <v>2014</v>
      </c>
      <c r="C10992">
        <v>39</v>
      </c>
      <c r="D10992">
        <v>11</v>
      </c>
      <c r="E10992">
        <v>2708</v>
      </c>
    </row>
    <row r="10993" spans="1:5">
      <c r="A10993" t="s">
        <v>32</v>
      </c>
      <c r="B10993">
        <v>2014</v>
      </c>
      <c r="C10993">
        <v>39</v>
      </c>
      <c r="D10993">
        <v>29</v>
      </c>
      <c r="E10993">
        <v>23315</v>
      </c>
    </row>
    <row r="10994" spans="1:5">
      <c r="A10994" t="s">
        <v>33</v>
      </c>
      <c r="B10994">
        <v>2014</v>
      </c>
      <c r="C10994">
        <v>39</v>
      </c>
      <c r="D10994">
        <v>32</v>
      </c>
      <c r="E10994">
        <v>12714</v>
      </c>
    </row>
    <row r="10995" spans="1:5">
      <c r="A10995" t="s">
        <v>34</v>
      </c>
      <c r="B10995">
        <v>2014</v>
      </c>
      <c r="C10995">
        <v>39</v>
      </c>
      <c r="D10995">
        <v>7</v>
      </c>
      <c r="E10995">
        <v>3482</v>
      </c>
    </row>
    <row r="10996" spans="1:5">
      <c r="A10996" t="s">
        <v>35</v>
      </c>
      <c r="B10996">
        <v>2014</v>
      </c>
      <c r="C10996">
        <v>39</v>
      </c>
      <c r="D10996">
        <v>40</v>
      </c>
      <c r="E10996">
        <v>16249</v>
      </c>
    </row>
    <row r="10997" spans="1:5">
      <c r="A10997" t="s">
        <v>36</v>
      </c>
      <c r="B10997">
        <v>2014</v>
      </c>
      <c r="C10997">
        <v>39</v>
      </c>
      <c r="D10997">
        <v>17</v>
      </c>
      <c r="E10997">
        <v>3979</v>
      </c>
    </row>
    <row r="10998" spans="1:5">
      <c r="A10998" t="s">
        <v>37</v>
      </c>
      <c r="B10998">
        <v>2014</v>
      </c>
      <c r="C10998">
        <v>39</v>
      </c>
      <c r="D10998">
        <v>7</v>
      </c>
      <c r="E10998">
        <v>2266</v>
      </c>
    </row>
    <row r="10999" spans="1:5">
      <c r="A10999" t="s">
        <v>38</v>
      </c>
      <c r="B10999">
        <v>2014</v>
      </c>
      <c r="C10999">
        <v>39</v>
      </c>
      <c r="D10999">
        <v>7</v>
      </c>
      <c r="E10999">
        <v>1037</v>
      </c>
    </row>
    <row r="11000" spans="1:5">
      <c r="A11000" t="s">
        <v>39</v>
      </c>
      <c r="B11000">
        <v>2014</v>
      </c>
      <c r="C11000">
        <v>39</v>
      </c>
      <c r="D11000">
        <v>29</v>
      </c>
      <c r="E11000">
        <v>14804</v>
      </c>
    </row>
    <row r="11001" spans="1:5">
      <c r="A11001" t="s">
        <v>40</v>
      </c>
      <c r="B11001">
        <v>2014</v>
      </c>
      <c r="C11001">
        <v>39</v>
      </c>
      <c r="D11001">
        <v>15</v>
      </c>
      <c r="E11001">
        <v>2204</v>
      </c>
    </row>
    <row r="11002" spans="1:5">
      <c r="A11002" t="s">
        <v>41</v>
      </c>
      <c r="B11002">
        <v>2014</v>
      </c>
      <c r="C11002">
        <v>39</v>
      </c>
      <c r="D11002">
        <v>20</v>
      </c>
      <c r="E11002">
        <v>7019</v>
      </c>
    </row>
    <row r="11003" spans="1:5">
      <c r="A11003" t="s">
        <v>42</v>
      </c>
      <c r="B11003">
        <v>2014</v>
      </c>
      <c r="C11003">
        <v>39</v>
      </c>
      <c r="D11003">
        <v>19</v>
      </c>
      <c r="E11003">
        <v>8791</v>
      </c>
    </row>
    <row r="11004" spans="1:5">
      <c r="A11004" t="s">
        <v>43</v>
      </c>
      <c r="B11004">
        <v>2014</v>
      </c>
      <c r="C11004">
        <v>39</v>
      </c>
      <c r="D11004">
        <v>125</v>
      </c>
      <c r="E11004">
        <v>13565</v>
      </c>
    </row>
    <row r="11005" spans="1:5">
      <c r="A11005" t="s">
        <v>44</v>
      </c>
      <c r="B11005">
        <v>2014</v>
      </c>
      <c r="C11005">
        <v>39</v>
      </c>
      <c r="D11005">
        <v>16</v>
      </c>
      <c r="E11005">
        <v>4508</v>
      </c>
    </row>
    <row r="11006" spans="1:5">
      <c r="A11006" t="s">
        <v>45</v>
      </c>
      <c r="B11006">
        <v>2014</v>
      </c>
      <c r="C11006">
        <v>39</v>
      </c>
      <c r="D11006">
        <v>1</v>
      </c>
      <c r="E11006">
        <v>119</v>
      </c>
    </row>
    <row r="11007" spans="1:5">
      <c r="A11007" t="s">
        <v>46</v>
      </c>
      <c r="B11007">
        <v>2014</v>
      </c>
      <c r="C11007">
        <v>39</v>
      </c>
      <c r="D11007">
        <v>29</v>
      </c>
      <c r="E11007">
        <v>10964</v>
      </c>
    </row>
    <row r="11008" spans="1:5">
      <c r="A11008" t="s">
        <v>47</v>
      </c>
      <c r="B11008">
        <v>2014</v>
      </c>
      <c r="C11008">
        <v>39</v>
      </c>
      <c r="D11008">
        <v>17</v>
      </c>
      <c r="E11008">
        <v>2698</v>
      </c>
    </row>
    <row r="11009" spans="1:5">
      <c r="A11009" t="s">
        <v>48</v>
      </c>
      <c r="B11009">
        <v>2014</v>
      </c>
      <c r="C11009">
        <v>39</v>
      </c>
      <c r="D11009">
        <v>6</v>
      </c>
      <c r="E11009">
        <v>1115</v>
      </c>
    </row>
    <row r="11010" spans="1:5">
      <c r="A11010" t="s">
        <v>49</v>
      </c>
      <c r="B11010">
        <v>2014</v>
      </c>
      <c r="C11010">
        <v>39</v>
      </c>
      <c r="D11010">
        <v>30</v>
      </c>
      <c r="E11010">
        <v>14178</v>
      </c>
    </row>
    <row r="11011" spans="1:5">
      <c r="A11011" t="s">
        <v>50</v>
      </c>
      <c r="B11011">
        <v>2014</v>
      </c>
      <c r="C11011">
        <v>39</v>
      </c>
      <c r="D11011">
        <v>18</v>
      </c>
      <c r="E11011">
        <v>5908</v>
      </c>
    </row>
    <row r="11012" spans="1:5">
      <c r="A11012" t="s">
        <v>51</v>
      </c>
      <c r="B11012">
        <v>2014</v>
      </c>
      <c r="C11012">
        <v>39</v>
      </c>
      <c r="D11012">
        <v>10</v>
      </c>
      <c r="E11012">
        <v>5147</v>
      </c>
    </row>
    <row r="11013" spans="1:5">
      <c r="A11013" t="s">
        <v>52</v>
      </c>
      <c r="B11013">
        <v>2014</v>
      </c>
      <c r="C11013">
        <v>39</v>
      </c>
      <c r="D11013">
        <v>21</v>
      </c>
      <c r="E11013">
        <v>3566</v>
      </c>
    </row>
    <row r="11014" spans="1:5">
      <c r="A11014" t="s">
        <v>53</v>
      </c>
      <c r="B11014">
        <v>2014</v>
      </c>
      <c r="C11014">
        <v>39</v>
      </c>
      <c r="D11014">
        <v>47</v>
      </c>
      <c r="E11014">
        <v>10351</v>
      </c>
    </row>
    <row r="11015" spans="1:5">
      <c r="A11015" t="s">
        <v>54</v>
      </c>
      <c r="B11015">
        <v>2014</v>
      </c>
      <c r="C11015">
        <v>39</v>
      </c>
      <c r="D11015">
        <v>83</v>
      </c>
      <c r="E11015">
        <v>35408</v>
      </c>
    </row>
    <row r="11016" spans="1:5">
      <c r="A11016" t="s">
        <v>55</v>
      </c>
      <c r="B11016">
        <v>2014</v>
      </c>
      <c r="C11016">
        <v>39</v>
      </c>
      <c r="D11016">
        <v>41</v>
      </c>
      <c r="E11016">
        <v>17885</v>
      </c>
    </row>
    <row r="11017" spans="1:5">
      <c r="A11017" t="s">
        <v>56</v>
      </c>
      <c r="B11017">
        <v>2014</v>
      </c>
      <c r="C11017">
        <v>39</v>
      </c>
      <c r="D11017">
        <v>6</v>
      </c>
      <c r="E11017">
        <v>1242</v>
      </c>
    </row>
    <row r="11018" spans="1:5">
      <c r="A11018" t="s">
        <v>57</v>
      </c>
      <c r="B11018">
        <v>2014</v>
      </c>
      <c r="C11018">
        <v>39</v>
      </c>
      <c r="D11018">
        <v>122</v>
      </c>
      <c r="E11018">
        <v>83116</v>
      </c>
    </row>
    <row r="11019" spans="1:5">
      <c r="A11019" t="s">
        <v>58</v>
      </c>
      <c r="B11019">
        <v>2014</v>
      </c>
      <c r="C11019">
        <v>39</v>
      </c>
      <c r="D11019">
        <v>7</v>
      </c>
      <c r="E11019">
        <v>3662</v>
      </c>
    </row>
    <row r="11020" spans="1:5">
      <c r="A11020" t="s">
        <v>59</v>
      </c>
      <c r="B11020">
        <v>2014</v>
      </c>
      <c r="C11020">
        <v>39</v>
      </c>
      <c r="D11020">
        <v>28</v>
      </c>
      <c r="E11020">
        <v>11636</v>
      </c>
    </row>
    <row r="11021" spans="1:5">
      <c r="A11021" t="s">
        <v>60</v>
      </c>
      <c r="B11021">
        <v>2014</v>
      </c>
      <c r="C11021">
        <v>39</v>
      </c>
      <c r="D11021">
        <v>24</v>
      </c>
      <c r="E11021">
        <v>4206</v>
      </c>
    </row>
    <row r="11022" spans="1:5">
      <c r="A11022" t="s">
        <v>61</v>
      </c>
      <c r="B11022">
        <v>2014</v>
      </c>
      <c r="C11022">
        <v>39</v>
      </c>
      <c r="D11022">
        <v>14</v>
      </c>
      <c r="E11022">
        <v>2784</v>
      </c>
    </row>
    <row r="11023" spans="1:5">
      <c r="A11023" t="s">
        <v>64</v>
      </c>
      <c r="B11023">
        <v>2014</v>
      </c>
      <c r="C11023">
        <v>39</v>
      </c>
      <c r="D11023">
        <v>7</v>
      </c>
      <c r="E11023">
        <v>5964</v>
      </c>
    </row>
    <row r="11024" spans="1:5">
      <c r="A11024" t="s">
        <v>63</v>
      </c>
      <c r="B11024">
        <v>2014</v>
      </c>
      <c r="C11024">
        <v>39</v>
      </c>
      <c r="D11024">
        <v>1</v>
      </c>
      <c r="E11024">
        <v>392</v>
      </c>
    </row>
    <row r="11025" spans="1:5">
      <c r="A11025" t="s">
        <v>62</v>
      </c>
      <c r="B11025">
        <v>2014</v>
      </c>
      <c r="C11025">
        <v>39</v>
      </c>
      <c r="D11025">
        <v>62</v>
      </c>
      <c r="E11025">
        <v>100770</v>
      </c>
    </row>
    <row r="11026" spans="1:5">
      <c r="A11026" t="s">
        <v>6</v>
      </c>
      <c r="B11026">
        <v>2014</v>
      </c>
      <c r="C11026">
        <v>40</v>
      </c>
      <c r="D11026">
        <v>26</v>
      </c>
      <c r="E11026">
        <v>12704</v>
      </c>
    </row>
    <row r="11027" spans="1:5">
      <c r="A11027" t="s">
        <v>12</v>
      </c>
      <c r="B11027">
        <v>2014</v>
      </c>
      <c r="C11027">
        <v>40</v>
      </c>
      <c r="D11027">
        <v>7</v>
      </c>
      <c r="E11027">
        <v>1143</v>
      </c>
    </row>
    <row r="11028" spans="1:5">
      <c r="A11028" t="s">
        <v>13</v>
      </c>
      <c r="B11028">
        <v>2014</v>
      </c>
      <c r="C11028">
        <v>40</v>
      </c>
      <c r="D11028">
        <v>59</v>
      </c>
      <c r="E11028">
        <v>29047</v>
      </c>
    </row>
    <row r="11029" spans="1:5">
      <c r="A11029" t="s">
        <v>14</v>
      </c>
      <c r="B11029">
        <v>2014</v>
      </c>
      <c r="C11029">
        <v>40</v>
      </c>
      <c r="D11029">
        <v>17</v>
      </c>
      <c r="E11029">
        <v>4476</v>
      </c>
    </row>
    <row r="11030" spans="1:5">
      <c r="A11030" t="s">
        <v>15</v>
      </c>
      <c r="B11030">
        <v>2014</v>
      </c>
      <c r="C11030">
        <v>40</v>
      </c>
      <c r="D11030">
        <v>129</v>
      </c>
      <c r="E11030">
        <v>43533</v>
      </c>
    </row>
    <row r="11031" spans="1:5">
      <c r="A11031" t="s">
        <v>16</v>
      </c>
      <c r="B11031">
        <v>2014</v>
      </c>
      <c r="C11031">
        <v>40</v>
      </c>
      <c r="D11031">
        <v>6</v>
      </c>
      <c r="E11031">
        <v>4069</v>
      </c>
    </row>
    <row r="11032" spans="1:5">
      <c r="A11032" t="s">
        <v>17</v>
      </c>
      <c r="B11032">
        <v>2014</v>
      </c>
      <c r="C11032">
        <v>40</v>
      </c>
      <c r="D11032">
        <v>17</v>
      </c>
      <c r="E11032">
        <v>4027</v>
      </c>
    </row>
    <row r="11033" spans="1:5">
      <c r="A11033" t="s">
        <v>18</v>
      </c>
      <c r="B11033">
        <v>2014</v>
      </c>
      <c r="C11033">
        <v>40</v>
      </c>
      <c r="D11033">
        <v>7</v>
      </c>
      <c r="E11033">
        <v>1588</v>
      </c>
    </row>
    <row r="11034" spans="1:5">
      <c r="A11034" t="s">
        <v>19</v>
      </c>
      <c r="B11034">
        <v>2014</v>
      </c>
      <c r="C11034">
        <v>40</v>
      </c>
      <c r="D11034">
        <v>2</v>
      </c>
      <c r="E11034">
        <v>2034</v>
      </c>
    </row>
    <row r="11035" spans="1:5">
      <c r="A11035" t="s">
        <v>20</v>
      </c>
      <c r="B11035">
        <v>2014</v>
      </c>
      <c r="C11035">
        <v>40</v>
      </c>
      <c r="D11035">
        <v>0</v>
      </c>
      <c r="E11035">
        <v>0</v>
      </c>
    </row>
    <row r="11036" spans="1:5">
      <c r="A11036" t="s">
        <v>21</v>
      </c>
      <c r="B11036">
        <v>2014</v>
      </c>
      <c r="C11036">
        <v>40</v>
      </c>
      <c r="D11036">
        <v>34</v>
      </c>
      <c r="E11036">
        <v>23940</v>
      </c>
    </row>
    <row r="11037" spans="1:5">
      <c r="A11037" t="s">
        <v>22</v>
      </c>
      <c r="B11037">
        <v>2014</v>
      </c>
      <c r="C11037">
        <v>40</v>
      </c>
      <c r="D11037">
        <v>20</v>
      </c>
      <c r="E11037">
        <v>2781</v>
      </c>
    </row>
    <row r="11038" spans="1:5">
      <c r="A11038" t="s">
        <v>23</v>
      </c>
      <c r="B11038">
        <v>2014</v>
      </c>
      <c r="C11038">
        <v>40</v>
      </c>
      <c r="D11038">
        <v>9</v>
      </c>
      <c r="E11038">
        <v>2615</v>
      </c>
    </row>
    <row r="11039" spans="1:5">
      <c r="A11039" t="s">
        <v>24</v>
      </c>
      <c r="B11039">
        <v>2014</v>
      </c>
      <c r="C11039">
        <v>40</v>
      </c>
      <c r="D11039">
        <v>93</v>
      </c>
      <c r="E11039">
        <v>57777</v>
      </c>
    </row>
    <row r="11040" spans="1:5">
      <c r="A11040" t="s">
        <v>25</v>
      </c>
      <c r="B11040">
        <v>2014</v>
      </c>
      <c r="C11040">
        <v>40</v>
      </c>
      <c r="D11040">
        <v>35</v>
      </c>
      <c r="E11040">
        <v>8943</v>
      </c>
    </row>
    <row r="11041" spans="1:5">
      <c r="A11041" t="s">
        <v>26</v>
      </c>
      <c r="B11041">
        <v>2014</v>
      </c>
      <c r="C11041">
        <v>40</v>
      </c>
      <c r="D11041">
        <v>16</v>
      </c>
      <c r="E11041">
        <v>32278</v>
      </c>
    </row>
    <row r="11042" spans="1:5">
      <c r="A11042" t="s">
        <v>27</v>
      </c>
      <c r="B11042">
        <v>2014</v>
      </c>
      <c r="C11042">
        <v>40</v>
      </c>
      <c r="D11042">
        <v>29</v>
      </c>
      <c r="E11042">
        <v>7022</v>
      </c>
    </row>
    <row r="11043" spans="1:5">
      <c r="A11043" t="s">
        <v>28</v>
      </c>
      <c r="B11043">
        <v>2014</v>
      </c>
      <c r="C11043">
        <v>40</v>
      </c>
      <c r="D11043">
        <v>17</v>
      </c>
      <c r="E11043">
        <v>19946</v>
      </c>
    </row>
    <row r="11044" spans="1:5">
      <c r="A11044" t="s">
        <v>29</v>
      </c>
      <c r="B11044">
        <v>2014</v>
      </c>
      <c r="C11044">
        <v>40</v>
      </c>
      <c r="D11044">
        <v>75</v>
      </c>
      <c r="E11044">
        <v>45888</v>
      </c>
    </row>
    <row r="11045" spans="1:5">
      <c r="A11045" t="s">
        <v>30</v>
      </c>
      <c r="B11045">
        <v>2014</v>
      </c>
      <c r="C11045">
        <v>40</v>
      </c>
      <c r="D11045">
        <v>29</v>
      </c>
      <c r="E11045">
        <v>5836</v>
      </c>
    </row>
    <row r="11046" spans="1:5">
      <c r="A11046" t="s">
        <v>31</v>
      </c>
      <c r="B11046">
        <v>2014</v>
      </c>
      <c r="C11046">
        <v>40</v>
      </c>
      <c r="D11046">
        <v>20</v>
      </c>
      <c r="E11046">
        <v>10582</v>
      </c>
    </row>
    <row r="11047" spans="1:5">
      <c r="A11047" t="s">
        <v>32</v>
      </c>
      <c r="B11047">
        <v>2014</v>
      </c>
      <c r="C11047">
        <v>40</v>
      </c>
      <c r="D11047">
        <v>47</v>
      </c>
      <c r="E11047">
        <v>27489</v>
      </c>
    </row>
    <row r="11048" spans="1:5">
      <c r="A11048" t="s">
        <v>33</v>
      </c>
      <c r="B11048">
        <v>2014</v>
      </c>
      <c r="C11048">
        <v>40</v>
      </c>
      <c r="D11048">
        <v>42</v>
      </c>
      <c r="E11048">
        <v>15890</v>
      </c>
    </row>
    <row r="11049" spans="1:5">
      <c r="A11049" t="s">
        <v>34</v>
      </c>
      <c r="B11049">
        <v>2014</v>
      </c>
      <c r="C11049">
        <v>40</v>
      </c>
      <c r="D11049">
        <v>16</v>
      </c>
      <c r="E11049">
        <v>5476</v>
      </c>
    </row>
    <row r="11050" spans="1:5">
      <c r="A11050" t="s">
        <v>35</v>
      </c>
      <c r="B11050">
        <v>2014</v>
      </c>
      <c r="C11050">
        <v>40</v>
      </c>
      <c r="D11050">
        <v>50</v>
      </c>
      <c r="E11050">
        <v>19981</v>
      </c>
    </row>
    <row r="11051" spans="1:5">
      <c r="A11051" t="s">
        <v>36</v>
      </c>
      <c r="B11051">
        <v>2014</v>
      </c>
      <c r="C11051">
        <v>40</v>
      </c>
      <c r="D11051">
        <v>23</v>
      </c>
      <c r="E11051">
        <v>8276</v>
      </c>
    </row>
    <row r="11052" spans="1:5">
      <c r="A11052" t="s">
        <v>37</v>
      </c>
      <c r="B11052">
        <v>2014</v>
      </c>
      <c r="C11052">
        <v>40</v>
      </c>
      <c r="D11052">
        <v>12</v>
      </c>
      <c r="E11052">
        <v>3112</v>
      </c>
    </row>
    <row r="11053" spans="1:5">
      <c r="A11053" t="s">
        <v>38</v>
      </c>
      <c r="B11053">
        <v>2014</v>
      </c>
      <c r="C11053">
        <v>40</v>
      </c>
      <c r="D11053">
        <v>16</v>
      </c>
      <c r="E11053">
        <v>2696</v>
      </c>
    </row>
    <row r="11054" spans="1:5">
      <c r="A11054" t="s">
        <v>39</v>
      </c>
      <c r="B11054">
        <v>2014</v>
      </c>
      <c r="C11054">
        <v>40</v>
      </c>
      <c r="D11054">
        <v>29</v>
      </c>
      <c r="E11054">
        <v>13149</v>
      </c>
    </row>
    <row r="11055" spans="1:5">
      <c r="A11055" t="s">
        <v>40</v>
      </c>
      <c r="B11055">
        <v>2014</v>
      </c>
      <c r="C11055">
        <v>40</v>
      </c>
      <c r="D11055">
        <v>22</v>
      </c>
      <c r="E11055">
        <v>4285</v>
      </c>
    </row>
    <row r="11056" spans="1:5">
      <c r="A11056" t="s">
        <v>41</v>
      </c>
      <c r="B11056">
        <v>2014</v>
      </c>
      <c r="C11056">
        <v>40</v>
      </c>
      <c r="D11056">
        <v>22</v>
      </c>
      <c r="E11056">
        <v>8111</v>
      </c>
    </row>
    <row r="11057" spans="1:5">
      <c r="A11057" t="s">
        <v>42</v>
      </c>
      <c r="B11057">
        <v>2014</v>
      </c>
      <c r="C11057">
        <v>40</v>
      </c>
      <c r="D11057">
        <v>25</v>
      </c>
      <c r="E11057">
        <v>11009</v>
      </c>
    </row>
    <row r="11058" spans="1:5">
      <c r="A11058" t="s">
        <v>43</v>
      </c>
      <c r="B11058">
        <v>2014</v>
      </c>
      <c r="C11058">
        <v>40</v>
      </c>
      <c r="D11058">
        <v>153</v>
      </c>
      <c r="E11058">
        <v>17872</v>
      </c>
    </row>
    <row r="11059" spans="1:5">
      <c r="A11059" t="s">
        <v>44</v>
      </c>
      <c r="B11059">
        <v>2014</v>
      </c>
      <c r="C11059">
        <v>40</v>
      </c>
      <c r="D11059">
        <v>44</v>
      </c>
      <c r="E11059">
        <v>14697</v>
      </c>
    </row>
    <row r="11060" spans="1:5">
      <c r="A11060" t="s">
        <v>45</v>
      </c>
      <c r="B11060">
        <v>2014</v>
      </c>
      <c r="C11060">
        <v>40</v>
      </c>
      <c r="D11060">
        <v>7</v>
      </c>
      <c r="E11060">
        <v>1442</v>
      </c>
    </row>
    <row r="11061" spans="1:5">
      <c r="A11061" t="s">
        <v>46</v>
      </c>
      <c r="B11061">
        <v>2014</v>
      </c>
      <c r="C11061">
        <v>40</v>
      </c>
      <c r="D11061">
        <v>46</v>
      </c>
      <c r="E11061">
        <v>14259</v>
      </c>
    </row>
    <row r="11062" spans="1:5">
      <c r="A11062" t="s">
        <v>47</v>
      </c>
      <c r="B11062">
        <v>2014</v>
      </c>
      <c r="C11062">
        <v>40</v>
      </c>
      <c r="D11062">
        <v>14</v>
      </c>
      <c r="E11062">
        <v>2049</v>
      </c>
    </row>
    <row r="11063" spans="1:5">
      <c r="A11063" t="s">
        <v>48</v>
      </c>
      <c r="B11063">
        <v>2014</v>
      </c>
      <c r="C11063">
        <v>40</v>
      </c>
      <c r="D11063">
        <v>13</v>
      </c>
      <c r="E11063">
        <v>3132</v>
      </c>
    </row>
    <row r="11064" spans="1:5">
      <c r="A11064" t="s">
        <v>49</v>
      </c>
      <c r="B11064">
        <v>2014</v>
      </c>
      <c r="C11064">
        <v>40</v>
      </c>
      <c r="D11064">
        <v>38</v>
      </c>
      <c r="E11064">
        <v>14610</v>
      </c>
    </row>
    <row r="11065" spans="1:5">
      <c r="A11065" t="s">
        <v>50</v>
      </c>
      <c r="B11065">
        <v>2014</v>
      </c>
      <c r="C11065">
        <v>40</v>
      </c>
      <c r="D11065">
        <v>20</v>
      </c>
      <c r="E11065">
        <v>6915</v>
      </c>
    </row>
    <row r="11066" spans="1:5">
      <c r="A11066" t="s">
        <v>51</v>
      </c>
      <c r="B11066">
        <v>2014</v>
      </c>
      <c r="C11066">
        <v>40</v>
      </c>
      <c r="D11066">
        <v>15</v>
      </c>
      <c r="E11066">
        <v>6530</v>
      </c>
    </row>
    <row r="11067" spans="1:5">
      <c r="A11067" t="s">
        <v>52</v>
      </c>
      <c r="B11067">
        <v>2014</v>
      </c>
      <c r="C11067">
        <v>40</v>
      </c>
      <c r="D11067">
        <v>24</v>
      </c>
      <c r="E11067">
        <v>5728</v>
      </c>
    </row>
    <row r="11068" spans="1:5">
      <c r="A11068" t="s">
        <v>53</v>
      </c>
      <c r="B11068">
        <v>2014</v>
      </c>
      <c r="C11068">
        <v>40</v>
      </c>
      <c r="D11068">
        <v>48</v>
      </c>
      <c r="E11068">
        <v>9761</v>
      </c>
    </row>
    <row r="11069" spans="1:5">
      <c r="A11069" t="s">
        <v>54</v>
      </c>
      <c r="B11069">
        <v>2014</v>
      </c>
      <c r="C11069">
        <v>40</v>
      </c>
      <c r="D11069">
        <v>95</v>
      </c>
      <c r="E11069">
        <v>38565</v>
      </c>
    </row>
    <row r="11070" spans="1:5">
      <c r="A11070" t="s">
        <v>55</v>
      </c>
      <c r="B11070">
        <v>2014</v>
      </c>
      <c r="C11070">
        <v>40</v>
      </c>
      <c r="D11070">
        <v>45</v>
      </c>
      <c r="E11070">
        <v>17305</v>
      </c>
    </row>
    <row r="11071" spans="1:5">
      <c r="A11071" t="s">
        <v>56</v>
      </c>
      <c r="B11071">
        <v>2014</v>
      </c>
      <c r="C11071">
        <v>40</v>
      </c>
      <c r="D11071">
        <v>11</v>
      </c>
      <c r="E11071">
        <v>3136</v>
      </c>
    </row>
    <row r="11072" spans="1:5">
      <c r="A11072" t="s">
        <v>57</v>
      </c>
      <c r="B11072">
        <v>2014</v>
      </c>
      <c r="C11072">
        <v>40</v>
      </c>
      <c r="D11072">
        <v>121</v>
      </c>
      <c r="E11072">
        <v>81531</v>
      </c>
    </row>
    <row r="11073" spans="1:5">
      <c r="A11073" t="s">
        <v>58</v>
      </c>
      <c r="B11073">
        <v>2014</v>
      </c>
      <c r="C11073">
        <v>40</v>
      </c>
      <c r="D11073">
        <v>26</v>
      </c>
      <c r="E11073">
        <v>4282</v>
      </c>
    </row>
    <row r="11074" spans="1:5">
      <c r="A11074" t="s">
        <v>59</v>
      </c>
      <c r="B11074">
        <v>2014</v>
      </c>
      <c r="C11074">
        <v>40</v>
      </c>
      <c r="D11074">
        <v>46</v>
      </c>
      <c r="E11074">
        <v>17738</v>
      </c>
    </row>
    <row r="11075" spans="1:5">
      <c r="A11075" t="s">
        <v>60</v>
      </c>
      <c r="B11075">
        <v>2014</v>
      </c>
      <c r="C11075">
        <v>40</v>
      </c>
      <c r="D11075">
        <v>29</v>
      </c>
      <c r="E11075">
        <v>4465</v>
      </c>
    </row>
    <row r="11076" spans="1:5">
      <c r="A11076" t="s">
        <v>61</v>
      </c>
      <c r="B11076">
        <v>2014</v>
      </c>
      <c r="C11076">
        <v>40</v>
      </c>
      <c r="D11076">
        <v>25</v>
      </c>
      <c r="E11076">
        <v>5964</v>
      </c>
    </row>
    <row r="11077" spans="1:5">
      <c r="A11077" t="s">
        <v>64</v>
      </c>
      <c r="B11077">
        <v>2014</v>
      </c>
      <c r="C11077">
        <v>40</v>
      </c>
      <c r="D11077">
        <v>6</v>
      </c>
      <c r="E11077">
        <v>5857</v>
      </c>
    </row>
    <row r="11078" spans="1:5">
      <c r="A11078" t="s">
        <v>63</v>
      </c>
      <c r="B11078">
        <v>2014</v>
      </c>
      <c r="C11078">
        <v>40</v>
      </c>
      <c r="D11078">
        <v>1</v>
      </c>
      <c r="E11078">
        <v>355</v>
      </c>
    </row>
    <row r="11079" spans="1:5">
      <c r="A11079" t="s">
        <v>62</v>
      </c>
      <c r="B11079">
        <v>2014</v>
      </c>
      <c r="C11079">
        <v>40</v>
      </c>
      <c r="D11079">
        <v>94</v>
      </c>
      <c r="E11079">
        <v>104368</v>
      </c>
    </row>
    <row r="11080" spans="1:5">
      <c r="A11080" t="s">
        <v>6</v>
      </c>
      <c r="B11080">
        <v>2014</v>
      </c>
      <c r="C11080">
        <v>41</v>
      </c>
      <c r="D11080">
        <v>27</v>
      </c>
      <c r="E11080">
        <v>13067</v>
      </c>
    </row>
    <row r="11081" spans="1:5">
      <c r="A11081" t="s">
        <v>12</v>
      </c>
      <c r="B11081">
        <v>2014</v>
      </c>
      <c r="C11081">
        <v>41</v>
      </c>
      <c r="D11081">
        <v>8</v>
      </c>
      <c r="E11081">
        <v>1453</v>
      </c>
    </row>
    <row r="11082" spans="1:5">
      <c r="A11082" t="s">
        <v>13</v>
      </c>
      <c r="B11082">
        <v>2014</v>
      </c>
      <c r="C11082">
        <v>41</v>
      </c>
      <c r="D11082">
        <v>59</v>
      </c>
      <c r="E11082">
        <v>28645</v>
      </c>
    </row>
    <row r="11083" spans="1:5">
      <c r="A11083" t="s">
        <v>14</v>
      </c>
      <c r="B11083">
        <v>2014</v>
      </c>
      <c r="C11083">
        <v>41</v>
      </c>
      <c r="D11083">
        <v>19</v>
      </c>
      <c r="E11083">
        <v>6180</v>
      </c>
    </row>
    <row r="11084" spans="1:5">
      <c r="A11084" t="s">
        <v>15</v>
      </c>
      <c r="B11084">
        <v>2014</v>
      </c>
      <c r="C11084">
        <v>41</v>
      </c>
      <c r="D11084">
        <v>136</v>
      </c>
      <c r="E11084">
        <v>46366</v>
      </c>
    </row>
    <row r="11085" spans="1:5">
      <c r="A11085" t="s">
        <v>16</v>
      </c>
      <c r="B11085">
        <v>2014</v>
      </c>
      <c r="C11085">
        <v>41</v>
      </c>
      <c r="D11085">
        <v>6</v>
      </c>
      <c r="E11085">
        <v>3508</v>
      </c>
    </row>
    <row r="11086" spans="1:5">
      <c r="A11086" t="s">
        <v>17</v>
      </c>
      <c r="B11086">
        <v>2014</v>
      </c>
      <c r="C11086">
        <v>41</v>
      </c>
      <c r="D11086">
        <v>18</v>
      </c>
      <c r="E11086">
        <v>4211</v>
      </c>
    </row>
    <row r="11087" spans="1:5">
      <c r="A11087" t="s">
        <v>18</v>
      </c>
      <c r="B11087">
        <v>2014</v>
      </c>
      <c r="C11087">
        <v>41</v>
      </c>
      <c r="D11087">
        <v>7</v>
      </c>
      <c r="E11087">
        <v>1765</v>
      </c>
    </row>
    <row r="11088" spans="1:5">
      <c r="A11088" t="s">
        <v>19</v>
      </c>
      <c r="B11088">
        <v>2014</v>
      </c>
      <c r="C11088">
        <v>41</v>
      </c>
      <c r="D11088">
        <v>2</v>
      </c>
      <c r="E11088">
        <v>2121</v>
      </c>
    </row>
    <row r="11089" spans="1:5">
      <c r="A11089" t="s">
        <v>20</v>
      </c>
      <c r="B11089">
        <v>2014</v>
      </c>
      <c r="C11089">
        <v>41</v>
      </c>
      <c r="D11089">
        <v>0</v>
      </c>
      <c r="E11089">
        <v>0</v>
      </c>
    </row>
    <row r="11090" spans="1:5">
      <c r="A11090" t="s">
        <v>21</v>
      </c>
      <c r="B11090">
        <v>2014</v>
      </c>
      <c r="C11090">
        <v>41</v>
      </c>
      <c r="D11090">
        <v>34</v>
      </c>
      <c r="E11090">
        <v>20176</v>
      </c>
    </row>
    <row r="11091" spans="1:5">
      <c r="A11091" t="s">
        <v>22</v>
      </c>
      <c r="B11091">
        <v>2014</v>
      </c>
      <c r="C11091">
        <v>41</v>
      </c>
      <c r="D11091">
        <v>20</v>
      </c>
      <c r="E11091">
        <v>2827</v>
      </c>
    </row>
    <row r="11092" spans="1:5">
      <c r="A11092" t="s">
        <v>23</v>
      </c>
      <c r="B11092">
        <v>2014</v>
      </c>
      <c r="C11092">
        <v>41</v>
      </c>
      <c r="D11092">
        <v>9</v>
      </c>
      <c r="E11092">
        <v>3045</v>
      </c>
    </row>
    <row r="11093" spans="1:5">
      <c r="A11093" t="s">
        <v>24</v>
      </c>
      <c r="B11093">
        <v>2014</v>
      </c>
      <c r="C11093">
        <v>41</v>
      </c>
      <c r="D11093">
        <v>93</v>
      </c>
      <c r="E11093">
        <v>56141</v>
      </c>
    </row>
    <row r="11094" spans="1:5">
      <c r="A11094" t="s">
        <v>25</v>
      </c>
      <c r="B11094">
        <v>2014</v>
      </c>
      <c r="C11094">
        <v>41</v>
      </c>
      <c r="D11094">
        <v>38</v>
      </c>
      <c r="E11094">
        <v>9596</v>
      </c>
    </row>
    <row r="11095" spans="1:5">
      <c r="A11095" t="s">
        <v>26</v>
      </c>
      <c r="B11095">
        <v>2014</v>
      </c>
      <c r="C11095">
        <v>41</v>
      </c>
      <c r="D11095">
        <v>16</v>
      </c>
      <c r="E11095">
        <v>32306</v>
      </c>
    </row>
    <row r="11096" spans="1:5">
      <c r="A11096" t="s">
        <v>27</v>
      </c>
      <c r="B11096">
        <v>2014</v>
      </c>
      <c r="C11096">
        <v>41</v>
      </c>
      <c r="D11096">
        <v>30</v>
      </c>
      <c r="E11096">
        <v>6994</v>
      </c>
    </row>
    <row r="11097" spans="1:5">
      <c r="A11097" t="s">
        <v>28</v>
      </c>
      <c r="B11097">
        <v>2014</v>
      </c>
      <c r="C11097">
        <v>41</v>
      </c>
      <c r="D11097">
        <v>17</v>
      </c>
      <c r="E11097">
        <v>22287</v>
      </c>
    </row>
    <row r="11098" spans="1:5">
      <c r="A11098" t="s">
        <v>29</v>
      </c>
      <c r="B11098">
        <v>2014</v>
      </c>
      <c r="C11098">
        <v>41</v>
      </c>
      <c r="D11098">
        <v>79</v>
      </c>
      <c r="E11098">
        <v>48697</v>
      </c>
    </row>
    <row r="11099" spans="1:5">
      <c r="A11099" t="s">
        <v>30</v>
      </c>
      <c r="B11099">
        <v>2014</v>
      </c>
      <c r="C11099">
        <v>41</v>
      </c>
      <c r="D11099">
        <v>30</v>
      </c>
      <c r="E11099">
        <v>6120</v>
      </c>
    </row>
    <row r="11100" spans="1:5">
      <c r="A11100" t="s">
        <v>31</v>
      </c>
      <c r="B11100">
        <v>2014</v>
      </c>
      <c r="C11100">
        <v>41</v>
      </c>
      <c r="D11100">
        <v>21</v>
      </c>
      <c r="E11100">
        <v>10867</v>
      </c>
    </row>
    <row r="11101" spans="1:5">
      <c r="A11101" t="s">
        <v>32</v>
      </c>
      <c r="B11101">
        <v>2014</v>
      </c>
      <c r="C11101">
        <v>41</v>
      </c>
      <c r="D11101">
        <v>46</v>
      </c>
      <c r="E11101">
        <v>26203</v>
      </c>
    </row>
    <row r="11102" spans="1:5">
      <c r="A11102" t="s">
        <v>33</v>
      </c>
      <c r="B11102">
        <v>2014</v>
      </c>
      <c r="C11102">
        <v>41</v>
      </c>
      <c r="D11102">
        <v>45</v>
      </c>
      <c r="E11102">
        <v>16285</v>
      </c>
    </row>
    <row r="11103" spans="1:5">
      <c r="A11103" t="s">
        <v>34</v>
      </c>
      <c r="B11103">
        <v>2014</v>
      </c>
      <c r="C11103">
        <v>41</v>
      </c>
      <c r="D11103">
        <v>16</v>
      </c>
      <c r="E11103">
        <v>5567</v>
      </c>
    </row>
    <row r="11104" spans="1:5">
      <c r="A11104" t="s">
        <v>35</v>
      </c>
      <c r="B11104">
        <v>2014</v>
      </c>
      <c r="C11104">
        <v>41</v>
      </c>
      <c r="D11104">
        <v>52</v>
      </c>
      <c r="E11104">
        <v>18347</v>
      </c>
    </row>
    <row r="11105" spans="1:5">
      <c r="A11105" t="s">
        <v>36</v>
      </c>
      <c r="B11105">
        <v>2014</v>
      </c>
      <c r="C11105">
        <v>41</v>
      </c>
      <c r="D11105">
        <v>23</v>
      </c>
      <c r="E11105">
        <v>8147</v>
      </c>
    </row>
    <row r="11106" spans="1:5">
      <c r="A11106" t="s">
        <v>37</v>
      </c>
      <c r="B11106">
        <v>2014</v>
      </c>
      <c r="C11106">
        <v>41</v>
      </c>
      <c r="D11106">
        <v>11</v>
      </c>
      <c r="E11106">
        <v>3426</v>
      </c>
    </row>
    <row r="11107" spans="1:5">
      <c r="A11107" t="s">
        <v>38</v>
      </c>
      <c r="B11107">
        <v>2014</v>
      </c>
      <c r="C11107">
        <v>41</v>
      </c>
      <c r="D11107">
        <v>15</v>
      </c>
      <c r="E11107">
        <v>2697</v>
      </c>
    </row>
    <row r="11108" spans="1:5">
      <c r="A11108" t="s">
        <v>39</v>
      </c>
      <c r="B11108">
        <v>2014</v>
      </c>
      <c r="C11108">
        <v>41</v>
      </c>
      <c r="D11108">
        <v>31</v>
      </c>
      <c r="E11108">
        <v>11237</v>
      </c>
    </row>
    <row r="11109" spans="1:5">
      <c r="A11109" t="s">
        <v>40</v>
      </c>
      <c r="B11109">
        <v>2014</v>
      </c>
      <c r="C11109">
        <v>41</v>
      </c>
      <c r="D11109">
        <v>26</v>
      </c>
      <c r="E11109">
        <v>4972</v>
      </c>
    </row>
    <row r="11110" spans="1:5">
      <c r="A11110" t="s">
        <v>41</v>
      </c>
      <c r="B11110">
        <v>2014</v>
      </c>
      <c r="C11110">
        <v>41</v>
      </c>
      <c r="D11110">
        <v>24</v>
      </c>
      <c r="E11110">
        <v>8337</v>
      </c>
    </row>
    <row r="11111" spans="1:5">
      <c r="A11111" t="s">
        <v>42</v>
      </c>
      <c r="B11111">
        <v>2014</v>
      </c>
      <c r="C11111">
        <v>41</v>
      </c>
      <c r="D11111">
        <v>26</v>
      </c>
      <c r="E11111">
        <v>11644</v>
      </c>
    </row>
    <row r="11112" spans="1:5">
      <c r="A11112" t="s">
        <v>43</v>
      </c>
      <c r="B11112">
        <v>2014</v>
      </c>
      <c r="C11112">
        <v>41</v>
      </c>
      <c r="D11112">
        <v>155</v>
      </c>
      <c r="E11112">
        <v>18060</v>
      </c>
    </row>
    <row r="11113" spans="1:5">
      <c r="A11113" t="s">
        <v>44</v>
      </c>
      <c r="B11113">
        <v>2014</v>
      </c>
      <c r="C11113">
        <v>41</v>
      </c>
      <c r="D11113">
        <v>48</v>
      </c>
      <c r="E11113">
        <v>15441</v>
      </c>
    </row>
    <row r="11114" spans="1:5">
      <c r="A11114" t="s">
        <v>45</v>
      </c>
      <c r="B11114">
        <v>2014</v>
      </c>
      <c r="C11114">
        <v>41</v>
      </c>
      <c r="D11114">
        <v>8</v>
      </c>
      <c r="E11114">
        <v>1506</v>
      </c>
    </row>
    <row r="11115" spans="1:5">
      <c r="A11115" t="s">
        <v>46</v>
      </c>
      <c r="B11115">
        <v>2014</v>
      </c>
      <c r="C11115">
        <v>41</v>
      </c>
      <c r="D11115">
        <v>52</v>
      </c>
      <c r="E11115">
        <v>15101</v>
      </c>
    </row>
    <row r="11116" spans="1:5">
      <c r="A11116" t="s">
        <v>47</v>
      </c>
      <c r="B11116">
        <v>2014</v>
      </c>
      <c r="C11116">
        <v>41</v>
      </c>
      <c r="D11116">
        <v>17</v>
      </c>
      <c r="E11116">
        <v>2348</v>
      </c>
    </row>
    <row r="11117" spans="1:5">
      <c r="A11117" t="s">
        <v>48</v>
      </c>
      <c r="B11117">
        <v>2014</v>
      </c>
      <c r="C11117">
        <v>41</v>
      </c>
      <c r="D11117">
        <v>13</v>
      </c>
      <c r="E11117">
        <v>3345</v>
      </c>
    </row>
    <row r="11118" spans="1:5">
      <c r="A11118" t="s">
        <v>49</v>
      </c>
      <c r="B11118">
        <v>2014</v>
      </c>
      <c r="C11118">
        <v>41</v>
      </c>
      <c r="D11118">
        <v>40</v>
      </c>
      <c r="E11118">
        <v>13321</v>
      </c>
    </row>
    <row r="11119" spans="1:5">
      <c r="A11119" t="s">
        <v>50</v>
      </c>
      <c r="B11119">
        <v>2014</v>
      </c>
      <c r="C11119">
        <v>41</v>
      </c>
      <c r="D11119">
        <v>19</v>
      </c>
      <c r="E11119">
        <v>6571</v>
      </c>
    </row>
    <row r="11120" spans="1:5">
      <c r="A11120" t="s">
        <v>51</v>
      </c>
      <c r="B11120">
        <v>2014</v>
      </c>
      <c r="C11120">
        <v>41</v>
      </c>
      <c r="D11120">
        <v>15</v>
      </c>
      <c r="E11120">
        <v>6643</v>
      </c>
    </row>
    <row r="11121" spans="1:5">
      <c r="A11121" t="s">
        <v>52</v>
      </c>
      <c r="B11121">
        <v>2014</v>
      </c>
      <c r="C11121">
        <v>41</v>
      </c>
      <c r="D11121">
        <v>24</v>
      </c>
      <c r="E11121">
        <v>5756</v>
      </c>
    </row>
    <row r="11122" spans="1:5">
      <c r="A11122" t="s">
        <v>53</v>
      </c>
      <c r="B11122">
        <v>2014</v>
      </c>
      <c r="C11122">
        <v>41</v>
      </c>
      <c r="D11122">
        <v>48</v>
      </c>
      <c r="E11122">
        <v>10464</v>
      </c>
    </row>
    <row r="11123" spans="1:5">
      <c r="A11123" t="s">
        <v>54</v>
      </c>
      <c r="B11123">
        <v>2014</v>
      </c>
      <c r="C11123">
        <v>41</v>
      </c>
      <c r="D11123">
        <v>94</v>
      </c>
      <c r="E11123">
        <v>38801</v>
      </c>
    </row>
    <row r="11124" spans="1:5">
      <c r="A11124" t="s">
        <v>55</v>
      </c>
      <c r="B11124">
        <v>2014</v>
      </c>
      <c r="C11124">
        <v>41</v>
      </c>
      <c r="D11124">
        <v>42</v>
      </c>
      <c r="E11124">
        <v>17802</v>
      </c>
    </row>
    <row r="11125" spans="1:5">
      <c r="A11125" t="s">
        <v>56</v>
      </c>
      <c r="B11125">
        <v>2014</v>
      </c>
      <c r="C11125">
        <v>41</v>
      </c>
      <c r="D11125">
        <v>11</v>
      </c>
      <c r="E11125">
        <v>3092</v>
      </c>
    </row>
    <row r="11126" spans="1:5">
      <c r="A11126" t="s">
        <v>57</v>
      </c>
      <c r="B11126">
        <v>2014</v>
      </c>
      <c r="C11126">
        <v>41</v>
      </c>
      <c r="D11126">
        <v>118</v>
      </c>
      <c r="E11126">
        <v>65816</v>
      </c>
    </row>
    <row r="11127" spans="1:5">
      <c r="A11127" t="s">
        <v>58</v>
      </c>
      <c r="B11127">
        <v>2014</v>
      </c>
      <c r="C11127">
        <v>41</v>
      </c>
      <c r="D11127">
        <v>26</v>
      </c>
      <c r="E11127">
        <v>4404</v>
      </c>
    </row>
    <row r="11128" spans="1:5">
      <c r="A11128" t="s">
        <v>59</v>
      </c>
      <c r="B11128">
        <v>2014</v>
      </c>
      <c r="C11128">
        <v>41</v>
      </c>
      <c r="D11128">
        <v>44</v>
      </c>
      <c r="E11128">
        <v>17677</v>
      </c>
    </row>
    <row r="11129" spans="1:5">
      <c r="A11129" t="s">
        <v>60</v>
      </c>
      <c r="B11129">
        <v>2014</v>
      </c>
      <c r="C11129">
        <v>41</v>
      </c>
      <c r="D11129">
        <v>27</v>
      </c>
      <c r="E11129">
        <v>4592</v>
      </c>
    </row>
    <row r="11130" spans="1:5">
      <c r="A11130" t="s">
        <v>61</v>
      </c>
      <c r="B11130">
        <v>2014</v>
      </c>
      <c r="C11130">
        <v>41</v>
      </c>
      <c r="D11130">
        <v>24</v>
      </c>
      <c r="E11130">
        <v>5735</v>
      </c>
    </row>
    <row r="11131" spans="1:5">
      <c r="A11131" t="s">
        <v>64</v>
      </c>
      <c r="B11131">
        <v>2014</v>
      </c>
      <c r="C11131">
        <v>41</v>
      </c>
      <c r="D11131">
        <v>5</v>
      </c>
      <c r="E11131">
        <v>5046</v>
      </c>
    </row>
    <row r="11132" spans="1:5">
      <c r="A11132" t="s">
        <v>63</v>
      </c>
      <c r="B11132">
        <v>2014</v>
      </c>
      <c r="C11132">
        <v>41</v>
      </c>
      <c r="D11132">
        <v>1</v>
      </c>
      <c r="E11132">
        <v>368</v>
      </c>
    </row>
    <row r="11133" spans="1:5">
      <c r="A11133" t="s">
        <v>62</v>
      </c>
      <c r="B11133">
        <v>2014</v>
      </c>
      <c r="C11133">
        <v>41</v>
      </c>
      <c r="D11133">
        <v>80</v>
      </c>
      <c r="E11133">
        <v>100073</v>
      </c>
    </row>
    <row r="11134" spans="1:5">
      <c r="A11134" t="s">
        <v>6</v>
      </c>
      <c r="B11134">
        <v>2014</v>
      </c>
      <c r="C11134">
        <v>42</v>
      </c>
      <c r="D11134">
        <v>28</v>
      </c>
      <c r="E11134">
        <v>12334</v>
      </c>
    </row>
    <row r="11135" spans="1:5">
      <c r="A11135" t="s">
        <v>12</v>
      </c>
      <c r="B11135">
        <v>2014</v>
      </c>
      <c r="C11135">
        <v>42</v>
      </c>
      <c r="D11135">
        <v>7</v>
      </c>
      <c r="E11135">
        <v>1097</v>
      </c>
    </row>
    <row r="11136" spans="1:5">
      <c r="A11136" t="s">
        <v>13</v>
      </c>
      <c r="B11136">
        <v>2014</v>
      </c>
      <c r="C11136">
        <v>42</v>
      </c>
      <c r="D11136">
        <v>60</v>
      </c>
      <c r="E11136">
        <v>29182</v>
      </c>
    </row>
    <row r="11137" spans="1:5">
      <c r="A11137" t="s">
        <v>14</v>
      </c>
      <c r="B11137">
        <v>2014</v>
      </c>
      <c r="C11137">
        <v>42</v>
      </c>
      <c r="D11137">
        <v>21</v>
      </c>
      <c r="E11137">
        <v>6351</v>
      </c>
    </row>
    <row r="11138" spans="1:5">
      <c r="A11138" t="s">
        <v>15</v>
      </c>
      <c r="B11138">
        <v>2014</v>
      </c>
      <c r="C11138">
        <v>42</v>
      </c>
      <c r="D11138">
        <v>139</v>
      </c>
      <c r="E11138">
        <v>47088</v>
      </c>
    </row>
    <row r="11139" spans="1:5">
      <c r="A11139" t="s">
        <v>16</v>
      </c>
      <c r="B11139">
        <v>2014</v>
      </c>
      <c r="C11139">
        <v>42</v>
      </c>
      <c r="D11139">
        <v>6</v>
      </c>
      <c r="E11139">
        <v>3807</v>
      </c>
    </row>
    <row r="11140" spans="1:5">
      <c r="A11140" t="s">
        <v>17</v>
      </c>
      <c r="B11140">
        <v>2014</v>
      </c>
      <c r="C11140">
        <v>42</v>
      </c>
      <c r="D11140">
        <v>16</v>
      </c>
      <c r="E11140">
        <v>3990</v>
      </c>
    </row>
    <row r="11141" spans="1:5">
      <c r="A11141" t="s">
        <v>18</v>
      </c>
      <c r="B11141">
        <v>2014</v>
      </c>
      <c r="C11141">
        <v>42</v>
      </c>
      <c r="D11141">
        <v>7</v>
      </c>
      <c r="E11141">
        <v>1677</v>
      </c>
    </row>
    <row r="11142" spans="1:5">
      <c r="A11142" t="s">
        <v>19</v>
      </c>
      <c r="B11142">
        <v>2014</v>
      </c>
      <c r="C11142">
        <v>42</v>
      </c>
      <c r="D11142">
        <v>2</v>
      </c>
      <c r="E11142">
        <v>1887</v>
      </c>
    </row>
    <row r="11143" spans="1:5">
      <c r="A11143" t="s">
        <v>20</v>
      </c>
      <c r="B11143">
        <v>2014</v>
      </c>
      <c r="C11143">
        <v>42</v>
      </c>
      <c r="D11143">
        <v>0</v>
      </c>
      <c r="E11143">
        <v>0</v>
      </c>
    </row>
    <row r="11144" spans="1:5">
      <c r="A11144" t="s">
        <v>21</v>
      </c>
      <c r="B11144">
        <v>2014</v>
      </c>
      <c r="C11144">
        <v>42</v>
      </c>
      <c r="D11144">
        <v>35</v>
      </c>
      <c r="E11144">
        <v>28921</v>
      </c>
    </row>
    <row r="11145" spans="1:5">
      <c r="A11145" t="s">
        <v>22</v>
      </c>
      <c r="B11145">
        <v>2014</v>
      </c>
      <c r="C11145">
        <v>42</v>
      </c>
      <c r="D11145">
        <v>20</v>
      </c>
      <c r="E11145">
        <v>2777</v>
      </c>
    </row>
    <row r="11146" spans="1:5">
      <c r="A11146" t="s">
        <v>23</v>
      </c>
      <c r="B11146">
        <v>2014</v>
      </c>
      <c r="C11146">
        <v>42</v>
      </c>
      <c r="D11146">
        <v>10</v>
      </c>
      <c r="E11146">
        <v>3441</v>
      </c>
    </row>
    <row r="11147" spans="1:5">
      <c r="A11147" t="s">
        <v>24</v>
      </c>
      <c r="B11147">
        <v>2014</v>
      </c>
      <c r="C11147">
        <v>42</v>
      </c>
      <c r="D11147">
        <v>94</v>
      </c>
      <c r="E11147">
        <v>56597</v>
      </c>
    </row>
    <row r="11148" spans="1:5">
      <c r="A11148" t="s">
        <v>25</v>
      </c>
      <c r="B11148">
        <v>2014</v>
      </c>
      <c r="C11148">
        <v>42</v>
      </c>
      <c r="D11148">
        <v>36</v>
      </c>
      <c r="E11148">
        <v>8575</v>
      </c>
    </row>
    <row r="11149" spans="1:5">
      <c r="A11149" t="s">
        <v>26</v>
      </c>
      <c r="B11149">
        <v>2014</v>
      </c>
      <c r="C11149">
        <v>42</v>
      </c>
      <c r="D11149">
        <v>14</v>
      </c>
      <c r="E11149">
        <v>34531</v>
      </c>
    </row>
    <row r="11150" spans="1:5">
      <c r="A11150" t="s">
        <v>27</v>
      </c>
      <c r="B11150">
        <v>2014</v>
      </c>
      <c r="C11150">
        <v>42</v>
      </c>
      <c r="D11150">
        <v>30</v>
      </c>
      <c r="E11150">
        <v>6285</v>
      </c>
    </row>
    <row r="11151" spans="1:5">
      <c r="A11151" t="s">
        <v>28</v>
      </c>
      <c r="B11151">
        <v>2014</v>
      </c>
      <c r="C11151">
        <v>42</v>
      </c>
      <c r="D11151">
        <v>19</v>
      </c>
      <c r="E11151">
        <v>22832</v>
      </c>
    </row>
    <row r="11152" spans="1:5">
      <c r="A11152" t="s">
        <v>29</v>
      </c>
      <c r="B11152">
        <v>2014</v>
      </c>
      <c r="C11152">
        <v>42</v>
      </c>
      <c r="D11152">
        <v>83</v>
      </c>
      <c r="E11152">
        <v>49611</v>
      </c>
    </row>
    <row r="11153" spans="1:5">
      <c r="A11153" t="s">
        <v>30</v>
      </c>
      <c r="B11153">
        <v>2014</v>
      </c>
      <c r="C11153">
        <v>42</v>
      </c>
      <c r="D11153">
        <v>31</v>
      </c>
      <c r="E11153">
        <v>5965</v>
      </c>
    </row>
    <row r="11154" spans="1:5">
      <c r="A11154" t="s">
        <v>31</v>
      </c>
      <c r="B11154">
        <v>2014</v>
      </c>
      <c r="C11154">
        <v>42</v>
      </c>
      <c r="D11154">
        <v>21</v>
      </c>
      <c r="E11154">
        <v>10851</v>
      </c>
    </row>
    <row r="11155" spans="1:5">
      <c r="A11155" t="s">
        <v>32</v>
      </c>
      <c r="B11155">
        <v>2014</v>
      </c>
      <c r="C11155">
        <v>42</v>
      </c>
      <c r="D11155">
        <v>46</v>
      </c>
      <c r="E11155">
        <v>22682</v>
      </c>
    </row>
    <row r="11156" spans="1:5">
      <c r="A11156" t="s">
        <v>33</v>
      </c>
      <c r="B11156">
        <v>2014</v>
      </c>
      <c r="C11156">
        <v>42</v>
      </c>
      <c r="D11156">
        <v>47</v>
      </c>
      <c r="E11156">
        <v>16997</v>
      </c>
    </row>
    <row r="11157" spans="1:5">
      <c r="A11157" t="s">
        <v>34</v>
      </c>
      <c r="B11157">
        <v>2014</v>
      </c>
      <c r="C11157">
        <v>42</v>
      </c>
      <c r="D11157">
        <v>15</v>
      </c>
      <c r="E11157">
        <v>5156</v>
      </c>
    </row>
    <row r="11158" spans="1:5">
      <c r="A11158" t="s">
        <v>35</v>
      </c>
      <c r="B11158">
        <v>2014</v>
      </c>
      <c r="C11158">
        <v>42</v>
      </c>
      <c r="D11158">
        <v>53</v>
      </c>
      <c r="E11158">
        <v>17749</v>
      </c>
    </row>
    <row r="11159" spans="1:5">
      <c r="A11159" t="s">
        <v>36</v>
      </c>
      <c r="B11159">
        <v>2014</v>
      </c>
      <c r="C11159">
        <v>42</v>
      </c>
      <c r="D11159">
        <v>23</v>
      </c>
      <c r="E11159">
        <v>8259</v>
      </c>
    </row>
    <row r="11160" spans="1:5">
      <c r="A11160" t="s">
        <v>37</v>
      </c>
      <c r="B11160">
        <v>2014</v>
      </c>
      <c r="C11160">
        <v>42</v>
      </c>
      <c r="D11160">
        <v>11</v>
      </c>
      <c r="E11160">
        <v>3345</v>
      </c>
    </row>
    <row r="11161" spans="1:5">
      <c r="A11161" t="s">
        <v>38</v>
      </c>
      <c r="B11161">
        <v>2014</v>
      </c>
      <c r="C11161">
        <v>42</v>
      </c>
      <c r="D11161">
        <v>16</v>
      </c>
      <c r="E11161">
        <v>3039</v>
      </c>
    </row>
    <row r="11162" spans="1:5">
      <c r="A11162" t="s">
        <v>39</v>
      </c>
      <c r="B11162">
        <v>2014</v>
      </c>
      <c r="C11162">
        <v>42</v>
      </c>
      <c r="D11162">
        <v>31</v>
      </c>
      <c r="E11162">
        <v>13233</v>
      </c>
    </row>
    <row r="11163" spans="1:5">
      <c r="A11163" t="s">
        <v>40</v>
      </c>
      <c r="B11163">
        <v>2014</v>
      </c>
      <c r="C11163">
        <v>42</v>
      </c>
      <c r="D11163">
        <v>26</v>
      </c>
      <c r="E11163">
        <v>4920</v>
      </c>
    </row>
    <row r="11164" spans="1:5">
      <c r="A11164" t="s">
        <v>41</v>
      </c>
      <c r="B11164">
        <v>2014</v>
      </c>
      <c r="C11164">
        <v>42</v>
      </c>
      <c r="D11164">
        <v>25</v>
      </c>
      <c r="E11164">
        <v>10749</v>
      </c>
    </row>
    <row r="11165" spans="1:5">
      <c r="A11165" t="s">
        <v>42</v>
      </c>
      <c r="B11165">
        <v>2014</v>
      </c>
      <c r="C11165">
        <v>42</v>
      </c>
      <c r="D11165">
        <v>25</v>
      </c>
      <c r="E11165">
        <v>10198</v>
      </c>
    </row>
    <row r="11166" spans="1:5">
      <c r="A11166" t="s">
        <v>43</v>
      </c>
      <c r="B11166">
        <v>2014</v>
      </c>
      <c r="C11166">
        <v>42</v>
      </c>
      <c r="D11166">
        <v>157</v>
      </c>
      <c r="E11166">
        <v>17958</v>
      </c>
    </row>
    <row r="11167" spans="1:5">
      <c r="A11167" t="s">
        <v>44</v>
      </c>
      <c r="B11167">
        <v>2014</v>
      </c>
      <c r="C11167">
        <v>42</v>
      </c>
      <c r="D11167">
        <v>47</v>
      </c>
      <c r="E11167">
        <v>14788</v>
      </c>
    </row>
    <row r="11168" spans="1:5">
      <c r="A11168" t="s">
        <v>45</v>
      </c>
      <c r="B11168">
        <v>2014</v>
      </c>
      <c r="C11168">
        <v>42</v>
      </c>
      <c r="D11168">
        <v>7</v>
      </c>
      <c r="E11168">
        <v>1491</v>
      </c>
    </row>
    <row r="11169" spans="1:5">
      <c r="A11169" t="s">
        <v>46</v>
      </c>
      <c r="B11169">
        <v>2014</v>
      </c>
      <c r="C11169">
        <v>42</v>
      </c>
      <c r="D11169">
        <v>55</v>
      </c>
      <c r="E11169">
        <v>16215</v>
      </c>
    </row>
    <row r="11170" spans="1:5">
      <c r="A11170" t="s">
        <v>47</v>
      </c>
      <c r="B11170">
        <v>2014</v>
      </c>
      <c r="C11170">
        <v>42</v>
      </c>
      <c r="D11170">
        <v>19</v>
      </c>
      <c r="E11170">
        <v>3879</v>
      </c>
    </row>
    <row r="11171" spans="1:5">
      <c r="A11171" t="s">
        <v>48</v>
      </c>
      <c r="B11171">
        <v>2014</v>
      </c>
      <c r="C11171">
        <v>42</v>
      </c>
      <c r="D11171">
        <v>20</v>
      </c>
      <c r="E11171">
        <v>4893</v>
      </c>
    </row>
    <row r="11172" spans="1:5">
      <c r="A11172" t="s">
        <v>49</v>
      </c>
      <c r="B11172">
        <v>2014</v>
      </c>
      <c r="C11172">
        <v>42</v>
      </c>
      <c r="D11172">
        <v>45</v>
      </c>
      <c r="E11172">
        <v>16363</v>
      </c>
    </row>
    <row r="11173" spans="1:5">
      <c r="A11173" t="s">
        <v>50</v>
      </c>
      <c r="B11173">
        <v>2014</v>
      </c>
      <c r="C11173">
        <v>42</v>
      </c>
      <c r="D11173">
        <v>20</v>
      </c>
      <c r="E11173">
        <v>5794</v>
      </c>
    </row>
    <row r="11174" spans="1:5">
      <c r="A11174" t="s">
        <v>51</v>
      </c>
      <c r="B11174">
        <v>2014</v>
      </c>
      <c r="C11174">
        <v>42</v>
      </c>
      <c r="D11174">
        <v>15</v>
      </c>
      <c r="E11174">
        <v>6612</v>
      </c>
    </row>
    <row r="11175" spans="1:5">
      <c r="A11175" t="s">
        <v>52</v>
      </c>
      <c r="B11175">
        <v>2014</v>
      </c>
      <c r="C11175">
        <v>42</v>
      </c>
      <c r="D11175">
        <v>24</v>
      </c>
      <c r="E11175">
        <v>6041</v>
      </c>
    </row>
    <row r="11176" spans="1:5">
      <c r="A11176" t="s">
        <v>53</v>
      </c>
      <c r="B11176">
        <v>2014</v>
      </c>
      <c r="C11176">
        <v>42</v>
      </c>
      <c r="D11176">
        <v>46</v>
      </c>
      <c r="E11176">
        <v>8662</v>
      </c>
    </row>
    <row r="11177" spans="1:5">
      <c r="A11177" t="s">
        <v>54</v>
      </c>
      <c r="B11177">
        <v>2014</v>
      </c>
      <c r="C11177">
        <v>42</v>
      </c>
      <c r="D11177">
        <v>95</v>
      </c>
      <c r="E11177">
        <v>38512</v>
      </c>
    </row>
    <row r="11178" spans="1:5">
      <c r="A11178" t="s">
        <v>55</v>
      </c>
      <c r="B11178">
        <v>2014</v>
      </c>
      <c r="C11178">
        <v>42</v>
      </c>
      <c r="D11178">
        <v>43</v>
      </c>
      <c r="E11178">
        <v>18791</v>
      </c>
    </row>
    <row r="11179" spans="1:5">
      <c r="A11179" t="s">
        <v>56</v>
      </c>
      <c r="B11179">
        <v>2014</v>
      </c>
      <c r="C11179">
        <v>42</v>
      </c>
      <c r="D11179">
        <v>9</v>
      </c>
      <c r="E11179">
        <v>2446</v>
      </c>
    </row>
    <row r="11180" spans="1:5">
      <c r="A11180" t="s">
        <v>57</v>
      </c>
      <c r="B11180">
        <v>2014</v>
      </c>
      <c r="C11180">
        <v>42</v>
      </c>
      <c r="D11180">
        <v>108</v>
      </c>
      <c r="E11180">
        <v>68315</v>
      </c>
    </row>
    <row r="11181" spans="1:5">
      <c r="A11181" t="s">
        <v>58</v>
      </c>
      <c r="B11181">
        <v>2014</v>
      </c>
      <c r="C11181">
        <v>42</v>
      </c>
      <c r="D11181">
        <v>32</v>
      </c>
      <c r="E11181">
        <v>4912</v>
      </c>
    </row>
    <row r="11182" spans="1:5">
      <c r="A11182" t="s">
        <v>59</v>
      </c>
      <c r="B11182">
        <v>2014</v>
      </c>
      <c r="C11182">
        <v>42</v>
      </c>
      <c r="D11182">
        <v>44</v>
      </c>
      <c r="E11182">
        <v>18019</v>
      </c>
    </row>
    <row r="11183" spans="1:5">
      <c r="A11183" t="s">
        <v>60</v>
      </c>
      <c r="B11183">
        <v>2014</v>
      </c>
      <c r="C11183">
        <v>42</v>
      </c>
      <c r="D11183">
        <v>29</v>
      </c>
      <c r="E11183">
        <v>4565</v>
      </c>
    </row>
    <row r="11184" spans="1:5">
      <c r="A11184" t="s">
        <v>61</v>
      </c>
      <c r="B11184">
        <v>2014</v>
      </c>
      <c r="C11184">
        <v>42</v>
      </c>
      <c r="D11184">
        <v>24</v>
      </c>
      <c r="E11184">
        <v>6441</v>
      </c>
    </row>
    <row r="11185" spans="1:5">
      <c r="A11185" t="s">
        <v>64</v>
      </c>
      <c r="B11185">
        <v>2014</v>
      </c>
      <c r="C11185">
        <v>42</v>
      </c>
      <c r="D11185">
        <v>6</v>
      </c>
      <c r="E11185">
        <v>5691</v>
      </c>
    </row>
    <row r="11186" spans="1:5">
      <c r="A11186" t="s">
        <v>63</v>
      </c>
      <c r="B11186">
        <v>2014</v>
      </c>
      <c r="C11186">
        <v>42</v>
      </c>
      <c r="D11186">
        <v>1</v>
      </c>
      <c r="E11186">
        <v>388</v>
      </c>
    </row>
    <row r="11187" spans="1:5">
      <c r="A11187" t="s">
        <v>62</v>
      </c>
      <c r="B11187">
        <v>2014</v>
      </c>
      <c r="C11187">
        <v>42</v>
      </c>
      <c r="D11187">
        <v>94</v>
      </c>
      <c r="E11187">
        <v>100172</v>
      </c>
    </row>
    <row r="11188" spans="1:5">
      <c r="A11188" t="s">
        <v>6</v>
      </c>
      <c r="B11188">
        <v>2014</v>
      </c>
      <c r="C11188">
        <v>43</v>
      </c>
      <c r="D11188">
        <v>28</v>
      </c>
      <c r="E11188">
        <v>13379</v>
      </c>
    </row>
    <row r="11189" spans="1:5">
      <c r="A11189" t="s">
        <v>12</v>
      </c>
      <c r="B11189">
        <v>2014</v>
      </c>
      <c r="C11189">
        <v>43</v>
      </c>
      <c r="D11189">
        <v>8</v>
      </c>
      <c r="E11189">
        <v>1423</v>
      </c>
    </row>
    <row r="11190" spans="1:5">
      <c r="A11190" t="s">
        <v>13</v>
      </c>
      <c r="B11190">
        <v>2014</v>
      </c>
      <c r="C11190">
        <v>43</v>
      </c>
      <c r="D11190">
        <v>59</v>
      </c>
      <c r="E11190">
        <v>31010</v>
      </c>
    </row>
    <row r="11191" spans="1:5">
      <c r="A11191" t="s">
        <v>14</v>
      </c>
      <c r="B11191">
        <v>2014</v>
      </c>
      <c r="C11191">
        <v>43</v>
      </c>
      <c r="D11191">
        <v>20</v>
      </c>
      <c r="E11191">
        <v>5745</v>
      </c>
    </row>
    <row r="11192" spans="1:5">
      <c r="A11192" t="s">
        <v>15</v>
      </c>
      <c r="B11192">
        <v>2014</v>
      </c>
      <c r="C11192">
        <v>43</v>
      </c>
      <c r="D11192">
        <v>147</v>
      </c>
      <c r="E11192">
        <v>47395</v>
      </c>
    </row>
    <row r="11193" spans="1:5">
      <c r="A11193" t="s">
        <v>16</v>
      </c>
      <c r="B11193">
        <v>2014</v>
      </c>
      <c r="C11193">
        <v>43</v>
      </c>
      <c r="D11193">
        <v>4</v>
      </c>
      <c r="E11193">
        <v>3858</v>
      </c>
    </row>
    <row r="11194" spans="1:5">
      <c r="A11194" t="s">
        <v>17</v>
      </c>
      <c r="B11194">
        <v>2014</v>
      </c>
      <c r="C11194">
        <v>43</v>
      </c>
      <c r="D11194">
        <v>16</v>
      </c>
      <c r="E11194">
        <v>3838</v>
      </c>
    </row>
    <row r="11195" spans="1:5">
      <c r="A11195" t="s">
        <v>18</v>
      </c>
      <c r="B11195">
        <v>2014</v>
      </c>
      <c r="C11195">
        <v>43</v>
      </c>
      <c r="D11195">
        <v>7</v>
      </c>
      <c r="E11195">
        <v>1734</v>
      </c>
    </row>
    <row r="11196" spans="1:5">
      <c r="A11196" t="s">
        <v>19</v>
      </c>
      <c r="B11196">
        <v>2014</v>
      </c>
      <c r="C11196">
        <v>43</v>
      </c>
      <c r="D11196">
        <v>2</v>
      </c>
      <c r="E11196">
        <v>1678</v>
      </c>
    </row>
    <row r="11197" spans="1:5">
      <c r="A11197" t="s">
        <v>20</v>
      </c>
      <c r="B11197">
        <v>2014</v>
      </c>
      <c r="C11197">
        <v>43</v>
      </c>
      <c r="D11197">
        <v>0</v>
      </c>
      <c r="E11197">
        <v>0</v>
      </c>
    </row>
    <row r="11198" spans="1:5">
      <c r="A11198" t="s">
        <v>21</v>
      </c>
      <c r="B11198">
        <v>2014</v>
      </c>
      <c r="C11198">
        <v>43</v>
      </c>
      <c r="D11198">
        <v>36</v>
      </c>
      <c r="E11198">
        <v>28684</v>
      </c>
    </row>
    <row r="11199" spans="1:5">
      <c r="A11199" t="s">
        <v>22</v>
      </c>
      <c r="B11199">
        <v>2014</v>
      </c>
      <c r="C11199">
        <v>43</v>
      </c>
      <c r="D11199">
        <v>20</v>
      </c>
      <c r="E11199">
        <v>2797</v>
      </c>
    </row>
    <row r="11200" spans="1:5">
      <c r="A11200" t="s">
        <v>23</v>
      </c>
      <c r="B11200">
        <v>2014</v>
      </c>
      <c r="C11200">
        <v>43</v>
      </c>
      <c r="D11200">
        <v>10</v>
      </c>
      <c r="E11200">
        <v>3128</v>
      </c>
    </row>
    <row r="11201" spans="1:5">
      <c r="A11201" t="s">
        <v>24</v>
      </c>
      <c r="B11201">
        <v>2014</v>
      </c>
      <c r="C11201">
        <v>43</v>
      </c>
      <c r="D11201">
        <v>93</v>
      </c>
      <c r="E11201">
        <v>56302</v>
      </c>
    </row>
    <row r="11202" spans="1:5">
      <c r="A11202" t="s">
        <v>25</v>
      </c>
      <c r="B11202">
        <v>2014</v>
      </c>
      <c r="C11202">
        <v>43</v>
      </c>
      <c r="D11202">
        <v>37</v>
      </c>
      <c r="E11202">
        <v>8600</v>
      </c>
    </row>
    <row r="11203" spans="1:5">
      <c r="A11203" t="s">
        <v>26</v>
      </c>
      <c r="B11203">
        <v>2014</v>
      </c>
      <c r="C11203">
        <v>43</v>
      </c>
      <c r="D11203">
        <v>16</v>
      </c>
      <c r="E11203">
        <v>33391</v>
      </c>
    </row>
    <row r="11204" spans="1:5">
      <c r="A11204" t="s">
        <v>27</v>
      </c>
      <c r="B11204">
        <v>2014</v>
      </c>
      <c r="C11204">
        <v>43</v>
      </c>
      <c r="D11204">
        <v>32</v>
      </c>
      <c r="E11204">
        <v>7259</v>
      </c>
    </row>
    <row r="11205" spans="1:5">
      <c r="A11205" t="s">
        <v>28</v>
      </c>
      <c r="B11205">
        <v>2014</v>
      </c>
      <c r="C11205">
        <v>43</v>
      </c>
      <c r="D11205">
        <v>19</v>
      </c>
      <c r="E11205">
        <v>23157</v>
      </c>
    </row>
    <row r="11206" spans="1:5">
      <c r="A11206" t="s">
        <v>29</v>
      </c>
      <c r="B11206">
        <v>2014</v>
      </c>
      <c r="C11206">
        <v>43</v>
      </c>
      <c r="D11206">
        <v>81</v>
      </c>
      <c r="E11206">
        <v>46105</v>
      </c>
    </row>
    <row r="11207" spans="1:5">
      <c r="A11207" t="s">
        <v>30</v>
      </c>
      <c r="B11207">
        <v>2014</v>
      </c>
      <c r="C11207">
        <v>43</v>
      </c>
      <c r="D11207">
        <v>31</v>
      </c>
      <c r="E11207">
        <v>6087</v>
      </c>
    </row>
    <row r="11208" spans="1:5">
      <c r="A11208" t="s">
        <v>31</v>
      </c>
      <c r="B11208">
        <v>2014</v>
      </c>
      <c r="C11208">
        <v>43</v>
      </c>
      <c r="D11208">
        <v>23</v>
      </c>
      <c r="E11208">
        <v>12850</v>
      </c>
    </row>
    <row r="11209" spans="1:5">
      <c r="A11209" t="s">
        <v>32</v>
      </c>
      <c r="B11209">
        <v>2014</v>
      </c>
      <c r="C11209">
        <v>43</v>
      </c>
      <c r="D11209">
        <v>48</v>
      </c>
      <c r="E11209">
        <v>26929</v>
      </c>
    </row>
    <row r="11210" spans="1:5">
      <c r="A11210" t="s">
        <v>33</v>
      </c>
      <c r="B11210">
        <v>2014</v>
      </c>
      <c r="C11210">
        <v>43</v>
      </c>
      <c r="D11210">
        <v>47</v>
      </c>
      <c r="E11210">
        <v>16905</v>
      </c>
    </row>
    <row r="11211" spans="1:5">
      <c r="A11211" t="s">
        <v>34</v>
      </c>
      <c r="B11211">
        <v>2014</v>
      </c>
      <c r="C11211">
        <v>43</v>
      </c>
      <c r="D11211">
        <v>16</v>
      </c>
      <c r="E11211">
        <v>5139</v>
      </c>
    </row>
    <row r="11212" spans="1:5">
      <c r="A11212" t="s">
        <v>35</v>
      </c>
      <c r="B11212">
        <v>2014</v>
      </c>
      <c r="C11212">
        <v>43</v>
      </c>
      <c r="D11212">
        <v>53</v>
      </c>
      <c r="E11212">
        <v>19175</v>
      </c>
    </row>
    <row r="11213" spans="1:5">
      <c r="A11213" t="s">
        <v>36</v>
      </c>
      <c r="B11213">
        <v>2014</v>
      </c>
      <c r="C11213">
        <v>43</v>
      </c>
      <c r="D11213">
        <v>22</v>
      </c>
      <c r="E11213">
        <v>8443</v>
      </c>
    </row>
    <row r="11214" spans="1:5">
      <c r="A11214" t="s">
        <v>37</v>
      </c>
      <c r="B11214">
        <v>2014</v>
      </c>
      <c r="C11214">
        <v>43</v>
      </c>
      <c r="D11214">
        <v>12</v>
      </c>
      <c r="E11214">
        <v>3150</v>
      </c>
    </row>
    <row r="11215" spans="1:5">
      <c r="A11215" t="s">
        <v>38</v>
      </c>
      <c r="B11215">
        <v>2014</v>
      </c>
      <c r="C11215">
        <v>43</v>
      </c>
      <c r="D11215">
        <v>16</v>
      </c>
      <c r="E11215">
        <v>2637</v>
      </c>
    </row>
    <row r="11216" spans="1:5">
      <c r="A11216" t="s">
        <v>39</v>
      </c>
      <c r="B11216">
        <v>2014</v>
      </c>
      <c r="C11216">
        <v>43</v>
      </c>
      <c r="D11216">
        <v>30</v>
      </c>
      <c r="E11216">
        <v>13306</v>
      </c>
    </row>
    <row r="11217" spans="1:5">
      <c r="A11217" t="s">
        <v>40</v>
      </c>
      <c r="B11217">
        <v>2014</v>
      </c>
      <c r="C11217">
        <v>43</v>
      </c>
      <c r="D11217">
        <v>26</v>
      </c>
      <c r="E11217">
        <v>4930</v>
      </c>
    </row>
    <row r="11218" spans="1:5">
      <c r="A11218" t="s">
        <v>41</v>
      </c>
      <c r="B11218">
        <v>2014</v>
      </c>
      <c r="C11218">
        <v>43</v>
      </c>
      <c r="D11218">
        <v>26</v>
      </c>
      <c r="E11218">
        <v>11120</v>
      </c>
    </row>
    <row r="11219" spans="1:5">
      <c r="A11219" t="s">
        <v>42</v>
      </c>
      <c r="B11219">
        <v>2014</v>
      </c>
      <c r="C11219">
        <v>43</v>
      </c>
      <c r="D11219">
        <v>24</v>
      </c>
      <c r="E11219">
        <v>10776</v>
      </c>
    </row>
    <row r="11220" spans="1:5">
      <c r="A11220" t="s">
        <v>43</v>
      </c>
      <c r="B11220">
        <v>2014</v>
      </c>
      <c r="C11220">
        <v>43</v>
      </c>
      <c r="D11220">
        <v>159</v>
      </c>
      <c r="E11220">
        <v>18337</v>
      </c>
    </row>
    <row r="11221" spans="1:5">
      <c r="A11221" t="s">
        <v>44</v>
      </c>
      <c r="B11221">
        <v>2014</v>
      </c>
      <c r="C11221">
        <v>43</v>
      </c>
      <c r="D11221">
        <v>51</v>
      </c>
      <c r="E11221">
        <v>16852</v>
      </c>
    </row>
    <row r="11222" spans="1:5">
      <c r="A11222" t="s">
        <v>45</v>
      </c>
      <c r="B11222">
        <v>2014</v>
      </c>
      <c r="C11222">
        <v>43</v>
      </c>
      <c r="D11222">
        <v>8</v>
      </c>
      <c r="E11222">
        <v>1399</v>
      </c>
    </row>
    <row r="11223" spans="1:5">
      <c r="A11223" t="s">
        <v>46</v>
      </c>
      <c r="B11223">
        <v>2014</v>
      </c>
      <c r="C11223">
        <v>43</v>
      </c>
      <c r="D11223">
        <v>56</v>
      </c>
      <c r="E11223">
        <v>16998</v>
      </c>
    </row>
    <row r="11224" spans="1:5">
      <c r="A11224" t="s">
        <v>47</v>
      </c>
      <c r="B11224">
        <v>2014</v>
      </c>
      <c r="C11224">
        <v>43</v>
      </c>
      <c r="D11224">
        <v>18</v>
      </c>
      <c r="E11224">
        <v>3991</v>
      </c>
    </row>
    <row r="11225" spans="1:5">
      <c r="A11225" t="s">
        <v>48</v>
      </c>
      <c r="B11225">
        <v>2014</v>
      </c>
      <c r="C11225">
        <v>43</v>
      </c>
      <c r="D11225">
        <v>16</v>
      </c>
      <c r="E11225">
        <v>4203</v>
      </c>
    </row>
    <row r="11226" spans="1:5">
      <c r="A11226" t="s">
        <v>49</v>
      </c>
      <c r="B11226">
        <v>2014</v>
      </c>
      <c r="C11226">
        <v>43</v>
      </c>
      <c r="D11226">
        <v>46</v>
      </c>
      <c r="E11226">
        <v>16661</v>
      </c>
    </row>
    <row r="11227" spans="1:5">
      <c r="A11227" t="s">
        <v>50</v>
      </c>
      <c r="B11227">
        <v>2014</v>
      </c>
      <c r="C11227">
        <v>43</v>
      </c>
      <c r="D11227">
        <v>20</v>
      </c>
      <c r="E11227">
        <v>7040</v>
      </c>
    </row>
    <row r="11228" spans="1:5">
      <c r="A11228" t="s">
        <v>51</v>
      </c>
      <c r="B11228">
        <v>2014</v>
      </c>
      <c r="C11228">
        <v>43</v>
      </c>
      <c r="D11228">
        <v>15</v>
      </c>
      <c r="E11228">
        <v>5949</v>
      </c>
    </row>
    <row r="11229" spans="1:5">
      <c r="A11229" t="s">
        <v>52</v>
      </c>
      <c r="B11229">
        <v>2014</v>
      </c>
      <c r="C11229">
        <v>43</v>
      </c>
      <c r="D11229">
        <v>24</v>
      </c>
      <c r="E11229">
        <v>5744</v>
      </c>
    </row>
    <row r="11230" spans="1:5">
      <c r="A11230" t="s">
        <v>53</v>
      </c>
      <c r="B11230">
        <v>2014</v>
      </c>
      <c r="C11230">
        <v>43</v>
      </c>
      <c r="D11230">
        <v>48</v>
      </c>
      <c r="E11230">
        <v>10556</v>
      </c>
    </row>
    <row r="11231" spans="1:5">
      <c r="A11231" t="s">
        <v>54</v>
      </c>
      <c r="B11231">
        <v>2014</v>
      </c>
      <c r="C11231">
        <v>43</v>
      </c>
      <c r="D11231">
        <v>98</v>
      </c>
      <c r="E11231">
        <v>39582</v>
      </c>
    </row>
    <row r="11232" spans="1:5">
      <c r="A11232" t="s">
        <v>55</v>
      </c>
      <c r="B11232">
        <v>2014</v>
      </c>
      <c r="C11232">
        <v>43</v>
      </c>
      <c r="D11232">
        <v>38</v>
      </c>
      <c r="E11232">
        <v>15450</v>
      </c>
    </row>
    <row r="11233" spans="1:5">
      <c r="A11233" t="s">
        <v>56</v>
      </c>
      <c r="B11233">
        <v>2014</v>
      </c>
      <c r="C11233">
        <v>43</v>
      </c>
      <c r="D11233">
        <v>12</v>
      </c>
      <c r="E11233">
        <v>3765</v>
      </c>
    </row>
    <row r="11234" spans="1:5">
      <c r="A11234" t="s">
        <v>57</v>
      </c>
      <c r="B11234">
        <v>2014</v>
      </c>
      <c r="C11234">
        <v>43</v>
      </c>
      <c r="D11234">
        <v>116</v>
      </c>
      <c r="E11234">
        <v>75787</v>
      </c>
    </row>
    <row r="11235" spans="1:5">
      <c r="A11235" t="s">
        <v>58</v>
      </c>
      <c r="B11235">
        <v>2014</v>
      </c>
      <c r="C11235">
        <v>43</v>
      </c>
      <c r="D11235">
        <v>31</v>
      </c>
      <c r="E11235">
        <v>4834</v>
      </c>
    </row>
    <row r="11236" spans="1:5">
      <c r="A11236" t="s">
        <v>59</v>
      </c>
      <c r="B11236">
        <v>2014</v>
      </c>
      <c r="C11236">
        <v>43</v>
      </c>
      <c r="D11236">
        <v>45</v>
      </c>
      <c r="E11236">
        <v>18382</v>
      </c>
    </row>
    <row r="11237" spans="1:5">
      <c r="A11237" t="s">
        <v>60</v>
      </c>
      <c r="B11237">
        <v>2014</v>
      </c>
      <c r="C11237">
        <v>43</v>
      </c>
      <c r="D11237">
        <v>29</v>
      </c>
      <c r="E11237">
        <v>7557</v>
      </c>
    </row>
    <row r="11238" spans="1:5">
      <c r="A11238" t="s">
        <v>61</v>
      </c>
      <c r="B11238">
        <v>2014</v>
      </c>
      <c r="C11238">
        <v>43</v>
      </c>
      <c r="D11238">
        <v>26</v>
      </c>
      <c r="E11238">
        <v>5894</v>
      </c>
    </row>
    <row r="11239" spans="1:5">
      <c r="A11239" t="s">
        <v>64</v>
      </c>
      <c r="B11239">
        <v>2014</v>
      </c>
      <c r="C11239">
        <v>43</v>
      </c>
      <c r="D11239">
        <v>7</v>
      </c>
      <c r="E11239">
        <v>5898</v>
      </c>
    </row>
    <row r="11240" spans="1:5">
      <c r="A11240" t="s">
        <v>63</v>
      </c>
      <c r="B11240">
        <v>2014</v>
      </c>
      <c r="C11240">
        <v>43</v>
      </c>
      <c r="D11240">
        <v>1</v>
      </c>
      <c r="E11240">
        <v>387</v>
      </c>
    </row>
    <row r="11241" spans="1:5">
      <c r="A11241" t="s">
        <v>62</v>
      </c>
      <c r="B11241">
        <v>2014</v>
      </c>
      <c r="C11241">
        <v>43</v>
      </c>
      <c r="D11241">
        <v>93</v>
      </c>
      <c r="E11241">
        <v>100131</v>
      </c>
    </row>
    <row r="11242" spans="1:5">
      <c r="A11242" t="s">
        <v>6</v>
      </c>
      <c r="B11242">
        <v>2014</v>
      </c>
      <c r="C11242">
        <v>44</v>
      </c>
      <c r="D11242">
        <v>28</v>
      </c>
      <c r="E11242">
        <v>11944</v>
      </c>
    </row>
    <row r="11243" spans="1:5">
      <c r="A11243" t="s">
        <v>12</v>
      </c>
      <c r="B11243">
        <v>2014</v>
      </c>
      <c r="C11243">
        <v>44</v>
      </c>
      <c r="D11243">
        <v>7</v>
      </c>
      <c r="E11243">
        <v>1162</v>
      </c>
    </row>
    <row r="11244" spans="1:5">
      <c r="A11244" t="s">
        <v>13</v>
      </c>
      <c r="B11244">
        <v>2014</v>
      </c>
      <c r="C11244">
        <v>44</v>
      </c>
      <c r="D11244">
        <v>58</v>
      </c>
      <c r="E11244">
        <v>28966</v>
      </c>
    </row>
    <row r="11245" spans="1:5">
      <c r="A11245" t="s">
        <v>14</v>
      </c>
      <c r="B11245">
        <v>2014</v>
      </c>
      <c r="C11245">
        <v>44</v>
      </c>
      <c r="D11245">
        <v>18</v>
      </c>
      <c r="E11245">
        <v>5887</v>
      </c>
    </row>
    <row r="11246" spans="1:5">
      <c r="A11246" t="s">
        <v>15</v>
      </c>
      <c r="B11246">
        <v>2014</v>
      </c>
      <c r="C11246">
        <v>44</v>
      </c>
      <c r="D11246">
        <v>154</v>
      </c>
      <c r="E11246">
        <v>44750</v>
      </c>
    </row>
    <row r="11247" spans="1:5">
      <c r="A11247" t="s">
        <v>16</v>
      </c>
      <c r="B11247">
        <v>2014</v>
      </c>
      <c r="C11247">
        <v>44</v>
      </c>
      <c r="D11247">
        <v>6</v>
      </c>
      <c r="E11247">
        <v>4018</v>
      </c>
    </row>
    <row r="11248" spans="1:5">
      <c r="A11248" t="s">
        <v>17</v>
      </c>
      <c r="B11248">
        <v>2014</v>
      </c>
      <c r="C11248">
        <v>44</v>
      </c>
      <c r="D11248">
        <v>21</v>
      </c>
      <c r="E11248">
        <v>4641</v>
      </c>
    </row>
    <row r="11249" spans="1:5">
      <c r="A11249" t="s">
        <v>18</v>
      </c>
      <c r="B11249">
        <v>2014</v>
      </c>
      <c r="C11249">
        <v>44</v>
      </c>
      <c r="D11249">
        <v>7</v>
      </c>
      <c r="E11249">
        <v>1858</v>
      </c>
    </row>
    <row r="11250" spans="1:5">
      <c r="A11250" t="s">
        <v>19</v>
      </c>
      <c r="B11250">
        <v>2014</v>
      </c>
      <c r="C11250">
        <v>44</v>
      </c>
      <c r="D11250">
        <v>2</v>
      </c>
      <c r="E11250">
        <v>2156</v>
      </c>
    </row>
    <row r="11251" spans="1:5">
      <c r="A11251" t="s">
        <v>20</v>
      </c>
      <c r="B11251">
        <v>2014</v>
      </c>
      <c r="C11251">
        <v>44</v>
      </c>
      <c r="D11251">
        <v>0</v>
      </c>
      <c r="E11251">
        <v>0</v>
      </c>
    </row>
    <row r="11252" spans="1:5">
      <c r="A11252" t="s">
        <v>21</v>
      </c>
      <c r="B11252">
        <v>2014</v>
      </c>
      <c r="C11252">
        <v>44</v>
      </c>
      <c r="D11252">
        <v>37</v>
      </c>
      <c r="E11252">
        <v>23653</v>
      </c>
    </row>
    <row r="11253" spans="1:5">
      <c r="A11253" t="s">
        <v>22</v>
      </c>
      <c r="B11253">
        <v>2014</v>
      </c>
      <c r="C11253">
        <v>44</v>
      </c>
      <c r="D11253">
        <v>20</v>
      </c>
      <c r="E11253">
        <v>2609</v>
      </c>
    </row>
    <row r="11254" spans="1:5">
      <c r="A11254" t="s">
        <v>23</v>
      </c>
      <c r="B11254">
        <v>2014</v>
      </c>
      <c r="C11254">
        <v>44</v>
      </c>
      <c r="D11254">
        <v>10</v>
      </c>
      <c r="E11254">
        <v>3377</v>
      </c>
    </row>
    <row r="11255" spans="1:5">
      <c r="A11255" t="s">
        <v>24</v>
      </c>
      <c r="B11255">
        <v>2014</v>
      </c>
      <c r="C11255">
        <v>44</v>
      </c>
      <c r="D11255">
        <v>96</v>
      </c>
      <c r="E11255">
        <v>56032</v>
      </c>
    </row>
    <row r="11256" spans="1:5">
      <c r="A11256" t="s">
        <v>25</v>
      </c>
      <c r="B11256">
        <v>2014</v>
      </c>
      <c r="C11256">
        <v>44</v>
      </c>
      <c r="D11256">
        <v>38</v>
      </c>
      <c r="E11256">
        <v>9501</v>
      </c>
    </row>
    <row r="11257" spans="1:5">
      <c r="A11257" t="s">
        <v>26</v>
      </c>
      <c r="B11257">
        <v>2014</v>
      </c>
      <c r="C11257">
        <v>44</v>
      </c>
      <c r="D11257">
        <v>16</v>
      </c>
      <c r="E11257">
        <v>34072</v>
      </c>
    </row>
    <row r="11258" spans="1:5">
      <c r="A11258" t="s">
        <v>27</v>
      </c>
      <c r="B11258">
        <v>2014</v>
      </c>
      <c r="C11258">
        <v>44</v>
      </c>
      <c r="D11258">
        <v>29</v>
      </c>
      <c r="E11258">
        <v>6016</v>
      </c>
    </row>
    <row r="11259" spans="1:5">
      <c r="A11259" t="s">
        <v>28</v>
      </c>
      <c r="B11259">
        <v>2014</v>
      </c>
      <c r="C11259">
        <v>44</v>
      </c>
      <c r="D11259">
        <v>19</v>
      </c>
      <c r="E11259">
        <v>25119</v>
      </c>
    </row>
    <row r="11260" spans="1:5">
      <c r="A11260" t="s">
        <v>29</v>
      </c>
      <c r="B11260">
        <v>2014</v>
      </c>
      <c r="C11260">
        <v>44</v>
      </c>
      <c r="D11260">
        <v>77</v>
      </c>
      <c r="E11260">
        <v>47393</v>
      </c>
    </row>
    <row r="11261" spans="1:5">
      <c r="A11261" t="s">
        <v>30</v>
      </c>
      <c r="B11261">
        <v>2014</v>
      </c>
      <c r="C11261">
        <v>44</v>
      </c>
      <c r="D11261">
        <v>30</v>
      </c>
      <c r="E11261">
        <v>6149</v>
      </c>
    </row>
    <row r="11262" spans="1:5">
      <c r="A11262" t="s">
        <v>31</v>
      </c>
      <c r="B11262">
        <v>2014</v>
      </c>
      <c r="C11262">
        <v>44</v>
      </c>
      <c r="D11262">
        <v>23</v>
      </c>
      <c r="E11262">
        <v>11803</v>
      </c>
    </row>
    <row r="11263" spans="1:5">
      <c r="A11263" t="s">
        <v>32</v>
      </c>
      <c r="B11263">
        <v>2014</v>
      </c>
      <c r="C11263">
        <v>44</v>
      </c>
      <c r="D11263">
        <v>47</v>
      </c>
      <c r="E11263">
        <v>26607</v>
      </c>
    </row>
    <row r="11264" spans="1:5">
      <c r="A11264" t="s">
        <v>33</v>
      </c>
      <c r="B11264">
        <v>2014</v>
      </c>
      <c r="C11264">
        <v>44</v>
      </c>
      <c r="D11264">
        <v>52</v>
      </c>
      <c r="E11264">
        <v>18819</v>
      </c>
    </row>
    <row r="11265" spans="1:5">
      <c r="A11265" t="s">
        <v>34</v>
      </c>
      <c r="B11265">
        <v>2014</v>
      </c>
      <c r="C11265">
        <v>44</v>
      </c>
      <c r="D11265">
        <v>16</v>
      </c>
      <c r="E11265">
        <v>5444</v>
      </c>
    </row>
    <row r="11266" spans="1:5">
      <c r="A11266" t="s">
        <v>35</v>
      </c>
      <c r="B11266">
        <v>2014</v>
      </c>
      <c r="C11266">
        <v>44</v>
      </c>
      <c r="D11266">
        <v>54</v>
      </c>
      <c r="E11266">
        <v>19643</v>
      </c>
    </row>
    <row r="11267" spans="1:5">
      <c r="A11267" t="s">
        <v>36</v>
      </c>
      <c r="B11267">
        <v>2014</v>
      </c>
      <c r="C11267">
        <v>44</v>
      </c>
      <c r="D11267">
        <v>22</v>
      </c>
      <c r="E11267">
        <v>5483</v>
      </c>
    </row>
    <row r="11268" spans="1:5">
      <c r="A11268" t="s">
        <v>37</v>
      </c>
      <c r="B11268">
        <v>2014</v>
      </c>
      <c r="C11268">
        <v>44</v>
      </c>
      <c r="D11268">
        <v>12</v>
      </c>
      <c r="E11268">
        <v>3363</v>
      </c>
    </row>
    <row r="11269" spans="1:5">
      <c r="A11269" t="s">
        <v>38</v>
      </c>
      <c r="B11269">
        <v>2014</v>
      </c>
      <c r="C11269">
        <v>44</v>
      </c>
      <c r="D11269">
        <v>16</v>
      </c>
      <c r="E11269">
        <v>2619</v>
      </c>
    </row>
    <row r="11270" spans="1:5">
      <c r="A11270" t="s">
        <v>39</v>
      </c>
      <c r="B11270">
        <v>2014</v>
      </c>
      <c r="C11270">
        <v>44</v>
      </c>
      <c r="D11270">
        <v>29</v>
      </c>
      <c r="E11270">
        <v>12434</v>
      </c>
    </row>
    <row r="11271" spans="1:5">
      <c r="A11271" t="s">
        <v>40</v>
      </c>
      <c r="B11271">
        <v>2014</v>
      </c>
      <c r="C11271">
        <v>44</v>
      </c>
      <c r="D11271">
        <v>27</v>
      </c>
      <c r="E11271">
        <v>5187</v>
      </c>
    </row>
    <row r="11272" spans="1:5">
      <c r="A11272" t="s">
        <v>41</v>
      </c>
      <c r="B11272">
        <v>2014</v>
      </c>
      <c r="C11272">
        <v>44</v>
      </c>
      <c r="D11272">
        <v>26</v>
      </c>
      <c r="E11272">
        <v>10659</v>
      </c>
    </row>
    <row r="11273" spans="1:5">
      <c r="A11273" t="s">
        <v>42</v>
      </c>
      <c r="B11273">
        <v>2014</v>
      </c>
      <c r="C11273">
        <v>44</v>
      </c>
      <c r="D11273">
        <v>27</v>
      </c>
      <c r="E11273">
        <v>11388</v>
      </c>
    </row>
    <row r="11274" spans="1:5">
      <c r="A11274" t="s">
        <v>43</v>
      </c>
      <c r="B11274">
        <v>2014</v>
      </c>
      <c r="C11274">
        <v>44</v>
      </c>
      <c r="D11274">
        <v>161</v>
      </c>
      <c r="E11274">
        <v>18702</v>
      </c>
    </row>
    <row r="11275" spans="1:5">
      <c r="A11275" t="s">
        <v>44</v>
      </c>
      <c r="B11275">
        <v>2014</v>
      </c>
      <c r="C11275">
        <v>44</v>
      </c>
      <c r="D11275">
        <v>52</v>
      </c>
      <c r="E11275">
        <v>17330</v>
      </c>
    </row>
    <row r="11276" spans="1:5">
      <c r="A11276" t="s">
        <v>45</v>
      </c>
      <c r="B11276">
        <v>2014</v>
      </c>
      <c r="C11276">
        <v>44</v>
      </c>
      <c r="D11276">
        <v>7</v>
      </c>
      <c r="E11276">
        <v>1325</v>
      </c>
    </row>
    <row r="11277" spans="1:5">
      <c r="A11277" t="s">
        <v>46</v>
      </c>
      <c r="B11277">
        <v>2014</v>
      </c>
      <c r="C11277">
        <v>44</v>
      </c>
      <c r="D11277">
        <v>54</v>
      </c>
      <c r="E11277">
        <v>16269</v>
      </c>
    </row>
    <row r="11278" spans="1:5">
      <c r="A11278" t="s">
        <v>47</v>
      </c>
      <c r="B11278">
        <v>2014</v>
      </c>
      <c r="C11278">
        <v>44</v>
      </c>
      <c r="D11278">
        <v>18</v>
      </c>
      <c r="E11278">
        <v>4200</v>
      </c>
    </row>
    <row r="11279" spans="1:5">
      <c r="A11279" t="s">
        <v>48</v>
      </c>
      <c r="B11279">
        <v>2014</v>
      </c>
      <c r="C11279">
        <v>44</v>
      </c>
      <c r="D11279">
        <v>17</v>
      </c>
      <c r="E11279">
        <v>4529</v>
      </c>
    </row>
    <row r="11280" spans="1:5">
      <c r="A11280" t="s">
        <v>49</v>
      </c>
      <c r="B11280">
        <v>2014</v>
      </c>
      <c r="C11280">
        <v>44</v>
      </c>
      <c r="D11280">
        <v>47</v>
      </c>
      <c r="E11280">
        <v>15697</v>
      </c>
    </row>
    <row r="11281" spans="1:5">
      <c r="A11281" t="s">
        <v>50</v>
      </c>
      <c r="B11281">
        <v>2014</v>
      </c>
      <c r="C11281">
        <v>44</v>
      </c>
      <c r="D11281">
        <v>20</v>
      </c>
      <c r="E11281">
        <v>7133</v>
      </c>
    </row>
    <row r="11282" spans="1:5">
      <c r="A11282" t="s">
        <v>51</v>
      </c>
      <c r="B11282">
        <v>2014</v>
      </c>
      <c r="C11282">
        <v>44</v>
      </c>
      <c r="D11282">
        <v>15</v>
      </c>
      <c r="E11282">
        <v>6117</v>
      </c>
    </row>
    <row r="11283" spans="1:5">
      <c r="A11283" t="s">
        <v>52</v>
      </c>
      <c r="B11283">
        <v>2014</v>
      </c>
      <c r="C11283">
        <v>44</v>
      </c>
      <c r="D11283">
        <v>23</v>
      </c>
      <c r="E11283">
        <v>5389</v>
      </c>
    </row>
    <row r="11284" spans="1:5">
      <c r="A11284" t="s">
        <v>53</v>
      </c>
      <c r="B11284">
        <v>2014</v>
      </c>
      <c r="C11284">
        <v>44</v>
      </c>
      <c r="D11284">
        <v>48</v>
      </c>
      <c r="E11284">
        <v>10380</v>
      </c>
    </row>
    <row r="11285" spans="1:5">
      <c r="A11285" t="s">
        <v>54</v>
      </c>
      <c r="B11285">
        <v>2014</v>
      </c>
      <c r="C11285">
        <v>44</v>
      </c>
      <c r="D11285">
        <v>96</v>
      </c>
      <c r="E11285">
        <v>37957</v>
      </c>
    </row>
    <row r="11286" spans="1:5">
      <c r="A11286" t="s">
        <v>55</v>
      </c>
      <c r="B11286">
        <v>2014</v>
      </c>
      <c r="C11286">
        <v>44</v>
      </c>
      <c r="D11286">
        <v>41</v>
      </c>
      <c r="E11286">
        <v>17004</v>
      </c>
    </row>
    <row r="11287" spans="1:5">
      <c r="A11287" t="s">
        <v>56</v>
      </c>
      <c r="B11287">
        <v>2014</v>
      </c>
      <c r="C11287">
        <v>44</v>
      </c>
      <c r="D11287">
        <v>12</v>
      </c>
      <c r="E11287">
        <v>3787</v>
      </c>
    </row>
    <row r="11288" spans="1:5">
      <c r="A11288" t="s">
        <v>57</v>
      </c>
      <c r="B11288">
        <v>2014</v>
      </c>
      <c r="C11288">
        <v>44</v>
      </c>
      <c r="D11288">
        <v>116</v>
      </c>
      <c r="E11288">
        <v>73683</v>
      </c>
    </row>
    <row r="11289" spans="1:5">
      <c r="A11289" t="s">
        <v>58</v>
      </c>
      <c r="B11289">
        <v>2014</v>
      </c>
      <c r="C11289">
        <v>44</v>
      </c>
      <c r="D11289">
        <v>35</v>
      </c>
      <c r="E11289">
        <v>4301</v>
      </c>
    </row>
    <row r="11290" spans="1:5">
      <c r="A11290" t="s">
        <v>59</v>
      </c>
      <c r="B11290">
        <v>2014</v>
      </c>
      <c r="C11290">
        <v>44</v>
      </c>
      <c r="D11290">
        <v>44</v>
      </c>
      <c r="E11290">
        <v>17555</v>
      </c>
    </row>
    <row r="11291" spans="1:5">
      <c r="A11291" t="s">
        <v>60</v>
      </c>
      <c r="B11291">
        <v>2014</v>
      </c>
      <c r="C11291">
        <v>44</v>
      </c>
      <c r="D11291">
        <v>29</v>
      </c>
      <c r="E11291">
        <v>7674</v>
      </c>
    </row>
    <row r="11292" spans="1:5">
      <c r="A11292" t="s">
        <v>61</v>
      </c>
      <c r="B11292">
        <v>2014</v>
      </c>
      <c r="C11292">
        <v>44</v>
      </c>
      <c r="D11292">
        <v>26</v>
      </c>
      <c r="E11292">
        <v>6035</v>
      </c>
    </row>
    <row r="11293" spans="1:5">
      <c r="A11293" t="s">
        <v>64</v>
      </c>
      <c r="B11293">
        <v>2014</v>
      </c>
      <c r="C11293">
        <v>44</v>
      </c>
      <c r="D11293">
        <v>7</v>
      </c>
      <c r="E11293">
        <v>5558</v>
      </c>
    </row>
    <row r="11294" spans="1:5">
      <c r="A11294" t="s">
        <v>63</v>
      </c>
      <c r="B11294">
        <v>2014</v>
      </c>
      <c r="C11294">
        <v>44</v>
      </c>
      <c r="D11294">
        <v>1</v>
      </c>
      <c r="E11294">
        <v>403</v>
      </c>
    </row>
    <row r="11295" spans="1:5">
      <c r="A11295" t="s">
        <v>62</v>
      </c>
      <c r="B11295">
        <v>2014</v>
      </c>
      <c r="C11295">
        <v>44</v>
      </c>
      <c r="D11295">
        <v>95</v>
      </c>
      <c r="E11295">
        <v>100199</v>
      </c>
    </row>
    <row r="11296" spans="1:5">
      <c r="A11296" t="s">
        <v>6</v>
      </c>
      <c r="B11296">
        <v>2014</v>
      </c>
      <c r="C11296">
        <v>45</v>
      </c>
      <c r="D11296">
        <v>26</v>
      </c>
      <c r="E11296">
        <v>10902</v>
      </c>
    </row>
    <row r="11297" spans="1:5">
      <c r="A11297" t="s">
        <v>12</v>
      </c>
      <c r="B11297">
        <v>2014</v>
      </c>
      <c r="C11297">
        <v>45</v>
      </c>
      <c r="D11297">
        <v>7</v>
      </c>
      <c r="E11297">
        <v>1188</v>
      </c>
    </row>
    <row r="11298" spans="1:5">
      <c r="A11298" t="s">
        <v>13</v>
      </c>
      <c r="B11298">
        <v>2014</v>
      </c>
      <c r="C11298">
        <v>45</v>
      </c>
      <c r="D11298">
        <v>61</v>
      </c>
      <c r="E11298">
        <v>30083</v>
      </c>
    </row>
    <row r="11299" spans="1:5">
      <c r="A11299" t="s">
        <v>14</v>
      </c>
      <c r="B11299">
        <v>2014</v>
      </c>
      <c r="C11299">
        <v>45</v>
      </c>
      <c r="D11299">
        <v>19</v>
      </c>
      <c r="E11299">
        <v>6085</v>
      </c>
    </row>
    <row r="11300" spans="1:5">
      <c r="A11300" t="s">
        <v>15</v>
      </c>
      <c r="B11300">
        <v>2014</v>
      </c>
      <c r="C11300">
        <v>45</v>
      </c>
      <c r="D11300">
        <v>157</v>
      </c>
      <c r="E11300">
        <v>47003</v>
      </c>
    </row>
    <row r="11301" spans="1:5">
      <c r="A11301" t="s">
        <v>16</v>
      </c>
      <c r="B11301">
        <v>2014</v>
      </c>
      <c r="C11301">
        <v>45</v>
      </c>
      <c r="D11301">
        <v>6</v>
      </c>
      <c r="E11301">
        <v>2693</v>
      </c>
    </row>
    <row r="11302" spans="1:5">
      <c r="A11302" t="s">
        <v>17</v>
      </c>
      <c r="B11302">
        <v>2014</v>
      </c>
      <c r="C11302">
        <v>45</v>
      </c>
      <c r="D11302">
        <v>21</v>
      </c>
      <c r="E11302">
        <v>4531</v>
      </c>
    </row>
    <row r="11303" spans="1:5">
      <c r="A11303" t="s">
        <v>18</v>
      </c>
      <c r="B11303">
        <v>2014</v>
      </c>
      <c r="C11303">
        <v>45</v>
      </c>
      <c r="D11303">
        <v>7</v>
      </c>
      <c r="E11303">
        <v>2013</v>
      </c>
    </row>
    <row r="11304" spans="1:5">
      <c r="A11304" t="s">
        <v>19</v>
      </c>
      <c r="B11304">
        <v>2014</v>
      </c>
      <c r="C11304">
        <v>45</v>
      </c>
      <c r="D11304">
        <v>2</v>
      </c>
      <c r="E11304">
        <v>2270</v>
      </c>
    </row>
    <row r="11305" spans="1:5">
      <c r="A11305" t="s">
        <v>20</v>
      </c>
      <c r="B11305">
        <v>2014</v>
      </c>
      <c r="C11305">
        <v>45</v>
      </c>
      <c r="D11305">
        <v>0</v>
      </c>
      <c r="E11305">
        <v>0</v>
      </c>
    </row>
    <row r="11306" spans="1:5">
      <c r="A11306" t="s">
        <v>21</v>
      </c>
      <c r="B11306">
        <v>2014</v>
      </c>
      <c r="C11306">
        <v>45</v>
      </c>
      <c r="D11306">
        <v>37</v>
      </c>
      <c r="E11306">
        <v>23352</v>
      </c>
    </row>
    <row r="11307" spans="1:5">
      <c r="A11307" t="s">
        <v>22</v>
      </c>
      <c r="B11307">
        <v>2014</v>
      </c>
      <c r="C11307">
        <v>45</v>
      </c>
      <c r="D11307">
        <v>20</v>
      </c>
      <c r="E11307">
        <v>2809</v>
      </c>
    </row>
    <row r="11308" spans="1:5">
      <c r="A11308" t="s">
        <v>23</v>
      </c>
      <c r="B11308">
        <v>2014</v>
      </c>
      <c r="C11308">
        <v>45</v>
      </c>
      <c r="D11308">
        <v>10</v>
      </c>
      <c r="E11308">
        <v>3488</v>
      </c>
    </row>
    <row r="11309" spans="1:5">
      <c r="A11309" t="s">
        <v>24</v>
      </c>
      <c r="B11309">
        <v>2014</v>
      </c>
      <c r="C11309">
        <v>45</v>
      </c>
      <c r="D11309">
        <v>96</v>
      </c>
      <c r="E11309">
        <v>56714</v>
      </c>
    </row>
    <row r="11310" spans="1:5">
      <c r="A11310" t="s">
        <v>25</v>
      </c>
      <c r="B11310">
        <v>2014</v>
      </c>
      <c r="C11310">
        <v>45</v>
      </c>
      <c r="D11310">
        <v>38</v>
      </c>
      <c r="E11310">
        <v>9529</v>
      </c>
    </row>
    <row r="11311" spans="1:5">
      <c r="A11311" t="s">
        <v>26</v>
      </c>
      <c r="B11311">
        <v>2014</v>
      </c>
      <c r="C11311">
        <v>45</v>
      </c>
      <c r="D11311">
        <v>17</v>
      </c>
      <c r="E11311">
        <v>33959</v>
      </c>
    </row>
    <row r="11312" spans="1:5">
      <c r="A11312" t="s">
        <v>27</v>
      </c>
      <c r="B11312">
        <v>2014</v>
      </c>
      <c r="C11312">
        <v>45</v>
      </c>
      <c r="D11312">
        <v>31</v>
      </c>
      <c r="E11312">
        <v>6974</v>
      </c>
    </row>
    <row r="11313" spans="1:5">
      <c r="A11313" t="s">
        <v>28</v>
      </c>
      <c r="B11313">
        <v>2014</v>
      </c>
      <c r="C11313">
        <v>45</v>
      </c>
      <c r="D11313">
        <v>17</v>
      </c>
      <c r="E11313">
        <v>20536</v>
      </c>
    </row>
    <row r="11314" spans="1:5">
      <c r="A11314" t="s">
        <v>29</v>
      </c>
      <c r="B11314">
        <v>2014</v>
      </c>
      <c r="C11314">
        <v>45</v>
      </c>
      <c r="D11314">
        <v>78</v>
      </c>
      <c r="E11314">
        <v>46576</v>
      </c>
    </row>
    <row r="11315" spans="1:5">
      <c r="A11315" t="s">
        <v>30</v>
      </c>
      <c r="B11315">
        <v>2014</v>
      </c>
      <c r="C11315">
        <v>45</v>
      </c>
      <c r="D11315">
        <v>31</v>
      </c>
      <c r="E11315">
        <v>5864</v>
      </c>
    </row>
    <row r="11316" spans="1:5">
      <c r="A11316" t="s">
        <v>31</v>
      </c>
      <c r="B11316">
        <v>2014</v>
      </c>
      <c r="C11316">
        <v>45</v>
      </c>
      <c r="D11316">
        <v>24</v>
      </c>
      <c r="E11316">
        <v>13722</v>
      </c>
    </row>
    <row r="11317" spans="1:5">
      <c r="A11317" t="s">
        <v>32</v>
      </c>
      <c r="B11317">
        <v>2014</v>
      </c>
      <c r="C11317">
        <v>45</v>
      </c>
      <c r="D11317">
        <v>50</v>
      </c>
      <c r="E11317">
        <v>28183</v>
      </c>
    </row>
    <row r="11318" spans="1:5">
      <c r="A11318" t="s">
        <v>33</v>
      </c>
      <c r="B11318">
        <v>2014</v>
      </c>
      <c r="C11318">
        <v>45</v>
      </c>
      <c r="D11318">
        <v>48</v>
      </c>
      <c r="E11318">
        <v>18299</v>
      </c>
    </row>
    <row r="11319" spans="1:5">
      <c r="A11319" t="s">
        <v>34</v>
      </c>
      <c r="B11319">
        <v>2014</v>
      </c>
      <c r="C11319">
        <v>45</v>
      </c>
      <c r="D11319">
        <v>15</v>
      </c>
      <c r="E11319">
        <v>5195</v>
      </c>
    </row>
    <row r="11320" spans="1:5">
      <c r="A11320" t="s">
        <v>35</v>
      </c>
      <c r="B11320">
        <v>2014</v>
      </c>
      <c r="C11320">
        <v>45</v>
      </c>
      <c r="D11320">
        <v>52</v>
      </c>
      <c r="E11320">
        <v>19828</v>
      </c>
    </row>
    <row r="11321" spans="1:5">
      <c r="A11321" t="s">
        <v>36</v>
      </c>
      <c r="B11321">
        <v>2014</v>
      </c>
      <c r="C11321">
        <v>45</v>
      </c>
      <c r="D11321">
        <v>21</v>
      </c>
      <c r="E11321">
        <v>7636</v>
      </c>
    </row>
    <row r="11322" spans="1:5">
      <c r="A11322" t="s">
        <v>37</v>
      </c>
      <c r="B11322">
        <v>2014</v>
      </c>
      <c r="C11322">
        <v>45</v>
      </c>
      <c r="D11322">
        <v>11</v>
      </c>
      <c r="E11322">
        <v>3190</v>
      </c>
    </row>
    <row r="11323" spans="1:5">
      <c r="A11323" t="s">
        <v>38</v>
      </c>
      <c r="B11323">
        <v>2014</v>
      </c>
      <c r="C11323">
        <v>45</v>
      </c>
      <c r="D11323">
        <v>15</v>
      </c>
      <c r="E11323">
        <v>2382</v>
      </c>
    </row>
    <row r="11324" spans="1:5">
      <c r="A11324" t="s">
        <v>39</v>
      </c>
      <c r="B11324">
        <v>2014</v>
      </c>
      <c r="C11324">
        <v>45</v>
      </c>
      <c r="D11324">
        <v>30</v>
      </c>
      <c r="E11324">
        <v>13032</v>
      </c>
    </row>
    <row r="11325" spans="1:5">
      <c r="A11325" t="s">
        <v>40</v>
      </c>
      <c r="B11325">
        <v>2014</v>
      </c>
      <c r="C11325">
        <v>45</v>
      </c>
      <c r="D11325">
        <v>27</v>
      </c>
      <c r="E11325">
        <v>5013</v>
      </c>
    </row>
    <row r="11326" spans="1:5">
      <c r="A11326" t="s">
        <v>41</v>
      </c>
      <c r="B11326">
        <v>2014</v>
      </c>
      <c r="C11326">
        <v>45</v>
      </c>
      <c r="D11326">
        <v>25</v>
      </c>
      <c r="E11326">
        <v>10563</v>
      </c>
    </row>
    <row r="11327" spans="1:5">
      <c r="A11327" t="s">
        <v>42</v>
      </c>
      <c r="B11327">
        <v>2014</v>
      </c>
      <c r="C11327">
        <v>45</v>
      </c>
      <c r="D11327">
        <v>26</v>
      </c>
      <c r="E11327">
        <v>10680</v>
      </c>
    </row>
    <row r="11328" spans="1:5">
      <c r="A11328" t="s">
        <v>43</v>
      </c>
      <c r="B11328">
        <v>2014</v>
      </c>
      <c r="C11328">
        <v>45</v>
      </c>
      <c r="D11328">
        <v>161</v>
      </c>
      <c r="E11328">
        <v>18988</v>
      </c>
    </row>
    <row r="11329" spans="1:5">
      <c r="A11329" t="s">
        <v>44</v>
      </c>
      <c r="B11329">
        <v>2014</v>
      </c>
      <c r="C11329">
        <v>45</v>
      </c>
      <c r="D11329">
        <v>50</v>
      </c>
      <c r="E11329">
        <v>17417</v>
      </c>
    </row>
    <row r="11330" spans="1:5">
      <c r="A11330" t="s">
        <v>45</v>
      </c>
      <c r="B11330">
        <v>2014</v>
      </c>
      <c r="C11330">
        <v>45</v>
      </c>
      <c r="D11330">
        <v>7</v>
      </c>
      <c r="E11330">
        <v>888</v>
      </c>
    </row>
    <row r="11331" spans="1:5">
      <c r="A11331" t="s">
        <v>46</v>
      </c>
      <c r="B11331">
        <v>2014</v>
      </c>
      <c r="C11331">
        <v>45</v>
      </c>
      <c r="D11331">
        <v>58</v>
      </c>
      <c r="E11331">
        <v>17226</v>
      </c>
    </row>
    <row r="11332" spans="1:5">
      <c r="A11332" t="s">
        <v>47</v>
      </c>
      <c r="B11332">
        <v>2014</v>
      </c>
      <c r="C11332">
        <v>45</v>
      </c>
      <c r="D11332">
        <v>18</v>
      </c>
      <c r="E11332">
        <v>1519</v>
      </c>
    </row>
    <row r="11333" spans="1:5">
      <c r="A11333" t="s">
        <v>48</v>
      </c>
      <c r="B11333">
        <v>2014</v>
      </c>
      <c r="C11333">
        <v>45</v>
      </c>
      <c r="D11333">
        <v>19</v>
      </c>
      <c r="E11333">
        <v>4678</v>
      </c>
    </row>
    <row r="11334" spans="1:5">
      <c r="A11334" t="s">
        <v>49</v>
      </c>
      <c r="B11334">
        <v>2014</v>
      </c>
      <c r="C11334">
        <v>45</v>
      </c>
      <c r="D11334">
        <v>47</v>
      </c>
      <c r="E11334">
        <v>17188</v>
      </c>
    </row>
    <row r="11335" spans="1:5">
      <c r="A11335" t="s">
        <v>50</v>
      </c>
      <c r="B11335">
        <v>2014</v>
      </c>
      <c r="C11335">
        <v>45</v>
      </c>
      <c r="D11335">
        <v>19</v>
      </c>
      <c r="E11335">
        <v>6273</v>
      </c>
    </row>
    <row r="11336" spans="1:5">
      <c r="A11336" t="s">
        <v>51</v>
      </c>
      <c r="B11336">
        <v>2014</v>
      </c>
      <c r="C11336">
        <v>45</v>
      </c>
      <c r="D11336">
        <v>14</v>
      </c>
      <c r="E11336">
        <v>6292</v>
      </c>
    </row>
    <row r="11337" spans="1:5">
      <c r="A11337" t="s">
        <v>52</v>
      </c>
      <c r="B11337">
        <v>2014</v>
      </c>
      <c r="C11337">
        <v>45</v>
      </c>
      <c r="D11337">
        <v>24</v>
      </c>
      <c r="E11337">
        <v>5864</v>
      </c>
    </row>
    <row r="11338" spans="1:5">
      <c r="A11338" t="s">
        <v>53</v>
      </c>
      <c r="B11338">
        <v>2014</v>
      </c>
      <c r="C11338">
        <v>45</v>
      </c>
      <c r="D11338">
        <v>47</v>
      </c>
      <c r="E11338">
        <v>10587</v>
      </c>
    </row>
    <row r="11339" spans="1:5">
      <c r="A11339" t="s">
        <v>54</v>
      </c>
      <c r="B11339">
        <v>2014</v>
      </c>
      <c r="C11339">
        <v>45</v>
      </c>
      <c r="D11339">
        <v>99</v>
      </c>
      <c r="E11339">
        <v>38221</v>
      </c>
    </row>
    <row r="11340" spans="1:5">
      <c r="A11340" t="s">
        <v>55</v>
      </c>
      <c r="B11340">
        <v>2014</v>
      </c>
      <c r="C11340">
        <v>45</v>
      </c>
      <c r="D11340">
        <v>40</v>
      </c>
      <c r="E11340">
        <v>17103</v>
      </c>
    </row>
    <row r="11341" spans="1:5">
      <c r="A11341" t="s">
        <v>56</v>
      </c>
      <c r="B11341">
        <v>2014</v>
      </c>
      <c r="C11341">
        <v>45</v>
      </c>
      <c r="D11341">
        <v>13</v>
      </c>
      <c r="E11341">
        <v>4008</v>
      </c>
    </row>
    <row r="11342" spans="1:5">
      <c r="A11342" t="s">
        <v>57</v>
      </c>
      <c r="B11342">
        <v>2014</v>
      </c>
      <c r="C11342">
        <v>45</v>
      </c>
      <c r="D11342">
        <v>119</v>
      </c>
      <c r="E11342">
        <v>75131</v>
      </c>
    </row>
    <row r="11343" spans="1:5">
      <c r="A11343" t="s">
        <v>58</v>
      </c>
      <c r="B11343">
        <v>2014</v>
      </c>
      <c r="C11343">
        <v>45</v>
      </c>
      <c r="D11343">
        <v>35</v>
      </c>
      <c r="E11343">
        <v>4218</v>
      </c>
    </row>
    <row r="11344" spans="1:5">
      <c r="A11344" t="s">
        <v>59</v>
      </c>
      <c r="B11344">
        <v>2014</v>
      </c>
      <c r="C11344">
        <v>45</v>
      </c>
      <c r="D11344">
        <v>45</v>
      </c>
      <c r="E11344">
        <v>17763</v>
      </c>
    </row>
    <row r="11345" spans="1:5">
      <c r="A11345" t="s">
        <v>60</v>
      </c>
      <c r="B11345">
        <v>2014</v>
      </c>
      <c r="C11345">
        <v>45</v>
      </c>
      <c r="D11345">
        <v>28</v>
      </c>
      <c r="E11345">
        <v>7614</v>
      </c>
    </row>
    <row r="11346" spans="1:5">
      <c r="A11346" t="s">
        <v>61</v>
      </c>
      <c r="B11346">
        <v>2014</v>
      </c>
      <c r="C11346">
        <v>45</v>
      </c>
      <c r="D11346">
        <v>24</v>
      </c>
      <c r="E11346">
        <v>5448</v>
      </c>
    </row>
    <row r="11347" spans="1:5">
      <c r="A11347" t="s">
        <v>64</v>
      </c>
      <c r="B11347">
        <v>2014</v>
      </c>
      <c r="C11347">
        <v>45</v>
      </c>
      <c r="D11347">
        <v>6</v>
      </c>
      <c r="E11347">
        <v>4847</v>
      </c>
    </row>
    <row r="11348" spans="1:5">
      <c r="A11348" t="s">
        <v>63</v>
      </c>
      <c r="B11348">
        <v>2014</v>
      </c>
      <c r="C11348">
        <v>45</v>
      </c>
      <c r="D11348">
        <v>1</v>
      </c>
      <c r="E11348">
        <v>365</v>
      </c>
    </row>
    <row r="11349" spans="1:5">
      <c r="A11349" t="s">
        <v>62</v>
      </c>
      <c r="B11349">
        <v>2014</v>
      </c>
      <c r="C11349">
        <v>45</v>
      </c>
      <c r="D11349">
        <v>95</v>
      </c>
      <c r="E11349">
        <v>100622</v>
      </c>
    </row>
    <row r="11350" spans="1:5">
      <c r="A11350" t="s">
        <v>6</v>
      </c>
      <c r="B11350">
        <v>2014</v>
      </c>
      <c r="C11350">
        <v>46</v>
      </c>
      <c r="D11350">
        <v>28</v>
      </c>
      <c r="E11350">
        <v>12894</v>
      </c>
    </row>
    <row r="11351" spans="1:5">
      <c r="A11351" t="s">
        <v>12</v>
      </c>
      <c r="B11351">
        <v>2014</v>
      </c>
      <c r="C11351">
        <v>46</v>
      </c>
      <c r="D11351">
        <v>8</v>
      </c>
      <c r="E11351">
        <v>1334</v>
      </c>
    </row>
    <row r="11352" spans="1:5">
      <c r="A11352" t="s">
        <v>13</v>
      </c>
      <c r="B11352">
        <v>2014</v>
      </c>
      <c r="C11352">
        <v>46</v>
      </c>
      <c r="D11352">
        <v>60</v>
      </c>
      <c r="E11352">
        <v>28244</v>
      </c>
    </row>
    <row r="11353" spans="1:5">
      <c r="A11353" t="s">
        <v>14</v>
      </c>
      <c r="B11353">
        <v>2014</v>
      </c>
      <c r="C11353">
        <v>46</v>
      </c>
      <c r="D11353">
        <v>19</v>
      </c>
      <c r="E11353">
        <v>5797</v>
      </c>
    </row>
    <row r="11354" spans="1:5">
      <c r="A11354" t="s">
        <v>15</v>
      </c>
      <c r="B11354">
        <v>2014</v>
      </c>
      <c r="C11354">
        <v>46</v>
      </c>
      <c r="D11354">
        <v>141</v>
      </c>
      <c r="E11354">
        <v>38684</v>
      </c>
    </row>
    <row r="11355" spans="1:5">
      <c r="A11355" t="s">
        <v>16</v>
      </c>
      <c r="B11355">
        <v>2014</v>
      </c>
      <c r="C11355">
        <v>46</v>
      </c>
      <c r="D11355">
        <v>5</v>
      </c>
      <c r="E11355">
        <v>3561</v>
      </c>
    </row>
    <row r="11356" spans="1:5">
      <c r="A11356" t="s">
        <v>17</v>
      </c>
      <c r="B11356">
        <v>2014</v>
      </c>
      <c r="C11356">
        <v>46</v>
      </c>
      <c r="D11356">
        <v>14</v>
      </c>
      <c r="E11356">
        <v>3546</v>
      </c>
    </row>
    <row r="11357" spans="1:5">
      <c r="A11357" t="s">
        <v>18</v>
      </c>
      <c r="B11357">
        <v>2014</v>
      </c>
      <c r="C11357">
        <v>46</v>
      </c>
      <c r="D11357">
        <v>7</v>
      </c>
      <c r="E11357">
        <v>1755</v>
      </c>
    </row>
    <row r="11358" spans="1:5">
      <c r="A11358" t="s">
        <v>19</v>
      </c>
      <c r="B11358">
        <v>2014</v>
      </c>
      <c r="C11358">
        <v>46</v>
      </c>
      <c r="D11358">
        <v>2</v>
      </c>
      <c r="E11358">
        <v>2526</v>
      </c>
    </row>
    <row r="11359" spans="1:5">
      <c r="A11359" t="s">
        <v>20</v>
      </c>
      <c r="B11359">
        <v>2014</v>
      </c>
      <c r="C11359">
        <v>46</v>
      </c>
      <c r="D11359">
        <v>0</v>
      </c>
      <c r="E11359">
        <v>0</v>
      </c>
    </row>
    <row r="11360" spans="1:5">
      <c r="A11360" t="s">
        <v>21</v>
      </c>
      <c r="B11360">
        <v>2014</v>
      </c>
      <c r="C11360">
        <v>46</v>
      </c>
      <c r="D11360">
        <v>35</v>
      </c>
      <c r="E11360">
        <v>23369</v>
      </c>
    </row>
    <row r="11361" spans="1:5">
      <c r="A11361" t="s">
        <v>22</v>
      </c>
      <c r="B11361">
        <v>2014</v>
      </c>
      <c r="C11361">
        <v>46</v>
      </c>
      <c r="D11361">
        <v>20</v>
      </c>
      <c r="E11361">
        <v>2752</v>
      </c>
    </row>
    <row r="11362" spans="1:5">
      <c r="A11362" t="s">
        <v>23</v>
      </c>
      <c r="B11362">
        <v>2014</v>
      </c>
      <c r="C11362">
        <v>46</v>
      </c>
      <c r="D11362">
        <v>10</v>
      </c>
      <c r="E11362">
        <v>3164</v>
      </c>
    </row>
    <row r="11363" spans="1:5">
      <c r="A11363" t="s">
        <v>24</v>
      </c>
      <c r="B11363">
        <v>2014</v>
      </c>
      <c r="C11363">
        <v>46</v>
      </c>
      <c r="D11363">
        <v>96</v>
      </c>
      <c r="E11363">
        <v>55943</v>
      </c>
    </row>
    <row r="11364" spans="1:5">
      <c r="A11364" t="s">
        <v>25</v>
      </c>
      <c r="B11364">
        <v>2014</v>
      </c>
      <c r="C11364">
        <v>46</v>
      </c>
      <c r="D11364">
        <v>37</v>
      </c>
      <c r="E11364">
        <v>9221</v>
      </c>
    </row>
    <row r="11365" spans="1:5">
      <c r="A11365" t="s">
        <v>26</v>
      </c>
      <c r="B11365">
        <v>2014</v>
      </c>
      <c r="C11365">
        <v>46</v>
      </c>
      <c r="D11365">
        <v>18</v>
      </c>
      <c r="E11365">
        <v>34150</v>
      </c>
    </row>
    <row r="11366" spans="1:5">
      <c r="A11366" t="s">
        <v>27</v>
      </c>
      <c r="B11366">
        <v>2014</v>
      </c>
      <c r="C11366">
        <v>46</v>
      </c>
      <c r="D11366">
        <v>31</v>
      </c>
      <c r="E11366">
        <v>6903</v>
      </c>
    </row>
    <row r="11367" spans="1:5">
      <c r="A11367" t="s">
        <v>28</v>
      </c>
      <c r="B11367">
        <v>2014</v>
      </c>
      <c r="C11367">
        <v>46</v>
      </c>
      <c r="D11367">
        <v>19</v>
      </c>
      <c r="E11367">
        <v>22787</v>
      </c>
    </row>
    <row r="11368" spans="1:5">
      <c r="A11368" t="s">
        <v>29</v>
      </c>
      <c r="B11368">
        <v>2014</v>
      </c>
      <c r="C11368">
        <v>46</v>
      </c>
      <c r="D11368">
        <v>81</v>
      </c>
      <c r="E11368">
        <v>49023</v>
      </c>
    </row>
    <row r="11369" spans="1:5">
      <c r="A11369" t="s">
        <v>30</v>
      </c>
      <c r="B11369">
        <v>2014</v>
      </c>
      <c r="C11369">
        <v>46</v>
      </c>
      <c r="D11369">
        <v>30</v>
      </c>
      <c r="E11369">
        <v>5360</v>
      </c>
    </row>
    <row r="11370" spans="1:5">
      <c r="A11370" t="s">
        <v>31</v>
      </c>
      <c r="B11370">
        <v>2014</v>
      </c>
      <c r="C11370">
        <v>46</v>
      </c>
      <c r="D11370">
        <v>23</v>
      </c>
      <c r="E11370">
        <v>12975</v>
      </c>
    </row>
    <row r="11371" spans="1:5">
      <c r="A11371" t="s">
        <v>32</v>
      </c>
      <c r="B11371">
        <v>2014</v>
      </c>
      <c r="C11371">
        <v>46</v>
      </c>
      <c r="D11371">
        <v>50</v>
      </c>
      <c r="E11371">
        <v>28137</v>
      </c>
    </row>
    <row r="11372" spans="1:5">
      <c r="A11372" t="s">
        <v>33</v>
      </c>
      <c r="B11372">
        <v>2014</v>
      </c>
      <c r="C11372">
        <v>46</v>
      </c>
      <c r="D11372">
        <v>50</v>
      </c>
      <c r="E11372">
        <v>18745</v>
      </c>
    </row>
    <row r="11373" spans="1:5">
      <c r="A11373" t="s">
        <v>34</v>
      </c>
      <c r="B11373">
        <v>2014</v>
      </c>
      <c r="C11373">
        <v>46</v>
      </c>
      <c r="D11373">
        <v>16</v>
      </c>
      <c r="E11373">
        <v>5548</v>
      </c>
    </row>
    <row r="11374" spans="1:5">
      <c r="A11374" t="s">
        <v>35</v>
      </c>
      <c r="B11374">
        <v>2014</v>
      </c>
      <c r="C11374">
        <v>46</v>
      </c>
      <c r="D11374">
        <v>53</v>
      </c>
      <c r="E11374">
        <v>19434</v>
      </c>
    </row>
    <row r="11375" spans="1:5">
      <c r="A11375" t="s">
        <v>36</v>
      </c>
      <c r="B11375">
        <v>2014</v>
      </c>
      <c r="C11375">
        <v>46</v>
      </c>
      <c r="D11375">
        <v>23</v>
      </c>
      <c r="E11375">
        <v>7302</v>
      </c>
    </row>
    <row r="11376" spans="1:5">
      <c r="A11376" t="s">
        <v>37</v>
      </c>
      <c r="B11376">
        <v>2014</v>
      </c>
      <c r="C11376">
        <v>46</v>
      </c>
      <c r="D11376">
        <v>11</v>
      </c>
      <c r="E11376">
        <v>2884</v>
      </c>
    </row>
    <row r="11377" spans="1:5">
      <c r="A11377" t="s">
        <v>38</v>
      </c>
      <c r="B11377">
        <v>2014</v>
      </c>
      <c r="C11377">
        <v>46</v>
      </c>
      <c r="D11377">
        <v>15</v>
      </c>
      <c r="E11377">
        <v>2629</v>
      </c>
    </row>
    <row r="11378" spans="1:5">
      <c r="A11378" t="s">
        <v>39</v>
      </c>
      <c r="B11378">
        <v>2014</v>
      </c>
      <c r="C11378">
        <v>46</v>
      </c>
      <c r="D11378">
        <v>30</v>
      </c>
      <c r="E11378">
        <v>12653</v>
      </c>
    </row>
    <row r="11379" spans="1:5">
      <c r="A11379" t="s">
        <v>40</v>
      </c>
      <c r="B11379">
        <v>2014</v>
      </c>
      <c r="C11379">
        <v>46</v>
      </c>
      <c r="D11379">
        <v>27</v>
      </c>
      <c r="E11379">
        <v>4960</v>
      </c>
    </row>
    <row r="11380" spans="1:5">
      <c r="A11380" t="s">
        <v>41</v>
      </c>
      <c r="B11380">
        <v>2014</v>
      </c>
      <c r="C11380">
        <v>46</v>
      </c>
      <c r="D11380">
        <v>26</v>
      </c>
      <c r="E11380">
        <v>11006</v>
      </c>
    </row>
    <row r="11381" spans="1:5">
      <c r="A11381" t="s">
        <v>42</v>
      </c>
      <c r="B11381">
        <v>2014</v>
      </c>
      <c r="C11381">
        <v>46</v>
      </c>
      <c r="D11381">
        <v>26</v>
      </c>
      <c r="E11381">
        <v>10762</v>
      </c>
    </row>
    <row r="11382" spans="1:5">
      <c r="A11382" t="s">
        <v>43</v>
      </c>
      <c r="B11382">
        <v>2014</v>
      </c>
      <c r="C11382">
        <v>46</v>
      </c>
      <c r="D11382">
        <v>160</v>
      </c>
      <c r="E11382">
        <v>17205</v>
      </c>
    </row>
    <row r="11383" spans="1:5">
      <c r="A11383" t="s">
        <v>44</v>
      </c>
      <c r="B11383">
        <v>2014</v>
      </c>
      <c r="C11383">
        <v>46</v>
      </c>
      <c r="D11383">
        <v>51</v>
      </c>
      <c r="E11383">
        <v>16110</v>
      </c>
    </row>
    <row r="11384" spans="1:5">
      <c r="A11384" t="s">
        <v>45</v>
      </c>
      <c r="B11384">
        <v>2014</v>
      </c>
      <c r="C11384">
        <v>46</v>
      </c>
      <c r="D11384">
        <v>7</v>
      </c>
      <c r="E11384">
        <v>889</v>
      </c>
    </row>
    <row r="11385" spans="1:5">
      <c r="A11385" t="s">
        <v>46</v>
      </c>
      <c r="B11385">
        <v>2014</v>
      </c>
      <c r="C11385">
        <v>46</v>
      </c>
      <c r="D11385">
        <v>57</v>
      </c>
      <c r="E11385">
        <v>16272</v>
      </c>
    </row>
    <row r="11386" spans="1:5">
      <c r="A11386" t="s">
        <v>47</v>
      </c>
      <c r="B11386">
        <v>2014</v>
      </c>
      <c r="C11386">
        <v>46</v>
      </c>
      <c r="D11386">
        <v>16</v>
      </c>
      <c r="E11386">
        <v>3645</v>
      </c>
    </row>
    <row r="11387" spans="1:5">
      <c r="A11387" t="s">
        <v>48</v>
      </c>
      <c r="B11387">
        <v>2014</v>
      </c>
      <c r="C11387">
        <v>46</v>
      </c>
      <c r="D11387">
        <v>18</v>
      </c>
      <c r="E11387">
        <v>4177</v>
      </c>
    </row>
    <row r="11388" spans="1:5">
      <c r="A11388" t="s">
        <v>49</v>
      </c>
      <c r="B11388">
        <v>2014</v>
      </c>
      <c r="C11388">
        <v>46</v>
      </c>
      <c r="D11388">
        <v>50</v>
      </c>
      <c r="E11388">
        <v>17864</v>
      </c>
    </row>
    <row r="11389" spans="1:5">
      <c r="A11389" t="s">
        <v>50</v>
      </c>
      <c r="B11389">
        <v>2014</v>
      </c>
      <c r="C11389">
        <v>46</v>
      </c>
      <c r="D11389">
        <v>20</v>
      </c>
      <c r="E11389">
        <v>6607</v>
      </c>
    </row>
    <row r="11390" spans="1:5">
      <c r="A11390" t="s">
        <v>51</v>
      </c>
      <c r="B11390">
        <v>2014</v>
      </c>
      <c r="C11390">
        <v>46</v>
      </c>
      <c r="D11390">
        <v>15</v>
      </c>
      <c r="E11390">
        <v>6517</v>
      </c>
    </row>
    <row r="11391" spans="1:5">
      <c r="A11391" t="s">
        <v>52</v>
      </c>
      <c r="B11391">
        <v>2014</v>
      </c>
      <c r="C11391">
        <v>46</v>
      </c>
      <c r="D11391">
        <v>24</v>
      </c>
      <c r="E11391">
        <v>5480</v>
      </c>
    </row>
    <row r="11392" spans="1:5">
      <c r="A11392" t="s">
        <v>53</v>
      </c>
      <c r="B11392">
        <v>2014</v>
      </c>
      <c r="C11392">
        <v>46</v>
      </c>
      <c r="D11392">
        <v>49</v>
      </c>
      <c r="E11392">
        <v>10304</v>
      </c>
    </row>
    <row r="11393" spans="1:5">
      <c r="A11393" t="s">
        <v>54</v>
      </c>
      <c r="B11393">
        <v>2014</v>
      </c>
      <c r="C11393">
        <v>46</v>
      </c>
      <c r="D11393">
        <v>75</v>
      </c>
      <c r="E11393">
        <v>34103</v>
      </c>
    </row>
    <row r="11394" spans="1:5">
      <c r="A11394" t="s">
        <v>55</v>
      </c>
      <c r="B11394">
        <v>2014</v>
      </c>
      <c r="C11394">
        <v>46</v>
      </c>
      <c r="D11394">
        <v>43</v>
      </c>
      <c r="E11394">
        <v>18687</v>
      </c>
    </row>
    <row r="11395" spans="1:5">
      <c r="A11395" t="s">
        <v>56</v>
      </c>
      <c r="B11395">
        <v>2014</v>
      </c>
      <c r="C11395">
        <v>46</v>
      </c>
      <c r="D11395">
        <v>13</v>
      </c>
      <c r="E11395">
        <v>3985</v>
      </c>
    </row>
    <row r="11396" spans="1:5">
      <c r="A11396" t="s">
        <v>57</v>
      </c>
      <c r="B11396">
        <v>2014</v>
      </c>
      <c r="C11396">
        <v>46</v>
      </c>
      <c r="D11396">
        <v>121</v>
      </c>
      <c r="E11396">
        <v>77764</v>
      </c>
    </row>
    <row r="11397" spans="1:5">
      <c r="A11397" t="s">
        <v>58</v>
      </c>
      <c r="B11397">
        <v>2014</v>
      </c>
      <c r="C11397">
        <v>46</v>
      </c>
      <c r="D11397">
        <v>35</v>
      </c>
      <c r="E11397">
        <v>4491</v>
      </c>
    </row>
    <row r="11398" spans="1:5">
      <c r="A11398" t="s">
        <v>59</v>
      </c>
      <c r="B11398">
        <v>2014</v>
      </c>
      <c r="C11398">
        <v>46</v>
      </c>
      <c r="D11398">
        <v>46</v>
      </c>
      <c r="E11398">
        <v>17827</v>
      </c>
    </row>
    <row r="11399" spans="1:5">
      <c r="A11399" t="s">
        <v>60</v>
      </c>
      <c r="B11399">
        <v>2014</v>
      </c>
      <c r="C11399">
        <v>46</v>
      </c>
      <c r="D11399">
        <v>30</v>
      </c>
      <c r="E11399">
        <v>7354</v>
      </c>
    </row>
    <row r="11400" spans="1:5">
      <c r="A11400" t="s">
        <v>61</v>
      </c>
      <c r="B11400">
        <v>2014</v>
      </c>
      <c r="C11400">
        <v>46</v>
      </c>
      <c r="D11400">
        <v>25</v>
      </c>
      <c r="E11400">
        <v>5406</v>
      </c>
    </row>
    <row r="11401" spans="1:5">
      <c r="A11401" t="s">
        <v>64</v>
      </c>
      <c r="B11401">
        <v>2014</v>
      </c>
      <c r="C11401">
        <v>46</v>
      </c>
      <c r="D11401">
        <v>6</v>
      </c>
      <c r="E11401">
        <v>4899</v>
      </c>
    </row>
    <row r="11402" spans="1:5">
      <c r="A11402" t="s">
        <v>63</v>
      </c>
      <c r="B11402">
        <v>2014</v>
      </c>
      <c r="C11402">
        <v>46</v>
      </c>
      <c r="D11402">
        <v>1</v>
      </c>
      <c r="E11402">
        <v>423</v>
      </c>
    </row>
    <row r="11403" spans="1:5">
      <c r="A11403" t="s">
        <v>62</v>
      </c>
      <c r="B11403">
        <v>2014</v>
      </c>
      <c r="C11403">
        <v>46</v>
      </c>
      <c r="D11403">
        <v>61</v>
      </c>
      <c r="E11403">
        <v>95652</v>
      </c>
    </row>
    <row r="11404" spans="1:5">
      <c r="A11404" t="s">
        <v>6</v>
      </c>
      <c r="B11404">
        <v>2014</v>
      </c>
      <c r="C11404">
        <v>47</v>
      </c>
      <c r="D11404">
        <v>28</v>
      </c>
      <c r="E11404">
        <v>12156</v>
      </c>
    </row>
    <row r="11405" spans="1:5">
      <c r="A11405" t="s">
        <v>12</v>
      </c>
      <c r="B11405">
        <v>2014</v>
      </c>
      <c r="C11405">
        <v>47</v>
      </c>
      <c r="D11405">
        <v>8</v>
      </c>
      <c r="E11405">
        <v>1400</v>
      </c>
    </row>
    <row r="11406" spans="1:5">
      <c r="A11406" t="s">
        <v>13</v>
      </c>
      <c r="B11406">
        <v>2014</v>
      </c>
      <c r="C11406">
        <v>47</v>
      </c>
      <c r="D11406">
        <v>59</v>
      </c>
      <c r="E11406">
        <v>29255</v>
      </c>
    </row>
    <row r="11407" spans="1:5">
      <c r="A11407" t="s">
        <v>14</v>
      </c>
      <c r="B11407">
        <v>2014</v>
      </c>
      <c r="C11407">
        <v>47</v>
      </c>
      <c r="D11407">
        <v>18</v>
      </c>
      <c r="E11407">
        <v>6144</v>
      </c>
    </row>
    <row r="11408" spans="1:5">
      <c r="A11408" t="s">
        <v>15</v>
      </c>
      <c r="B11408">
        <v>2014</v>
      </c>
      <c r="C11408">
        <v>47</v>
      </c>
      <c r="D11408">
        <v>160</v>
      </c>
      <c r="E11408">
        <v>47232</v>
      </c>
    </row>
    <row r="11409" spans="1:5">
      <c r="A11409" t="s">
        <v>16</v>
      </c>
      <c r="B11409">
        <v>2014</v>
      </c>
      <c r="C11409">
        <v>47</v>
      </c>
      <c r="D11409">
        <v>4</v>
      </c>
      <c r="E11409">
        <v>2966</v>
      </c>
    </row>
    <row r="11410" spans="1:5">
      <c r="A11410" t="s">
        <v>17</v>
      </c>
      <c r="B11410">
        <v>2014</v>
      </c>
      <c r="C11410">
        <v>47</v>
      </c>
      <c r="D11410">
        <v>16</v>
      </c>
      <c r="E11410">
        <v>2948</v>
      </c>
    </row>
    <row r="11411" spans="1:5">
      <c r="A11411" t="s">
        <v>18</v>
      </c>
      <c r="B11411">
        <v>2014</v>
      </c>
      <c r="C11411">
        <v>47</v>
      </c>
      <c r="D11411">
        <v>7</v>
      </c>
      <c r="E11411">
        <v>1795</v>
      </c>
    </row>
    <row r="11412" spans="1:5">
      <c r="A11412" t="s">
        <v>19</v>
      </c>
      <c r="B11412">
        <v>2014</v>
      </c>
      <c r="C11412">
        <v>47</v>
      </c>
      <c r="D11412">
        <v>2</v>
      </c>
      <c r="E11412">
        <v>1808</v>
      </c>
    </row>
    <row r="11413" spans="1:5">
      <c r="A11413" t="s">
        <v>20</v>
      </c>
      <c r="B11413">
        <v>2014</v>
      </c>
      <c r="C11413">
        <v>47</v>
      </c>
      <c r="D11413">
        <v>0</v>
      </c>
      <c r="E11413">
        <v>0</v>
      </c>
    </row>
    <row r="11414" spans="1:5">
      <c r="A11414" t="s">
        <v>21</v>
      </c>
      <c r="B11414">
        <v>2014</v>
      </c>
      <c r="C11414">
        <v>47</v>
      </c>
      <c r="D11414">
        <v>38</v>
      </c>
      <c r="E11414">
        <v>25584</v>
      </c>
    </row>
    <row r="11415" spans="1:5">
      <c r="A11415" t="s">
        <v>22</v>
      </c>
      <c r="B11415">
        <v>2014</v>
      </c>
      <c r="C11415">
        <v>47</v>
      </c>
      <c r="D11415">
        <v>21</v>
      </c>
      <c r="E11415">
        <v>2953</v>
      </c>
    </row>
    <row r="11416" spans="1:5">
      <c r="A11416" t="s">
        <v>23</v>
      </c>
      <c r="B11416">
        <v>2014</v>
      </c>
      <c r="C11416">
        <v>47</v>
      </c>
      <c r="D11416">
        <v>9</v>
      </c>
      <c r="E11416">
        <v>3329</v>
      </c>
    </row>
    <row r="11417" spans="1:5">
      <c r="A11417" t="s">
        <v>24</v>
      </c>
      <c r="B11417">
        <v>2014</v>
      </c>
      <c r="C11417">
        <v>47</v>
      </c>
      <c r="D11417">
        <v>91</v>
      </c>
      <c r="E11417">
        <v>53968</v>
      </c>
    </row>
    <row r="11418" spans="1:5">
      <c r="A11418" t="s">
        <v>25</v>
      </c>
      <c r="B11418">
        <v>2014</v>
      </c>
      <c r="C11418">
        <v>47</v>
      </c>
      <c r="D11418">
        <v>38</v>
      </c>
      <c r="E11418">
        <v>9422</v>
      </c>
    </row>
    <row r="11419" spans="1:5">
      <c r="A11419" t="s">
        <v>26</v>
      </c>
      <c r="B11419">
        <v>2014</v>
      </c>
      <c r="C11419">
        <v>47</v>
      </c>
      <c r="D11419">
        <v>17</v>
      </c>
      <c r="E11419">
        <v>35059</v>
      </c>
    </row>
    <row r="11420" spans="1:5">
      <c r="A11420" t="s">
        <v>27</v>
      </c>
      <c r="B11420">
        <v>2014</v>
      </c>
      <c r="C11420">
        <v>47</v>
      </c>
      <c r="D11420">
        <v>31</v>
      </c>
      <c r="E11420">
        <v>7130</v>
      </c>
    </row>
    <row r="11421" spans="1:5">
      <c r="A11421" t="s">
        <v>28</v>
      </c>
      <c r="B11421">
        <v>2014</v>
      </c>
      <c r="C11421">
        <v>47</v>
      </c>
      <c r="D11421">
        <v>19</v>
      </c>
      <c r="E11421">
        <v>23282</v>
      </c>
    </row>
    <row r="11422" spans="1:5">
      <c r="A11422" t="s">
        <v>29</v>
      </c>
      <c r="B11422">
        <v>2014</v>
      </c>
      <c r="C11422">
        <v>47</v>
      </c>
      <c r="D11422">
        <v>74</v>
      </c>
      <c r="E11422">
        <v>39746</v>
      </c>
    </row>
    <row r="11423" spans="1:5">
      <c r="A11423" t="s">
        <v>30</v>
      </c>
      <c r="B11423">
        <v>2014</v>
      </c>
      <c r="C11423">
        <v>47</v>
      </c>
      <c r="D11423">
        <v>31</v>
      </c>
      <c r="E11423">
        <v>6142</v>
      </c>
    </row>
    <row r="11424" spans="1:5">
      <c r="A11424" t="s">
        <v>31</v>
      </c>
      <c r="B11424">
        <v>2014</v>
      </c>
      <c r="C11424">
        <v>47</v>
      </c>
      <c r="D11424">
        <v>23</v>
      </c>
      <c r="E11424">
        <v>7771</v>
      </c>
    </row>
    <row r="11425" spans="1:5">
      <c r="A11425" t="s">
        <v>32</v>
      </c>
      <c r="B11425">
        <v>2014</v>
      </c>
      <c r="C11425">
        <v>47</v>
      </c>
      <c r="D11425">
        <v>50</v>
      </c>
      <c r="E11425">
        <v>28249</v>
      </c>
    </row>
    <row r="11426" spans="1:5">
      <c r="A11426" t="s">
        <v>33</v>
      </c>
      <c r="B11426">
        <v>2014</v>
      </c>
      <c r="C11426">
        <v>47</v>
      </c>
      <c r="D11426">
        <v>49</v>
      </c>
      <c r="E11426">
        <v>16326</v>
      </c>
    </row>
    <row r="11427" spans="1:5">
      <c r="A11427" t="s">
        <v>34</v>
      </c>
      <c r="B11427">
        <v>2014</v>
      </c>
      <c r="C11427">
        <v>47</v>
      </c>
      <c r="D11427">
        <v>15</v>
      </c>
      <c r="E11427">
        <v>4461</v>
      </c>
    </row>
    <row r="11428" spans="1:5">
      <c r="A11428" t="s">
        <v>35</v>
      </c>
      <c r="B11428">
        <v>2014</v>
      </c>
      <c r="C11428">
        <v>47</v>
      </c>
      <c r="D11428">
        <v>50</v>
      </c>
      <c r="E11428">
        <v>18427</v>
      </c>
    </row>
    <row r="11429" spans="1:5">
      <c r="A11429" t="s">
        <v>36</v>
      </c>
      <c r="B11429">
        <v>2014</v>
      </c>
      <c r="C11429">
        <v>47</v>
      </c>
      <c r="D11429">
        <v>20</v>
      </c>
      <c r="E11429">
        <v>5013</v>
      </c>
    </row>
    <row r="11430" spans="1:5">
      <c r="A11430" t="s">
        <v>37</v>
      </c>
      <c r="B11430">
        <v>2014</v>
      </c>
      <c r="C11430">
        <v>47</v>
      </c>
      <c r="D11430">
        <v>10</v>
      </c>
      <c r="E11430">
        <v>3154</v>
      </c>
    </row>
    <row r="11431" spans="1:5">
      <c r="A11431" t="s">
        <v>38</v>
      </c>
      <c r="B11431">
        <v>2014</v>
      </c>
      <c r="C11431">
        <v>47</v>
      </c>
      <c r="D11431">
        <v>16</v>
      </c>
      <c r="E11431">
        <v>2809</v>
      </c>
    </row>
    <row r="11432" spans="1:5">
      <c r="A11432" t="s">
        <v>39</v>
      </c>
      <c r="B11432">
        <v>2014</v>
      </c>
      <c r="C11432">
        <v>47</v>
      </c>
      <c r="D11432">
        <v>32</v>
      </c>
      <c r="E11432">
        <v>13536</v>
      </c>
    </row>
    <row r="11433" spans="1:5">
      <c r="A11433" t="s">
        <v>40</v>
      </c>
      <c r="B11433">
        <v>2014</v>
      </c>
      <c r="C11433">
        <v>47</v>
      </c>
      <c r="D11433">
        <v>25</v>
      </c>
      <c r="E11433">
        <v>4882</v>
      </c>
    </row>
    <row r="11434" spans="1:5">
      <c r="A11434" t="s">
        <v>41</v>
      </c>
      <c r="B11434">
        <v>2014</v>
      </c>
      <c r="C11434">
        <v>47</v>
      </c>
      <c r="D11434">
        <v>25</v>
      </c>
      <c r="E11434">
        <v>10611</v>
      </c>
    </row>
    <row r="11435" spans="1:5">
      <c r="A11435" t="s">
        <v>42</v>
      </c>
      <c r="B11435">
        <v>2014</v>
      </c>
      <c r="C11435">
        <v>47</v>
      </c>
      <c r="D11435">
        <v>27</v>
      </c>
      <c r="E11435">
        <v>10923</v>
      </c>
    </row>
    <row r="11436" spans="1:5">
      <c r="A11436" t="s">
        <v>43</v>
      </c>
      <c r="B11436">
        <v>2014</v>
      </c>
      <c r="C11436">
        <v>47</v>
      </c>
      <c r="D11436">
        <v>163</v>
      </c>
      <c r="E11436">
        <v>18738</v>
      </c>
    </row>
    <row r="11437" spans="1:5">
      <c r="A11437" t="s">
        <v>44</v>
      </c>
      <c r="B11437">
        <v>2014</v>
      </c>
      <c r="C11437">
        <v>47</v>
      </c>
      <c r="D11437">
        <v>52</v>
      </c>
      <c r="E11437">
        <v>18143</v>
      </c>
    </row>
    <row r="11438" spans="1:5">
      <c r="A11438" t="s">
        <v>45</v>
      </c>
      <c r="B11438">
        <v>2014</v>
      </c>
      <c r="C11438">
        <v>47</v>
      </c>
      <c r="D11438">
        <v>8</v>
      </c>
      <c r="E11438">
        <v>1544</v>
      </c>
    </row>
    <row r="11439" spans="1:5">
      <c r="A11439" t="s">
        <v>46</v>
      </c>
      <c r="B11439">
        <v>2014</v>
      </c>
      <c r="C11439">
        <v>47</v>
      </c>
      <c r="D11439">
        <v>55</v>
      </c>
      <c r="E11439">
        <v>14978</v>
      </c>
    </row>
    <row r="11440" spans="1:5">
      <c r="A11440" t="s">
        <v>47</v>
      </c>
      <c r="B11440">
        <v>2014</v>
      </c>
      <c r="C11440">
        <v>47</v>
      </c>
      <c r="D11440">
        <v>18</v>
      </c>
      <c r="E11440">
        <v>3266</v>
      </c>
    </row>
    <row r="11441" spans="1:5">
      <c r="A11441" t="s">
        <v>48</v>
      </c>
      <c r="B11441">
        <v>2014</v>
      </c>
      <c r="C11441">
        <v>47</v>
      </c>
      <c r="D11441">
        <v>16</v>
      </c>
      <c r="E11441">
        <v>4044</v>
      </c>
    </row>
    <row r="11442" spans="1:5">
      <c r="A11442" t="s">
        <v>49</v>
      </c>
      <c r="B11442">
        <v>2014</v>
      </c>
      <c r="C11442">
        <v>47</v>
      </c>
      <c r="D11442">
        <v>47</v>
      </c>
      <c r="E11442">
        <v>15579</v>
      </c>
    </row>
    <row r="11443" spans="1:5">
      <c r="A11443" t="s">
        <v>50</v>
      </c>
      <c r="B11443">
        <v>2014</v>
      </c>
      <c r="C11443">
        <v>47</v>
      </c>
      <c r="D11443">
        <v>19</v>
      </c>
      <c r="E11443">
        <v>6408</v>
      </c>
    </row>
    <row r="11444" spans="1:5">
      <c r="A11444" t="s">
        <v>51</v>
      </c>
      <c r="B11444">
        <v>2014</v>
      </c>
      <c r="C11444">
        <v>47</v>
      </c>
      <c r="D11444">
        <v>15</v>
      </c>
      <c r="E11444">
        <v>6427</v>
      </c>
    </row>
    <row r="11445" spans="1:5">
      <c r="A11445" t="s">
        <v>52</v>
      </c>
      <c r="B11445">
        <v>2014</v>
      </c>
      <c r="C11445">
        <v>47</v>
      </c>
      <c r="D11445">
        <v>24</v>
      </c>
      <c r="E11445">
        <v>5944</v>
      </c>
    </row>
    <row r="11446" spans="1:5">
      <c r="A11446" t="s">
        <v>53</v>
      </c>
      <c r="B11446">
        <v>2014</v>
      </c>
      <c r="C11446">
        <v>47</v>
      </c>
      <c r="D11446">
        <v>49</v>
      </c>
      <c r="E11446">
        <v>10983</v>
      </c>
    </row>
    <row r="11447" spans="1:5">
      <c r="A11447" t="s">
        <v>54</v>
      </c>
      <c r="B11447">
        <v>2014</v>
      </c>
      <c r="C11447">
        <v>47</v>
      </c>
      <c r="D11447">
        <v>99</v>
      </c>
      <c r="E11447">
        <v>37915</v>
      </c>
    </row>
    <row r="11448" spans="1:5">
      <c r="A11448" t="s">
        <v>55</v>
      </c>
      <c r="B11448">
        <v>2014</v>
      </c>
      <c r="C11448">
        <v>47</v>
      </c>
      <c r="D11448">
        <v>42</v>
      </c>
      <c r="E11448">
        <v>17461</v>
      </c>
    </row>
    <row r="11449" spans="1:5">
      <c r="A11449" t="s">
        <v>56</v>
      </c>
      <c r="B11449">
        <v>2014</v>
      </c>
      <c r="C11449">
        <v>47</v>
      </c>
      <c r="D11449">
        <v>13</v>
      </c>
      <c r="E11449">
        <v>3770</v>
      </c>
    </row>
    <row r="11450" spans="1:5">
      <c r="A11450" t="s">
        <v>57</v>
      </c>
      <c r="B11450">
        <v>2014</v>
      </c>
      <c r="C11450">
        <v>47</v>
      </c>
      <c r="D11450">
        <v>121</v>
      </c>
      <c r="E11450">
        <v>70860</v>
      </c>
    </row>
    <row r="11451" spans="1:5">
      <c r="A11451" t="s">
        <v>58</v>
      </c>
      <c r="B11451">
        <v>2014</v>
      </c>
      <c r="C11451">
        <v>47</v>
      </c>
      <c r="D11451">
        <v>35</v>
      </c>
      <c r="E11451">
        <v>4219</v>
      </c>
    </row>
    <row r="11452" spans="1:5">
      <c r="A11452" t="s">
        <v>59</v>
      </c>
      <c r="B11452">
        <v>2014</v>
      </c>
      <c r="C11452">
        <v>47</v>
      </c>
      <c r="D11452">
        <v>47</v>
      </c>
      <c r="E11452">
        <v>17662</v>
      </c>
    </row>
    <row r="11453" spans="1:5">
      <c r="A11453" t="s">
        <v>60</v>
      </c>
      <c r="B11453">
        <v>2014</v>
      </c>
      <c r="C11453">
        <v>47</v>
      </c>
      <c r="D11453">
        <v>29</v>
      </c>
      <c r="E11453">
        <v>7728</v>
      </c>
    </row>
    <row r="11454" spans="1:5">
      <c r="A11454" t="s">
        <v>61</v>
      </c>
      <c r="B11454">
        <v>2014</v>
      </c>
      <c r="C11454">
        <v>47</v>
      </c>
      <c r="D11454">
        <v>26</v>
      </c>
      <c r="E11454">
        <v>6051</v>
      </c>
    </row>
    <row r="11455" spans="1:5">
      <c r="A11455" t="s">
        <v>64</v>
      </c>
      <c r="B11455">
        <v>2014</v>
      </c>
      <c r="C11455">
        <v>47</v>
      </c>
      <c r="D11455">
        <v>6</v>
      </c>
      <c r="E11455">
        <v>4896</v>
      </c>
    </row>
    <row r="11456" spans="1:5">
      <c r="A11456" t="s">
        <v>63</v>
      </c>
      <c r="B11456">
        <v>2014</v>
      </c>
      <c r="C11456">
        <v>47</v>
      </c>
      <c r="D11456">
        <v>1</v>
      </c>
      <c r="E11456">
        <v>395</v>
      </c>
    </row>
    <row r="11457" spans="1:5">
      <c r="A11457" t="s">
        <v>62</v>
      </c>
      <c r="B11457">
        <v>2014</v>
      </c>
      <c r="C11457">
        <v>47</v>
      </c>
      <c r="D11457">
        <v>94</v>
      </c>
      <c r="E11457">
        <v>93019</v>
      </c>
    </row>
    <row r="11458" spans="1:5">
      <c r="A11458" t="s">
        <v>6</v>
      </c>
      <c r="B11458">
        <v>2014</v>
      </c>
      <c r="C11458">
        <v>48</v>
      </c>
      <c r="D11458">
        <v>25</v>
      </c>
      <c r="E11458">
        <v>8262</v>
      </c>
    </row>
    <row r="11459" spans="1:5">
      <c r="A11459" t="s">
        <v>12</v>
      </c>
      <c r="B11459">
        <v>2014</v>
      </c>
      <c r="C11459">
        <v>48</v>
      </c>
      <c r="D11459">
        <v>8</v>
      </c>
      <c r="E11459">
        <v>1084</v>
      </c>
    </row>
    <row r="11460" spans="1:5">
      <c r="A11460" t="s">
        <v>13</v>
      </c>
      <c r="B11460">
        <v>2014</v>
      </c>
      <c r="C11460">
        <v>48</v>
      </c>
      <c r="D11460">
        <v>59</v>
      </c>
      <c r="E11460">
        <v>20181</v>
      </c>
    </row>
    <row r="11461" spans="1:5">
      <c r="A11461" t="s">
        <v>14</v>
      </c>
      <c r="B11461">
        <v>2014</v>
      </c>
      <c r="C11461">
        <v>48</v>
      </c>
      <c r="D11461">
        <v>19</v>
      </c>
      <c r="E11461">
        <v>3758</v>
      </c>
    </row>
    <row r="11462" spans="1:5">
      <c r="A11462" t="s">
        <v>15</v>
      </c>
      <c r="B11462">
        <v>2014</v>
      </c>
      <c r="C11462">
        <v>48</v>
      </c>
      <c r="D11462">
        <v>159</v>
      </c>
      <c r="E11462">
        <v>30801</v>
      </c>
    </row>
    <row r="11463" spans="1:5">
      <c r="A11463" t="s">
        <v>16</v>
      </c>
      <c r="B11463">
        <v>2014</v>
      </c>
      <c r="C11463">
        <v>48</v>
      </c>
      <c r="D11463">
        <v>4</v>
      </c>
      <c r="E11463">
        <v>3209</v>
      </c>
    </row>
    <row r="11464" spans="1:5">
      <c r="A11464" t="s">
        <v>17</v>
      </c>
      <c r="B11464">
        <v>2014</v>
      </c>
      <c r="C11464">
        <v>48</v>
      </c>
      <c r="D11464">
        <v>18</v>
      </c>
      <c r="E11464">
        <v>2076</v>
      </c>
    </row>
    <row r="11465" spans="1:5">
      <c r="A11465" t="s">
        <v>18</v>
      </c>
      <c r="B11465">
        <v>2014</v>
      </c>
      <c r="C11465">
        <v>48</v>
      </c>
      <c r="D11465">
        <v>7</v>
      </c>
      <c r="E11465">
        <v>1232</v>
      </c>
    </row>
    <row r="11466" spans="1:5">
      <c r="A11466" t="s">
        <v>19</v>
      </c>
      <c r="B11466">
        <v>2014</v>
      </c>
      <c r="C11466">
        <v>48</v>
      </c>
      <c r="D11466">
        <v>2</v>
      </c>
      <c r="E11466">
        <v>926</v>
      </c>
    </row>
    <row r="11467" spans="1:5">
      <c r="A11467" t="s">
        <v>20</v>
      </c>
      <c r="B11467">
        <v>2014</v>
      </c>
      <c r="C11467">
        <v>48</v>
      </c>
      <c r="D11467">
        <v>0</v>
      </c>
      <c r="E11467">
        <v>0</v>
      </c>
    </row>
    <row r="11468" spans="1:5">
      <c r="A11468" t="s">
        <v>21</v>
      </c>
      <c r="B11468">
        <v>2014</v>
      </c>
      <c r="C11468">
        <v>48</v>
      </c>
      <c r="D11468">
        <v>35</v>
      </c>
      <c r="E11468">
        <v>14835</v>
      </c>
    </row>
    <row r="11469" spans="1:5">
      <c r="A11469" t="s">
        <v>22</v>
      </c>
      <c r="B11469">
        <v>2014</v>
      </c>
      <c r="C11469">
        <v>48</v>
      </c>
      <c r="D11469">
        <v>20</v>
      </c>
      <c r="E11469">
        <v>2484</v>
      </c>
    </row>
    <row r="11470" spans="1:5">
      <c r="A11470" t="s">
        <v>23</v>
      </c>
      <c r="B11470">
        <v>2014</v>
      </c>
      <c r="C11470">
        <v>48</v>
      </c>
      <c r="D11470">
        <v>10</v>
      </c>
      <c r="E11470">
        <v>2998</v>
      </c>
    </row>
    <row r="11471" spans="1:5">
      <c r="A11471" t="s">
        <v>24</v>
      </c>
      <c r="B11471">
        <v>2014</v>
      </c>
      <c r="C11471">
        <v>48</v>
      </c>
      <c r="D11471">
        <v>97</v>
      </c>
      <c r="E11471">
        <v>47624</v>
      </c>
    </row>
    <row r="11472" spans="1:5">
      <c r="A11472" t="s">
        <v>25</v>
      </c>
      <c r="B11472">
        <v>2014</v>
      </c>
      <c r="C11472">
        <v>48</v>
      </c>
      <c r="D11472">
        <v>38</v>
      </c>
      <c r="E11472">
        <v>5442</v>
      </c>
    </row>
    <row r="11473" spans="1:5">
      <c r="A11473" t="s">
        <v>26</v>
      </c>
      <c r="B11473">
        <v>2014</v>
      </c>
      <c r="C11473">
        <v>48</v>
      </c>
      <c r="D11473">
        <v>16</v>
      </c>
      <c r="E11473">
        <v>24548</v>
      </c>
    </row>
    <row r="11474" spans="1:5">
      <c r="A11474" t="s">
        <v>27</v>
      </c>
      <c r="B11474">
        <v>2014</v>
      </c>
      <c r="C11474">
        <v>48</v>
      </c>
      <c r="D11474">
        <v>31</v>
      </c>
      <c r="E11474">
        <v>4820</v>
      </c>
    </row>
    <row r="11475" spans="1:5">
      <c r="A11475" t="s">
        <v>28</v>
      </c>
      <c r="B11475">
        <v>2014</v>
      </c>
      <c r="C11475">
        <v>48</v>
      </c>
      <c r="D11475">
        <v>18</v>
      </c>
      <c r="E11475">
        <v>20561</v>
      </c>
    </row>
    <row r="11476" spans="1:5">
      <c r="A11476" t="s">
        <v>29</v>
      </c>
      <c r="B11476">
        <v>2014</v>
      </c>
      <c r="C11476">
        <v>48</v>
      </c>
      <c r="D11476">
        <v>78</v>
      </c>
      <c r="E11476">
        <v>46550</v>
      </c>
    </row>
    <row r="11477" spans="1:5">
      <c r="A11477" t="s">
        <v>30</v>
      </c>
      <c r="B11477">
        <v>2014</v>
      </c>
      <c r="C11477">
        <v>48</v>
      </c>
      <c r="D11477">
        <v>31</v>
      </c>
      <c r="E11477">
        <v>4017</v>
      </c>
    </row>
    <row r="11478" spans="1:5">
      <c r="A11478" t="s">
        <v>31</v>
      </c>
      <c r="B11478">
        <v>2014</v>
      </c>
      <c r="C11478">
        <v>48</v>
      </c>
      <c r="D11478">
        <v>24</v>
      </c>
      <c r="E11478">
        <v>8009</v>
      </c>
    </row>
    <row r="11479" spans="1:5">
      <c r="A11479" t="s">
        <v>32</v>
      </c>
      <c r="B11479">
        <v>2014</v>
      </c>
      <c r="C11479">
        <v>48</v>
      </c>
      <c r="D11479">
        <v>48</v>
      </c>
      <c r="E11479">
        <v>19338</v>
      </c>
    </row>
    <row r="11480" spans="1:5">
      <c r="A11480" t="s">
        <v>33</v>
      </c>
      <c r="B11480">
        <v>2014</v>
      </c>
      <c r="C11480">
        <v>48</v>
      </c>
      <c r="D11480">
        <v>51</v>
      </c>
      <c r="E11480">
        <v>13029</v>
      </c>
    </row>
    <row r="11481" spans="1:5">
      <c r="A11481" t="s">
        <v>34</v>
      </c>
      <c r="B11481">
        <v>2014</v>
      </c>
      <c r="C11481">
        <v>48</v>
      </c>
      <c r="D11481">
        <v>16</v>
      </c>
      <c r="E11481">
        <v>4148</v>
      </c>
    </row>
    <row r="11482" spans="1:5">
      <c r="A11482" t="s">
        <v>35</v>
      </c>
      <c r="B11482">
        <v>2014</v>
      </c>
      <c r="C11482">
        <v>48</v>
      </c>
      <c r="D11482">
        <v>51</v>
      </c>
      <c r="E11482">
        <v>18819</v>
      </c>
    </row>
    <row r="11483" spans="1:5">
      <c r="A11483" t="s">
        <v>36</v>
      </c>
      <c r="B11483">
        <v>2014</v>
      </c>
      <c r="C11483">
        <v>48</v>
      </c>
      <c r="D11483">
        <v>23</v>
      </c>
      <c r="E11483">
        <v>5626</v>
      </c>
    </row>
    <row r="11484" spans="1:5">
      <c r="A11484" t="s">
        <v>37</v>
      </c>
      <c r="B11484">
        <v>2014</v>
      </c>
      <c r="C11484">
        <v>48</v>
      </c>
      <c r="D11484">
        <v>11</v>
      </c>
      <c r="E11484">
        <v>2318</v>
      </c>
    </row>
    <row r="11485" spans="1:5">
      <c r="A11485" t="s">
        <v>38</v>
      </c>
      <c r="B11485">
        <v>2014</v>
      </c>
      <c r="C11485">
        <v>48</v>
      </c>
      <c r="D11485">
        <v>16</v>
      </c>
      <c r="E11485">
        <v>2063</v>
      </c>
    </row>
    <row r="11486" spans="1:5">
      <c r="A11486" t="s">
        <v>39</v>
      </c>
      <c r="B11486">
        <v>2014</v>
      </c>
      <c r="C11486">
        <v>48</v>
      </c>
      <c r="D11486">
        <v>31</v>
      </c>
      <c r="E11486">
        <v>10554</v>
      </c>
    </row>
    <row r="11487" spans="1:5">
      <c r="A11487" t="s">
        <v>40</v>
      </c>
      <c r="B11487">
        <v>2014</v>
      </c>
      <c r="C11487">
        <v>48</v>
      </c>
      <c r="D11487">
        <v>26</v>
      </c>
      <c r="E11487">
        <v>3323</v>
      </c>
    </row>
    <row r="11488" spans="1:5">
      <c r="A11488" t="s">
        <v>41</v>
      </c>
      <c r="B11488">
        <v>2014</v>
      </c>
      <c r="C11488">
        <v>48</v>
      </c>
      <c r="D11488">
        <v>26</v>
      </c>
      <c r="E11488">
        <v>7365</v>
      </c>
    </row>
    <row r="11489" spans="1:5">
      <c r="A11489" t="s">
        <v>42</v>
      </c>
      <c r="B11489">
        <v>2014</v>
      </c>
      <c r="C11489">
        <v>48</v>
      </c>
      <c r="D11489">
        <v>27</v>
      </c>
      <c r="E11489">
        <v>8936</v>
      </c>
    </row>
    <row r="11490" spans="1:5">
      <c r="A11490" t="s">
        <v>43</v>
      </c>
      <c r="B11490">
        <v>2014</v>
      </c>
      <c r="C11490">
        <v>48</v>
      </c>
      <c r="D11490">
        <v>163</v>
      </c>
      <c r="E11490">
        <v>11804</v>
      </c>
    </row>
    <row r="11491" spans="1:5">
      <c r="A11491" t="s">
        <v>44</v>
      </c>
      <c r="B11491">
        <v>2014</v>
      </c>
      <c r="C11491">
        <v>48</v>
      </c>
      <c r="D11491">
        <v>51</v>
      </c>
      <c r="E11491">
        <v>10677</v>
      </c>
    </row>
    <row r="11492" spans="1:5">
      <c r="A11492" t="s">
        <v>45</v>
      </c>
      <c r="B11492">
        <v>2014</v>
      </c>
      <c r="C11492">
        <v>48</v>
      </c>
      <c r="D11492">
        <v>9</v>
      </c>
      <c r="E11492">
        <v>1240</v>
      </c>
    </row>
    <row r="11493" spans="1:5">
      <c r="A11493" t="s">
        <v>46</v>
      </c>
      <c r="B11493">
        <v>2014</v>
      </c>
      <c r="C11493">
        <v>48</v>
      </c>
      <c r="D11493">
        <v>56</v>
      </c>
      <c r="E11493">
        <v>11751</v>
      </c>
    </row>
    <row r="11494" spans="1:5">
      <c r="A11494" t="s">
        <v>47</v>
      </c>
      <c r="B11494">
        <v>2014</v>
      </c>
      <c r="C11494">
        <v>48</v>
      </c>
      <c r="D11494">
        <v>18</v>
      </c>
      <c r="E11494">
        <v>2991</v>
      </c>
    </row>
    <row r="11495" spans="1:5">
      <c r="A11495" t="s">
        <v>48</v>
      </c>
      <c r="B11495">
        <v>2014</v>
      </c>
      <c r="C11495">
        <v>48</v>
      </c>
      <c r="D11495">
        <v>17</v>
      </c>
      <c r="E11495">
        <v>4009</v>
      </c>
    </row>
    <row r="11496" spans="1:5">
      <c r="A11496" t="s">
        <v>49</v>
      </c>
      <c r="B11496">
        <v>2014</v>
      </c>
      <c r="C11496">
        <v>48</v>
      </c>
      <c r="D11496">
        <v>45</v>
      </c>
      <c r="E11496">
        <v>10892</v>
      </c>
    </row>
    <row r="11497" spans="1:5">
      <c r="A11497" t="s">
        <v>50</v>
      </c>
      <c r="B11497">
        <v>2014</v>
      </c>
      <c r="C11497">
        <v>48</v>
      </c>
      <c r="D11497">
        <v>20</v>
      </c>
      <c r="E11497">
        <v>4359</v>
      </c>
    </row>
    <row r="11498" spans="1:5">
      <c r="A11498" t="s">
        <v>51</v>
      </c>
      <c r="B11498">
        <v>2014</v>
      </c>
      <c r="C11498">
        <v>48</v>
      </c>
      <c r="D11498">
        <v>15</v>
      </c>
      <c r="E11498">
        <v>4354</v>
      </c>
    </row>
    <row r="11499" spans="1:5">
      <c r="A11499" t="s">
        <v>52</v>
      </c>
      <c r="B11499">
        <v>2014</v>
      </c>
      <c r="C11499">
        <v>48</v>
      </c>
      <c r="D11499">
        <v>24</v>
      </c>
      <c r="E11499">
        <v>4449</v>
      </c>
    </row>
    <row r="11500" spans="1:5">
      <c r="A11500" t="s">
        <v>53</v>
      </c>
      <c r="B11500">
        <v>2014</v>
      </c>
      <c r="C11500">
        <v>48</v>
      </c>
      <c r="D11500">
        <v>47</v>
      </c>
      <c r="E11500">
        <v>6489</v>
      </c>
    </row>
    <row r="11501" spans="1:5">
      <c r="A11501" t="s">
        <v>54</v>
      </c>
      <c r="B11501">
        <v>2014</v>
      </c>
      <c r="C11501">
        <v>48</v>
      </c>
      <c r="D11501">
        <v>100</v>
      </c>
      <c r="E11501">
        <v>29788</v>
      </c>
    </row>
    <row r="11502" spans="1:5">
      <c r="A11502" t="s">
        <v>55</v>
      </c>
      <c r="B11502">
        <v>2014</v>
      </c>
      <c r="C11502">
        <v>48</v>
      </c>
      <c r="D11502">
        <v>43</v>
      </c>
      <c r="E11502">
        <v>15247</v>
      </c>
    </row>
    <row r="11503" spans="1:5">
      <c r="A11503" t="s">
        <v>56</v>
      </c>
      <c r="B11503">
        <v>2014</v>
      </c>
      <c r="C11503">
        <v>48</v>
      </c>
      <c r="D11503">
        <v>12</v>
      </c>
      <c r="E11503">
        <v>2570</v>
      </c>
    </row>
    <row r="11504" spans="1:5">
      <c r="A11504" t="s">
        <v>57</v>
      </c>
      <c r="B11504">
        <v>2014</v>
      </c>
      <c r="C11504">
        <v>48</v>
      </c>
      <c r="D11504">
        <v>114</v>
      </c>
      <c r="E11504">
        <v>64884</v>
      </c>
    </row>
    <row r="11505" spans="1:5">
      <c r="A11505" t="s">
        <v>58</v>
      </c>
      <c r="B11505">
        <v>2014</v>
      </c>
      <c r="C11505">
        <v>48</v>
      </c>
      <c r="D11505">
        <v>36</v>
      </c>
      <c r="E11505">
        <v>2621</v>
      </c>
    </row>
    <row r="11506" spans="1:5">
      <c r="A11506" t="s">
        <v>59</v>
      </c>
      <c r="B11506">
        <v>2014</v>
      </c>
      <c r="C11506">
        <v>48</v>
      </c>
      <c r="D11506">
        <v>46</v>
      </c>
      <c r="E11506">
        <v>13142</v>
      </c>
    </row>
    <row r="11507" spans="1:5">
      <c r="A11507" t="s">
        <v>60</v>
      </c>
      <c r="B11507">
        <v>2014</v>
      </c>
      <c r="C11507">
        <v>48</v>
      </c>
      <c r="D11507">
        <v>30</v>
      </c>
      <c r="E11507">
        <v>4918</v>
      </c>
    </row>
    <row r="11508" spans="1:5">
      <c r="A11508" t="s">
        <v>61</v>
      </c>
      <c r="B11508">
        <v>2014</v>
      </c>
      <c r="C11508">
        <v>48</v>
      </c>
      <c r="D11508">
        <v>26</v>
      </c>
      <c r="E11508">
        <v>5033</v>
      </c>
    </row>
    <row r="11509" spans="1:5">
      <c r="A11509" t="s">
        <v>64</v>
      </c>
      <c r="B11509">
        <v>2014</v>
      </c>
      <c r="C11509">
        <v>48</v>
      </c>
      <c r="D11509">
        <v>7</v>
      </c>
      <c r="E11509">
        <v>5068</v>
      </c>
    </row>
    <row r="11510" spans="1:5">
      <c r="A11510" t="s">
        <v>63</v>
      </c>
      <c r="B11510">
        <v>2014</v>
      </c>
      <c r="C11510">
        <v>48</v>
      </c>
      <c r="D11510">
        <v>1</v>
      </c>
      <c r="E11510">
        <v>406</v>
      </c>
    </row>
    <row r="11511" spans="1:5">
      <c r="A11511" t="s">
        <v>62</v>
      </c>
      <c r="B11511">
        <v>2014</v>
      </c>
      <c r="C11511">
        <v>48</v>
      </c>
      <c r="D11511">
        <v>96</v>
      </c>
      <c r="E11511">
        <v>88295</v>
      </c>
    </row>
    <row r="11512" spans="1:5">
      <c r="A11512" t="s">
        <v>6</v>
      </c>
      <c r="B11512">
        <v>2014</v>
      </c>
      <c r="C11512">
        <v>49</v>
      </c>
      <c r="D11512">
        <v>26</v>
      </c>
      <c r="E11512">
        <v>8916</v>
      </c>
    </row>
    <row r="11513" spans="1:5">
      <c r="A11513" t="s">
        <v>12</v>
      </c>
      <c r="B11513">
        <v>2014</v>
      </c>
      <c r="C11513">
        <v>49</v>
      </c>
      <c r="D11513">
        <v>8</v>
      </c>
      <c r="E11513">
        <v>1412</v>
      </c>
    </row>
    <row r="11514" spans="1:5">
      <c r="A11514" t="s">
        <v>13</v>
      </c>
      <c r="B11514">
        <v>2014</v>
      </c>
      <c r="C11514">
        <v>49</v>
      </c>
      <c r="D11514">
        <v>62</v>
      </c>
      <c r="E11514">
        <v>29548</v>
      </c>
    </row>
    <row r="11515" spans="1:5">
      <c r="A11515" t="s">
        <v>14</v>
      </c>
      <c r="B11515">
        <v>2014</v>
      </c>
      <c r="C11515">
        <v>49</v>
      </c>
      <c r="D11515">
        <v>18</v>
      </c>
      <c r="E11515">
        <v>6050</v>
      </c>
    </row>
    <row r="11516" spans="1:5">
      <c r="A11516" t="s">
        <v>15</v>
      </c>
      <c r="B11516">
        <v>2014</v>
      </c>
      <c r="C11516">
        <v>49</v>
      </c>
      <c r="D11516">
        <v>165</v>
      </c>
      <c r="E11516">
        <v>46859</v>
      </c>
    </row>
    <row r="11517" spans="1:5">
      <c r="A11517" t="s">
        <v>16</v>
      </c>
      <c r="B11517">
        <v>2014</v>
      </c>
      <c r="C11517">
        <v>49</v>
      </c>
      <c r="D11517">
        <v>6</v>
      </c>
      <c r="E11517">
        <v>3164</v>
      </c>
    </row>
    <row r="11518" spans="1:5">
      <c r="A11518" t="s">
        <v>17</v>
      </c>
      <c r="B11518">
        <v>2014</v>
      </c>
      <c r="C11518">
        <v>49</v>
      </c>
      <c r="D11518">
        <v>21</v>
      </c>
      <c r="E11518">
        <v>5985</v>
      </c>
    </row>
    <row r="11519" spans="1:5">
      <c r="A11519" t="s">
        <v>18</v>
      </c>
      <c r="B11519">
        <v>2014</v>
      </c>
      <c r="C11519">
        <v>49</v>
      </c>
      <c r="D11519">
        <v>7</v>
      </c>
      <c r="E11519">
        <v>1778</v>
      </c>
    </row>
    <row r="11520" spans="1:5">
      <c r="A11520" t="s">
        <v>19</v>
      </c>
      <c r="B11520">
        <v>2014</v>
      </c>
      <c r="C11520">
        <v>49</v>
      </c>
      <c r="D11520">
        <v>2</v>
      </c>
      <c r="E11520">
        <v>1564</v>
      </c>
    </row>
    <row r="11521" spans="1:5">
      <c r="A11521" t="s">
        <v>20</v>
      </c>
      <c r="B11521">
        <v>2014</v>
      </c>
      <c r="C11521">
        <v>49</v>
      </c>
      <c r="D11521">
        <v>0</v>
      </c>
      <c r="E11521">
        <v>0</v>
      </c>
    </row>
    <row r="11522" spans="1:5">
      <c r="A11522" t="s">
        <v>21</v>
      </c>
      <c r="B11522">
        <v>2014</v>
      </c>
      <c r="C11522">
        <v>49</v>
      </c>
      <c r="D11522">
        <v>36</v>
      </c>
      <c r="E11522">
        <v>18426</v>
      </c>
    </row>
    <row r="11523" spans="1:5">
      <c r="A11523" t="s">
        <v>22</v>
      </c>
      <c r="B11523">
        <v>2014</v>
      </c>
      <c r="C11523">
        <v>49</v>
      </c>
      <c r="D11523">
        <v>20</v>
      </c>
      <c r="E11523">
        <v>2635</v>
      </c>
    </row>
    <row r="11524" spans="1:5">
      <c r="A11524" t="s">
        <v>23</v>
      </c>
      <c r="B11524">
        <v>2014</v>
      </c>
      <c r="C11524">
        <v>49</v>
      </c>
      <c r="D11524">
        <v>7</v>
      </c>
      <c r="E11524">
        <v>2986</v>
      </c>
    </row>
    <row r="11525" spans="1:5">
      <c r="A11525" t="s">
        <v>24</v>
      </c>
      <c r="B11525">
        <v>2014</v>
      </c>
      <c r="C11525">
        <v>49</v>
      </c>
      <c r="D11525">
        <v>98</v>
      </c>
      <c r="E11525">
        <v>59675</v>
      </c>
    </row>
    <row r="11526" spans="1:5">
      <c r="A11526" t="s">
        <v>25</v>
      </c>
      <c r="B11526">
        <v>2014</v>
      </c>
      <c r="C11526">
        <v>49</v>
      </c>
      <c r="D11526">
        <v>39</v>
      </c>
      <c r="E11526">
        <v>9911</v>
      </c>
    </row>
    <row r="11527" spans="1:5">
      <c r="A11527" t="s">
        <v>26</v>
      </c>
      <c r="B11527">
        <v>2014</v>
      </c>
      <c r="C11527">
        <v>49</v>
      </c>
      <c r="D11527">
        <v>17</v>
      </c>
      <c r="E11527">
        <v>36133</v>
      </c>
    </row>
    <row r="11528" spans="1:5">
      <c r="A11528" t="s">
        <v>27</v>
      </c>
      <c r="B11528">
        <v>2014</v>
      </c>
      <c r="C11528">
        <v>49</v>
      </c>
      <c r="D11528">
        <v>30</v>
      </c>
      <c r="E11528">
        <v>6833</v>
      </c>
    </row>
    <row r="11529" spans="1:5">
      <c r="A11529" t="s">
        <v>28</v>
      </c>
      <c r="B11529">
        <v>2014</v>
      </c>
      <c r="C11529">
        <v>49</v>
      </c>
      <c r="D11529">
        <v>20</v>
      </c>
      <c r="E11529">
        <v>21531</v>
      </c>
    </row>
    <row r="11530" spans="1:5">
      <c r="A11530" t="s">
        <v>29</v>
      </c>
      <c r="B11530">
        <v>2014</v>
      </c>
      <c r="C11530">
        <v>49</v>
      </c>
      <c r="D11530">
        <v>81</v>
      </c>
      <c r="E11530">
        <v>51099</v>
      </c>
    </row>
    <row r="11531" spans="1:5">
      <c r="A11531" t="s">
        <v>30</v>
      </c>
      <c r="B11531">
        <v>2014</v>
      </c>
      <c r="C11531">
        <v>49</v>
      </c>
      <c r="D11531">
        <v>31</v>
      </c>
      <c r="E11531">
        <v>5918</v>
      </c>
    </row>
    <row r="11532" spans="1:5">
      <c r="A11532" t="s">
        <v>31</v>
      </c>
      <c r="B11532">
        <v>2014</v>
      </c>
      <c r="C11532">
        <v>49</v>
      </c>
      <c r="D11532">
        <v>23</v>
      </c>
      <c r="E11532">
        <v>12529</v>
      </c>
    </row>
    <row r="11533" spans="1:5">
      <c r="A11533" t="s">
        <v>32</v>
      </c>
      <c r="B11533">
        <v>2014</v>
      </c>
      <c r="C11533">
        <v>49</v>
      </c>
      <c r="D11533">
        <v>50</v>
      </c>
      <c r="E11533">
        <v>28114</v>
      </c>
    </row>
    <row r="11534" spans="1:5">
      <c r="A11534" t="s">
        <v>33</v>
      </c>
      <c r="B11534">
        <v>2014</v>
      </c>
      <c r="C11534">
        <v>49</v>
      </c>
      <c r="D11534">
        <v>52</v>
      </c>
      <c r="E11534">
        <v>18050</v>
      </c>
    </row>
    <row r="11535" spans="1:5">
      <c r="A11535" t="s">
        <v>34</v>
      </c>
      <c r="B11535">
        <v>2014</v>
      </c>
      <c r="C11535">
        <v>49</v>
      </c>
      <c r="D11535">
        <v>15</v>
      </c>
      <c r="E11535">
        <v>4685</v>
      </c>
    </row>
    <row r="11536" spans="1:5">
      <c r="A11536" t="s">
        <v>35</v>
      </c>
      <c r="B11536">
        <v>2014</v>
      </c>
      <c r="C11536">
        <v>49</v>
      </c>
      <c r="D11536">
        <v>53</v>
      </c>
      <c r="E11536">
        <v>22390</v>
      </c>
    </row>
    <row r="11537" spans="1:5">
      <c r="A11537" t="s">
        <v>36</v>
      </c>
      <c r="B11537">
        <v>2014</v>
      </c>
      <c r="C11537">
        <v>49</v>
      </c>
      <c r="D11537">
        <v>22</v>
      </c>
      <c r="E11537">
        <v>8169</v>
      </c>
    </row>
    <row r="11538" spans="1:5">
      <c r="A11538" t="s">
        <v>37</v>
      </c>
      <c r="B11538">
        <v>2014</v>
      </c>
      <c r="C11538">
        <v>49</v>
      </c>
      <c r="D11538">
        <v>11</v>
      </c>
      <c r="E11538">
        <v>3664</v>
      </c>
    </row>
    <row r="11539" spans="1:5">
      <c r="A11539" t="s">
        <v>38</v>
      </c>
      <c r="B11539">
        <v>2014</v>
      </c>
      <c r="C11539">
        <v>49</v>
      </c>
      <c r="D11539">
        <v>16</v>
      </c>
      <c r="E11539">
        <v>2832</v>
      </c>
    </row>
    <row r="11540" spans="1:5">
      <c r="A11540" t="s">
        <v>39</v>
      </c>
      <c r="B11540">
        <v>2014</v>
      </c>
      <c r="C11540">
        <v>49</v>
      </c>
      <c r="D11540">
        <v>31</v>
      </c>
      <c r="E11540">
        <v>13707</v>
      </c>
    </row>
    <row r="11541" spans="1:5">
      <c r="A11541" t="s">
        <v>40</v>
      </c>
      <c r="B11541">
        <v>2014</v>
      </c>
      <c r="C11541">
        <v>49</v>
      </c>
      <c r="D11541">
        <v>26</v>
      </c>
      <c r="E11541">
        <v>4456</v>
      </c>
    </row>
    <row r="11542" spans="1:5">
      <c r="A11542" t="s">
        <v>41</v>
      </c>
      <c r="B11542">
        <v>2014</v>
      </c>
      <c r="C11542">
        <v>49</v>
      </c>
      <c r="D11542">
        <v>26</v>
      </c>
      <c r="E11542">
        <v>10575</v>
      </c>
    </row>
    <row r="11543" spans="1:5">
      <c r="A11543" t="s">
        <v>42</v>
      </c>
      <c r="B11543">
        <v>2014</v>
      </c>
      <c r="C11543">
        <v>49</v>
      </c>
      <c r="D11543">
        <v>27</v>
      </c>
      <c r="E11543">
        <v>11163</v>
      </c>
    </row>
    <row r="11544" spans="1:5">
      <c r="A11544" t="s">
        <v>43</v>
      </c>
      <c r="B11544">
        <v>2014</v>
      </c>
      <c r="C11544">
        <v>49</v>
      </c>
      <c r="D11544">
        <v>163</v>
      </c>
      <c r="E11544">
        <v>18325</v>
      </c>
    </row>
    <row r="11545" spans="1:5">
      <c r="A11545" t="s">
        <v>44</v>
      </c>
      <c r="B11545">
        <v>2014</v>
      </c>
      <c r="C11545">
        <v>49</v>
      </c>
      <c r="D11545">
        <v>52</v>
      </c>
      <c r="E11545">
        <v>17287</v>
      </c>
    </row>
    <row r="11546" spans="1:5">
      <c r="A11546" t="s">
        <v>45</v>
      </c>
      <c r="B11546">
        <v>2014</v>
      </c>
      <c r="C11546">
        <v>49</v>
      </c>
      <c r="D11546">
        <v>8</v>
      </c>
      <c r="E11546">
        <v>1184</v>
      </c>
    </row>
    <row r="11547" spans="1:5">
      <c r="A11547" t="s">
        <v>46</v>
      </c>
      <c r="B11547">
        <v>2014</v>
      </c>
      <c r="C11547">
        <v>49</v>
      </c>
      <c r="D11547">
        <v>57</v>
      </c>
      <c r="E11547">
        <v>17072</v>
      </c>
    </row>
    <row r="11548" spans="1:5">
      <c r="A11548" t="s">
        <v>47</v>
      </c>
      <c r="B11548">
        <v>2014</v>
      </c>
      <c r="C11548">
        <v>49</v>
      </c>
      <c r="D11548">
        <v>19</v>
      </c>
      <c r="E11548">
        <v>4672</v>
      </c>
    </row>
    <row r="11549" spans="1:5">
      <c r="A11549" t="s">
        <v>48</v>
      </c>
      <c r="B11549">
        <v>2014</v>
      </c>
      <c r="C11549">
        <v>49</v>
      </c>
      <c r="D11549">
        <v>19</v>
      </c>
      <c r="E11549">
        <v>4074</v>
      </c>
    </row>
    <row r="11550" spans="1:5">
      <c r="A11550" t="s">
        <v>49</v>
      </c>
      <c r="B11550">
        <v>2014</v>
      </c>
      <c r="C11550">
        <v>49</v>
      </c>
      <c r="D11550">
        <v>45</v>
      </c>
      <c r="E11550">
        <v>16466</v>
      </c>
    </row>
    <row r="11551" spans="1:5">
      <c r="A11551" t="s">
        <v>50</v>
      </c>
      <c r="B11551">
        <v>2014</v>
      </c>
      <c r="C11551">
        <v>49</v>
      </c>
      <c r="D11551">
        <v>20</v>
      </c>
      <c r="E11551">
        <v>7069</v>
      </c>
    </row>
    <row r="11552" spans="1:5">
      <c r="A11552" t="s">
        <v>51</v>
      </c>
      <c r="B11552">
        <v>2014</v>
      </c>
      <c r="C11552">
        <v>49</v>
      </c>
      <c r="D11552">
        <v>14</v>
      </c>
      <c r="E11552">
        <v>6581</v>
      </c>
    </row>
    <row r="11553" spans="1:5">
      <c r="A11553" t="s">
        <v>52</v>
      </c>
      <c r="B11553">
        <v>2014</v>
      </c>
      <c r="C11553">
        <v>49</v>
      </c>
      <c r="D11553">
        <v>25</v>
      </c>
      <c r="E11553">
        <v>5893</v>
      </c>
    </row>
    <row r="11554" spans="1:5">
      <c r="A11554" t="s">
        <v>53</v>
      </c>
      <c r="B11554">
        <v>2014</v>
      </c>
      <c r="C11554">
        <v>49</v>
      </c>
      <c r="D11554">
        <v>51</v>
      </c>
      <c r="E11554">
        <v>10744</v>
      </c>
    </row>
    <row r="11555" spans="1:5">
      <c r="A11555" t="s">
        <v>54</v>
      </c>
      <c r="B11555">
        <v>2014</v>
      </c>
      <c r="C11555">
        <v>49</v>
      </c>
      <c r="D11555">
        <v>101</v>
      </c>
      <c r="E11555">
        <v>41320</v>
      </c>
    </row>
    <row r="11556" spans="1:5">
      <c r="A11556" t="s">
        <v>55</v>
      </c>
      <c r="B11556">
        <v>2014</v>
      </c>
      <c r="C11556">
        <v>49</v>
      </c>
      <c r="D11556">
        <v>41</v>
      </c>
      <c r="E11556">
        <v>18436</v>
      </c>
    </row>
    <row r="11557" spans="1:5">
      <c r="A11557" t="s">
        <v>56</v>
      </c>
      <c r="B11557">
        <v>2014</v>
      </c>
      <c r="C11557">
        <v>49</v>
      </c>
      <c r="D11557">
        <v>13</v>
      </c>
      <c r="E11557">
        <v>3575</v>
      </c>
    </row>
    <row r="11558" spans="1:5">
      <c r="A11558" t="s">
        <v>57</v>
      </c>
      <c r="B11558">
        <v>2014</v>
      </c>
      <c r="C11558">
        <v>49</v>
      </c>
      <c r="D11558">
        <v>120</v>
      </c>
      <c r="E11558">
        <v>77415</v>
      </c>
    </row>
    <row r="11559" spans="1:5">
      <c r="A11559" t="s">
        <v>58</v>
      </c>
      <c r="B11559">
        <v>2014</v>
      </c>
      <c r="C11559">
        <v>49</v>
      </c>
      <c r="D11559">
        <v>36</v>
      </c>
      <c r="E11559">
        <v>4770</v>
      </c>
    </row>
    <row r="11560" spans="1:5">
      <c r="A11560" t="s">
        <v>59</v>
      </c>
      <c r="B11560">
        <v>2014</v>
      </c>
      <c r="C11560">
        <v>49</v>
      </c>
      <c r="D11560">
        <v>44</v>
      </c>
      <c r="E11560">
        <v>17010</v>
      </c>
    </row>
    <row r="11561" spans="1:5">
      <c r="A11561" t="s">
        <v>60</v>
      </c>
      <c r="B11561">
        <v>2014</v>
      </c>
      <c r="C11561">
        <v>49</v>
      </c>
      <c r="D11561">
        <v>30</v>
      </c>
      <c r="E11561">
        <v>7232</v>
      </c>
    </row>
    <row r="11562" spans="1:5">
      <c r="A11562" t="s">
        <v>61</v>
      </c>
      <c r="B11562">
        <v>2014</v>
      </c>
      <c r="C11562">
        <v>49</v>
      </c>
      <c r="D11562">
        <v>26</v>
      </c>
      <c r="E11562">
        <v>6067</v>
      </c>
    </row>
    <row r="11563" spans="1:5">
      <c r="A11563" t="s">
        <v>64</v>
      </c>
      <c r="B11563">
        <v>2014</v>
      </c>
      <c r="C11563">
        <v>49</v>
      </c>
      <c r="D11563">
        <v>8</v>
      </c>
      <c r="E11563">
        <v>6171</v>
      </c>
    </row>
    <row r="11564" spans="1:5">
      <c r="A11564" t="s">
        <v>63</v>
      </c>
      <c r="B11564">
        <v>2014</v>
      </c>
      <c r="C11564">
        <v>49</v>
      </c>
      <c r="D11564">
        <v>1</v>
      </c>
      <c r="E11564">
        <v>418</v>
      </c>
    </row>
    <row r="11565" spans="1:5">
      <c r="A11565" t="s">
        <v>62</v>
      </c>
      <c r="B11565">
        <v>2014</v>
      </c>
      <c r="C11565">
        <v>49</v>
      </c>
      <c r="D11565">
        <v>96</v>
      </c>
      <c r="E11565">
        <v>103684</v>
      </c>
    </row>
    <row r="11566" spans="1:5">
      <c r="A11566" t="s">
        <v>6</v>
      </c>
      <c r="B11566">
        <v>2014</v>
      </c>
      <c r="C11566">
        <v>50</v>
      </c>
      <c r="D11566">
        <v>27</v>
      </c>
      <c r="E11566">
        <v>12031</v>
      </c>
    </row>
    <row r="11567" spans="1:5">
      <c r="A11567" t="s">
        <v>12</v>
      </c>
      <c r="B11567">
        <v>2014</v>
      </c>
      <c r="C11567">
        <v>50</v>
      </c>
      <c r="D11567">
        <v>8</v>
      </c>
      <c r="E11567">
        <v>1383</v>
      </c>
    </row>
    <row r="11568" spans="1:5">
      <c r="A11568" t="s">
        <v>13</v>
      </c>
      <c r="B11568">
        <v>2014</v>
      </c>
      <c r="C11568">
        <v>50</v>
      </c>
      <c r="D11568">
        <v>61</v>
      </c>
      <c r="E11568">
        <v>27362</v>
      </c>
    </row>
    <row r="11569" spans="1:5">
      <c r="A11569" t="s">
        <v>14</v>
      </c>
      <c r="B11569">
        <v>2014</v>
      </c>
      <c r="C11569">
        <v>50</v>
      </c>
      <c r="D11569">
        <v>19</v>
      </c>
      <c r="E11569">
        <v>5954</v>
      </c>
    </row>
    <row r="11570" spans="1:5">
      <c r="A11570" t="s">
        <v>15</v>
      </c>
      <c r="B11570">
        <v>2014</v>
      </c>
      <c r="C11570">
        <v>50</v>
      </c>
      <c r="D11570">
        <v>159</v>
      </c>
      <c r="E11570">
        <v>44658</v>
      </c>
    </row>
    <row r="11571" spans="1:5">
      <c r="A11571" t="s">
        <v>16</v>
      </c>
      <c r="B11571">
        <v>2014</v>
      </c>
      <c r="C11571">
        <v>50</v>
      </c>
      <c r="D11571">
        <v>6</v>
      </c>
      <c r="E11571">
        <v>3588</v>
      </c>
    </row>
    <row r="11572" spans="1:5">
      <c r="A11572" t="s">
        <v>17</v>
      </c>
      <c r="B11572">
        <v>2014</v>
      </c>
      <c r="C11572">
        <v>50</v>
      </c>
      <c r="D11572">
        <v>14</v>
      </c>
      <c r="E11572">
        <v>4210</v>
      </c>
    </row>
    <row r="11573" spans="1:5">
      <c r="A11573" t="s">
        <v>18</v>
      </c>
      <c r="B11573">
        <v>2014</v>
      </c>
      <c r="C11573">
        <v>50</v>
      </c>
      <c r="D11573">
        <v>7</v>
      </c>
      <c r="E11573">
        <v>1795</v>
      </c>
    </row>
    <row r="11574" spans="1:5">
      <c r="A11574" t="s">
        <v>19</v>
      </c>
      <c r="B11574">
        <v>2014</v>
      </c>
      <c r="C11574">
        <v>50</v>
      </c>
      <c r="D11574">
        <v>2</v>
      </c>
      <c r="E11574">
        <v>1620</v>
      </c>
    </row>
    <row r="11575" spans="1:5">
      <c r="A11575" t="s">
        <v>20</v>
      </c>
      <c r="B11575">
        <v>2014</v>
      </c>
      <c r="C11575">
        <v>50</v>
      </c>
      <c r="D11575">
        <v>0</v>
      </c>
      <c r="E11575">
        <v>0</v>
      </c>
    </row>
    <row r="11576" spans="1:5">
      <c r="A11576" t="s">
        <v>21</v>
      </c>
      <c r="B11576">
        <v>2014</v>
      </c>
      <c r="C11576">
        <v>50</v>
      </c>
      <c r="D11576">
        <v>37</v>
      </c>
      <c r="E11576">
        <v>23628</v>
      </c>
    </row>
    <row r="11577" spans="1:5">
      <c r="A11577" t="s">
        <v>22</v>
      </c>
      <c r="B11577">
        <v>2014</v>
      </c>
      <c r="C11577">
        <v>50</v>
      </c>
      <c r="D11577">
        <v>21</v>
      </c>
      <c r="E11577">
        <v>2701</v>
      </c>
    </row>
    <row r="11578" spans="1:5">
      <c r="A11578" t="s">
        <v>23</v>
      </c>
      <c r="B11578">
        <v>2014</v>
      </c>
      <c r="C11578">
        <v>50</v>
      </c>
      <c r="D11578">
        <v>10</v>
      </c>
      <c r="E11578">
        <v>3217</v>
      </c>
    </row>
    <row r="11579" spans="1:5">
      <c r="A11579" t="s">
        <v>24</v>
      </c>
      <c r="B11579">
        <v>2014</v>
      </c>
      <c r="C11579">
        <v>50</v>
      </c>
      <c r="D11579">
        <v>98</v>
      </c>
      <c r="E11579">
        <v>60819</v>
      </c>
    </row>
    <row r="11580" spans="1:5">
      <c r="A11580" t="s">
        <v>25</v>
      </c>
      <c r="B11580">
        <v>2014</v>
      </c>
      <c r="C11580">
        <v>50</v>
      </c>
      <c r="D11580">
        <v>38</v>
      </c>
      <c r="E11580">
        <v>9640</v>
      </c>
    </row>
    <row r="11581" spans="1:5">
      <c r="A11581" t="s">
        <v>26</v>
      </c>
      <c r="B11581">
        <v>2014</v>
      </c>
      <c r="C11581">
        <v>50</v>
      </c>
      <c r="D11581">
        <v>17</v>
      </c>
      <c r="E11581">
        <v>35259</v>
      </c>
    </row>
    <row r="11582" spans="1:5">
      <c r="A11582" t="s">
        <v>27</v>
      </c>
      <c r="B11582">
        <v>2014</v>
      </c>
      <c r="C11582">
        <v>50</v>
      </c>
      <c r="D11582">
        <v>33</v>
      </c>
      <c r="E11582">
        <v>7456</v>
      </c>
    </row>
    <row r="11583" spans="1:5">
      <c r="A11583" t="s">
        <v>28</v>
      </c>
      <c r="B11583">
        <v>2014</v>
      </c>
      <c r="C11583">
        <v>50</v>
      </c>
      <c r="D11583">
        <v>19</v>
      </c>
      <c r="E11583">
        <v>17470</v>
      </c>
    </row>
    <row r="11584" spans="1:5">
      <c r="A11584" t="s">
        <v>29</v>
      </c>
      <c r="B11584">
        <v>2014</v>
      </c>
      <c r="C11584">
        <v>50</v>
      </c>
      <c r="D11584">
        <v>80</v>
      </c>
      <c r="E11584">
        <v>48932</v>
      </c>
    </row>
    <row r="11585" spans="1:5">
      <c r="A11585" t="s">
        <v>30</v>
      </c>
      <c r="B11585">
        <v>2014</v>
      </c>
      <c r="C11585">
        <v>50</v>
      </c>
      <c r="D11585">
        <v>31</v>
      </c>
      <c r="E11585">
        <v>5172</v>
      </c>
    </row>
    <row r="11586" spans="1:5">
      <c r="A11586" t="s">
        <v>31</v>
      </c>
      <c r="B11586">
        <v>2014</v>
      </c>
      <c r="C11586">
        <v>50</v>
      </c>
      <c r="D11586">
        <v>23</v>
      </c>
      <c r="E11586">
        <v>11826</v>
      </c>
    </row>
    <row r="11587" spans="1:5">
      <c r="A11587" t="s">
        <v>32</v>
      </c>
      <c r="B11587">
        <v>2014</v>
      </c>
      <c r="C11587">
        <v>50</v>
      </c>
      <c r="D11587">
        <v>49</v>
      </c>
      <c r="E11587">
        <v>27449</v>
      </c>
    </row>
    <row r="11588" spans="1:5">
      <c r="A11588" t="s">
        <v>33</v>
      </c>
      <c r="B11588">
        <v>2014</v>
      </c>
      <c r="C11588">
        <v>50</v>
      </c>
      <c r="D11588">
        <v>49</v>
      </c>
      <c r="E11588">
        <v>17908</v>
      </c>
    </row>
    <row r="11589" spans="1:5">
      <c r="A11589" t="s">
        <v>34</v>
      </c>
      <c r="B11589">
        <v>2014</v>
      </c>
      <c r="C11589">
        <v>50</v>
      </c>
      <c r="D11589">
        <v>16</v>
      </c>
      <c r="E11589">
        <v>5508</v>
      </c>
    </row>
    <row r="11590" spans="1:5">
      <c r="A11590" t="s">
        <v>35</v>
      </c>
      <c r="B11590">
        <v>2014</v>
      </c>
      <c r="C11590">
        <v>50</v>
      </c>
      <c r="D11590">
        <v>54</v>
      </c>
      <c r="E11590">
        <v>21287</v>
      </c>
    </row>
    <row r="11591" spans="1:5">
      <c r="A11591" t="s">
        <v>36</v>
      </c>
      <c r="B11591">
        <v>2014</v>
      </c>
      <c r="C11591">
        <v>50</v>
      </c>
      <c r="D11591">
        <v>21</v>
      </c>
      <c r="E11591">
        <v>8077</v>
      </c>
    </row>
    <row r="11592" spans="1:5">
      <c r="A11592" t="s">
        <v>37</v>
      </c>
      <c r="B11592">
        <v>2014</v>
      </c>
      <c r="C11592">
        <v>50</v>
      </c>
      <c r="D11592">
        <v>10</v>
      </c>
      <c r="E11592">
        <v>3336</v>
      </c>
    </row>
    <row r="11593" spans="1:5">
      <c r="A11593" t="s">
        <v>38</v>
      </c>
      <c r="B11593">
        <v>2014</v>
      </c>
      <c r="C11593">
        <v>50</v>
      </c>
      <c r="D11593">
        <v>15</v>
      </c>
      <c r="E11593">
        <v>2655</v>
      </c>
    </row>
    <row r="11594" spans="1:5">
      <c r="A11594" t="s">
        <v>39</v>
      </c>
      <c r="B11594">
        <v>2014</v>
      </c>
      <c r="C11594">
        <v>50</v>
      </c>
      <c r="D11594">
        <v>31</v>
      </c>
      <c r="E11594">
        <v>13388</v>
      </c>
    </row>
    <row r="11595" spans="1:5">
      <c r="A11595" t="s">
        <v>40</v>
      </c>
      <c r="B11595">
        <v>2014</v>
      </c>
      <c r="C11595">
        <v>50</v>
      </c>
      <c r="D11595">
        <v>26</v>
      </c>
      <c r="E11595">
        <v>4420</v>
      </c>
    </row>
    <row r="11596" spans="1:5">
      <c r="A11596" t="s">
        <v>41</v>
      </c>
      <c r="B11596">
        <v>2014</v>
      </c>
      <c r="C11596">
        <v>50</v>
      </c>
      <c r="D11596">
        <v>25</v>
      </c>
      <c r="E11596">
        <v>10235</v>
      </c>
    </row>
    <row r="11597" spans="1:5">
      <c r="A11597" t="s">
        <v>42</v>
      </c>
      <c r="B11597">
        <v>2014</v>
      </c>
      <c r="C11597">
        <v>50</v>
      </c>
      <c r="D11597">
        <v>26</v>
      </c>
      <c r="E11597">
        <v>11870</v>
      </c>
    </row>
    <row r="11598" spans="1:5">
      <c r="A11598" t="s">
        <v>43</v>
      </c>
      <c r="B11598">
        <v>2014</v>
      </c>
      <c r="C11598">
        <v>50</v>
      </c>
      <c r="D11598">
        <v>153</v>
      </c>
      <c r="E11598">
        <v>16224</v>
      </c>
    </row>
    <row r="11599" spans="1:5">
      <c r="A11599" t="s">
        <v>44</v>
      </c>
      <c r="B11599">
        <v>2014</v>
      </c>
      <c r="C11599">
        <v>50</v>
      </c>
      <c r="D11599">
        <v>54</v>
      </c>
      <c r="E11599">
        <v>16789</v>
      </c>
    </row>
    <row r="11600" spans="1:5">
      <c r="A11600" t="s">
        <v>45</v>
      </c>
      <c r="B11600">
        <v>2014</v>
      </c>
      <c r="C11600">
        <v>50</v>
      </c>
      <c r="D11600">
        <v>9</v>
      </c>
      <c r="E11600">
        <v>1393</v>
      </c>
    </row>
    <row r="11601" spans="1:5">
      <c r="A11601" t="s">
        <v>46</v>
      </c>
      <c r="B11601">
        <v>2014</v>
      </c>
      <c r="C11601">
        <v>50</v>
      </c>
      <c r="D11601">
        <v>58</v>
      </c>
      <c r="E11601">
        <v>17884</v>
      </c>
    </row>
    <row r="11602" spans="1:5">
      <c r="A11602" t="s">
        <v>47</v>
      </c>
      <c r="B11602">
        <v>2014</v>
      </c>
      <c r="C11602">
        <v>50</v>
      </c>
      <c r="D11602">
        <v>18</v>
      </c>
      <c r="E11602">
        <v>3923</v>
      </c>
    </row>
    <row r="11603" spans="1:5">
      <c r="A11603" t="s">
        <v>48</v>
      </c>
      <c r="B11603">
        <v>2014</v>
      </c>
      <c r="C11603">
        <v>50</v>
      </c>
      <c r="D11603">
        <v>17</v>
      </c>
      <c r="E11603">
        <v>3546</v>
      </c>
    </row>
    <row r="11604" spans="1:5">
      <c r="A11604" t="s">
        <v>49</v>
      </c>
      <c r="B11604">
        <v>2014</v>
      </c>
      <c r="C11604">
        <v>50</v>
      </c>
      <c r="D11604">
        <v>45</v>
      </c>
      <c r="E11604">
        <v>15406</v>
      </c>
    </row>
    <row r="11605" spans="1:5">
      <c r="A11605" t="s">
        <v>50</v>
      </c>
      <c r="B11605">
        <v>2014</v>
      </c>
      <c r="C11605">
        <v>50</v>
      </c>
      <c r="D11605">
        <v>20</v>
      </c>
      <c r="E11605">
        <v>6696</v>
      </c>
    </row>
    <row r="11606" spans="1:5">
      <c r="A11606" t="s">
        <v>51</v>
      </c>
      <c r="B11606">
        <v>2014</v>
      </c>
      <c r="C11606">
        <v>50</v>
      </c>
      <c r="D11606">
        <v>14</v>
      </c>
      <c r="E11606">
        <v>6203</v>
      </c>
    </row>
    <row r="11607" spans="1:5">
      <c r="A11607" t="s">
        <v>52</v>
      </c>
      <c r="B11607">
        <v>2014</v>
      </c>
      <c r="C11607">
        <v>50</v>
      </c>
      <c r="D11607">
        <v>24</v>
      </c>
      <c r="E11607">
        <v>5660</v>
      </c>
    </row>
    <row r="11608" spans="1:5">
      <c r="A11608" t="s">
        <v>53</v>
      </c>
      <c r="B11608">
        <v>2014</v>
      </c>
      <c r="C11608">
        <v>50</v>
      </c>
      <c r="D11608">
        <v>51</v>
      </c>
      <c r="E11608">
        <v>10639</v>
      </c>
    </row>
    <row r="11609" spans="1:5">
      <c r="A11609" t="s">
        <v>54</v>
      </c>
      <c r="B11609">
        <v>2014</v>
      </c>
      <c r="C11609">
        <v>50</v>
      </c>
      <c r="D11609">
        <v>101</v>
      </c>
      <c r="E11609">
        <v>26913</v>
      </c>
    </row>
    <row r="11610" spans="1:5">
      <c r="A11610" t="s">
        <v>55</v>
      </c>
      <c r="B11610">
        <v>2014</v>
      </c>
      <c r="C11610">
        <v>50</v>
      </c>
      <c r="D11610">
        <v>42</v>
      </c>
      <c r="E11610">
        <v>18746</v>
      </c>
    </row>
    <row r="11611" spans="1:5">
      <c r="A11611" t="s">
        <v>56</v>
      </c>
      <c r="B11611">
        <v>2014</v>
      </c>
      <c r="C11611">
        <v>50</v>
      </c>
      <c r="D11611">
        <v>13</v>
      </c>
      <c r="E11611">
        <v>3275</v>
      </c>
    </row>
    <row r="11612" spans="1:5">
      <c r="A11612" t="s">
        <v>57</v>
      </c>
      <c r="B11612">
        <v>2014</v>
      </c>
      <c r="C11612">
        <v>50</v>
      </c>
      <c r="D11612">
        <v>123</v>
      </c>
      <c r="E11612">
        <v>83792</v>
      </c>
    </row>
    <row r="11613" spans="1:5">
      <c r="A11613" t="s">
        <v>58</v>
      </c>
      <c r="B11613">
        <v>2014</v>
      </c>
      <c r="C11613">
        <v>50</v>
      </c>
      <c r="D11613">
        <v>36</v>
      </c>
      <c r="E11613">
        <v>4571</v>
      </c>
    </row>
    <row r="11614" spans="1:5">
      <c r="A11614" t="s">
        <v>59</v>
      </c>
      <c r="B11614">
        <v>2014</v>
      </c>
      <c r="C11614">
        <v>50</v>
      </c>
      <c r="D11614">
        <v>45</v>
      </c>
      <c r="E11614">
        <v>17069</v>
      </c>
    </row>
    <row r="11615" spans="1:5">
      <c r="A11615" t="s">
        <v>60</v>
      </c>
      <c r="B11615">
        <v>2014</v>
      </c>
      <c r="C11615">
        <v>50</v>
      </c>
      <c r="D11615">
        <v>30</v>
      </c>
      <c r="E11615">
        <v>7580</v>
      </c>
    </row>
    <row r="11616" spans="1:5">
      <c r="A11616" t="s">
        <v>61</v>
      </c>
      <c r="B11616">
        <v>2014</v>
      </c>
      <c r="C11616">
        <v>50</v>
      </c>
      <c r="D11616">
        <v>26</v>
      </c>
      <c r="E11616">
        <v>6548</v>
      </c>
    </row>
    <row r="11617" spans="1:5">
      <c r="A11617" t="s">
        <v>64</v>
      </c>
      <c r="B11617">
        <v>2014</v>
      </c>
      <c r="C11617">
        <v>50</v>
      </c>
      <c r="D11617">
        <v>6</v>
      </c>
      <c r="E11617">
        <v>4896</v>
      </c>
    </row>
    <row r="11618" spans="1:5">
      <c r="A11618" t="s">
        <v>63</v>
      </c>
      <c r="B11618">
        <v>2014</v>
      </c>
      <c r="C11618">
        <v>50</v>
      </c>
      <c r="D11618">
        <v>1</v>
      </c>
      <c r="E11618">
        <v>375</v>
      </c>
    </row>
    <row r="11619" spans="1:5">
      <c r="A11619" t="s">
        <v>62</v>
      </c>
      <c r="B11619">
        <v>2014</v>
      </c>
      <c r="C11619">
        <v>50</v>
      </c>
      <c r="D11619">
        <v>89</v>
      </c>
      <c r="E11619">
        <v>99713</v>
      </c>
    </row>
    <row r="11620" spans="1:5">
      <c r="A11620" t="s">
        <v>6</v>
      </c>
      <c r="B11620">
        <v>2014</v>
      </c>
      <c r="C11620">
        <v>51</v>
      </c>
      <c r="D11620">
        <v>27</v>
      </c>
      <c r="E11620">
        <v>11937</v>
      </c>
    </row>
    <row r="11621" spans="1:5">
      <c r="A11621" t="s">
        <v>12</v>
      </c>
      <c r="B11621">
        <v>2014</v>
      </c>
      <c r="C11621">
        <v>51</v>
      </c>
      <c r="D11621">
        <v>6</v>
      </c>
      <c r="E11621">
        <v>987</v>
      </c>
    </row>
    <row r="11622" spans="1:5">
      <c r="A11622" t="s">
        <v>13</v>
      </c>
      <c r="B11622">
        <v>2014</v>
      </c>
      <c r="C11622">
        <v>51</v>
      </c>
      <c r="D11622">
        <v>60</v>
      </c>
      <c r="E11622">
        <v>26097</v>
      </c>
    </row>
    <row r="11623" spans="1:5">
      <c r="A11623" t="s">
        <v>14</v>
      </c>
      <c r="B11623">
        <v>2014</v>
      </c>
      <c r="C11623">
        <v>51</v>
      </c>
      <c r="D11623">
        <v>19</v>
      </c>
      <c r="E11623">
        <v>6199</v>
      </c>
    </row>
    <row r="11624" spans="1:5">
      <c r="A11624" t="s">
        <v>15</v>
      </c>
      <c r="B11624">
        <v>2014</v>
      </c>
      <c r="C11624">
        <v>51</v>
      </c>
      <c r="D11624">
        <v>152</v>
      </c>
      <c r="E11624">
        <v>40328</v>
      </c>
    </row>
    <row r="11625" spans="1:5">
      <c r="A11625" t="s">
        <v>16</v>
      </c>
      <c r="B11625">
        <v>2014</v>
      </c>
      <c r="C11625">
        <v>51</v>
      </c>
      <c r="D11625">
        <v>6</v>
      </c>
      <c r="E11625">
        <v>3516</v>
      </c>
    </row>
    <row r="11626" spans="1:5">
      <c r="A11626" t="s">
        <v>17</v>
      </c>
      <c r="B11626">
        <v>2014</v>
      </c>
      <c r="C11626">
        <v>51</v>
      </c>
      <c r="D11626">
        <v>15</v>
      </c>
      <c r="E11626">
        <v>2782</v>
      </c>
    </row>
    <row r="11627" spans="1:5">
      <c r="A11627" t="s">
        <v>18</v>
      </c>
      <c r="B11627">
        <v>2014</v>
      </c>
      <c r="C11627">
        <v>51</v>
      </c>
      <c r="D11627">
        <v>7</v>
      </c>
      <c r="E11627">
        <v>1816</v>
      </c>
    </row>
    <row r="11628" spans="1:5">
      <c r="A11628" t="s">
        <v>19</v>
      </c>
      <c r="B11628">
        <v>2014</v>
      </c>
      <c r="C11628">
        <v>51</v>
      </c>
      <c r="D11628">
        <v>2</v>
      </c>
      <c r="E11628">
        <v>1571</v>
      </c>
    </row>
    <row r="11629" spans="1:5">
      <c r="A11629" t="s">
        <v>20</v>
      </c>
      <c r="B11629">
        <v>2014</v>
      </c>
      <c r="C11629">
        <v>51</v>
      </c>
      <c r="D11629">
        <v>0</v>
      </c>
      <c r="E11629">
        <v>0</v>
      </c>
    </row>
    <row r="11630" spans="1:5">
      <c r="A11630" t="s">
        <v>21</v>
      </c>
      <c r="B11630">
        <v>2014</v>
      </c>
      <c r="C11630">
        <v>51</v>
      </c>
      <c r="D11630">
        <v>35</v>
      </c>
      <c r="E11630">
        <v>25710</v>
      </c>
    </row>
    <row r="11631" spans="1:5">
      <c r="A11631" t="s">
        <v>22</v>
      </c>
      <c r="B11631">
        <v>2014</v>
      </c>
      <c r="C11631">
        <v>51</v>
      </c>
      <c r="D11631">
        <v>21</v>
      </c>
      <c r="E11631">
        <v>2730</v>
      </c>
    </row>
    <row r="11632" spans="1:5">
      <c r="A11632" t="s">
        <v>23</v>
      </c>
      <c r="B11632">
        <v>2014</v>
      </c>
      <c r="C11632">
        <v>51</v>
      </c>
      <c r="D11632">
        <v>9</v>
      </c>
      <c r="E11632">
        <v>3152</v>
      </c>
    </row>
    <row r="11633" spans="1:5">
      <c r="A11633" t="s">
        <v>24</v>
      </c>
      <c r="B11633">
        <v>2014</v>
      </c>
      <c r="C11633">
        <v>51</v>
      </c>
      <c r="D11633">
        <v>98</v>
      </c>
      <c r="E11633">
        <v>59727</v>
      </c>
    </row>
    <row r="11634" spans="1:5">
      <c r="A11634" t="s">
        <v>25</v>
      </c>
      <c r="B11634">
        <v>2014</v>
      </c>
      <c r="C11634">
        <v>51</v>
      </c>
      <c r="D11634">
        <v>36</v>
      </c>
      <c r="E11634">
        <v>8376</v>
      </c>
    </row>
    <row r="11635" spans="1:5">
      <c r="A11635" t="s">
        <v>26</v>
      </c>
      <c r="B11635">
        <v>2014</v>
      </c>
      <c r="C11635">
        <v>51</v>
      </c>
      <c r="D11635">
        <v>17</v>
      </c>
      <c r="E11635">
        <v>37250</v>
      </c>
    </row>
    <row r="11636" spans="1:5">
      <c r="A11636" t="s">
        <v>27</v>
      </c>
      <c r="B11636">
        <v>2014</v>
      </c>
      <c r="C11636">
        <v>51</v>
      </c>
      <c r="D11636">
        <v>29</v>
      </c>
      <c r="E11636">
        <v>6529</v>
      </c>
    </row>
    <row r="11637" spans="1:5">
      <c r="A11637" t="s">
        <v>28</v>
      </c>
      <c r="B11637">
        <v>2014</v>
      </c>
      <c r="C11637">
        <v>51</v>
      </c>
      <c r="D11637">
        <v>20</v>
      </c>
      <c r="E11637">
        <v>24693</v>
      </c>
    </row>
    <row r="11638" spans="1:5">
      <c r="A11638" t="s">
        <v>29</v>
      </c>
      <c r="B11638">
        <v>2014</v>
      </c>
      <c r="C11638">
        <v>51</v>
      </c>
      <c r="D11638">
        <v>77</v>
      </c>
      <c r="E11638">
        <v>46113</v>
      </c>
    </row>
    <row r="11639" spans="1:5">
      <c r="A11639" t="s">
        <v>30</v>
      </c>
      <c r="B11639">
        <v>2014</v>
      </c>
      <c r="C11639">
        <v>51</v>
      </c>
      <c r="D11639">
        <v>31</v>
      </c>
      <c r="E11639">
        <v>5719</v>
      </c>
    </row>
    <row r="11640" spans="1:5">
      <c r="A11640" t="s">
        <v>31</v>
      </c>
      <c r="B11640">
        <v>2014</v>
      </c>
      <c r="C11640">
        <v>51</v>
      </c>
      <c r="D11640">
        <v>24</v>
      </c>
      <c r="E11640">
        <v>12817</v>
      </c>
    </row>
    <row r="11641" spans="1:5">
      <c r="A11641" t="s">
        <v>32</v>
      </c>
      <c r="B11641">
        <v>2014</v>
      </c>
      <c r="C11641">
        <v>51</v>
      </c>
      <c r="D11641">
        <v>49</v>
      </c>
      <c r="E11641">
        <v>27230</v>
      </c>
    </row>
    <row r="11642" spans="1:5">
      <c r="A11642" t="s">
        <v>33</v>
      </c>
      <c r="B11642">
        <v>2014</v>
      </c>
      <c r="C11642">
        <v>51</v>
      </c>
      <c r="D11642">
        <v>52</v>
      </c>
      <c r="E11642">
        <v>16080</v>
      </c>
    </row>
    <row r="11643" spans="1:5">
      <c r="A11643" t="s">
        <v>34</v>
      </c>
      <c r="B11643">
        <v>2014</v>
      </c>
      <c r="C11643">
        <v>51</v>
      </c>
      <c r="D11643">
        <v>15</v>
      </c>
      <c r="E11643">
        <v>5279</v>
      </c>
    </row>
    <row r="11644" spans="1:5">
      <c r="A11644" t="s">
        <v>35</v>
      </c>
      <c r="B11644">
        <v>2014</v>
      </c>
      <c r="C11644">
        <v>51</v>
      </c>
      <c r="D11644">
        <v>53</v>
      </c>
      <c r="E11644">
        <v>21553</v>
      </c>
    </row>
    <row r="11645" spans="1:5">
      <c r="A11645" t="s">
        <v>36</v>
      </c>
      <c r="B11645">
        <v>2014</v>
      </c>
      <c r="C11645">
        <v>51</v>
      </c>
      <c r="D11645">
        <v>22</v>
      </c>
      <c r="E11645">
        <v>7499</v>
      </c>
    </row>
    <row r="11646" spans="1:5">
      <c r="A11646" t="s">
        <v>37</v>
      </c>
      <c r="B11646">
        <v>2014</v>
      </c>
      <c r="C11646">
        <v>51</v>
      </c>
      <c r="D11646">
        <v>11</v>
      </c>
      <c r="E11646">
        <v>2950</v>
      </c>
    </row>
    <row r="11647" spans="1:5">
      <c r="A11647" t="s">
        <v>38</v>
      </c>
      <c r="B11647">
        <v>2014</v>
      </c>
      <c r="C11647">
        <v>51</v>
      </c>
      <c r="D11647">
        <v>15</v>
      </c>
      <c r="E11647">
        <v>2599</v>
      </c>
    </row>
    <row r="11648" spans="1:5">
      <c r="A11648" t="s">
        <v>39</v>
      </c>
      <c r="B11648">
        <v>2014</v>
      </c>
      <c r="C11648">
        <v>51</v>
      </c>
      <c r="D11648">
        <v>31</v>
      </c>
      <c r="E11648">
        <v>12995</v>
      </c>
    </row>
    <row r="11649" spans="1:5">
      <c r="A11649" t="s">
        <v>40</v>
      </c>
      <c r="B11649">
        <v>2014</v>
      </c>
      <c r="C11649">
        <v>51</v>
      </c>
      <c r="D11649">
        <v>26</v>
      </c>
      <c r="E11649">
        <v>4594</v>
      </c>
    </row>
    <row r="11650" spans="1:5">
      <c r="A11650" t="s">
        <v>41</v>
      </c>
      <c r="B11650">
        <v>2014</v>
      </c>
      <c r="C11650">
        <v>51</v>
      </c>
      <c r="D11650">
        <v>26</v>
      </c>
      <c r="E11650">
        <v>10246</v>
      </c>
    </row>
    <row r="11651" spans="1:5">
      <c r="A11651" t="s">
        <v>42</v>
      </c>
      <c r="B11651">
        <v>2014</v>
      </c>
      <c r="C11651">
        <v>51</v>
      </c>
      <c r="D11651">
        <v>25</v>
      </c>
      <c r="E11651">
        <v>11325</v>
      </c>
    </row>
    <row r="11652" spans="1:5">
      <c r="A11652" t="s">
        <v>43</v>
      </c>
      <c r="B11652">
        <v>2014</v>
      </c>
      <c r="C11652">
        <v>51</v>
      </c>
      <c r="D11652">
        <v>149</v>
      </c>
      <c r="E11652">
        <v>15017</v>
      </c>
    </row>
    <row r="11653" spans="1:5">
      <c r="A11653" t="s">
        <v>44</v>
      </c>
      <c r="B11653">
        <v>2014</v>
      </c>
      <c r="C11653">
        <v>51</v>
      </c>
      <c r="D11653">
        <v>52</v>
      </c>
      <c r="E11653">
        <v>14986</v>
      </c>
    </row>
    <row r="11654" spans="1:5">
      <c r="A11654" t="s">
        <v>45</v>
      </c>
      <c r="B11654">
        <v>2014</v>
      </c>
      <c r="C11654">
        <v>51</v>
      </c>
      <c r="D11654">
        <v>7</v>
      </c>
      <c r="E11654">
        <v>1225</v>
      </c>
    </row>
    <row r="11655" spans="1:5">
      <c r="A11655" t="s">
        <v>46</v>
      </c>
      <c r="B11655">
        <v>2014</v>
      </c>
      <c r="C11655">
        <v>51</v>
      </c>
      <c r="D11655">
        <v>54</v>
      </c>
      <c r="E11655">
        <v>16267</v>
      </c>
    </row>
    <row r="11656" spans="1:5">
      <c r="A11656" t="s">
        <v>47</v>
      </c>
      <c r="B11656">
        <v>2014</v>
      </c>
      <c r="C11656">
        <v>51</v>
      </c>
      <c r="D11656">
        <v>17</v>
      </c>
      <c r="E11656">
        <v>4253</v>
      </c>
    </row>
    <row r="11657" spans="1:5">
      <c r="A11657" t="s">
        <v>48</v>
      </c>
      <c r="B11657">
        <v>2014</v>
      </c>
      <c r="C11657">
        <v>51</v>
      </c>
      <c r="D11657">
        <v>17</v>
      </c>
      <c r="E11657">
        <v>3125</v>
      </c>
    </row>
    <row r="11658" spans="1:5">
      <c r="A11658" t="s">
        <v>49</v>
      </c>
      <c r="B11658">
        <v>2014</v>
      </c>
      <c r="C11658">
        <v>51</v>
      </c>
      <c r="D11658">
        <v>45</v>
      </c>
      <c r="E11658">
        <v>15262</v>
      </c>
    </row>
    <row r="11659" spans="1:5">
      <c r="A11659" t="s">
        <v>50</v>
      </c>
      <c r="B11659">
        <v>2014</v>
      </c>
      <c r="C11659">
        <v>51</v>
      </c>
      <c r="D11659">
        <v>20</v>
      </c>
      <c r="E11659">
        <v>6409</v>
      </c>
    </row>
    <row r="11660" spans="1:5">
      <c r="A11660" t="s">
        <v>51</v>
      </c>
      <c r="B11660">
        <v>2014</v>
      </c>
      <c r="C11660">
        <v>51</v>
      </c>
      <c r="D11660">
        <v>12</v>
      </c>
      <c r="E11660">
        <v>5295</v>
      </c>
    </row>
    <row r="11661" spans="1:5">
      <c r="A11661" t="s">
        <v>52</v>
      </c>
      <c r="B11661">
        <v>2014</v>
      </c>
      <c r="C11661">
        <v>51</v>
      </c>
      <c r="D11661">
        <v>24</v>
      </c>
      <c r="E11661">
        <v>5634</v>
      </c>
    </row>
    <row r="11662" spans="1:5">
      <c r="A11662" t="s">
        <v>53</v>
      </c>
      <c r="B11662">
        <v>2014</v>
      </c>
      <c r="C11662">
        <v>51</v>
      </c>
      <c r="D11662">
        <v>47</v>
      </c>
      <c r="E11662">
        <v>7682</v>
      </c>
    </row>
    <row r="11663" spans="1:5">
      <c r="A11663" t="s">
        <v>54</v>
      </c>
      <c r="B11663">
        <v>2014</v>
      </c>
      <c r="C11663">
        <v>51</v>
      </c>
      <c r="D11663">
        <v>83</v>
      </c>
      <c r="E11663">
        <v>20058</v>
      </c>
    </row>
    <row r="11664" spans="1:5">
      <c r="A11664" t="s">
        <v>55</v>
      </c>
      <c r="B11664">
        <v>2014</v>
      </c>
      <c r="C11664">
        <v>51</v>
      </c>
      <c r="D11664">
        <v>41</v>
      </c>
      <c r="E11664">
        <v>18634</v>
      </c>
    </row>
    <row r="11665" spans="1:5">
      <c r="A11665" t="s">
        <v>56</v>
      </c>
      <c r="B11665">
        <v>2014</v>
      </c>
      <c r="C11665">
        <v>51</v>
      </c>
      <c r="D11665">
        <v>12</v>
      </c>
      <c r="E11665">
        <v>3292</v>
      </c>
    </row>
    <row r="11666" spans="1:5">
      <c r="A11666" t="s">
        <v>57</v>
      </c>
      <c r="B11666">
        <v>2014</v>
      </c>
      <c r="C11666">
        <v>51</v>
      </c>
      <c r="D11666">
        <v>124</v>
      </c>
      <c r="E11666">
        <v>86326</v>
      </c>
    </row>
    <row r="11667" spans="1:5">
      <c r="A11667" t="s">
        <v>58</v>
      </c>
      <c r="B11667">
        <v>2014</v>
      </c>
      <c r="C11667">
        <v>51</v>
      </c>
      <c r="D11667">
        <v>35</v>
      </c>
      <c r="E11667">
        <v>3977</v>
      </c>
    </row>
    <row r="11668" spans="1:5">
      <c r="A11668" t="s">
        <v>59</v>
      </c>
      <c r="B11668">
        <v>2014</v>
      </c>
      <c r="C11668">
        <v>51</v>
      </c>
      <c r="D11668">
        <v>45</v>
      </c>
      <c r="E11668">
        <v>16510</v>
      </c>
    </row>
    <row r="11669" spans="1:5">
      <c r="A11669" t="s">
        <v>60</v>
      </c>
      <c r="B11669">
        <v>2014</v>
      </c>
      <c r="C11669">
        <v>51</v>
      </c>
      <c r="D11669">
        <v>29</v>
      </c>
      <c r="E11669">
        <v>7423</v>
      </c>
    </row>
    <row r="11670" spans="1:5">
      <c r="A11670" t="s">
        <v>61</v>
      </c>
      <c r="B11670">
        <v>2014</v>
      </c>
      <c r="C11670">
        <v>51</v>
      </c>
      <c r="D11670">
        <v>24</v>
      </c>
      <c r="E11670">
        <v>6097</v>
      </c>
    </row>
    <row r="11671" spans="1:5">
      <c r="A11671" t="s">
        <v>64</v>
      </c>
      <c r="B11671">
        <v>2014</v>
      </c>
      <c r="C11671">
        <v>51</v>
      </c>
      <c r="D11671">
        <v>7</v>
      </c>
      <c r="E11671">
        <v>4578</v>
      </c>
    </row>
    <row r="11672" spans="1:5">
      <c r="A11672" t="s">
        <v>63</v>
      </c>
      <c r="B11672">
        <v>2014</v>
      </c>
      <c r="C11672">
        <v>51</v>
      </c>
      <c r="D11672">
        <v>1</v>
      </c>
      <c r="E11672">
        <v>356</v>
      </c>
    </row>
    <row r="11673" spans="1:5">
      <c r="A11673" t="s">
        <v>62</v>
      </c>
      <c r="B11673">
        <v>2014</v>
      </c>
      <c r="C11673">
        <v>51</v>
      </c>
      <c r="D11673">
        <v>93</v>
      </c>
      <c r="E11673">
        <v>103828</v>
      </c>
    </row>
    <row r="11674" spans="1:5">
      <c r="A11674" t="s">
        <v>6</v>
      </c>
      <c r="B11674">
        <v>2014</v>
      </c>
      <c r="C11674">
        <v>52</v>
      </c>
      <c r="D11674">
        <v>24</v>
      </c>
      <c r="E11674">
        <v>8827</v>
      </c>
    </row>
    <row r="11675" spans="1:5">
      <c r="A11675" t="s">
        <v>12</v>
      </c>
      <c r="B11675">
        <v>2014</v>
      </c>
      <c r="C11675">
        <v>52</v>
      </c>
      <c r="D11675">
        <v>6</v>
      </c>
      <c r="E11675">
        <v>938</v>
      </c>
    </row>
    <row r="11676" spans="1:5">
      <c r="A11676" t="s">
        <v>13</v>
      </c>
      <c r="B11676">
        <v>2014</v>
      </c>
      <c r="C11676">
        <v>52</v>
      </c>
      <c r="D11676">
        <v>58</v>
      </c>
      <c r="E11676">
        <v>14656</v>
      </c>
    </row>
    <row r="11677" spans="1:5">
      <c r="A11677" t="s">
        <v>14</v>
      </c>
      <c r="B11677">
        <v>2014</v>
      </c>
      <c r="C11677">
        <v>52</v>
      </c>
      <c r="D11677">
        <v>19</v>
      </c>
      <c r="E11677">
        <v>3192</v>
      </c>
    </row>
    <row r="11678" spans="1:5">
      <c r="A11678" t="s">
        <v>15</v>
      </c>
      <c r="B11678">
        <v>2014</v>
      </c>
      <c r="C11678">
        <v>52</v>
      </c>
      <c r="D11678">
        <v>151</v>
      </c>
      <c r="E11678">
        <v>23407</v>
      </c>
    </row>
    <row r="11679" spans="1:5">
      <c r="A11679" t="s">
        <v>16</v>
      </c>
      <c r="B11679">
        <v>2014</v>
      </c>
      <c r="C11679">
        <v>52</v>
      </c>
      <c r="D11679">
        <v>5</v>
      </c>
      <c r="E11679">
        <v>3250</v>
      </c>
    </row>
    <row r="11680" spans="1:5">
      <c r="A11680" t="s">
        <v>17</v>
      </c>
      <c r="B11680">
        <v>2014</v>
      </c>
      <c r="C11680">
        <v>52</v>
      </c>
      <c r="D11680">
        <v>18</v>
      </c>
      <c r="E11680">
        <v>3160</v>
      </c>
    </row>
    <row r="11681" spans="1:5">
      <c r="A11681" t="s">
        <v>18</v>
      </c>
      <c r="B11681">
        <v>2014</v>
      </c>
      <c r="C11681">
        <v>52</v>
      </c>
      <c r="D11681">
        <v>7</v>
      </c>
      <c r="E11681">
        <v>1205</v>
      </c>
    </row>
    <row r="11682" spans="1:5">
      <c r="A11682" t="s">
        <v>19</v>
      </c>
      <c r="B11682">
        <v>2014</v>
      </c>
      <c r="C11682">
        <v>52</v>
      </c>
      <c r="D11682">
        <v>2</v>
      </c>
      <c r="E11682">
        <v>792</v>
      </c>
    </row>
    <row r="11683" spans="1:5">
      <c r="A11683" t="s">
        <v>20</v>
      </c>
      <c r="B11683">
        <v>2014</v>
      </c>
      <c r="C11683">
        <v>52</v>
      </c>
      <c r="D11683">
        <v>0</v>
      </c>
      <c r="E11683">
        <v>0</v>
      </c>
    </row>
    <row r="11684" spans="1:5">
      <c r="A11684" t="s">
        <v>21</v>
      </c>
      <c r="B11684">
        <v>2014</v>
      </c>
      <c r="C11684">
        <v>52</v>
      </c>
      <c r="D11684">
        <v>35</v>
      </c>
      <c r="E11684">
        <v>22002</v>
      </c>
    </row>
    <row r="11685" spans="1:5">
      <c r="A11685" t="s">
        <v>22</v>
      </c>
      <c r="B11685">
        <v>2014</v>
      </c>
      <c r="C11685">
        <v>52</v>
      </c>
      <c r="D11685">
        <v>21</v>
      </c>
      <c r="E11685">
        <v>2025</v>
      </c>
    </row>
    <row r="11686" spans="1:5">
      <c r="A11686" t="s">
        <v>23</v>
      </c>
      <c r="B11686">
        <v>2014</v>
      </c>
      <c r="C11686">
        <v>52</v>
      </c>
      <c r="D11686">
        <v>9</v>
      </c>
      <c r="E11686">
        <v>2924</v>
      </c>
    </row>
    <row r="11687" spans="1:5">
      <c r="A11687" t="s">
        <v>24</v>
      </c>
      <c r="B11687">
        <v>2014</v>
      </c>
      <c r="C11687">
        <v>52</v>
      </c>
      <c r="D11687">
        <v>90</v>
      </c>
      <c r="E11687">
        <v>41250</v>
      </c>
    </row>
    <row r="11688" spans="1:5">
      <c r="A11688" t="s">
        <v>25</v>
      </c>
      <c r="B11688">
        <v>2014</v>
      </c>
      <c r="C11688">
        <v>52</v>
      </c>
      <c r="D11688">
        <v>37</v>
      </c>
      <c r="E11688">
        <v>5198</v>
      </c>
    </row>
    <row r="11689" spans="1:5">
      <c r="A11689" t="s">
        <v>26</v>
      </c>
      <c r="B11689">
        <v>2014</v>
      </c>
      <c r="C11689">
        <v>52</v>
      </c>
      <c r="D11689">
        <v>16</v>
      </c>
      <c r="E11689">
        <v>24244</v>
      </c>
    </row>
    <row r="11690" spans="1:5">
      <c r="A11690" t="s">
        <v>27</v>
      </c>
      <c r="B11690">
        <v>2014</v>
      </c>
      <c r="C11690">
        <v>52</v>
      </c>
      <c r="D11690">
        <v>32</v>
      </c>
      <c r="E11690">
        <v>4787</v>
      </c>
    </row>
    <row r="11691" spans="1:5">
      <c r="A11691" t="s">
        <v>28</v>
      </c>
      <c r="B11691">
        <v>2014</v>
      </c>
      <c r="C11691">
        <v>52</v>
      </c>
      <c r="D11691">
        <v>18</v>
      </c>
      <c r="E11691">
        <v>20274</v>
      </c>
    </row>
    <row r="11692" spans="1:5">
      <c r="A11692" t="s">
        <v>29</v>
      </c>
      <c r="B11692">
        <v>2014</v>
      </c>
      <c r="C11692">
        <v>52</v>
      </c>
      <c r="D11692">
        <v>76</v>
      </c>
      <c r="E11692">
        <v>47680</v>
      </c>
    </row>
    <row r="11693" spans="1:5">
      <c r="A11693" t="s">
        <v>30</v>
      </c>
      <c r="B11693">
        <v>2014</v>
      </c>
      <c r="C11693">
        <v>52</v>
      </c>
      <c r="D11693">
        <v>30</v>
      </c>
      <c r="E11693">
        <v>3568</v>
      </c>
    </row>
    <row r="11694" spans="1:5">
      <c r="A11694" t="s">
        <v>31</v>
      </c>
      <c r="B11694">
        <v>2014</v>
      </c>
      <c r="C11694">
        <v>52</v>
      </c>
      <c r="D11694">
        <v>21</v>
      </c>
      <c r="E11694">
        <v>6958</v>
      </c>
    </row>
    <row r="11695" spans="1:5">
      <c r="A11695" t="s">
        <v>32</v>
      </c>
      <c r="B11695">
        <v>2014</v>
      </c>
      <c r="C11695">
        <v>52</v>
      </c>
      <c r="D11695">
        <v>46</v>
      </c>
      <c r="E11695">
        <v>17549</v>
      </c>
    </row>
    <row r="11696" spans="1:5">
      <c r="A11696" t="s">
        <v>33</v>
      </c>
      <c r="B11696">
        <v>2014</v>
      </c>
      <c r="C11696">
        <v>52</v>
      </c>
      <c r="D11696">
        <v>53</v>
      </c>
      <c r="E11696">
        <v>11213</v>
      </c>
    </row>
    <row r="11697" spans="1:5">
      <c r="A11697" t="s">
        <v>34</v>
      </c>
      <c r="B11697">
        <v>2014</v>
      </c>
      <c r="C11697">
        <v>52</v>
      </c>
      <c r="D11697">
        <v>16</v>
      </c>
      <c r="E11697">
        <v>3197</v>
      </c>
    </row>
    <row r="11698" spans="1:5">
      <c r="A11698" t="s">
        <v>35</v>
      </c>
      <c r="B11698">
        <v>2014</v>
      </c>
      <c r="C11698">
        <v>52</v>
      </c>
      <c r="D11698">
        <v>53</v>
      </c>
      <c r="E11698">
        <v>20410</v>
      </c>
    </row>
    <row r="11699" spans="1:5">
      <c r="A11699" t="s">
        <v>36</v>
      </c>
      <c r="B11699">
        <v>2014</v>
      </c>
      <c r="C11699">
        <v>52</v>
      </c>
      <c r="D11699">
        <v>22</v>
      </c>
      <c r="E11699">
        <v>5515</v>
      </c>
    </row>
    <row r="11700" spans="1:5">
      <c r="A11700" t="s">
        <v>37</v>
      </c>
      <c r="B11700">
        <v>2014</v>
      </c>
      <c r="C11700">
        <v>52</v>
      </c>
      <c r="D11700">
        <v>11</v>
      </c>
      <c r="E11700">
        <v>1892</v>
      </c>
    </row>
    <row r="11701" spans="1:5">
      <c r="A11701" t="s">
        <v>38</v>
      </c>
      <c r="B11701">
        <v>2014</v>
      </c>
      <c r="C11701">
        <v>52</v>
      </c>
      <c r="D11701">
        <v>16</v>
      </c>
      <c r="E11701">
        <v>1806</v>
      </c>
    </row>
    <row r="11702" spans="1:5">
      <c r="A11702" t="s">
        <v>39</v>
      </c>
      <c r="B11702">
        <v>2014</v>
      </c>
      <c r="C11702">
        <v>52</v>
      </c>
      <c r="D11702">
        <v>30</v>
      </c>
      <c r="E11702">
        <v>10457</v>
      </c>
    </row>
    <row r="11703" spans="1:5">
      <c r="A11703" t="s">
        <v>40</v>
      </c>
      <c r="B11703">
        <v>2014</v>
      </c>
      <c r="C11703">
        <v>52</v>
      </c>
      <c r="D11703">
        <v>24</v>
      </c>
      <c r="E11703">
        <v>2743</v>
      </c>
    </row>
    <row r="11704" spans="1:5">
      <c r="A11704" t="s">
        <v>41</v>
      </c>
      <c r="B11704">
        <v>2014</v>
      </c>
      <c r="C11704">
        <v>52</v>
      </c>
      <c r="D11704">
        <v>26</v>
      </c>
      <c r="E11704">
        <v>6942</v>
      </c>
    </row>
    <row r="11705" spans="1:5">
      <c r="A11705" t="s">
        <v>42</v>
      </c>
      <c r="B11705">
        <v>2014</v>
      </c>
      <c r="C11705">
        <v>52</v>
      </c>
      <c r="D11705">
        <v>24</v>
      </c>
      <c r="E11705">
        <v>9575</v>
      </c>
    </row>
    <row r="11706" spans="1:5">
      <c r="A11706" t="s">
        <v>43</v>
      </c>
      <c r="B11706">
        <v>2014</v>
      </c>
      <c r="C11706">
        <v>52</v>
      </c>
      <c r="D11706">
        <v>150</v>
      </c>
      <c r="E11706">
        <v>9567</v>
      </c>
    </row>
    <row r="11707" spans="1:5">
      <c r="A11707" t="s">
        <v>44</v>
      </c>
      <c r="B11707">
        <v>2014</v>
      </c>
      <c r="C11707">
        <v>52</v>
      </c>
      <c r="D11707">
        <v>50</v>
      </c>
      <c r="E11707">
        <v>7305</v>
      </c>
    </row>
    <row r="11708" spans="1:5">
      <c r="A11708" t="s">
        <v>45</v>
      </c>
      <c r="B11708">
        <v>2014</v>
      </c>
      <c r="C11708">
        <v>52</v>
      </c>
      <c r="D11708">
        <v>10</v>
      </c>
      <c r="E11708">
        <v>1396</v>
      </c>
    </row>
    <row r="11709" spans="1:5">
      <c r="A11709" t="s">
        <v>46</v>
      </c>
      <c r="B11709">
        <v>2014</v>
      </c>
      <c r="C11709">
        <v>52</v>
      </c>
      <c r="D11709">
        <v>53</v>
      </c>
      <c r="E11709">
        <v>11989</v>
      </c>
    </row>
    <row r="11710" spans="1:5">
      <c r="A11710" t="s">
        <v>47</v>
      </c>
      <c r="B11710">
        <v>2014</v>
      </c>
      <c r="C11710">
        <v>52</v>
      </c>
      <c r="D11710">
        <v>18</v>
      </c>
      <c r="E11710">
        <v>2204</v>
      </c>
    </row>
    <row r="11711" spans="1:5">
      <c r="A11711" t="s">
        <v>48</v>
      </c>
      <c r="B11711">
        <v>2014</v>
      </c>
      <c r="C11711">
        <v>52</v>
      </c>
      <c r="D11711">
        <v>17</v>
      </c>
      <c r="E11711">
        <v>1933</v>
      </c>
    </row>
    <row r="11712" spans="1:5">
      <c r="A11712" t="s">
        <v>49</v>
      </c>
      <c r="B11712">
        <v>2014</v>
      </c>
      <c r="C11712">
        <v>52</v>
      </c>
      <c r="D11712">
        <v>45</v>
      </c>
      <c r="E11712">
        <v>10753</v>
      </c>
    </row>
    <row r="11713" spans="1:5">
      <c r="A11713" t="s">
        <v>50</v>
      </c>
      <c r="B11713">
        <v>2014</v>
      </c>
      <c r="C11713">
        <v>52</v>
      </c>
      <c r="D11713">
        <v>19</v>
      </c>
      <c r="E11713">
        <v>3442</v>
      </c>
    </row>
    <row r="11714" spans="1:5">
      <c r="A11714" t="s">
        <v>51</v>
      </c>
      <c r="B11714">
        <v>2014</v>
      </c>
      <c r="C11714">
        <v>52</v>
      </c>
      <c r="D11714">
        <v>11</v>
      </c>
      <c r="E11714">
        <v>3646</v>
      </c>
    </row>
    <row r="11715" spans="1:5">
      <c r="A11715" t="s">
        <v>52</v>
      </c>
      <c r="B11715">
        <v>2014</v>
      </c>
      <c r="C11715">
        <v>52</v>
      </c>
      <c r="D11715">
        <v>24</v>
      </c>
      <c r="E11715">
        <v>3975</v>
      </c>
    </row>
    <row r="11716" spans="1:5">
      <c r="A11716" t="s">
        <v>53</v>
      </c>
      <c r="B11716">
        <v>2014</v>
      </c>
      <c r="C11716">
        <v>52</v>
      </c>
      <c r="D11716">
        <v>48</v>
      </c>
      <c r="E11716">
        <v>4955</v>
      </c>
    </row>
    <row r="11717" spans="1:5">
      <c r="A11717" t="s">
        <v>54</v>
      </c>
      <c r="B11717">
        <v>2014</v>
      </c>
      <c r="C11717">
        <v>52</v>
      </c>
      <c r="D11717">
        <v>73</v>
      </c>
      <c r="E11717">
        <v>16144</v>
      </c>
    </row>
    <row r="11718" spans="1:5">
      <c r="A11718" t="s">
        <v>55</v>
      </c>
      <c r="B11718">
        <v>2014</v>
      </c>
      <c r="C11718">
        <v>52</v>
      </c>
      <c r="D11718">
        <v>41</v>
      </c>
      <c r="E11718">
        <v>16255</v>
      </c>
    </row>
    <row r="11719" spans="1:5">
      <c r="A11719" t="s">
        <v>56</v>
      </c>
      <c r="B11719">
        <v>2014</v>
      </c>
      <c r="C11719">
        <v>52</v>
      </c>
      <c r="D11719">
        <v>13</v>
      </c>
      <c r="E11719">
        <v>2255</v>
      </c>
    </row>
    <row r="11720" spans="1:5">
      <c r="A11720" t="s">
        <v>57</v>
      </c>
      <c r="B11720">
        <v>2014</v>
      </c>
      <c r="C11720">
        <v>52</v>
      </c>
      <c r="D11720">
        <v>124</v>
      </c>
      <c r="E11720">
        <v>98396</v>
      </c>
    </row>
    <row r="11721" spans="1:5">
      <c r="A11721" t="s">
        <v>58</v>
      </c>
      <c r="B11721">
        <v>2014</v>
      </c>
      <c r="C11721">
        <v>52</v>
      </c>
      <c r="D11721">
        <v>36</v>
      </c>
      <c r="E11721">
        <v>1875</v>
      </c>
    </row>
    <row r="11722" spans="1:5">
      <c r="A11722" t="s">
        <v>59</v>
      </c>
      <c r="B11722">
        <v>2014</v>
      </c>
      <c r="C11722">
        <v>52</v>
      </c>
      <c r="D11722">
        <v>42</v>
      </c>
      <c r="E11722">
        <v>12839</v>
      </c>
    </row>
    <row r="11723" spans="1:5">
      <c r="A11723" t="s">
        <v>60</v>
      </c>
      <c r="B11723">
        <v>2014</v>
      </c>
      <c r="C11723">
        <v>52</v>
      </c>
      <c r="D11723">
        <v>28</v>
      </c>
      <c r="E11723">
        <v>3713</v>
      </c>
    </row>
    <row r="11724" spans="1:5">
      <c r="A11724" t="s">
        <v>61</v>
      </c>
      <c r="B11724">
        <v>2014</v>
      </c>
      <c r="C11724">
        <v>52</v>
      </c>
      <c r="D11724">
        <v>25</v>
      </c>
      <c r="E11724">
        <v>4551</v>
      </c>
    </row>
    <row r="11725" spans="1:5">
      <c r="A11725" t="s">
        <v>64</v>
      </c>
      <c r="B11725">
        <v>2014</v>
      </c>
      <c r="C11725">
        <v>52</v>
      </c>
      <c r="D11725">
        <v>7</v>
      </c>
      <c r="E11725">
        <v>5457</v>
      </c>
    </row>
    <row r="11726" spans="1:5">
      <c r="A11726" t="s">
        <v>63</v>
      </c>
      <c r="B11726">
        <v>2014</v>
      </c>
      <c r="C11726">
        <v>52</v>
      </c>
      <c r="D11726">
        <v>1</v>
      </c>
      <c r="E11726">
        <v>382</v>
      </c>
    </row>
    <row r="11727" spans="1:5">
      <c r="A11727" t="s">
        <v>62</v>
      </c>
      <c r="B11727">
        <v>2014</v>
      </c>
      <c r="C11727">
        <v>52</v>
      </c>
      <c r="D11727">
        <v>91</v>
      </c>
      <c r="E11727">
        <v>93552</v>
      </c>
    </row>
    <row r="11728" spans="1:5">
      <c r="A11728" t="s">
        <v>6</v>
      </c>
      <c r="B11728">
        <v>2014</v>
      </c>
      <c r="C11728">
        <v>53</v>
      </c>
      <c r="D11728">
        <v>24</v>
      </c>
      <c r="E11728">
        <v>8983</v>
      </c>
    </row>
    <row r="11729" spans="1:5">
      <c r="A11729" t="s">
        <v>12</v>
      </c>
      <c r="B11729">
        <v>2014</v>
      </c>
      <c r="C11729">
        <v>53</v>
      </c>
      <c r="D11729">
        <v>6</v>
      </c>
      <c r="E11729">
        <v>972</v>
      </c>
    </row>
    <row r="11730" spans="1:5">
      <c r="A11730" t="s">
        <v>13</v>
      </c>
      <c r="B11730">
        <v>2014</v>
      </c>
      <c r="C11730">
        <v>53</v>
      </c>
      <c r="D11730">
        <v>59</v>
      </c>
      <c r="E11730">
        <v>15954</v>
      </c>
    </row>
    <row r="11731" spans="1:5">
      <c r="A11731" t="s">
        <v>14</v>
      </c>
      <c r="B11731">
        <v>2014</v>
      </c>
      <c r="C11731">
        <v>53</v>
      </c>
      <c r="D11731">
        <v>19</v>
      </c>
      <c r="E11731">
        <v>3819</v>
      </c>
    </row>
    <row r="11732" spans="1:5">
      <c r="A11732" t="s">
        <v>15</v>
      </c>
      <c r="B11732">
        <v>2014</v>
      </c>
      <c r="C11732">
        <v>53</v>
      </c>
      <c r="D11732">
        <v>152</v>
      </c>
      <c r="E11732">
        <v>26911</v>
      </c>
    </row>
    <row r="11733" spans="1:5">
      <c r="A11733" t="s">
        <v>16</v>
      </c>
      <c r="B11733">
        <v>2014</v>
      </c>
      <c r="C11733">
        <v>53</v>
      </c>
      <c r="D11733">
        <v>4</v>
      </c>
      <c r="E11733">
        <v>1895</v>
      </c>
    </row>
    <row r="11734" spans="1:5">
      <c r="A11734" t="s">
        <v>17</v>
      </c>
      <c r="B11734">
        <v>2014</v>
      </c>
      <c r="C11734">
        <v>53</v>
      </c>
      <c r="D11734">
        <v>15</v>
      </c>
      <c r="E11734">
        <v>1955</v>
      </c>
    </row>
    <row r="11735" spans="1:5">
      <c r="A11735" t="s">
        <v>18</v>
      </c>
      <c r="B11735">
        <v>2014</v>
      </c>
      <c r="C11735">
        <v>53</v>
      </c>
      <c r="D11735">
        <v>9</v>
      </c>
      <c r="E11735">
        <v>1871</v>
      </c>
    </row>
    <row r="11736" spans="1:5">
      <c r="A11736" t="s">
        <v>19</v>
      </c>
      <c r="B11736">
        <v>2014</v>
      </c>
      <c r="C11736">
        <v>53</v>
      </c>
      <c r="D11736">
        <v>2</v>
      </c>
      <c r="E11736">
        <v>459</v>
      </c>
    </row>
    <row r="11737" spans="1:5">
      <c r="A11737" t="s">
        <v>20</v>
      </c>
      <c r="B11737">
        <v>2014</v>
      </c>
      <c r="C11737">
        <v>53</v>
      </c>
      <c r="D11737">
        <v>0</v>
      </c>
      <c r="E11737">
        <v>0</v>
      </c>
    </row>
    <row r="11738" spans="1:5">
      <c r="A11738" t="s">
        <v>21</v>
      </c>
      <c r="B11738">
        <v>2014</v>
      </c>
      <c r="C11738">
        <v>53</v>
      </c>
      <c r="D11738">
        <v>36</v>
      </c>
      <c r="E11738">
        <v>24062</v>
      </c>
    </row>
    <row r="11739" spans="1:5">
      <c r="A11739" t="s">
        <v>22</v>
      </c>
      <c r="B11739">
        <v>2014</v>
      </c>
      <c r="C11739">
        <v>53</v>
      </c>
      <c r="D11739">
        <v>20</v>
      </c>
      <c r="E11739">
        <v>2075</v>
      </c>
    </row>
    <row r="11740" spans="1:5">
      <c r="A11740" t="s">
        <v>23</v>
      </c>
      <c r="B11740">
        <v>2014</v>
      </c>
      <c r="C11740">
        <v>53</v>
      </c>
      <c r="D11740">
        <v>10</v>
      </c>
      <c r="E11740">
        <v>3145</v>
      </c>
    </row>
    <row r="11741" spans="1:5">
      <c r="A11741" t="s">
        <v>24</v>
      </c>
      <c r="B11741">
        <v>2014</v>
      </c>
      <c r="C11741">
        <v>53</v>
      </c>
      <c r="D11741">
        <v>95</v>
      </c>
      <c r="E11741">
        <v>47036</v>
      </c>
    </row>
    <row r="11742" spans="1:5">
      <c r="A11742" t="s">
        <v>25</v>
      </c>
      <c r="B11742">
        <v>2014</v>
      </c>
      <c r="C11742">
        <v>53</v>
      </c>
      <c r="D11742">
        <v>37</v>
      </c>
      <c r="E11742">
        <v>5216</v>
      </c>
    </row>
    <row r="11743" spans="1:5">
      <c r="A11743" t="s">
        <v>26</v>
      </c>
      <c r="B11743">
        <v>2014</v>
      </c>
      <c r="C11743">
        <v>53</v>
      </c>
      <c r="D11743">
        <v>16</v>
      </c>
      <c r="E11743">
        <v>26779</v>
      </c>
    </row>
    <row r="11744" spans="1:5">
      <c r="A11744" t="s">
        <v>27</v>
      </c>
      <c r="B11744">
        <v>2014</v>
      </c>
      <c r="C11744">
        <v>53</v>
      </c>
      <c r="D11744">
        <v>32</v>
      </c>
      <c r="E11744">
        <v>5304</v>
      </c>
    </row>
    <row r="11745" spans="1:5">
      <c r="A11745" t="s">
        <v>28</v>
      </c>
      <c r="B11745">
        <v>2014</v>
      </c>
      <c r="C11745">
        <v>53</v>
      </c>
      <c r="D11745">
        <v>19</v>
      </c>
      <c r="E11745">
        <v>19204</v>
      </c>
    </row>
    <row r="11746" spans="1:5">
      <c r="A11746" t="s">
        <v>29</v>
      </c>
      <c r="B11746">
        <v>2014</v>
      </c>
      <c r="C11746">
        <v>53</v>
      </c>
      <c r="D11746">
        <v>76</v>
      </c>
      <c r="E11746">
        <v>47161</v>
      </c>
    </row>
    <row r="11747" spans="1:5">
      <c r="A11747" t="s">
        <v>30</v>
      </c>
      <c r="B11747">
        <v>2014</v>
      </c>
      <c r="C11747">
        <v>53</v>
      </c>
      <c r="D11747">
        <v>30</v>
      </c>
      <c r="E11747">
        <v>4492</v>
      </c>
    </row>
    <row r="11748" spans="1:5">
      <c r="A11748" t="s">
        <v>31</v>
      </c>
      <c r="B11748">
        <v>2014</v>
      </c>
      <c r="C11748">
        <v>53</v>
      </c>
      <c r="D11748">
        <v>22</v>
      </c>
      <c r="E11748">
        <v>7860</v>
      </c>
    </row>
    <row r="11749" spans="1:5">
      <c r="A11749" t="s">
        <v>32</v>
      </c>
      <c r="B11749">
        <v>2014</v>
      </c>
      <c r="C11749">
        <v>53</v>
      </c>
      <c r="D11749">
        <v>46</v>
      </c>
      <c r="E11749">
        <v>19037</v>
      </c>
    </row>
    <row r="11750" spans="1:5">
      <c r="A11750" t="s">
        <v>33</v>
      </c>
      <c r="B11750">
        <v>2014</v>
      </c>
      <c r="C11750">
        <v>53</v>
      </c>
      <c r="D11750">
        <v>52</v>
      </c>
      <c r="E11750">
        <v>11120</v>
      </c>
    </row>
    <row r="11751" spans="1:5">
      <c r="A11751" t="s">
        <v>34</v>
      </c>
      <c r="B11751">
        <v>2014</v>
      </c>
      <c r="C11751">
        <v>53</v>
      </c>
      <c r="D11751">
        <v>15</v>
      </c>
      <c r="E11751">
        <v>3775</v>
      </c>
    </row>
    <row r="11752" spans="1:5">
      <c r="A11752" t="s">
        <v>35</v>
      </c>
      <c r="B11752">
        <v>2014</v>
      </c>
      <c r="C11752">
        <v>53</v>
      </c>
      <c r="D11752">
        <v>53</v>
      </c>
      <c r="E11752">
        <v>20279</v>
      </c>
    </row>
    <row r="11753" spans="1:5">
      <c r="A11753" t="s">
        <v>36</v>
      </c>
      <c r="B11753">
        <v>2014</v>
      </c>
      <c r="C11753">
        <v>53</v>
      </c>
      <c r="D11753">
        <v>23</v>
      </c>
      <c r="E11753">
        <v>6040</v>
      </c>
    </row>
    <row r="11754" spans="1:5">
      <c r="A11754" t="s">
        <v>37</v>
      </c>
      <c r="B11754">
        <v>2014</v>
      </c>
      <c r="C11754">
        <v>53</v>
      </c>
      <c r="D11754">
        <v>11</v>
      </c>
      <c r="E11754">
        <v>2027</v>
      </c>
    </row>
    <row r="11755" spans="1:5">
      <c r="A11755" t="s">
        <v>38</v>
      </c>
      <c r="B11755">
        <v>2014</v>
      </c>
      <c r="C11755">
        <v>53</v>
      </c>
      <c r="D11755">
        <v>16</v>
      </c>
      <c r="E11755">
        <v>2145</v>
      </c>
    </row>
    <row r="11756" spans="1:5">
      <c r="A11756" t="s">
        <v>39</v>
      </c>
      <c r="B11756">
        <v>2014</v>
      </c>
      <c r="C11756">
        <v>53</v>
      </c>
      <c r="D11756">
        <v>29</v>
      </c>
      <c r="E11756">
        <v>11241</v>
      </c>
    </row>
    <row r="11757" spans="1:5">
      <c r="A11757" t="s">
        <v>40</v>
      </c>
      <c r="B11757">
        <v>2014</v>
      </c>
      <c r="C11757">
        <v>53</v>
      </c>
      <c r="D11757">
        <v>26</v>
      </c>
      <c r="E11757">
        <v>3464</v>
      </c>
    </row>
    <row r="11758" spans="1:5">
      <c r="A11758" t="s">
        <v>41</v>
      </c>
      <c r="B11758">
        <v>2014</v>
      </c>
      <c r="C11758">
        <v>53</v>
      </c>
      <c r="D11758">
        <v>26</v>
      </c>
      <c r="E11758">
        <v>7298</v>
      </c>
    </row>
    <row r="11759" spans="1:5">
      <c r="A11759" t="s">
        <v>42</v>
      </c>
      <c r="B11759">
        <v>2014</v>
      </c>
      <c r="C11759">
        <v>53</v>
      </c>
      <c r="D11759">
        <v>25</v>
      </c>
      <c r="E11759">
        <v>10371</v>
      </c>
    </row>
    <row r="11760" spans="1:5">
      <c r="A11760" t="s">
        <v>43</v>
      </c>
      <c r="B11760">
        <v>2014</v>
      </c>
      <c r="C11760">
        <v>53</v>
      </c>
      <c r="D11760">
        <v>147</v>
      </c>
      <c r="E11760">
        <v>9187</v>
      </c>
    </row>
    <row r="11761" spans="1:5">
      <c r="A11761" t="s">
        <v>44</v>
      </c>
      <c r="B11761">
        <v>2014</v>
      </c>
      <c r="C11761">
        <v>53</v>
      </c>
      <c r="D11761">
        <v>50</v>
      </c>
      <c r="E11761">
        <v>9080</v>
      </c>
    </row>
    <row r="11762" spans="1:5">
      <c r="A11762" t="s">
        <v>45</v>
      </c>
      <c r="B11762">
        <v>2014</v>
      </c>
      <c r="C11762">
        <v>53</v>
      </c>
      <c r="D11762">
        <v>9</v>
      </c>
      <c r="E11762">
        <v>1482</v>
      </c>
    </row>
    <row r="11763" spans="1:5">
      <c r="A11763" t="s">
        <v>46</v>
      </c>
      <c r="B11763">
        <v>2014</v>
      </c>
      <c r="C11763">
        <v>53</v>
      </c>
      <c r="D11763">
        <v>51</v>
      </c>
      <c r="E11763">
        <v>11942</v>
      </c>
    </row>
    <row r="11764" spans="1:5">
      <c r="A11764" t="s">
        <v>47</v>
      </c>
      <c r="B11764">
        <v>2014</v>
      </c>
      <c r="C11764">
        <v>53</v>
      </c>
      <c r="D11764">
        <v>17</v>
      </c>
      <c r="E11764">
        <v>2001</v>
      </c>
    </row>
    <row r="11765" spans="1:5">
      <c r="A11765" t="s">
        <v>48</v>
      </c>
      <c r="B11765">
        <v>2014</v>
      </c>
      <c r="C11765">
        <v>53</v>
      </c>
      <c r="D11765">
        <v>16</v>
      </c>
      <c r="E11765">
        <v>2372</v>
      </c>
    </row>
    <row r="11766" spans="1:5">
      <c r="A11766" t="s">
        <v>49</v>
      </c>
      <c r="B11766">
        <v>2014</v>
      </c>
      <c r="C11766">
        <v>53</v>
      </c>
      <c r="D11766">
        <v>43</v>
      </c>
      <c r="E11766">
        <v>9856</v>
      </c>
    </row>
    <row r="11767" spans="1:5">
      <c r="A11767" t="s">
        <v>50</v>
      </c>
      <c r="B11767">
        <v>2014</v>
      </c>
      <c r="C11767">
        <v>53</v>
      </c>
      <c r="D11767">
        <v>20</v>
      </c>
      <c r="E11767">
        <v>3956</v>
      </c>
    </row>
    <row r="11768" spans="1:5">
      <c r="A11768" t="s">
        <v>51</v>
      </c>
      <c r="B11768">
        <v>2014</v>
      </c>
      <c r="C11768">
        <v>53</v>
      </c>
      <c r="D11768">
        <v>14</v>
      </c>
      <c r="E11768">
        <v>4217</v>
      </c>
    </row>
    <row r="11769" spans="1:5">
      <c r="A11769" t="s">
        <v>52</v>
      </c>
      <c r="B11769">
        <v>2014</v>
      </c>
      <c r="C11769">
        <v>53</v>
      </c>
      <c r="D11769">
        <v>25</v>
      </c>
      <c r="E11769">
        <v>5700</v>
      </c>
    </row>
    <row r="11770" spans="1:5">
      <c r="A11770" t="s">
        <v>53</v>
      </c>
      <c r="B11770">
        <v>2014</v>
      </c>
      <c r="C11770">
        <v>53</v>
      </c>
      <c r="D11770">
        <v>51</v>
      </c>
      <c r="E11770">
        <v>6310</v>
      </c>
    </row>
    <row r="11771" spans="1:5">
      <c r="A11771" t="s">
        <v>54</v>
      </c>
      <c r="B11771">
        <v>2014</v>
      </c>
      <c r="C11771">
        <v>53</v>
      </c>
      <c r="D11771">
        <v>80</v>
      </c>
      <c r="E11771">
        <v>14873</v>
      </c>
    </row>
    <row r="11772" spans="1:5">
      <c r="A11772" t="s">
        <v>55</v>
      </c>
      <c r="B11772">
        <v>2014</v>
      </c>
      <c r="C11772">
        <v>53</v>
      </c>
      <c r="D11772">
        <v>41</v>
      </c>
      <c r="E11772">
        <v>18298</v>
      </c>
    </row>
    <row r="11773" spans="1:5">
      <c r="A11773" t="s">
        <v>56</v>
      </c>
      <c r="B11773">
        <v>2014</v>
      </c>
      <c r="C11773">
        <v>53</v>
      </c>
      <c r="D11773">
        <v>12</v>
      </c>
      <c r="E11773">
        <v>2205</v>
      </c>
    </row>
    <row r="11774" spans="1:5">
      <c r="A11774" t="s">
        <v>57</v>
      </c>
      <c r="B11774">
        <v>2014</v>
      </c>
      <c r="C11774">
        <v>53</v>
      </c>
      <c r="D11774">
        <v>124</v>
      </c>
      <c r="E11774">
        <v>98934</v>
      </c>
    </row>
    <row r="11775" spans="1:5">
      <c r="A11775" t="s">
        <v>58</v>
      </c>
      <c r="B11775">
        <v>2014</v>
      </c>
      <c r="C11775">
        <v>53</v>
      </c>
      <c r="D11775">
        <v>36</v>
      </c>
      <c r="E11775">
        <v>1384</v>
      </c>
    </row>
    <row r="11776" spans="1:5">
      <c r="A11776" t="s">
        <v>59</v>
      </c>
      <c r="B11776">
        <v>2014</v>
      </c>
      <c r="C11776">
        <v>53</v>
      </c>
      <c r="D11776">
        <v>48</v>
      </c>
      <c r="E11776">
        <v>15135</v>
      </c>
    </row>
    <row r="11777" spans="1:5">
      <c r="A11777" t="s">
        <v>60</v>
      </c>
      <c r="B11777">
        <v>2014</v>
      </c>
      <c r="C11777">
        <v>53</v>
      </c>
      <c r="D11777">
        <v>28</v>
      </c>
      <c r="E11777">
        <v>4486</v>
      </c>
    </row>
    <row r="11778" spans="1:5">
      <c r="A11778" t="s">
        <v>61</v>
      </c>
      <c r="B11778">
        <v>2014</v>
      </c>
      <c r="C11778">
        <v>53</v>
      </c>
      <c r="D11778">
        <v>25</v>
      </c>
      <c r="E11778">
        <v>4760</v>
      </c>
    </row>
    <row r="11779" spans="1:5">
      <c r="A11779" t="s">
        <v>64</v>
      </c>
      <c r="B11779">
        <v>2014</v>
      </c>
      <c r="C11779">
        <v>53</v>
      </c>
      <c r="D11779">
        <v>7</v>
      </c>
      <c r="E11779">
        <v>5359</v>
      </c>
    </row>
    <row r="11780" spans="1:5">
      <c r="A11780" t="s">
        <v>63</v>
      </c>
      <c r="B11780">
        <v>2014</v>
      </c>
      <c r="C11780">
        <v>53</v>
      </c>
      <c r="D11780">
        <v>1</v>
      </c>
      <c r="E11780">
        <v>431</v>
      </c>
    </row>
    <row r="11781" spans="1:5">
      <c r="A11781" t="s">
        <v>62</v>
      </c>
      <c r="B11781">
        <v>2014</v>
      </c>
      <c r="C11781">
        <v>53</v>
      </c>
      <c r="D11781">
        <v>66</v>
      </c>
      <c r="E11781">
        <v>94559</v>
      </c>
    </row>
    <row r="11782" spans="1:5">
      <c r="A11782" t="s">
        <v>6</v>
      </c>
      <c r="B11782">
        <v>2015</v>
      </c>
      <c r="C11782">
        <v>1</v>
      </c>
      <c r="D11782">
        <v>23</v>
      </c>
      <c r="E11782">
        <v>9670</v>
      </c>
    </row>
    <row r="11783" spans="1:5">
      <c r="A11783" t="s">
        <v>12</v>
      </c>
      <c r="B11783">
        <v>2015</v>
      </c>
      <c r="C11783">
        <v>1</v>
      </c>
      <c r="D11783">
        <v>8</v>
      </c>
      <c r="E11783">
        <v>1128</v>
      </c>
    </row>
    <row r="11784" spans="1:5">
      <c r="A11784" t="s">
        <v>13</v>
      </c>
      <c r="B11784">
        <v>2015</v>
      </c>
      <c r="C11784">
        <v>1</v>
      </c>
      <c r="D11784">
        <v>60</v>
      </c>
      <c r="E11784">
        <v>24043</v>
      </c>
    </row>
    <row r="11785" spans="1:5">
      <c r="A11785" t="s">
        <v>14</v>
      </c>
      <c r="B11785">
        <v>2015</v>
      </c>
      <c r="C11785">
        <v>1</v>
      </c>
      <c r="D11785">
        <v>19</v>
      </c>
      <c r="E11785">
        <v>6068</v>
      </c>
    </row>
    <row r="11786" spans="1:5">
      <c r="A11786" t="s">
        <v>15</v>
      </c>
      <c r="B11786">
        <v>2015</v>
      </c>
      <c r="C11786">
        <v>1</v>
      </c>
      <c r="D11786">
        <v>157</v>
      </c>
      <c r="E11786">
        <v>46662</v>
      </c>
    </row>
    <row r="11787" spans="1:5">
      <c r="A11787" t="s">
        <v>16</v>
      </c>
      <c r="B11787">
        <v>2015</v>
      </c>
      <c r="C11787">
        <v>1</v>
      </c>
      <c r="D11787">
        <v>6</v>
      </c>
      <c r="E11787">
        <v>3762</v>
      </c>
    </row>
    <row r="11788" spans="1:5">
      <c r="A11788" t="s">
        <v>17</v>
      </c>
      <c r="B11788">
        <v>2015</v>
      </c>
      <c r="C11788">
        <v>1</v>
      </c>
      <c r="D11788">
        <v>16</v>
      </c>
      <c r="E11788">
        <v>2723</v>
      </c>
    </row>
    <row r="11789" spans="1:5">
      <c r="A11789" t="s">
        <v>18</v>
      </c>
      <c r="B11789">
        <v>2015</v>
      </c>
      <c r="C11789">
        <v>1</v>
      </c>
      <c r="D11789">
        <v>9</v>
      </c>
      <c r="E11789">
        <v>2140</v>
      </c>
    </row>
    <row r="11790" spans="1:5">
      <c r="A11790" t="s">
        <v>19</v>
      </c>
      <c r="B11790">
        <v>2015</v>
      </c>
      <c r="C11790">
        <v>1</v>
      </c>
      <c r="D11790">
        <v>2</v>
      </c>
      <c r="E11790">
        <v>1431</v>
      </c>
    </row>
    <row r="11791" spans="1:5">
      <c r="A11791" t="s">
        <v>20</v>
      </c>
      <c r="B11791">
        <v>2015</v>
      </c>
      <c r="C11791">
        <v>1</v>
      </c>
      <c r="D11791">
        <v>0</v>
      </c>
      <c r="E11791">
        <v>0</v>
      </c>
    </row>
    <row r="11792" spans="1:5">
      <c r="A11792" t="s">
        <v>21</v>
      </c>
      <c r="B11792">
        <v>2015</v>
      </c>
      <c r="C11792">
        <v>1</v>
      </c>
      <c r="D11792">
        <v>34</v>
      </c>
      <c r="E11792">
        <v>24453</v>
      </c>
    </row>
    <row r="11793" spans="1:5">
      <c r="A11793" t="s">
        <v>22</v>
      </c>
      <c r="B11793">
        <v>2015</v>
      </c>
      <c r="C11793">
        <v>1</v>
      </c>
      <c r="D11793">
        <v>19</v>
      </c>
      <c r="E11793">
        <v>2794</v>
      </c>
    </row>
    <row r="11794" spans="1:5">
      <c r="A11794" t="s">
        <v>23</v>
      </c>
      <c r="B11794">
        <v>2015</v>
      </c>
      <c r="C11794">
        <v>1</v>
      </c>
      <c r="D11794">
        <v>10</v>
      </c>
      <c r="E11794">
        <v>3796</v>
      </c>
    </row>
    <row r="11795" spans="1:5">
      <c r="A11795" t="s">
        <v>24</v>
      </c>
      <c r="B11795">
        <v>2015</v>
      </c>
      <c r="C11795">
        <v>1</v>
      </c>
      <c r="D11795">
        <v>93</v>
      </c>
      <c r="E11795">
        <v>45457</v>
      </c>
    </row>
    <row r="11796" spans="1:5">
      <c r="A11796" t="s">
        <v>25</v>
      </c>
      <c r="B11796">
        <v>2015</v>
      </c>
      <c r="C11796">
        <v>1</v>
      </c>
      <c r="D11796">
        <v>36</v>
      </c>
      <c r="E11796">
        <v>7011</v>
      </c>
    </row>
    <row r="11797" spans="1:5">
      <c r="A11797" t="s">
        <v>26</v>
      </c>
      <c r="B11797">
        <v>2015</v>
      </c>
      <c r="C11797">
        <v>1</v>
      </c>
      <c r="D11797">
        <v>12</v>
      </c>
      <c r="E11797">
        <v>2590</v>
      </c>
    </row>
    <row r="11798" spans="1:5">
      <c r="A11798" t="s">
        <v>27</v>
      </c>
      <c r="B11798">
        <v>2015</v>
      </c>
      <c r="C11798">
        <v>1</v>
      </c>
      <c r="D11798">
        <v>31</v>
      </c>
      <c r="E11798">
        <v>6271</v>
      </c>
    </row>
    <row r="11799" spans="1:5">
      <c r="A11799" t="s">
        <v>28</v>
      </c>
      <c r="B11799">
        <v>2015</v>
      </c>
      <c r="C11799">
        <v>1</v>
      </c>
      <c r="D11799">
        <v>20</v>
      </c>
      <c r="E11799">
        <v>20906</v>
      </c>
    </row>
    <row r="11800" spans="1:5">
      <c r="A11800" t="s">
        <v>29</v>
      </c>
      <c r="B11800">
        <v>2015</v>
      </c>
      <c r="C11800">
        <v>1</v>
      </c>
      <c r="D11800">
        <v>75</v>
      </c>
      <c r="E11800">
        <v>44525</v>
      </c>
    </row>
    <row r="11801" spans="1:5">
      <c r="A11801" t="s">
        <v>30</v>
      </c>
      <c r="B11801">
        <v>2015</v>
      </c>
      <c r="C11801">
        <v>1</v>
      </c>
      <c r="D11801">
        <v>30</v>
      </c>
      <c r="E11801">
        <v>5764</v>
      </c>
    </row>
    <row r="11802" spans="1:5">
      <c r="A11802" t="s">
        <v>31</v>
      </c>
      <c r="B11802">
        <v>2015</v>
      </c>
      <c r="C11802">
        <v>1</v>
      </c>
      <c r="D11802">
        <v>24</v>
      </c>
      <c r="E11802">
        <v>12406</v>
      </c>
    </row>
    <row r="11803" spans="1:5">
      <c r="A11803" t="s">
        <v>32</v>
      </c>
      <c r="B11803">
        <v>2015</v>
      </c>
      <c r="C11803">
        <v>1</v>
      </c>
      <c r="D11803">
        <v>47</v>
      </c>
      <c r="E11803">
        <v>26555</v>
      </c>
    </row>
    <row r="11804" spans="1:5">
      <c r="A11804" t="s">
        <v>33</v>
      </c>
      <c r="B11804">
        <v>2015</v>
      </c>
      <c r="C11804">
        <v>1</v>
      </c>
      <c r="D11804">
        <v>52</v>
      </c>
      <c r="E11804">
        <v>16631</v>
      </c>
    </row>
    <row r="11805" spans="1:5">
      <c r="A11805" t="s">
        <v>34</v>
      </c>
      <c r="B11805">
        <v>2015</v>
      </c>
      <c r="C11805">
        <v>1</v>
      </c>
      <c r="D11805">
        <v>15</v>
      </c>
      <c r="E11805">
        <v>4474</v>
      </c>
    </row>
    <row r="11806" spans="1:5">
      <c r="A11806" t="s">
        <v>35</v>
      </c>
      <c r="B11806">
        <v>2015</v>
      </c>
      <c r="C11806">
        <v>1</v>
      </c>
      <c r="D11806">
        <v>53</v>
      </c>
      <c r="E11806">
        <v>19785</v>
      </c>
    </row>
    <row r="11807" spans="1:5">
      <c r="A11807" t="s">
        <v>36</v>
      </c>
      <c r="B11807">
        <v>2015</v>
      </c>
      <c r="C11807">
        <v>1</v>
      </c>
      <c r="D11807">
        <v>23</v>
      </c>
      <c r="E11807">
        <v>7620</v>
      </c>
    </row>
    <row r="11808" spans="1:5">
      <c r="A11808" t="s">
        <v>37</v>
      </c>
      <c r="B11808">
        <v>2015</v>
      </c>
      <c r="C11808">
        <v>1</v>
      </c>
      <c r="D11808">
        <v>11</v>
      </c>
      <c r="E11808">
        <v>3059</v>
      </c>
    </row>
    <row r="11809" spans="1:5">
      <c r="A11809" t="s">
        <v>38</v>
      </c>
      <c r="B11809">
        <v>2015</v>
      </c>
      <c r="C11809">
        <v>1</v>
      </c>
      <c r="D11809">
        <v>15</v>
      </c>
      <c r="E11809">
        <v>2869</v>
      </c>
    </row>
    <row r="11810" spans="1:5">
      <c r="A11810" t="s">
        <v>39</v>
      </c>
      <c r="B11810">
        <v>2015</v>
      </c>
      <c r="C11810">
        <v>1</v>
      </c>
      <c r="D11810">
        <v>27</v>
      </c>
      <c r="E11810">
        <v>12364</v>
      </c>
    </row>
    <row r="11811" spans="1:5">
      <c r="A11811" t="s">
        <v>40</v>
      </c>
      <c r="B11811">
        <v>2015</v>
      </c>
      <c r="C11811">
        <v>1</v>
      </c>
      <c r="D11811">
        <v>26</v>
      </c>
      <c r="E11811">
        <v>4413</v>
      </c>
    </row>
    <row r="11812" spans="1:5">
      <c r="A11812" t="s">
        <v>41</v>
      </c>
      <c r="B11812">
        <v>2015</v>
      </c>
      <c r="C11812">
        <v>1</v>
      </c>
      <c r="D11812">
        <v>26</v>
      </c>
      <c r="E11812">
        <v>9467</v>
      </c>
    </row>
    <row r="11813" spans="1:5">
      <c r="A11813" t="s">
        <v>42</v>
      </c>
      <c r="B11813">
        <v>2015</v>
      </c>
      <c r="C11813">
        <v>1</v>
      </c>
      <c r="D11813">
        <v>26</v>
      </c>
      <c r="E11813">
        <v>12819</v>
      </c>
    </row>
    <row r="11814" spans="1:5">
      <c r="A11814" t="s">
        <v>43</v>
      </c>
      <c r="B11814">
        <v>2015</v>
      </c>
      <c r="C11814">
        <v>1</v>
      </c>
      <c r="D11814">
        <v>84</v>
      </c>
      <c r="E11814">
        <v>8795</v>
      </c>
    </row>
    <row r="11815" spans="1:5">
      <c r="A11815" t="s">
        <v>44</v>
      </c>
      <c r="B11815">
        <v>2015</v>
      </c>
      <c r="C11815">
        <v>1</v>
      </c>
      <c r="D11815">
        <v>52</v>
      </c>
      <c r="E11815">
        <v>14960</v>
      </c>
    </row>
    <row r="11816" spans="1:5">
      <c r="A11816" t="s">
        <v>45</v>
      </c>
      <c r="B11816">
        <v>2015</v>
      </c>
      <c r="C11816">
        <v>1</v>
      </c>
      <c r="D11816">
        <v>10</v>
      </c>
      <c r="E11816">
        <v>2043</v>
      </c>
    </row>
    <row r="11817" spans="1:5">
      <c r="A11817" t="s">
        <v>46</v>
      </c>
      <c r="B11817">
        <v>2015</v>
      </c>
      <c r="C11817">
        <v>1</v>
      </c>
      <c r="D11817">
        <v>57</v>
      </c>
      <c r="E11817">
        <v>13987</v>
      </c>
    </row>
    <row r="11818" spans="1:5">
      <c r="A11818" t="s">
        <v>47</v>
      </c>
      <c r="B11818">
        <v>2015</v>
      </c>
      <c r="C11818">
        <v>1</v>
      </c>
      <c r="D11818">
        <v>19</v>
      </c>
      <c r="E11818">
        <v>3263</v>
      </c>
    </row>
    <row r="11819" spans="1:5">
      <c r="A11819" t="s">
        <v>48</v>
      </c>
      <c r="B11819">
        <v>2015</v>
      </c>
      <c r="C11819">
        <v>1</v>
      </c>
      <c r="D11819">
        <v>17</v>
      </c>
      <c r="E11819">
        <v>4123</v>
      </c>
    </row>
    <row r="11820" spans="1:5">
      <c r="A11820" t="s">
        <v>49</v>
      </c>
      <c r="B11820">
        <v>2015</v>
      </c>
      <c r="C11820">
        <v>1</v>
      </c>
      <c r="D11820">
        <v>44</v>
      </c>
      <c r="E11820">
        <v>12447</v>
      </c>
    </row>
    <row r="11821" spans="1:5">
      <c r="A11821" t="s">
        <v>50</v>
      </c>
      <c r="B11821">
        <v>2015</v>
      </c>
      <c r="C11821">
        <v>1</v>
      </c>
      <c r="D11821">
        <v>20</v>
      </c>
      <c r="E11821">
        <v>5084</v>
      </c>
    </row>
    <row r="11822" spans="1:5">
      <c r="A11822" t="s">
        <v>51</v>
      </c>
      <c r="B11822">
        <v>2015</v>
      </c>
      <c r="C11822">
        <v>1</v>
      </c>
      <c r="D11822">
        <v>12</v>
      </c>
      <c r="E11822">
        <v>4898</v>
      </c>
    </row>
    <row r="11823" spans="1:5">
      <c r="A11823" t="s">
        <v>52</v>
      </c>
      <c r="B11823">
        <v>2015</v>
      </c>
      <c r="C11823">
        <v>1</v>
      </c>
      <c r="D11823">
        <v>25</v>
      </c>
      <c r="E11823">
        <v>6130</v>
      </c>
    </row>
    <row r="11824" spans="1:5">
      <c r="A11824" t="s">
        <v>53</v>
      </c>
      <c r="B11824">
        <v>2015</v>
      </c>
      <c r="C11824">
        <v>1</v>
      </c>
      <c r="D11824">
        <v>49</v>
      </c>
      <c r="E11824">
        <v>9649</v>
      </c>
    </row>
    <row r="11825" spans="1:5">
      <c r="A11825" t="s">
        <v>54</v>
      </c>
      <c r="B11825">
        <v>2015</v>
      </c>
      <c r="C11825">
        <v>1</v>
      </c>
      <c r="D11825">
        <v>84</v>
      </c>
      <c r="E11825">
        <v>19587</v>
      </c>
    </row>
    <row r="11826" spans="1:5">
      <c r="A11826" t="s">
        <v>55</v>
      </c>
      <c r="B11826">
        <v>2015</v>
      </c>
      <c r="C11826">
        <v>1</v>
      </c>
      <c r="D11826">
        <v>43</v>
      </c>
      <c r="E11826">
        <v>21202</v>
      </c>
    </row>
    <row r="11827" spans="1:5">
      <c r="A11827" t="s">
        <v>56</v>
      </c>
      <c r="B11827">
        <v>2015</v>
      </c>
      <c r="C11827">
        <v>1</v>
      </c>
      <c r="D11827">
        <v>12</v>
      </c>
      <c r="E11827">
        <v>3480</v>
      </c>
    </row>
    <row r="11828" spans="1:5">
      <c r="A11828" t="s">
        <v>57</v>
      </c>
      <c r="B11828">
        <v>2015</v>
      </c>
      <c r="C11828">
        <v>1</v>
      </c>
      <c r="D11828">
        <v>124</v>
      </c>
      <c r="E11828">
        <v>87494</v>
      </c>
    </row>
    <row r="11829" spans="1:5">
      <c r="A11829" t="s">
        <v>58</v>
      </c>
      <c r="B11829">
        <v>2015</v>
      </c>
      <c r="C11829">
        <v>1</v>
      </c>
      <c r="D11829">
        <v>41</v>
      </c>
      <c r="E11829">
        <v>4339</v>
      </c>
    </row>
    <row r="11830" spans="1:5">
      <c r="A11830" t="s">
        <v>59</v>
      </c>
      <c r="B11830">
        <v>2015</v>
      </c>
      <c r="C11830">
        <v>1</v>
      </c>
      <c r="D11830">
        <v>44</v>
      </c>
      <c r="E11830">
        <v>15690</v>
      </c>
    </row>
    <row r="11831" spans="1:5">
      <c r="A11831" t="s">
        <v>60</v>
      </c>
      <c r="B11831">
        <v>2015</v>
      </c>
      <c r="C11831">
        <v>1</v>
      </c>
      <c r="D11831">
        <v>29</v>
      </c>
      <c r="E11831">
        <v>5955</v>
      </c>
    </row>
    <row r="11832" spans="1:5">
      <c r="A11832" t="s">
        <v>61</v>
      </c>
      <c r="B11832">
        <v>2015</v>
      </c>
      <c r="C11832">
        <v>1</v>
      </c>
      <c r="D11832">
        <v>24</v>
      </c>
      <c r="E11832">
        <v>5880</v>
      </c>
    </row>
    <row r="11833" spans="1:5">
      <c r="A11833" t="s">
        <v>64</v>
      </c>
      <c r="B11833">
        <v>2015</v>
      </c>
      <c r="C11833">
        <v>1</v>
      </c>
      <c r="D11833">
        <v>6</v>
      </c>
      <c r="E11833">
        <v>4910</v>
      </c>
    </row>
    <row r="11834" spans="1:5">
      <c r="A11834" t="s">
        <v>63</v>
      </c>
      <c r="B11834">
        <v>2015</v>
      </c>
      <c r="C11834">
        <v>1</v>
      </c>
      <c r="D11834">
        <v>1</v>
      </c>
      <c r="E11834">
        <v>366</v>
      </c>
    </row>
    <row r="11835" spans="1:5">
      <c r="A11835" t="s">
        <v>62</v>
      </c>
      <c r="B11835">
        <v>2015</v>
      </c>
      <c r="C11835">
        <v>1</v>
      </c>
      <c r="D11835">
        <v>93</v>
      </c>
      <c r="E11835">
        <v>101659</v>
      </c>
    </row>
    <row r="11836" spans="1:5">
      <c r="A11836" t="s">
        <v>6</v>
      </c>
      <c r="B11836">
        <v>2015</v>
      </c>
      <c r="C11836">
        <v>2</v>
      </c>
      <c r="D11836">
        <v>23</v>
      </c>
      <c r="E11836">
        <v>10737</v>
      </c>
    </row>
    <row r="11837" spans="1:5">
      <c r="A11837" t="s">
        <v>12</v>
      </c>
      <c r="B11837">
        <v>2015</v>
      </c>
      <c r="C11837">
        <v>2</v>
      </c>
      <c r="D11837">
        <v>6</v>
      </c>
      <c r="E11837">
        <v>1066</v>
      </c>
    </row>
    <row r="11838" spans="1:5">
      <c r="A11838" t="s">
        <v>13</v>
      </c>
      <c r="B11838">
        <v>2015</v>
      </c>
      <c r="C11838">
        <v>2</v>
      </c>
      <c r="D11838">
        <v>54</v>
      </c>
      <c r="E11838">
        <v>20932</v>
      </c>
    </row>
    <row r="11839" spans="1:5">
      <c r="A11839" t="s">
        <v>14</v>
      </c>
      <c r="B11839">
        <v>2015</v>
      </c>
      <c r="C11839">
        <v>2</v>
      </c>
      <c r="D11839">
        <v>17</v>
      </c>
      <c r="E11839">
        <v>5084</v>
      </c>
    </row>
    <row r="11840" spans="1:5">
      <c r="A11840" t="s">
        <v>15</v>
      </c>
      <c r="B11840">
        <v>2015</v>
      </c>
      <c r="C11840">
        <v>2</v>
      </c>
      <c r="D11840">
        <v>152</v>
      </c>
      <c r="E11840">
        <v>47675</v>
      </c>
    </row>
    <row r="11841" spans="1:5">
      <c r="A11841" t="s">
        <v>16</v>
      </c>
      <c r="B11841">
        <v>2015</v>
      </c>
      <c r="C11841">
        <v>2</v>
      </c>
      <c r="D11841">
        <v>6</v>
      </c>
      <c r="E11841">
        <v>3529</v>
      </c>
    </row>
    <row r="11842" spans="1:5">
      <c r="A11842" t="s">
        <v>17</v>
      </c>
      <c r="B11842">
        <v>2015</v>
      </c>
      <c r="C11842">
        <v>2</v>
      </c>
      <c r="D11842">
        <v>22</v>
      </c>
      <c r="E11842">
        <v>4085</v>
      </c>
    </row>
    <row r="11843" spans="1:5">
      <c r="A11843" t="s">
        <v>18</v>
      </c>
      <c r="B11843">
        <v>2015</v>
      </c>
      <c r="C11843">
        <v>2</v>
      </c>
      <c r="D11843">
        <v>13</v>
      </c>
      <c r="E11843">
        <v>3243</v>
      </c>
    </row>
    <row r="11844" spans="1:5">
      <c r="A11844" t="s">
        <v>19</v>
      </c>
      <c r="B11844">
        <v>2015</v>
      </c>
      <c r="C11844">
        <v>2</v>
      </c>
      <c r="D11844">
        <v>2</v>
      </c>
      <c r="E11844">
        <v>1808</v>
      </c>
    </row>
    <row r="11845" spans="1:5">
      <c r="A11845" t="s">
        <v>20</v>
      </c>
      <c r="B11845">
        <v>2015</v>
      </c>
      <c r="C11845">
        <v>2</v>
      </c>
      <c r="D11845">
        <v>0</v>
      </c>
      <c r="E11845">
        <v>0</v>
      </c>
    </row>
    <row r="11846" spans="1:5">
      <c r="A11846" t="s">
        <v>21</v>
      </c>
      <c r="B11846">
        <v>2015</v>
      </c>
      <c r="C11846">
        <v>2</v>
      </c>
      <c r="D11846">
        <v>33</v>
      </c>
      <c r="E11846">
        <v>22534</v>
      </c>
    </row>
    <row r="11847" spans="1:5">
      <c r="A11847" t="s">
        <v>22</v>
      </c>
      <c r="B11847">
        <v>2015</v>
      </c>
      <c r="C11847">
        <v>2</v>
      </c>
      <c r="D11847">
        <v>18</v>
      </c>
      <c r="E11847">
        <v>2713</v>
      </c>
    </row>
    <row r="11848" spans="1:5">
      <c r="A11848" t="s">
        <v>23</v>
      </c>
      <c r="B11848">
        <v>2015</v>
      </c>
      <c r="C11848">
        <v>2</v>
      </c>
      <c r="D11848">
        <v>8</v>
      </c>
      <c r="E11848">
        <v>3276</v>
      </c>
    </row>
    <row r="11849" spans="1:5">
      <c r="A11849" t="s">
        <v>24</v>
      </c>
      <c r="B11849">
        <v>2015</v>
      </c>
      <c r="C11849">
        <v>2</v>
      </c>
      <c r="D11849">
        <v>93</v>
      </c>
      <c r="E11849">
        <v>48417</v>
      </c>
    </row>
    <row r="11850" spans="1:5">
      <c r="A11850" t="s">
        <v>25</v>
      </c>
      <c r="B11850">
        <v>2015</v>
      </c>
      <c r="C11850">
        <v>2</v>
      </c>
      <c r="D11850">
        <v>38</v>
      </c>
      <c r="E11850">
        <v>8459</v>
      </c>
    </row>
    <row r="11851" spans="1:5">
      <c r="A11851" t="s">
        <v>26</v>
      </c>
      <c r="B11851">
        <v>2015</v>
      </c>
      <c r="C11851">
        <v>2</v>
      </c>
      <c r="D11851">
        <v>10</v>
      </c>
      <c r="E11851">
        <v>2507</v>
      </c>
    </row>
    <row r="11852" spans="1:5">
      <c r="A11852" t="s">
        <v>27</v>
      </c>
      <c r="B11852">
        <v>2015</v>
      </c>
      <c r="C11852">
        <v>2</v>
      </c>
      <c r="D11852">
        <v>30</v>
      </c>
      <c r="E11852">
        <v>6816</v>
      </c>
    </row>
    <row r="11853" spans="1:5">
      <c r="A11853" t="s">
        <v>28</v>
      </c>
      <c r="B11853">
        <v>2015</v>
      </c>
      <c r="C11853">
        <v>2</v>
      </c>
      <c r="D11853">
        <v>21</v>
      </c>
      <c r="E11853">
        <v>22006</v>
      </c>
    </row>
    <row r="11854" spans="1:5">
      <c r="A11854" t="s">
        <v>29</v>
      </c>
      <c r="B11854">
        <v>2015</v>
      </c>
      <c r="C11854">
        <v>2</v>
      </c>
      <c r="D11854">
        <v>72</v>
      </c>
      <c r="E11854">
        <v>42261</v>
      </c>
    </row>
    <row r="11855" spans="1:5">
      <c r="A11855" t="s">
        <v>30</v>
      </c>
      <c r="B11855">
        <v>2015</v>
      </c>
      <c r="C11855">
        <v>2</v>
      </c>
      <c r="D11855">
        <v>31</v>
      </c>
      <c r="E11855">
        <v>5893</v>
      </c>
    </row>
    <row r="11856" spans="1:5">
      <c r="A11856" t="s">
        <v>31</v>
      </c>
      <c r="B11856">
        <v>2015</v>
      </c>
      <c r="C11856">
        <v>2</v>
      </c>
      <c r="D11856">
        <v>24</v>
      </c>
      <c r="E11856">
        <v>11356</v>
      </c>
    </row>
    <row r="11857" spans="1:5">
      <c r="A11857" t="s">
        <v>32</v>
      </c>
      <c r="B11857">
        <v>2015</v>
      </c>
      <c r="C11857">
        <v>2</v>
      </c>
      <c r="D11857">
        <v>46</v>
      </c>
      <c r="E11857">
        <v>27312</v>
      </c>
    </row>
    <row r="11858" spans="1:5">
      <c r="A11858" t="s">
        <v>33</v>
      </c>
      <c r="B11858">
        <v>2015</v>
      </c>
      <c r="C11858">
        <v>2</v>
      </c>
      <c r="D11858">
        <v>54</v>
      </c>
      <c r="E11858">
        <v>17480</v>
      </c>
    </row>
    <row r="11859" spans="1:5">
      <c r="A11859" t="s">
        <v>34</v>
      </c>
      <c r="B11859">
        <v>2015</v>
      </c>
      <c r="C11859">
        <v>2</v>
      </c>
      <c r="D11859">
        <v>15</v>
      </c>
      <c r="E11859">
        <v>4946</v>
      </c>
    </row>
    <row r="11860" spans="1:5">
      <c r="A11860" t="s">
        <v>35</v>
      </c>
      <c r="B11860">
        <v>2015</v>
      </c>
      <c r="C11860">
        <v>2</v>
      </c>
      <c r="D11860">
        <v>47</v>
      </c>
      <c r="E11860">
        <v>19029</v>
      </c>
    </row>
    <row r="11861" spans="1:5">
      <c r="A11861" t="s">
        <v>36</v>
      </c>
      <c r="B11861">
        <v>2015</v>
      </c>
      <c r="C11861">
        <v>2</v>
      </c>
      <c r="D11861">
        <v>23</v>
      </c>
      <c r="E11861">
        <v>8465</v>
      </c>
    </row>
    <row r="11862" spans="1:5">
      <c r="A11862" t="s">
        <v>37</v>
      </c>
      <c r="B11862">
        <v>2015</v>
      </c>
      <c r="C11862">
        <v>2</v>
      </c>
      <c r="D11862">
        <v>11</v>
      </c>
      <c r="E11862">
        <v>3410</v>
      </c>
    </row>
    <row r="11863" spans="1:5">
      <c r="A11863" t="s">
        <v>38</v>
      </c>
      <c r="B11863">
        <v>2015</v>
      </c>
      <c r="C11863">
        <v>2</v>
      </c>
      <c r="D11863">
        <v>15</v>
      </c>
      <c r="E11863">
        <v>2795</v>
      </c>
    </row>
    <row r="11864" spans="1:5">
      <c r="A11864" t="s">
        <v>39</v>
      </c>
      <c r="B11864">
        <v>2015</v>
      </c>
      <c r="C11864">
        <v>2</v>
      </c>
      <c r="D11864">
        <v>28</v>
      </c>
      <c r="E11864">
        <v>13679</v>
      </c>
    </row>
    <row r="11865" spans="1:5">
      <c r="A11865" t="s">
        <v>40</v>
      </c>
      <c r="B11865">
        <v>2015</v>
      </c>
      <c r="C11865">
        <v>2</v>
      </c>
      <c r="D11865">
        <v>27</v>
      </c>
      <c r="E11865">
        <v>4768</v>
      </c>
    </row>
    <row r="11866" spans="1:5">
      <c r="A11866" t="s">
        <v>41</v>
      </c>
      <c r="B11866">
        <v>2015</v>
      </c>
      <c r="C11866">
        <v>2</v>
      </c>
      <c r="D11866">
        <v>27</v>
      </c>
      <c r="E11866">
        <v>10141</v>
      </c>
    </row>
    <row r="11867" spans="1:5">
      <c r="A11867" t="s">
        <v>42</v>
      </c>
      <c r="B11867">
        <v>2015</v>
      </c>
      <c r="C11867">
        <v>2</v>
      </c>
      <c r="D11867">
        <v>26</v>
      </c>
      <c r="E11867">
        <v>12156</v>
      </c>
    </row>
    <row r="11868" spans="1:5">
      <c r="A11868" t="s">
        <v>43</v>
      </c>
      <c r="B11868">
        <v>2015</v>
      </c>
      <c r="C11868">
        <v>2</v>
      </c>
      <c r="D11868">
        <v>86</v>
      </c>
      <c r="E11868">
        <v>9757</v>
      </c>
    </row>
    <row r="11869" spans="1:5">
      <c r="A11869" t="s">
        <v>44</v>
      </c>
      <c r="B11869">
        <v>2015</v>
      </c>
      <c r="C11869">
        <v>2</v>
      </c>
      <c r="D11869">
        <v>50</v>
      </c>
      <c r="E11869">
        <v>15955</v>
      </c>
    </row>
    <row r="11870" spans="1:5">
      <c r="A11870" t="s">
        <v>45</v>
      </c>
      <c r="B11870">
        <v>2015</v>
      </c>
      <c r="C11870">
        <v>2</v>
      </c>
      <c r="D11870">
        <v>12</v>
      </c>
      <c r="E11870">
        <v>2221</v>
      </c>
    </row>
    <row r="11871" spans="1:5">
      <c r="A11871" t="s">
        <v>46</v>
      </c>
      <c r="B11871">
        <v>2015</v>
      </c>
      <c r="C11871">
        <v>2</v>
      </c>
      <c r="D11871">
        <v>56</v>
      </c>
      <c r="E11871">
        <v>16307</v>
      </c>
    </row>
    <row r="11872" spans="1:5">
      <c r="A11872" t="s">
        <v>47</v>
      </c>
      <c r="B11872">
        <v>2015</v>
      </c>
      <c r="C11872">
        <v>2</v>
      </c>
      <c r="D11872">
        <v>17</v>
      </c>
      <c r="E11872">
        <v>3226</v>
      </c>
    </row>
    <row r="11873" spans="1:5">
      <c r="A11873" t="s">
        <v>48</v>
      </c>
      <c r="B11873">
        <v>2015</v>
      </c>
      <c r="C11873">
        <v>2</v>
      </c>
      <c r="D11873">
        <v>18</v>
      </c>
      <c r="E11873">
        <v>4404</v>
      </c>
    </row>
    <row r="11874" spans="1:5">
      <c r="A11874" t="s">
        <v>49</v>
      </c>
      <c r="B11874">
        <v>2015</v>
      </c>
      <c r="C11874">
        <v>2</v>
      </c>
      <c r="D11874">
        <v>46</v>
      </c>
      <c r="E11874">
        <v>15210</v>
      </c>
    </row>
    <row r="11875" spans="1:5">
      <c r="A11875" t="s">
        <v>50</v>
      </c>
      <c r="B11875">
        <v>2015</v>
      </c>
      <c r="C11875">
        <v>2</v>
      </c>
      <c r="D11875">
        <v>20</v>
      </c>
      <c r="E11875">
        <v>5313</v>
      </c>
    </row>
    <row r="11876" spans="1:5">
      <c r="A11876" t="s">
        <v>51</v>
      </c>
      <c r="B11876">
        <v>2015</v>
      </c>
      <c r="C11876">
        <v>2</v>
      </c>
      <c r="D11876">
        <v>14</v>
      </c>
      <c r="E11876">
        <v>6426</v>
      </c>
    </row>
    <row r="11877" spans="1:5">
      <c r="A11877" t="s">
        <v>52</v>
      </c>
      <c r="B11877">
        <v>2015</v>
      </c>
      <c r="C11877">
        <v>2</v>
      </c>
      <c r="D11877">
        <v>25</v>
      </c>
      <c r="E11877">
        <v>6693</v>
      </c>
    </row>
    <row r="11878" spans="1:5">
      <c r="A11878" t="s">
        <v>53</v>
      </c>
      <c r="B11878">
        <v>2015</v>
      </c>
      <c r="C11878">
        <v>2</v>
      </c>
      <c r="D11878">
        <v>52</v>
      </c>
      <c r="E11878">
        <v>10723</v>
      </c>
    </row>
    <row r="11879" spans="1:5">
      <c r="A11879" t="s">
        <v>54</v>
      </c>
      <c r="B11879">
        <v>2015</v>
      </c>
      <c r="C11879">
        <v>2</v>
      </c>
      <c r="D11879">
        <v>97</v>
      </c>
      <c r="E11879">
        <v>27443</v>
      </c>
    </row>
    <row r="11880" spans="1:5">
      <c r="A11880" t="s">
        <v>55</v>
      </c>
      <c r="B11880">
        <v>2015</v>
      </c>
      <c r="C11880">
        <v>2</v>
      </c>
      <c r="D11880">
        <v>43</v>
      </c>
      <c r="E11880">
        <v>18638</v>
      </c>
    </row>
    <row r="11881" spans="1:5">
      <c r="A11881" t="s">
        <v>56</v>
      </c>
      <c r="B11881">
        <v>2015</v>
      </c>
      <c r="C11881">
        <v>2</v>
      </c>
      <c r="D11881">
        <v>13</v>
      </c>
      <c r="E11881">
        <v>3650</v>
      </c>
    </row>
    <row r="11882" spans="1:5">
      <c r="A11882" t="s">
        <v>57</v>
      </c>
      <c r="B11882">
        <v>2015</v>
      </c>
      <c r="C11882">
        <v>2</v>
      </c>
      <c r="D11882">
        <v>124</v>
      </c>
      <c r="E11882">
        <v>81786</v>
      </c>
    </row>
    <row r="11883" spans="1:5">
      <c r="A11883" t="s">
        <v>58</v>
      </c>
      <c r="B11883">
        <v>2015</v>
      </c>
      <c r="C11883">
        <v>2</v>
      </c>
      <c r="D11883">
        <v>41</v>
      </c>
      <c r="E11883">
        <v>4838</v>
      </c>
    </row>
    <row r="11884" spans="1:5">
      <c r="A11884" t="s">
        <v>59</v>
      </c>
      <c r="B11884">
        <v>2015</v>
      </c>
      <c r="C11884">
        <v>2</v>
      </c>
      <c r="D11884">
        <v>45</v>
      </c>
      <c r="E11884">
        <v>17213</v>
      </c>
    </row>
    <row r="11885" spans="1:5">
      <c r="A11885" t="s">
        <v>60</v>
      </c>
      <c r="B11885">
        <v>2015</v>
      </c>
      <c r="C11885">
        <v>2</v>
      </c>
      <c r="D11885">
        <v>31</v>
      </c>
      <c r="E11885">
        <v>6124</v>
      </c>
    </row>
    <row r="11886" spans="1:5">
      <c r="A11886" t="s">
        <v>61</v>
      </c>
      <c r="B11886">
        <v>2015</v>
      </c>
      <c r="C11886">
        <v>2</v>
      </c>
      <c r="D11886">
        <v>25</v>
      </c>
      <c r="E11886">
        <v>6251</v>
      </c>
    </row>
    <row r="11887" spans="1:5">
      <c r="A11887" t="s">
        <v>64</v>
      </c>
      <c r="B11887">
        <v>2015</v>
      </c>
      <c r="C11887">
        <v>2</v>
      </c>
      <c r="D11887">
        <v>7</v>
      </c>
      <c r="E11887">
        <v>4929</v>
      </c>
    </row>
    <row r="11888" spans="1:5">
      <c r="A11888" t="s">
        <v>63</v>
      </c>
      <c r="B11888">
        <v>2015</v>
      </c>
      <c r="C11888">
        <v>2</v>
      </c>
      <c r="D11888">
        <v>1</v>
      </c>
      <c r="E11888">
        <v>365</v>
      </c>
    </row>
    <row r="11889" spans="1:5">
      <c r="A11889" t="s">
        <v>62</v>
      </c>
      <c r="B11889">
        <v>2015</v>
      </c>
      <c r="C11889">
        <v>2</v>
      </c>
      <c r="D11889">
        <v>92</v>
      </c>
      <c r="E11889">
        <v>104038</v>
      </c>
    </row>
    <row r="11890" spans="1:5">
      <c r="A11890" t="s">
        <v>6</v>
      </c>
      <c r="B11890">
        <v>2015</v>
      </c>
      <c r="C11890">
        <v>3</v>
      </c>
      <c r="D11890">
        <v>24</v>
      </c>
      <c r="E11890">
        <v>10693</v>
      </c>
    </row>
    <row r="11891" spans="1:5">
      <c r="A11891" t="s">
        <v>12</v>
      </c>
      <c r="B11891">
        <v>2015</v>
      </c>
      <c r="C11891">
        <v>3</v>
      </c>
      <c r="D11891">
        <v>8</v>
      </c>
      <c r="E11891">
        <v>1433</v>
      </c>
    </row>
    <row r="11892" spans="1:5">
      <c r="A11892" t="s">
        <v>13</v>
      </c>
      <c r="B11892">
        <v>2015</v>
      </c>
      <c r="C11892">
        <v>3</v>
      </c>
      <c r="D11892">
        <v>54</v>
      </c>
      <c r="E11892">
        <v>19704</v>
      </c>
    </row>
    <row r="11893" spans="1:5">
      <c r="A11893" t="s">
        <v>14</v>
      </c>
      <c r="B11893">
        <v>2015</v>
      </c>
      <c r="C11893">
        <v>3</v>
      </c>
      <c r="D11893">
        <v>16</v>
      </c>
      <c r="E11893">
        <v>4606</v>
      </c>
    </row>
    <row r="11894" spans="1:5">
      <c r="A11894" t="s">
        <v>15</v>
      </c>
      <c r="B11894">
        <v>2015</v>
      </c>
      <c r="C11894">
        <v>3</v>
      </c>
      <c r="D11894">
        <v>152</v>
      </c>
      <c r="E11894">
        <v>43852</v>
      </c>
    </row>
    <row r="11895" spans="1:5">
      <c r="A11895" t="s">
        <v>16</v>
      </c>
      <c r="B11895">
        <v>2015</v>
      </c>
      <c r="C11895">
        <v>3</v>
      </c>
      <c r="D11895">
        <v>5</v>
      </c>
      <c r="E11895">
        <v>3793</v>
      </c>
    </row>
    <row r="11896" spans="1:5">
      <c r="A11896" t="s">
        <v>17</v>
      </c>
      <c r="B11896">
        <v>2015</v>
      </c>
      <c r="C11896">
        <v>3</v>
      </c>
      <c r="D11896">
        <v>20</v>
      </c>
      <c r="E11896">
        <v>3120</v>
      </c>
    </row>
    <row r="11897" spans="1:5">
      <c r="A11897" t="s">
        <v>18</v>
      </c>
      <c r="B11897">
        <v>2015</v>
      </c>
      <c r="C11897">
        <v>3</v>
      </c>
      <c r="D11897">
        <v>13</v>
      </c>
      <c r="E11897">
        <v>3043</v>
      </c>
    </row>
    <row r="11898" spans="1:5">
      <c r="A11898" t="s">
        <v>19</v>
      </c>
      <c r="B11898">
        <v>2015</v>
      </c>
      <c r="C11898">
        <v>3</v>
      </c>
      <c r="D11898">
        <v>2</v>
      </c>
      <c r="E11898">
        <v>1294</v>
      </c>
    </row>
    <row r="11899" spans="1:5">
      <c r="A11899" t="s">
        <v>20</v>
      </c>
      <c r="B11899">
        <v>2015</v>
      </c>
      <c r="C11899">
        <v>3</v>
      </c>
      <c r="D11899">
        <v>0</v>
      </c>
      <c r="E11899">
        <v>0</v>
      </c>
    </row>
    <row r="11900" spans="1:5">
      <c r="A11900" t="s">
        <v>21</v>
      </c>
      <c r="B11900">
        <v>2015</v>
      </c>
      <c r="C11900">
        <v>3</v>
      </c>
      <c r="D11900">
        <v>35</v>
      </c>
      <c r="E11900">
        <v>24837</v>
      </c>
    </row>
    <row r="11901" spans="1:5">
      <c r="A11901" t="s">
        <v>22</v>
      </c>
      <c r="B11901">
        <v>2015</v>
      </c>
      <c r="C11901">
        <v>3</v>
      </c>
      <c r="D11901">
        <v>19</v>
      </c>
      <c r="E11901">
        <v>2629</v>
      </c>
    </row>
    <row r="11902" spans="1:5">
      <c r="A11902" t="s">
        <v>23</v>
      </c>
      <c r="B11902">
        <v>2015</v>
      </c>
      <c r="C11902">
        <v>3</v>
      </c>
      <c r="D11902">
        <v>10</v>
      </c>
      <c r="E11902">
        <v>3553</v>
      </c>
    </row>
    <row r="11903" spans="1:5">
      <c r="A11903" t="s">
        <v>24</v>
      </c>
      <c r="B11903">
        <v>2015</v>
      </c>
      <c r="C11903">
        <v>3</v>
      </c>
      <c r="D11903">
        <v>93</v>
      </c>
      <c r="E11903">
        <v>52324</v>
      </c>
    </row>
    <row r="11904" spans="1:5">
      <c r="A11904" t="s">
        <v>25</v>
      </c>
      <c r="B11904">
        <v>2015</v>
      </c>
      <c r="C11904">
        <v>3</v>
      </c>
      <c r="D11904">
        <v>39</v>
      </c>
      <c r="E11904">
        <v>8837</v>
      </c>
    </row>
    <row r="11905" spans="1:5">
      <c r="A11905" t="s">
        <v>26</v>
      </c>
      <c r="B11905">
        <v>2015</v>
      </c>
      <c r="C11905">
        <v>3</v>
      </c>
      <c r="D11905">
        <v>10</v>
      </c>
      <c r="E11905">
        <v>2360</v>
      </c>
    </row>
    <row r="11906" spans="1:5">
      <c r="A11906" t="s">
        <v>27</v>
      </c>
      <c r="B11906">
        <v>2015</v>
      </c>
      <c r="C11906">
        <v>3</v>
      </c>
      <c r="D11906">
        <v>31</v>
      </c>
      <c r="E11906">
        <v>7208</v>
      </c>
    </row>
    <row r="11907" spans="1:5">
      <c r="A11907" t="s">
        <v>28</v>
      </c>
      <c r="B11907">
        <v>2015</v>
      </c>
      <c r="C11907">
        <v>3</v>
      </c>
      <c r="D11907">
        <v>21</v>
      </c>
      <c r="E11907">
        <v>21835</v>
      </c>
    </row>
    <row r="11908" spans="1:5">
      <c r="A11908" t="s">
        <v>29</v>
      </c>
      <c r="B11908">
        <v>2015</v>
      </c>
      <c r="C11908">
        <v>3</v>
      </c>
      <c r="D11908">
        <v>74</v>
      </c>
      <c r="E11908">
        <v>45696</v>
      </c>
    </row>
    <row r="11909" spans="1:5">
      <c r="A11909" t="s">
        <v>30</v>
      </c>
      <c r="B11909">
        <v>2015</v>
      </c>
      <c r="C11909">
        <v>3</v>
      </c>
      <c r="D11909">
        <v>31</v>
      </c>
      <c r="E11909">
        <v>6100</v>
      </c>
    </row>
    <row r="11910" spans="1:5">
      <c r="A11910" t="s">
        <v>31</v>
      </c>
      <c r="B11910">
        <v>2015</v>
      </c>
      <c r="C11910">
        <v>3</v>
      </c>
      <c r="D11910">
        <v>25</v>
      </c>
      <c r="E11910">
        <v>11569</v>
      </c>
    </row>
    <row r="11911" spans="1:5">
      <c r="A11911" t="s">
        <v>32</v>
      </c>
      <c r="B11911">
        <v>2015</v>
      </c>
      <c r="C11911">
        <v>3</v>
      </c>
      <c r="D11911">
        <v>51</v>
      </c>
      <c r="E11911">
        <v>27023</v>
      </c>
    </row>
    <row r="11912" spans="1:5">
      <c r="A11912" t="s">
        <v>33</v>
      </c>
      <c r="B11912">
        <v>2015</v>
      </c>
      <c r="C11912">
        <v>3</v>
      </c>
      <c r="D11912">
        <v>52</v>
      </c>
      <c r="E11912">
        <v>14661</v>
      </c>
    </row>
    <row r="11913" spans="1:5">
      <c r="A11913" t="s">
        <v>34</v>
      </c>
      <c r="B11913">
        <v>2015</v>
      </c>
      <c r="C11913">
        <v>3</v>
      </c>
      <c r="D11913">
        <v>14</v>
      </c>
      <c r="E11913">
        <v>4357</v>
      </c>
    </row>
    <row r="11914" spans="1:5">
      <c r="A11914" t="s">
        <v>35</v>
      </c>
      <c r="B11914">
        <v>2015</v>
      </c>
      <c r="C11914">
        <v>3</v>
      </c>
      <c r="D11914">
        <v>48</v>
      </c>
      <c r="E11914">
        <v>19554</v>
      </c>
    </row>
    <row r="11915" spans="1:5">
      <c r="A11915" t="s">
        <v>36</v>
      </c>
      <c r="B11915">
        <v>2015</v>
      </c>
      <c r="C11915">
        <v>3</v>
      </c>
      <c r="D11915">
        <v>22</v>
      </c>
      <c r="E11915">
        <v>5748</v>
      </c>
    </row>
    <row r="11916" spans="1:5">
      <c r="A11916" t="s">
        <v>37</v>
      </c>
      <c r="B11916">
        <v>2015</v>
      </c>
      <c r="C11916">
        <v>3</v>
      </c>
      <c r="D11916">
        <v>11</v>
      </c>
      <c r="E11916">
        <v>3097</v>
      </c>
    </row>
    <row r="11917" spans="1:5">
      <c r="A11917" t="s">
        <v>38</v>
      </c>
      <c r="B11917">
        <v>2015</v>
      </c>
      <c r="C11917">
        <v>3</v>
      </c>
      <c r="D11917">
        <v>14</v>
      </c>
      <c r="E11917">
        <v>2823</v>
      </c>
    </row>
    <row r="11918" spans="1:5">
      <c r="A11918" t="s">
        <v>39</v>
      </c>
      <c r="B11918">
        <v>2015</v>
      </c>
      <c r="C11918">
        <v>3</v>
      </c>
      <c r="D11918">
        <v>29</v>
      </c>
      <c r="E11918">
        <v>13022</v>
      </c>
    </row>
    <row r="11919" spans="1:5">
      <c r="A11919" t="s">
        <v>40</v>
      </c>
      <c r="B11919">
        <v>2015</v>
      </c>
      <c r="C11919">
        <v>3</v>
      </c>
      <c r="D11919">
        <v>27</v>
      </c>
      <c r="E11919">
        <v>5101</v>
      </c>
    </row>
    <row r="11920" spans="1:5">
      <c r="A11920" t="s">
        <v>41</v>
      </c>
      <c r="B11920">
        <v>2015</v>
      </c>
      <c r="C11920">
        <v>3</v>
      </c>
      <c r="D11920">
        <v>24</v>
      </c>
      <c r="E11920">
        <v>7599</v>
      </c>
    </row>
    <row r="11921" spans="1:5">
      <c r="A11921" t="s">
        <v>42</v>
      </c>
      <c r="B11921">
        <v>2015</v>
      </c>
      <c r="C11921">
        <v>3</v>
      </c>
      <c r="D11921">
        <v>26</v>
      </c>
      <c r="E11921">
        <v>11984</v>
      </c>
    </row>
    <row r="11922" spans="1:5">
      <c r="A11922" t="s">
        <v>43</v>
      </c>
      <c r="B11922">
        <v>2015</v>
      </c>
      <c r="C11922">
        <v>3</v>
      </c>
      <c r="D11922">
        <v>82</v>
      </c>
      <c r="E11922">
        <v>11363</v>
      </c>
    </row>
    <row r="11923" spans="1:5">
      <c r="A11923" t="s">
        <v>44</v>
      </c>
      <c r="B11923">
        <v>2015</v>
      </c>
      <c r="C11923">
        <v>3</v>
      </c>
      <c r="D11923">
        <v>51</v>
      </c>
      <c r="E11923">
        <v>15135</v>
      </c>
    </row>
    <row r="11924" spans="1:5">
      <c r="A11924" t="s">
        <v>45</v>
      </c>
      <c r="B11924">
        <v>2015</v>
      </c>
      <c r="C11924">
        <v>3</v>
      </c>
      <c r="D11924">
        <v>9</v>
      </c>
      <c r="E11924">
        <v>1837</v>
      </c>
    </row>
    <row r="11925" spans="1:5">
      <c r="A11925" t="s">
        <v>46</v>
      </c>
      <c r="B11925">
        <v>2015</v>
      </c>
      <c r="C11925">
        <v>3</v>
      </c>
      <c r="D11925">
        <v>54</v>
      </c>
      <c r="E11925">
        <v>14559</v>
      </c>
    </row>
    <row r="11926" spans="1:5">
      <c r="A11926" t="s">
        <v>47</v>
      </c>
      <c r="B11926">
        <v>2015</v>
      </c>
      <c r="C11926">
        <v>3</v>
      </c>
      <c r="D11926">
        <v>17</v>
      </c>
      <c r="E11926">
        <v>2462</v>
      </c>
    </row>
    <row r="11927" spans="1:5">
      <c r="A11927" t="s">
        <v>48</v>
      </c>
      <c r="B11927">
        <v>2015</v>
      </c>
      <c r="C11927">
        <v>3</v>
      </c>
      <c r="D11927">
        <v>17</v>
      </c>
      <c r="E11927">
        <v>4027</v>
      </c>
    </row>
    <row r="11928" spans="1:5">
      <c r="A11928" t="s">
        <v>49</v>
      </c>
      <c r="B11928">
        <v>2015</v>
      </c>
      <c r="C11928">
        <v>3</v>
      </c>
      <c r="D11928">
        <v>47</v>
      </c>
      <c r="E11928">
        <v>16775</v>
      </c>
    </row>
    <row r="11929" spans="1:5">
      <c r="A11929" t="s">
        <v>50</v>
      </c>
      <c r="B11929">
        <v>2015</v>
      </c>
      <c r="C11929">
        <v>3</v>
      </c>
      <c r="D11929">
        <v>19</v>
      </c>
      <c r="E11929">
        <v>5729</v>
      </c>
    </row>
    <row r="11930" spans="1:5">
      <c r="A11930" t="s">
        <v>51</v>
      </c>
      <c r="B11930">
        <v>2015</v>
      </c>
      <c r="C11930">
        <v>3</v>
      </c>
      <c r="D11930">
        <v>13</v>
      </c>
      <c r="E11930">
        <v>5724</v>
      </c>
    </row>
    <row r="11931" spans="1:5">
      <c r="A11931" t="s">
        <v>52</v>
      </c>
      <c r="B11931">
        <v>2015</v>
      </c>
      <c r="C11931">
        <v>3</v>
      </c>
      <c r="D11931">
        <v>24</v>
      </c>
      <c r="E11931">
        <v>6032</v>
      </c>
    </row>
    <row r="11932" spans="1:5">
      <c r="A11932" t="s">
        <v>53</v>
      </c>
      <c r="B11932">
        <v>2015</v>
      </c>
      <c r="C11932">
        <v>3</v>
      </c>
      <c r="D11932">
        <v>54</v>
      </c>
      <c r="E11932">
        <v>10221</v>
      </c>
    </row>
    <row r="11933" spans="1:5">
      <c r="A11933" t="s">
        <v>54</v>
      </c>
      <c r="B11933">
        <v>2015</v>
      </c>
      <c r="C11933">
        <v>3</v>
      </c>
      <c r="D11933">
        <v>99</v>
      </c>
      <c r="E11933">
        <v>41572</v>
      </c>
    </row>
    <row r="11934" spans="1:5">
      <c r="A11934" t="s">
        <v>55</v>
      </c>
      <c r="B11934">
        <v>2015</v>
      </c>
      <c r="C11934">
        <v>3</v>
      </c>
      <c r="D11934">
        <v>43</v>
      </c>
      <c r="E11934">
        <v>18257</v>
      </c>
    </row>
    <row r="11935" spans="1:5">
      <c r="A11935" t="s">
        <v>56</v>
      </c>
      <c r="B11935">
        <v>2015</v>
      </c>
      <c r="C11935">
        <v>3</v>
      </c>
      <c r="D11935">
        <v>13</v>
      </c>
      <c r="E11935">
        <v>3817</v>
      </c>
    </row>
    <row r="11936" spans="1:5">
      <c r="A11936" t="s">
        <v>57</v>
      </c>
      <c r="B11936">
        <v>2015</v>
      </c>
      <c r="C11936">
        <v>3</v>
      </c>
      <c r="D11936">
        <v>125</v>
      </c>
      <c r="E11936">
        <v>81135</v>
      </c>
    </row>
    <row r="11937" spans="1:5">
      <c r="A11937" t="s">
        <v>58</v>
      </c>
      <c r="B11937">
        <v>2015</v>
      </c>
      <c r="C11937">
        <v>3</v>
      </c>
      <c r="D11937">
        <v>40</v>
      </c>
      <c r="E11937">
        <v>4328</v>
      </c>
    </row>
    <row r="11938" spans="1:5">
      <c r="A11938" t="s">
        <v>59</v>
      </c>
      <c r="B11938">
        <v>2015</v>
      </c>
      <c r="C11938">
        <v>3</v>
      </c>
      <c r="D11938">
        <v>45</v>
      </c>
      <c r="E11938">
        <v>17269</v>
      </c>
    </row>
    <row r="11939" spans="1:5">
      <c r="A11939" t="s">
        <v>60</v>
      </c>
      <c r="B11939">
        <v>2015</v>
      </c>
      <c r="C11939">
        <v>3</v>
      </c>
      <c r="D11939">
        <v>30</v>
      </c>
      <c r="E11939">
        <v>6793</v>
      </c>
    </row>
    <row r="11940" spans="1:5">
      <c r="A11940" t="s">
        <v>61</v>
      </c>
      <c r="B11940">
        <v>2015</v>
      </c>
      <c r="C11940">
        <v>3</v>
      </c>
      <c r="D11940">
        <v>24</v>
      </c>
      <c r="E11940">
        <v>6240</v>
      </c>
    </row>
    <row r="11941" spans="1:5">
      <c r="A11941" t="s">
        <v>64</v>
      </c>
      <c r="B11941">
        <v>2015</v>
      </c>
      <c r="C11941">
        <v>3</v>
      </c>
      <c r="D11941">
        <v>6</v>
      </c>
      <c r="E11941">
        <v>4647</v>
      </c>
    </row>
    <row r="11942" spans="1:5">
      <c r="A11942" t="s">
        <v>63</v>
      </c>
      <c r="B11942">
        <v>2015</v>
      </c>
      <c r="C11942">
        <v>3</v>
      </c>
      <c r="D11942">
        <v>1</v>
      </c>
      <c r="E11942">
        <v>361</v>
      </c>
    </row>
    <row r="11943" spans="1:5">
      <c r="A11943" t="s">
        <v>62</v>
      </c>
      <c r="B11943">
        <v>2015</v>
      </c>
      <c r="C11943">
        <v>3</v>
      </c>
      <c r="D11943">
        <v>94</v>
      </c>
      <c r="E11943">
        <v>109115</v>
      </c>
    </row>
    <row r="11944" spans="1:5">
      <c r="A11944" t="s">
        <v>6</v>
      </c>
      <c r="B11944">
        <v>2015</v>
      </c>
      <c r="C11944">
        <v>4</v>
      </c>
      <c r="D11944">
        <v>23</v>
      </c>
      <c r="E11944">
        <v>10930</v>
      </c>
    </row>
    <row r="11945" spans="1:5">
      <c r="A11945" t="s">
        <v>12</v>
      </c>
      <c r="B11945">
        <v>2015</v>
      </c>
      <c r="C11945">
        <v>4</v>
      </c>
      <c r="D11945">
        <v>8</v>
      </c>
      <c r="E11945">
        <v>1372</v>
      </c>
    </row>
    <row r="11946" spans="1:5">
      <c r="A11946" t="s">
        <v>13</v>
      </c>
      <c r="B11946">
        <v>2015</v>
      </c>
      <c r="C11946">
        <v>4</v>
      </c>
      <c r="D11946">
        <v>58</v>
      </c>
      <c r="E11946">
        <v>24149</v>
      </c>
    </row>
    <row r="11947" spans="1:5">
      <c r="A11947" t="s">
        <v>14</v>
      </c>
      <c r="B11947">
        <v>2015</v>
      </c>
      <c r="C11947">
        <v>4</v>
      </c>
      <c r="D11947">
        <v>17</v>
      </c>
      <c r="E11947">
        <v>5013</v>
      </c>
    </row>
    <row r="11948" spans="1:5">
      <c r="A11948" t="s">
        <v>15</v>
      </c>
      <c r="B11948">
        <v>2015</v>
      </c>
      <c r="C11948">
        <v>4</v>
      </c>
      <c r="D11948">
        <v>155</v>
      </c>
      <c r="E11948">
        <v>48936</v>
      </c>
    </row>
    <row r="11949" spans="1:5">
      <c r="A11949" t="s">
        <v>16</v>
      </c>
      <c r="B11949">
        <v>2015</v>
      </c>
      <c r="C11949">
        <v>4</v>
      </c>
      <c r="D11949">
        <v>6</v>
      </c>
      <c r="E11949">
        <v>4192</v>
      </c>
    </row>
    <row r="11950" spans="1:5">
      <c r="A11950" t="s">
        <v>17</v>
      </c>
      <c r="B11950">
        <v>2015</v>
      </c>
      <c r="C11950">
        <v>4</v>
      </c>
      <c r="D11950">
        <v>20</v>
      </c>
      <c r="E11950">
        <v>4790</v>
      </c>
    </row>
    <row r="11951" spans="1:5">
      <c r="A11951" t="s">
        <v>18</v>
      </c>
      <c r="B11951">
        <v>2015</v>
      </c>
      <c r="C11951">
        <v>4</v>
      </c>
      <c r="D11951">
        <v>12</v>
      </c>
      <c r="E11951">
        <v>3203</v>
      </c>
    </row>
    <row r="11952" spans="1:5">
      <c r="A11952" t="s">
        <v>19</v>
      </c>
      <c r="B11952">
        <v>2015</v>
      </c>
      <c r="C11952">
        <v>4</v>
      </c>
      <c r="D11952">
        <v>2</v>
      </c>
      <c r="E11952">
        <v>1601</v>
      </c>
    </row>
    <row r="11953" spans="1:5">
      <c r="A11953" t="s">
        <v>20</v>
      </c>
      <c r="B11953">
        <v>2015</v>
      </c>
      <c r="C11953">
        <v>4</v>
      </c>
      <c r="D11953">
        <v>0</v>
      </c>
      <c r="E11953">
        <v>0</v>
      </c>
    </row>
    <row r="11954" spans="1:5">
      <c r="A11954" t="s">
        <v>21</v>
      </c>
      <c r="B11954">
        <v>2015</v>
      </c>
      <c r="C11954">
        <v>4</v>
      </c>
      <c r="D11954">
        <v>34</v>
      </c>
      <c r="E11954">
        <v>24820</v>
      </c>
    </row>
    <row r="11955" spans="1:5">
      <c r="A11955" t="s">
        <v>22</v>
      </c>
      <c r="B11955">
        <v>2015</v>
      </c>
      <c r="C11955">
        <v>4</v>
      </c>
      <c r="D11955">
        <v>20</v>
      </c>
      <c r="E11955">
        <v>2682</v>
      </c>
    </row>
    <row r="11956" spans="1:5">
      <c r="A11956" t="s">
        <v>23</v>
      </c>
      <c r="B11956">
        <v>2015</v>
      </c>
      <c r="C11956">
        <v>4</v>
      </c>
      <c r="D11956">
        <v>10</v>
      </c>
      <c r="E11956">
        <v>3893</v>
      </c>
    </row>
    <row r="11957" spans="1:5">
      <c r="A11957" t="s">
        <v>24</v>
      </c>
      <c r="B11957">
        <v>2015</v>
      </c>
      <c r="C11957">
        <v>4</v>
      </c>
      <c r="D11957">
        <v>81</v>
      </c>
      <c r="E11957">
        <v>50374</v>
      </c>
    </row>
    <row r="11958" spans="1:5">
      <c r="A11958" t="s">
        <v>25</v>
      </c>
      <c r="B11958">
        <v>2015</v>
      </c>
      <c r="C11958">
        <v>4</v>
      </c>
      <c r="D11958">
        <v>37</v>
      </c>
      <c r="E11958">
        <v>8442</v>
      </c>
    </row>
    <row r="11959" spans="1:5">
      <c r="A11959" t="s">
        <v>26</v>
      </c>
      <c r="B11959">
        <v>2015</v>
      </c>
      <c r="C11959">
        <v>4</v>
      </c>
      <c r="D11959">
        <v>10</v>
      </c>
      <c r="E11959">
        <v>2584</v>
      </c>
    </row>
    <row r="11960" spans="1:5">
      <c r="A11960" t="s">
        <v>27</v>
      </c>
      <c r="B11960">
        <v>2015</v>
      </c>
      <c r="C11960">
        <v>4</v>
      </c>
      <c r="D11960">
        <v>33</v>
      </c>
      <c r="E11960">
        <v>7819</v>
      </c>
    </row>
    <row r="11961" spans="1:5">
      <c r="A11961" t="s">
        <v>28</v>
      </c>
      <c r="B11961">
        <v>2015</v>
      </c>
      <c r="C11961">
        <v>4</v>
      </c>
      <c r="D11961">
        <v>22</v>
      </c>
      <c r="E11961">
        <v>9600</v>
      </c>
    </row>
    <row r="11962" spans="1:5">
      <c r="A11962" t="s">
        <v>29</v>
      </c>
      <c r="B11962">
        <v>2015</v>
      </c>
      <c r="C11962">
        <v>4</v>
      </c>
      <c r="D11962">
        <v>74</v>
      </c>
      <c r="E11962">
        <v>45905</v>
      </c>
    </row>
    <row r="11963" spans="1:5">
      <c r="A11963" t="s">
        <v>30</v>
      </c>
      <c r="B11963">
        <v>2015</v>
      </c>
      <c r="C11963">
        <v>4</v>
      </c>
      <c r="D11963">
        <v>31</v>
      </c>
      <c r="E11963">
        <v>4674</v>
      </c>
    </row>
    <row r="11964" spans="1:5">
      <c r="A11964" t="s">
        <v>31</v>
      </c>
      <c r="B11964">
        <v>2015</v>
      </c>
      <c r="C11964">
        <v>4</v>
      </c>
      <c r="D11964">
        <v>24</v>
      </c>
      <c r="E11964">
        <v>11326</v>
      </c>
    </row>
    <row r="11965" spans="1:5">
      <c r="A11965" t="s">
        <v>32</v>
      </c>
      <c r="B11965">
        <v>2015</v>
      </c>
      <c r="C11965">
        <v>4</v>
      </c>
      <c r="D11965">
        <v>49</v>
      </c>
      <c r="E11965">
        <v>21449</v>
      </c>
    </row>
    <row r="11966" spans="1:5">
      <c r="A11966" t="s">
        <v>33</v>
      </c>
      <c r="B11966">
        <v>2015</v>
      </c>
      <c r="C11966">
        <v>4</v>
      </c>
      <c r="D11966">
        <v>53</v>
      </c>
      <c r="E11966">
        <v>17359</v>
      </c>
    </row>
    <row r="11967" spans="1:5">
      <c r="A11967" t="s">
        <v>34</v>
      </c>
      <c r="B11967">
        <v>2015</v>
      </c>
      <c r="C11967">
        <v>4</v>
      </c>
      <c r="D11967">
        <v>15</v>
      </c>
      <c r="E11967">
        <v>5067</v>
      </c>
    </row>
    <row r="11968" spans="1:5">
      <c r="A11968" t="s">
        <v>35</v>
      </c>
      <c r="B11968">
        <v>2015</v>
      </c>
      <c r="C11968">
        <v>4</v>
      </c>
      <c r="D11968">
        <v>49</v>
      </c>
      <c r="E11968">
        <v>20133</v>
      </c>
    </row>
    <row r="11969" spans="1:5">
      <c r="A11969" t="s">
        <v>36</v>
      </c>
      <c r="B11969">
        <v>2015</v>
      </c>
      <c r="C11969">
        <v>4</v>
      </c>
      <c r="D11969">
        <v>22</v>
      </c>
      <c r="E11969">
        <v>6654</v>
      </c>
    </row>
    <row r="11970" spans="1:5">
      <c r="A11970" t="s">
        <v>37</v>
      </c>
      <c r="B11970">
        <v>2015</v>
      </c>
      <c r="C11970">
        <v>4</v>
      </c>
      <c r="D11970">
        <v>10</v>
      </c>
      <c r="E11970">
        <v>3469</v>
      </c>
    </row>
    <row r="11971" spans="1:5">
      <c r="A11971" t="s">
        <v>38</v>
      </c>
      <c r="B11971">
        <v>2015</v>
      </c>
      <c r="C11971">
        <v>4</v>
      </c>
      <c r="D11971">
        <v>13</v>
      </c>
      <c r="E11971">
        <v>2608</v>
      </c>
    </row>
    <row r="11972" spans="1:5">
      <c r="A11972" t="s">
        <v>39</v>
      </c>
      <c r="B11972">
        <v>2015</v>
      </c>
      <c r="C11972">
        <v>4</v>
      </c>
      <c r="D11972">
        <v>29</v>
      </c>
      <c r="E11972">
        <v>14146</v>
      </c>
    </row>
    <row r="11973" spans="1:5">
      <c r="A11973" t="s">
        <v>40</v>
      </c>
      <c r="B11973">
        <v>2015</v>
      </c>
      <c r="C11973">
        <v>4</v>
      </c>
      <c r="D11973">
        <v>27</v>
      </c>
      <c r="E11973">
        <v>4616</v>
      </c>
    </row>
    <row r="11974" spans="1:5">
      <c r="A11974" t="s">
        <v>41</v>
      </c>
      <c r="B11974">
        <v>2015</v>
      </c>
      <c r="C11974">
        <v>4</v>
      </c>
      <c r="D11974">
        <v>26</v>
      </c>
      <c r="E11974">
        <v>6658</v>
      </c>
    </row>
    <row r="11975" spans="1:5">
      <c r="A11975" t="s">
        <v>42</v>
      </c>
      <c r="B11975">
        <v>2015</v>
      </c>
      <c r="C11975">
        <v>4</v>
      </c>
      <c r="D11975">
        <v>27</v>
      </c>
      <c r="E11975">
        <v>12745</v>
      </c>
    </row>
    <row r="11976" spans="1:5">
      <c r="A11976" t="s">
        <v>43</v>
      </c>
      <c r="B11976">
        <v>2015</v>
      </c>
      <c r="C11976">
        <v>4</v>
      </c>
      <c r="D11976">
        <v>85</v>
      </c>
      <c r="E11976">
        <v>11759</v>
      </c>
    </row>
    <row r="11977" spans="1:5">
      <c r="A11977" t="s">
        <v>44</v>
      </c>
      <c r="B11977">
        <v>2015</v>
      </c>
      <c r="C11977">
        <v>4</v>
      </c>
      <c r="D11977">
        <v>50</v>
      </c>
      <c r="E11977">
        <v>17332</v>
      </c>
    </row>
    <row r="11978" spans="1:5">
      <c r="A11978" t="s">
        <v>45</v>
      </c>
      <c r="B11978">
        <v>2015</v>
      </c>
      <c r="C11978">
        <v>4</v>
      </c>
      <c r="D11978">
        <v>10</v>
      </c>
      <c r="E11978">
        <v>1755</v>
      </c>
    </row>
    <row r="11979" spans="1:5">
      <c r="A11979" t="s">
        <v>46</v>
      </c>
      <c r="B11979">
        <v>2015</v>
      </c>
      <c r="C11979">
        <v>4</v>
      </c>
      <c r="D11979">
        <v>55</v>
      </c>
      <c r="E11979">
        <v>14896</v>
      </c>
    </row>
    <row r="11980" spans="1:5">
      <c r="A11980" t="s">
        <v>47</v>
      </c>
      <c r="B11980">
        <v>2015</v>
      </c>
      <c r="C11980">
        <v>4</v>
      </c>
      <c r="D11980">
        <v>16</v>
      </c>
      <c r="E11980">
        <v>2229</v>
      </c>
    </row>
    <row r="11981" spans="1:5">
      <c r="A11981" t="s">
        <v>48</v>
      </c>
      <c r="B11981">
        <v>2015</v>
      </c>
      <c r="C11981">
        <v>4</v>
      </c>
      <c r="D11981">
        <v>12</v>
      </c>
      <c r="E11981">
        <v>3528</v>
      </c>
    </row>
    <row r="11982" spans="1:5">
      <c r="A11982" t="s">
        <v>49</v>
      </c>
      <c r="B11982">
        <v>2015</v>
      </c>
      <c r="C11982">
        <v>4</v>
      </c>
      <c r="D11982">
        <v>45</v>
      </c>
      <c r="E11982">
        <v>15915</v>
      </c>
    </row>
    <row r="11983" spans="1:5">
      <c r="A11983" t="s">
        <v>50</v>
      </c>
      <c r="B11983">
        <v>2015</v>
      </c>
      <c r="C11983">
        <v>4</v>
      </c>
      <c r="D11983">
        <v>20</v>
      </c>
      <c r="E11983">
        <v>5618</v>
      </c>
    </row>
    <row r="11984" spans="1:5">
      <c r="A11984" t="s">
        <v>51</v>
      </c>
      <c r="B11984">
        <v>2015</v>
      </c>
      <c r="C11984">
        <v>4</v>
      </c>
      <c r="D11984">
        <v>16</v>
      </c>
      <c r="E11984">
        <v>7053</v>
      </c>
    </row>
    <row r="11985" spans="1:5">
      <c r="A11985" t="s">
        <v>52</v>
      </c>
      <c r="B11985">
        <v>2015</v>
      </c>
      <c r="C11985">
        <v>4</v>
      </c>
      <c r="D11985">
        <v>24</v>
      </c>
      <c r="E11985">
        <v>6462</v>
      </c>
    </row>
    <row r="11986" spans="1:5">
      <c r="A11986" t="s">
        <v>53</v>
      </c>
      <c r="B11986">
        <v>2015</v>
      </c>
      <c r="C11986">
        <v>4</v>
      </c>
      <c r="D11986">
        <v>50</v>
      </c>
      <c r="E11986">
        <v>11090</v>
      </c>
    </row>
    <row r="11987" spans="1:5">
      <c r="A11987" t="s">
        <v>54</v>
      </c>
      <c r="B11987">
        <v>2015</v>
      </c>
      <c r="C11987">
        <v>4</v>
      </c>
      <c r="D11987">
        <v>103</v>
      </c>
      <c r="E11987">
        <v>42724</v>
      </c>
    </row>
    <row r="11988" spans="1:5">
      <c r="A11988" t="s">
        <v>55</v>
      </c>
      <c r="B11988">
        <v>2015</v>
      </c>
      <c r="C11988">
        <v>4</v>
      </c>
      <c r="D11988">
        <v>41</v>
      </c>
      <c r="E11988">
        <v>18581</v>
      </c>
    </row>
    <row r="11989" spans="1:5">
      <c r="A11989" t="s">
        <v>56</v>
      </c>
      <c r="B11989">
        <v>2015</v>
      </c>
      <c r="C11989">
        <v>4</v>
      </c>
      <c r="D11989">
        <v>13</v>
      </c>
      <c r="E11989">
        <v>3770</v>
      </c>
    </row>
    <row r="11990" spans="1:5">
      <c r="A11990" t="s">
        <v>57</v>
      </c>
      <c r="B11990">
        <v>2015</v>
      </c>
      <c r="C11990">
        <v>4</v>
      </c>
      <c r="D11990">
        <v>125</v>
      </c>
      <c r="E11990">
        <v>80541</v>
      </c>
    </row>
    <row r="11991" spans="1:5">
      <c r="A11991" t="s">
        <v>58</v>
      </c>
      <c r="B11991">
        <v>2015</v>
      </c>
      <c r="C11991">
        <v>4</v>
      </c>
      <c r="D11991">
        <v>41</v>
      </c>
      <c r="E11991">
        <v>4623</v>
      </c>
    </row>
    <row r="11992" spans="1:5">
      <c r="A11992" t="s">
        <v>59</v>
      </c>
      <c r="B11992">
        <v>2015</v>
      </c>
      <c r="C11992">
        <v>4</v>
      </c>
      <c r="D11992">
        <v>46</v>
      </c>
      <c r="E11992">
        <v>16755</v>
      </c>
    </row>
    <row r="11993" spans="1:5">
      <c r="A11993" t="s">
        <v>60</v>
      </c>
      <c r="B11993">
        <v>2015</v>
      </c>
      <c r="C11993">
        <v>4</v>
      </c>
      <c r="D11993">
        <v>29</v>
      </c>
      <c r="E11993">
        <v>6310</v>
      </c>
    </row>
    <row r="11994" spans="1:5">
      <c r="A11994" t="s">
        <v>61</v>
      </c>
      <c r="B11994">
        <v>2015</v>
      </c>
      <c r="C11994">
        <v>4</v>
      </c>
      <c r="D11994">
        <v>25</v>
      </c>
      <c r="E11994">
        <v>6839</v>
      </c>
    </row>
    <row r="11995" spans="1:5">
      <c r="A11995" t="s">
        <v>64</v>
      </c>
      <c r="B11995">
        <v>2015</v>
      </c>
      <c r="C11995">
        <v>4</v>
      </c>
      <c r="D11995">
        <v>6</v>
      </c>
      <c r="E11995">
        <v>4784</v>
      </c>
    </row>
    <row r="11996" spans="1:5">
      <c r="A11996" t="s">
        <v>63</v>
      </c>
      <c r="B11996">
        <v>2015</v>
      </c>
      <c r="C11996">
        <v>4</v>
      </c>
      <c r="D11996">
        <v>1</v>
      </c>
      <c r="E11996">
        <v>347</v>
      </c>
    </row>
    <row r="11997" spans="1:5">
      <c r="A11997" t="s">
        <v>62</v>
      </c>
      <c r="B11997">
        <v>2015</v>
      </c>
      <c r="C11997">
        <v>4</v>
      </c>
      <c r="D11997">
        <v>83</v>
      </c>
      <c r="E11997">
        <v>93795</v>
      </c>
    </row>
    <row r="11998" spans="1:5">
      <c r="A11998" t="s">
        <v>6</v>
      </c>
      <c r="B11998">
        <v>2015</v>
      </c>
      <c r="C11998">
        <v>5</v>
      </c>
      <c r="D11998">
        <v>22</v>
      </c>
      <c r="E11998">
        <v>9622</v>
      </c>
    </row>
    <row r="11999" spans="1:5">
      <c r="A11999" t="s">
        <v>12</v>
      </c>
      <c r="B11999">
        <v>2015</v>
      </c>
      <c r="C11999">
        <v>5</v>
      </c>
      <c r="D11999">
        <v>8</v>
      </c>
      <c r="E11999">
        <v>1512</v>
      </c>
    </row>
    <row r="12000" spans="1:5">
      <c r="A12000" t="s">
        <v>13</v>
      </c>
      <c r="B12000">
        <v>2015</v>
      </c>
      <c r="C12000">
        <v>5</v>
      </c>
      <c r="D12000">
        <v>57</v>
      </c>
      <c r="E12000">
        <v>23584</v>
      </c>
    </row>
    <row r="12001" spans="1:5">
      <c r="A12001" t="s">
        <v>14</v>
      </c>
      <c r="B12001">
        <v>2015</v>
      </c>
      <c r="C12001">
        <v>5</v>
      </c>
      <c r="D12001">
        <v>16</v>
      </c>
      <c r="E12001">
        <v>4631</v>
      </c>
    </row>
    <row r="12002" spans="1:5">
      <c r="A12002" t="s">
        <v>15</v>
      </c>
      <c r="B12002">
        <v>2015</v>
      </c>
      <c r="C12002">
        <v>5</v>
      </c>
      <c r="D12002">
        <v>144</v>
      </c>
      <c r="E12002">
        <v>48657</v>
      </c>
    </row>
    <row r="12003" spans="1:5">
      <c r="A12003" t="s">
        <v>16</v>
      </c>
      <c r="B12003">
        <v>2015</v>
      </c>
      <c r="C12003">
        <v>5</v>
      </c>
      <c r="D12003">
        <v>5</v>
      </c>
      <c r="E12003">
        <v>2976</v>
      </c>
    </row>
    <row r="12004" spans="1:5">
      <c r="A12004" t="s">
        <v>17</v>
      </c>
      <c r="B12004">
        <v>2015</v>
      </c>
      <c r="C12004">
        <v>5</v>
      </c>
      <c r="D12004">
        <v>20</v>
      </c>
      <c r="E12004">
        <v>4269</v>
      </c>
    </row>
    <row r="12005" spans="1:5">
      <c r="A12005" t="s">
        <v>18</v>
      </c>
      <c r="B12005">
        <v>2015</v>
      </c>
      <c r="C12005">
        <v>5</v>
      </c>
      <c r="D12005">
        <v>12</v>
      </c>
      <c r="E12005">
        <v>3384</v>
      </c>
    </row>
    <row r="12006" spans="1:5">
      <c r="A12006" t="s">
        <v>19</v>
      </c>
      <c r="B12006">
        <v>2015</v>
      </c>
      <c r="C12006">
        <v>5</v>
      </c>
      <c r="D12006">
        <v>2</v>
      </c>
      <c r="E12006">
        <v>1366</v>
      </c>
    </row>
    <row r="12007" spans="1:5">
      <c r="A12007" t="s">
        <v>20</v>
      </c>
      <c r="B12007">
        <v>2015</v>
      </c>
      <c r="C12007">
        <v>5</v>
      </c>
      <c r="D12007">
        <v>0</v>
      </c>
      <c r="E12007">
        <v>0</v>
      </c>
    </row>
    <row r="12008" spans="1:5">
      <c r="A12008" t="s">
        <v>21</v>
      </c>
      <c r="B12008">
        <v>2015</v>
      </c>
      <c r="C12008">
        <v>5</v>
      </c>
      <c r="D12008">
        <v>32</v>
      </c>
      <c r="E12008">
        <v>26017</v>
      </c>
    </row>
    <row r="12009" spans="1:5">
      <c r="A12009" t="s">
        <v>22</v>
      </c>
      <c r="B12009">
        <v>2015</v>
      </c>
      <c r="C12009">
        <v>5</v>
      </c>
      <c r="D12009">
        <v>19</v>
      </c>
      <c r="E12009">
        <v>2835</v>
      </c>
    </row>
    <row r="12010" spans="1:5">
      <c r="A12010" t="s">
        <v>23</v>
      </c>
      <c r="B12010">
        <v>2015</v>
      </c>
      <c r="C12010">
        <v>5</v>
      </c>
      <c r="D12010">
        <v>9</v>
      </c>
      <c r="E12010">
        <v>3799</v>
      </c>
    </row>
    <row r="12011" spans="1:5">
      <c r="A12011" t="s">
        <v>24</v>
      </c>
      <c r="B12011">
        <v>2015</v>
      </c>
      <c r="C12011">
        <v>5</v>
      </c>
      <c r="D12011">
        <v>77</v>
      </c>
      <c r="E12011">
        <v>43837</v>
      </c>
    </row>
    <row r="12012" spans="1:5">
      <c r="A12012" t="s">
        <v>25</v>
      </c>
      <c r="B12012">
        <v>2015</v>
      </c>
      <c r="C12012">
        <v>5</v>
      </c>
      <c r="D12012">
        <v>38</v>
      </c>
      <c r="E12012">
        <v>8688</v>
      </c>
    </row>
    <row r="12013" spans="1:5">
      <c r="A12013" t="s">
        <v>26</v>
      </c>
      <c r="B12013">
        <v>2015</v>
      </c>
      <c r="C12013">
        <v>5</v>
      </c>
      <c r="D12013">
        <v>10</v>
      </c>
      <c r="E12013">
        <v>2428</v>
      </c>
    </row>
    <row r="12014" spans="1:5">
      <c r="A12014" t="s">
        <v>27</v>
      </c>
      <c r="B12014">
        <v>2015</v>
      </c>
      <c r="C12014">
        <v>5</v>
      </c>
      <c r="D12014">
        <v>33</v>
      </c>
      <c r="E12014">
        <v>7455</v>
      </c>
    </row>
    <row r="12015" spans="1:5">
      <c r="A12015" t="s">
        <v>28</v>
      </c>
      <c r="B12015">
        <v>2015</v>
      </c>
      <c r="C12015">
        <v>5</v>
      </c>
      <c r="D12015">
        <v>23</v>
      </c>
      <c r="E12015">
        <v>22273</v>
      </c>
    </row>
    <row r="12016" spans="1:5">
      <c r="A12016" t="s">
        <v>29</v>
      </c>
      <c r="B12016">
        <v>2015</v>
      </c>
      <c r="C12016">
        <v>5</v>
      </c>
      <c r="D12016">
        <v>78</v>
      </c>
      <c r="E12016">
        <v>43908</v>
      </c>
    </row>
    <row r="12017" spans="1:5">
      <c r="A12017" t="s">
        <v>30</v>
      </c>
      <c r="B12017">
        <v>2015</v>
      </c>
      <c r="C12017">
        <v>5</v>
      </c>
      <c r="D12017">
        <v>31</v>
      </c>
      <c r="E12017">
        <v>5105</v>
      </c>
    </row>
    <row r="12018" spans="1:5">
      <c r="A12018" t="s">
        <v>31</v>
      </c>
      <c r="B12018">
        <v>2015</v>
      </c>
      <c r="C12018">
        <v>5</v>
      </c>
      <c r="D12018">
        <v>25</v>
      </c>
      <c r="E12018">
        <v>12921</v>
      </c>
    </row>
    <row r="12019" spans="1:5">
      <c r="A12019" t="s">
        <v>32</v>
      </c>
      <c r="B12019">
        <v>2015</v>
      </c>
      <c r="C12019">
        <v>5</v>
      </c>
      <c r="D12019">
        <v>48</v>
      </c>
      <c r="E12019">
        <v>21660</v>
      </c>
    </row>
    <row r="12020" spans="1:5">
      <c r="A12020" t="s">
        <v>33</v>
      </c>
      <c r="B12020">
        <v>2015</v>
      </c>
      <c r="C12020">
        <v>5</v>
      </c>
      <c r="D12020">
        <v>54</v>
      </c>
      <c r="E12020">
        <v>15972</v>
      </c>
    </row>
    <row r="12021" spans="1:5">
      <c r="A12021" t="s">
        <v>34</v>
      </c>
      <c r="B12021">
        <v>2015</v>
      </c>
      <c r="C12021">
        <v>5</v>
      </c>
      <c r="D12021">
        <v>15</v>
      </c>
      <c r="E12021">
        <v>5329</v>
      </c>
    </row>
    <row r="12022" spans="1:5">
      <c r="A12022" t="s">
        <v>35</v>
      </c>
      <c r="B12022">
        <v>2015</v>
      </c>
      <c r="C12022">
        <v>5</v>
      </c>
      <c r="D12022">
        <v>51</v>
      </c>
      <c r="E12022">
        <v>20513</v>
      </c>
    </row>
    <row r="12023" spans="1:5">
      <c r="A12023" t="s">
        <v>36</v>
      </c>
      <c r="B12023">
        <v>2015</v>
      </c>
      <c r="C12023">
        <v>5</v>
      </c>
      <c r="D12023">
        <v>23</v>
      </c>
      <c r="E12023">
        <v>8327</v>
      </c>
    </row>
    <row r="12024" spans="1:5">
      <c r="A12024" t="s">
        <v>37</v>
      </c>
      <c r="B12024">
        <v>2015</v>
      </c>
      <c r="C12024">
        <v>5</v>
      </c>
      <c r="D12024">
        <v>10</v>
      </c>
      <c r="E12024">
        <v>3506</v>
      </c>
    </row>
    <row r="12025" spans="1:5">
      <c r="A12025" t="s">
        <v>38</v>
      </c>
      <c r="B12025">
        <v>2015</v>
      </c>
      <c r="C12025">
        <v>5</v>
      </c>
      <c r="D12025">
        <v>15</v>
      </c>
      <c r="E12025">
        <v>2567</v>
      </c>
    </row>
    <row r="12026" spans="1:5">
      <c r="A12026" t="s">
        <v>39</v>
      </c>
      <c r="B12026">
        <v>2015</v>
      </c>
      <c r="C12026">
        <v>5</v>
      </c>
      <c r="D12026">
        <v>28</v>
      </c>
      <c r="E12026">
        <v>14225</v>
      </c>
    </row>
    <row r="12027" spans="1:5">
      <c r="A12027" t="s">
        <v>40</v>
      </c>
      <c r="B12027">
        <v>2015</v>
      </c>
      <c r="C12027">
        <v>5</v>
      </c>
      <c r="D12027">
        <v>26</v>
      </c>
      <c r="E12027">
        <v>4779</v>
      </c>
    </row>
    <row r="12028" spans="1:5">
      <c r="A12028" t="s">
        <v>41</v>
      </c>
      <c r="B12028">
        <v>2015</v>
      </c>
      <c r="C12028">
        <v>5</v>
      </c>
      <c r="D12028">
        <v>24</v>
      </c>
      <c r="E12028">
        <v>7957</v>
      </c>
    </row>
    <row r="12029" spans="1:5">
      <c r="A12029" t="s">
        <v>42</v>
      </c>
      <c r="B12029">
        <v>2015</v>
      </c>
      <c r="C12029">
        <v>5</v>
      </c>
      <c r="D12029">
        <v>26</v>
      </c>
      <c r="E12029">
        <v>12684</v>
      </c>
    </row>
    <row r="12030" spans="1:5">
      <c r="A12030" t="s">
        <v>43</v>
      </c>
      <c r="B12030">
        <v>2015</v>
      </c>
      <c r="C12030">
        <v>5</v>
      </c>
      <c r="D12030">
        <v>80</v>
      </c>
      <c r="E12030">
        <v>10456</v>
      </c>
    </row>
    <row r="12031" spans="1:5">
      <c r="A12031" t="s">
        <v>44</v>
      </c>
      <c r="B12031">
        <v>2015</v>
      </c>
      <c r="C12031">
        <v>5</v>
      </c>
      <c r="D12031">
        <v>54</v>
      </c>
      <c r="E12031">
        <v>18075</v>
      </c>
    </row>
    <row r="12032" spans="1:5">
      <c r="A12032" t="s">
        <v>45</v>
      </c>
      <c r="B12032">
        <v>2015</v>
      </c>
      <c r="C12032">
        <v>5</v>
      </c>
      <c r="D12032">
        <v>12</v>
      </c>
      <c r="E12032">
        <v>2327</v>
      </c>
    </row>
    <row r="12033" spans="1:5">
      <c r="A12033" t="s">
        <v>46</v>
      </c>
      <c r="B12033">
        <v>2015</v>
      </c>
      <c r="C12033">
        <v>5</v>
      </c>
      <c r="D12033">
        <v>57</v>
      </c>
      <c r="E12033">
        <v>15050</v>
      </c>
    </row>
    <row r="12034" spans="1:5">
      <c r="A12034" t="s">
        <v>47</v>
      </c>
      <c r="B12034">
        <v>2015</v>
      </c>
      <c r="C12034">
        <v>5</v>
      </c>
      <c r="D12034">
        <v>17</v>
      </c>
      <c r="E12034">
        <v>3081</v>
      </c>
    </row>
    <row r="12035" spans="1:5">
      <c r="A12035" t="s">
        <v>48</v>
      </c>
      <c r="B12035">
        <v>2015</v>
      </c>
      <c r="C12035">
        <v>5</v>
      </c>
      <c r="D12035">
        <v>15</v>
      </c>
      <c r="E12035">
        <v>4217</v>
      </c>
    </row>
    <row r="12036" spans="1:5">
      <c r="A12036" t="s">
        <v>49</v>
      </c>
      <c r="B12036">
        <v>2015</v>
      </c>
      <c r="C12036">
        <v>5</v>
      </c>
      <c r="D12036">
        <v>43</v>
      </c>
      <c r="E12036">
        <v>15830</v>
      </c>
    </row>
    <row r="12037" spans="1:5">
      <c r="A12037" t="s">
        <v>50</v>
      </c>
      <c r="B12037">
        <v>2015</v>
      </c>
      <c r="C12037">
        <v>5</v>
      </c>
      <c r="D12037">
        <v>20</v>
      </c>
      <c r="E12037">
        <v>6063</v>
      </c>
    </row>
    <row r="12038" spans="1:5">
      <c r="A12038" t="s">
        <v>51</v>
      </c>
      <c r="B12038">
        <v>2015</v>
      </c>
      <c r="C12038">
        <v>5</v>
      </c>
      <c r="D12038">
        <v>14</v>
      </c>
      <c r="E12038">
        <v>6306</v>
      </c>
    </row>
    <row r="12039" spans="1:5">
      <c r="A12039" t="s">
        <v>52</v>
      </c>
      <c r="B12039">
        <v>2015</v>
      </c>
      <c r="C12039">
        <v>5</v>
      </c>
      <c r="D12039">
        <v>24</v>
      </c>
      <c r="E12039">
        <v>6534</v>
      </c>
    </row>
    <row r="12040" spans="1:5">
      <c r="A12040" t="s">
        <v>53</v>
      </c>
      <c r="B12040">
        <v>2015</v>
      </c>
      <c r="C12040">
        <v>5</v>
      </c>
      <c r="D12040">
        <v>51</v>
      </c>
      <c r="E12040">
        <v>10630</v>
      </c>
    </row>
    <row r="12041" spans="1:5">
      <c r="A12041" t="s">
        <v>54</v>
      </c>
      <c r="B12041">
        <v>2015</v>
      </c>
      <c r="C12041">
        <v>5</v>
      </c>
      <c r="D12041">
        <v>102</v>
      </c>
      <c r="E12041">
        <v>41592</v>
      </c>
    </row>
    <row r="12042" spans="1:5">
      <c r="A12042" t="s">
        <v>55</v>
      </c>
      <c r="B12042">
        <v>2015</v>
      </c>
      <c r="C12042">
        <v>5</v>
      </c>
      <c r="D12042">
        <v>42</v>
      </c>
      <c r="E12042">
        <v>19202</v>
      </c>
    </row>
    <row r="12043" spans="1:5">
      <c r="A12043" t="s">
        <v>56</v>
      </c>
      <c r="B12043">
        <v>2015</v>
      </c>
      <c r="C12043">
        <v>5</v>
      </c>
      <c r="D12043">
        <v>13</v>
      </c>
      <c r="E12043">
        <v>3832</v>
      </c>
    </row>
    <row r="12044" spans="1:5">
      <c r="A12044" t="s">
        <v>57</v>
      </c>
      <c r="B12044">
        <v>2015</v>
      </c>
      <c r="C12044">
        <v>5</v>
      </c>
      <c r="D12044">
        <v>126</v>
      </c>
      <c r="E12044">
        <v>95499</v>
      </c>
    </row>
    <row r="12045" spans="1:5">
      <c r="A12045" t="s">
        <v>58</v>
      </c>
      <c r="B12045">
        <v>2015</v>
      </c>
      <c r="C12045">
        <v>5</v>
      </c>
      <c r="D12045">
        <v>41</v>
      </c>
      <c r="E12045">
        <v>4798</v>
      </c>
    </row>
    <row r="12046" spans="1:5">
      <c r="A12046" t="s">
        <v>59</v>
      </c>
      <c r="B12046">
        <v>2015</v>
      </c>
      <c r="C12046">
        <v>5</v>
      </c>
      <c r="D12046">
        <v>44</v>
      </c>
      <c r="E12046">
        <v>16713</v>
      </c>
    </row>
    <row r="12047" spans="1:5">
      <c r="A12047" t="s">
        <v>60</v>
      </c>
      <c r="B12047">
        <v>2015</v>
      </c>
      <c r="C12047">
        <v>5</v>
      </c>
      <c r="D12047">
        <v>31</v>
      </c>
      <c r="E12047">
        <v>7037</v>
      </c>
    </row>
    <row r="12048" spans="1:5">
      <c r="A12048" t="s">
        <v>61</v>
      </c>
      <c r="B12048">
        <v>2015</v>
      </c>
      <c r="C12048">
        <v>5</v>
      </c>
      <c r="D12048">
        <v>24</v>
      </c>
      <c r="E12048">
        <v>6861</v>
      </c>
    </row>
    <row r="12049" spans="1:5">
      <c r="A12049" t="s">
        <v>64</v>
      </c>
      <c r="B12049">
        <v>2015</v>
      </c>
      <c r="C12049">
        <v>5</v>
      </c>
      <c r="D12049">
        <v>6</v>
      </c>
      <c r="E12049">
        <v>4839</v>
      </c>
    </row>
    <row r="12050" spans="1:5">
      <c r="A12050" t="s">
        <v>63</v>
      </c>
      <c r="B12050">
        <v>2015</v>
      </c>
      <c r="C12050">
        <v>5</v>
      </c>
      <c r="D12050">
        <v>1</v>
      </c>
      <c r="E12050">
        <v>397</v>
      </c>
    </row>
    <row r="12051" spans="1:5">
      <c r="A12051" t="s">
        <v>62</v>
      </c>
      <c r="B12051">
        <v>2015</v>
      </c>
      <c r="C12051">
        <v>5</v>
      </c>
      <c r="D12051">
        <v>93</v>
      </c>
      <c r="E12051">
        <v>96824</v>
      </c>
    </row>
    <row r="12052" spans="1:5">
      <c r="A12052" t="s">
        <v>6</v>
      </c>
      <c r="B12052">
        <v>2015</v>
      </c>
      <c r="C12052">
        <v>6</v>
      </c>
      <c r="D12052">
        <v>21</v>
      </c>
      <c r="E12052">
        <v>9401</v>
      </c>
    </row>
    <row r="12053" spans="1:5">
      <c r="A12053" t="s">
        <v>12</v>
      </c>
      <c r="B12053">
        <v>2015</v>
      </c>
      <c r="C12053">
        <v>6</v>
      </c>
      <c r="D12053">
        <v>8</v>
      </c>
      <c r="E12053">
        <v>1400</v>
      </c>
    </row>
    <row r="12054" spans="1:5">
      <c r="A12054" t="s">
        <v>13</v>
      </c>
      <c r="B12054">
        <v>2015</v>
      </c>
      <c r="C12054">
        <v>6</v>
      </c>
      <c r="D12054">
        <v>54</v>
      </c>
      <c r="E12054">
        <v>21475</v>
      </c>
    </row>
    <row r="12055" spans="1:5">
      <c r="A12055" t="s">
        <v>14</v>
      </c>
      <c r="B12055">
        <v>2015</v>
      </c>
      <c r="C12055">
        <v>6</v>
      </c>
      <c r="D12055">
        <v>17</v>
      </c>
      <c r="E12055">
        <v>4896</v>
      </c>
    </row>
    <row r="12056" spans="1:5">
      <c r="A12056" t="s">
        <v>15</v>
      </c>
      <c r="B12056">
        <v>2015</v>
      </c>
      <c r="C12056">
        <v>6</v>
      </c>
      <c r="D12056">
        <v>141</v>
      </c>
      <c r="E12056">
        <v>44246</v>
      </c>
    </row>
    <row r="12057" spans="1:5">
      <c r="A12057" t="s">
        <v>16</v>
      </c>
      <c r="B12057">
        <v>2015</v>
      </c>
      <c r="C12057">
        <v>6</v>
      </c>
      <c r="D12057">
        <v>6</v>
      </c>
      <c r="E12057">
        <v>3632</v>
      </c>
    </row>
    <row r="12058" spans="1:5">
      <c r="A12058" t="s">
        <v>17</v>
      </c>
      <c r="B12058">
        <v>2015</v>
      </c>
      <c r="C12058">
        <v>6</v>
      </c>
      <c r="D12058">
        <v>21</v>
      </c>
      <c r="E12058">
        <v>4341</v>
      </c>
    </row>
    <row r="12059" spans="1:5">
      <c r="A12059" t="s">
        <v>18</v>
      </c>
      <c r="B12059">
        <v>2015</v>
      </c>
      <c r="C12059">
        <v>6</v>
      </c>
      <c r="D12059">
        <v>12</v>
      </c>
      <c r="E12059">
        <v>3230</v>
      </c>
    </row>
    <row r="12060" spans="1:5">
      <c r="A12060" t="s">
        <v>19</v>
      </c>
      <c r="B12060">
        <v>2015</v>
      </c>
      <c r="C12060">
        <v>6</v>
      </c>
      <c r="D12060">
        <v>2</v>
      </c>
      <c r="E12060">
        <v>1679</v>
      </c>
    </row>
    <row r="12061" spans="1:5">
      <c r="A12061" t="s">
        <v>20</v>
      </c>
      <c r="B12061">
        <v>2015</v>
      </c>
      <c r="C12061">
        <v>6</v>
      </c>
      <c r="D12061">
        <v>0</v>
      </c>
      <c r="E12061">
        <v>0</v>
      </c>
    </row>
    <row r="12062" spans="1:5">
      <c r="A12062" t="s">
        <v>21</v>
      </c>
      <c r="B12062">
        <v>2015</v>
      </c>
      <c r="C12062">
        <v>6</v>
      </c>
      <c r="D12062">
        <v>30</v>
      </c>
      <c r="E12062">
        <v>25002</v>
      </c>
    </row>
    <row r="12063" spans="1:5">
      <c r="A12063" t="s">
        <v>22</v>
      </c>
      <c r="B12063">
        <v>2015</v>
      </c>
      <c r="C12063">
        <v>6</v>
      </c>
      <c r="D12063">
        <v>20</v>
      </c>
      <c r="E12063">
        <v>3151</v>
      </c>
    </row>
    <row r="12064" spans="1:5">
      <c r="A12064" t="s">
        <v>23</v>
      </c>
      <c r="B12064">
        <v>2015</v>
      </c>
      <c r="C12064">
        <v>6</v>
      </c>
      <c r="D12064">
        <v>10</v>
      </c>
      <c r="E12064">
        <v>3698</v>
      </c>
    </row>
    <row r="12065" spans="1:5">
      <c r="A12065" t="s">
        <v>24</v>
      </c>
      <c r="B12065">
        <v>2015</v>
      </c>
      <c r="C12065">
        <v>6</v>
      </c>
      <c r="D12065">
        <v>89</v>
      </c>
      <c r="E12065">
        <v>54276</v>
      </c>
    </row>
    <row r="12066" spans="1:5">
      <c r="A12066" t="s">
        <v>25</v>
      </c>
      <c r="B12066">
        <v>2015</v>
      </c>
      <c r="C12066">
        <v>6</v>
      </c>
      <c r="D12066">
        <v>38</v>
      </c>
      <c r="E12066">
        <v>9335</v>
      </c>
    </row>
    <row r="12067" spans="1:5">
      <c r="A12067" t="s">
        <v>26</v>
      </c>
      <c r="B12067">
        <v>2015</v>
      </c>
      <c r="C12067">
        <v>6</v>
      </c>
      <c r="D12067">
        <v>8</v>
      </c>
      <c r="E12067">
        <v>1767</v>
      </c>
    </row>
    <row r="12068" spans="1:5">
      <c r="A12068" t="s">
        <v>27</v>
      </c>
      <c r="B12068">
        <v>2015</v>
      </c>
      <c r="C12068">
        <v>6</v>
      </c>
      <c r="D12068">
        <v>32</v>
      </c>
      <c r="E12068">
        <v>7570</v>
      </c>
    </row>
    <row r="12069" spans="1:5">
      <c r="A12069" t="s">
        <v>28</v>
      </c>
      <c r="B12069">
        <v>2015</v>
      </c>
      <c r="C12069">
        <v>6</v>
      </c>
      <c r="D12069">
        <v>19</v>
      </c>
      <c r="E12069">
        <v>22125</v>
      </c>
    </row>
    <row r="12070" spans="1:5">
      <c r="A12070" t="s">
        <v>29</v>
      </c>
      <c r="B12070">
        <v>2015</v>
      </c>
      <c r="C12070">
        <v>6</v>
      </c>
      <c r="D12070">
        <v>74</v>
      </c>
      <c r="E12070">
        <v>43501</v>
      </c>
    </row>
    <row r="12071" spans="1:5">
      <c r="A12071" t="s">
        <v>30</v>
      </c>
      <c r="B12071">
        <v>2015</v>
      </c>
      <c r="C12071">
        <v>6</v>
      </c>
      <c r="D12071">
        <v>31</v>
      </c>
      <c r="E12071">
        <v>5733</v>
      </c>
    </row>
    <row r="12072" spans="1:5">
      <c r="A12072" t="s">
        <v>31</v>
      </c>
      <c r="B12072">
        <v>2015</v>
      </c>
      <c r="C12072">
        <v>6</v>
      </c>
      <c r="D12072">
        <v>25</v>
      </c>
      <c r="E12072">
        <v>12942</v>
      </c>
    </row>
    <row r="12073" spans="1:5">
      <c r="A12073" t="s">
        <v>32</v>
      </c>
      <c r="B12073">
        <v>2015</v>
      </c>
      <c r="C12073">
        <v>6</v>
      </c>
      <c r="D12073">
        <v>48</v>
      </c>
      <c r="E12073">
        <v>20936</v>
      </c>
    </row>
    <row r="12074" spans="1:5">
      <c r="A12074" t="s">
        <v>33</v>
      </c>
      <c r="B12074">
        <v>2015</v>
      </c>
      <c r="C12074">
        <v>6</v>
      </c>
      <c r="D12074">
        <v>55</v>
      </c>
      <c r="E12074">
        <v>17839</v>
      </c>
    </row>
    <row r="12075" spans="1:5">
      <c r="A12075" t="s">
        <v>34</v>
      </c>
      <c r="B12075">
        <v>2015</v>
      </c>
      <c r="C12075">
        <v>6</v>
      </c>
      <c r="D12075">
        <v>14</v>
      </c>
      <c r="E12075">
        <v>4792</v>
      </c>
    </row>
    <row r="12076" spans="1:5">
      <c r="A12076" t="s">
        <v>35</v>
      </c>
      <c r="B12076">
        <v>2015</v>
      </c>
      <c r="C12076">
        <v>6</v>
      </c>
      <c r="D12076">
        <v>49</v>
      </c>
      <c r="E12076">
        <v>20987</v>
      </c>
    </row>
    <row r="12077" spans="1:5">
      <c r="A12077" t="s">
        <v>36</v>
      </c>
      <c r="B12077">
        <v>2015</v>
      </c>
      <c r="C12077">
        <v>6</v>
      </c>
      <c r="D12077">
        <v>21</v>
      </c>
      <c r="E12077">
        <v>8575</v>
      </c>
    </row>
    <row r="12078" spans="1:5">
      <c r="A12078" t="s">
        <v>37</v>
      </c>
      <c r="B12078">
        <v>2015</v>
      </c>
      <c r="C12078">
        <v>6</v>
      </c>
      <c r="D12078">
        <v>10</v>
      </c>
      <c r="E12078">
        <v>3460</v>
      </c>
    </row>
    <row r="12079" spans="1:5">
      <c r="A12079" t="s">
        <v>38</v>
      </c>
      <c r="B12079">
        <v>2015</v>
      </c>
      <c r="C12079">
        <v>6</v>
      </c>
      <c r="D12079">
        <v>15</v>
      </c>
      <c r="E12079">
        <v>2755</v>
      </c>
    </row>
    <row r="12080" spans="1:5">
      <c r="A12080" t="s">
        <v>39</v>
      </c>
      <c r="B12080">
        <v>2015</v>
      </c>
      <c r="C12080">
        <v>6</v>
      </c>
      <c r="D12080">
        <v>28</v>
      </c>
      <c r="E12080">
        <v>13469</v>
      </c>
    </row>
    <row r="12081" spans="1:5">
      <c r="A12081" t="s">
        <v>40</v>
      </c>
      <c r="B12081">
        <v>2015</v>
      </c>
      <c r="C12081">
        <v>6</v>
      </c>
      <c r="D12081">
        <v>26</v>
      </c>
      <c r="E12081">
        <v>4791</v>
      </c>
    </row>
    <row r="12082" spans="1:5">
      <c r="A12082" t="s">
        <v>41</v>
      </c>
      <c r="B12082">
        <v>2015</v>
      </c>
      <c r="C12082">
        <v>6</v>
      </c>
      <c r="D12082">
        <v>24</v>
      </c>
      <c r="E12082">
        <v>8008</v>
      </c>
    </row>
    <row r="12083" spans="1:5">
      <c r="A12083" t="s">
        <v>42</v>
      </c>
      <c r="B12083">
        <v>2015</v>
      </c>
      <c r="C12083">
        <v>6</v>
      </c>
      <c r="D12083">
        <v>26</v>
      </c>
      <c r="E12083">
        <v>13133</v>
      </c>
    </row>
    <row r="12084" spans="1:5">
      <c r="A12084" t="s">
        <v>43</v>
      </c>
      <c r="B12084">
        <v>2015</v>
      </c>
      <c r="C12084">
        <v>6</v>
      </c>
      <c r="D12084">
        <v>82</v>
      </c>
      <c r="E12084">
        <v>11669</v>
      </c>
    </row>
    <row r="12085" spans="1:5">
      <c r="A12085" t="s">
        <v>44</v>
      </c>
      <c r="B12085">
        <v>2015</v>
      </c>
      <c r="C12085">
        <v>6</v>
      </c>
      <c r="D12085">
        <v>47</v>
      </c>
      <c r="E12085">
        <v>15400</v>
      </c>
    </row>
    <row r="12086" spans="1:5">
      <c r="A12086" t="s">
        <v>45</v>
      </c>
      <c r="B12086">
        <v>2015</v>
      </c>
      <c r="C12086">
        <v>6</v>
      </c>
      <c r="D12086">
        <v>11</v>
      </c>
      <c r="E12086">
        <v>2346</v>
      </c>
    </row>
    <row r="12087" spans="1:5">
      <c r="A12087" t="s">
        <v>46</v>
      </c>
      <c r="B12087">
        <v>2015</v>
      </c>
      <c r="C12087">
        <v>6</v>
      </c>
      <c r="D12087">
        <v>54</v>
      </c>
      <c r="E12087">
        <v>15886</v>
      </c>
    </row>
    <row r="12088" spans="1:5">
      <c r="A12088" t="s">
        <v>47</v>
      </c>
      <c r="B12088">
        <v>2015</v>
      </c>
      <c r="C12088">
        <v>6</v>
      </c>
      <c r="D12088">
        <v>17</v>
      </c>
      <c r="E12088">
        <v>2650</v>
      </c>
    </row>
    <row r="12089" spans="1:5">
      <c r="A12089" t="s">
        <v>48</v>
      </c>
      <c r="B12089">
        <v>2015</v>
      </c>
      <c r="C12089">
        <v>6</v>
      </c>
      <c r="D12089">
        <v>11</v>
      </c>
      <c r="E12089">
        <v>3513</v>
      </c>
    </row>
    <row r="12090" spans="1:5">
      <c r="A12090" t="s">
        <v>49</v>
      </c>
      <c r="B12090">
        <v>2015</v>
      </c>
      <c r="C12090">
        <v>6</v>
      </c>
      <c r="D12090">
        <v>47</v>
      </c>
      <c r="E12090">
        <v>16822</v>
      </c>
    </row>
    <row r="12091" spans="1:5">
      <c r="A12091" t="s">
        <v>50</v>
      </c>
      <c r="B12091">
        <v>2015</v>
      </c>
      <c r="C12091">
        <v>6</v>
      </c>
      <c r="D12091">
        <v>20</v>
      </c>
      <c r="E12091">
        <v>6065</v>
      </c>
    </row>
    <row r="12092" spans="1:5">
      <c r="A12092" t="s">
        <v>51</v>
      </c>
      <c r="B12092">
        <v>2015</v>
      </c>
      <c r="C12092">
        <v>6</v>
      </c>
      <c r="D12092">
        <v>14</v>
      </c>
      <c r="E12092">
        <v>6426</v>
      </c>
    </row>
    <row r="12093" spans="1:5">
      <c r="A12093" t="s">
        <v>52</v>
      </c>
      <c r="B12093">
        <v>2015</v>
      </c>
      <c r="C12093">
        <v>6</v>
      </c>
      <c r="D12093">
        <v>24</v>
      </c>
      <c r="E12093">
        <v>6271</v>
      </c>
    </row>
    <row r="12094" spans="1:5">
      <c r="A12094" t="s">
        <v>53</v>
      </c>
      <c r="B12094">
        <v>2015</v>
      </c>
      <c r="C12094">
        <v>6</v>
      </c>
      <c r="D12094">
        <v>47</v>
      </c>
      <c r="E12094">
        <v>10351</v>
      </c>
    </row>
    <row r="12095" spans="1:5">
      <c r="A12095" t="s">
        <v>54</v>
      </c>
      <c r="B12095">
        <v>2015</v>
      </c>
      <c r="C12095">
        <v>6</v>
      </c>
      <c r="D12095">
        <v>102</v>
      </c>
      <c r="E12095">
        <v>41585</v>
      </c>
    </row>
    <row r="12096" spans="1:5">
      <c r="A12096" t="s">
        <v>55</v>
      </c>
      <c r="B12096">
        <v>2015</v>
      </c>
      <c r="C12096">
        <v>6</v>
      </c>
      <c r="D12096">
        <v>41</v>
      </c>
      <c r="E12096">
        <v>19316</v>
      </c>
    </row>
    <row r="12097" spans="1:5">
      <c r="A12097" t="s">
        <v>56</v>
      </c>
      <c r="B12097">
        <v>2015</v>
      </c>
      <c r="C12097">
        <v>6</v>
      </c>
      <c r="D12097">
        <v>13</v>
      </c>
      <c r="E12097">
        <v>3760</v>
      </c>
    </row>
    <row r="12098" spans="1:5">
      <c r="A12098" t="s">
        <v>57</v>
      </c>
      <c r="B12098">
        <v>2015</v>
      </c>
      <c r="C12098">
        <v>6</v>
      </c>
      <c r="D12098">
        <v>126</v>
      </c>
      <c r="E12098">
        <v>100523</v>
      </c>
    </row>
    <row r="12099" spans="1:5">
      <c r="A12099" t="s">
        <v>58</v>
      </c>
      <c r="B12099">
        <v>2015</v>
      </c>
      <c r="C12099">
        <v>6</v>
      </c>
      <c r="D12099">
        <v>41</v>
      </c>
      <c r="E12099">
        <v>4745</v>
      </c>
    </row>
    <row r="12100" spans="1:5">
      <c r="A12100" t="s">
        <v>59</v>
      </c>
      <c r="B12100">
        <v>2015</v>
      </c>
      <c r="C12100">
        <v>6</v>
      </c>
      <c r="D12100">
        <v>43</v>
      </c>
      <c r="E12100">
        <v>16390</v>
      </c>
    </row>
    <row r="12101" spans="1:5">
      <c r="A12101" t="s">
        <v>60</v>
      </c>
      <c r="B12101">
        <v>2015</v>
      </c>
      <c r="C12101">
        <v>6</v>
      </c>
      <c r="D12101">
        <v>29</v>
      </c>
      <c r="E12101">
        <v>7358</v>
      </c>
    </row>
    <row r="12102" spans="1:5">
      <c r="A12102" t="s">
        <v>61</v>
      </c>
      <c r="B12102">
        <v>2015</v>
      </c>
      <c r="C12102">
        <v>6</v>
      </c>
      <c r="D12102">
        <v>23</v>
      </c>
      <c r="E12102">
        <v>6328</v>
      </c>
    </row>
    <row r="12103" spans="1:5">
      <c r="A12103" t="s">
        <v>64</v>
      </c>
      <c r="B12103">
        <v>2015</v>
      </c>
      <c r="C12103">
        <v>6</v>
      </c>
      <c r="D12103">
        <v>6</v>
      </c>
      <c r="E12103">
        <v>4763</v>
      </c>
    </row>
    <row r="12104" spans="1:5">
      <c r="A12104" t="s">
        <v>63</v>
      </c>
      <c r="B12104">
        <v>2015</v>
      </c>
      <c r="C12104">
        <v>6</v>
      </c>
      <c r="D12104">
        <v>1</v>
      </c>
      <c r="E12104">
        <v>374</v>
      </c>
    </row>
    <row r="12105" spans="1:5">
      <c r="A12105" t="s">
        <v>62</v>
      </c>
      <c r="B12105">
        <v>2015</v>
      </c>
      <c r="C12105">
        <v>6</v>
      </c>
      <c r="D12105">
        <v>86</v>
      </c>
      <c r="E12105">
        <v>97436</v>
      </c>
    </row>
    <row r="12106" spans="1:5">
      <c r="A12106" t="s">
        <v>6</v>
      </c>
      <c r="B12106">
        <v>2015</v>
      </c>
      <c r="C12106">
        <v>7</v>
      </c>
      <c r="D12106">
        <v>22</v>
      </c>
      <c r="E12106">
        <v>9214</v>
      </c>
    </row>
    <row r="12107" spans="1:5">
      <c r="A12107" t="s">
        <v>12</v>
      </c>
      <c r="B12107">
        <v>2015</v>
      </c>
      <c r="C12107">
        <v>7</v>
      </c>
      <c r="D12107">
        <v>6</v>
      </c>
      <c r="E12107">
        <v>1091</v>
      </c>
    </row>
    <row r="12108" spans="1:5">
      <c r="A12108" t="s">
        <v>13</v>
      </c>
      <c r="B12108">
        <v>2015</v>
      </c>
      <c r="C12108">
        <v>7</v>
      </c>
      <c r="D12108">
        <v>55</v>
      </c>
      <c r="E12108">
        <v>21884</v>
      </c>
    </row>
    <row r="12109" spans="1:5">
      <c r="A12109" t="s">
        <v>14</v>
      </c>
      <c r="B12109">
        <v>2015</v>
      </c>
      <c r="C12109">
        <v>7</v>
      </c>
      <c r="D12109">
        <v>16</v>
      </c>
      <c r="E12109">
        <v>2829</v>
      </c>
    </row>
    <row r="12110" spans="1:5">
      <c r="A12110" t="s">
        <v>15</v>
      </c>
      <c r="B12110">
        <v>2015</v>
      </c>
      <c r="C12110">
        <v>7</v>
      </c>
      <c r="D12110">
        <v>147</v>
      </c>
      <c r="E12110">
        <v>40507</v>
      </c>
    </row>
    <row r="12111" spans="1:5">
      <c r="A12111" t="s">
        <v>16</v>
      </c>
      <c r="B12111">
        <v>2015</v>
      </c>
      <c r="C12111">
        <v>7</v>
      </c>
      <c r="D12111">
        <v>6</v>
      </c>
      <c r="E12111">
        <v>3869</v>
      </c>
    </row>
    <row r="12112" spans="1:5">
      <c r="A12112" t="s">
        <v>17</v>
      </c>
      <c r="B12112">
        <v>2015</v>
      </c>
      <c r="C12112">
        <v>7</v>
      </c>
      <c r="D12112">
        <v>18</v>
      </c>
      <c r="E12112">
        <v>3742</v>
      </c>
    </row>
    <row r="12113" spans="1:5">
      <c r="A12113" t="s">
        <v>18</v>
      </c>
      <c r="B12113">
        <v>2015</v>
      </c>
      <c r="C12113">
        <v>7</v>
      </c>
      <c r="D12113">
        <v>12</v>
      </c>
      <c r="E12113">
        <v>2568</v>
      </c>
    </row>
    <row r="12114" spans="1:5">
      <c r="A12114" t="s">
        <v>19</v>
      </c>
      <c r="B12114">
        <v>2015</v>
      </c>
      <c r="C12114">
        <v>7</v>
      </c>
      <c r="D12114">
        <v>2</v>
      </c>
      <c r="E12114">
        <v>952</v>
      </c>
    </row>
    <row r="12115" spans="1:5">
      <c r="A12115" t="s">
        <v>20</v>
      </c>
      <c r="B12115">
        <v>2015</v>
      </c>
      <c r="C12115">
        <v>7</v>
      </c>
      <c r="D12115">
        <v>0</v>
      </c>
      <c r="E12115">
        <v>0</v>
      </c>
    </row>
    <row r="12116" spans="1:5">
      <c r="A12116" t="s">
        <v>21</v>
      </c>
      <c r="B12116">
        <v>2015</v>
      </c>
      <c r="C12116">
        <v>7</v>
      </c>
      <c r="D12116">
        <v>31</v>
      </c>
      <c r="E12116">
        <v>24261</v>
      </c>
    </row>
    <row r="12117" spans="1:5">
      <c r="A12117" t="s">
        <v>22</v>
      </c>
      <c r="B12117">
        <v>2015</v>
      </c>
      <c r="C12117">
        <v>7</v>
      </c>
      <c r="D12117">
        <v>19</v>
      </c>
      <c r="E12117">
        <v>2632</v>
      </c>
    </row>
    <row r="12118" spans="1:5">
      <c r="A12118" t="s">
        <v>23</v>
      </c>
      <c r="B12118">
        <v>2015</v>
      </c>
      <c r="C12118">
        <v>7</v>
      </c>
      <c r="D12118">
        <v>10</v>
      </c>
      <c r="E12118">
        <v>3426</v>
      </c>
    </row>
    <row r="12119" spans="1:5">
      <c r="A12119" t="s">
        <v>24</v>
      </c>
      <c r="B12119">
        <v>2015</v>
      </c>
      <c r="C12119">
        <v>7</v>
      </c>
      <c r="D12119">
        <v>95</v>
      </c>
      <c r="E12119">
        <v>51881</v>
      </c>
    </row>
    <row r="12120" spans="1:5">
      <c r="A12120" t="s">
        <v>25</v>
      </c>
      <c r="B12120">
        <v>2015</v>
      </c>
      <c r="C12120">
        <v>7</v>
      </c>
      <c r="D12120">
        <v>37</v>
      </c>
      <c r="E12120">
        <v>8414</v>
      </c>
    </row>
    <row r="12121" spans="1:5">
      <c r="A12121" t="s">
        <v>26</v>
      </c>
      <c r="B12121">
        <v>2015</v>
      </c>
      <c r="C12121">
        <v>7</v>
      </c>
      <c r="D12121">
        <v>8</v>
      </c>
      <c r="E12121">
        <v>2337</v>
      </c>
    </row>
    <row r="12122" spans="1:5">
      <c r="A12122" t="s">
        <v>27</v>
      </c>
      <c r="B12122">
        <v>2015</v>
      </c>
      <c r="C12122">
        <v>7</v>
      </c>
      <c r="D12122">
        <v>30</v>
      </c>
      <c r="E12122">
        <v>6983</v>
      </c>
    </row>
    <row r="12123" spans="1:5">
      <c r="A12123" t="s">
        <v>28</v>
      </c>
      <c r="B12123">
        <v>2015</v>
      </c>
      <c r="C12123">
        <v>7</v>
      </c>
      <c r="D12123">
        <v>20</v>
      </c>
      <c r="E12123">
        <v>13721</v>
      </c>
    </row>
    <row r="12124" spans="1:5">
      <c r="A12124" t="s">
        <v>29</v>
      </c>
      <c r="B12124">
        <v>2015</v>
      </c>
      <c r="C12124">
        <v>7</v>
      </c>
      <c r="D12124">
        <v>80</v>
      </c>
      <c r="E12124">
        <v>47084</v>
      </c>
    </row>
    <row r="12125" spans="1:5">
      <c r="A12125" t="s">
        <v>30</v>
      </c>
      <c r="B12125">
        <v>2015</v>
      </c>
      <c r="C12125">
        <v>7</v>
      </c>
      <c r="D12125">
        <v>29</v>
      </c>
      <c r="E12125">
        <v>4396</v>
      </c>
    </row>
    <row r="12126" spans="1:5">
      <c r="A12126" t="s">
        <v>31</v>
      </c>
      <c r="B12126">
        <v>2015</v>
      </c>
      <c r="C12126">
        <v>7</v>
      </c>
      <c r="D12126">
        <v>22</v>
      </c>
      <c r="E12126">
        <v>6139</v>
      </c>
    </row>
    <row r="12127" spans="1:5">
      <c r="A12127" t="s">
        <v>32</v>
      </c>
      <c r="B12127">
        <v>2015</v>
      </c>
      <c r="C12127">
        <v>7</v>
      </c>
      <c r="D12127">
        <v>47</v>
      </c>
      <c r="E12127">
        <v>20095</v>
      </c>
    </row>
    <row r="12128" spans="1:5">
      <c r="A12128" t="s">
        <v>33</v>
      </c>
      <c r="B12128">
        <v>2015</v>
      </c>
      <c r="C12128">
        <v>7</v>
      </c>
      <c r="D12128">
        <v>53</v>
      </c>
      <c r="E12128">
        <v>16714</v>
      </c>
    </row>
    <row r="12129" spans="1:5">
      <c r="A12129" t="s">
        <v>34</v>
      </c>
      <c r="B12129">
        <v>2015</v>
      </c>
      <c r="C12129">
        <v>7</v>
      </c>
      <c r="D12129">
        <v>15</v>
      </c>
      <c r="E12129">
        <v>5489</v>
      </c>
    </row>
    <row r="12130" spans="1:5">
      <c r="A12130" t="s">
        <v>35</v>
      </c>
      <c r="B12130">
        <v>2015</v>
      </c>
      <c r="C12130">
        <v>7</v>
      </c>
      <c r="D12130">
        <v>49</v>
      </c>
      <c r="E12130">
        <v>20087</v>
      </c>
    </row>
    <row r="12131" spans="1:5">
      <c r="A12131" t="s">
        <v>36</v>
      </c>
      <c r="B12131">
        <v>2015</v>
      </c>
      <c r="C12131">
        <v>7</v>
      </c>
      <c r="D12131">
        <v>22</v>
      </c>
      <c r="E12131">
        <v>7450</v>
      </c>
    </row>
    <row r="12132" spans="1:5">
      <c r="A12132" t="s">
        <v>37</v>
      </c>
      <c r="B12132">
        <v>2015</v>
      </c>
      <c r="C12132">
        <v>7</v>
      </c>
      <c r="D12132">
        <v>10</v>
      </c>
      <c r="E12132">
        <v>3186</v>
      </c>
    </row>
    <row r="12133" spans="1:5">
      <c r="A12133" t="s">
        <v>38</v>
      </c>
      <c r="B12133">
        <v>2015</v>
      </c>
      <c r="C12133">
        <v>7</v>
      </c>
      <c r="D12133">
        <v>15</v>
      </c>
      <c r="E12133">
        <v>2917</v>
      </c>
    </row>
    <row r="12134" spans="1:5">
      <c r="A12134" t="s">
        <v>39</v>
      </c>
      <c r="B12134">
        <v>2015</v>
      </c>
      <c r="C12134">
        <v>7</v>
      </c>
      <c r="D12134">
        <v>25</v>
      </c>
      <c r="E12134">
        <v>13006</v>
      </c>
    </row>
    <row r="12135" spans="1:5">
      <c r="A12135" t="s">
        <v>40</v>
      </c>
      <c r="B12135">
        <v>2015</v>
      </c>
      <c r="C12135">
        <v>7</v>
      </c>
      <c r="D12135">
        <v>27</v>
      </c>
      <c r="E12135">
        <v>4764</v>
      </c>
    </row>
    <row r="12136" spans="1:5">
      <c r="A12136" t="s">
        <v>41</v>
      </c>
      <c r="B12136">
        <v>2015</v>
      </c>
      <c r="C12136">
        <v>7</v>
      </c>
      <c r="D12136">
        <v>24</v>
      </c>
      <c r="E12136">
        <v>7866</v>
      </c>
    </row>
    <row r="12137" spans="1:5">
      <c r="A12137" t="s">
        <v>42</v>
      </c>
      <c r="B12137">
        <v>2015</v>
      </c>
      <c r="C12137">
        <v>7</v>
      </c>
      <c r="D12137">
        <v>27</v>
      </c>
      <c r="E12137">
        <v>13325</v>
      </c>
    </row>
    <row r="12138" spans="1:5">
      <c r="A12138" t="s">
        <v>43</v>
      </c>
      <c r="B12138">
        <v>2015</v>
      </c>
      <c r="C12138">
        <v>7</v>
      </c>
      <c r="D12138">
        <v>79</v>
      </c>
      <c r="E12138">
        <v>10013</v>
      </c>
    </row>
    <row r="12139" spans="1:5">
      <c r="A12139" t="s">
        <v>44</v>
      </c>
      <c r="B12139">
        <v>2015</v>
      </c>
      <c r="C12139">
        <v>7</v>
      </c>
      <c r="D12139">
        <v>48</v>
      </c>
      <c r="E12139">
        <v>12364</v>
      </c>
    </row>
    <row r="12140" spans="1:5">
      <c r="A12140" t="s">
        <v>45</v>
      </c>
      <c r="B12140">
        <v>2015</v>
      </c>
      <c r="C12140">
        <v>7</v>
      </c>
      <c r="D12140">
        <v>12</v>
      </c>
      <c r="E12140">
        <v>2255</v>
      </c>
    </row>
    <row r="12141" spans="1:5">
      <c r="A12141" t="s">
        <v>46</v>
      </c>
      <c r="B12141">
        <v>2015</v>
      </c>
      <c r="C12141">
        <v>7</v>
      </c>
      <c r="D12141">
        <v>55</v>
      </c>
      <c r="E12141">
        <v>14220</v>
      </c>
    </row>
    <row r="12142" spans="1:5">
      <c r="A12142" t="s">
        <v>47</v>
      </c>
      <c r="B12142">
        <v>2015</v>
      </c>
      <c r="C12142">
        <v>7</v>
      </c>
      <c r="D12142">
        <v>19</v>
      </c>
      <c r="E12142">
        <v>2202</v>
      </c>
    </row>
    <row r="12143" spans="1:5">
      <c r="A12143" t="s">
        <v>48</v>
      </c>
      <c r="B12143">
        <v>2015</v>
      </c>
      <c r="C12143">
        <v>7</v>
      </c>
      <c r="D12143">
        <v>14</v>
      </c>
      <c r="E12143">
        <v>3851</v>
      </c>
    </row>
    <row r="12144" spans="1:5">
      <c r="A12144" t="s">
        <v>49</v>
      </c>
      <c r="B12144">
        <v>2015</v>
      </c>
      <c r="C12144">
        <v>7</v>
      </c>
      <c r="D12144">
        <v>41</v>
      </c>
      <c r="E12144">
        <v>14155</v>
      </c>
    </row>
    <row r="12145" spans="1:5">
      <c r="A12145" t="s">
        <v>50</v>
      </c>
      <c r="B12145">
        <v>2015</v>
      </c>
      <c r="C12145">
        <v>7</v>
      </c>
      <c r="D12145">
        <v>20</v>
      </c>
      <c r="E12145">
        <v>5413</v>
      </c>
    </row>
    <row r="12146" spans="1:5">
      <c r="A12146" t="s">
        <v>51</v>
      </c>
      <c r="B12146">
        <v>2015</v>
      </c>
      <c r="C12146">
        <v>7</v>
      </c>
      <c r="D12146">
        <v>13</v>
      </c>
      <c r="E12146">
        <v>5666</v>
      </c>
    </row>
    <row r="12147" spans="1:5">
      <c r="A12147" t="s">
        <v>52</v>
      </c>
      <c r="B12147">
        <v>2015</v>
      </c>
      <c r="C12147">
        <v>7</v>
      </c>
      <c r="D12147">
        <v>23</v>
      </c>
      <c r="E12147">
        <v>6444</v>
      </c>
    </row>
    <row r="12148" spans="1:5">
      <c r="A12148" t="s">
        <v>53</v>
      </c>
      <c r="B12148">
        <v>2015</v>
      </c>
      <c r="C12148">
        <v>7</v>
      </c>
      <c r="D12148">
        <v>51</v>
      </c>
      <c r="E12148">
        <v>5786</v>
      </c>
    </row>
    <row r="12149" spans="1:5">
      <c r="A12149" t="s">
        <v>54</v>
      </c>
      <c r="B12149">
        <v>2015</v>
      </c>
      <c r="C12149">
        <v>7</v>
      </c>
      <c r="D12149">
        <v>101</v>
      </c>
      <c r="E12149">
        <v>41245</v>
      </c>
    </row>
    <row r="12150" spans="1:5">
      <c r="A12150" t="s">
        <v>55</v>
      </c>
      <c r="B12150">
        <v>2015</v>
      </c>
      <c r="C12150">
        <v>7</v>
      </c>
      <c r="D12150">
        <v>42</v>
      </c>
      <c r="E12150">
        <v>18923</v>
      </c>
    </row>
    <row r="12151" spans="1:5">
      <c r="A12151" t="s">
        <v>56</v>
      </c>
      <c r="B12151">
        <v>2015</v>
      </c>
      <c r="C12151">
        <v>7</v>
      </c>
      <c r="D12151">
        <v>13</v>
      </c>
      <c r="E12151">
        <v>3605</v>
      </c>
    </row>
    <row r="12152" spans="1:5">
      <c r="A12152" t="s">
        <v>57</v>
      </c>
      <c r="B12152">
        <v>2015</v>
      </c>
      <c r="C12152">
        <v>7</v>
      </c>
      <c r="D12152">
        <v>124</v>
      </c>
      <c r="E12152">
        <v>84181</v>
      </c>
    </row>
    <row r="12153" spans="1:5">
      <c r="A12153" t="s">
        <v>58</v>
      </c>
      <c r="B12153">
        <v>2015</v>
      </c>
      <c r="C12153">
        <v>7</v>
      </c>
      <c r="D12153">
        <v>36</v>
      </c>
      <c r="E12153">
        <v>4097</v>
      </c>
    </row>
    <row r="12154" spans="1:5">
      <c r="A12154" t="s">
        <v>59</v>
      </c>
      <c r="B12154">
        <v>2015</v>
      </c>
      <c r="C12154">
        <v>7</v>
      </c>
      <c r="D12154">
        <v>39</v>
      </c>
      <c r="E12154">
        <v>11233</v>
      </c>
    </row>
    <row r="12155" spans="1:5">
      <c r="A12155" t="s">
        <v>60</v>
      </c>
      <c r="B12155">
        <v>2015</v>
      </c>
      <c r="C12155">
        <v>7</v>
      </c>
      <c r="D12155">
        <v>29</v>
      </c>
      <c r="E12155">
        <v>7227</v>
      </c>
    </row>
    <row r="12156" spans="1:5">
      <c r="A12156" t="s">
        <v>61</v>
      </c>
      <c r="B12156">
        <v>2015</v>
      </c>
      <c r="C12156">
        <v>7</v>
      </c>
      <c r="D12156">
        <v>24</v>
      </c>
      <c r="E12156">
        <v>6672</v>
      </c>
    </row>
    <row r="12157" spans="1:5">
      <c r="A12157" t="s">
        <v>64</v>
      </c>
      <c r="B12157">
        <v>2015</v>
      </c>
      <c r="C12157">
        <v>7</v>
      </c>
      <c r="D12157">
        <v>7</v>
      </c>
      <c r="E12157">
        <v>5407</v>
      </c>
    </row>
    <row r="12158" spans="1:5">
      <c r="A12158" t="s">
        <v>63</v>
      </c>
      <c r="B12158">
        <v>2015</v>
      </c>
      <c r="C12158">
        <v>7</v>
      </c>
      <c r="D12158">
        <v>1</v>
      </c>
      <c r="E12158">
        <v>359</v>
      </c>
    </row>
    <row r="12159" spans="1:5">
      <c r="A12159" t="s">
        <v>62</v>
      </c>
      <c r="B12159">
        <v>2015</v>
      </c>
      <c r="C12159">
        <v>7</v>
      </c>
      <c r="D12159">
        <v>80</v>
      </c>
      <c r="E12159">
        <v>88636</v>
      </c>
    </row>
    <row r="12160" spans="1:5">
      <c r="A12160" t="s">
        <v>6</v>
      </c>
      <c r="B12160">
        <v>2015</v>
      </c>
      <c r="C12160">
        <v>8</v>
      </c>
      <c r="D12160">
        <v>20</v>
      </c>
      <c r="E12160">
        <v>8165</v>
      </c>
    </row>
    <row r="12161" spans="1:5">
      <c r="A12161" t="s">
        <v>12</v>
      </c>
      <c r="B12161">
        <v>2015</v>
      </c>
      <c r="C12161">
        <v>8</v>
      </c>
      <c r="D12161">
        <v>6</v>
      </c>
      <c r="E12161">
        <v>1147</v>
      </c>
    </row>
    <row r="12162" spans="1:5">
      <c r="A12162" t="s">
        <v>13</v>
      </c>
      <c r="B12162">
        <v>2015</v>
      </c>
      <c r="C12162">
        <v>8</v>
      </c>
      <c r="D12162">
        <v>57</v>
      </c>
      <c r="E12162">
        <v>23083</v>
      </c>
    </row>
    <row r="12163" spans="1:5">
      <c r="A12163" t="s">
        <v>14</v>
      </c>
      <c r="B12163">
        <v>2015</v>
      </c>
      <c r="C12163">
        <v>8</v>
      </c>
      <c r="D12163">
        <v>14</v>
      </c>
      <c r="E12163">
        <v>3106</v>
      </c>
    </row>
    <row r="12164" spans="1:5">
      <c r="A12164" t="s">
        <v>15</v>
      </c>
      <c r="B12164">
        <v>2015</v>
      </c>
      <c r="C12164">
        <v>8</v>
      </c>
      <c r="D12164">
        <v>149</v>
      </c>
      <c r="E12164">
        <v>46894</v>
      </c>
    </row>
    <row r="12165" spans="1:5">
      <c r="A12165" t="s">
        <v>16</v>
      </c>
      <c r="B12165">
        <v>2015</v>
      </c>
      <c r="C12165">
        <v>8</v>
      </c>
      <c r="D12165">
        <v>6</v>
      </c>
      <c r="E12165">
        <v>4427</v>
      </c>
    </row>
    <row r="12166" spans="1:5">
      <c r="A12166" t="s">
        <v>17</v>
      </c>
      <c r="B12166">
        <v>2015</v>
      </c>
      <c r="C12166">
        <v>8</v>
      </c>
      <c r="D12166">
        <v>23</v>
      </c>
      <c r="E12166">
        <v>6698</v>
      </c>
    </row>
    <row r="12167" spans="1:5">
      <c r="A12167" t="s">
        <v>18</v>
      </c>
      <c r="B12167">
        <v>2015</v>
      </c>
      <c r="C12167">
        <v>8</v>
      </c>
      <c r="D12167">
        <v>12</v>
      </c>
      <c r="E12167">
        <v>3228</v>
      </c>
    </row>
    <row r="12168" spans="1:5">
      <c r="A12168" t="s">
        <v>19</v>
      </c>
      <c r="B12168">
        <v>2015</v>
      </c>
      <c r="C12168">
        <v>8</v>
      </c>
      <c r="D12168">
        <v>2</v>
      </c>
      <c r="E12168">
        <v>1683</v>
      </c>
    </row>
    <row r="12169" spans="1:5">
      <c r="A12169" t="s">
        <v>20</v>
      </c>
      <c r="B12169">
        <v>2015</v>
      </c>
      <c r="C12169">
        <v>8</v>
      </c>
      <c r="D12169">
        <v>0</v>
      </c>
      <c r="E12169">
        <v>0</v>
      </c>
    </row>
    <row r="12170" spans="1:5">
      <c r="A12170" t="s">
        <v>21</v>
      </c>
      <c r="B12170">
        <v>2015</v>
      </c>
      <c r="C12170">
        <v>8</v>
      </c>
      <c r="D12170">
        <v>31</v>
      </c>
      <c r="E12170">
        <v>25209</v>
      </c>
    </row>
    <row r="12171" spans="1:5">
      <c r="A12171" t="s">
        <v>22</v>
      </c>
      <c r="B12171">
        <v>2015</v>
      </c>
      <c r="C12171">
        <v>8</v>
      </c>
      <c r="D12171">
        <v>17</v>
      </c>
      <c r="E12171">
        <v>2608</v>
      </c>
    </row>
    <row r="12172" spans="1:5">
      <c r="A12172" t="s">
        <v>23</v>
      </c>
      <c r="B12172">
        <v>2015</v>
      </c>
      <c r="C12172">
        <v>8</v>
      </c>
      <c r="D12172">
        <v>10</v>
      </c>
      <c r="E12172">
        <v>3802</v>
      </c>
    </row>
    <row r="12173" spans="1:5">
      <c r="A12173" t="s">
        <v>24</v>
      </c>
      <c r="B12173">
        <v>2015</v>
      </c>
      <c r="C12173">
        <v>8</v>
      </c>
      <c r="D12173">
        <v>92</v>
      </c>
      <c r="E12173">
        <v>53167</v>
      </c>
    </row>
    <row r="12174" spans="1:5">
      <c r="A12174" t="s">
        <v>25</v>
      </c>
      <c r="B12174">
        <v>2015</v>
      </c>
      <c r="C12174">
        <v>8</v>
      </c>
      <c r="D12174">
        <v>37</v>
      </c>
      <c r="E12174">
        <v>9332</v>
      </c>
    </row>
    <row r="12175" spans="1:5">
      <c r="A12175" t="s">
        <v>26</v>
      </c>
      <c r="B12175">
        <v>2015</v>
      </c>
      <c r="C12175">
        <v>8</v>
      </c>
      <c r="D12175">
        <v>8</v>
      </c>
      <c r="E12175">
        <v>2252</v>
      </c>
    </row>
    <row r="12176" spans="1:5">
      <c r="A12176" t="s">
        <v>27</v>
      </c>
      <c r="B12176">
        <v>2015</v>
      </c>
      <c r="C12176">
        <v>8</v>
      </c>
      <c r="D12176">
        <v>31</v>
      </c>
      <c r="E12176">
        <v>7321</v>
      </c>
    </row>
    <row r="12177" spans="1:5">
      <c r="A12177" t="s">
        <v>28</v>
      </c>
      <c r="B12177">
        <v>2015</v>
      </c>
      <c r="C12177">
        <v>8</v>
      </c>
      <c r="D12177">
        <v>19</v>
      </c>
      <c r="E12177">
        <v>21390</v>
      </c>
    </row>
    <row r="12178" spans="1:5">
      <c r="A12178" t="s">
        <v>29</v>
      </c>
      <c r="B12178">
        <v>2015</v>
      </c>
      <c r="C12178">
        <v>8</v>
      </c>
      <c r="D12178">
        <v>77</v>
      </c>
      <c r="E12178">
        <v>44238</v>
      </c>
    </row>
    <row r="12179" spans="1:5">
      <c r="A12179" t="s">
        <v>30</v>
      </c>
      <c r="B12179">
        <v>2015</v>
      </c>
      <c r="C12179">
        <v>8</v>
      </c>
      <c r="D12179">
        <v>30</v>
      </c>
      <c r="E12179">
        <v>5766</v>
      </c>
    </row>
    <row r="12180" spans="1:5">
      <c r="A12180" t="s">
        <v>31</v>
      </c>
      <c r="B12180">
        <v>2015</v>
      </c>
      <c r="C12180">
        <v>8</v>
      </c>
      <c r="D12180">
        <v>33</v>
      </c>
      <c r="E12180">
        <v>12313</v>
      </c>
    </row>
    <row r="12181" spans="1:5">
      <c r="A12181" t="s">
        <v>32</v>
      </c>
      <c r="B12181">
        <v>2015</v>
      </c>
      <c r="C12181">
        <v>8</v>
      </c>
      <c r="D12181">
        <v>48</v>
      </c>
      <c r="E12181">
        <v>25759</v>
      </c>
    </row>
    <row r="12182" spans="1:5">
      <c r="A12182" t="s">
        <v>33</v>
      </c>
      <c r="B12182">
        <v>2015</v>
      </c>
      <c r="C12182">
        <v>8</v>
      </c>
      <c r="D12182">
        <v>52</v>
      </c>
      <c r="E12182">
        <v>17311</v>
      </c>
    </row>
    <row r="12183" spans="1:5">
      <c r="A12183" t="s">
        <v>34</v>
      </c>
      <c r="B12183">
        <v>2015</v>
      </c>
      <c r="C12183">
        <v>8</v>
      </c>
      <c r="D12183">
        <v>16</v>
      </c>
      <c r="E12183">
        <v>5766</v>
      </c>
    </row>
    <row r="12184" spans="1:5">
      <c r="A12184" t="s">
        <v>35</v>
      </c>
      <c r="B12184">
        <v>2015</v>
      </c>
      <c r="C12184">
        <v>8</v>
      </c>
      <c r="D12184">
        <v>50</v>
      </c>
      <c r="E12184">
        <v>20430</v>
      </c>
    </row>
    <row r="12185" spans="1:5">
      <c r="A12185" t="s">
        <v>36</v>
      </c>
      <c r="B12185">
        <v>2015</v>
      </c>
      <c r="C12185">
        <v>8</v>
      </c>
      <c r="D12185">
        <v>23</v>
      </c>
      <c r="E12185">
        <v>8677</v>
      </c>
    </row>
    <row r="12186" spans="1:5">
      <c r="A12186" t="s">
        <v>37</v>
      </c>
      <c r="B12186">
        <v>2015</v>
      </c>
      <c r="C12186">
        <v>8</v>
      </c>
      <c r="D12186">
        <v>10</v>
      </c>
      <c r="E12186">
        <v>3511</v>
      </c>
    </row>
    <row r="12187" spans="1:5">
      <c r="A12187" t="s">
        <v>38</v>
      </c>
      <c r="B12187">
        <v>2015</v>
      </c>
      <c r="C12187">
        <v>8</v>
      </c>
      <c r="D12187">
        <v>15</v>
      </c>
      <c r="E12187">
        <v>2832</v>
      </c>
    </row>
    <row r="12188" spans="1:5">
      <c r="A12188" t="s">
        <v>39</v>
      </c>
      <c r="B12188">
        <v>2015</v>
      </c>
      <c r="C12188">
        <v>8</v>
      </c>
      <c r="D12188">
        <v>26</v>
      </c>
      <c r="E12188">
        <v>12872</v>
      </c>
    </row>
    <row r="12189" spans="1:5">
      <c r="A12189" t="s">
        <v>40</v>
      </c>
      <c r="B12189">
        <v>2015</v>
      </c>
      <c r="C12189">
        <v>8</v>
      </c>
      <c r="D12189">
        <v>27</v>
      </c>
      <c r="E12189">
        <v>4749</v>
      </c>
    </row>
    <row r="12190" spans="1:5">
      <c r="A12190" t="s">
        <v>41</v>
      </c>
      <c r="B12190">
        <v>2015</v>
      </c>
      <c r="C12190">
        <v>8</v>
      </c>
      <c r="D12190">
        <v>16</v>
      </c>
      <c r="E12190">
        <v>4658</v>
      </c>
    </row>
    <row r="12191" spans="1:5">
      <c r="A12191" t="s">
        <v>42</v>
      </c>
      <c r="B12191">
        <v>2015</v>
      </c>
      <c r="C12191">
        <v>8</v>
      </c>
      <c r="D12191">
        <v>27</v>
      </c>
      <c r="E12191">
        <v>12630</v>
      </c>
    </row>
    <row r="12192" spans="1:5">
      <c r="A12192" t="s">
        <v>43</v>
      </c>
      <c r="B12192">
        <v>2015</v>
      </c>
      <c r="C12192">
        <v>8</v>
      </c>
      <c r="D12192">
        <v>82</v>
      </c>
      <c r="E12192">
        <v>11186</v>
      </c>
    </row>
    <row r="12193" spans="1:5">
      <c r="A12193" t="s">
        <v>44</v>
      </c>
      <c r="B12193">
        <v>2015</v>
      </c>
      <c r="C12193">
        <v>8</v>
      </c>
      <c r="D12193">
        <v>46</v>
      </c>
      <c r="E12193">
        <v>11937</v>
      </c>
    </row>
    <row r="12194" spans="1:5">
      <c r="A12194" t="s">
        <v>45</v>
      </c>
      <c r="B12194">
        <v>2015</v>
      </c>
      <c r="C12194">
        <v>8</v>
      </c>
      <c r="D12194">
        <v>11</v>
      </c>
      <c r="E12194">
        <v>2329</v>
      </c>
    </row>
    <row r="12195" spans="1:5">
      <c r="A12195" t="s">
        <v>46</v>
      </c>
      <c r="B12195">
        <v>2015</v>
      </c>
      <c r="C12195">
        <v>8</v>
      </c>
      <c r="D12195">
        <v>54</v>
      </c>
      <c r="E12195">
        <v>15989</v>
      </c>
    </row>
    <row r="12196" spans="1:5">
      <c r="A12196" t="s">
        <v>47</v>
      </c>
      <c r="B12196">
        <v>2015</v>
      </c>
      <c r="C12196">
        <v>8</v>
      </c>
      <c r="D12196">
        <v>17</v>
      </c>
      <c r="E12196">
        <v>2381</v>
      </c>
    </row>
    <row r="12197" spans="1:5">
      <c r="A12197" t="s">
        <v>48</v>
      </c>
      <c r="B12197">
        <v>2015</v>
      </c>
      <c r="C12197">
        <v>8</v>
      </c>
      <c r="D12197">
        <v>8</v>
      </c>
      <c r="E12197">
        <v>2860</v>
      </c>
    </row>
    <row r="12198" spans="1:5">
      <c r="A12198" t="s">
        <v>49</v>
      </c>
      <c r="B12198">
        <v>2015</v>
      </c>
      <c r="C12198">
        <v>8</v>
      </c>
      <c r="D12198">
        <v>55</v>
      </c>
      <c r="E12198">
        <v>16768</v>
      </c>
    </row>
    <row r="12199" spans="1:5">
      <c r="A12199" t="s">
        <v>50</v>
      </c>
      <c r="B12199">
        <v>2015</v>
      </c>
      <c r="C12199">
        <v>8</v>
      </c>
      <c r="D12199">
        <v>20</v>
      </c>
      <c r="E12199">
        <v>6748</v>
      </c>
    </row>
    <row r="12200" spans="1:5">
      <c r="A12200" t="s">
        <v>51</v>
      </c>
      <c r="B12200">
        <v>2015</v>
      </c>
      <c r="C12200">
        <v>8</v>
      </c>
      <c r="D12200">
        <v>13</v>
      </c>
      <c r="E12200">
        <v>5703</v>
      </c>
    </row>
    <row r="12201" spans="1:5">
      <c r="A12201" t="s">
        <v>52</v>
      </c>
      <c r="B12201">
        <v>2015</v>
      </c>
      <c r="C12201">
        <v>8</v>
      </c>
      <c r="D12201">
        <v>24</v>
      </c>
      <c r="E12201">
        <v>6581</v>
      </c>
    </row>
    <row r="12202" spans="1:5">
      <c r="A12202" t="s">
        <v>53</v>
      </c>
      <c r="B12202">
        <v>2015</v>
      </c>
      <c r="C12202">
        <v>8</v>
      </c>
      <c r="D12202">
        <v>45</v>
      </c>
      <c r="E12202">
        <v>7418</v>
      </c>
    </row>
    <row r="12203" spans="1:5">
      <c r="A12203" t="s">
        <v>54</v>
      </c>
      <c r="B12203">
        <v>2015</v>
      </c>
      <c r="C12203">
        <v>8</v>
      </c>
      <c r="D12203">
        <v>104</v>
      </c>
      <c r="E12203">
        <v>39493</v>
      </c>
    </row>
    <row r="12204" spans="1:5">
      <c r="A12204" t="s">
        <v>55</v>
      </c>
      <c r="B12204">
        <v>2015</v>
      </c>
      <c r="C12204">
        <v>8</v>
      </c>
      <c r="D12204">
        <v>43</v>
      </c>
      <c r="E12204">
        <v>20681</v>
      </c>
    </row>
    <row r="12205" spans="1:5">
      <c r="A12205" t="s">
        <v>56</v>
      </c>
      <c r="B12205">
        <v>2015</v>
      </c>
      <c r="C12205">
        <v>8</v>
      </c>
      <c r="D12205">
        <v>13</v>
      </c>
      <c r="E12205">
        <v>3627</v>
      </c>
    </row>
    <row r="12206" spans="1:5">
      <c r="A12206" t="s">
        <v>57</v>
      </c>
      <c r="B12206">
        <v>2015</v>
      </c>
      <c r="C12206">
        <v>8</v>
      </c>
      <c r="D12206">
        <v>125</v>
      </c>
      <c r="E12206">
        <v>94648</v>
      </c>
    </row>
    <row r="12207" spans="1:5">
      <c r="A12207" t="s">
        <v>58</v>
      </c>
      <c r="B12207">
        <v>2015</v>
      </c>
      <c r="C12207">
        <v>8</v>
      </c>
      <c r="D12207">
        <v>39</v>
      </c>
      <c r="E12207">
        <v>5017</v>
      </c>
    </row>
    <row r="12208" spans="1:5">
      <c r="A12208" t="s">
        <v>59</v>
      </c>
      <c r="B12208">
        <v>2015</v>
      </c>
      <c r="C12208">
        <v>8</v>
      </c>
      <c r="D12208">
        <v>37</v>
      </c>
      <c r="E12208">
        <v>14171</v>
      </c>
    </row>
    <row r="12209" spans="1:5">
      <c r="A12209" t="s">
        <v>60</v>
      </c>
      <c r="B12209">
        <v>2015</v>
      </c>
      <c r="C12209">
        <v>8</v>
      </c>
      <c r="D12209">
        <v>29</v>
      </c>
      <c r="E12209">
        <v>7235</v>
      </c>
    </row>
    <row r="12210" spans="1:5">
      <c r="A12210" t="s">
        <v>61</v>
      </c>
      <c r="B12210">
        <v>2015</v>
      </c>
      <c r="C12210">
        <v>8</v>
      </c>
      <c r="D12210">
        <v>25</v>
      </c>
      <c r="E12210">
        <v>6455</v>
      </c>
    </row>
    <row r="12211" spans="1:5">
      <c r="A12211" t="s">
        <v>64</v>
      </c>
      <c r="B12211">
        <v>2015</v>
      </c>
      <c r="C12211">
        <v>8</v>
      </c>
      <c r="D12211">
        <v>6</v>
      </c>
      <c r="E12211">
        <v>4671</v>
      </c>
    </row>
    <row r="12212" spans="1:5">
      <c r="A12212" t="s">
        <v>63</v>
      </c>
      <c r="B12212">
        <v>2015</v>
      </c>
      <c r="C12212">
        <v>8</v>
      </c>
      <c r="D12212">
        <v>0</v>
      </c>
      <c r="E12212">
        <v>0</v>
      </c>
    </row>
    <row r="12213" spans="1:5">
      <c r="A12213" t="s">
        <v>62</v>
      </c>
      <c r="B12213">
        <v>2015</v>
      </c>
      <c r="C12213">
        <v>8</v>
      </c>
      <c r="D12213">
        <v>95</v>
      </c>
      <c r="E12213">
        <v>99770</v>
      </c>
    </row>
    <row r="12214" spans="1:5">
      <c r="A12214" t="s">
        <v>6</v>
      </c>
      <c r="B12214">
        <v>2015</v>
      </c>
      <c r="C12214">
        <v>9</v>
      </c>
      <c r="D12214">
        <v>22</v>
      </c>
      <c r="E12214">
        <v>8449</v>
      </c>
    </row>
    <row r="12215" spans="1:5">
      <c r="A12215" t="s">
        <v>12</v>
      </c>
      <c r="B12215">
        <v>2015</v>
      </c>
      <c r="C12215">
        <v>9</v>
      </c>
      <c r="D12215">
        <v>6</v>
      </c>
      <c r="E12215">
        <v>1112</v>
      </c>
    </row>
    <row r="12216" spans="1:5">
      <c r="A12216" t="s">
        <v>13</v>
      </c>
      <c r="B12216">
        <v>2015</v>
      </c>
      <c r="C12216">
        <v>9</v>
      </c>
      <c r="D12216">
        <v>56</v>
      </c>
      <c r="E12216">
        <v>24811</v>
      </c>
    </row>
    <row r="12217" spans="1:5">
      <c r="A12217" t="s">
        <v>14</v>
      </c>
      <c r="B12217">
        <v>2015</v>
      </c>
      <c r="C12217">
        <v>9</v>
      </c>
      <c r="D12217">
        <v>15</v>
      </c>
      <c r="E12217">
        <v>2813</v>
      </c>
    </row>
    <row r="12218" spans="1:5">
      <c r="A12218" t="s">
        <v>15</v>
      </c>
      <c r="B12218">
        <v>2015</v>
      </c>
      <c r="C12218">
        <v>9</v>
      </c>
      <c r="D12218">
        <v>148</v>
      </c>
      <c r="E12218">
        <v>44549</v>
      </c>
    </row>
    <row r="12219" spans="1:5">
      <c r="A12219" t="s">
        <v>16</v>
      </c>
      <c r="B12219">
        <v>2015</v>
      </c>
      <c r="C12219">
        <v>9</v>
      </c>
      <c r="D12219">
        <v>6</v>
      </c>
      <c r="E12219">
        <v>3142</v>
      </c>
    </row>
    <row r="12220" spans="1:5">
      <c r="A12220" t="s">
        <v>17</v>
      </c>
      <c r="B12220">
        <v>2015</v>
      </c>
      <c r="C12220">
        <v>9</v>
      </c>
      <c r="D12220">
        <v>18</v>
      </c>
      <c r="E12220">
        <v>5266</v>
      </c>
    </row>
    <row r="12221" spans="1:5">
      <c r="A12221" t="s">
        <v>18</v>
      </c>
      <c r="B12221">
        <v>2015</v>
      </c>
      <c r="C12221">
        <v>9</v>
      </c>
      <c r="D12221">
        <v>11</v>
      </c>
      <c r="E12221">
        <v>2656</v>
      </c>
    </row>
    <row r="12222" spans="1:5">
      <c r="A12222" t="s">
        <v>19</v>
      </c>
      <c r="B12222">
        <v>2015</v>
      </c>
      <c r="C12222">
        <v>9</v>
      </c>
      <c r="D12222">
        <v>2</v>
      </c>
      <c r="E12222">
        <v>1408</v>
      </c>
    </row>
    <row r="12223" spans="1:5">
      <c r="A12223" t="s">
        <v>20</v>
      </c>
      <c r="B12223">
        <v>2015</v>
      </c>
      <c r="C12223">
        <v>9</v>
      </c>
      <c r="D12223">
        <v>0</v>
      </c>
      <c r="E12223">
        <v>0</v>
      </c>
    </row>
    <row r="12224" spans="1:5">
      <c r="A12224" t="s">
        <v>21</v>
      </c>
      <c r="B12224">
        <v>2015</v>
      </c>
      <c r="C12224">
        <v>9</v>
      </c>
      <c r="D12224">
        <v>32</v>
      </c>
      <c r="E12224">
        <v>24850</v>
      </c>
    </row>
    <row r="12225" spans="1:5">
      <c r="A12225" t="s">
        <v>22</v>
      </c>
      <c r="B12225">
        <v>2015</v>
      </c>
      <c r="C12225">
        <v>9</v>
      </c>
      <c r="D12225">
        <v>17</v>
      </c>
      <c r="E12225">
        <v>2426</v>
      </c>
    </row>
    <row r="12226" spans="1:5">
      <c r="A12226" t="s">
        <v>23</v>
      </c>
      <c r="B12226">
        <v>2015</v>
      </c>
      <c r="C12226">
        <v>9</v>
      </c>
      <c r="D12226">
        <v>10</v>
      </c>
      <c r="E12226">
        <v>3711</v>
      </c>
    </row>
    <row r="12227" spans="1:5">
      <c r="A12227" t="s">
        <v>24</v>
      </c>
      <c r="B12227">
        <v>2015</v>
      </c>
      <c r="C12227">
        <v>9</v>
      </c>
      <c r="D12227">
        <v>91</v>
      </c>
      <c r="E12227">
        <v>52133</v>
      </c>
    </row>
    <row r="12228" spans="1:5">
      <c r="A12228" t="s">
        <v>25</v>
      </c>
      <c r="B12228">
        <v>2015</v>
      </c>
      <c r="C12228">
        <v>9</v>
      </c>
      <c r="D12228">
        <v>38</v>
      </c>
      <c r="E12228">
        <v>8429</v>
      </c>
    </row>
    <row r="12229" spans="1:5">
      <c r="A12229" t="s">
        <v>26</v>
      </c>
      <c r="B12229">
        <v>2015</v>
      </c>
      <c r="C12229">
        <v>9</v>
      </c>
      <c r="D12229">
        <v>8</v>
      </c>
      <c r="E12229">
        <v>2299</v>
      </c>
    </row>
    <row r="12230" spans="1:5">
      <c r="A12230" t="s">
        <v>27</v>
      </c>
      <c r="B12230">
        <v>2015</v>
      </c>
      <c r="C12230">
        <v>9</v>
      </c>
      <c r="D12230">
        <v>31</v>
      </c>
      <c r="E12230">
        <v>7254</v>
      </c>
    </row>
    <row r="12231" spans="1:5">
      <c r="A12231" t="s">
        <v>28</v>
      </c>
      <c r="B12231">
        <v>2015</v>
      </c>
      <c r="C12231">
        <v>9</v>
      </c>
      <c r="D12231">
        <v>19</v>
      </c>
      <c r="E12231">
        <v>19643</v>
      </c>
    </row>
    <row r="12232" spans="1:5">
      <c r="A12232" t="s">
        <v>29</v>
      </c>
      <c r="B12232">
        <v>2015</v>
      </c>
      <c r="C12232">
        <v>9</v>
      </c>
      <c r="D12232">
        <v>80</v>
      </c>
      <c r="E12232">
        <v>46078</v>
      </c>
    </row>
    <row r="12233" spans="1:5">
      <c r="A12233" t="s">
        <v>30</v>
      </c>
      <c r="B12233">
        <v>2015</v>
      </c>
      <c r="C12233">
        <v>9</v>
      </c>
      <c r="D12233">
        <v>29</v>
      </c>
      <c r="E12233">
        <v>5094</v>
      </c>
    </row>
    <row r="12234" spans="1:5">
      <c r="A12234" t="s">
        <v>31</v>
      </c>
      <c r="B12234">
        <v>2015</v>
      </c>
      <c r="C12234">
        <v>9</v>
      </c>
      <c r="D12234">
        <v>34</v>
      </c>
      <c r="E12234">
        <v>10046</v>
      </c>
    </row>
    <row r="12235" spans="1:5">
      <c r="A12235" t="s">
        <v>32</v>
      </c>
      <c r="B12235">
        <v>2015</v>
      </c>
      <c r="C12235">
        <v>9</v>
      </c>
      <c r="D12235">
        <v>43</v>
      </c>
      <c r="E12235">
        <v>25209</v>
      </c>
    </row>
    <row r="12236" spans="1:5">
      <c r="A12236" t="s">
        <v>33</v>
      </c>
      <c r="B12236">
        <v>2015</v>
      </c>
      <c r="C12236">
        <v>9</v>
      </c>
      <c r="D12236">
        <v>47</v>
      </c>
      <c r="E12236">
        <v>14885</v>
      </c>
    </row>
    <row r="12237" spans="1:5">
      <c r="A12237" t="s">
        <v>34</v>
      </c>
      <c r="B12237">
        <v>2015</v>
      </c>
      <c r="C12237">
        <v>9</v>
      </c>
      <c r="D12237">
        <v>16</v>
      </c>
      <c r="E12237">
        <v>5363</v>
      </c>
    </row>
    <row r="12238" spans="1:5">
      <c r="A12238" t="s">
        <v>35</v>
      </c>
      <c r="B12238">
        <v>2015</v>
      </c>
      <c r="C12238">
        <v>9</v>
      </c>
      <c r="D12238">
        <v>50</v>
      </c>
      <c r="E12238">
        <v>19421</v>
      </c>
    </row>
    <row r="12239" spans="1:5">
      <c r="A12239" t="s">
        <v>36</v>
      </c>
      <c r="B12239">
        <v>2015</v>
      </c>
      <c r="C12239">
        <v>9</v>
      </c>
      <c r="D12239">
        <v>22</v>
      </c>
      <c r="E12239">
        <v>8906</v>
      </c>
    </row>
    <row r="12240" spans="1:5">
      <c r="A12240" t="s">
        <v>37</v>
      </c>
      <c r="B12240">
        <v>2015</v>
      </c>
      <c r="C12240">
        <v>9</v>
      </c>
      <c r="D12240">
        <v>10</v>
      </c>
      <c r="E12240">
        <v>3500</v>
      </c>
    </row>
    <row r="12241" spans="1:5">
      <c r="A12241" t="s">
        <v>38</v>
      </c>
      <c r="B12241">
        <v>2015</v>
      </c>
      <c r="C12241">
        <v>9</v>
      </c>
      <c r="D12241">
        <v>15</v>
      </c>
      <c r="E12241">
        <v>2742</v>
      </c>
    </row>
    <row r="12242" spans="1:5">
      <c r="A12242" t="s">
        <v>39</v>
      </c>
      <c r="B12242">
        <v>2015</v>
      </c>
      <c r="C12242">
        <v>9</v>
      </c>
      <c r="D12242">
        <v>26</v>
      </c>
      <c r="E12242">
        <v>12820</v>
      </c>
    </row>
    <row r="12243" spans="1:5">
      <c r="A12243" t="s">
        <v>40</v>
      </c>
      <c r="B12243">
        <v>2015</v>
      </c>
      <c r="C12243">
        <v>9</v>
      </c>
      <c r="D12243">
        <v>25</v>
      </c>
      <c r="E12243">
        <v>4443</v>
      </c>
    </row>
    <row r="12244" spans="1:5">
      <c r="A12244" t="s">
        <v>41</v>
      </c>
      <c r="B12244">
        <v>2015</v>
      </c>
      <c r="C12244">
        <v>9</v>
      </c>
      <c r="D12244">
        <v>25</v>
      </c>
      <c r="E12244">
        <v>7404</v>
      </c>
    </row>
    <row r="12245" spans="1:5">
      <c r="A12245" t="s">
        <v>42</v>
      </c>
      <c r="B12245">
        <v>2015</v>
      </c>
      <c r="C12245">
        <v>9</v>
      </c>
      <c r="D12245">
        <v>27</v>
      </c>
      <c r="E12245">
        <v>11932</v>
      </c>
    </row>
    <row r="12246" spans="1:5">
      <c r="A12246" t="s">
        <v>43</v>
      </c>
      <c r="B12246">
        <v>2015</v>
      </c>
      <c r="C12246">
        <v>9</v>
      </c>
      <c r="D12246">
        <v>83</v>
      </c>
      <c r="E12246">
        <v>11036</v>
      </c>
    </row>
    <row r="12247" spans="1:5">
      <c r="A12247" t="s">
        <v>44</v>
      </c>
      <c r="B12247">
        <v>2015</v>
      </c>
      <c r="C12247">
        <v>9</v>
      </c>
      <c r="D12247">
        <v>50</v>
      </c>
      <c r="E12247">
        <v>16547</v>
      </c>
    </row>
    <row r="12248" spans="1:5">
      <c r="A12248" t="s">
        <v>45</v>
      </c>
      <c r="B12248">
        <v>2015</v>
      </c>
      <c r="C12248">
        <v>9</v>
      </c>
      <c r="D12248">
        <v>10</v>
      </c>
      <c r="E12248">
        <v>2227</v>
      </c>
    </row>
    <row r="12249" spans="1:5">
      <c r="A12249" t="s">
        <v>46</v>
      </c>
      <c r="B12249">
        <v>2015</v>
      </c>
      <c r="C12249">
        <v>9</v>
      </c>
      <c r="D12249">
        <v>46</v>
      </c>
      <c r="E12249">
        <v>13706</v>
      </c>
    </row>
    <row r="12250" spans="1:5">
      <c r="A12250" t="s">
        <v>47</v>
      </c>
      <c r="B12250">
        <v>2015</v>
      </c>
      <c r="C12250">
        <v>9</v>
      </c>
      <c r="D12250">
        <v>17</v>
      </c>
      <c r="E12250">
        <v>2197</v>
      </c>
    </row>
    <row r="12251" spans="1:5">
      <c r="A12251" t="s">
        <v>48</v>
      </c>
      <c r="B12251">
        <v>2015</v>
      </c>
      <c r="C12251">
        <v>9</v>
      </c>
      <c r="D12251">
        <v>9</v>
      </c>
      <c r="E12251">
        <v>3061</v>
      </c>
    </row>
    <row r="12252" spans="1:5">
      <c r="A12252" t="s">
        <v>49</v>
      </c>
      <c r="B12252">
        <v>2015</v>
      </c>
      <c r="C12252">
        <v>9</v>
      </c>
      <c r="D12252">
        <v>49</v>
      </c>
      <c r="E12252">
        <v>12246</v>
      </c>
    </row>
    <row r="12253" spans="1:5">
      <c r="A12253" t="s">
        <v>50</v>
      </c>
      <c r="B12253">
        <v>2015</v>
      </c>
      <c r="C12253">
        <v>9</v>
      </c>
      <c r="D12253">
        <v>19</v>
      </c>
      <c r="E12253">
        <v>6147</v>
      </c>
    </row>
    <row r="12254" spans="1:5">
      <c r="A12254" t="s">
        <v>51</v>
      </c>
      <c r="B12254">
        <v>2015</v>
      </c>
      <c r="C12254">
        <v>9</v>
      </c>
      <c r="D12254">
        <v>13</v>
      </c>
      <c r="E12254">
        <v>5809</v>
      </c>
    </row>
    <row r="12255" spans="1:5">
      <c r="A12255" t="s">
        <v>52</v>
      </c>
      <c r="B12255">
        <v>2015</v>
      </c>
      <c r="C12255">
        <v>9</v>
      </c>
      <c r="D12255">
        <v>24</v>
      </c>
      <c r="E12255">
        <v>6642</v>
      </c>
    </row>
    <row r="12256" spans="1:5">
      <c r="A12256" t="s">
        <v>53</v>
      </c>
      <c r="B12256">
        <v>2015</v>
      </c>
      <c r="C12256">
        <v>9</v>
      </c>
      <c r="D12256">
        <v>49</v>
      </c>
      <c r="E12256">
        <v>8727</v>
      </c>
    </row>
    <row r="12257" spans="1:5">
      <c r="A12257" t="s">
        <v>54</v>
      </c>
      <c r="B12257">
        <v>2015</v>
      </c>
      <c r="C12257">
        <v>9</v>
      </c>
      <c r="D12257">
        <v>104</v>
      </c>
      <c r="E12257">
        <v>40851</v>
      </c>
    </row>
    <row r="12258" spans="1:5">
      <c r="A12258" t="s">
        <v>55</v>
      </c>
      <c r="B12258">
        <v>2015</v>
      </c>
      <c r="C12258">
        <v>9</v>
      </c>
      <c r="D12258">
        <v>42</v>
      </c>
      <c r="E12258">
        <v>19736</v>
      </c>
    </row>
    <row r="12259" spans="1:5">
      <c r="A12259" t="s">
        <v>56</v>
      </c>
      <c r="B12259">
        <v>2015</v>
      </c>
      <c r="C12259">
        <v>9</v>
      </c>
      <c r="D12259">
        <v>13</v>
      </c>
      <c r="E12259">
        <v>3439</v>
      </c>
    </row>
    <row r="12260" spans="1:5">
      <c r="A12260" t="s">
        <v>57</v>
      </c>
      <c r="B12260">
        <v>2015</v>
      </c>
      <c r="C12260">
        <v>9</v>
      </c>
      <c r="D12260">
        <v>125</v>
      </c>
      <c r="E12260">
        <v>95805</v>
      </c>
    </row>
    <row r="12261" spans="1:5">
      <c r="A12261" t="s">
        <v>58</v>
      </c>
      <c r="B12261">
        <v>2015</v>
      </c>
      <c r="C12261">
        <v>9</v>
      </c>
      <c r="D12261">
        <v>36</v>
      </c>
      <c r="E12261">
        <v>4854</v>
      </c>
    </row>
    <row r="12262" spans="1:5">
      <c r="A12262" t="s">
        <v>59</v>
      </c>
      <c r="B12262">
        <v>2015</v>
      </c>
      <c r="C12262">
        <v>9</v>
      </c>
      <c r="D12262">
        <v>36</v>
      </c>
      <c r="E12262">
        <v>11529</v>
      </c>
    </row>
    <row r="12263" spans="1:5">
      <c r="A12263" t="s">
        <v>60</v>
      </c>
      <c r="B12263">
        <v>2015</v>
      </c>
      <c r="C12263">
        <v>9</v>
      </c>
      <c r="D12263">
        <v>28</v>
      </c>
      <c r="E12263">
        <v>7439</v>
      </c>
    </row>
    <row r="12264" spans="1:5">
      <c r="A12264" t="s">
        <v>61</v>
      </c>
      <c r="B12264">
        <v>2015</v>
      </c>
      <c r="C12264">
        <v>9</v>
      </c>
      <c r="D12264">
        <v>25</v>
      </c>
      <c r="E12264">
        <v>6206</v>
      </c>
    </row>
    <row r="12265" spans="1:5">
      <c r="A12265" t="s">
        <v>64</v>
      </c>
      <c r="B12265">
        <v>2015</v>
      </c>
      <c r="C12265">
        <v>9</v>
      </c>
      <c r="D12265">
        <v>7</v>
      </c>
      <c r="E12265">
        <v>4968</v>
      </c>
    </row>
    <row r="12266" spans="1:5">
      <c r="A12266" t="s">
        <v>63</v>
      </c>
      <c r="B12266">
        <v>2015</v>
      </c>
      <c r="C12266">
        <v>9</v>
      </c>
      <c r="D12266">
        <v>1</v>
      </c>
      <c r="E12266">
        <v>350</v>
      </c>
    </row>
    <row r="12267" spans="1:5">
      <c r="A12267" t="s">
        <v>62</v>
      </c>
      <c r="B12267">
        <v>2015</v>
      </c>
      <c r="C12267">
        <v>9</v>
      </c>
      <c r="D12267">
        <v>88</v>
      </c>
      <c r="E12267">
        <v>94920</v>
      </c>
    </row>
    <row r="12268" spans="1:5">
      <c r="A12268" t="s">
        <v>6</v>
      </c>
      <c r="B12268">
        <v>2015</v>
      </c>
      <c r="C12268">
        <v>10</v>
      </c>
      <c r="D12268">
        <v>20</v>
      </c>
      <c r="E12268">
        <v>8866</v>
      </c>
    </row>
    <row r="12269" spans="1:5">
      <c r="A12269" t="s">
        <v>12</v>
      </c>
      <c r="B12269">
        <v>2015</v>
      </c>
      <c r="C12269">
        <v>10</v>
      </c>
      <c r="D12269">
        <v>6</v>
      </c>
      <c r="E12269">
        <v>1107</v>
      </c>
    </row>
    <row r="12270" spans="1:5">
      <c r="A12270" t="s">
        <v>13</v>
      </c>
      <c r="B12270">
        <v>2015</v>
      </c>
      <c r="C12270">
        <v>10</v>
      </c>
      <c r="D12270">
        <v>53</v>
      </c>
      <c r="E12270">
        <v>23695</v>
      </c>
    </row>
    <row r="12271" spans="1:5">
      <c r="A12271" t="s">
        <v>14</v>
      </c>
      <c r="B12271">
        <v>2015</v>
      </c>
      <c r="C12271">
        <v>10</v>
      </c>
      <c r="D12271">
        <v>15</v>
      </c>
      <c r="E12271">
        <v>3898</v>
      </c>
    </row>
    <row r="12272" spans="1:5">
      <c r="A12272" t="s">
        <v>15</v>
      </c>
      <c r="B12272">
        <v>2015</v>
      </c>
      <c r="C12272">
        <v>10</v>
      </c>
      <c r="D12272">
        <v>142</v>
      </c>
      <c r="E12272">
        <v>46341</v>
      </c>
    </row>
    <row r="12273" spans="1:5">
      <c r="A12273" t="s">
        <v>16</v>
      </c>
      <c r="B12273">
        <v>2015</v>
      </c>
      <c r="C12273">
        <v>10</v>
      </c>
      <c r="D12273">
        <v>4</v>
      </c>
      <c r="E12273">
        <v>3393</v>
      </c>
    </row>
    <row r="12274" spans="1:5">
      <c r="A12274" t="s">
        <v>17</v>
      </c>
      <c r="B12274">
        <v>2015</v>
      </c>
      <c r="C12274">
        <v>10</v>
      </c>
      <c r="D12274">
        <v>23</v>
      </c>
      <c r="E12274">
        <v>5270</v>
      </c>
    </row>
    <row r="12275" spans="1:5">
      <c r="A12275" t="s">
        <v>18</v>
      </c>
      <c r="B12275">
        <v>2015</v>
      </c>
      <c r="C12275">
        <v>10</v>
      </c>
      <c r="D12275">
        <v>12</v>
      </c>
      <c r="E12275">
        <v>3106</v>
      </c>
    </row>
    <row r="12276" spans="1:5">
      <c r="A12276" t="s">
        <v>19</v>
      </c>
      <c r="B12276">
        <v>2015</v>
      </c>
      <c r="C12276">
        <v>10</v>
      </c>
      <c r="D12276">
        <v>2</v>
      </c>
      <c r="E12276">
        <v>1263</v>
      </c>
    </row>
    <row r="12277" spans="1:5">
      <c r="A12277" t="s">
        <v>20</v>
      </c>
      <c r="B12277">
        <v>2015</v>
      </c>
      <c r="C12277">
        <v>10</v>
      </c>
      <c r="D12277">
        <v>0</v>
      </c>
      <c r="E12277">
        <v>0</v>
      </c>
    </row>
    <row r="12278" spans="1:5">
      <c r="A12278" t="s">
        <v>21</v>
      </c>
      <c r="B12278">
        <v>2015</v>
      </c>
      <c r="C12278">
        <v>10</v>
      </c>
      <c r="D12278">
        <v>31</v>
      </c>
      <c r="E12278">
        <v>21374</v>
      </c>
    </row>
    <row r="12279" spans="1:5">
      <c r="A12279" t="s">
        <v>22</v>
      </c>
      <c r="B12279">
        <v>2015</v>
      </c>
      <c r="C12279">
        <v>10</v>
      </c>
      <c r="D12279">
        <v>17</v>
      </c>
      <c r="E12279">
        <v>2598</v>
      </c>
    </row>
    <row r="12280" spans="1:5">
      <c r="A12280" t="s">
        <v>23</v>
      </c>
      <c r="B12280">
        <v>2015</v>
      </c>
      <c r="C12280">
        <v>10</v>
      </c>
      <c r="D12280">
        <v>10</v>
      </c>
      <c r="E12280">
        <v>3749</v>
      </c>
    </row>
    <row r="12281" spans="1:5">
      <c r="A12281" t="s">
        <v>24</v>
      </c>
      <c r="B12281">
        <v>2015</v>
      </c>
      <c r="C12281">
        <v>10</v>
      </c>
      <c r="D12281">
        <v>91</v>
      </c>
      <c r="E12281">
        <v>56538</v>
      </c>
    </row>
    <row r="12282" spans="1:5">
      <c r="A12282" t="s">
        <v>25</v>
      </c>
      <c r="B12282">
        <v>2015</v>
      </c>
      <c r="C12282">
        <v>10</v>
      </c>
      <c r="D12282">
        <v>35</v>
      </c>
      <c r="E12282">
        <v>7498</v>
      </c>
    </row>
    <row r="12283" spans="1:5">
      <c r="A12283" t="s">
        <v>26</v>
      </c>
      <c r="B12283">
        <v>2015</v>
      </c>
      <c r="C12283">
        <v>10</v>
      </c>
      <c r="D12283">
        <v>8</v>
      </c>
      <c r="E12283">
        <v>2237</v>
      </c>
    </row>
    <row r="12284" spans="1:5">
      <c r="A12284" t="s">
        <v>27</v>
      </c>
      <c r="B12284">
        <v>2015</v>
      </c>
      <c r="C12284">
        <v>10</v>
      </c>
      <c r="D12284">
        <v>31</v>
      </c>
      <c r="E12284">
        <v>7273</v>
      </c>
    </row>
    <row r="12285" spans="1:5">
      <c r="A12285" t="s">
        <v>28</v>
      </c>
      <c r="B12285">
        <v>2015</v>
      </c>
      <c r="C12285">
        <v>10</v>
      </c>
      <c r="D12285">
        <v>19</v>
      </c>
      <c r="E12285">
        <v>21170</v>
      </c>
    </row>
    <row r="12286" spans="1:5">
      <c r="A12286" t="s">
        <v>29</v>
      </c>
      <c r="B12286">
        <v>2015</v>
      </c>
      <c r="C12286">
        <v>10</v>
      </c>
      <c r="D12286">
        <v>82</v>
      </c>
      <c r="E12286">
        <v>49032</v>
      </c>
    </row>
    <row r="12287" spans="1:5">
      <c r="A12287" t="s">
        <v>30</v>
      </c>
      <c r="B12287">
        <v>2015</v>
      </c>
      <c r="C12287">
        <v>10</v>
      </c>
      <c r="D12287">
        <v>29</v>
      </c>
      <c r="E12287">
        <v>5101</v>
      </c>
    </row>
    <row r="12288" spans="1:5">
      <c r="A12288" t="s">
        <v>31</v>
      </c>
      <c r="B12288">
        <v>2015</v>
      </c>
      <c r="C12288">
        <v>10</v>
      </c>
      <c r="D12288">
        <v>31</v>
      </c>
      <c r="E12288">
        <v>12104</v>
      </c>
    </row>
    <row r="12289" spans="1:5">
      <c r="A12289" t="s">
        <v>32</v>
      </c>
      <c r="B12289">
        <v>2015</v>
      </c>
      <c r="C12289">
        <v>10</v>
      </c>
      <c r="D12289">
        <v>45</v>
      </c>
      <c r="E12289">
        <v>24329</v>
      </c>
    </row>
    <row r="12290" spans="1:5">
      <c r="A12290" t="s">
        <v>33</v>
      </c>
      <c r="B12290">
        <v>2015</v>
      </c>
      <c r="C12290">
        <v>10</v>
      </c>
      <c r="D12290">
        <v>50</v>
      </c>
      <c r="E12290">
        <v>17828</v>
      </c>
    </row>
    <row r="12291" spans="1:5">
      <c r="A12291" t="s">
        <v>34</v>
      </c>
      <c r="B12291">
        <v>2015</v>
      </c>
      <c r="C12291">
        <v>10</v>
      </c>
      <c r="D12291">
        <v>16</v>
      </c>
      <c r="E12291">
        <v>5040</v>
      </c>
    </row>
    <row r="12292" spans="1:5">
      <c r="A12292" t="s">
        <v>35</v>
      </c>
      <c r="B12292">
        <v>2015</v>
      </c>
      <c r="C12292">
        <v>10</v>
      </c>
      <c r="D12292">
        <v>48</v>
      </c>
      <c r="E12292">
        <v>17936</v>
      </c>
    </row>
    <row r="12293" spans="1:5">
      <c r="A12293" t="s">
        <v>36</v>
      </c>
      <c r="B12293">
        <v>2015</v>
      </c>
      <c r="C12293">
        <v>10</v>
      </c>
      <c r="D12293">
        <v>21</v>
      </c>
      <c r="E12293">
        <v>4424</v>
      </c>
    </row>
    <row r="12294" spans="1:5">
      <c r="A12294" t="s">
        <v>37</v>
      </c>
      <c r="B12294">
        <v>2015</v>
      </c>
      <c r="C12294">
        <v>10</v>
      </c>
      <c r="D12294">
        <v>9</v>
      </c>
      <c r="E12294">
        <v>3068</v>
      </c>
    </row>
    <row r="12295" spans="1:5">
      <c r="A12295" t="s">
        <v>38</v>
      </c>
      <c r="B12295">
        <v>2015</v>
      </c>
      <c r="C12295">
        <v>10</v>
      </c>
      <c r="D12295">
        <v>15</v>
      </c>
      <c r="E12295">
        <v>2723</v>
      </c>
    </row>
    <row r="12296" spans="1:5">
      <c r="A12296" t="s">
        <v>39</v>
      </c>
      <c r="B12296">
        <v>2015</v>
      </c>
      <c r="C12296">
        <v>10</v>
      </c>
      <c r="D12296">
        <v>27</v>
      </c>
      <c r="E12296">
        <v>13305</v>
      </c>
    </row>
    <row r="12297" spans="1:5">
      <c r="A12297" t="s">
        <v>40</v>
      </c>
      <c r="B12297">
        <v>2015</v>
      </c>
      <c r="C12297">
        <v>10</v>
      </c>
      <c r="D12297">
        <v>26</v>
      </c>
      <c r="E12297">
        <v>4718</v>
      </c>
    </row>
    <row r="12298" spans="1:5">
      <c r="A12298" t="s">
        <v>41</v>
      </c>
      <c r="B12298">
        <v>2015</v>
      </c>
      <c r="C12298">
        <v>10</v>
      </c>
      <c r="D12298">
        <v>25</v>
      </c>
      <c r="E12298">
        <v>8516</v>
      </c>
    </row>
    <row r="12299" spans="1:5">
      <c r="A12299" t="s">
        <v>42</v>
      </c>
      <c r="B12299">
        <v>2015</v>
      </c>
      <c r="C12299">
        <v>10</v>
      </c>
      <c r="D12299">
        <v>27</v>
      </c>
      <c r="E12299">
        <v>12603</v>
      </c>
    </row>
    <row r="12300" spans="1:5">
      <c r="A12300" t="s">
        <v>43</v>
      </c>
      <c r="B12300">
        <v>2015</v>
      </c>
      <c r="C12300">
        <v>10</v>
      </c>
      <c r="D12300">
        <v>81</v>
      </c>
      <c r="E12300">
        <v>10563</v>
      </c>
    </row>
    <row r="12301" spans="1:5">
      <c r="A12301" t="s">
        <v>44</v>
      </c>
      <c r="B12301">
        <v>2015</v>
      </c>
      <c r="C12301">
        <v>10</v>
      </c>
      <c r="D12301">
        <v>47</v>
      </c>
      <c r="E12301">
        <v>12460</v>
      </c>
    </row>
    <row r="12302" spans="1:5">
      <c r="A12302" t="s">
        <v>45</v>
      </c>
      <c r="B12302">
        <v>2015</v>
      </c>
      <c r="C12302">
        <v>10</v>
      </c>
      <c r="D12302">
        <v>10</v>
      </c>
      <c r="E12302">
        <v>2122</v>
      </c>
    </row>
    <row r="12303" spans="1:5">
      <c r="A12303" t="s">
        <v>46</v>
      </c>
      <c r="B12303">
        <v>2015</v>
      </c>
      <c r="C12303">
        <v>10</v>
      </c>
      <c r="D12303">
        <v>44</v>
      </c>
      <c r="E12303">
        <v>13673</v>
      </c>
    </row>
    <row r="12304" spans="1:5">
      <c r="A12304" t="s">
        <v>47</v>
      </c>
      <c r="B12304">
        <v>2015</v>
      </c>
      <c r="C12304">
        <v>10</v>
      </c>
      <c r="D12304">
        <v>16</v>
      </c>
      <c r="E12304">
        <v>2593</v>
      </c>
    </row>
    <row r="12305" spans="1:5">
      <c r="A12305" t="s">
        <v>48</v>
      </c>
      <c r="B12305">
        <v>2015</v>
      </c>
      <c r="C12305">
        <v>10</v>
      </c>
      <c r="D12305">
        <v>14</v>
      </c>
      <c r="E12305">
        <v>3889</v>
      </c>
    </row>
    <row r="12306" spans="1:5">
      <c r="A12306" t="s">
        <v>49</v>
      </c>
      <c r="B12306">
        <v>2015</v>
      </c>
      <c r="C12306">
        <v>10</v>
      </c>
      <c r="D12306">
        <v>54</v>
      </c>
      <c r="E12306">
        <v>11710</v>
      </c>
    </row>
    <row r="12307" spans="1:5">
      <c r="A12307" t="s">
        <v>50</v>
      </c>
      <c r="B12307">
        <v>2015</v>
      </c>
      <c r="C12307">
        <v>10</v>
      </c>
      <c r="D12307">
        <v>20</v>
      </c>
      <c r="E12307">
        <v>6402</v>
      </c>
    </row>
    <row r="12308" spans="1:5">
      <c r="A12308" t="s">
        <v>51</v>
      </c>
      <c r="B12308">
        <v>2015</v>
      </c>
      <c r="C12308">
        <v>10</v>
      </c>
      <c r="D12308">
        <v>13</v>
      </c>
      <c r="E12308">
        <v>4799</v>
      </c>
    </row>
    <row r="12309" spans="1:5">
      <c r="A12309" t="s">
        <v>52</v>
      </c>
      <c r="B12309">
        <v>2015</v>
      </c>
      <c r="C12309">
        <v>10</v>
      </c>
      <c r="D12309">
        <v>23</v>
      </c>
      <c r="E12309">
        <v>6456</v>
      </c>
    </row>
    <row r="12310" spans="1:5">
      <c r="A12310" t="s">
        <v>53</v>
      </c>
      <c r="B12310">
        <v>2015</v>
      </c>
      <c r="C12310">
        <v>10</v>
      </c>
      <c r="D12310">
        <v>48</v>
      </c>
      <c r="E12310">
        <v>8703</v>
      </c>
    </row>
    <row r="12311" spans="1:5">
      <c r="A12311" t="s">
        <v>54</v>
      </c>
      <c r="B12311">
        <v>2015</v>
      </c>
      <c r="C12311">
        <v>10</v>
      </c>
      <c r="D12311">
        <v>104</v>
      </c>
      <c r="E12311">
        <v>37769</v>
      </c>
    </row>
    <row r="12312" spans="1:5">
      <c r="A12312" t="s">
        <v>55</v>
      </c>
      <c r="B12312">
        <v>2015</v>
      </c>
      <c r="C12312">
        <v>10</v>
      </c>
      <c r="D12312">
        <v>42</v>
      </c>
      <c r="E12312">
        <v>19607</v>
      </c>
    </row>
    <row r="12313" spans="1:5">
      <c r="A12313" t="s">
        <v>56</v>
      </c>
      <c r="B12313">
        <v>2015</v>
      </c>
      <c r="C12313">
        <v>10</v>
      </c>
      <c r="D12313">
        <v>13</v>
      </c>
      <c r="E12313">
        <v>3895</v>
      </c>
    </row>
    <row r="12314" spans="1:5">
      <c r="A12314" t="s">
        <v>57</v>
      </c>
      <c r="B12314">
        <v>2015</v>
      </c>
      <c r="C12314">
        <v>10</v>
      </c>
      <c r="D12314">
        <v>124</v>
      </c>
      <c r="E12314">
        <v>101111</v>
      </c>
    </row>
    <row r="12315" spans="1:5">
      <c r="A12315" t="s">
        <v>58</v>
      </c>
      <c r="B12315">
        <v>2015</v>
      </c>
      <c r="C12315">
        <v>10</v>
      </c>
      <c r="D12315">
        <v>39</v>
      </c>
      <c r="E12315">
        <v>4762</v>
      </c>
    </row>
    <row r="12316" spans="1:5">
      <c r="A12316" t="s">
        <v>59</v>
      </c>
      <c r="B12316">
        <v>2015</v>
      </c>
      <c r="C12316">
        <v>10</v>
      </c>
      <c r="D12316">
        <v>38</v>
      </c>
      <c r="E12316">
        <v>15052</v>
      </c>
    </row>
    <row r="12317" spans="1:5">
      <c r="A12317" t="s">
        <v>60</v>
      </c>
      <c r="B12317">
        <v>2015</v>
      </c>
      <c r="C12317">
        <v>10</v>
      </c>
      <c r="D12317">
        <v>27</v>
      </c>
      <c r="E12317">
        <v>7557</v>
      </c>
    </row>
    <row r="12318" spans="1:5">
      <c r="A12318" t="s">
        <v>61</v>
      </c>
      <c r="B12318">
        <v>2015</v>
      </c>
      <c r="C12318">
        <v>10</v>
      </c>
      <c r="D12318">
        <v>23</v>
      </c>
      <c r="E12318">
        <v>5817</v>
      </c>
    </row>
    <row r="12319" spans="1:5">
      <c r="A12319" t="s">
        <v>64</v>
      </c>
      <c r="B12319">
        <v>2015</v>
      </c>
      <c r="C12319">
        <v>10</v>
      </c>
      <c r="D12319">
        <v>6</v>
      </c>
      <c r="E12319">
        <v>4298</v>
      </c>
    </row>
    <row r="12320" spans="1:5">
      <c r="A12320" t="s">
        <v>63</v>
      </c>
      <c r="B12320">
        <v>2015</v>
      </c>
      <c r="C12320">
        <v>10</v>
      </c>
      <c r="D12320">
        <v>1</v>
      </c>
      <c r="E12320">
        <v>360</v>
      </c>
    </row>
    <row r="12321" spans="1:5">
      <c r="A12321" t="s">
        <v>62</v>
      </c>
      <c r="B12321">
        <v>2015</v>
      </c>
      <c r="C12321">
        <v>10</v>
      </c>
      <c r="D12321">
        <v>93</v>
      </c>
      <c r="E12321">
        <v>103376</v>
      </c>
    </row>
    <row r="12322" spans="1:5">
      <c r="A12322" t="s">
        <v>6</v>
      </c>
      <c r="B12322">
        <v>2015</v>
      </c>
      <c r="C12322">
        <v>11</v>
      </c>
      <c r="D12322">
        <v>20</v>
      </c>
      <c r="E12322">
        <v>8557</v>
      </c>
    </row>
    <row r="12323" spans="1:5">
      <c r="A12323" t="s">
        <v>12</v>
      </c>
      <c r="B12323">
        <v>2015</v>
      </c>
      <c r="C12323">
        <v>11</v>
      </c>
      <c r="D12323">
        <v>6</v>
      </c>
      <c r="E12323">
        <v>1271</v>
      </c>
    </row>
    <row r="12324" spans="1:5">
      <c r="A12324" t="s">
        <v>13</v>
      </c>
      <c r="B12324">
        <v>2015</v>
      </c>
      <c r="C12324">
        <v>11</v>
      </c>
      <c r="D12324">
        <v>53</v>
      </c>
      <c r="E12324">
        <v>24245</v>
      </c>
    </row>
    <row r="12325" spans="1:5">
      <c r="A12325" t="s">
        <v>14</v>
      </c>
      <c r="B12325">
        <v>2015</v>
      </c>
      <c r="C12325">
        <v>11</v>
      </c>
      <c r="D12325">
        <v>14</v>
      </c>
      <c r="E12325">
        <v>3664</v>
      </c>
    </row>
    <row r="12326" spans="1:5">
      <c r="A12326" t="s">
        <v>15</v>
      </c>
      <c r="B12326">
        <v>2015</v>
      </c>
      <c r="C12326">
        <v>11</v>
      </c>
      <c r="D12326">
        <v>138</v>
      </c>
      <c r="E12326">
        <v>43281</v>
      </c>
    </row>
    <row r="12327" spans="1:5">
      <c r="A12327" t="s">
        <v>16</v>
      </c>
      <c r="B12327">
        <v>2015</v>
      </c>
      <c r="C12327">
        <v>11</v>
      </c>
      <c r="D12327">
        <v>5</v>
      </c>
      <c r="E12327">
        <v>3463</v>
      </c>
    </row>
    <row r="12328" spans="1:5">
      <c r="A12328" t="s">
        <v>17</v>
      </c>
      <c r="B12328">
        <v>2015</v>
      </c>
      <c r="C12328">
        <v>11</v>
      </c>
      <c r="D12328">
        <v>21</v>
      </c>
      <c r="E12328">
        <v>3710</v>
      </c>
    </row>
    <row r="12329" spans="1:5">
      <c r="A12329" t="s">
        <v>18</v>
      </c>
      <c r="B12329">
        <v>2015</v>
      </c>
      <c r="C12329">
        <v>11</v>
      </c>
      <c r="D12329">
        <v>12</v>
      </c>
      <c r="E12329">
        <v>3303</v>
      </c>
    </row>
    <row r="12330" spans="1:5">
      <c r="A12330" t="s">
        <v>19</v>
      </c>
      <c r="B12330">
        <v>2015</v>
      </c>
      <c r="C12330">
        <v>11</v>
      </c>
      <c r="D12330">
        <v>2</v>
      </c>
      <c r="E12330">
        <v>1537</v>
      </c>
    </row>
    <row r="12331" spans="1:5">
      <c r="A12331" t="s">
        <v>20</v>
      </c>
      <c r="B12331">
        <v>2015</v>
      </c>
      <c r="C12331">
        <v>11</v>
      </c>
      <c r="D12331">
        <v>0</v>
      </c>
      <c r="E12331">
        <v>0</v>
      </c>
    </row>
    <row r="12332" spans="1:5">
      <c r="A12332" t="s">
        <v>21</v>
      </c>
      <c r="B12332">
        <v>2015</v>
      </c>
      <c r="C12332">
        <v>11</v>
      </c>
      <c r="D12332">
        <v>31</v>
      </c>
      <c r="E12332">
        <v>25278</v>
      </c>
    </row>
    <row r="12333" spans="1:5">
      <c r="A12333" t="s">
        <v>22</v>
      </c>
      <c r="B12333">
        <v>2015</v>
      </c>
      <c r="C12333">
        <v>11</v>
      </c>
      <c r="D12333">
        <v>16</v>
      </c>
      <c r="E12333">
        <v>2346</v>
      </c>
    </row>
    <row r="12334" spans="1:5">
      <c r="A12334" t="s">
        <v>23</v>
      </c>
      <c r="B12334">
        <v>2015</v>
      </c>
      <c r="C12334">
        <v>11</v>
      </c>
      <c r="D12334">
        <v>10</v>
      </c>
      <c r="E12334">
        <v>3654</v>
      </c>
    </row>
    <row r="12335" spans="1:5">
      <c r="A12335" t="s">
        <v>24</v>
      </c>
      <c r="B12335">
        <v>2015</v>
      </c>
      <c r="C12335">
        <v>11</v>
      </c>
      <c r="D12335">
        <v>92</v>
      </c>
      <c r="E12335">
        <v>55721</v>
      </c>
    </row>
    <row r="12336" spans="1:5">
      <c r="A12336" t="s">
        <v>25</v>
      </c>
      <c r="B12336">
        <v>2015</v>
      </c>
      <c r="C12336">
        <v>11</v>
      </c>
      <c r="D12336">
        <v>37</v>
      </c>
      <c r="E12336">
        <v>8465</v>
      </c>
    </row>
    <row r="12337" spans="1:5">
      <c r="A12337" t="s">
        <v>26</v>
      </c>
      <c r="B12337">
        <v>2015</v>
      </c>
      <c r="C12337">
        <v>11</v>
      </c>
      <c r="D12337">
        <v>8</v>
      </c>
      <c r="E12337">
        <v>1251</v>
      </c>
    </row>
    <row r="12338" spans="1:5">
      <c r="A12338" t="s">
        <v>27</v>
      </c>
      <c r="B12338">
        <v>2015</v>
      </c>
      <c r="C12338">
        <v>11</v>
      </c>
      <c r="D12338">
        <v>33</v>
      </c>
      <c r="E12338">
        <v>6239</v>
      </c>
    </row>
    <row r="12339" spans="1:5">
      <c r="A12339" t="s">
        <v>28</v>
      </c>
      <c r="B12339">
        <v>2015</v>
      </c>
      <c r="C12339">
        <v>11</v>
      </c>
      <c r="D12339">
        <v>18</v>
      </c>
      <c r="E12339">
        <v>22352</v>
      </c>
    </row>
    <row r="12340" spans="1:5">
      <c r="A12340" t="s">
        <v>29</v>
      </c>
      <c r="B12340">
        <v>2015</v>
      </c>
      <c r="C12340">
        <v>11</v>
      </c>
      <c r="D12340">
        <v>79</v>
      </c>
      <c r="E12340">
        <v>50370</v>
      </c>
    </row>
    <row r="12341" spans="1:5">
      <c r="A12341" t="s">
        <v>30</v>
      </c>
      <c r="B12341">
        <v>2015</v>
      </c>
      <c r="C12341">
        <v>11</v>
      </c>
      <c r="D12341">
        <v>30</v>
      </c>
      <c r="E12341">
        <v>5354</v>
      </c>
    </row>
    <row r="12342" spans="1:5">
      <c r="A12342" t="s">
        <v>31</v>
      </c>
      <c r="B12342">
        <v>2015</v>
      </c>
      <c r="C12342">
        <v>11</v>
      </c>
      <c r="D12342">
        <v>30</v>
      </c>
      <c r="E12342">
        <v>11197</v>
      </c>
    </row>
    <row r="12343" spans="1:5">
      <c r="A12343" t="s">
        <v>32</v>
      </c>
      <c r="B12343">
        <v>2015</v>
      </c>
      <c r="C12343">
        <v>11</v>
      </c>
      <c r="D12343">
        <v>46</v>
      </c>
      <c r="E12343">
        <v>27094</v>
      </c>
    </row>
    <row r="12344" spans="1:5">
      <c r="A12344" t="s">
        <v>33</v>
      </c>
      <c r="B12344">
        <v>2015</v>
      </c>
      <c r="C12344">
        <v>11</v>
      </c>
      <c r="D12344">
        <v>50</v>
      </c>
      <c r="E12344">
        <v>15787</v>
      </c>
    </row>
    <row r="12345" spans="1:5">
      <c r="A12345" t="s">
        <v>34</v>
      </c>
      <c r="B12345">
        <v>2015</v>
      </c>
      <c r="C12345">
        <v>11</v>
      </c>
      <c r="D12345">
        <v>17</v>
      </c>
      <c r="E12345">
        <v>5551</v>
      </c>
    </row>
    <row r="12346" spans="1:5">
      <c r="A12346" t="s">
        <v>35</v>
      </c>
      <c r="B12346">
        <v>2015</v>
      </c>
      <c r="C12346">
        <v>11</v>
      </c>
      <c r="D12346">
        <v>47</v>
      </c>
      <c r="E12346">
        <v>19469</v>
      </c>
    </row>
    <row r="12347" spans="1:5">
      <c r="A12347" t="s">
        <v>36</v>
      </c>
      <c r="B12347">
        <v>2015</v>
      </c>
      <c r="C12347">
        <v>11</v>
      </c>
      <c r="D12347">
        <v>19</v>
      </c>
      <c r="E12347">
        <v>4415</v>
      </c>
    </row>
    <row r="12348" spans="1:5">
      <c r="A12348" t="s">
        <v>37</v>
      </c>
      <c r="B12348">
        <v>2015</v>
      </c>
      <c r="C12348">
        <v>11</v>
      </c>
      <c r="D12348">
        <v>9</v>
      </c>
      <c r="E12348">
        <v>3018</v>
      </c>
    </row>
    <row r="12349" spans="1:5">
      <c r="A12349" t="s">
        <v>38</v>
      </c>
      <c r="B12349">
        <v>2015</v>
      </c>
      <c r="C12349">
        <v>11</v>
      </c>
      <c r="D12349">
        <v>15</v>
      </c>
      <c r="E12349">
        <v>2824</v>
      </c>
    </row>
    <row r="12350" spans="1:5">
      <c r="A12350" t="s">
        <v>39</v>
      </c>
      <c r="B12350">
        <v>2015</v>
      </c>
      <c r="C12350">
        <v>11</v>
      </c>
      <c r="D12350">
        <v>25</v>
      </c>
      <c r="E12350">
        <v>13470</v>
      </c>
    </row>
    <row r="12351" spans="1:5">
      <c r="A12351" t="s">
        <v>40</v>
      </c>
      <c r="B12351">
        <v>2015</v>
      </c>
      <c r="C12351">
        <v>11</v>
      </c>
      <c r="D12351">
        <v>26</v>
      </c>
      <c r="E12351">
        <v>4652</v>
      </c>
    </row>
    <row r="12352" spans="1:5">
      <c r="A12352" t="s">
        <v>41</v>
      </c>
      <c r="B12352">
        <v>2015</v>
      </c>
      <c r="C12352">
        <v>11</v>
      </c>
      <c r="D12352">
        <v>24</v>
      </c>
      <c r="E12352">
        <v>7308</v>
      </c>
    </row>
    <row r="12353" spans="1:5">
      <c r="A12353" t="s">
        <v>42</v>
      </c>
      <c r="B12353">
        <v>2015</v>
      </c>
      <c r="C12353">
        <v>11</v>
      </c>
      <c r="D12353">
        <v>26</v>
      </c>
      <c r="E12353">
        <v>12823</v>
      </c>
    </row>
    <row r="12354" spans="1:5">
      <c r="A12354" t="s">
        <v>43</v>
      </c>
      <c r="B12354">
        <v>2015</v>
      </c>
      <c r="C12354">
        <v>11</v>
      </c>
      <c r="D12354">
        <v>77</v>
      </c>
      <c r="E12354">
        <v>9900</v>
      </c>
    </row>
    <row r="12355" spans="1:5">
      <c r="A12355" t="s">
        <v>44</v>
      </c>
      <c r="B12355">
        <v>2015</v>
      </c>
      <c r="C12355">
        <v>11</v>
      </c>
      <c r="D12355">
        <v>49</v>
      </c>
      <c r="E12355">
        <v>16536</v>
      </c>
    </row>
    <row r="12356" spans="1:5">
      <c r="A12356" t="s">
        <v>45</v>
      </c>
      <c r="B12356">
        <v>2015</v>
      </c>
      <c r="C12356">
        <v>11</v>
      </c>
      <c r="D12356">
        <v>8</v>
      </c>
      <c r="E12356">
        <v>2085</v>
      </c>
    </row>
    <row r="12357" spans="1:5">
      <c r="A12357" t="s">
        <v>46</v>
      </c>
      <c r="B12357">
        <v>2015</v>
      </c>
      <c r="C12357">
        <v>11</v>
      </c>
      <c r="D12357">
        <v>43</v>
      </c>
      <c r="E12357">
        <v>13319</v>
      </c>
    </row>
    <row r="12358" spans="1:5">
      <c r="A12358" t="s">
        <v>47</v>
      </c>
      <c r="B12358">
        <v>2015</v>
      </c>
      <c r="C12358">
        <v>11</v>
      </c>
      <c r="D12358">
        <v>17</v>
      </c>
      <c r="E12358">
        <v>2372</v>
      </c>
    </row>
    <row r="12359" spans="1:5">
      <c r="A12359" t="s">
        <v>48</v>
      </c>
      <c r="B12359">
        <v>2015</v>
      </c>
      <c r="C12359">
        <v>11</v>
      </c>
      <c r="D12359">
        <v>11</v>
      </c>
      <c r="E12359">
        <v>3228</v>
      </c>
    </row>
    <row r="12360" spans="1:5">
      <c r="A12360" t="s">
        <v>49</v>
      </c>
      <c r="B12360">
        <v>2015</v>
      </c>
      <c r="C12360">
        <v>11</v>
      </c>
      <c r="D12360">
        <v>51</v>
      </c>
      <c r="E12360">
        <v>14607</v>
      </c>
    </row>
    <row r="12361" spans="1:5">
      <c r="A12361" t="s">
        <v>50</v>
      </c>
      <c r="B12361">
        <v>2015</v>
      </c>
      <c r="C12361">
        <v>11</v>
      </c>
      <c r="D12361">
        <v>19</v>
      </c>
      <c r="E12361">
        <v>5471</v>
      </c>
    </row>
    <row r="12362" spans="1:5">
      <c r="A12362" t="s">
        <v>51</v>
      </c>
      <c r="B12362">
        <v>2015</v>
      </c>
      <c r="C12362">
        <v>11</v>
      </c>
      <c r="D12362">
        <v>10</v>
      </c>
      <c r="E12362">
        <v>3790</v>
      </c>
    </row>
    <row r="12363" spans="1:5">
      <c r="A12363" t="s">
        <v>52</v>
      </c>
      <c r="B12363">
        <v>2015</v>
      </c>
      <c r="C12363">
        <v>11</v>
      </c>
      <c r="D12363">
        <v>24</v>
      </c>
      <c r="E12363">
        <v>7325</v>
      </c>
    </row>
    <row r="12364" spans="1:5">
      <c r="A12364" t="s">
        <v>53</v>
      </c>
      <c r="B12364">
        <v>2015</v>
      </c>
      <c r="C12364">
        <v>11</v>
      </c>
      <c r="D12364">
        <v>48</v>
      </c>
      <c r="E12364">
        <v>8566</v>
      </c>
    </row>
    <row r="12365" spans="1:5">
      <c r="A12365" t="s">
        <v>54</v>
      </c>
      <c r="B12365">
        <v>2015</v>
      </c>
      <c r="C12365">
        <v>11</v>
      </c>
      <c r="D12365">
        <v>106</v>
      </c>
      <c r="E12365">
        <v>38159</v>
      </c>
    </row>
    <row r="12366" spans="1:5">
      <c r="A12366" t="s">
        <v>55</v>
      </c>
      <c r="B12366">
        <v>2015</v>
      </c>
      <c r="C12366">
        <v>11</v>
      </c>
      <c r="D12366">
        <v>41</v>
      </c>
      <c r="E12366">
        <v>19427</v>
      </c>
    </row>
    <row r="12367" spans="1:5">
      <c r="A12367" t="s">
        <v>56</v>
      </c>
      <c r="B12367">
        <v>2015</v>
      </c>
      <c r="C12367">
        <v>11</v>
      </c>
      <c r="D12367">
        <v>12</v>
      </c>
      <c r="E12367">
        <v>3514</v>
      </c>
    </row>
    <row r="12368" spans="1:5">
      <c r="A12368" t="s">
        <v>57</v>
      </c>
      <c r="B12368">
        <v>2015</v>
      </c>
      <c r="C12368">
        <v>11</v>
      </c>
      <c r="D12368">
        <v>126</v>
      </c>
      <c r="E12368">
        <v>102875</v>
      </c>
    </row>
    <row r="12369" spans="1:5">
      <c r="A12369" t="s">
        <v>58</v>
      </c>
      <c r="B12369">
        <v>2015</v>
      </c>
      <c r="C12369">
        <v>11</v>
      </c>
      <c r="D12369">
        <v>37</v>
      </c>
      <c r="E12369">
        <v>3436</v>
      </c>
    </row>
    <row r="12370" spans="1:5">
      <c r="A12370" t="s">
        <v>59</v>
      </c>
      <c r="B12370">
        <v>2015</v>
      </c>
      <c r="C12370">
        <v>11</v>
      </c>
      <c r="D12370">
        <v>37</v>
      </c>
      <c r="E12370">
        <v>13501</v>
      </c>
    </row>
    <row r="12371" spans="1:5">
      <c r="A12371" t="s">
        <v>60</v>
      </c>
      <c r="B12371">
        <v>2015</v>
      </c>
      <c r="C12371">
        <v>11</v>
      </c>
      <c r="D12371">
        <v>29</v>
      </c>
      <c r="E12371">
        <v>7303</v>
      </c>
    </row>
    <row r="12372" spans="1:5">
      <c r="A12372" t="s">
        <v>61</v>
      </c>
      <c r="B12372">
        <v>2015</v>
      </c>
      <c r="C12372">
        <v>11</v>
      </c>
      <c r="D12372">
        <v>23</v>
      </c>
      <c r="E12372">
        <v>5284</v>
      </c>
    </row>
    <row r="12373" spans="1:5">
      <c r="A12373" t="s">
        <v>64</v>
      </c>
      <c r="B12373">
        <v>2015</v>
      </c>
      <c r="C12373">
        <v>11</v>
      </c>
      <c r="D12373">
        <v>7</v>
      </c>
      <c r="E12373">
        <v>5067</v>
      </c>
    </row>
    <row r="12374" spans="1:5">
      <c r="A12374" t="s">
        <v>63</v>
      </c>
      <c r="B12374">
        <v>2015</v>
      </c>
      <c r="C12374">
        <v>11</v>
      </c>
      <c r="D12374">
        <v>1</v>
      </c>
      <c r="E12374">
        <v>347</v>
      </c>
    </row>
    <row r="12375" spans="1:5">
      <c r="A12375" t="s">
        <v>62</v>
      </c>
      <c r="B12375">
        <v>2015</v>
      </c>
      <c r="C12375">
        <v>11</v>
      </c>
      <c r="D12375">
        <v>93</v>
      </c>
      <c r="E12375">
        <v>96919</v>
      </c>
    </row>
    <row r="12376" spans="1:5">
      <c r="A12376" t="s">
        <v>6</v>
      </c>
      <c r="B12376">
        <v>2015</v>
      </c>
      <c r="C12376">
        <v>12</v>
      </c>
      <c r="D12376">
        <v>18</v>
      </c>
      <c r="E12376">
        <v>7023</v>
      </c>
    </row>
    <row r="12377" spans="1:5">
      <c r="A12377" t="s">
        <v>12</v>
      </c>
      <c r="B12377">
        <v>2015</v>
      </c>
      <c r="C12377">
        <v>12</v>
      </c>
      <c r="D12377">
        <v>6</v>
      </c>
      <c r="E12377">
        <v>1053</v>
      </c>
    </row>
    <row r="12378" spans="1:5">
      <c r="A12378" t="s">
        <v>13</v>
      </c>
      <c r="B12378">
        <v>2015</v>
      </c>
      <c r="C12378">
        <v>12</v>
      </c>
      <c r="D12378">
        <v>55</v>
      </c>
      <c r="E12378">
        <v>26532</v>
      </c>
    </row>
    <row r="12379" spans="1:5">
      <c r="A12379" t="s">
        <v>14</v>
      </c>
      <c r="B12379">
        <v>2015</v>
      </c>
      <c r="C12379">
        <v>12</v>
      </c>
      <c r="D12379">
        <v>13</v>
      </c>
      <c r="E12379">
        <v>2587</v>
      </c>
    </row>
    <row r="12380" spans="1:5">
      <c r="A12380" t="s">
        <v>15</v>
      </c>
      <c r="B12380">
        <v>2015</v>
      </c>
      <c r="C12380">
        <v>12</v>
      </c>
      <c r="D12380">
        <v>137</v>
      </c>
      <c r="E12380">
        <v>41299</v>
      </c>
    </row>
    <row r="12381" spans="1:5">
      <c r="A12381" t="s">
        <v>16</v>
      </c>
      <c r="B12381">
        <v>2015</v>
      </c>
      <c r="C12381">
        <v>12</v>
      </c>
      <c r="D12381">
        <v>5</v>
      </c>
      <c r="E12381">
        <v>3395</v>
      </c>
    </row>
    <row r="12382" spans="1:5">
      <c r="A12382" t="s">
        <v>17</v>
      </c>
      <c r="B12382">
        <v>2015</v>
      </c>
      <c r="C12382">
        <v>12</v>
      </c>
      <c r="D12382">
        <v>20</v>
      </c>
      <c r="E12382">
        <v>5114</v>
      </c>
    </row>
    <row r="12383" spans="1:5">
      <c r="A12383" t="s">
        <v>18</v>
      </c>
      <c r="B12383">
        <v>2015</v>
      </c>
      <c r="C12383">
        <v>12</v>
      </c>
      <c r="D12383">
        <v>12</v>
      </c>
      <c r="E12383">
        <v>3118</v>
      </c>
    </row>
    <row r="12384" spans="1:5">
      <c r="A12384" t="s">
        <v>19</v>
      </c>
      <c r="B12384">
        <v>2015</v>
      </c>
      <c r="C12384">
        <v>12</v>
      </c>
      <c r="D12384">
        <v>2</v>
      </c>
      <c r="E12384">
        <v>1588</v>
      </c>
    </row>
    <row r="12385" spans="1:5">
      <c r="A12385" t="s">
        <v>20</v>
      </c>
      <c r="B12385">
        <v>2015</v>
      </c>
      <c r="C12385">
        <v>12</v>
      </c>
      <c r="D12385">
        <v>0</v>
      </c>
      <c r="E12385">
        <v>0</v>
      </c>
    </row>
    <row r="12386" spans="1:5">
      <c r="A12386" t="s">
        <v>21</v>
      </c>
      <c r="B12386">
        <v>2015</v>
      </c>
      <c r="C12386">
        <v>12</v>
      </c>
      <c r="D12386">
        <v>33</v>
      </c>
      <c r="E12386">
        <v>27803</v>
      </c>
    </row>
    <row r="12387" spans="1:5">
      <c r="A12387" t="s">
        <v>22</v>
      </c>
      <c r="B12387">
        <v>2015</v>
      </c>
      <c r="C12387">
        <v>12</v>
      </c>
      <c r="D12387">
        <v>18</v>
      </c>
      <c r="E12387">
        <v>2419</v>
      </c>
    </row>
    <row r="12388" spans="1:5">
      <c r="A12388" t="s">
        <v>23</v>
      </c>
      <c r="B12388">
        <v>2015</v>
      </c>
      <c r="C12388">
        <v>12</v>
      </c>
      <c r="D12388">
        <v>10</v>
      </c>
      <c r="E12388">
        <v>3428</v>
      </c>
    </row>
    <row r="12389" spans="1:5">
      <c r="A12389" t="s">
        <v>24</v>
      </c>
      <c r="B12389">
        <v>2015</v>
      </c>
      <c r="C12389">
        <v>12</v>
      </c>
      <c r="D12389">
        <v>94</v>
      </c>
      <c r="E12389">
        <v>53030</v>
      </c>
    </row>
    <row r="12390" spans="1:5">
      <c r="A12390" t="s">
        <v>25</v>
      </c>
      <c r="B12390">
        <v>2015</v>
      </c>
      <c r="C12390">
        <v>12</v>
      </c>
      <c r="D12390">
        <v>35</v>
      </c>
      <c r="E12390">
        <v>8356</v>
      </c>
    </row>
    <row r="12391" spans="1:5">
      <c r="A12391" t="s">
        <v>26</v>
      </c>
      <c r="B12391">
        <v>2015</v>
      </c>
      <c r="C12391">
        <v>12</v>
      </c>
      <c r="D12391">
        <v>8</v>
      </c>
      <c r="E12391">
        <v>2371</v>
      </c>
    </row>
    <row r="12392" spans="1:5">
      <c r="A12392" t="s">
        <v>27</v>
      </c>
      <c r="B12392">
        <v>2015</v>
      </c>
      <c r="C12392">
        <v>12</v>
      </c>
      <c r="D12392">
        <v>29</v>
      </c>
      <c r="E12392">
        <v>6832</v>
      </c>
    </row>
    <row r="12393" spans="1:5">
      <c r="A12393" t="s">
        <v>28</v>
      </c>
      <c r="B12393">
        <v>2015</v>
      </c>
      <c r="C12393">
        <v>12</v>
      </c>
      <c r="D12393">
        <v>18</v>
      </c>
      <c r="E12393">
        <v>20803</v>
      </c>
    </row>
    <row r="12394" spans="1:5">
      <c r="A12394" t="s">
        <v>29</v>
      </c>
      <c r="B12394">
        <v>2015</v>
      </c>
      <c r="C12394">
        <v>12</v>
      </c>
      <c r="D12394">
        <v>76</v>
      </c>
      <c r="E12394">
        <v>48704</v>
      </c>
    </row>
    <row r="12395" spans="1:5">
      <c r="A12395" t="s">
        <v>30</v>
      </c>
      <c r="B12395">
        <v>2015</v>
      </c>
      <c r="C12395">
        <v>12</v>
      </c>
      <c r="D12395">
        <v>30</v>
      </c>
      <c r="E12395">
        <v>5405</v>
      </c>
    </row>
    <row r="12396" spans="1:5">
      <c r="A12396" t="s">
        <v>31</v>
      </c>
      <c r="B12396">
        <v>2015</v>
      </c>
      <c r="C12396">
        <v>12</v>
      </c>
      <c r="D12396">
        <v>30</v>
      </c>
      <c r="E12396">
        <v>11846</v>
      </c>
    </row>
    <row r="12397" spans="1:5">
      <c r="A12397" t="s">
        <v>32</v>
      </c>
      <c r="B12397">
        <v>2015</v>
      </c>
      <c r="C12397">
        <v>12</v>
      </c>
      <c r="D12397">
        <v>46</v>
      </c>
      <c r="E12397">
        <v>28046</v>
      </c>
    </row>
    <row r="12398" spans="1:5">
      <c r="A12398" t="s">
        <v>33</v>
      </c>
      <c r="B12398">
        <v>2015</v>
      </c>
      <c r="C12398">
        <v>12</v>
      </c>
      <c r="D12398">
        <v>43</v>
      </c>
      <c r="E12398">
        <v>15256</v>
      </c>
    </row>
    <row r="12399" spans="1:5">
      <c r="A12399" t="s">
        <v>34</v>
      </c>
      <c r="B12399">
        <v>2015</v>
      </c>
      <c r="C12399">
        <v>12</v>
      </c>
      <c r="D12399">
        <v>15</v>
      </c>
      <c r="E12399">
        <v>4021</v>
      </c>
    </row>
    <row r="12400" spans="1:5">
      <c r="A12400" t="s">
        <v>35</v>
      </c>
      <c r="B12400">
        <v>2015</v>
      </c>
      <c r="C12400">
        <v>12</v>
      </c>
      <c r="D12400">
        <v>50</v>
      </c>
      <c r="E12400">
        <v>18941</v>
      </c>
    </row>
    <row r="12401" spans="1:5">
      <c r="A12401" t="s">
        <v>36</v>
      </c>
      <c r="B12401">
        <v>2015</v>
      </c>
      <c r="C12401">
        <v>12</v>
      </c>
      <c r="D12401">
        <v>21</v>
      </c>
      <c r="E12401">
        <v>3485</v>
      </c>
    </row>
    <row r="12402" spans="1:5">
      <c r="A12402" t="s">
        <v>37</v>
      </c>
      <c r="B12402">
        <v>2015</v>
      </c>
      <c r="C12402">
        <v>12</v>
      </c>
      <c r="D12402">
        <v>9</v>
      </c>
      <c r="E12402">
        <v>3129</v>
      </c>
    </row>
    <row r="12403" spans="1:5">
      <c r="A12403" t="s">
        <v>38</v>
      </c>
      <c r="B12403">
        <v>2015</v>
      </c>
      <c r="C12403">
        <v>12</v>
      </c>
      <c r="D12403">
        <v>15</v>
      </c>
      <c r="E12403">
        <v>2797</v>
      </c>
    </row>
    <row r="12404" spans="1:5">
      <c r="A12404" t="s">
        <v>39</v>
      </c>
      <c r="B12404">
        <v>2015</v>
      </c>
      <c r="C12404">
        <v>12</v>
      </c>
      <c r="D12404">
        <v>28</v>
      </c>
      <c r="E12404">
        <v>13728</v>
      </c>
    </row>
    <row r="12405" spans="1:5">
      <c r="A12405" t="s">
        <v>40</v>
      </c>
      <c r="B12405">
        <v>2015</v>
      </c>
      <c r="C12405">
        <v>12</v>
      </c>
      <c r="D12405">
        <v>24</v>
      </c>
      <c r="E12405">
        <v>4655</v>
      </c>
    </row>
    <row r="12406" spans="1:5">
      <c r="A12406" t="s">
        <v>41</v>
      </c>
      <c r="B12406">
        <v>2015</v>
      </c>
      <c r="C12406">
        <v>12</v>
      </c>
      <c r="D12406">
        <v>25</v>
      </c>
      <c r="E12406">
        <v>8111</v>
      </c>
    </row>
    <row r="12407" spans="1:5">
      <c r="A12407" t="s">
        <v>42</v>
      </c>
      <c r="B12407">
        <v>2015</v>
      </c>
      <c r="C12407">
        <v>12</v>
      </c>
      <c r="D12407">
        <v>27</v>
      </c>
      <c r="E12407">
        <v>12767</v>
      </c>
    </row>
    <row r="12408" spans="1:5">
      <c r="A12408" t="s">
        <v>43</v>
      </c>
      <c r="B12408">
        <v>2015</v>
      </c>
      <c r="C12408">
        <v>12</v>
      </c>
      <c r="D12408">
        <v>81</v>
      </c>
      <c r="E12408">
        <v>11023</v>
      </c>
    </row>
    <row r="12409" spans="1:5">
      <c r="A12409" t="s">
        <v>44</v>
      </c>
      <c r="B12409">
        <v>2015</v>
      </c>
      <c r="C12409">
        <v>12</v>
      </c>
      <c r="D12409">
        <v>45</v>
      </c>
      <c r="E12409">
        <v>15104</v>
      </c>
    </row>
    <row r="12410" spans="1:5">
      <c r="A12410" t="s">
        <v>45</v>
      </c>
      <c r="B12410">
        <v>2015</v>
      </c>
      <c r="C12410">
        <v>12</v>
      </c>
      <c r="D12410">
        <v>9</v>
      </c>
      <c r="E12410">
        <v>2095</v>
      </c>
    </row>
    <row r="12411" spans="1:5">
      <c r="A12411" t="s">
        <v>46</v>
      </c>
      <c r="B12411">
        <v>2015</v>
      </c>
      <c r="C12411">
        <v>12</v>
      </c>
      <c r="D12411">
        <v>44</v>
      </c>
      <c r="E12411">
        <v>13515</v>
      </c>
    </row>
    <row r="12412" spans="1:5">
      <c r="A12412" t="s">
        <v>47</v>
      </c>
      <c r="B12412">
        <v>2015</v>
      </c>
      <c r="C12412">
        <v>12</v>
      </c>
      <c r="D12412">
        <v>17</v>
      </c>
      <c r="E12412">
        <v>2704</v>
      </c>
    </row>
    <row r="12413" spans="1:5">
      <c r="A12413" t="s">
        <v>48</v>
      </c>
      <c r="B12413">
        <v>2015</v>
      </c>
      <c r="C12413">
        <v>12</v>
      </c>
      <c r="D12413">
        <v>10</v>
      </c>
      <c r="E12413">
        <v>2407</v>
      </c>
    </row>
    <row r="12414" spans="1:5">
      <c r="A12414" t="s">
        <v>49</v>
      </c>
      <c r="B12414">
        <v>2015</v>
      </c>
      <c r="C12414">
        <v>12</v>
      </c>
      <c r="D12414">
        <v>49</v>
      </c>
      <c r="E12414">
        <v>13589</v>
      </c>
    </row>
    <row r="12415" spans="1:5">
      <c r="A12415" t="s">
        <v>50</v>
      </c>
      <c r="B12415">
        <v>2015</v>
      </c>
      <c r="C12415">
        <v>12</v>
      </c>
      <c r="D12415">
        <v>20</v>
      </c>
      <c r="E12415">
        <v>6438</v>
      </c>
    </row>
    <row r="12416" spans="1:5">
      <c r="A12416" t="s">
        <v>51</v>
      </c>
      <c r="B12416">
        <v>2015</v>
      </c>
      <c r="C12416">
        <v>12</v>
      </c>
      <c r="D12416">
        <v>11</v>
      </c>
      <c r="E12416">
        <v>5467</v>
      </c>
    </row>
    <row r="12417" spans="1:5">
      <c r="A12417" t="s">
        <v>52</v>
      </c>
      <c r="B12417">
        <v>2015</v>
      </c>
      <c r="C12417">
        <v>12</v>
      </c>
      <c r="D12417">
        <v>23</v>
      </c>
      <c r="E12417">
        <v>6988</v>
      </c>
    </row>
    <row r="12418" spans="1:5">
      <c r="A12418" t="s">
        <v>53</v>
      </c>
      <c r="B12418">
        <v>2015</v>
      </c>
      <c r="C12418">
        <v>12</v>
      </c>
      <c r="D12418">
        <v>46</v>
      </c>
      <c r="E12418">
        <v>8761</v>
      </c>
    </row>
    <row r="12419" spans="1:5">
      <c r="A12419" t="s">
        <v>54</v>
      </c>
      <c r="B12419">
        <v>2015</v>
      </c>
      <c r="C12419">
        <v>12</v>
      </c>
      <c r="D12419">
        <v>104</v>
      </c>
      <c r="E12419">
        <v>40556</v>
      </c>
    </row>
    <row r="12420" spans="1:5">
      <c r="A12420" t="s">
        <v>55</v>
      </c>
      <c r="B12420">
        <v>2015</v>
      </c>
      <c r="C12420">
        <v>12</v>
      </c>
      <c r="D12420">
        <v>41</v>
      </c>
      <c r="E12420">
        <v>18995</v>
      </c>
    </row>
    <row r="12421" spans="1:5">
      <c r="A12421" t="s">
        <v>56</v>
      </c>
      <c r="B12421">
        <v>2015</v>
      </c>
      <c r="C12421">
        <v>12</v>
      </c>
      <c r="D12421">
        <v>11</v>
      </c>
      <c r="E12421">
        <v>2745</v>
      </c>
    </row>
    <row r="12422" spans="1:5">
      <c r="A12422" t="s">
        <v>57</v>
      </c>
      <c r="B12422">
        <v>2015</v>
      </c>
      <c r="C12422">
        <v>12</v>
      </c>
      <c r="D12422">
        <v>127</v>
      </c>
      <c r="E12422">
        <v>103043</v>
      </c>
    </row>
    <row r="12423" spans="1:5">
      <c r="A12423" t="s">
        <v>58</v>
      </c>
      <c r="B12423">
        <v>2015</v>
      </c>
      <c r="C12423">
        <v>12</v>
      </c>
      <c r="D12423">
        <v>40</v>
      </c>
      <c r="E12423">
        <v>4340</v>
      </c>
    </row>
    <row r="12424" spans="1:5">
      <c r="A12424" t="s">
        <v>59</v>
      </c>
      <c r="B12424">
        <v>2015</v>
      </c>
      <c r="C12424">
        <v>12</v>
      </c>
      <c r="D12424">
        <v>37</v>
      </c>
      <c r="E12424">
        <v>15493</v>
      </c>
    </row>
    <row r="12425" spans="1:5">
      <c r="A12425" t="s">
        <v>60</v>
      </c>
      <c r="B12425">
        <v>2015</v>
      </c>
      <c r="C12425">
        <v>12</v>
      </c>
      <c r="D12425">
        <v>28</v>
      </c>
      <c r="E12425">
        <v>6413</v>
      </c>
    </row>
    <row r="12426" spans="1:5">
      <c r="A12426" t="s">
        <v>61</v>
      </c>
      <c r="B12426">
        <v>2015</v>
      </c>
      <c r="C12426">
        <v>12</v>
      </c>
      <c r="D12426">
        <v>22</v>
      </c>
      <c r="E12426">
        <v>6213</v>
      </c>
    </row>
    <row r="12427" spans="1:5">
      <c r="A12427" t="s">
        <v>64</v>
      </c>
      <c r="B12427">
        <v>2015</v>
      </c>
      <c r="C12427">
        <v>12</v>
      </c>
      <c r="D12427">
        <v>7</v>
      </c>
      <c r="E12427">
        <v>4879</v>
      </c>
    </row>
    <row r="12428" spans="1:5">
      <c r="A12428" t="s">
        <v>63</v>
      </c>
      <c r="B12428">
        <v>2015</v>
      </c>
      <c r="C12428">
        <v>12</v>
      </c>
      <c r="D12428">
        <v>1</v>
      </c>
      <c r="E12428">
        <v>369</v>
      </c>
    </row>
    <row r="12429" spans="1:5">
      <c r="A12429" t="s">
        <v>62</v>
      </c>
      <c r="B12429">
        <v>2015</v>
      </c>
      <c r="C12429">
        <v>12</v>
      </c>
      <c r="D12429">
        <v>91</v>
      </c>
      <c r="E12429">
        <v>99283</v>
      </c>
    </row>
    <row r="12430" spans="1:5">
      <c r="A12430" t="s">
        <v>6</v>
      </c>
      <c r="B12430">
        <v>2015</v>
      </c>
      <c r="C12430">
        <v>13</v>
      </c>
      <c r="D12430">
        <v>19</v>
      </c>
      <c r="E12430">
        <v>6975</v>
      </c>
    </row>
    <row r="12431" spans="1:5">
      <c r="A12431" t="s">
        <v>12</v>
      </c>
      <c r="B12431">
        <v>2015</v>
      </c>
      <c r="C12431">
        <v>13</v>
      </c>
      <c r="D12431">
        <v>6</v>
      </c>
      <c r="E12431">
        <v>1112</v>
      </c>
    </row>
    <row r="12432" spans="1:5">
      <c r="A12432" t="s">
        <v>13</v>
      </c>
      <c r="B12432">
        <v>2015</v>
      </c>
      <c r="C12432">
        <v>13</v>
      </c>
      <c r="D12432">
        <v>53</v>
      </c>
      <c r="E12432">
        <v>24387</v>
      </c>
    </row>
    <row r="12433" spans="1:5">
      <c r="A12433" t="s">
        <v>14</v>
      </c>
      <c r="B12433">
        <v>2015</v>
      </c>
      <c r="C12433">
        <v>13</v>
      </c>
      <c r="D12433">
        <v>12</v>
      </c>
      <c r="E12433">
        <v>3285</v>
      </c>
    </row>
    <row r="12434" spans="1:5">
      <c r="A12434" t="s">
        <v>15</v>
      </c>
      <c r="B12434">
        <v>2015</v>
      </c>
      <c r="C12434">
        <v>13</v>
      </c>
      <c r="D12434">
        <v>138</v>
      </c>
      <c r="E12434">
        <v>39548</v>
      </c>
    </row>
    <row r="12435" spans="1:5">
      <c r="A12435" t="s">
        <v>16</v>
      </c>
      <c r="B12435">
        <v>2015</v>
      </c>
      <c r="C12435">
        <v>13</v>
      </c>
      <c r="D12435">
        <v>6</v>
      </c>
      <c r="E12435">
        <v>2931</v>
      </c>
    </row>
    <row r="12436" spans="1:5">
      <c r="A12436" t="s">
        <v>17</v>
      </c>
      <c r="B12436">
        <v>2015</v>
      </c>
      <c r="C12436">
        <v>13</v>
      </c>
      <c r="D12436">
        <v>20</v>
      </c>
      <c r="E12436">
        <v>4453</v>
      </c>
    </row>
    <row r="12437" spans="1:5">
      <c r="A12437" t="s">
        <v>18</v>
      </c>
      <c r="B12437">
        <v>2015</v>
      </c>
      <c r="C12437">
        <v>13</v>
      </c>
      <c r="D12437">
        <v>12</v>
      </c>
      <c r="E12437">
        <v>2917</v>
      </c>
    </row>
    <row r="12438" spans="1:5">
      <c r="A12438" t="s">
        <v>19</v>
      </c>
      <c r="B12438">
        <v>2015</v>
      </c>
      <c r="C12438">
        <v>13</v>
      </c>
      <c r="D12438">
        <v>2</v>
      </c>
      <c r="E12438">
        <v>1519</v>
      </c>
    </row>
    <row r="12439" spans="1:5">
      <c r="A12439" t="s">
        <v>20</v>
      </c>
      <c r="B12439">
        <v>2015</v>
      </c>
      <c r="C12439">
        <v>13</v>
      </c>
      <c r="D12439">
        <v>0</v>
      </c>
      <c r="E12439">
        <v>0</v>
      </c>
    </row>
    <row r="12440" spans="1:5">
      <c r="A12440" t="s">
        <v>21</v>
      </c>
      <c r="B12440">
        <v>2015</v>
      </c>
      <c r="C12440">
        <v>13</v>
      </c>
      <c r="D12440">
        <v>31</v>
      </c>
      <c r="E12440">
        <v>25768</v>
      </c>
    </row>
    <row r="12441" spans="1:5">
      <c r="A12441" t="s">
        <v>22</v>
      </c>
      <c r="B12441">
        <v>2015</v>
      </c>
      <c r="C12441">
        <v>13</v>
      </c>
      <c r="D12441">
        <v>18</v>
      </c>
      <c r="E12441">
        <v>2694</v>
      </c>
    </row>
    <row r="12442" spans="1:5">
      <c r="A12442" t="s">
        <v>23</v>
      </c>
      <c r="B12442">
        <v>2015</v>
      </c>
      <c r="C12442">
        <v>13</v>
      </c>
      <c r="D12442">
        <v>9</v>
      </c>
      <c r="E12442">
        <v>3282</v>
      </c>
    </row>
    <row r="12443" spans="1:5">
      <c r="A12443" t="s">
        <v>24</v>
      </c>
      <c r="B12443">
        <v>2015</v>
      </c>
      <c r="C12443">
        <v>13</v>
      </c>
      <c r="D12443">
        <v>94</v>
      </c>
      <c r="E12443">
        <v>53799</v>
      </c>
    </row>
    <row r="12444" spans="1:5">
      <c r="A12444" t="s">
        <v>25</v>
      </c>
      <c r="B12444">
        <v>2015</v>
      </c>
      <c r="C12444">
        <v>13</v>
      </c>
      <c r="D12444">
        <v>34</v>
      </c>
      <c r="E12444">
        <v>8167</v>
      </c>
    </row>
    <row r="12445" spans="1:5">
      <c r="A12445" t="s">
        <v>26</v>
      </c>
      <c r="B12445">
        <v>2015</v>
      </c>
      <c r="C12445">
        <v>13</v>
      </c>
      <c r="D12445">
        <v>6</v>
      </c>
      <c r="E12445">
        <v>1441</v>
      </c>
    </row>
    <row r="12446" spans="1:5">
      <c r="A12446" t="s">
        <v>27</v>
      </c>
      <c r="B12446">
        <v>2015</v>
      </c>
      <c r="C12446">
        <v>13</v>
      </c>
      <c r="D12446">
        <v>31</v>
      </c>
      <c r="E12446">
        <v>6617</v>
      </c>
    </row>
    <row r="12447" spans="1:5">
      <c r="A12447" t="s">
        <v>28</v>
      </c>
      <c r="B12447">
        <v>2015</v>
      </c>
      <c r="C12447">
        <v>13</v>
      </c>
      <c r="D12447">
        <v>19</v>
      </c>
      <c r="E12447">
        <v>21784</v>
      </c>
    </row>
    <row r="12448" spans="1:5">
      <c r="A12448" t="s">
        <v>29</v>
      </c>
      <c r="B12448">
        <v>2015</v>
      </c>
      <c r="C12448">
        <v>13</v>
      </c>
      <c r="D12448">
        <v>80</v>
      </c>
      <c r="E12448">
        <v>41342</v>
      </c>
    </row>
    <row r="12449" spans="1:5">
      <c r="A12449" t="s">
        <v>30</v>
      </c>
      <c r="B12449">
        <v>2015</v>
      </c>
      <c r="C12449">
        <v>13</v>
      </c>
      <c r="D12449">
        <v>29</v>
      </c>
      <c r="E12449">
        <v>5327</v>
      </c>
    </row>
    <row r="12450" spans="1:5">
      <c r="A12450" t="s">
        <v>31</v>
      </c>
      <c r="B12450">
        <v>2015</v>
      </c>
      <c r="C12450">
        <v>13</v>
      </c>
      <c r="D12450">
        <v>31</v>
      </c>
      <c r="E12450">
        <v>11014</v>
      </c>
    </row>
    <row r="12451" spans="1:5">
      <c r="A12451" t="s">
        <v>32</v>
      </c>
      <c r="B12451">
        <v>2015</v>
      </c>
      <c r="C12451">
        <v>13</v>
      </c>
      <c r="D12451">
        <v>46</v>
      </c>
      <c r="E12451">
        <v>28529</v>
      </c>
    </row>
    <row r="12452" spans="1:5">
      <c r="A12452" t="s">
        <v>33</v>
      </c>
      <c r="B12452">
        <v>2015</v>
      </c>
      <c r="C12452">
        <v>13</v>
      </c>
      <c r="D12452">
        <v>49</v>
      </c>
      <c r="E12452">
        <v>14505</v>
      </c>
    </row>
    <row r="12453" spans="1:5">
      <c r="A12453" t="s">
        <v>34</v>
      </c>
      <c r="B12453">
        <v>2015</v>
      </c>
      <c r="C12453">
        <v>13</v>
      </c>
      <c r="D12453">
        <v>16</v>
      </c>
      <c r="E12453">
        <v>5361</v>
      </c>
    </row>
    <row r="12454" spans="1:5">
      <c r="A12454" t="s">
        <v>35</v>
      </c>
      <c r="B12454">
        <v>2015</v>
      </c>
      <c r="C12454">
        <v>13</v>
      </c>
      <c r="D12454">
        <v>48</v>
      </c>
      <c r="E12454">
        <v>18473</v>
      </c>
    </row>
    <row r="12455" spans="1:5">
      <c r="A12455" t="s">
        <v>36</v>
      </c>
      <c r="B12455">
        <v>2015</v>
      </c>
      <c r="C12455">
        <v>13</v>
      </c>
      <c r="D12455">
        <v>21</v>
      </c>
      <c r="E12455">
        <v>7353</v>
      </c>
    </row>
    <row r="12456" spans="1:5">
      <c r="A12456" t="s">
        <v>37</v>
      </c>
      <c r="B12456">
        <v>2015</v>
      </c>
      <c r="C12456">
        <v>13</v>
      </c>
      <c r="D12456">
        <v>9</v>
      </c>
      <c r="E12456">
        <v>2249</v>
      </c>
    </row>
    <row r="12457" spans="1:5">
      <c r="A12457" t="s">
        <v>38</v>
      </c>
      <c r="B12457">
        <v>2015</v>
      </c>
      <c r="C12457">
        <v>13</v>
      </c>
      <c r="D12457">
        <v>15</v>
      </c>
      <c r="E12457">
        <v>2536</v>
      </c>
    </row>
    <row r="12458" spans="1:5">
      <c r="A12458" t="s">
        <v>39</v>
      </c>
      <c r="B12458">
        <v>2015</v>
      </c>
      <c r="C12458">
        <v>13</v>
      </c>
      <c r="D12458">
        <v>28</v>
      </c>
      <c r="E12458">
        <v>12540</v>
      </c>
    </row>
    <row r="12459" spans="1:5">
      <c r="A12459" t="s">
        <v>40</v>
      </c>
      <c r="B12459">
        <v>2015</v>
      </c>
      <c r="C12459">
        <v>13</v>
      </c>
      <c r="D12459">
        <v>25</v>
      </c>
      <c r="E12459">
        <v>4451</v>
      </c>
    </row>
    <row r="12460" spans="1:5">
      <c r="A12460" t="s">
        <v>41</v>
      </c>
      <c r="B12460">
        <v>2015</v>
      </c>
      <c r="C12460">
        <v>13</v>
      </c>
      <c r="D12460">
        <v>24</v>
      </c>
      <c r="E12460">
        <v>6878</v>
      </c>
    </row>
    <row r="12461" spans="1:5">
      <c r="A12461" t="s">
        <v>42</v>
      </c>
      <c r="B12461">
        <v>2015</v>
      </c>
      <c r="C12461">
        <v>13</v>
      </c>
      <c r="D12461">
        <v>27</v>
      </c>
      <c r="E12461">
        <v>11267</v>
      </c>
    </row>
    <row r="12462" spans="1:5">
      <c r="A12462" t="s">
        <v>43</v>
      </c>
      <c r="B12462">
        <v>2015</v>
      </c>
      <c r="C12462">
        <v>13</v>
      </c>
      <c r="D12462">
        <v>79</v>
      </c>
      <c r="E12462">
        <v>9013</v>
      </c>
    </row>
    <row r="12463" spans="1:5">
      <c r="A12463" t="s">
        <v>44</v>
      </c>
      <c r="B12463">
        <v>2015</v>
      </c>
      <c r="C12463">
        <v>13</v>
      </c>
      <c r="D12463">
        <v>47</v>
      </c>
      <c r="E12463">
        <v>13716</v>
      </c>
    </row>
    <row r="12464" spans="1:5">
      <c r="A12464" t="s">
        <v>45</v>
      </c>
      <c r="B12464">
        <v>2015</v>
      </c>
      <c r="C12464">
        <v>13</v>
      </c>
      <c r="D12464">
        <v>9</v>
      </c>
      <c r="E12464">
        <v>1978</v>
      </c>
    </row>
    <row r="12465" spans="1:5">
      <c r="A12465" t="s">
        <v>46</v>
      </c>
      <c r="B12465">
        <v>2015</v>
      </c>
      <c r="C12465">
        <v>13</v>
      </c>
      <c r="D12465">
        <v>43</v>
      </c>
      <c r="E12465">
        <v>11971</v>
      </c>
    </row>
    <row r="12466" spans="1:5">
      <c r="A12466" t="s">
        <v>47</v>
      </c>
      <c r="B12466">
        <v>2015</v>
      </c>
      <c r="C12466">
        <v>13</v>
      </c>
      <c r="D12466">
        <v>18</v>
      </c>
      <c r="E12466">
        <v>2558</v>
      </c>
    </row>
    <row r="12467" spans="1:5">
      <c r="A12467" t="s">
        <v>48</v>
      </c>
      <c r="B12467">
        <v>2015</v>
      </c>
      <c r="C12467">
        <v>13</v>
      </c>
      <c r="D12467">
        <v>10</v>
      </c>
      <c r="E12467">
        <v>2897</v>
      </c>
    </row>
    <row r="12468" spans="1:5">
      <c r="A12468" t="s">
        <v>49</v>
      </c>
      <c r="B12468">
        <v>2015</v>
      </c>
      <c r="C12468">
        <v>13</v>
      </c>
      <c r="D12468">
        <v>35</v>
      </c>
      <c r="E12468">
        <v>13162</v>
      </c>
    </row>
    <row r="12469" spans="1:5">
      <c r="A12469" t="s">
        <v>50</v>
      </c>
      <c r="B12469">
        <v>2015</v>
      </c>
      <c r="C12469">
        <v>13</v>
      </c>
      <c r="D12469">
        <v>20</v>
      </c>
      <c r="E12469">
        <v>6742</v>
      </c>
    </row>
    <row r="12470" spans="1:5">
      <c r="A12470" t="s">
        <v>51</v>
      </c>
      <c r="B12470">
        <v>2015</v>
      </c>
      <c r="C12470">
        <v>13</v>
      </c>
      <c r="D12470">
        <v>13</v>
      </c>
      <c r="E12470">
        <v>5384</v>
      </c>
    </row>
    <row r="12471" spans="1:5">
      <c r="A12471" t="s">
        <v>52</v>
      </c>
      <c r="B12471">
        <v>2015</v>
      </c>
      <c r="C12471">
        <v>13</v>
      </c>
      <c r="D12471">
        <v>24</v>
      </c>
      <c r="E12471">
        <v>7239</v>
      </c>
    </row>
    <row r="12472" spans="1:5">
      <c r="A12472" t="s">
        <v>53</v>
      </c>
      <c r="B12472">
        <v>2015</v>
      </c>
      <c r="C12472">
        <v>13</v>
      </c>
      <c r="D12472">
        <v>46</v>
      </c>
      <c r="E12472">
        <v>7983</v>
      </c>
    </row>
    <row r="12473" spans="1:5">
      <c r="A12473" t="s">
        <v>54</v>
      </c>
      <c r="B12473">
        <v>2015</v>
      </c>
      <c r="C12473">
        <v>13</v>
      </c>
      <c r="D12473">
        <v>96</v>
      </c>
      <c r="E12473">
        <v>37085</v>
      </c>
    </row>
    <row r="12474" spans="1:5">
      <c r="A12474" t="s">
        <v>55</v>
      </c>
      <c r="B12474">
        <v>2015</v>
      </c>
      <c r="C12474">
        <v>13</v>
      </c>
      <c r="D12474">
        <v>41</v>
      </c>
      <c r="E12474">
        <v>18010</v>
      </c>
    </row>
    <row r="12475" spans="1:5">
      <c r="A12475" t="s">
        <v>56</v>
      </c>
      <c r="B12475">
        <v>2015</v>
      </c>
      <c r="C12475">
        <v>13</v>
      </c>
      <c r="D12475">
        <v>11</v>
      </c>
      <c r="E12475">
        <v>2815</v>
      </c>
    </row>
    <row r="12476" spans="1:5">
      <c r="A12476" t="s">
        <v>57</v>
      </c>
      <c r="B12476">
        <v>2015</v>
      </c>
      <c r="C12476">
        <v>13</v>
      </c>
      <c r="D12476">
        <v>126</v>
      </c>
      <c r="E12476">
        <v>103481</v>
      </c>
    </row>
    <row r="12477" spans="1:5">
      <c r="A12477" t="s">
        <v>58</v>
      </c>
      <c r="B12477">
        <v>2015</v>
      </c>
      <c r="C12477">
        <v>13</v>
      </c>
      <c r="D12477">
        <v>40</v>
      </c>
      <c r="E12477">
        <v>4722</v>
      </c>
    </row>
    <row r="12478" spans="1:5">
      <c r="A12478" t="s">
        <v>59</v>
      </c>
      <c r="B12478">
        <v>2015</v>
      </c>
      <c r="C12478">
        <v>13</v>
      </c>
      <c r="D12478">
        <v>36</v>
      </c>
      <c r="E12478">
        <v>13603</v>
      </c>
    </row>
    <row r="12479" spans="1:5">
      <c r="A12479" t="s">
        <v>60</v>
      </c>
      <c r="B12479">
        <v>2015</v>
      </c>
      <c r="C12479">
        <v>13</v>
      </c>
      <c r="D12479">
        <v>26</v>
      </c>
      <c r="E12479">
        <v>6232</v>
      </c>
    </row>
    <row r="12480" spans="1:5">
      <c r="A12480" t="s">
        <v>61</v>
      </c>
      <c r="B12480">
        <v>2015</v>
      </c>
      <c r="C12480">
        <v>13</v>
      </c>
      <c r="D12480">
        <v>20</v>
      </c>
      <c r="E12480">
        <v>5045</v>
      </c>
    </row>
    <row r="12481" spans="1:5">
      <c r="A12481" t="s">
        <v>64</v>
      </c>
      <c r="B12481">
        <v>2015</v>
      </c>
      <c r="C12481">
        <v>13</v>
      </c>
      <c r="D12481">
        <v>6</v>
      </c>
      <c r="E12481">
        <v>4116</v>
      </c>
    </row>
    <row r="12482" spans="1:5">
      <c r="A12482" t="s">
        <v>63</v>
      </c>
      <c r="B12482">
        <v>2015</v>
      </c>
      <c r="C12482">
        <v>13</v>
      </c>
      <c r="D12482">
        <v>1</v>
      </c>
      <c r="E12482">
        <v>338</v>
      </c>
    </row>
    <row r="12483" spans="1:5">
      <c r="A12483" t="s">
        <v>62</v>
      </c>
      <c r="B12483">
        <v>2015</v>
      </c>
      <c r="C12483">
        <v>13</v>
      </c>
      <c r="D12483">
        <v>83</v>
      </c>
      <c r="E12483">
        <v>97863</v>
      </c>
    </row>
    <row r="12484" spans="1:5">
      <c r="A12484" t="s">
        <v>6</v>
      </c>
      <c r="B12484">
        <v>2015</v>
      </c>
      <c r="C12484">
        <v>14</v>
      </c>
      <c r="D12484">
        <v>18</v>
      </c>
      <c r="E12484">
        <v>8122</v>
      </c>
    </row>
    <row r="12485" spans="1:5">
      <c r="A12485" t="s">
        <v>12</v>
      </c>
      <c r="B12485">
        <v>2015</v>
      </c>
      <c r="C12485">
        <v>14</v>
      </c>
      <c r="D12485">
        <v>6</v>
      </c>
      <c r="E12485">
        <v>1176</v>
      </c>
    </row>
    <row r="12486" spans="1:5">
      <c r="A12486" t="s">
        <v>13</v>
      </c>
      <c r="B12486">
        <v>2015</v>
      </c>
      <c r="C12486">
        <v>14</v>
      </c>
      <c r="D12486">
        <v>51</v>
      </c>
      <c r="E12486">
        <v>23526</v>
      </c>
    </row>
    <row r="12487" spans="1:5">
      <c r="A12487" t="s">
        <v>14</v>
      </c>
      <c r="B12487">
        <v>2015</v>
      </c>
      <c r="C12487">
        <v>14</v>
      </c>
      <c r="D12487">
        <v>11</v>
      </c>
      <c r="E12487">
        <v>3566</v>
      </c>
    </row>
    <row r="12488" spans="1:5">
      <c r="A12488" t="s">
        <v>15</v>
      </c>
      <c r="B12488">
        <v>2015</v>
      </c>
      <c r="C12488">
        <v>14</v>
      </c>
      <c r="D12488">
        <v>139</v>
      </c>
      <c r="E12488">
        <v>39608</v>
      </c>
    </row>
    <row r="12489" spans="1:5">
      <c r="A12489" t="s">
        <v>16</v>
      </c>
      <c r="B12489">
        <v>2015</v>
      </c>
      <c r="C12489">
        <v>14</v>
      </c>
      <c r="D12489">
        <v>6</v>
      </c>
      <c r="E12489">
        <v>3055</v>
      </c>
    </row>
    <row r="12490" spans="1:5">
      <c r="A12490" t="s">
        <v>17</v>
      </c>
      <c r="B12490">
        <v>2015</v>
      </c>
      <c r="C12490">
        <v>14</v>
      </c>
      <c r="D12490">
        <v>12</v>
      </c>
      <c r="E12490">
        <v>4274</v>
      </c>
    </row>
    <row r="12491" spans="1:5">
      <c r="A12491" t="s">
        <v>18</v>
      </c>
      <c r="B12491">
        <v>2015</v>
      </c>
      <c r="C12491">
        <v>14</v>
      </c>
      <c r="D12491">
        <v>12</v>
      </c>
      <c r="E12491">
        <v>3051</v>
      </c>
    </row>
    <row r="12492" spans="1:5">
      <c r="A12492" t="s">
        <v>19</v>
      </c>
      <c r="B12492">
        <v>2015</v>
      </c>
      <c r="C12492">
        <v>14</v>
      </c>
      <c r="D12492">
        <v>2</v>
      </c>
      <c r="E12492">
        <v>2404</v>
      </c>
    </row>
    <row r="12493" spans="1:5">
      <c r="A12493" t="s">
        <v>20</v>
      </c>
      <c r="B12493">
        <v>2015</v>
      </c>
      <c r="C12493">
        <v>14</v>
      </c>
      <c r="D12493">
        <v>0</v>
      </c>
      <c r="E12493">
        <v>0</v>
      </c>
    </row>
    <row r="12494" spans="1:5">
      <c r="A12494" t="s">
        <v>21</v>
      </c>
      <c r="B12494">
        <v>2015</v>
      </c>
      <c r="C12494">
        <v>14</v>
      </c>
      <c r="D12494">
        <v>32</v>
      </c>
      <c r="E12494">
        <v>24894</v>
      </c>
    </row>
    <row r="12495" spans="1:5">
      <c r="A12495" t="s">
        <v>22</v>
      </c>
      <c r="B12495">
        <v>2015</v>
      </c>
      <c r="C12495">
        <v>14</v>
      </c>
      <c r="D12495">
        <v>17</v>
      </c>
      <c r="E12495">
        <v>2667</v>
      </c>
    </row>
    <row r="12496" spans="1:5">
      <c r="A12496" t="s">
        <v>23</v>
      </c>
      <c r="B12496">
        <v>2015</v>
      </c>
      <c r="C12496">
        <v>14</v>
      </c>
      <c r="D12496">
        <v>7</v>
      </c>
      <c r="E12496">
        <v>2745</v>
      </c>
    </row>
    <row r="12497" spans="1:5">
      <c r="A12497" t="s">
        <v>24</v>
      </c>
      <c r="B12497">
        <v>2015</v>
      </c>
      <c r="C12497">
        <v>14</v>
      </c>
      <c r="D12497">
        <v>91</v>
      </c>
      <c r="E12497">
        <v>55380</v>
      </c>
    </row>
    <row r="12498" spans="1:5">
      <c r="A12498" t="s">
        <v>25</v>
      </c>
      <c r="B12498">
        <v>2015</v>
      </c>
      <c r="C12498">
        <v>14</v>
      </c>
      <c r="D12498">
        <v>34</v>
      </c>
      <c r="E12498">
        <v>7654</v>
      </c>
    </row>
    <row r="12499" spans="1:5">
      <c r="A12499" t="s">
        <v>26</v>
      </c>
      <c r="B12499">
        <v>2015</v>
      </c>
      <c r="C12499">
        <v>14</v>
      </c>
      <c r="D12499">
        <v>7</v>
      </c>
      <c r="E12499">
        <v>2032</v>
      </c>
    </row>
    <row r="12500" spans="1:5">
      <c r="A12500" t="s">
        <v>27</v>
      </c>
      <c r="B12500">
        <v>2015</v>
      </c>
      <c r="C12500">
        <v>14</v>
      </c>
      <c r="D12500">
        <v>30</v>
      </c>
      <c r="E12500">
        <v>6769</v>
      </c>
    </row>
    <row r="12501" spans="1:5">
      <c r="A12501" t="s">
        <v>28</v>
      </c>
      <c r="B12501">
        <v>2015</v>
      </c>
      <c r="C12501">
        <v>14</v>
      </c>
      <c r="D12501">
        <v>20</v>
      </c>
      <c r="E12501">
        <v>21847</v>
      </c>
    </row>
    <row r="12502" spans="1:5">
      <c r="A12502" t="s">
        <v>29</v>
      </c>
      <c r="B12502">
        <v>2015</v>
      </c>
      <c r="C12502">
        <v>14</v>
      </c>
      <c r="D12502">
        <v>75</v>
      </c>
      <c r="E12502">
        <v>46006</v>
      </c>
    </row>
    <row r="12503" spans="1:5">
      <c r="A12503" t="s">
        <v>30</v>
      </c>
      <c r="B12503">
        <v>2015</v>
      </c>
      <c r="C12503">
        <v>14</v>
      </c>
      <c r="D12503">
        <v>30</v>
      </c>
      <c r="E12503">
        <v>6017</v>
      </c>
    </row>
    <row r="12504" spans="1:5">
      <c r="A12504" t="s">
        <v>31</v>
      </c>
      <c r="B12504">
        <v>2015</v>
      </c>
      <c r="C12504">
        <v>14</v>
      </c>
      <c r="D12504">
        <v>30</v>
      </c>
      <c r="E12504">
        <v>10703</v>
      </c>
    </row>
    <row r="12505" spans="1:5">
      <c r="A12505" t="s">
        <v>32</v>
      </c>
      <c r="B12505">
        <v>2015</v>
      </c>
      <c r="C12505">
        <v>14</v>
      </c>
      <c r="D12505">
        <v>45</v>
      </c>
      <c r="E12505">
        <v>28192</v>
      </c>
    </row>
    <row r="12506" spans="1:5">
      <c r="A12506" t="s">
        <v>33</v>
      </c>
      <c r="B12506">
        <v>2015</v>
      </c>
      <c r="C12506">
        <v>14</v>
      </c>
      <c r="D12506">
        <v>47</v>
      </c>
      <c r="E12506">
        <v>14746</v>
      </c>
    </row>
    <row r="12507" spans="1:5">
      <c r="A12507" t="s">
        <v>34</v>
      </c>
      <c r="B12507">
        <v>2015</v>
      </c>
      <c r="C12507">
        <v>14</v>
      </c>
      <c r="D12507">
        <v>15</v>
      </c>
      <c r="E12507">
        <v>5253</v>
      </c>
    </row>
    <row r="12508" spans="1:5">
      <c r="A12508" t="s">
        <v>35</v>
      </c>
      <c r="B12508">
        <v>2015</v>
      </c>
      <c r="C12508">
        <v>14</v>
      </c>
      <c r="D12508">
        <v>50</v>
      </c>
      <c r="E12508">
        <v>19862</v>
      </c>
    </row>
    <row r="12509" spans="1:5">
      <c r="A12509" t="s">
        <v>36</v>
      </c>
      <c r="B12509">
        <v>2015</v>
      </c>
      <c r="C12509">
        <v>14</v>
      </c>
      <c r="D12509">
        <v>20</v>
      </c>
      <c r="E12509">
        <v>7141</v>
      </c>
    </row>
    <row r="12510" spans="1:5">
      <c r="A12510" t="s">
        <v>37</v>
      </c>
      <c r="B12510">
        <v>2015</v>
      </c>
      <c r="C12510">
        <v>14</v>
      </c>
      <c r="D12510">
        <v>9</v>
      </c>
      <c r="E12510">
        <v>3009</v>
      </c>
    </row>
    <row r="12511" spans="1:5">
      <c r="A12511" t="s">
        <v>38</v>
      </c>
      <c r="B12511">
        <v>2015</v>
      </c>
      <c r="C12511">
        <v>14</v>
      </c>
      <c r="D12511">
        <v>14</v>
      </c>
      <c r="E12511">
        <v>2644</v>
      </c>
    </row>
    <row r="12512" spans="1:5">
      <c r="A12512" t="s">
        <v>39</v>
      </c>
      <c r="B12512">
        <v>2015</v>
      </c>
      <c r="C12512">
        <v>14</v>
      </c>
      <c r="D12512">
        <v>27</v>
      </c>
      <c r="E12512">
        <v>12391</v>
      </c>
    </row>
    <row r="12513" spans="1:5">
      <c r="A12513" t="s">
        <v>40</v>
      </c>
      <c r="B12513">
        <v>2015</v>
      </c>
      <c r="C12513">
        <v>14</v>
      </c>
      <c r="D12513">
        <v>26</v>
      </c>
      <c r="E12513">
        <v>4972</v>
      </c>
    </row>
    <row r="12514" spans="1:5">
      <c r="A12514" t="s">
        <v>41</v>
      </c>
      <c r="B12514">
        <v>2015</v>
      </c>
      <c r="C12514">
        <v>14</v>
      </c>
      <c r="D12514">
        <v>21</v>
      </c>
      <c r="E12514">
        <v>7423</v>
      </c>
    </row>
    <row r="12515" spans="1:5">
      <c r="A12515" t="s">
        <v>42</v>
      </c>
      <c r="B12515">
        <v>2015</v>
      </c>
      <c r="C12515">
        <v>14</v>
      </c>
      <c r="D12515">
        <v>27</v>
      </c>
      <c r="E12515">
        <v>12291</v>
      </c>
    </row>
    <row r="12516" spans="1:5">
      <c r="A12516" t="s">
        <v>43</v>
      </c>
      <c r="B12516">
        <v>2015</v>
      </c>
      <c r="C12516">
        <v>14</v>
      </c>
      <c r="D12516">
        <v>78</v>
      </c>
      <c r="E12516">
        <v>8085</v>
      </c>
    </row>
    <row r="12517" spans="1:5">
      <c r="A12517" t="s">
        <v>44</v>
      </c>
      <c r="B12517">
        <v>2015</v>
      </c>
      <c r="C12517">
        <v>14</v>
      </c>
      <c r="D12517">
        <v>45</v>
      </c>
      <c r="E12517">
        <v>14519</v>
      </c>
    </row>
    <row r="12518" spans="1:5">
      <c r="A12518" t="s">
        <v>45</v>
      </c>
      <c r="B12518">
        <v>2015</v>
      </c>
      <c r="C12518">
        <v>14</v>
      </c>
      <c r="D12518">
        <v>8</v>
      </c>
      <c r="E12518">
        <v>1802</v>
      </c>
    </row>
    <row r="12519" spans="1:5">
      <c r="A12519" t="s">
        <v>46</v>
      </c>
      <c r="B12519">
        <v>2015</v>
      </c>
      <c r="C12519">
        <v>14</v>
      </c>
      <c r="D12519">
        <v>39</v>
      </c>
      <c r="E12519">
        <v>11142</v>
      </c>
    </row>
    <row r="12520" spans="1:5">
      <c r="A12520" t="s">
        <v>47</v>
      </c>
      <c r="B12520">
        <v>2015</v>
      </c>
      <c r="C12520">
        <v>14</v>
      </c>
      <c r="D12520">
        <v>19</v>
      </c>
      <c r="E12520">
        <v>2771</v>
      </c>
    </row>
    <row r="12521" spans="1:5">
      <c r="A12521" t="s">
        <v>48</v>
      </c>
      <c r="B12521">
        <v>2015</v>
      </c>
      <c r="C12521">
        <v>14</v>
      </c>
      <c r="D12521">
        <v>10</v>
      </c>
      <c r="E12521">
        <v>2892</v>
      </c>
    </row>
    <row r="12522" spans="1:5">
      <c r="A12522" t="s">
        <v>49</v>
      </c>
      <c r="B12522">
        <v>2015</v>
      </c>
      <c r="C12522">
        <v>14</v>
      </c>
      <c r="D12522">
        <v>48</v>
      </c>
      <c r="E12522">
        <v>13262</v>
      </c>
    </row>
    <row r="12523" spans="1:5">
      <c r="A12523" t="s">
        <v>50</v>
      </c>
      <c r="B12523">
        <v>2015</v>
      </c>
      <c r="C12523">
        <v>14</v>
      </c>
      <c r="D12523">
        <v>20</v>
      </c>
      <c r="E12523">
        <v>6731</v>
      </c>
    </row>
    <row r="12524" spans="1:5">
      <c r="A12524" t="s">
        <v>51</v>
      </c>
      <c r="B12524">
        <v>2015</v>
      </c>
      <c r="C12524">
        <v>14</v>
      </c>
      <c r="D12524">
        <v>13</v>
      </c>
      <c r="E12524">
        <v>5353</v>
      </c>
    </row>
    <row r="12525" spans="1:5">
      <c r="A12525" t="s">
        <v>52</v>
      </c>
      <c r="B12525">
        <v>2015</v>
      </c>
      <c r="C12525">
        <v>14</v>
      </c>
      <c r="D12525">
        <v>24</v>
      </c>
      <c r="E12525">
        <v>7202</v>
      </c>
    </row>
    <row r="12526" spans="1:5">
      <c r="A12526" t="s">
        <v>53</v>
      </c>
      <c r="B12526">
        <v>2015</v>
      </c>
      <c r="C12526">
        <v>14</v>
      </c>
      <c r="D12526">
        <v>45</v>
      </c>
      <c r="E12526">
        <v>8936</v>
      </c>
    </row>
    <row r="12527" spans="1:5">
      <c r="A12527" t="s">
        <v>54</v>
      </c>
      <c r="B12527">
        <v>2015</v>
      </c>
      <c r="C12527">
        <v>14</v>
      </c>
      <c r="D12527">
        <v>95</v>
      </c>
      <c r="E12527">
        <v>38880</v>
      </c>
    </row>
    <row r="12528" spans="1:5">
      <c r="A12528" t="s">
        <v>55</v>
      </c>
      <c r="B12528">
        <v>2015</v>
      </c>
      <c r="C12528">
        <v>14</v>
      </c>
      <c r="D12528">
        <v>41</v>
      </c>
      <c r="E12528">
        <v>16777</v>
      </c>
    </row>
    <row r="12529" spans="1:5">
      <c r="A12529" t="s">
        <v>56</v>
      </c>
      <c r="B12529">
        <v>2015</v>
      </c>
      <c r="C12529">
        <v>14</v>
      </c>
      <c r="D12529">
        <v>11</v>
      </c>
      <c r="E12529">
        <v>2847</v>
      </c>
    </row>
    <row r="12530" spans="1:5">
      <c r="A12530" t="s">
        <v>57</v>
      </c>
      <c r="B12530">
        <v>2015</v>
      </c>
      <c r="C12530">
        <v>14</v>
      </c>
      <c r="D12530">
        <v>127</v>
      </c>
      <c r="E12530">
        <v>101802</v>
      </c>
    </row>
    <row r="12531" spans="1:5">
      <c r="A12531" t="s">
        <v>58</v>
      </c>
      <c r="B12531">
        <v>2015</v>
      </c>
      <c r="C12531">
        <v>14</v>
      </c>
      <c r="D12531">
        <v>36</v>
      </c>
      <c r="E12531">
        <v>4239</v>
      </c>
    </row>
    <row r="12532" spans="1:5">
      <c r="A12532" t="s">
        <v>59</v>
      </c>
      <c r="B12532">
        <v>2015</v>
      </c>
      <c r="C12532">
        <v>14</v>
      </c>
      <c r="D12532">
        <v>32</v>
      </c>
      <c r="E12532">
        <v>12477</v>
      </c>
    </row>
    <row r="12533" spans="1:5">
      <c r="A12533" t="s">
        <v>60</v>
      </c>
      <c r="B12533">
        <v>2015</v>
      </c>
      <c r="C12533">
        <v>14</v>
      </c>
      <c r="D12533">
        <v>27</v>
      </c>
      <c r="E12533">
        <v>7131</v>
      </c>
    </row>
    <row r="12534" spans="1:5">
      <c r="A12534" t="s">
        <v>61</v>
      </c>
      <c r="B12534">
        <v>2015</v>
      </c>
      <c r="C12534">
        <v>14</v>
      </c>
      <c r="D12534">
        <v>20</v>
      </c>
      <c r="E12534">
        <v>3930</v>
      </c>
    </row>
    <row r="12535" spans="1:5">
      <c r="A12535" t="s">
        <v>64</v>
      </c>
      <c r="B12535">
        <v>2015</v>
      </c>
      <c r="C12535">
        <v>14</v>
      </c>
      <c r="D12535">
        <v>6</v>
      </c>
      <c r="E12535">
        <v>4003</v>
      </c>
    </row>
    <row r="12536" spans="1:5">
      <c r="A12536" t="s">
        <v>63</v>
      </c>
      <c r="B12536">
        <v>2015</v>
      </c>
      <c r="C12536">
        <v>14</v>
      </c>
      <c r="D12536">
        <v>1</v>
      </c>
      <c r="E12536">
        <v>342</v>
      </c>
    </row>
    <row r="12537" spans="1:5">
      <c r="A12537" t="s">
        <v>62</v>
      </c>
      <c r="B12537">
        <v>2015</v>
      </c>
      <c r="C12537">
        <v>14</v>
      </c>
      <c r="D12537">
        <v>89</v>
      </c>
      <c r="E12537">
        <v>97177</v>
      </c>
    </row>
    <row r="12538" spans="1:5">
      <c r="A12538" t="s">
        <v>6</v>
      </c>
      <c r="B12538">
        <v>2015</v>
      </c>
      <c r="C12538">
        <v>15</v>
      </c>
      <c r="D12538">
        <v>18</v>
      </c>
      <c r="E12538">
        <v>7602</v>
      </c>
    </row>
    <row r="12539" spans="1:5">
      <c r="A12539" t="s">
        <v>12</v>
      </c>
      <c r="B12539">
        <v>2015</v>
      </c>
      <c r="C12539">
        <v>15</v>
      </c>
      <c r="D12539">
        <v>6</v>
      </c>
      <c r="E12539">
        <v>1275</v>
      </c>
    </row>
    <row r="12540" spans="1:5">
      <c r="A12540" t="s">
        <v>13</v>
      </c>
      <c r="B12540">
        <v>2015</v>
      </c>
      <c r="C12540">
        <v>15</v>
      </c>
      <c r="D12540">
        <v>54</v>
      </c>
      <c r="E12540">
        <v>25211</v>
      </c>
    </row>
    <row r="12541" spans="1:5">
      <c r="A12541" t="s">
        <v>14</v>
      </c>
      <c r="B12541">
        <v>2015</v>
      </c>
      <c r="C12541">
        <v>15</v>
      </c>
      <c r="D12541">
        <v>11</v>
      </c>
      <c r="E12541">
        <v>3646</v>
      </c>
    </row>
    <row r="12542" spans="1:5">
      <c r="A12542" t="s">
        <v>15</v>
      </c>
      <c r="B12542">
        <v>2015</v>
      </c>
      <c r="C12542">
        <v>15</v>
      </c>
      <c r="D12542">
        <v>139</v>
      </c>
      <c r="E12542">
        <v>42776</v>
      </c>
    </row>
    <row r="12543" spans="1:5">
      <c r="A12543" t="s">
        <v>16</v>
      </c>
      <c r="B12543">
        <v>2015</v>
      </c>
      <c r="C12543">
        <v>15</v>
      </c>
      <c r="D12543">
        <v>6</v>
      </c>
      <c r="E12543">
        <v>3376</v>
      </c>
    </row>
    <row r="12544" spans="1:5">
      <c r="A12544" t="s">
        <v>17</v>
      </c>
      <c r="B12544">
        <v>2015</v>
      </c>
      <c r="C12544">
        <v>15</v>
      </c>
      <c r="D12544">
        <v>17</v>
      </c>
      <c r="E12544">
        <v>3861</v>
      </c>
    </row>
    <row r="12545" spans="1:5">
      <c r="A12545" t="s">
        <v>18</v>
      </c>
      <c r="B12545">
        <v>2015</v>
      </c>
      <c r="C12545">
        <v>15</v>
      </c>
      <c r="D12545">
        <v>9</v>
      </c>
      <c r="E12545">
        <v>2092</v>
      </c>
    </row>
    <row r="12546" spans="1:5">
      <c r="A12546" t="s">
        <v>19</v>
      </c>
      <c r="B12546">
        <v>2015</v>
      </c>
      <c r="C12546">
        <v>15</v>
      </c>
      <c r="D12546">
        <v>2</v>
      </c>
      <c r="E12546">
        <v>1500</v>
      </c>
    </row>
    <row r="12547" spans="1:5">
      <c r="A12547" t="s">
        <v>20</v>
      </c>
      <c r="B12547">
        <v>2015</v>
      </c>
      <c r="C12547">
        <v>15</v>
      </c>
      <c r="D12547">
        <v>0</v>
      </c>
      <c r="E12547">
        <v>0</v>
      </c>
    </row>
    <row r="12548" spans="1:5">
      <c r="A12548" t="s">
        <v>21</v>
      </c>
      <c r="B12548">
        <v>2015</v>
      </c>
      <c r="C12548">
        <v>15</v>
      </c>
      <c r="D12548">
        <v>29</v>
      </c>
      <c r="E12548">
        <v>25767</v>
      </c>
    </row>
    <row r="12549" spans="1:5">
      <c r="A12549" t="s">
        <v>22</v>
      </c>
      <c r="B12549">
        <v>2015</v>
      </c>
      <c r="C12549">
        <v>15</v>
      </c>
      <c r="D12549">
        <v>18</v>
      </c>
      <c r="E12549">
        <v>2597</v>
      </c>
    </row>
    <row r="12550" spans="1:5">
      <c r="A12550" t="s">
        <v>23</v>
      </c>
      <c r="B12550">
        <v>2015</v>
      </c>
      <c r="C12550">
        <v>15</v>
      </c>
      <c r="D12550">
        <v>9</v>
      </c>
      <c r="E12550">
        <v>3016</v>
      </c>
    </row>
    <row r="12551" spans="1:5">
      <c r="A12551" t="s">
        <v>24</v>
      </c>
      <c r="B12551">
        <v>2015</v>
      </c>
      <c r="C12551">
        <v>15</v>
      </c>
      <c r="D12551">
        <v>95</v>
      </c>
      <c r="E12551">
        <v>56439</v>
      </c>
    </row>
    <row r="12552" spans="1:5">
      <c r="A12552" t="s">
        <v>25</v>
      </c>
      <c r="B12552">
        <v>2015</v>
      </c>
      <c r="C12552">
        <v>15</v>
      </c>
      <c r="D12552">
        <v>34</v>
      </c>
      <c r="E12552">
        <v>8127</v>
      </c>
    </row>
    <row r="12553" spans="1:5">
      <c r="A12553" t="s">
        <v>26</v>
      </c>
      <c r="B12553">
        <v>2015</v>
      </c>
      <c r="C12553">
        <v>15</v>
      </c>
      <c r="D12553">
        <v>7</v>
      </c>
      <c r="E12553">
        <v>1908</v>
      </c>
    </row>
    <row r="12554" spans="1:5">
      <c r="A12554" t="s">
        <v>27</v>
      </c>
      <c r="B12554">
        <v>2015</v>
      </c>
      <c r="C12554">
        <v>15</v>
      </c>
      <c r="D12554">
        <v>29</v>
      </c>
      <c r="E12554">
        <v>6684</v>
      </c>
    </row>
    <row r="12555" spans="1:5">
      <c r="A12555" t="s">
        <v>28</v>
      </c>
      <c r="B12555">
        <v>2015</v>
      </c>
      <c r="C12555">
        <v>15</v>
      </c>
      <c r="D12555">
        <v>19</v>
      </c>
      <c r="E12555">
        <v>22832</v>
      </c>
    </row>
    <row r="12556" spans="1:5">
      <c r="A12556" t="s">
        <v>29</v>
      </c>
      <c r="B12556">
        <v>2015</v>
      </c>
      <c r="C12556">
        <v>15</v>
      </c>
      <c r="D12556">
        <v>78</v>
      </c>
      <c r="E12556">
        <v>44217</v>
      </c>
    </row>
    <row r="12557" spans="1:5">
      <c r="A12557" t="s">
        <v>30</v>
      </c>
      <c r="B12557">
        <v>2015</v>
      </c>
      <c r="C12557">
        <v>15</v>
      </c>
      <c r="D12557">
        <v>25</v>
      </c>
      <c r="E12557">
        <v>5399</v>
      </c>
    </row>
    <row r="12558" spans="1:5">
      <c r="A12558" t="s">
        <v>31</v>
      </c>
      <c r="B12558">
        <v>2015</v>
      </c>
      <c r="C12558">
        <v>15</v>
      </c>
      <c r="D12558">
        <v>31</v>
      </c>
      <c r="E12558">
        <v>11537</v>
      </c>
    </row>
    <row r="12559" spans="1:5">
      <c r="A12559" t="s">
        <v>32</v>
      </c>
      <c r="B12559">
        <v>2015</v>
      </c>
      <c r="C12559">
        <v>15</v>
      </c>
      <c r="D12559">
        <v>44</v>
      </c>
      <c r="E12559">
        <v>28186</v>
      </c>
    </row>
    <row r="12560" spans="1:5">
      <c r="A12560" t="s">
        <v>33</v>
      </c>
      <c r="B12560">
        <v>2015</v>
      </c>
      <c r="C12560">
        <v>15</v>
      </c>
      <c r="D12560">
        <v>49</v>
      </c>
      <c r="E12560">
        <v>17392</v>
      </c>
    </row>
    <row r="12561" spans="1:5">
      <c r="A12561" t="s">
        <v>34</v>
      </c>
      <c r="B12561">
        <v>2015</v>
      </c>
      <c r="C12561">
        <v>15</v>
      </c>
      <c r="D12561">
        <v>15</v>
      </c>
      <c r="E12561">
        <v>4615</v>
      </c>
    </row>
    <row r="12562" spans="1:5">
      <c r="A12562" t="s">
        <v>35</v>
      </c>
      <c r="B12562">
        <v>2015</v>
      </c>
      <c r="C12562">
        <v>15</v>
      </c>
      <c r="D12562">
        <v>47</v>
      </c>
      <c r="E12562">
        <v>19441</v>
      </c>
    </row>
    <row r="12563" spans="1:5">
      <c r="A12563" t="s">
        <v>36</v>
      </c>
      <c r="B12563">
        <v>2015</v>
      </c>
      <c r="C12563">
        <v>15</v>
      </c>
      <c r="D12563">
        <v>19</v>
      </c>
      <c r="E12563">
        <v>7240</v>
      </c>
    </row>
    <row r="12564" spans="1:5">
      <c r="A12564" t="s">
        <v>37</v>
      </c>
      <c r="B12564">
        <v>2015</v>
      </c>
      <c r="C12564">
        <v>15</v>
      </c>
      <c r="D12564">
        <v>9</v>
      </c>
      <c r="E12564">
        <v>3005</v>
      </c>
    </row>
    <row r="12565" spans="1:5">
      <c r="A12565" t="s">
        <v>38</v>
      </c>
      <c r="B12565">
        <v>2015</v>
      </c>
      <c r="C12565">
        <v>15</v>
      </c>
      <c r="D12565">
        <v>15</v>
      </c>
      <c r="E12565">
        <v>2805</v>
      </c>
    </row>
    <row r="12566" spans="1:5">
      <c r="A12566" t="s">
        <v>39</v>
      </c>
      <c r="B12566">
        <v>2015</v>
      </c>
      <c r="C12566">
        <v>15</v>
      </c>
      <c r="D12566">
        <v>26</v>
      </c>
      <c r="E12566">
        <v>12985</v>
      </c>
    </row>
    <row r="12567" spans="1:5">
      <c r="A12567" t="s">
        <v>40</v>
      </c>
      <c r="B12567">
        <v>2015</v>
      </c>
      <c r="C12567">
        <v>15</v>
      </c>
      <c r="D12567">
        <v>24</v>
      </c>
      <c r="E12567">
        <v>4560</v>
      </c>
    </row>
    <row r="12568" spans="1:5">
      <c r="A12568" t="s">
        <v>41</v>
      </c>
      <c r="B12568">
        <v>2015</v>
      </c>
      <c r="C12568">
        <v>15</v>
      </c>
      <c r="D12568">
        <v>20</v>
      </c>
      <c r="E12568">
        <v>7524</v>
      </c>
    </row>
    <row r="12569" spans="1:5">
      <c r="A12569" t="s">
        <v>42</v>
      </c>
      <c r="B12569">
        <v>2015</v>
      </c>
      <c r="C12569">
        <v>15</v>
      </c>
      <c r="D12569">
        <v>25</v>
      </c>
      <c r="E12569">
        <v>11905</v>
      </c>
    </row>
    <row r="12570" spans="1:5">
      <c r="A12570" t="s">
        <v>43</v>
      </c>
      <c r="B12570">
        <v>2015</v>
      </c>
      <c r="C12570">
        <v>15</v>
      </c>
      <c r="D12570">
        <v>77</v>
      </c>
      <c r="E12570">
        <v>9608</v>
      </c>
    </row>
    <row r="12571" spans="1:5">
      <c r="A12571" t="s">
        <v>44</v>
      </c>
      <c r="B12571">
        <v>2015</v>
      </c>
      <c r="C12571">
        <v>15</v>
      </c>
      <c r="D12571">
        <v>42</v>
      </c>
      <c r="E12571">
        <v>13588</v>
      </c>
    </row>
    <row r="12572" spans="1:5">
      <c r="A12572" t="s">
        <v>45</v>
      </c>
      <c r="B12572">
        <v>2015</v>
      </c>
      <c r="C12572">
        <v>15</v>
      </c>
      <c r="D12572">
        <v>10</v>
      </c>
      <c r="E12572">
        <v>1912</v>
      </c>
    </row>
    <row r="12573" spans="1:5">
      <c r="A12573" t="s">
        <v>46</v>
      </c>
      <c r="B12573">
        <v>2015</v>
      </c>
      <c r="C12573">
        <v>15</v>
      </c>
      <c r="D12573">
        <v>39</v>
      </c>
      <c r="E12573">
        <v>11674</v>
      </c>
    </row>
    <row r="12574" spans="1:5">
      <c r="A12574" t="s">
        <v>47</v>
      </c>
      <c r="B12574">
        <v>2015</v>
      </c>
      <c r="C12574">
        <v>15</v>
      </c>
      <c r="D12574">
        <v>17</v>
      </c>
      <c r="E12574">
        <v>2745</v>
      </c>
    </row>
    <row r="12575" spans="1:5">
      <c r="A12575" t="s">
        <v>48</v>
      </c>
      <c r="B12575">
        <v>2015</v>
      </c>
      <c r="C12575">
        <v>15</v>
      </c>
      <c r="D12575">
        <v>9</v>
      </c>
      <c r="E12575">
        <v>2887</v>
      </c>
    </row>
    <row r="12576" spans="1:5">
      <c r="A12576" t="s">
        <v>49</v>
      </c>
      <c r="B12576">
        <v>2015</v>
      </c>
      <c r="C12576">
        <v>15</v>
      </c>
      <c r="D12576">
        <v>44</v>
      </c>
      <c r="E12576">
        <v>13773</v>
      </c>
    </row>
    <row r="12577" spans="1:5">
      <c r="A12577" t="s">
        <v>50</v>
      </c>
      <c r="B12577">
        <v>2015</v>
      </c>
      <c r="C12577">
        <v>15</v>
      </c>
      <c r="D12577">
        <v>20</v>
      </c>
      <c r="E12577">
        <v>6569</v>
      </c>
    </row>
    <row r="12578" spans="1:5">
      <c r="A12578" t="s">
        <v>51</v>
      </c>
      <c r="B12578">
        <v>2015</v>
      </c>
      <c r="C12578">
        <v>15</v>
      </c>
      <c r="D12578">
        <v>13</v>
      </c>
      <c r="E12578">
        <v>5672</v>
      </c>
    </row>
    <row r="12579" spans="1:5">
      <c r="A12579" t="s">
        <v>52</v>
      </c>
      <c r="B12579">
        <v>2015</v>
      </c>
      <c r="C12579">
        <v>15</v>
      </c>
      <c r="D12579">
        <v>24</v>
      </c>
      <c r="E12579">
        <v>7388</v>
      </c>
    </row>
    <row r="12580" spans="1:5">
      <c r="A12580" t="s">
        <v>53</v>
      </c>
      <c r="B12580">
        <v>2015</v>
      </c>
      <c r="C12580">
        <v>15</v>
      </c>
      <c r="D12580">
        <v>46</v>
      </c>
      <c r="E12580">
        <v>8754</v>
      </c>
    </row>
    <row r="12581" spans="1:5">
      <c r="A12581" t="s">
        <v>54</v>
      </c>
      <c r="B12581">
        <v>2015</v>
      </c>
      <c r="C12581">
        <v>15</v>
      </c>
      <c r="D12581">
        <v>95</v>
      </c>
      <c r="E12581">
        <v>38340</v>
      </c>
    </row>
    <row r="12582" spans="1:5">
      <c r="A12582" t="s">
        <v>55</v>
      </c>
      <c r="B12582">
        <v>2015</v>
      </c>
      <c r="C12582">
        <v>15</v>
      </c>
      <c r="D12582">
        <v>40</v>
      </c>
      <c r="E12582">
        <v>17781</v>
      </c>
    </row>
    <row r="12583" spans="1:5">
      <c r="A12583" t="s">
        <v>56</v>
      </c>
      <c r="B12583">
        <v>2015</v>
      </c>
      <c r="C12583">
        <v>15</v>
      </c>
      <c r="D12583">
        <v>11</v>
      </c>
      <c r="E12583">
        <v>2655</v>
      </c>
    </row>
    <row r="12584" spans="1:5">
      <c r="A12584" t="s">
        <v>57</v>
      </c>
      <c r="B12584">
        <v>2015</v>
      </c>
      <c r="C12584">
        <v>15</v>
      </c>
      <c r="D12584">
        <v>125</v>
      </c>
      <c r="E12584">
        <v>104117</v>
      </c>
    </row>
    <row r="12585" spans="1:5">
      <c r="A12585" t="s">
        <v>58</v>
      </c>
      <c r="B12585">
        <v>2015</v>
      </c>
      <c r="C12585">
        <v>15</v>
      </c>
      <c r="D12585">
        <v>39</v>
      </c>
      <c r="E12585">
        <v>4340</v>
      </c>
    </row>
    <row r="12586" spans="1:5">
      <c r="A12586" t="s">
        <v>59</v>
      </c>
      <c r="B12586">
        <v>2015</v>
      </c>
      <c r="C12586">
        <v>15</v>
      </c>
      <c r="D12586">
        <v>35</v>
      </c>
      <c r="E12586">
        <v>12918</v>
      </c>
    </row>
    <row r="12587" spans="1:5">
      <c r="A12587" t="s">
        <v>60</v>
      </c>
      <c r="B12587">
        <v>2015</v>
      </c>
      <c r="C12587">
        <v>15</v>
      </c>
      <c r="D12587">
        <v>29</v>
      </c>
      <c r="E12587">
        <v>7663</v>
      </c>
    </row>
    <row r="12588" spans="1:5">
      <c r="A12588" t="s">
        <v>61</v>
      </c>
      <c r="B12588">
        <v>2015</v>
      </c>
      <c r="C12588">
        <v>15</v>
      </c>
      <c r="D12588">
        <v>20</v>
      </c>
      <c r="E12588">
        <v>4111</v>
      </c>
    </row>
    <row r="12589" spans="1:5">
      <c r="A12589" t="s">
        <v>64</v>
      </c>
      <c r="B12589">
        <v>2015</v>
      </c>
      <c r="C12589">
        <v>15</v>
      </c>
      <c r="D12589">
        <v>6</v>
      </c>
      <c r="E12589">
        <v>4078</v>
      </c>
    </row>
    <row r="12590" spans="1:5">
      <c r="A12590" t="s">
        <v>63</v>
      </c>
      <c r="B12590">
        <v>2015</v>
      </c>
      <c r="C12590">
        <v>15</v>
      </c>
      <c r="D12590">
        <v>1</v>
      </c>
      <c r="E12590">
        <v>316</v>
      </c>
    </row>
    <row r="12591" spans="1:5">
      <c r="A12591" t="s">
        <v>62</v>
      </c>
      <c r="B12591">
        <v>2015</v>
      </c>
      <c r="C12591">
        <v>15</v>
      </c>
      <c r="D12591">
        <v>87</v>
      </c>
      <c r="E12591">
        <v>101765</v>
      </c>
    </row>
    <row r="12592" spans="1:5">
      <c r="A12592" t="s">
        <v>6</v>
      </c>
      <c r="B12592">
        <v>2015</v>
      </c>
      <c r="C12592">
        <v>16</v>
      </c>
      <c r="D12592">
        <v>14</v>
      </c>
      <c r="E12592">
        <v>7056</v>
      </c>
    </row>
    <row r="12593" spans="1:5">
      <c r="A12593" t="s">
        <v>12</v>
      </c>
      <c r="B12593">
        <v>2015</v>
      </c>
      <c r="C12593">
        <v>16</v>
      </c>
      <c r="D12593">
        <v>5</v>
      </c>
      <c r="E12593">
        <v>919</v>
      </c>
    </row>
    <row r="12594" spans="1:5">
      <c r="A12594" t="s">
        <v>13</v>
      </c>
      <c r="B12594">
        <v>2015</v>
      </c>
      <c r="C12594">
        <v>16</v>
      </c>
      <c r="D12594">
        <v>45</v>
      </c>
      <c r="E12594">
        <v>20524</v>
      </c>
    </row>
    <row r="12595" spans="1:5">
      <c r="A12595" t="s">
        <v>14</v>
      </c>
      <c r="B12595">
        <v>2015</v>
      </c>
      <c r="C12595">
        <v>16</v>
      </c>
      <c r="D12595">
        <v>10</v>
      </c>
      <c r="E12595">
        <v>3093</v>
      </c>
    </row>
    <row r="12596" spans="1:5">
      <c r="A12596" t="s">
        <v>15</v>
      </c>
      <c r="B12596">
        <v>2015</v>
      </c>
      <c r="C12596">
        <v>16</v>
      </c>
      <c r="D12596">
        <v>125</v>
      </c>
      <c r="E12596">
        <v>40182</v>
      </c>
    </row>
    <row r="12597" spans="1:5">
      <c r="A12597" t="s">
        <v>16</v>
      </c>
      <c r="B12597">
        <v>2015</v>
      </c>
      <c r="C12597">
        <v>16</v>
      </c>
      <c r="D12597">
        <v>6</v>
      </c>
      <c r="E12597">
        <v>3537</v>
      </c>
    </row>
    <row r="12598" spans="1:5">
      <c r="A12598" t="s">
        <v>17</v>
      </c>
      <c r="B12598">
        <v>2015</v>
      </c>
      <c r="C12598">
        <v>16</v>
      </c>
      <c r="D12598">
        <v>21</v>
      </c>
      <c r="E12598">
        <v>5893</v>
      </c>
    </row>
    <row r="12599" spans="1:5">
      <c r="A12599" t="s">
        <v>18</v>
      </c>
      <c r="B12599">
        <v>2015</v>
      </c>
      <c r="C12599">
        <v>16</v>
      </c>
      <c r="D12599">
        <v>9</v>
      </c>
      <c r="E12599">
        <v>2096</v>
      </c>
    </row>
    <row r="12600" spans="1:5">
      <c r="A12600" t="s">
        <v>19</v>
      </c>
      <c r="B12600">
        <v>2015</v>
      </c>
      <c r="C12600">
        <v>16</v>
      </c>
      <c r="D12600">
        <v>2</v>
      </c>
      <c r="E12600">
        <v>1815</v>
      </c>
    </row>
    <row r="12601" spans="1:5">
      <c r="A12601" t="s">
        <v>20</v>
      </c>
      <c r="B12601">
        <v>2015</v>
      </c>
      <c r="C12601">
        <v>16</v>
      </c>
      <c r="D12601">
        <v>0</v>
      </c>
      <c r="E12601">
        <v>0</v>
      </c>
    </row>
    <row r="12602" spans="1:5">
      <c r="A12602" t="s">
        <v>21</v>
      </c>
      <c r="B12602">
        <v>2015</v>
      </c>
      <c r="C12602">
        <v>16</v>
      </c>
      <c r="D12602">
        <v>27</v>
      </c>
      <c r="E12602">
        <v>18066</v>
      </c>
    </row>
    <row r="12603" spans="1:5">
      <c r="A12603" t="s">
        <v>22</v>
      </c>
      <c r="B12603">
        <v>2015</v>
      </c>
      <c r="C12603">
        <v>16</v>
      </c>
      <c r="D12603">
        <v>16</v>
      </c>
      <c r="E12603">
        <v>2400</v>
      </c>
    </row>
    <row r="12604" spans="1:5">
      <c r="A12604" t="s">
        <v>23</v>
      </c>
      <c r="B12604">
        <v>2015</v>
      </c>
      <c r="C12604">
        <v>16</v>
      </c>
      <c r="D12604">
        <v>8</v>
      </c>
      <c r="E12604">
        <v>3215</v>
      </c>
    </row>
    <row r="12605" spans="1:5">
      <c r="A12605" t="s">
        <v>24</v>
      </c>
      <c r="B12605">
        <v>2015</v>
      </c>
      <c r="C12605">
        <v>16</v>
      </c>
      <c r="D12605">
        <v>88</v>
      </c>
      <c r="E12605">
        <v>49683</v>
      </c>
    </row>
    <row r="12606" spans="1:5">
      <c r="A12606" t="s">
        <v>25</v>
      </c>
      <c r="B12606">
        <v>2015</v>
      </c>
      <c r="C12606">
        <v>16</v>
      </c>
      <c r="D12606">
        <v>31</v>
      </c>
      <c r="E12606">
        <v>7659</v>
      </c>
    </row>
    <row r="12607" spans="1:5">
      <c r="A12607" t="s">
        <v>26</v>
      </c>
      <c r="B12607">
        <v>2015</v>
      </c>
      <c r="C12607">
        <v>16</v>
      </c>
      <c r="D12607">
        <v>7</v>
      </c>
      <c r="E12607">
        <v>2011</v>
      </c>
    </row>
    <row r="12608" spans="1:5">
      <c r="A12608" t="s">
        <v>27</v>
      </c>
      <c r="B12608">
        <v>2015</v>
      </c>
      <c r="C12608">
        <v>16</v>
      </c>
      <c r="D12608">
        <v>28</v>
      </c>
      <c r="E12608">
        <v>5601</v>
      </c>
    </row>
    <row r="12609" spans="1:5">
      <c r="A12609" t="s">
        <v>28</v>
      </c>
      <c r="B12609">
        <v>2015</v>
      </c>
      <c r="C12609">
        <v>16</v>
      </c>
      <c r="D12609">
        <v>18</v>
      </c>
      <c r="E12609">
        <v>23478</v>
      </c>
    </row>
    <row r="12610" spans="1:5">
      <c r="A12610" t="s">
        <v>29</v>
      </c>
      <c r="B12610">
        <v>2015</v>
      </c>
      <c r="C12610">
        <v>16</v>
      </c>
      <c r="D12610">
        <v>74</v>
      </c>
      <c r="E12610">
        <v>44608</v>
      </c>
    </row>
    <row r="12611" spans="1:5">
      <c r="A12611" t="s">
        <v>30</v>
      </c>
      <c r="B12611">
        <v>2015</v>
      </c>
      <c r="C12611">
        <v>16</v>
      </c>
      <c r="D12611">
        <v>29</v>
      </c>
      <c r="E12611">
        <v>5304</v>
      </c>
    </row>
    <row r="12612" spans="1:5">
      <c r="A12612" t="s">
        <v>31</v>
      </c>
      <c r="B12612">
        <v>2015</v>
      </c>
      <c r="C12612">
        <v>16</v>
      </c>
      <c r="D12612">
        <v>31</v>
      </c>
      <c r="E12612">
        <v>11801</v>
      </c>
    </row>
    <row r="12613" spans="1:5">
      <c r="A12613" t="s">
        <v>32</v>
      </c>
      <c r="B12613">
        <v>2015</v>
      </c>
      <c r="C12613">
        <v>16</v>
      </c>
      <c r="D12613">
        <v>44</v>
      </c>
      <c r="E12613">
        <v>22650</v>
      </c>
    </row>
    <row r="12614" spans="1:5">
      <c r="A12614" t="s">
        <v>33</v>
      </c>
      <c r="B12614">
        <v>2015</v>
      </c>
      <c r="C12614">
        <v>16</v>
      </c>
      <c r="D12614">
        <v>50</v>
      </c>
      <c r="E12614">
        <v>17189</v>
      </c>
    </row>
    <row r="12615" spans="1:5">
      <c r="A12615" t="s">
        <v>34</v>
      </c>
      <c r="B12615">
        <v>2015</v>
      </c>
      <c r="C12615">
        <v>16</v>
      </c>
      <c r="D12615">
        <v>15</v>
      </c>
      <c r="E12615">
        <v>5108</v>
      </c>
    </row>
    <row r="12616" spans="1:5">
      <c r="A12616" t="s">
        <v>35</v>
      </c>
      <c r="B12616">
        <v>2015</v>
      </c>
      <c r="C12616">
        <v>16</v>
      </c>
      <c r="D12616">
        <v>49</v>
      </c>
      <c r="E12616">
        <v>19878</v>
      </c>
    </row>
    <row r="12617" spans="1:5">
      <c r="A12617" t="s">
        <v>36</v>
      </c>
      <c r="B12617">
        <v>2015</v>
      </c>
      <c r="C12617">
        <v>16</v>
      </c>
      <c r="D12617">
        <v>20</v>
      </c>
      <c r="E12617">
        <v>6640</v>
      </c>
    </row>
    <row r="12618" spans="1:5">
      <c r="A12618" t="s">
        <v>37</v>
      </c>
      <c r="B12618">
        <v>2015</v>
      </c>
      <c r="C12618">
        <v>16</v>
      </c>
      <c r="D12618">
        <v>9</v>
      </c>
      <c r="E12618">
        <v>2991</v>
      </c>
    </row>
    <row r="12619" spans="1:5">
      <c r="A12619" t="s">
        <v>38</v>
      </c>
      <c r="B12619">
        <v>2015</v>
      </c>
      <c r="C12619">
        <v>16</v>
      </c>
      <c r="D12619">
        <v>14</v>
      </c>
      <c r="E12619">
        <v>2386</v>
      </c>
    </row>
    <row r="12620" spans="1:5">
      <c r="A12620" t="s">
        <v>39</v>
      </c>
      <c r="B12620">
        <v>2015</v>
      </c>
      <c r="C12620">
        <v>16</v>
      </c>
      <c r="D12620">
        <v>25</v>
      </c>
      <c r="E12620">
        <v>12608</v>
      </c>
    </row>
    <row r="12621" spans="1:5">
      <c r="A12621" t="s">
        <v>40</v>
      </c>
      <c r="B12621">
        <v>2015</v>
      </c>
      <c r="C12621">
        <v>16</v>
      </c>
      <c r="D12621">
        <v>23</v>
      </c>
      <c r="E12621">
        <v>4001</v>
      </c>
    </row>
    <row r="12622" spans="1:5">
      <c r="A12622" t="s">
        <v>41</v>
      </c>
      <c r="B12622">
        <v>2015</v>
      </c>
      <c r="C12622">
        <v>16</v>
      </c>
      <c r="D12622">
        <v>21</v>
      </c>
      <c r="E12622">
        <v>7845</v>
      </c>
    </row>
    <row r="12623" spans="1:5">
      <c r="A12623" t="s">
        <v>42</v>
      </c>
      <c r="B12623">
        <v>2015</v>
      </c>
      <c r="C12623">
        <v>16</v>
      </c>
      <c r="D12623">
        <v>27</v>
      </c>
      <c r="E12623">
        <v>12463</v>
      </c>
    </row>
    <row r="12624" spans="1:5">
      <c r="A12624" t="s">
        <v>43</v>
      </c>
      <c r="B12624">
        <v>2015</v>
      </c>
      <c r="C12624">
        <v>16</v>
      </c>
      <c r="D12624">
        <v>75</v>
      </c>
      <c r="E12624">
        <v>10193</v>
      </c>
    </row>
    <row r="12625" spans="1:5">
      <c r="A12625" t="s">
        <v>44</v>
      </c>
      <c r="B12625">
        <v>2015</v>
      </c>
      <c r="C12625">
        <v>16</v>
      </c>
      <c r="D12625">
        <v>44</v>
      </c>
      <c r="E12625">
        <v>14473</v>
      </c>
    </row>
    <row r="12626" spans="1:5">
      <c r="A12626" t="s">
        <v>45</v>
      </c>
      <c r="B12626">
        <v>2015</v>
      </c>
      <c r="C12626">
        <v>16</v>
      </c>
      <c r="D12626">
        <v>8</v>
      </c>
      <c r="E12626">
        <v>1162</v>
      </c>
    </row>
    <row r="12627" spans="1:5">
      <c r="A12627" t="s">
        <v>46</v>
      </c>
      <c r="B12627">
        <v>2015</v>
      </c>
      <c r="C12627">
        <v>16</v>
      </c>
      <c r="D12627">
        <v>40</v>
      </c>
      <c r="E12627">
        <v>11788</v>
      </c>
    </row>
    <row r="12628" spans="1:5">
      <c r="A12628" t="s">
        <v>47</v>
      </c>
      <c r="B12628">
        <v>2015</v>
      </c>
      <c r="C12628">
        <v>16</v>
      </c>
      <c r="D12628">
        <v>19</v>
      </c>
      <c r="E12628">
        <v>2445</v>
      </c>
    </row>
    <row r="12629" spans="1:5">
      <c r="A12629" t="s">
        <v>48</v>
      </c>
      <c r="B12629">
        <v>2015</v>
      </c>
      <c r="C12629">
        <v>16</v>
      </c>
      <c r="D12629">
        <v>8</v>
      </c>
      <c r="E12629">
        <v>2629</v>
      </c>
    </row>
    <row r="12630" spans="1:5">
      <c r="A12630" t="s">
        <v>49</v>
      </c>
      <c r="B12630">
        <v>2015</v>
      </c>
      <c r="C12630">
        <v>16</v>
      </c>
      <c r="D12630">
        <v>45</v>
      </c>
      <c r="E12630">
        <v>14204</v>
      </c>
    </row>
    <row r="12631" spans="1:5">
      <c r="A12631" t="s">
        <v>50</v>
      </c>
      <c r="B12631">
        <v>2015</v>
      </c>
      <c r="C12631">
        <v>16</v>
      </c>
      <c r="D12631">
        <v>20</v>
      </c>
      <c r="E12631">
        <v>6393</v>
      </c>
    </row>
    <row r="12632" spans="1:5">
      <c r="A12632" t="s">
        <v>51</v>
      </c>
      <c r="B12632">
        <v>2015</v>
      </c>
      <c r="C12632">
        <v>16</v>
      </c>
      <c r="D12632">
        <v>11</v>
      </c>
      <c r="E12632">
        <v>5502</v>
      </c>
    </row>
    <row r="12633" spans="1:5">
      <c r="A12633" t="s">
        <v>52</v>
      </c>
      <c r="B12633">
        <v>2015</v>
      </c>
      <c r="C12633">
        <v>16</v>
      </c>
      <c r="D12633">
        <v>24</v>
      </c>
      <c r="E12633">
        <v>7068</v>
      </c>
    </row>
    <row r="12634" spans="1:5">
      <c r="A12634" t="s">
        <v>53</v>
      </c>
      <c r="B12634">
        <v>2015</v>
      </c>
      <c r="C12634">
        <v>16</v>
      </c>
      <c r="D12634">
        <v>44</v>
      </c>
      <c r="E12634">
        <v>8164</v>
      </c>
    </row>
    <row r="12635" spans="1:5">
      <c r="A12635" t="s">
        <v>54</v>
      </c>
      <c r="B12635">
        <v>2015</v>
      </c>
      <c r="C12635">
        <v>16</v>
      </c>
      <c r="D12635">
        <v>97</v>
      </c>
      <c r="E12635">
        <v>39071</v>
      </c>
    </row>
    <row r="12636" spans="1:5">
      <c r="A12636" t="s">
        <v>55</v>
      </c>
      <c r="B12636">
        <v>2015</v>
      </c>
      <c r="C12636">
        <v>16</v>
      </c>
      <c r="D12636">
        <v>43</v>
      </c>
      <c r="E12636">
        <v>18978</v>
      </c>
    </row>
    <row r="12637" spans="1:5">
      <c r="A12637" t="s">
        <v>56</v>
      </c>
      <c r="B12637">
        <v>2015</v>
      </c>
      <c r="C12637">
        <v>16</v>
      </c>
      <c r="D12637">
        <v>9</v>
      </c>
      <c r="E12637">
        <v>2465</v>
      </c>
    </row>
    <row r="12638" spans="1:5">
      <c r="A12638" t="s">
        <v>57</v>
      </c>
      <c r="B12638">
        <v>2015</v>
      </c>
      <c r="C12638">
        <v>16</v>
      </c>
      <c r="D12638">
        <v>126</v>
      </c>
      <c r="E12638">
        <v>87916</v>
      </c>
    </row>
    <row r="12639" spans="1:5">
      <c r="A12639" t="s">
        <v>58</v>
      </c>
      <c r="B12639">
        <v>2015</v>
      </c>
      <c r="C12639">
        <v>16</v>
      </c>
      <c r="D12639">
        <v>39</v>
      </c>
      <c r="E12639">
        <v>4473</v>
      </c>
    </row>
    <row r="12640" spans="1:5">
      <c r="A12640" t="s">
        <v>59</v>
      </c>
      <c r="B12640">
        <v>2015</v>
      </c>
      <c r="C12640">
        <v>16</v>
      </c>
      <c r="D12640">
        <v>35</v>
      </c>
      <c r="E12640">
        <v>13681</v>
      </c>
    </row>
    <row r="12641" spans="1:5">
      <c r="A12641" t="s">
        <v>60</v>
      </c>
      <c r="B12641">
        <v>2015</v>
      </c>
      <c r="C12641">
        <v>16</v>
      </c>
      <c r="D12641">
        <v>26</v>
      </c>
      <c r="E12641">
        <v>7151</v>
      </c>
    </row>
    <row r="12642" spans="1:5">
      <c r="A12642" t="s">
        <v>61</v>
      </c>
      <c r="B12642">
        <v>2015</v>
      </c>
      <c r="C12642">
        <v>16</v>
      </c>
      <c r="D12642">
        <v>18</v>
      </c>
      <c r="E12642">
        <v>3874</v>
      </c>
    </row>
    <row r="12643" spans="1:5">
      <c r="A12643" t="s">
        <v>64</v>
      </c>
      <c r="B12643">
        <v>2015</v>
      </c>
      <c r="C12643">
        <v>16</v>
      </c>
      <c r="D12643">
        <v>6</v>
      </c>
      <c r="E12643">
        <v>4139</v>
      </c>
    </row>
    <row r="12644" spans="1:5">
      <c r="A12644" t="s">
        <v>63</v>
      </c>
      <c r="B12644">
        <v>2015</v>
      </c>
      <c r="C12644">
        <v>16</v>
      </c>
      <c r="D12644">
        <v>1</v>
      </c>
      <c r="E12644">
        <v>347</v>
      </c>
    </row>
    <row r="12645" spans="1:5">
      <c r="A12645" t="s">
        <v>62</v>
      </c>
      <c r="B12645">
        <v>2015</v>
      </c>
      <c r="C12645">
        <v>16</v>
      </c>
      <c r="D12645">
        <v>83</v>
      </c>
      <c r="E12645">
        <v>98454</v>
      </c>
    </row>
    <row r="12646" spans="1:5">
      <c r="A12646" t="s">
        <v>6</v>
      </c>
      <c r="B12646">
        <v>2015</v>
      </c>
      <c r="C12646">
        <v>17</v>
      </c>
      <c r="D12646">
        <v>14</v>
      </c>
      <c r="E12646">
        <v>6475</v>
      </c>
    </row>
    <row r="12647" spans="1:5">
      <c r="A12647" t="s">
        <v>12</v>
      </c>
      <c r="B12647">
        <v>2015</v>
      </c>
      <c r="C12647">
        <v>17</v>
      </c>
      <c r="D12647">
        <v>4</v>
      </c>
      <c r="E12647">
        <v>670</v>
      </c>
    </row>
    <row r="12648" spans="1:5">
      <c r="A12648" t="s">
        <v>13</v>
      </c>
      <c r="B12648">
        <v>2015</v>
      </c>
      <c r="C12648">
        <v>17</v>
      </c>
      <c r="D12648">
        <v>51</v>
      </c>
      <c r="E12648">
        <v>21575</v>
      </c>
    </row>
    <row r="12649" spans="1:5">
      <c r="A12649" t="s">
        <v>14</v>
      </c>
      <c r="B12649">
        <v>2015</v>
      </c>
      <c r="C12649">
        <v>17</v>
      </c>
      <c r="D12649">
        <v>10</v>
      </c>
      <c r="E12649">
        <v>2872</v>
      </c>
    </row>
    <row r="12650" spans="1:5">
      <c r="A12650" t="s">
        <v>15</v>
      </c>
      <c r="B12650">
        <v>2015</v>
      </c>
      <c r="C12650">
        <v>17</v>
      </c>
      <c r="D12650">
        <v>129</v>
      </c>
      <c r="E12650">
        <v>42455</v>
      </c>
    </row>
    <row r="12651" spans="1:5">
      <c r="A12651" t="s">
        <v>16</v>
      </c>
      <c r="B12651">
        <v>2015</v>
      </c>
      <c r="C12651">
        <v>17</v>
      </c>
      <c r="D12651">
        <v>6</v>
      </c>
      <c r="E12651">
        <v>3329</v>
      </c>
    </row>
    <row r="12652" spans="1:5">
      <c r="A12652" t="s">
        <v>17</v>
      </c>
      <c r="B12652">
        <v>2015</v>
      </c>
      <c r="C12652">
        <v>17</v>
      </c>
      <c r="D12652">
        <v>15</v>
      </c>
      <c r="E12652">
        <v>4904</v>
      </c>
    </row>
    <row r="12653" spans="1:5">
      <c r="A12653" t="s">
        <v>18</v>
      </c>
      <c r="B12653">
        <v>2015</v>
      </c>
      <c r="C12653">
        <v>17</v>
      </c>
      <c r="D12653">
        <v>9</v>
      </c>
      <c r="E12653">
        <v>2064</v>
      </c>
    </row>
    <row r="12654" spans="1:5">
      <c r="A12654" t="s">
        <v>19</v>
      </c>
      <c r="B12654">
        <v>2015</v>
      </c>
      <c r="C12654">
        <v>17</v>
      </c>
      <c r="D12654">
        <v>2</v>
      </c>
      <c r="E12654">
        <v>1506</v>
      </c>
    </row>
    <row r="12655" spans="1:5">
      <c r="A12655" t="s">
        <v>20</v>
      </c>
      <c r="B12655">
        <v>2015</v>
      </c>
      <c r="C12655">
        <v>17</v>
      </c>
      <c r="D12655">
        <v>0</v>
      </c>
      <c r="E12655">
        <v>0</v>
      </c>
    </row>
    <row r="12656" spans="1:5">
      <c r="A12656" t="s">
        <v>21</v>
      </c>
      <c r="B12656">
        <v>2015</v>
      </c>
      <c r="C12656">
        <v>17</v>
      </c>
      <c r="D12656">
        <v>30</v>
      </c>
      <c r="E12656">
        <v>24573</v>
      </c>
    </row>
    <row r="12657" spans="1:5">
      <c r="A12657" t="s">
        <v>22</v>
      </c>
      <c r="B12657">
        <v>2015</v>
      </c>
      <c r="C12657">
        <v>17</v>
      </c>
      <c r="D12657">
        <v>14</v>
      </c>
      <c r="E12657">
        <v>2316</v>
      </c>
    </row>
    <row r="12658" spans="1:5">
      <c r="A12658" t="s">
        <v>23</v>
      </c>
      <c r="B12658">
        <v>2015</v>
      </c>
      <c r="C12658">
        <v>17</v>
      </c>
      <c r="D12658">
        <v>8</v>
      </c>
      <c r="E12658">
        <v>3126</v>
      </c>
    </row>
    <row r="12659" spans="1:5">
      <c r="A12659" t="s">
        <v>24</v>
      </c>
      <c r="B12659">
        <v>2015</v>
      </c>
      <c r="C12659">
        <v>17</v>
      </c>
      <c r="D12659">
        <v>92</v>
      </c>
      <c r="E12659">
        <v>53501</v>
      </c>
    </row>
    <row r="12660" spans="1:5">
      <c r="A12660" t="s">
        <v>25</v>
      </c>
      <c r="B12660">
        <v>2015</v>
      </c>
      <c r="C12660">
        <v>17</v>
      </c>
      <c r="D12660">
        <v>32</v>
      </c>
      <c r="E12660">
        <v>7221</v>
      </c>
    </row>
    <row r="12661" spans="1:5">
      <c r="A12661" t="s">
        <v>26</v>
      </c>
      <c r="B12661">
        <v>2015</v>
      </c>
      <c r="C12661">
        <v>17</v>
      </c>
      <c r="D12661">
        <v>6</v>
      </c>
      <c r="E12661">
        <v>1490</v>
      </c>
    </row>
    <row r="12662" spans="1:5">
      <c r="A12662" t="s">
        <v>27</v>
      </c>
      <c r="B12662">
        <v>2015</v>
      </c>
      <c r="C12662">
        <v>17</v>
      </c>
      <c r="D12662">
        <v>25</v>
      </c>
      <c r="E12662">
        <v>5499</v>
      </c>
    </row>
    <row r="12663" spans="1:5">
      <c r="A12663" t="s">
        <v>28</v>
      </c>
      <c r="B12663">
        <v>2015</v>
      </c>
      <c r="C12663">
        <v>17</v>
      </c>
      <c r="D12663">
        <v>19</v>
      </c>
      <c r="E12663">
        <v>22529</v>
      </c>
    </row>
    <row r="12664" spans="1:5">
      <c r="A12664" t="s">
        <v>29</v>
      </c>
      <c r="B12664">
        <v>2015</v>
      </c>
      <c r="C12664">
        <v>17</v>
      </c>
      <c r="D12664">
        <v>75</v>
      </c>
      <c r="E12664">
        <v>43501</v>
      </c>
    </row>
    <row r="12665" spans="1:5">
      <c r="A12665" t="s">
        <v>30</v>
      </c>
      <c r="B12665">
        <v>2015</v>
      </c>
      <c r="C12665">
        <v>17</v>
      </c>
      <c r="D12665">
        <v>28</v>
      </c>
      <c r="E12665">
        <v>5598</v>
      </c>
    </row>
    <row r="12666" spans="1:5">
      <c r="A12666" t="s">
        <v>31</v>
      </c>
      <c r="B12666">
        <v>2015</v>
      </c>
      <c r="C12666">
        <v>17</v>
      </c>
      <c r="D12666">
        <v>30</v>
      </c>
      <c r="E12666">
        <v>11449</v>
      </c>
    </row>
    <row r="12667" spans="1:5">
      <c r="A12667" t="s">
        <v>32</v>
      </c>
      <c r="B12667">
        <v>2015</v>
      </c>
      <c r="C12667">
        <v>17</v>
      </c>
      <c r="D12667">
        <v>42</v>
      </c>
      <c r="E12667">
        <v>26137</v>
      </c>
    </row>
    <row r="12668" spans="1:5">
      <c r="A12668" t="s">
        <v>33</v>
      </c>
      <c r="B12668">
        <v>2015</v>
      </c>
      <c r="C12668">
        <v>17</v>
      </c>
      <c r="D12668">
        <v>49</v>
      </c>
      <c r="E12668">
        <v>16559</v>
      </c>
    </row>
    <row r="12669" spans="1:5">
      <c r="A12669" t="s">
        <v>34</v>
      </c>
      <c r="B12669">
        <v>2015</v>
      </c>
      <c r="C12669">
        <v>17</v>
      </c>
      <c r="D12669">
        <v>15</v>
      </c>
      <c r="E12669">
        <v>5010</v>
      </c>
    </row>
    <row r="12670" spans="1:5">
      <c r="A12670" t="s">
        <v>35</v>
      </c>
      <c r="B12670">
        <v>2015</v>
      </c>
      <c r="C12670">
        <v>17</v>
      </c>
      <c r="D12670">
        <v>48</v>
      </c>
      <c r="E12670">
        <v>16869</v>
      </c>
    </row>
    <row r="12671" spans="1:5">
      <c r="A12671" t="s">
        <v>36</v>
      </c>
      <c r="B12671">
        <v>2015</v>
      </c>
      <c r="C12671">
        <v>17</v>
      </c>
      <c r="D12671">
        <v>19</v>
      </c>
      <c r="E12671">
        <v>7192</v>
      </c>
    </row>
    <row r="12672" spans="1:5">
      <c r="A12672" t="s">
        <v>37</v>
      </c>
      <c r="B12672">
        <v>2015</v>
      </c>
      <c r="C12672">
        <v>17</v>
      </c>
      <c r="D12672">
        <v>9</v>
      </c>
      <c r="E12672">
        <v>2973</v>
      </c>
    </row>
    <row r="12673" spans="1:5">
      <c r="A12673" t="s">
        <v>38</v>
      </c>
      <c r="B12673">
        <v>2015</v>
      </c>
      <c r="C12673">
        <v>17</v>
      </c>
      <c r="D12673">
        <v>12</v>
      </c>
      <c r="E12673">
        <v>2208</v>
      </c>
    </row>
    <row r="12674" spans="1:5">
      <c r="A12674" t="s">
        <v>39</v>
      </c>
      <c r="B12674">
        <v>2015</v>
      </c>
      <c r="C12674">
        <v>17</v>
      </c>
      <c r="D12674">
        <v>24</v>
      </c>
      <c r="E12674">
        <v>12831</v>
      </c>
    </row>
    <row r="12675" spans="1:5">
      <c r="A12675" t="s">
        <v>40</v>
      </c>
      <c r="B12675">
        <v>2015</v>
      </c>
      <c r="C12675">
        <v>17</v>
      </c>
      <c r="D12675">
        <v>25</v>
      </c>
      <c r="E12675">
        <v>4572</v>
      </c>
    </row>
    <row r="12676" spans="1:5">
      <c r="A12676" t="s">
        <v>41</v>
      </c>
      <c r="B12676">
        <v>2015</v>
      </c>
      <c r="C12676">
        <v>17</v>
      </c>
      <c r="D12676">
        <v>21</v>
      </c>
      <c r="E12676">
        <v>7935</v>
      </c>
    </row>
    <row r="12677" spans="1:5">
      <c r="A12677" t="s">
        <v>42</v>
      </c>
      <c r="B12677">
        <v>2015</v>
      </c>
      <c r="C12677">
        <v>17</v>
      </c>
      <c r="D12677">
        <v>27</v>
      </c>
      <c r="E12677">
        <v>12318</v>
      </c>
    </row>
    <row r="12678" spans="1:5">
      <c r="A12678" t="s">
        <v>43</v>
      </c>
      <c r="B12678">
        <v>2015</v>
      </c>
      <c r="C12678">
        <v>17</v>
      </c>
      <c r="D12678">
        <v>74</v>
      </c>
      <c r="E12678">
        <v>9767</v>
      </c>
    </row>
    <row r="12679" spans="1:5">
      <c r="A12679" t="s">
        <v>44</v>
      </c>
      <c r="B12679">
        <v>2015</v>
      </c>
      <c r="C12679">
        <v>17</v>
      </c>
      <c r="D12679">
        <v>39</v>
      </c>
      <c r="E12679">
        <v>12198</v>
      </c>
    </row>
    <row r="12680" spans="1:5">
      <c r="A12680" t="s">
        <v>45</v>
      </c>
      <c r="B12680">
        <v>2015</v>
      </c>
      <c r="C12680">
        <v>17</v>
      </c>
      <c r="D12680">
        <v>9</v>
      </c>
      <c r="E12680">
        <v>1614</v>
      </c>
    </row>
    <row r="12681" spans="1:5">
      <c r="A12681" t="s">
        <v>46</v>
      </c>
      <c r="B12681">
        <v>2015</v>
      </c>
      <c r="C12681">
        <v>17</v>
      </c>
      <c r="D12681">
        <v>40</v>
      </c>
      <c r="E12681">
        <v>10988</v>
      </c>
    </row>
    <row r="12682" spans="1:5">
      <c r="A12682" t="s">
        <v>47</v>
      </c>
      <c r="B12682">
        <v>2015</v>
      </c>
      <c r="C12682">
        <v>17</v>
      </c>
      <c r="D12682">
        <v>16</v>
      </c>
      <c r="E12682">
        <v>2023</v>
      </c>
    </row>
    <row r="12683" spans="1:5">
      <c r="A12683" t="s">
        <v>48</v>
      </c>
      <c r="B12683">
        <v>2015</v>
      </c>
      <c r="C12683">
        <v>17</v>
      </c>
      <c r="D12683">
        <v>6</v>
      </c>
      <c r="E12683">
        <v>2151</v>
      </c>
    </row>
    <row r="12684" spans="1:5">
      <c r="A12684" t="s">
        <v>49</v>
      </c>
      <c r="B12684">
        <v>2015</v>
      </c>
      <c r="C12684">
        <v>17</v>
      </c>
      <c r="D12684">
        <v>47</v>
      </c>
      <c r="E12684">
        <v>14305</v>
      </c>
    </row>
    <row r="12685" spans="1:5">
      <c r="A12685" t="s">
        <v>50</v>
      </c>
      <c r="B12685">
        <v>2015</v>
      </c>
      <c r="C12685">
        <v>17</v>
      </c>
      <c r="D12685">
        <v>20</v>
      </c>
      <c r="E12685">
        <v>6672</v>
      </c>
    </row>
    <row r="12686" spans="1:5">
      <c r="A12686" t="s">
        <v>51</v>
      </c>
      <c r="B12686">
        <v>2015</v>
      </c>
      <c r="C12686">
        <v>17</v>
      </c>
      <c r="D12686">
        <v>12</v>
      </c>
      <c r="E12686">
        <v>5348</v>
      </c>
    </row>
    <row r="12687" spans="1:5">
      <c r="A12687" t="s">
        <v>52</v>
      </c>
      <c r="B12687">
        <v>2015</v>
      </c>
      <c r="C12687">
        <v>17</v>
      </c>
      <c r="D12687">
        <v>24</v>
      </c>
      <c r="E12687">
        <v>6559</v>
      </c>
    </row>
    <row r="12688" spans="1:5">
      <c r="A12688" t="s">
        <v>53</v>
      </c>
      <c r="B12688">
        <v>2015</v>
      </c>
      <c r="C12688">
        <v>17</v>
      </c>
      <c r="D12688">
        <v>48</v>
      </c>
      <c r="E12688">
        <v>8689</v>
      </c>
    </row>
    <row r="12689" spans="1:5">
      <c r="A12689" t="s">
        <v>54</v>
      </c>
      <c r="B12689">
        <v>2015</v>
      </c>
      <c r="C12689">
        <v>17</v>
      </c>
      <c r="D12689">
        <v>94</v>
      </c>
      <c r="E12689">
        <v>37642</v>
      </c>
    </row>
    <row r="12690" spans="1:5">
      <c r="A12690" t="s">
        <v>55</v>
      </c>
      <c r="B12690">
        <v>2015</v>
      </c>
      <c r="C12690">
        <v>17</v>
      </c>
      <c r="D12690">
        <v>41</v>
      </c>
      <c r="E12690">
        <v>24092</v>
      </c>
    </row>
    <row r="12691" spans="1:5">
      <c r="A12691" t="s">
        <v>56</v>
      </c>
      <c r="B12691">
        <v>2015</v>
      </c>
      <c r="C12691">
        <v>17</v>
      </c>
      <c r="D12691">
        <v>7</v>
      </c>
      <c r="E12691">
        <v>1992</v>
      </c>
    </row>
    <row r="12692" spans="1:5">
      <c r="A12692" t="s">
        <v>57</v>
      </c>
      <c r="B12692">
        <v>2015</v>
      </c>
      <c r="C12692">
        <v>17</v>
      </c>
      <c r="D12692">
        <v>121</v>
      </c>
      <c r="E12692">
        <v>85854</v>
      </c>
    </row>
    <row r="12693" spans="1:5">
      <c r="A12693" t="s">
        <v>58</v>
      </c>
      <c r="B12693">
        <v>2015</v>
      </c>
      <c r="C12693">
        <v>17</v>
      </c>
      <c r="D12693">
        <v>39</v>
      </c>
      <c r="E12693">
        <v>4602</v>
      </c>
    </row>
    <row r="12694" spans="1:5">
      <c r="A12694" t="s">
        <v>59</v>
      </c>
      <c r="B12694">
        <v>2015</v>
      </c>
      <c r="C12694">
        <v>17</v>
      </c>
      <c r="D12694">
        <v>35</v>
      </c>
      <c r="E12694">
        <v>13589</v>
      </c>
    </row>
    <row r="12695" spans="1:5">
      <c r="A12695" t="s">
        <v>60</v>
      </c>
      <c r="B12695">
        <v>2015</v>
      </c>
      <c r="C12695">
        <v>17</v>
      </c>
      <c r="D12695">
        <v>28</v>
      </c>
      <c r="E12695">
        <v>7051</v>
      </c>
    </row>
    <row r="12696" spans="1:5">
      <c r="A12696" t="s">
        <v>61</v>
      </c>
      <c r="B12696">
        <v>2015</v>
      </c>
      <c r="C12696">
        <v>17</v>
      </c>
      <c r="D12696">
        <v>18</v>
      </c>
      <c r="E12696">
        <v>3625</v>
      </c>
    </row>
    <row r="12697" spans="1:5">
      <c r="A12697" t="s">
        <v>64</v>
      </c>
      <c r="B12697">
        <v>2015</v>
      </c>
      <c r="C12697">
        <v>17</v>
      </c>
      <c r="D12697">
        <v>6</v>
      </c>
      <c r="E12697">
        <v>4258</v>
      </c>
    </row>
    <row r="12698" spans="1:5">
      <c r="A12698" t="s">
        <v>63</v>
      </c>
      <c r="B12698">
        <v>2015</v>
      </c>
      <c r="C12698">
        <v>17</v>
      </c>
      <c r="D12698">
        <v>1</v>
      </c>
      <c r="E12698">
        <v>352</v>
      </c>
    </row>
    <row r="12699" spans="1:5">
      <c r="A12699" t="s">
        <v>62</v>
      </c>
      <c r="B12699">
        <v>2015</v>
      </c>
      <c r="C12699">
        <v>17</v>
      </c>
      <c r="D12699">
        <v>84</v>
      </c>
      <c r="E12699">
        <v>99573</v>
      </c>
    </row>
    <row r="12700" spans="1:5">
      <c r="A12700" t="s">
        <v>6</v>
      </c>
      <c r="B12700">
        <v>2015</v>
      </c>
      <c r="C12700">
        <v>18</v>
      </c>
      <c r="D12700">
        <v>13</v>
      </c>
      <c r="E12700">
        <v>5249</v>
      </c>
    </row>
    <row r="12701" spans="1:5">
      <c r="A12701" t="s">
        <v>12</v>
      </c>
      <c r="B12701">
        <v>2015</v>
      </c>
      <c r="C12701">
        <v>18</v>
      </c>
      <c r="D12701">
        <v>4</v>
      </c>
      <c r="E12701">
        <v>771</v>
      </c>
    </row>
    <row r="12702" spans="1:5">
      <c r="A12702" t="s">
        <v>13</v>
      </c>
      <c r="B12702">
        <v>2015</v>
      </c>
      <c r="C12702">
        <v>18</v>
      </c>
      <c r="D12702">
        <v>51</v>
      </c>
      <c r="E12702">
        <v>20726</v>
      </c>
    </row>
    <row r="12703" spans="1:5">
      <c r="A12703" t="s">
        <v>14</v>
      </c>
      <c r="B12703">
        <v>2015</v>
      </c>
      <c r="C12703">
        <v>18</v>
      </c>
      <c r="D12703">
        <v>9</v>
      </c>
      <c r="E12703">
        <v>2409</v>
      </c>
    </row>
    <row r="12704" spans="1:5">
      <c r="A12704" t="s">
        <v>15</v>
      </c>
      <c r="B12704">
        <v>2015</v>
      </c>
      <c r="C12704">
        <v>18</v>
      </c>
      <c r="D12704">
        <v>125</v>
      </c>
      <c r="E12704">
        <v>40833</v>
      </c>
    </row>
    <row r="12705" spans="1:5">
      <c r="A12705" t="s">
        <v>16</v>
      </c>
      <c r="B12705">
        <v>2015</v>
      </c>
      <c r="C12705">
        <v>18</v>
      </c>
      <c r="D12705">
        <v>6</v>
      </c>
      <c r="E12705">
        <v>3141</v>
      </c>
    </row>
    <row r="12706" spans="1:5">
      <c r="A12706" t="s">
        <v>17</v>
      </c>
      <c r="B12706">
        <v>2015</v>
      </c>
      <c r="C12706">
        <v>18</v>
      </c>
      <c r="D12706">
        <v>16</v>
      </c>
      <c r="E12706">
        <v>3503</v>
      </c>
    </row>
    <row r="12707" spans="1:5">
      <c r="A12707" t="s">
        <v>18</v>
      </c>
      <c r="B12707">
        <v>2015</v>
      </c>
      <c r="C12707">
        <v>18</v>
      </c>
      <c r="D12707">
        <v>9</v>
      </c>
      <c r="E12707">
        <v>2164</v>
      </c>
    </row>
    <row r="12708" spans="1:5">
      <c r="A12708" t="s">
        <v>19</v>
      </c>
      <c r="B12708">
        <v>2015</v>
      </c>
      <c r="C12708">
        <v>18</v>
      </c>
      <c r="D12708">
        <v>2</v>
      </c>
      <c r="E12708">
        <v>1470</v>
      </c>
    </row>
    <row r="12709" spans="1:5">
      <c r="A12709" t="s">
        <v>20</v>
      </c>
      <c r="B12709">
        <v>2015</v>
      </c>
      <c r="C12709">
        <v>18</v>
      </c>
      <c r="D12709">
        <v>0</v>
      </c>
      <c r="E12709">
        <v>0</v>
      </c>
    </row>
    <row r="12710" spans="1:5">
      <c r="A12710" t="s">
        <v>21</v>
      </c>
      <c r="B12710">
        <v>2015</v>
      </c>
      <c r="C12710">
        <v>18</v>
      </c>
      <c r="D12710">
        <v>28</v>
      </c>
      <c r="E12710">
        <v>21351</v>
      </c>
    </row>
    <row r="12711" spans="1:5">
      <c r="A12711" t="s">
        <v>22</v>
      </c>
      <c r="B12711">
        <v>2015</v>
      </c>
      <c r="C12711">
        <v>18</v>
      </c>
      <c r="D12711">
        <v>15</v>
      </c>
      <c r="E12711">
        <v>2468</v>
      </c>
    </row>
    <row r="12712" spans="1:5">
      <c r="A12712" t="s">
        <v>23</v>
      </c>
      <c r="B12712">
        <v>2015</v>
      </c>
      <c r="C12712">
        <v>18</v>
      </c>
      <c r="D12712">
        <v>9</v>
      </c>
      <c r="E12712">
        <v>3138</v>
      </c>
    </row>
    <row r="12713" spans="1:5">
      <c r="A12713" t="s">
        <v>24</v>
      </c>
      <c r="B12713">
        <v>2015</v>
      </c>
      <c r="C12713">
        <v>18</v>
      </c>
      <c r="D12713">
        <v>92</v>
      </c>
      <c r="E12713">
        <v>53675</v>
      </c>
    </row>
    <row r="12714" spans="1:5">
      <c r="A12714" t="s">
        <v>25</v>
      </c>
      <c r="B12714">
        <v>2015</v>
      </c>
      <c r="C12714">
        <v>18</v>
      </c>
      <c r="D12714">
        <v>31</v>
      </c>
      <c r="E12714">
        <v>6574</v>
      </c>
    </row>
    <row r="12715" spans="1:5">
      <c r="A12715" t="s">
        <v>26</v>
      </c>
      <c r="B12715">
        <v>2015</v>
      </c>
      <c r="C12715">
        <v>18</v>
      </c>
      <c r="D12715">
        <v>6</v>
      </c>
      <c r="E12715">
        <v>2101</v>
      </c>
    </row>
    <row r="12716" spans="1:5">
      <c r="A12716" t="s">
        <v>27</v>
      </c>
      <c r="B12716">
        <v>2015</v>
      </c>
      <c r="C12716">
        <v>18</v>
      </c>
      <c r="D12716">
        <v>25</v>
      </c>
      <c r="E12716">
        <v>5269</v>
      </c>
    </row>
    <row r="12717" spans="1:5">
      <c r="A12717" t="s">
        <v>28</v>
      </c>
      <c r="B12717">
        <v>2015</v>
      </c>
      <c r="C12717">
        <v>18</v>
      </c>
      <c r="D12717">
        <v>17</v>
      </c>
      <c r="E12717">
        <v>22397</v>
      </c>
    </row>
    <row r="12718" spans="1:5">
      <c r="A12718" t="s">
        <v>29</v>
      </c>
      <c r="B12718">
        <v>2015</v>
      </c>
      <c r="C12718">
        <v>18</v>
      </c>
      <c r="D12718">
        <v>77</v>
      </c>
      <c r="E12718">
        <v>47015</v>
      </c>
    </row>
    <row r="12719" spans="1:5">
      <c r="A12719" t="s">
        <v>30</v>
      </c>
      <c r="B12719">
        <v>2015</v>
      </c>
      <c r="C12719">
        <v>18</v>
      </c>
      <c r="D12719">
        <v>28</v>
      </c>
      <c r="E12719">
        <v>5424</v>
      </c>
    </row>
    <row r="12720" spans="1:5">
      <c r="A12720" t="s">
        <v>31</v>
      </c>
      <c r="B12720">
        <v>2015</v>
      </c>
      <c r="C12720">
        <v>18</v>
      </c>
      <c r="D12720">
        <v>30</v>
      </c>
      <c r="E12720">
        <v>11485</v>
      </c>
    </row>
    <row r="12721" spans="1:5">
      <c r="A12721" t="s">
        <v>32</v>
      </c>
      <c r="B12721">
        <v>2015</v>
      </c>
      <c r="C12721">
        <v>18</v>
      </c>
      <c r="D12721">
        <v>37</v>
      </c>
      <c r="E12721">
        <v>23815</v>
      </c>
    </row>
    <row r="12722" spans="1:5">
      <c r="A12722" t="s">
        <v>33</v>
      </c>
      <c r="B12722">
        <v>2015</v>
      </c>
      <c r="C12722">
        <v>18</v>
      </c>
      <c r="D12722">
        <v>49</v>
      </c>
      <c r="E12722">
        <v>16279</v>
      </c>
    </row>
    <row r="12723" spans="1:5">
      <c r="A12723" t="s">
        <v>34</v>
      </c>
      <c r="B12723">
        <v>2015</v>
      </c>
      <c r="C12723">
        <v>18</v>
      </c>
      <c r="D12723">
        <v>15</v>
      </c>
      <c r="E12723">
        <v>4697</v>
      </c>
    </row>
    <row r="12724" spans="1:5">
      <c r="A12724" t="s">
        <v>35</v>
      </c>
      <c r="B12724">
        <v>2015</v>
      </c>
      <c r="C12724">
        <v>18</v>
      </c>
      <c r="D12724">
        <v>50</v>
      </c>
      <c r="E12724">
        <v>18999</v>
      </c>
    </row>
    <row r="12725" spans="1:5">
      <c r="A12725" t="s">
        <v>36</v>
      </c>
      <c r="B12725">
        <v>2015</v>
      </c>
      <c r="C12725">
        <v>18</v>
      </c>
      <c r="D12725">
        <v>19</v>
      </c>
      <c r="E12725">
        <v>6816</v>
      </c>
    </row>
    <row r="12726" spans="1:5">
      <c r="A12726" t="s">
        <v>37</v>
      </c>
      <c r="B12726">
        <v>2015</v>
      </c>
      <c r="C12726">
        <v>18</v>
      </c>
      <c r="D12726">
        <v>9</v>
      </c>
      <c r="E12726">
        <v>2860</v>
      </c>
    </row>
    <row r="12727" spans="1:5">
      <c r="A12727" t="s">
        <v>38</v>
      </c>
      <c r="B12727">
        <v>2015</v>
      </c>
      <c r="C12727">
        <v>18</v>
      </c>
      <c r="D12727">
        <v>12</v>
      </c>
      <c r="E12727">
        <v>2037</v>
      </c>
    </row>
    <row r="12728" spans="1:5">
      <c r="A12728" t="s">
        <v>39</v>
      </c>
      <c r="B12728">
        <v>2015</v>
      </c>
      <c r="C12728">
        <v>18</v>
      </c>
      <c r="D12728">
        <v>25</v>
      </c>
      <c r="E12728">
        <v>12465</v>
      </c>
    </row>
    <row r="12729" spans="1:5">
      <c r="A12729" t="s">
        <v>40</v>
      </c>
      <c r="B12729">
        <v>2015</v>
      </c>
      <c r="C12729">
        <v>18</v>
      </c>
      <c r="D12729">
        <v>25</v>
      </c>
      <c r="E12729">
        <v>4367</v>
      </c>
    </row>
    <row r="12730" spans="1:5">
      <c r="A12730" t="s">
        <v>41</v>
      </c>
      <c r="B12730">
        <v>2015</v>
      </c>
      <c r="C12730">
        <v>18</v>
      </c>
      <c r="D12730">
        <v>21</v>
      </c>
      <c r="E12730">
        <v>8117</v>
      </c>
    </row>
    <row r="12731" spans="1:5">
      <c r="A12731" t="s">
        <v>42</v>
      </c>
      <c r="B12731">
        <v>2015</v>
      </c>
      <c r="C12731">
        <v>18</v>
      </c>
      <c r="D12731">
        <v>27</v>
      </c>
      <c r="E12731">
        <v>12065</v>
      </c>
    </row>
    <row r="12732" spans="1:5">
      <c r="A12732" t="s">
        <v>43</v>
      </c>
      <c r="B12732">
        <v>2015</v>
      </c>
      <c r="C12732">
        <v>18</v>
      </c>
      <c r="D12732">
        <v>73</v>
      </c>
      <c r="E12732">
        <v>10234</v>
      </c>
    </row>
    <row r="12733" spans="1:5">
      <c r="A12733" t="s">
        <v>44</v>
      </c>
      <c r="B12733">
        <v>2015</v>
      </c>
      <c r="C12733">
        <v>18</v>
      </c>
      <c r="D12733">
        <v>41</v>
      </c>
      <c r="E12733">
        <v>11938</v>
      </c>
    </row>
    <row r="12734" spans="1:5">
      <c r="A12734" t="s">
        <v>45</v>
      </c>
      <c r="B12734">
        <v>2015</v>
      </c>
      <c r="C12734">
        <v>18</v>
      </c>
      <c r="D12734">
        <v>7</v>
      </c>
      <c r="E12734">
        <v>1141</v>
      </c>
    </row>
    <row r="12735" spans="1:5">
      <c r="A12735" t="s">
        <v>46</v>
      </c>
      <c r="B12735">
        <v>2015</v>
      </c>
      <c r="C12735">
        <v>18</v>
      </c>
      <c r="D12735">
        <v>41</v>
      </c>
      <c r="E12735">
        <v>10793</v>
      </c>
    </row>
    <row r="12736" spans="1:5">
      <c r="A12736" t="s">
        <v>47</v>
      </c>
      <c r="B12736">
        <v>2015</v>
      </c>
      <c r="C12736">
        <v>18</v>
      </c>
      <c r="D12736">
        <v>19</v>
      </c>
      <c r="E12736">
        <v>2019</v>
      </c>
    </row>
    <row r="12737" spans="1:5">
      <c r="A12737" t="s">
        <v>48</v>
      </c>
      <c r="B12737">
        <v>2015</v>
      </c>
      <c r="C12737">
        <v>18</v>
      </c>
      <c r="D12737">
        <v>7</v>
      </c>
      <c r="E12737">
        <v>2467</v>
      </c>
    </row>
    <row r="12738" spans="1:5">
      <c r="A12738" t="s">
        <v>49</v>
      </c>
      <c r="B12738">
        <v>2015</v>
      </c>
      <c r="C12738">
        <v>18</v>
      </c>
      <c r="D12738">
        <v>50</v>
      </c>
      <c r="E12738">
        <v>13837</v>
      </c>
    </row>
    <row r="12739" spans="1:5">
      <c r="A12739" t="s">
        <v>50</v>
      </c>
      <c r="B12739">
        <v>2015</v>
      </c>
      <c r="C12739">
        <v>18</v>
      </c>
      <c r="D12739">
        <v>19</v>
      </c>
      <c r="E12739">
        <v>6023</v>
      </c>
    </row>
    <row r="12740" spans="1:5">
      <c r="A12740" t="s">
        <v>51</v>
      </c>
      <c r="B12740">
        <v>2015</v>
      </c>
      <c r="C12740">
        <v>18</v>
      </c>
      <c r="D12740">
        <v>10</v>
      </c>
      <c r="E12740">
        <v>3545</v>
      </c>
    </row>
    <row r="12741" spans="1:5">
      <c r="A12741" t="s">
        <v>52</v>
      </c>
      <c r="B12741">
        <v>2015</v>
      </c>
      <c r="C12741">
        <v>18</v>
      </c>
      <c r="D12741">
        <v>23</v>
      </c>
      <c r="E12741">
        <v>5233</v>
      </c>
    </row>
    <row r="12742" spans="1:5">
      <c r="A12742" t="s">
        <v>53</v>
      </c>
      <c r="B12742">
        <v>2015</v>
      </c>
      <c r="C12742">
        <v>18</v>
      </c>
      <c r="D12742">
        <v>45</v>
      </c>
      <c r="E12742">
        <v>7991</v>
      </c>
    </row>
    <row r="12743" spans="1:5">
      <c r="A12743" t="s">
        <v>54</v>
      </c>
      <c r="B12743">
        <v>2015</v>
      </c>
      <c r="C12743">
        <v>18</v>
      </c>
      <c r="D12743">
        <v>94</v>
      </c>
      <c r="E12743">
        <v>37347</v>
      </c>
    </row>
    <row r="12744" spans="1:5">
      <c r="A12744" t="s">
        <v>55</v>
      </c>
      <c r="B12744">
        <v>2015</v>
      </c>
      <c r="C12744">
        <v>18</v>
      </c>
      <c r="D12744">
        <v>41</v>
      </c>
      <c r="E12744">
        <v>17998</v>
      </c>
    </row>
    <row r="12745" spans="1:5">
      <c r="A12745" t="s">
        <v>56</v>
      </c>
      <c r="B12745">
        <v>2015</v>
      </c>
      <c r="C12745">
        <v>18</v>
      </c>
      <c r="D12745">
        <v>7</v>
      </c>
      <c r="E12745">
        <v>2153</v>
      </c>
    </row>
    <row r="12746" spans="1:5">
      <c r="A12746" t="s">
        <v>57</v>
      </c>
      <c r="B12746">
        <v>2015</v>
      </c>
      <c r="C12746">
        <v>18</v>
      </c>
      <c r="D12746">
        <v>121</v>
      </c>
      <c r="E12746">
        <v>86833</v>
      </c>
    </row>
    <row r="12747" spans="1:5">
      <c r="A12747" t="s">
        <v>58</v>
      </c>
      <c r="B12747">
        <v>2015</v>
      </c>
      <c r="C12747">
        <v>18</v>
      </c>
      <c r="D12747">
        <v>32</v>
      </c>
      <c r="E12747">
        <v>4480</v>
      </c>
    </row>
    <row r="12748" spans="1:5">
      <c r="A12748" t="s">
        <v>59</v>
      </c>
      <c r="B12748">
        <v>2015</v>
      </c>
      <c r="C12748">
        <v>18</v>
      </c>
      <c r="D12748">
        <v>34</v>
      </c>
      <c r="E12748">
        <v>12358</v>
      </c>
    </row>
    <row r="12749" spans="1:5">
      <c r="A12749" t="s">
        <v>60</v>
      </c>
      <c r="B12749">
        <v>2015</v>
      </c>
      <c r="C12749">
        <v>18</v>
      </c>
      <c r="D12749">
        <v>24</v>
      </c>
      <c r="E12749">
        <v>6837</v>
      </c>
    </row>
    <row r="12750" spans="1:5">
      <c r="A12750" t="s">
        <v>61</v>
      </c>
      <c r="B12750">
        <v>2015</v>
      </c>
      <c r="C12750">
        <v>18</v>
      </c>
      <c r="D12750">
        <v>19</v>
      </c>
      <c r="E12750">
        <v>3903</v>
      </c>
    </row>
    <row r="12751" spans="1:5">
      <c r="A12751" t="s">
        <v>64</v>
      </c>
      <c r="B12751">
        <v>2015</v>
      </c>
      <c r="C12751">
        <v>18</v>
      </c>
      <c r="D12751">
        <v>7</v>
      </c>
      <c r="E12751">
        <v>4769</v>
      </c>
    </row>
    <row r="12752" spans="1:5">
      <c r="A12752" t="s">
        <v>63</v>
      </c>
      <c r="B12752">
        <v>2015</v>
      </c>
      <c r="C12752">
        <v>18</v>
      </c>
      <c r="D12752">
        <v>1</v>
      </c>
      <c r="E12752">
        <v>361</v>
      </c>
    </row>
    <row r="12753" spans="1:5">
      <c r="A12753" t="s">
        <v>62</v>
      </c>
      <c r="B12753">
        <v>2015</v>
      </c>
      <c r="C12753">
        <v>18</v>
      </c>
      <c r="D12753">
        <v>85</v>
      </c>
      <c r="E12753">
        <v>107307</v>
      </c>
    </row>
    <row r="12754" spans="1:5">
      <c r="A12754" t="s">
        <v>6</v>
      </c>
      <c r="B12754">
        <v>2015</v>
      </c>
      <c r="C12754">
        <v>19</v>
      </c>
      <c r="D12754">
        <v>12</v>
      </c>
      <c r="E12754">
        <v>5006</v>
      </c>
    </row>
    <row r="12755" spans="1:5">
      <c r="A12755" t="s">
        <v>12</v>
      </c>
      <c r="B12755">
        <v>2015</v>
      </c>
      <c r="C12755">
        <v>19</v>
      </c>
      <c r="D12755">
        <v>4</v>
      </c>
      <c r="E12755">
        <v>680</v>
      </c>
    </row>
    <row r="12756" spans="1:5">
      <c r="A12756" t="s">
        <v>13</v>
      </c>
      <c r="B12756">
        <v>2015</v>
      </c>
      <c r="C12756">
        <v>19</v>
      </c>
      <c r="D12756">
        <v>52</v>
      </c>
      <c r="E12756">
        <v>20751</v>
      </c>
    </row>
    <row r="12757" spans="1:5">
      <c r="A12757" t="s">
        <v>14</v>
      </c>
      <c r="B12757">
        <v>2015</v>
      </c>
      <c r="C12757">
        <v>19</v>
      </c>
      <c r="D12757">
        <v>9</v>
      </c>
      <c r="E12757">
        <v>2097</v>
      </c>
    </row>
    <row r="12758" spans="1:5">
      <c r="A12758" t="s">
        <v>15</v>
      </c>
      <c r="B12758">
        <v>2015</v>
      </c>
      <c r="C12758">
        <v>19</v>
      </c>
      <c r="D12758">
        <v>125</v>
      </c>
      <c r="E12758">
        <v>39955</v>
      </c>
    </row>
    <row r="12759" spans="1:5">
      <c r="A12759" t="s">
        <v>16</v>
      </c>
      <c r="B12759">
        <v>2015</v>
      </c>
      <c r="C12759">
        <v>19</v>
      </c>
      <c r="D12759">
        <v>6</v>
      </c>
      <c r="E12759">
        <v>3238</v>
      </c>
    </row>
    <row r="12760" spans="1:5">
      <c r="A12760" t="s">
        <v>17</v>
      </c>
      <c r="B12760">
        <v>2015</v>
      </c>
      <c r="C12760">
        <v>19</v>
      </c>
      <c r="D12760">
        <v>15</v>
      </c>
      <c r="E12760">
        <v>3031</v>
      </c>
    </row>
    <row r="12761" spans="1:5">
      <c r="A12761" t="s">
        <v>18</v>
      </c>
      <c r="B12761">
        <v>2015</v>
      </c>
      <c r="C12761">
        <v>19</v>
      </c>
      <c r="D12761">
        <v>8</v>
      </c>
      <c r="E12761">
        <v>1858</v>
      </c>
    </row>
    <row r="12762" spans="1:5">
      <c r="A12762" t="s">
        <v>19</v>
      </c>
      <c r="B12762">
        <v>2015</v>
      </c>
      <c r="C12762">
        <v>19</v>
      </c>
      <c r="D12762">
        <v>2</v>
      </c>
      <c r="E12762">
        <v>1293</v>
      </c>
    </row>
    <row r="12763" spans="1:5">
      <c r="A12763" t="s">
        <v>20</v>
      </c>
      <c r="B12763">
        <v>2015</v>
      </c>
      <c r="C12763">
        <v>19</v>
      </c>
      <c r="D12763">
        <v>0</v>
      </c>
      <c r="E12763">
        <v>0</v>
      </c>
    </row>
    <row r="12764" spans="1:5">
      <c r="A12764" t="s">
        <v>21</v>
      </c>
      <c r="B12764">
        <v>2015</v>
      </c>
      <c r="C12764">
        <v>19</v>
      </c>
      <c r="D12764">
        <v>28</v>
      </c>
      <c r="E12764">
        <v>23721</v>
      </c>
    </row>
    <row r="12765" spans="1:5">
      <c r="A12765" t="s">
        <v>22</v>
      </c>
      <c r="B12765">
        <v>2015</v>
      </c>
      <c r="C12765">
        <v>19</v>
      </c>
      <c r="D12765">
        <v>15</v>
      </c>
      <c r="E12765">
        <v>2283</v>
      </c>
    </row>
    <row r="12766" spans="1:5">
      <c r="A12766" t="s">
        <v>23</v>
      </c>
      <c r="B12766">
        <v>2015</v>
      </c>
      <c r="C12766">
        <v>19</v>
      </c>
      <c r="D12766">
        <v>7</v>
      </c>
      <c r="E12766">
        <v>2340</v>
      </c>
    </row>
    <row r="12767" spans="1:5">
      <c r="A12767" t="s">
        <v>24</v>
      </c>
      <c r="B12767">
        <v>2015</v>
      </c>
      <c r="C12767">
        <v>19</v>
      </c>
      <c r="D12767">
        <v>84</v>
      </c>
      <c r="E12767">
        <v>49803</v>
      </c>
    </row>
    <row r="12768" spans="1:5">
      <c r="A12768" t="s">
        <v>25</v>
      </c>
      <c r="B12768">
        <v>2015</v>
      </c>
      <c r="C12768">
        <v>19</v>
      </c>
      <c r="D12768">
        <v>30</v>
      </c>
      <c r="E12768">
        <v>5560</v>
      </c>
    </row>
    <row r="12769" spans="1:5">
      <c r="A12769" t="s">
        <v>26</v>
      </c>
      <c r="B12769">
        <v>2015</v>
      </c>
      <c r="C12769">
        <v>19</v>
      </c>
      <c r="D12769">
        <v>4</v>
      </c>
      <c r="E12769">
        <v>925</v>
      </c>
    </row>
    <row r="12770" spans="1:5">
      <c r="A12770" t="s">
        <v>27</v>
      </c>
      <c r="B12770">
        <v>2015</v>
      </c>
      <c r="C12770">
        <v>19</v>
      </c>
      <c r="D12770">
        <v>19</v>
      </c>
      <c r="E12770">
        <v>3380</v>
      </c>
    </row>
    <row r="12771" spans="1:5">
      <c r="A12771" t="s">
        <v>28</v>
      </c>
      <c r="B12771">
        <v>2015</v>
      </c>
      <c r="C12771">
        <v>19</v>
      </c>
      <c r="D12771">
        <v>17</v>
      </c>
      <c r="E12771">
        <v>22039</v>
      </c>
    </row>
    <row r="12772" spans="1:5">
      <c r="A12772" t="s">
        <v>29</v>
      </c>
      <c r="B12772">
        <v>2015</v>
      </c>
      <c r="C12772">
        <v>19</v>
      </c>
      <c r="D12772">
        <v>77</v>
      </c>
      <c r="E12772">
        <v>44362</v>
      </c>
    </row>
    <row r="12773" spans="1:5">
      <c r="A12773" t="s">
        <v>30</v>
      </c>
      <c r="B12773">
        <v>2015</v>
      </c>
      <c r="C12773">
        <v>19</v>
      </c>
      <c r="D12773">
        <v>28</v>
      </c>
      <c r="E12773">
        <v>5735</v>
      </c>
    </row>
    <row r="12774" spans="1:5">
      <c r="A12774" t="s">
        <v>31</v>
      </c>
      <c r="B12774">
        <v>2015</v>
      </c>
      <c r="C12774">
        <v>19</v>
      </c>
      <c r="D12774">
        <v>27</v>
      </c>
      <c r="E12774">
        <v>10653</v>
      </c>
    </row>
    <row r="12775" spans="1:5">
      <c r="A12775" t="s">
        <v>32</v>
      </c>
      <c r="B12775">
        <v>2015</v>
      </c>
      <c r="C12775">
        <v>19</v>
      </c>
      <c r="D12775">
        <v>36</v>
      </c>
      <c r="E12775">
        <v>24324</v>
      </c>
    </row>
    <row r="12776" spans="1:5">
      <c r="A12776" t="s">
        <v>33</v>
      </c>
      <c r="B12776">
        <v>2015</v>
      </c>
      <c r="C12776">
        <v>19</v>
      </c>
      <c r="D12776">
        <v>43</v>
      </c>
      <c r="E12776">
        <v>14740</v>
      </c>
    </row>
    <row r="12777" spans="1:5">
      <c r="A12777" t="s">
        <v>34</v>
      </c>
      <c r="B12777">
        <v>2015</v>
      </c>
      <c r="C12777">
        <v>19</v>
      </c>
      <c r="D12777">
        <v>16</v>
      </c>
      <c r="E12777">
        <v>4891</v>
      </c>
    </row>
    <row r="12778" spans="1:5">
      <c r="A12778" t="s">
        <v>35</v>
      </c>
      <c r="B12778">
        <v>2015</v>
      </c>
      <c r="C12778">
        <v>19</v>
      </c>
      <c r="D12778">
        <v>47</v>
      </c>
      <c r="E12778">
        <v>17624</v>
      </c>
    </row>
    <row r="12779" spans="1:5">
      <c r="A12779" t="s">
        <v>36</v>
      </c>
      <c r="B12779">
        <v>2015</v>
      </c>
      <c r="C12779">
        <v>19</v>
      </c>
      <c r="D12779">
        <v>19</v>
      </c>
      <c r="E12779">
        <v>6186</v>
      </c>
    </row>
    <row r="12780" spans="1:5">
      <c r="A12780" t="s">
        <v>37</v>
      </c>
      <c r="B12780">
        <v>2015</v>
      </c>
      <c r="C12780">
        <v>19</v>
      </c>
      <c r="D12780">
        <v>8</v>
      </c>
      <c r="E12780">
        <v>3115</v>
      </c>
    </row>
    <row r="12781" spans="1:5">
      <c r="A12781" t="s">
        <v>38</v>
      </c>
      <c r="B12781">
        <v>2015</v>
      </c>
      <c r="C12781">
        <v>19</v>
      </c>
      <c r="D12781">
        <v>10</v>
      </c>
      <c r="E12781">
        <v>1651</v>
      </c>
    </row>
    <row r="12782" spans="1:5">
      <c r="A12782" t="s">
        <v>39</v>
      </c>
      <c r="B12782">
        <v>2015</v>
      </c>
      <c r="C12782">
        <v>19</v>
      </c>
      <c r="D12782">
        <v>25</v>
      </c>
      <c r="E12782">
        <v>12388</v>
      </c>
    </row>
    <row r="12783" spans="1:5">
      <c r="A12783" t="s">
        <v>40</v>
      </c>
      <c r="B12783">
        <v>2015</v>
      </c>
      <c r="C12783">
        <v>19</v>
      </c>
      <c r="D12783">
        <v>24</v>
      </c>
      <c r="E12783">
        <v>4055</v>
      </c>
    </row>
    <row r="12784" spans="1:5">
      <c r="A12784" t="s">
        <v>41</v>
      </c>
      <c r="B12784">
        <v>2015</v>
      </c>
      <c r="C12784">
        <v>19</v>
      </c>
      <c r="D12784">
        <v>21</v>
      </c>
      <c r="E12784">
        <v>7799</v>
      </c>
    </row>
    <row r="12785" spans="1:5">
      <c r="A12785" t="s">
        <v>42</v>
      </c>
      <c r="B12785">
        <v>2015</v>
      </c>
      <c r="C12785">
        <v>19</v>
      </c>
      <c r="D12785">
        <v>24</v>
      </c>
      <c r="E12785">
        <v>9806</v>
      </c>
    </row>
    <row r="12786" spans="1:5">
      <c r="A12786" t="s">
        <v>43</v>
      </c>
      <c r="B12786">
        <v>2015</v>
      </c>
      <c r="C12786">
        <v>19</v>
      </c>
      <c r="D12786">
        <v>71</v>
      </c>
      <c r="E12786">
        <v>9509</v>
      </c>
    </row>
    <row r="12787" spans="1:5">
      <c r="A12787" t="s">
        <v>44</v>
      </c>
      <c r="B12787">
        <v>2015</v>
      </c>
      <c r="C12787">
        <v>19</v>
      </c>
      <c r="D12787">
        <v>36</v>
      </c>
      <c r="E12787">
        <v>9073</v>
      </c>
    </row>
    <row r="12788" spans="1:5">
      <c r="A12788" t="s">
        <v>45</v>
      </c>
      <c r="B12788">
        <v>2015</v>
      </c>
      <c r="C12788">
        <v>19</v>
      </c>
      <c r="D12788">
        <v>10</v>
      </c>
      <c r="E12788">
        <v>1526</v>
      </c>
    </row>
    <row r="12789" spans="1:5">
      <c r="A12789" t="s">
        <v>46</v>
      </c>
      <c r="B12789">
        <v>2015</v>
      </c>
      <c r="C12789">
        <v>19</v>
      </c>
      <c r="D12789">
        <v>37</v>
      </c>
      <c r="E12789">
        <v>10015</v>
      </c>
    </row>
    <row r="12790" spans="1:5">
      <c r="A12790" t="s">
        <v>47</v>
      </c>
      <c r="B12790">
        <v>2015</v>
      </c>
      <c r="C12790">
        <v>19</v>
      </c>
      <c r="D12790">
        <v>14</v>
      </c>
      <c r="E12790">
        <v>2094</v>
      </c>
    </row>
    <row r="12791" spans="1:5">
      <c r="A12791" t="s">
        <v>48</v>
      </c>
      <c r="B12791">
        <v>2015</v>
      </c>
      <c r="C12791">
        <v>19</v>
      </c>
      <c r="D12791">
        <v>7</v>
      </c>
      <c r="E12791">
        <v>2196</v>
      </c>
    </row>
    <row r="12792" spans="1:5">
      <c r="A12792" t="s">
        <v>49</v>
      </c>
      <c r="B12792">
        <v>2015</v>
      </c>
      <c r="C12792">
        <v>19</v>
      </c>
      <c r="D12792">
        <v>49</v>
      </c>
      <c r="E12792">
        <v>11132</v>
      </c>
    </row>
    <row r="12793" spans="1:5">
      <c r="A12793" t="s">
        <v>50</v>
      </c>
      <c r="B12793">
        <v>2015</v>
      </c>
      <c r="C12793">
        <v>19</v>
      </c>
      <c r="D12793">
        <v>20</v>
      </c>
      <c r="E12793">
        <v>5499</v>
      </c>
    </row>
    <row r="12794" spans="1:5">
      <c r="A12794" t="s">
        <v>51</v>
      </c>
      <c r="B12794">
        <v>2015</v>
      </c>
      <c r="C12794">
        <v>19</v>
      </c>
      <c r="D12794">
        <v>9</v>
      </c>
      <c r="E12794">
        <v>2661</v>
      </c>
    </row>
    <row r="12795" spans="1:5">
      <c r="A12795" t="s">
        <v>52</v>
      </c>
      <c r="B12795">
        <v>2015</v>
      </c>
      <c r="C12795">
        <v>19</v>
      </c>
      <c r="D12795">
        <v>24</v>
      </c>
      <c r="E12795">
        <v>5286</v>
      </c>
    </row>
    <row r="12796" spans="1:5">
      <c r="A12796" t="s">
        <v>53</v>
      </c>
      <c r="B12796">
        <v>2015</v>
      </c>
      <c r="C12796">
        <v>19</v>
      </c>
      <c r="D12796">
        <v>57</v>
      </c>
      <c r="E12796">
        <v>8332</v>
      </c>
    </row>
    <row r="12797" spans="1:5">
      <c r="A12797" t="s">
        <v>54</v>
      </c>
      <c r="B12797">
        <v>2015</v>
      </c>
      <c r="C12797">
        <v>19</v>
      </c>
      <c r="D12797">
        <v>95</v>
      </c>
      <c r="E12797">
        <v>35592</v>
      </c>
    </row>
    <row r="12798" spans="1:5">
      <c r="A12798" t="s">
        <v>55</v>
      </c>
      <c r="B12798">
        <v>2015</v>
      </c>
      <c r="C12798">
        <v>19</v>
      </c>
      <c r="D12798">
        <v>42</v>
      </c>
      <c r="E12798">
        <v>18291</v>
      </c>
    </row>
    <row r="12799" spans="1:5">
      <c r="A12799" t="s">
        <v>56</v>
      </c>
      <c r="B12799">
        <v>2015</v>
      </c>
      <c r="C12799">
        <v>19</v>
      </c>
      <c r="D12799">
        <v>7</v>
      </c>
      <c r="E12799">
        <v>2016</v>
      </c>
    </row>
    <row r="12800" spans="1:5">
      <c r="A12800" t="s">
        <v>57</v>
      </c>
      <c r="B12800">
        <v>2015</v>
      </c>
      <c r="C12800">
        <v>19</v>
      </c>
      <c r="D12800">
        <v>116</v>
      </c>
      <c r="E12800">
        <v>85754</v>
      </c>
    </row>
    <row r="12801" spans="1:5">
      <c r="A12801" t="s">
        <v>58</v>
      </c>
      <c r="B12801">
        <v>2015</v>
      </c>
      <c r="C12801">
        <v>19</v>
      </c>
      <c r="D12801">
        <v>31</v>
      </c>
      <c r="E12801">
        <v>3902</v>
      </c>
    </row>
    <row r="12802" spans="1:5">
      <c r="A12802" t="s">
        <v>59</v>
      </c>
      <c r="B12802">
        <v>2015</v>
      </c>
      <c r="C12802">
        <v>19</v>
      </c>
      <c r="D12802">
        <v>32</v>
      </c>
      <c r="E12802">
        <v>12411</v>
      </c>
    </row>
    <row r="12803" spans="1:5">
      <c r="A12803" t="s">
        <v>60</v>
      </c>
      <c r="B12803">
        <v>2015</v>
      </c>
      <c r="C12803">
        <v>19</v>
      </c>
      <c r="D12803">
        <v>27</v>
      </c>
      <c r="E12803">
        <v>6469</v>
      </c>
    </row>
    <row r="12804" spans="1:5">
      <c r="A12804" t="s">
        <v>61</v>
      </c>
      <c r="B12804">
        <v>2015</v>
      </c>
      <c r="C12804">
        <v>19</v>
      </c>
      <c r="D12804">
        <v>18</v>
      </c>
      <c r="E12804">
        <v>3398</v>
      </c>
    </row>
    <row r="12805" spans="1:5">
      <c r="A12805" t="s">
        <v>64</v>
      </c>
      <c r="B12805">
        <v>2015</v>
      </c>
      <c r="C12805">
        <v>19</v>
      </c>
      <c r="D12805">
        <v>6</v>
      </c>
      <c r="E12805">
        <v>3035</v>
      </c>
    </row>
    <row r="12806" spans="1:5">
      <c r="A12806" t="s">
        <v>63</v>
      </c>
      <c r="B12806">
        <v>2015</v>
      </c>
      <c r="C12806">
        <v>19</v>
      </c>
      <c r="D12806">
        <v>1</v>
      </c>
      <c r="E12806">
        <v>400</v>
      </c>
    </row>
    <row r="12807" spans="1:5">
      <c r="A12807" t="s">
        <v>62</v>
      </c>
      <c r="B12807">
        <v>2015</v>
      </c>
      <c r="C12807">
        <v>19</v>
      </c>
      <c r="D12807">
        <v>84</v>
      </c>
      <c r="E12807">
        <v>105262</v>
      </c>
    </row>
    <row r="12808" spans="1:5">
      <c r="A12808" t="s">
        <v>6</v>
      </c>
      <c r="B12808">
        <v>2015</v>
      </c>
      <c r="C12808">
        <v>20</v>
      </c>
      <c r="D12808">
        <v>12</v>
      </c>
      <c r="E12808">
        <v>3594</v>
      </c>
    </row>
    <row r="12809" spans="1:5">
      <c r="A12809" t="s">
        <v>12</v>
      </c>
      <c r="B12809">
        <v>2015</v>
      </c>
      <c r="C12809">
        <v>20</v>
      </c>
      <c r="D12809">
        <v>4</v>
      </c>
      <c r="E12809">
        <v>754</v>
      </c>
    </row>
    <row r="12810" spans="1:5">
      <c r="A12810" t="s">
        <v>13</v>
      </c>
      <c r="B12810">
        <v>2015</v>
      </c>
      <c r="C12810">
        <v>20</v>
      </c>
      <c r="D12810">
        <v>50</v>
      </c>
      <c r="E12810">
        <v>15699</v>
      </c>
    </row>
    <row r="12811" spans="1:5">
      <c r="A12811" t="s">
        <v>14</v>
      </c>
      <c r="B12811">
        <v>2015</v>
      </c>
      <c r="C12811">
        <v>20</v>
      </c>
      <c r="D12811">
        <v>8</v>
      </c>
      <c r="E12811">
        <v>2017</v>
      </c>
    </row>
    <row r="12812" spans="1:5">
      <c r="A12812" t="s">
        <v>15</v>
      </c>
      <c r="B12812">
        <v>2015</v>
      </c>
      <c r="C12812">
        <v>20</v>
      </c>
      <c r="D12812">
        <v>123</v>
      </c>
      <c r="E12812">
        <v>36408</v>
      </c>
    </row>
    <row r="12813" spans="1:5">
      <c r="A12813" t="s">
        <v>16</v>
      </c>
      <c r="B12813">
        <v>2015</v>
      </c>
      <c r="C12813">
        <v>20</v>
      </c>
      <c r="D12813">
        <v>6</v>
      </c>
      <c r="E12813">
        <v>3095</v>
      </c>
    </row>
    <row r="12814" spans="1:5">
      <c r="A12814" t="s">
        <v>17</v>
      </c>
      <c r="B12814">
        <v>2015</v>
      </c>
      <c r="C12814">
        <v>20</v>
      </c>
      <c r="D12814">
        <v>13</v>
      </c>
      <c r="E12814">
        <v>2633</v>
      </c>
    </row>
    <row r="12815" spans="1:5">
      <c r="A12815" t="s">
        <v>18</v>
      </c>
      <c r="B12815">
        <v>2015</v>
      </c>
      <c r="C12815">
        <v>20</v>
      </c>
      <c r="D12815">
        <v>7</v>
      </c>
      <c r="E12815">
        <v>1663</v>
      </c>
    </row>
    <row r="12816" spans="1:5">
      <c r="A12816" t="s">
        <v>19</v>
      </c>
      <c r="B12816">
        <v>2015</v>
      </c>
      <c r="C12816">
        <v>20</v>
      </c>
      <c r="D12816">
        <v>2</v>
      </c>
      <c r="E12816">
        <v>1129</v>
      </c>
    </row>
    <row r="12817" spans="1:5">
      <c r="A12817" t="s">
        <v>20</v>
      </c>
      <c r="B12817">
        <v>2015</v>
      </c>
      <c r="C12817">
        <v>20</v>
      </c>
      <c r="D12817">
        <v>0</v>
      </c>
      <c r="E12817">
        <v>0</v>
      </c>
    </row>
    <row r="12818" spans="1:5">
      <c r="A12818" t="s">
        <v>21</v>
      </c>
      <c r="B12818">
        <v>2015</v>
      </c>
      <c r="C12818">
        <v>20</v>
      </c>
      <c r="D12818">
        <v>27</v>
      </c>
      <c r="E12818">
        <v>27676</v>
      </c>
    </row>
    <row r="12819" spans="1:5">
      <c r="A12819" t="s">
        <v>22</v>
      </c>
      <c r="B12819">
        <v>2015</v>
      </c>
      <c r="C12819">
        <v>20</v>
      </c>
      <c r="D12819">
        <v>16</v>
      </c>
      <c r="E12819">
        <v>2317</v>
      </c>
    </row>
    <row r="12820" spans="1:5">
      <c r="A12820" t="s">
        <v>23</v>
      </c>
      <c r="B12820">
        <v>2015</v>
      </c>
      <c r="C12820">
        <v>20</v>
      </c>
      <c r="D12820">
        <v>8</v>
      </c>
      <c r="E12820">
        <v>2924</v>
      </c>
    </row>
    <row r="12821" spans="1:5">
      <c r="A12821" t="s">
        <v>24</v>
      </c>
      <c r="B12821">
        <v>2015</v>
      </c>
      <c r="C12821">
        <v>20</v>
      </c>
      <c r="D12821">
        <v>87</v>
      </c>
      <c r="E12821">
        <v>49745</v>
      </c>
    </row>
    <row r="12822" spans="1:5">
      <c r="A12822" t="s">
        <v>25</v>
      </c>
      <c r="B12822">
        <v>2015</v>
      </c>
      <c r="C12822">
        <v>20</v>
      </c>
      <c r="D12822">
        <v>31</v>
      </c>
      <c r="E12822">
        <v>5756</v>
      </c>
    </row>
    <row r="12823" spans="1:5">
      <c r="A12823" t="s">
        <v>26</v>
      </c>
      <c r="B12823">
        <v>2015</v>
      </c>
      <c r="C12823">
        <v>20</v>
      </c>
      <c r="D12823">
        <v>4</v>
      </c>
      <c r="E12823">
        <v>920</v>
      </c>
    </row>
    <row r="12824" spans="1:5">
      <c r="A12824" t="s">
        <v>27</v>
      </c>
      <c r="B12824">
        <v>2015</v>
      </c>
      <c r="C12824">
        <v>20</v>
      </c>
      <c r="D12824">
        <v>22</v>
      </c>
      <c r="E12824">
        <v>4587</v>
      </c>
    </row>
    <row r="12825" spans="1:5">
      <c r="A12825" t="s">
        <v>28</v>
      </c>
      <c r="B12825">
        <v>2015</v>
      </c>
      <c r="C12825">
        <v>20</v>
      </c>
      <c r="D12825">
        <v>17</v>
      </c>
      <c r="E12825">
        <v>19230</v>
      </c>
    </row>
    <row r="12826" spans="1:5">
      <c r="A12826" t="s">
        <v>29</v>
      </c>
      <c r="B12826">
        <v>2015</v>
      </c>
      <c r="C12826">
        <v>20</v>
      </c>
      <c r="D12826">
        <v>72</v>
      </c>
      <c r="E12826">
        <v>43760</v>
      </c>
    </row>
    <row r="12827" spans="1:5">
      <c r="A12827" t="s">
        <v>30</v>
      </c>
      <c r="B12827">
        <v>2015</v>
      </c>
      <c r="C12827">
        <v>20</v>
      </c>
      <c r="D12827">
        <v>26</v>
      </c>
      <c r="E12827">
        <v>5129</v>
      </c>
    </row>
    <row r="12828" spans="1:5">
      <c r="A12828" t="s">
        <v>31</v>
      </c>
      <c r="B12828">
        <v>2015</v>
      </c>
      <c r="C12828">
        <v>20</v>
      </c>
      <c r="D12828">
        <v>27</v>
      </c>
      <c r="E12828">
        <v>8584</v>
      </c>
    </row>
    <row r="12829" spans="1:5">
      <c r="A12829" t="s">
        <v>32</v>
      </c>
      <c r="B12829">
        <v>2015</v>
      </c>
      <c r="C12829">
        <v>20</v>
      </c>
      <c r="D12829">
        <v>33</v>
      </c>
      <c r="E12829">
        <v>24679</v>
      </c>
    </row>
    <row r="12830" spans="1:5">
      <c r="A12830" t="s">
        <v>33</v>
      </c>
      <c r="B12830">
        <v>2015</v>
      </c>
      <c r="C12830">
        <v>20</v>
      </c>
      <c r="D12830">
        <v>42</v>
      </c>
      <c r="E12830">
        <v>13694</v>
      </c>
    </row>
    <row r="12831" spans="1:5">
      <c r="A12831" t="s">
        <v>34</v>
      </c>
      <c r="B12831">
        <v>2015</v>
      </c>
      <c r="C12831">
        <v>20</v>
      </c>
      <c r="D12831">
        <v>15</v>
      </c>
      <c r="E12831">
        <v>4551</v>
      </c>
    </row>
    <row r="12832" spans="1:5">
      <c r="A12832" t="s">
        <v>35</v>
      </c>
      <c r="B12832">
        <v>2015</v>
      </c>
      <c r="C12832">
        <v>20</v>
      </c>
      <c r="D12832">
        <v>46</v>
      </c>
      <c r="E12832">
        <v>16973</v>
      </c>
    </row>
    <row r="12833" spans="1:5">
      <c r="A12833" t="s">
        <v>36</v>
      </c>
      <c r="B12833">
        <v>2015</v>
      </c>
      <c r="C12833">
        <v>20</v>
      </c>
      <c r="D12833">
        <v>18</v>
      </c>
      <c r="E12833">
        <v>5633</v>
      </c>
    </row>
    <row r="12834" spans="1:5">
      <c r="A12834" t="s">
        <v>37</v>
      </c>
      <c r="B12834">
        <v>2015</v>
      </c>
      <c r="C12834">
        <v>20</v>
      </c>
      <c r="D12834">
        <v>8</v>
      </c>
      <c r="E12834">
        <v>2273</v>
      </c>
    </row>
    <row r="12835" spans="1:5">
      <c r="A12835" t="s">
        <v>38</v>
      </c>
      <c r="B12835">
        <v>2015</v>
      </c>
      <c r="C12835">
        <v>20</v>
      </c>
      <c r="D12835">
        <v>10</v>
      </c>
      <c r="E12835">
        <v>1627</v>
      </c>
    </row>
    <row r="12836" spans="1:5">
      <c r="A12836" t="s">
        <v>39</v>
      </c>
      <c r="B12836">
        <v>2015</v>
      </c>
      <c r="C12836">
        <v>20</v>
      </c>
      <c r="D12836">
        <v>24</v>
      </c>
      <c r="E12836">
        <v>11749</v>
      </c>
    </row>
    <row r="12837" spans="1:5">
      <c r="A12837" t="s">
        <v>40</v>
      </c>
      <c r="B12837">
        <v>2015</v>
      </c>
      <c r="C12837">
        <v>20</v>
      </c>
      <c r="D12837">
        <v>20</v>
      </c>
      <c r="E12837">
        <v>3762</v>
      </c>
    </row>
    <row r="12838" spans="1:5">
      <c r="A12838" t="s">
        <v>41</v>
      </c>
      <c r="B12838">
        <v>2015</v>
      </c>
      <c r="C12838">
        <v>20</v>
      </c>
      <c r="D12838">
        <v>20</v>
      </c>
      <c r="E12838">
        <v>7203</v>
      </c>
    </row>
    <row r="12839" spans="1:5">
      <c r="A12839" t="s">
        <v>42</v>
      </c>
      <c r="B12839">
        <v>2015</v>
      </c>
      <c r="C12839">
        <v>20</v>
      </c>
      <c r="D12839">
        <v>27</v>
      </c>
      <c r="E12839">
        <v>10962</v>
      </c>
    </row>
    <row r="12840" spans="1:5">
      <c r="A12840" t="s">
        <v>43</v>
      </c>
      <c r="B12840">
        <v>2015</v>
      </c>
      <c r="C12840">
        <v>20</v>
      </c>
      <c r="D12840">
        <v>66</v>
      </c>
      <c r="E12840">
        <v>7415</v>
      </c>
    </row>
    <row r="12841" spans="1:5">
      <c r="A12841" t="s">
        <v>44</v>
      </c>
      <c r="B12841">
        <v>2015</v>
      </c>
      <c r="C12841">
        <v>20</v>
      </c>
      <c r="D12841">
        <v>33</v>
      </c>
      <c r="E12841">
        <v>7979</v>
      </c>
    </row>
    <row r="12842" spans="1:5">
      <c r="A12842" t="s">
        <v>45</v>
      </c>
      <c r="B12842">
        <v>2015</v>
      </c>
      <c r="C12842">
        <v>20</v>
      </c>
      <c r="D12842">
        <v>6</v>
      </c>
      <c r="E12842">
        <v>1354</v>
      </c>
    </row>
    <row r="12843" spans="1:5">
      <c r="A12843" t="s">
        <v>46</v>
      </c>
      <c r="B12843">
        <v>2015</v>
      </c>
      <c r="C12843">
        <v>20</v>
      </c>
      <c r="D12843">
        <v>36</v>
      </c>
      <c r="E12843">
        <v>9767</v>
      </c>
    </row>
    <row r="12844" spans="1:5">
      <c r="A12844" t="s">
        <v>47</v>
      </c>
      <c r="B12844">
        <v>2015</v>
      </c>
      <c r="C12844">
        <v>20</v>
      </c>
      <c r="D12844">
        <v>14</v>
      </c>
      <c r="E12844">
        <v>1618</v>
      </c>
    </row>
    <row r="12845" spans="1:5">
      <c r="A12845" t="s">
        <v>48</v>
      </c>
      <c r="B12845">
        <v>2015</v>
      </c>
      <c r="C12845">
        <v>20</v>
      </c>
      <c r="D12845">
        <v>7</v>
      </c>
      <c r="E12845">
        <v>2326</v>
      </c>
    </row>
    <row r="12846" spans="1:5">
      <c r="A12846" t="s">
        <v>49</v>
      </c>
      <c r="B12846">
        <v>2015</v>
      </c>
      <c r="C12846">
        <v>20</v>
      </c>
      <c r="D12846">
        <v>48</v>
      </c>
      <c r="E12846">
        <v>10900</v>
      </c>
    </row>
    <row r="12847" spans="1:5">
      <c r="A12847" t="s">
        <v>50</v>
      </c>
      <c r="B12847">
        <v>2015</v>
      </c>
      <c r="C12847">
        <v>20</v>
      </c>
      <c r="D12847">
        <v>19</v>
      </c>
      <c r="E12847">
        <v>5282</v>
      </c>
    </row>
    <row r="12848" spans="1:5">
      <c r="A12848" t="s">
        <v>51</v>
      </c>
      <c r="B12848">
        <v>2015</v>
      </c>
      <c r="C12848">
        <v>20</v>
      </c>
      <c r="D12848">
        <v>9</v>
      </c>
      <c r="E12848">
        <v>2499</v>
      </c>
    </row>
    <row r="12849" spans="1:5">
      <c r="A12849" t="s">
        <v>52</v>
      </c>
      <c r="B12849">
        <v>2015</v>
      </c>
      <c r="C12849">
        <v>20</v>
      </c>
      <c r="D12849">
        <v>24</v>
      </c>
      <c r="E12849">
        <v>6443</v>
      </c>
    </row>
    <row r="12850" spans="1:5">
      <c r="A12850" t="s">
        <v>53</v>
      </c>
      <c r="B12850">
        <v>2015</v>
      </c>
      <c r="C12850">
        <v>20</v>
      </c>
      <c r="D12850">
        <v>55</v>
      </c>
      <c r="E12850">
        <v>7265</v>
      </c>
    </row>
    <row r="12851" spans="1:5">
      <c r="A12851" t="s">
        <v>54</v>
      </c>
      <c r="B12851">
        <v>2015</v>
      </c>
      <c r="C12851">
        <v>20</v>
      </c>
      <c r="D12851">
        <v>94</v>
      </c>
      <c r="E12851">
        <v>35259</v>
      </c>
    </row>
    <row r="12852" spans="1:5">
      <c r="A12852" t="s">
        <v>55</v>
      </c>
      <c r="B12852">
        <v>2015</v>
      </c>
      <c r="C12852">
        <v>20</v>
      </c>
      <c r="D12852">
        <v>40</v>
      </c>
      <c r="E12852">
        <v>17352</v>
      </c>
    </row>
    <row r="12853" spans="1:5">
      <c r="A12853" t="s">
        <v>56</v>
      </c>
      <c r="B12853">
        <v>2015</v>
      </c>
      <c r="C12853">
        <v>20</v>
      </c>
      <c r="D12853">
        <v>5</v>
      </c>
      <c r="E12853">
        <v>1134</v>
      </c>
    </row>
    <row r="12854" spans="1:5">
      <c r="A12854" t="s">
        <v>57</v>
      </c>
      <c r="B12854">
        <v>2015</v>
      </c>
      <c r="C12854">
        <v>20</v>
      </c>
      <c r="D12854">
        <v>110</v>
      </c>
      <c r="E12854">
        <v>81061</v>
      </c>
    </row>
    <row r="12855" spans="1:5">
      <c r="A12855" t="s">
        <v>58</v>
      </c>
      <c r="B12855">
        <v>2015</v>
      </c>
      <c r="C12855">
        <v>20</v>
      </c>
      <c r="D12855">
        <v>15</v>
      </c>
      <c r="E12855">
        <v>984</v>
      </c>
    </row>
    <row r="12856" spans="1:5">
      <c r="A12856" t="s">
        <v>59</v>
      </c>
      <c r="B12856">
        <v>2015</v>
      </c>
      <c r="C12856">
        <v>20</v>
      </c>
      <c r="D12856">
        <v>32</v>
      </c>
      <c r="E12856">
        <v>11829</v>
      </c>
    </row>
    <row r="12857" spans="1:5">
      <c r="A12857" t="s">
        <v>60</v>
      </c>
      <c r="B12857">
        <v>2015</v>
      </c>
      <c r="C12857">
        <v>20</v>
      </c>
      <c r="D12857">
        <v>23</v>
      </c>
      <c r="E12857">
        <v>2848</v>
      </c>
    </row>
    <row r="12858" spans="1:5">
      <c r="A12858" t="s">
        <v>61</v>
      </c>
      <c r="B12858">
        <v>2015</v>
      </c>
      <c r="C12858">
        <v>20</v>
      </c>
      <c r="D12858">
        <v>17</v>
      </c>
      <c r="E12858">
        <v>3455</v>
      </c>
    </row>
    <row r="12859" spans="1:5">
      <c r="A12859" t="s">
        <v>64</v>
      </c>
      <c r="B12859">
        <v>2015</v>
      </c>
      <c r="C12859">
        <v>20</v>
      </c>
      <c r="D12859">
        <v>6</v>
      </c>
      <c r="E12859">
        <v>3765</v>
      </c>
    </row>
    <row r="12860" spans="1:5">
      <c r="A12860" t="s">
        <v>63</v>
      </c>
      <c r="B12860">
        <v>2015</v>
      </c>
      <c r="C12860">
        <v>20</v>
      </c>
      <c r="D12860">
        <v>1</v>
      </c>
      <c r="E12860">
        <v>360</v>
      </c>
    </row>
    <row r="12861" spans="1:5">
      <c r="A12861" t="s">
        <v>62</v>
      </c>
      <c r="B12861">
        <v>2015</v>
      </c>
      <c r="C12861">
        <v>20</v>
      </c>
      <c r="D12861">
        <v>85</v>
      </c>
      <c r="E12861">
        <v>100689</v>
      </c>
    </row>
    <row r="12862" spans="1:5">
      <c r="A12862" t="s">
        <v>6</v>
      </c>
      <c r="B12862">
        <v>2015</v>
      </c>
      <c r="C12862">
        <v>21</v>
      </c>
      <c r="D12862">
        <v>13</v>
      </c>
      <c r="E12862">
        <v>3779</v>
      </c>
    </row>
    <row r="12863" spans="1:5">
      <c r="A12863" t="s">
        <v>12</v>
      </c>
      <c r="B12863">
        <v>2015</v>
      </c>
      <c r="C12863">
        <v>21</v>
      </c>
      <c r="D12863">
        <v>4</v>
      </c>
      <c r="E12863">
        <v>857</v>
      </c>
    </row>
    <row r="12864" spans="1:5">
      <c r="A12864" t="s">
        <v>13</v>
      </c>
      <c r="B12864">
        <v>2015</v>
      </c>
      <c r="C12864">
        <v>21</v>
      </c>
      <c r="D12864">
        <v>48</v>
      </c>
      <c r="E12864">
        <v>15836</v>
      </c>
    </row>
    <row r="12865" spans="1:5">
      <c r="A12865" t="s">
        <v>14</v>
      </c>
      <c r="B12865">
        <v>2015</v>
      </c>
      <c r="C12865">
        <v>21</v>
      </c>
      <c r="D12865">
        <v>8</v>
      </c>
      <c r="E12865">
        <v>1865</v>
      </c>
    </row>
    <row r="12866" spans="1:5">
      <c r="A12866" t="s">
        <v>15</v>
      </c>
      <c r="B12866">
        <v>2015</v>
      </c>
      <c r="C12866">
        <v>21</v>
      </c>
      <c r="D12866">
        <v>120</v>
      </c>
      <c r="E12866">
        <v>30965</v>
      </c>
    </row>
    <row r="12867" spans="1:5">
      <c r="A12867" t="s">
        <v>16</v>
      </c>
      <c r="B12867">
        <v>2015</v>
      </c>
      <c r="C12867">
        <v>21</v>
      </c>
      <c r="D12867">
        <v>5</v>
      </c>
      <c r="E12867">
        <v>3084</v>
      </c>
    </row>
    <row r="12868" spans="1:5">
      <c r="A12868" t="s">
        <v>17</v>
      </c>
      <c r="B12868">
        <v>2015</v>
      </c>
      <c r="C12868">
        <v>21</v>
      </c>
      <c r="D12868">
        <v>11</v>
      </c>
      <c r="E12868">
        <v>1939</v>
      </c>
    </row>
    <row r="12869" spans="1:5">
      <c r="A12869" t="s">
        <v>18</v>
      </c>
      <c r="B12869">
        <v>2015</v>
      </c>
      <c r="C12869">
        <v>21</v>
      </c>
      <c r="D12869">
        <v>7</v>
      </c>
      <c r="E12869">
        <v>1314</v>
      </c>
    </row>
    <row r="12870" spans="1:5">
      <c r="A12870" t="s">
        <v>19</v>
      </c>
      <c r="B12870">
        <v>2015</v>
      </c>
      <c r="C12870">
        <v>21</v>
      </c>
      <c r="D12870">
        <v>1</v>
      </c>
      <c r="E12870">
        <v>742</v>
      </c>
    </row>
    <row r="12871" spans="1:5">
      <c r="A12871" t="s">
        <v>20</v>
      </c>
      <c r="B12871">
        <v>2015</v>
      </c>
      <c r="C12871">
        <v>21</v>
      </c>
      <c r="D12871">
        <v>0</v>
      </c>
      <c r="E12871">
        <v>0</v>
      </c>
    </row>
    <row r="12872" spans="1:5">
      <c r="A12872" t="s">
        <v>21</v>
      </c>
      <c r="B12872">
        <v>2015</v>
      </c>
      <c r="C12872">
        <v>21</v>
      </c>
      <c r="D12872">
        <v>27</v>
      </c>
      <c r="E12872">
        <v>26552</v>
      </c>
    </row>
    <row r="12873" spans="1:5">
      <c r="A12873" t="s">
        <v>22</v>
      </c>
      <c r="B12873">
        <v>2015</v>
      </c>
      <c r="C12873">
        <v>21</v>
      </c>
      <c r="D12873">
        <v>15</v>
      </c>
      <c r="E12873">
        <v>1902</v>
      </c>
    </row>
    <row r="12874" spans="1:5">
      <c r="A12874" t="s">
        <v>23</v>
      </c>
      <c r="B12874">
        <v>2015</v>
      </c>
      <c r="C12874">
        <v>21</v>
      </c>
      <c r="D12874">
        <v>6</v>
      </c>
      <c r="E12874">
        <v>2267</v>
      </c>
    </row>
    <row r="12875" spans="1:5">
      <c r="A12875" t="s">
        <v>24</v>
      </c>
      <c r="B12875">
        <v>2015</v>
      </c>
      <c r="C12875">
        <v>21</v>
      </c>
      <c r="D12875">
        <v>85</v>
      </c>
      <c r="E12875">
        <v>43741</v>
      </c>
    </row>
    <row r="12876" spans="1:5">
      <c r="A12876" t="s">
        <v>25</v>
      </c>
      <c r="B12876">
        <v>2015</v>
      </c>
      <c r="C12876">
        <v>21</v>
      </c>
      <c r="D12876">
        <v>28</v>
      </c>
      <c r="E12876">
        <v>3927</v>
      </c>
    </row>
    <row r="12877" spans="1:5">
      <c r="A12877" t="s">
        <v>26</v>
      </c>
      <c r="B12877">
        <v>2015</v>
      </c>
      <c r="C12877">
        <v>21</v>
      </c>
      <c r="D12877">
        <v>5</v>
      </c>
      <c r="E12877">
        <v>1142</v>
      </c>
    </row>
    <row r="12878" spans="1:5">
      <c r="A12878" t="s">
        <v>27</v>
      </c>
      <c r="B12878">
        <v>2015</v>
      </c>
      <c r="C12878">
        <v>21</v>
      </c>
      <c r="D12878">
        <v>18</v>
      </c>
      <c r="E12878">
        <v>3603</v>
      </c>
    </row>
    <row r="12879" spans="1:5">
      <c r="A12879" t="s">
        <v>28</v>
      </c>
      <c r="B12879">
        <v>2015</v>
      </c>
      <c r="C12879">
        <v>21</v>
      </c>
      <c r="D12879">
        <v>15</v>
      </c>
      <c r="E12879">
        <v>20078</v>
      </c>
    </row>
    <row r="12880" spans="1:5">
      <c r="A12880" t="s">
        <v>29</v>
      </c>
      <c r="B12880">
        <v>2015</v>
      </c>
      <c r="C12880">
        <v>21</v>
      </c>
      <c r="D12880">
        <v>74</v>
      </c>
      <c r="E12880">
        <v>43634</v>
      </c>
    </row>
    <row r="12881" spans="1:5">
      <c r="A12881" t="s">
        <v>30</v>
      </c>
      <c r="B12881">
        <v>2015</v>
      </c>
      <c r="C12881">
        <v>21</v>
      </c>
      <c r="D12881">
        <v>26</v>
      </c>
      <c r="E12881">
        <v>4456</v>
      </c>
    </row>
    <row r="12882" spans="1:5">
      <c r="A12882" t="s">
        <v>31</v>
      </c>
      <c r="B12882">
        <v>2015</v>
      </c>
      <c r="C12882">
        <v>21</v>
      </c>
      <c r="D12882">
        <v>25</v>
      </c>
      <c r="E12882">
        <v>4692</v>
      </c>
    </row>
    <row r="12883" spans="1:5">
      <c r="A12883" t="s">
        <v>32</v>
      </c>
      <c r="B12883">
        <v>2015</v>
      </c>
      <c r="C12883">
        <v>21</v>
      </c>
      <c r="D12883">
        <v>31</v>
      </c>
      <c r="E12883">
        <v>20007</v>
      </c>
    </row>
    <row r="12884" spans="1:5">
      <c r="A12884" t="s">
        <v>33</v>
      </c>
      <c r="B12884">
        <v>2015</v>
      </c>
      <c r="C12884">
        <v>21</v>
      </c>
      <c r="D12884">
        <v>41</v>
      </c>
      <c r="E12884">
        <v>11487</v>
      </c>
    </row>
    <row r="12885" spans="1:5">
      <c r="A12885" t="s">
        <v>34</v>
      </c>
      <c r="B12885">
        <v>2015</v>
      </c>
      <c r="C12885">
        <v>21</v>
      </c>
      <c r="D12885">
        <v>11</v>
      </c>
      <c r="E12885">
        <v>2140</v>
      </c>
    </row>
    <row r="12886" spans="1:5">
      <c r="A12886" t="s">
        <v>35</v>
      </c>
      <c r="B12886">
        <v>2015</v>
      </c>
      <c r="C12886">
        <v>21</v>
      </c>
      <c r="D12886">
        <v>46</v>
      </c>
      <c r="E12886">
        <v>16556</v>
      </c>
    </row>
    <row r="12887" spans="1:5">
      <c r="A12887" t="s">
        <v>36</v>
      </c>
      <c r="B12887">
        <v>2015</v>
      </c>
      <c r="C12887">
        <v>21</v>
      </c>
      <c r="D12887">
        <v>16</v>
      </c>
      <c r="E12887">
        <v>2312</v>
      </c>
    </row>
    <row r="12888" spans="1:5">
      <c r="A12888" t="s">
        <v>37</v>
      </c>
      <c r="B12888">
        <v>2015</v>
      </c>
      <c r="C12888">
        <v>21</v>
      </c>
      <c r="D12888">
        <v>8</v>
      </c>
      <c r="E12888">
        <v>2091</v>
      </c>
    </row>
    <row r="12889" spans="1:5">
      <c r="A12889" t="s">
        <v>38</v>
      </c>
      <c r="B12889">
        <v>2015</v>
      </c>
      <c r="C12889">
        <v>21</v>
      </c>
      <c r="D12889">
        <v>10</v>
      </c>
      <c r="E12889">
        <v>1586</v>
      </c>
    </row>
    <row r="12890" spans="1:5">
      <c r="A12890" t="s">
        <v>39</v>
      </c>
      <c r="B12890">
        <v>2015</v>
      </c>
      <c r="C12890">
        <v>21</v>
      </c>
      <c r="D12890">
        <v>23</v>
      </c>
      <c r="E12890">
        <v>10515</v>
      </c>
    </row>
    <row r="12891" spans="1:5">
      <c r="A12891" t="s">
        <v>40</v>
      </c>
      <c r="B12891">
        <v>2015</v>
      </c>
      <c r="C12891">
        <v>21</v>
      </c>
      <c r="D12891">
        <v>20</v>
      </c>
      <c r="E12891">
        <v>3358</v>
      </c>
    </row>
    <row r="12892" spans="1:5">
      <c r="A12892" t="s">
        <v>41</v>
      </c>
      <c r="B12892">
        <v>2015</v>
      </c>
      <c r="C12892">
        <v>21</v>
      </c>
      <c r="D12892">
        <v>18</v>
      </c>
      <c r="E12892">
        <v>5474</v>
      </c>
    </row>
    <row r="12893" spans="1:5">
      <c r="A12893" t="s">
        <v>42</v>
      </c>
      <c r="B12893">
        <v>2015</v>
      </c>
      <c r="C12893">
        <v>21</v>
      </c>
      <c r="D12893">
        <v>22</v>
      </c>
      <c r="E12893">
        <v>8805</v>
      </c>
    </row>
    <row r="12894" spans="1:5">
      <c r="A12894" t="s">
        <v>43</v>
      </c>
      <c r="B12894">
        <v>2015</v>
      </c>
      <c r="C12894">
        <v>21</v>
      </c>
      <c r="D12894">
        <v>64</v>
      </c>
      <c r="E12894">
        <v>5640</v>
      </c>
    </row>
    <row r="12895" spans="1:5">
      <c r="A12895" t="s">
        <v>44</v>
      </c>
      <c r="B12895">
        <v>2015</v>
      </c>
      <c r="C12895">
        <v>21</v>
      </c>
      <c r="D12895">
        <v>31</v>
      </c>
      <c r="E12895">
        <v>6795</v>
      </c>
    </row>
    <row r="12896" spans="1:5">
      <c r="A12896" t="s">
        <v>45</v>
      </c>
      <c r="B12896">
        <v>2015</v>
      </c>
      <c r="C12896">
        <v>21</v>
      </c>
      <c r="D12896">
        <v>6</v>
      </c>
      <c r="E12896">
        <v>1042</v>
      </c>
    </row>
    <row r="12897" spans="1:5">
      <c r="A12897" t="s">
        <v>46</v>
      </c>
      <c r="B12897">
        <v>2015</v>
      </c>
      <c r="C12897">
        <v>21</v>
      </c>
      <c r="D12897">
        <v>36</v>
      </c>
      <c r="E12897">
        <v>7652</v>
      </c>
    </row>
    <row r="12898" spans="1:5">
      <c r="A12898" t="s">
        <v>47</v>
      </c>
      <c r="B12898">
        <v>2015</v>
      </c>
      <c r="C12898">
        <v>21</v>
      </c>
      <c r="D12898">
        <v>15</v>
      </c>
      <c r="E12898">
        <v>1856</v>
      </c>
    </row>
    <row r="12899" spans="1:5">
      <c r="A12899" t="s">
        <v>48</v>
      </c>
      <c r="B12899">
        <v>2015</v>
      </c>
      <c r="C12899">
        <v>21</v>
      </c>
      <c r="D12899">
        <v>7</v>
      </c>
      <c r="E12899">
        <v>1853</v>
      </c>
    </row>
    <row r="12900" spans="1:5">
      <c r="A12900" t="s">
        <v>49</v>
      </c>
      <c r="B12900">
        <v>2015</v>
      </c>
      <c r="C12900">
        <v>21</v>
      </c>
      <c r="D12900">
        <v>46</v>
      </c>
      <c r="E12900">
        <v>8679</v>
      </c>
    </row>
    <row r="12901" spans="1:5">
      <c r="A12901" t="s">
        <v>50</v>
      </c>
      <c r="B12901">
        <v>2015</v>
      </c>
      <c r="C12901">
        <v>21</v>
      </c>
      <c r="D12901">
        <v>20</v>
      </c>
      <c r="E12901">
        <v>4125</v>
      </c>
    </row>
    <row r="12902" spans="1:5">
      <c r="A12902" t="s">
        <v>51</v>
      </c>
      <c r="B12902">
        <v>2015</v>
      </c>
      <c r="C12902">
        <v>21</v>
      </c>
      <c r="D12902">
        <v>9</v>
      </c>
      <c r="E12902">
        <v>2220</v>
      </c>
    </row>
    <row r="12903" spans="1:5">
      <c r="A12903" t="s">
        <v>52</v>
      </c>
      <c r="B12903">
        <v>2015</v>
      </c>
      <c r="C12903">
        <v>21</v>
      </c>
      <c r="D12903">
        <v>23</v>
      </c>
      <c r="E12903">
        <v>5724</v>
      </c>
    </row>
    <row r="12904" spans="1:5">
      <c r="A12904" t="s">
        <v>53</v>
      </c>
      <c r="B12904">
        <v>2015</v>
      </c>
      <c r="C12904">
        <v>21</v>
      </c>
      <c r="D12904">
        <v>55</v>
      </c>
      <c r="E12904">
        <v>6421</v>
      </c>
    </row>
    <row r="12905" spans="1:5">
      <c r="A12905" t="s">
        <v>54</v>
      </c>
      <c r="B12905">
        <v>2015</v>
      </c>
      <c r="C12905">
        <v>21</v>
      </c>
      <c r="D12905">
        <v>84</v>
      </c>
      <c r="E12905">
        <v>28803</v>
      </c>
    </row>
    <row r="12906" spans="1:5">
      <c r="A12906" t="s">
        <v>55</v>
      </c>
      <c r="B12906">
        <v>2015</v>
      </c>
      <c r="C12906">
        <v>21</v>
      </c>
      <c r="D12906">
        <v>41</v>
      </c>
      <c r="E12906">
        <v>16780</v>
      </c>
    </row>
    <row r="12907" spans="1:5">
      <c r="A12907" t="s">
        <v>56</v>
      </c>
      <c r="B12907">
        <v>2015</v>
      </c>
      <c r="C12907">
        <v>21</v>
      </c>
      <c r="D12907">
        <v>5</v>
      </c>
      <c r="E12907">
        <v>1089</v>
      </c>
    </row>
    <row r="12908" spans="1:5">
      <c r="A12908" t="s">
        <v>57</v>
      </c>
      <c r="B12908">
        <v>2015</v>
      </c>
      <c r="C12908">
        <v>21</v>
      </c>
      <c r="D12908">
        <v>112</v>
      </c>
      <c r="E12908">
        <v>84760</v>
      </c>
    </row>
    <row r="12909" spans="1:5">
      <c r="A12909" t="s">
        <v>58</v>
      </c>
      <c r="B12909">
        <v>2015</v>
      </c>
      <c r="C12909">
        <v>21</v>
      </c>
      <c r="D12909">
        <v>31</v>
      </c>
      <c r="E12909">
        <v>2811</v>
      </c>
    </row>
    <row r="12910" spans="1:5">
      <c r="A12910" t="s">
        <v>59</v>
      </c>
      <c r="B12910">
        <v>2015</v>
      </c>
      <c r="C12910">
        <v>21</v>
      </c>
      <c r="D12910">
        <v>32</v>
      </c>
      <c r="E12910">
        <v>10992</v>
      </c>
    </row>
    <row r="12911" spans="1:5">
      <c r="A12911" t="s">
        <v>60</v>
      </c>
      <c r="B12911">
        <v>2015</v>
      </c>
      <c r="C12911">
        <v>21</v>
      </c>
      <c r="D12911">
        <v>24</v>
      </c>
      <c r="E12911">
        <v>2050</v>
      </c>
    </row>
    <row r="12912" spans="1:5">
      <c r="A12912" t="s">
        <v>61</v>
      </c>
      <c r="B12912">
        <v>2015</v>
      </c>
      <c r="C12912">
        <v>21</v>
      </c>
      <c r="D12912">
        <v>19</v>
      </c>
      <c r="E12912">
        <v>3323</v>
      </c>
    </row>
    <row r="12913" spans="1:5">
      <c r="A12913" t="s">
        <v>64</v>
      </c>
      <c r="B12913">
        <v>2015</v>
      </c>
      <c r="C12913">
        <v>21</v>
      </c>
      <c r="D12913">
        <v>6</v>
      </c>
      <c r="E12913">
        <v>3915</v>
      </c>
    </row>
    <row r="12914" spans="1:5">
      <c r="A12914" t="s">
        <v>63</v>
      </c>
      <c r="B12914">
        <v>2015</v>
      </c>
      <c r="C12914">
        <v>21</v>
      </c>
      <c r="D12914">
        <v>1</v>
      </c>
      <c r="E12914">
        <v>373</v>
      </c>
    </row>
    <row r="12915" spans="1:5">
      <c r="A12915" t="s">
        <v>62</v>
      </c>
      <c r="B12915">
        <v>2015</v>
      </c>
      <c r="C12915">
        <v>21</v>
      </c>
      <c r="D12915">
        <v>73</v>
      </c>
      <c r="E12915">
        <v>95463</v>
      </c>
    </row>
    <row r="12916" spans="1:5">
      <c r="A12916" t="s">
        <v>6</v>
      </c>
      <c r="B12916">
        <v>2015</v>
      </c>
      <c r="C12916">
        <v>22</v>
      </c>
      <c r="D12916">
        <v>13</v>
      </c>
      <c r="E12916">
        <v>4378</v>
      </c>
    </row>
    <row r="12917" spans="1:5">
      <c r="A12917" t="s">
        <v>12</v>
      </c>
      <c r="B12917">
        <v>2015</v>
      </c>
      <c r="C12917">
        <v>22</v>
      </c>
      <c r="D12917">
        <v>3</v>
      </c>
      <c r="E12917">
        <v>408</v>
      </c>
    </row>
    <row r="12918" spans="1:5">
      <c r="A12918" t="s">
        <v>13</v>
      </c>
      <c r="B12918">
        <v>2015</v>
      </c>
      <c r="C12918">
        <v>22</v>
      </c>
      <c r="D12918">
        <v>52</v>
      </c>
      <c r="E12918">
        <v>19596</v>
      </c>
    </row>
    <row r="12919" spans="1:5">
      <c r="A12919" t="s">
        <v>14</v>
      </c>
      <c r="B12919">
        <v>2015</v>
      </c>
      <c r="C12919">
        <v>22</v>
      </c>
      <c r="D12919">
        <v>7</v>
      </c>
      <c r="E12919">
        <v>2038</v>
      </c>
    </row>
    <row r="12920" spans="1:5">
      <c r="A12920" t="s">
        <v>15</v>
      </c>
      <c r="B12920">
        <v>2015</v>
      </c>
      <c r="C12920">
        <v>22</v>
      </c>
      <c r="D12920">
        <v>98</v>
      </c>
      <c r="E12920">
        <v>31230</v>
      </c>
    </row>
    <row r="12921" spans="1:5">
      <c r="A12921" t="s">
        <v>16</v>
      </c>
      <c r="B12921">
        <v>2015</v>
      </c>
      <c r="C12921">
        <v>22</v>
      </c>
      <c r="D12921">
        <v>5</v>
      </c>
      <c r="E12921">
        <v>2865</v>
      </c>
    </row>
    <row r="12922" spans="1:5">
      <c r="A12922" t="s">
        <v>17</v>
      </c>
      <c r="B12922">
        <v>2015</v>
      </c>
      <c r="C12922">
        <v>22</v>
      </c>
      <c r="D12922">
        <v>13</v>
      </c>
      <c r="E12922">
        <v>2290</v>
      </c>
    </row>
    <row r="12923" spans="1:5">
      <c r="A12923" t="s">
        <v>18</v>
      </c>
      <c r="B12923">
        <v>2015</v>
      </c>
      <c r="C12923">
        <v>22</v>
      </c>
      <c r="D12923">
        <v>7</v>
      </c>
      <c r="E12923">
        <v>1622</v>
      </c>
    </row>
    <row r="12924" spans="1:5">
      <c r="A12924" t="s">
        <v>19</v>
      </c>
      <c r="B12924">
        <v>2015</v>
      </c>
      <c r="C12924">
        <v>22</v>
      </c>
      <c r="D12924">
        <v>1</v>
      </c>
      <c r="E12924">
        <v>395</v>
      </c>
    </row>
    <row r="12925" spans="1:5">
      <c r="A12925" t="s">
        <v>20</v>
      </c>
      <c r="B12925">
        <v>2015</v>
      </c>
      <c r="C12925">
        <v>22</v>
      </c>
      <c r="D12925">
        <v>0</v>
      </c>
      <c r="E12925">
        <v>0</v>
      </c>
    </row>
    <row r="12926" spans="1:5">
      <c r="A12926" t="s">
        <v>21</v>
      </c>
      <c r="B12926">
        <v>2015</v>
      </c>
      <c r="C12926">
        <v>22</v>
      </c>
      <c r="D12926">
        <v>29</v>
      </c>
      <c r="E12926">
        <v>25006</v>
      </c>
    </row>
    <row r="12927" spans="1:5">
      <c r="A12927" t="s">
        <v>22</v>
      </c>
      <c r="B12927">
        <v>2015</v>
      </c>
      <c r="C12927">
        <v>22</v>
      </c>
      <c r="D12927">
        <v>15</v>
      </c>
      <c r="E12927">
        <v>2326</v>
      </c>
    </row>
    <row r="12928" spans="1:5">
      <c r="A12928" t="s">
        <v>23</v>
      </c>
      <c r="B12928">
        <v>2015</v>
      </c>
      <c r="C12928">
        <v>22</v>
      </c>
      <c r="D12928">
        <v>3</v>
      </c>
      <c r="E12928">
        <v>1432</v>
      </c>
    </row>
    <row r="12929" spans="1:5">
      <c r="A12929" t="s">
        <v>24</v>
      </c>
      <c r="B12929">
        <v>2015</v>
      </c>
      <c r="C12929">
        <v>22</v>
      </c>
      <c r="D12929">
        <v>76</v>
      </c>
      <c r="E12929">
        <v>40127</v>
      </c>
    </row>
    <row r="12930" spans="1:5">
      <c r="A12930" t="s">
        <v>25</v>
      </c>
      <c r="B12930">
        <v>2015</v>
      </c>
      <c r="C12930">
        <v>22</v>
      </c>
      <c r="D12930">
        <v>28</v>
      </c>
      <c r="E12930">
        <v>4958</v>
      </c>
    </row>
    <row r="12931" spans="1:5">
      <c r="A12931" t="s">
        <v>26</v>
      </c>
      <c r="B12931">
        <v>2015</v>
      </c>
      <c r="C12931">
        <v>22</v>
      </c>
      <c r="D12931">
        <v>4</v>
      </c>
      <c r="E12931">
        <v>1055</v>
      </c>
    </row>
    <row r="12932" spans="1:5">
      <c r="A12932" t="s">
        <v>27</v>
      </c>
      <c r="B12932">
        <v>2015</v>
      </c>
      <c r="C12932">
        <v>22</v>
      </c>
      <c r="D12932">
        <v>15</v>
      </c>
      <c r="E12932">
        <v>3060</v>
      </c>
    </row>
    <row r="12933" spans="1:5">
      <c r="A12933" t="s">
        <v>28</v>
      </c>
      <c r="B12933">
        <v>2015</v>
      </c>
      <c r="C12933">
        <v>22</v>
      </c>
      <c r="D12933">
        <v>15</v>
      </c>
      <c r="E12933">
        <v>21829</v>
      </c>
    </row>
    <row r="12934" spans="1:5">
      <c r="A12934" t="s">
        <v>29</v>
      </c>
      <c r="B12934">
        <v>2015</v>
      </c>
      <c r="C12934">
        <v>22</v>
      </c>
      <c r="D12934">
        <v>73</v>
      </c>
      <c r="E12934">
        <v>40869</v>
      </c>
    </row>
    <row r="12935" spans="1:5">
      <c r="A12935" t="s">
        <v>30</v>
      </c>
      <c r="B12935">
        <v>2015</v>
      </c>
      <c r="C12935">
        <v>22</v>
      </c>
      <c r="D12935">
        <v>26</v>
      </c>
      <c r="E12935">
        <v>4884</v>
      </c>
    </row>
    <row r="12936" spans="1:5">
      <c r="A12936" t="s">
        <v>31</v>
      </c>
      <c r="B12936">
        <v>2015</v>
      </c>
      <c r="C12936">
        <v>22</v>
      </c>
      <c r="D12936">
        <v>25</v>
      </c>
      <c r="E12936">
        <v>4877</v>
      </c>
    </row>
    <row r="12937" spans="1:5">
      <c r="A12937" t="s">
        <v>32</v>
      </c>
      <c r="B12937">
        <v>2015</v>
      </c>
      <c r="C12937">
        <v>22</v>
      </c>
      <c r="D12937">
        <v>29</v>
      </c>
      <c r="E12937">
        <v>21490</v>
      </c>
    </row>
    <row r="12938" spans="1:5">
      <c r="A12938" t="s">
        <v>33</v>
      </c>
      <c r="B12938">
        <v>2015</v>
      </c>
      <c r="C12938">
        <v>22</v>
      </c>
      <c r="D12938">
        <v>43</v>
      </c>
      <c r="E12938">
        <v>14145</v>
      </c>
    </row>
    <row r="12939" spans="1:5">
      <c r="A12939" t="s">
        <v>34</v>
      </c>
      <c r="B12939">
        <v>2015</v>
      </c>
      <c r="C12939">
        <v>22</v>
      </c>
      <c r="D12939">
        <v>15</v>
      </c>
      <c r="E12939">
        <v>4309</v>
      </c>
    </row>
    <row r="12940" spans="1:5">
      <c r="A12940" t="s">
        <v>35</v>
      </c>
      <c r="B12940">
        <v>2015</v>
      </c>
      <c r="C12940">
        <v>22</v>
      </c>
      <c r="D12940">
        <v>47</v>
      </c>
      <c r="E12940">
        <v>16685</v>
      </c>
    </row>
    <row r="12941" spans="1:5">
      <c r="A12941" t="s">
        <v>36</v>
      </c>
      <c r="B12941">
        <v>2015</v>
      </c>
      <c r="C12941">
        <v>22</v>
      </c>
      <c r="D12941">
        <v>17</v>
      </c>
      <c r="E12941">
        <v>2559</v>
      </c>
    </row>
    <row r="12942" spans="1:5">
      <c r="A12942" t="s">
        <v>37</v>
      </c>
      <c r="B12942">
        <v>2015</v>
      </c>
      <c r="C12942">
        <v>22</v>
      </c>
      <c r="D12942">
        <v>7</v>
      </c>
      <c r="E12942">
        <v>2027</v>
      </c>
    </row>
    <row r="12943" spans="1:5">
      <c r="A12943" t="s">
        <v>38</v>
      </c>
      <c r="B12943">
        <v>2015</v>
      </c>
      <c r="C12943">
        <v>22</v>
      </c>
      <c r="D12943">
        <v>11</v>
      </c>
      <c r="E12943">
        <v>1608</v>
      </c>
    </row>
    <row r="12944" spans="1:5">
      <c r="A12944" t="s">
        <v>39</v>
      </c>
      <c r="B12944">
        <v>2015</v>
      </c>
      <c r="C12944">
        <v>22</v>
      </c>
      <c r="D12944">
        <v>21</v>
      </c>
      <c r="E12944">
        <v>11244</v>
      </c>
    </row>
    <row r="12945" spans="1:5">
      <c r="A12945" t="s">
        <v>40</v>
      </c>
      <c r="B12945">
        <v>2015</v>
      </c>
      <c r="C12945">
        <v>22</v>
      </c>
      <c r="D12945">
        <v>19</v>
      </c>
      <c r="E12945">
        <v>3630</v>
      </c>
    </row>
    <row r="12946" spans="1:5">
      <c r="A12946" t="s">
        <v>41</v>
      </c>
      <c r="B12946">
        <v>2015</v>
      </c>
      <c r="C12946">
        <v>22</v>
      </c>
      <c r="D12946">
        <v>21</v>
      </c>
      <c r="E12946">
        <v>6716</v>
      </c>
    </row>
    <row r="12947" spans="1:5">
      <c r="A12947" t="s">
        <v>42</v>
      </c>
      <c r="B12947">
        <v>2015</v>
      </c>
      <c r="C12947">
        <v>22</v>
      </c>
      <c r="D12947">
        <v>18</v>
      </c>
      <c r="E12947">
        <v>7816</v>
      </c>
    </row>
    <row r="12948" spans="1:5">
      <c r="A12948" t="s">
        <v>43</v>
      </c>
      <c r="B12948">
        <v>2015</v>
      </c>
      <c r="C12948">
        <v>22</v>
      </c>
      <c r="D12948">
        <v>62</v>
      </c>
      <c r="E12948">
        <v>5916</v>
      </c>
    </row>
    <row r="12949" spans="1:5">
      <c r="A12949" t="s">
        <v>44</v>
      </c>
      <c r="B12949">
        <v>2015</v>
      </c>
      <c r="C12949">
        <v>22</v>
      </c>
      <c r="D12949">
        <v>27</v>
      </c>
      <c r="E12949">
        <v>6522</v>
      </c>
    </row>
    <row r="12950" spans="1:5">
      <c r="A12950" t="s">
        <v>45</v>
      </c>
      <c r="B12950">
        <v>2015</v>
      </c>
      <c r="C12950">
        <v>22</v>
      </c>
      <c r="D12950">
        <v>5</v>
      </c>
      <c r="E12950">
        <v>952</v>
      </c>
    </row>
    <row r="12951" spans="1:5">
      <c r="A12951" t="s">
        <v>46</v>
      </c>
      <c r="B12951">
        <v>2015</v>
      </c>
      <c r="C12951">
        <v>22</v>
      </c>
      <c r="D12951">
        <v>27</v>
      </c>
      <c r="E12951">
        <v>7929</v>
      </c>
    </row>
    <row r="12952" spans="1:5">
      <c r="A12952" t="s">
        <v>47</v>
      </c>
      <c r="B12952">
        <v>2015</v>
      </c>
      <c r="C12952">
        <v>22</v>
      </c>
      <c r="D12952">
        <v>12</v>
      </c>
      <c r="E12952">
        <v>1596</v>
      </c>
    </row>
    <row r="12953" spans="1:5">
      <c r="A12953" t="s">
        <v>48</v>
      </c>
      <c r="B12953">
        <v>2015</v>
      </c>
      <c r="C12953">
        <v>22</v>
      </c>
      <c r="D12953">
        <v>7</v>
      </c>
      <c r="E12953">
        <v>2367</v>
      </c>
    </row>
    <row r="12954" spans="1:5">
      <c r="A12954" t="s">
        <v>49</v>
      </c>
      <c r="B12954">
        <v>2015</v>
      </c>
      <c r="C12954">
        <v>22</v>
      </c>
      <c r="D12954">
        <v>46</v>
      </c>
      <c r="E12954">
        <v>10024</v>
      </c>
    </row>
    <row r="12955" spans="1:5">
      <c r="A12955" t="s">
        <v>50</v>
      </c>
      <c r="B12955">
        <v>2015</v>
      </c>
      <c r="C12955">
        <v>22</v>
      </c>
      <c r="D12955">
        <v>19</v>
      </c>
      <c r="E12955">
        <v>4535</v>
      </c>
    </row>
    <row r="12956" spans="1:5">
      <c r="A12956" t="s">
        <v>51</v>
      </c>
      <c r="B12956">
        <v>2015</v>
      </c>
      <c r="C12956">
        <v>22</v>
      </c>
      <c r="D12956">
        <v>7</v>
      </c>
      <c r="E12956">
        <v>1874</v>
      </c>
    </row>
    <row r="12957" spans="1:5">
      <c r="A12957" t="s">
        <v>52</v>
      </c>
      <c r="B12957">
        <v>2015</v>
      </c>
      <c r="C12957">
        <v>22</v>
      </c>
      <c r="D12957">
        <v>23</v>
      </c>
      <c r="E12957">
        <v>5516</v>
      </c>
    </row>
    <row r="12958" spans="1:5">
      <c r="A12958" t="s">
        <v>53</v>
      </c>
      <c r="B12958">
        <v>2015</v>
      </c>
      <c r="C12958">
        <v>22</v>
      </c>
      <c r="D12958">
        <v>61</v>
      </c>
      <c r="E12958">
        <v>8224</v>
      </c>
    </row>
    <row r="12959" spans="1:5">
      <c r="A12959" t="s">
        <v>54</v>
      </c>
      <c r="B12959">
        <v>2015</v>
      </c>
      <c r="C12959">
        <v>22</v>
      </c>
      <c r="D12959">
        <v>80</v>
      </c>
      <c r="E12959">
        <v>18900</v>
      </c>
    </row>
    <row r="12960" spans="1:5">
      <c r="A12960" t="s">
        <v>55</v>
      </c>
      <c r="B12960">
        <v>2015</v>
      </c>
      <c r="C12960">
        <v>22</v>
      </c>
      <c r="D12960">
        <v>40</v>
      </c>
      <c r="E12960">
        <v>17430</v>
      </c>
    </row>
    <row r="12961" spans="1:5">
      <c r="A12961" t="s">
        <v>56</v>
      </c>
      <c r="B12961">
        <v>2015</v>
      </c>
      <c r="C12961">
        <v>22</v>
      </c>
      <c r="D12961">
        <v>3</v>
      </c>
      <c r="E12961">
        <v>617</v>
      </c>
    </row>
    <row r="12962" spans="1:5">
      <c r="A12962" t="s">
        <v>57</v>
      </c>
      <c r="B12962">
        <v>2015</v>
      </c>
      <c r="C12962">
        <v>22</v>
      </c>
      <c r="D12962">
        <v>118</v>
      </c>
      <c r="E12962">
        <v>83602</v>
      </c>
    </row>
    <row r="12963" spans="1:5">
      <c r="A12963" t="s">
        <v>58</v>
      </c>
      <c r="B12963">
        <v>2015</v>
      </c>
      <c r="C12963">
        <v>22</v>
      </c>
      <c r="D12963">
        <v>30</v>
      </c>
      <c r="E12963">
        <v>3470</v>
      </c>
    </row>
    <row r="12964" spans="1:5">
      <c r="A12964" t="s">
        <v>59</v>
      </c>
      <c r="B12964">
        <v>2015</v>
      </c>
      <c r="C12964">
        <v>22</v>
      </c>
      <c r="D12964">
        <v>30</v>
      </c>
      <c r="E12964">
        <v>10614</v>
      </c>
    </row>
    <row r="12965" spans="1:5">
      <c r="A12965" t="s">
        <v>60</v>
      </c>
      <c r="B12965">
        <v>2015</v>
      </c>
      <c r="C12965">
        <v>22</v>
      </c>
      <c r="D12965">
        <v>18</v>
      </c>
      <c r="E12965">
        <v>770</v>
      </c>
    </row>
    <row r="12966" spans="1:5">
      <c r="A12966" t="s">
        <v>61</v>
      </c>
      <c r="B12966">
        <v>2015</v>
      </c>
      <c r="C12966">
        <v>22</v>
      </c>
      <c r="D12966">
        <v>18</v>
      </c>
      <c r="E12966">
        <v>3408</v>
      </c>
    </row>
    <row r="12967" spans="1:5">
      <c r="A12967" t="s">
        <v>64</v>
      </c>
      <c r="B12967">
        <v>2015</v>
      </c>
      <c r="C12967">
        <v>22</v>
      </c>
      <c r="D12967">
        <v>6</v>
      </c>
      <c r="E12967">
        <v>3900</v>
      </c>
    </row>
    <row r="12968" spans="1:5">
      <c r="A12968" t="s">
        <v>63</v>
      </c>
      <c r="B12968">
        <v>2015</v>
      </c>
      <c r="C12968">
        <v>22</v>
      </c>
      <c r="D12968">
        <v>1</v>
      </c>
      <c r="E12968">
        <v>393</v>
      </c>
    </row>
    <row r="12969" spans="1:5">
      <c r="A12969" t="s">
        <v>62</v>
      </c>
      <c r="B12969">
        <v>2015</v>
      </c>
      <c r="C12969">
        <v>22</v>
      </c>
      <c r="D12969">
        <v>83</v>
      </c>
      <c r="E12969">
        <v>95711</v>
      </c>
    </row>
    <row r="12970" spans="1:5">
      <c r="A12970" t="s">
        <v>6</v>
      </c>
      <c r="B12970">
        <v>2015</v>
      </c>
      <c r="C12970">
        <v>23</v>
      </c>
      <c r="D12970">
        <v>13</v>
      </c>
      <c r="E12970">
        <v>4157</v>
      </c>
    </row>
    <row r="12971" spans="1:5">
      <c r="A12971" t="s">
        <v>12</v>
      </c>
      <c r="B12971">
        <v>2015</v>
      </c>
      <c r="C12971">
        <v>23</v>
      </c>
      <c r="D12971">
        <v>3</v>
      </c>
      <c r="E12971">
        <v>435</v>
      </c>
    </row>
    <row r="12972" spans="1:5">
      <c r="A12972" t="s">
        <v>13</v>
      </c>
      <c r="B12972">
        <v>2015</v>
      </c>
      <c r="C12972">
        <v>23</v>
      </c>
      <c r="D12972">
        <v>51</v>
      </c>
      <c r="E12972">
        <v>20076</v>
      </c>
    </row>
    <row r="12973" spans="1:5">
      <c r="A12973" t="s">
        <v>14</v>
      </c>
      <c r="B12973">
        <v>2015</v>
      </c>
      <c r="C12973">
        <v>23</v>
      </c>
      <c r="D12973">
        <v>7</v>
      </c>
      <c r="E12973">
        <v>1988</v>
      </c>
    </row>
    <row r="12974" spans="1:5">
      <c r="A12974" t="s">
        <v>15</v>
      </c>
      <c r="B12974">
        <v>2015</v>
      </c>
      <c r="C12974">
        <v>23</v>
      </c>
      <c r="D12974">
        <v>100</v>
      </c>
      <c r="E12974">
        <v>29378</v>
      </c>
    </row>
    <row r="12975" spans="1:5">
      <c r="A12975" t="s">
        <v>16</v>
      </c>
      <c r="B12975">
        <v>2015</v>
      </c>
      <c r="C12975">
        <v>23</v>
      </c>
      <c r="D12975">
        <v>5</v>
      </c>
      <c r="E12975">
        <v>2878</v>
      </c>
    </row>
    <row r="12976" spans="1:5">
      <c r="A12976" t="s">
        <v>17</v>
      </c>
      <c r="B12976">
        <v>2015</v>
      </c>
      <c r="C12976">
        <v>23</v>
      </c>
      <c r="D12976">
        <v>14</v>
      </c>
      <c r="E12976">
        <v>2295</v>
      </c>
    </row>
    <row r="12977" spans="1:5">
      <c r="A12977" t="s">
        <v>18</v>
      </c>
      <c r="B12977">
        <v>2015</v>
      </c>
      <c r="C12977">
        <v>23</v>
      </c>
      <c r="D12977">
        <v>7</v>
      </c>
      <c r="E12977">
        <v>1451</v>
      </c>
    </row>
    <row r="12978" spans="1:5">
      <c r="A12978" t="s">
        <v>19</v>
      </c>
      <c r="B12978">
        <v>2015</v>
      </c>
      <c r="C12978">
        <v>23</v>
      </c>
      <c r="D12978">
        <v>1</v>
      </c>
      <c r="E12978">
        <v>935</v>
      </c>
    </row>
    <row r="12979" spans="1:5">
      <c r="A12979" t="s">
        <v>20</v>
      </c>
      <c r="B12979">
        <v>2015</v>
      </c>
      <c r="C12979">
        <v>23</v>
      </c>
      <c r="D12979">
        <v>0</v>
      </c>
      <c r="E12979">
        <v>0</v>
      </c>
    </row>
    <row r="12980" spans="1:5">
      <c r="A12980" t="s">
        <v>21</v>
      </c>
      <c r="B12980">
        <v>2015</v>
      </c>
      <c r="C12980">
        <v>23</v>
      </c>
      <c r="D12980">
        <v>26</v>
      </c>
      <c r="E12980">
        <v>23845</v>
      </c>
    </row>
    <row r="12981" spans="1:5">
      <c r="A12981" t="s">
        <v>22</v>
      </c>
      <c r="B12981">
        <v>2015</v>
      </c>
      <c r="C12981">
        <v>23</v>
      </c>
      <c r="D12981">
        <v>15</v>
      </c>
      <c r="E12981">
        <v>1622</v>
      </c>
    </row>
    <row r="12982" spans="1:5">
      <c r="A12982" t="s">
        <v>23</v>
      </c>
      <c r="B12982">
        <v>2015</v>
      </c>
      <c r="C12982">
        <v>23</v>
      </c>
      <c r="D12982">
        <v>3</v>
      </c>
      <c r="E12982">
        <v>1296</v>
      </c>
    </row>
    <row r="12983" spans="1:5">
      <c r="A12983" t="s">
        <v>24</v>
      </c>
      <c r="B12983">
        <v>2015</v>
      </c>
      <c r="C12983">
        <v>23</v>
      </c>
      <c r="D12983">
        <v>79</v>
      </c>
      <c r="E12983">
        <v>41118</v>
      </c>
    </row>
    <row r="12984" spans="1:5">
      <c r="A12984" t="s">
        <v>25</v>
      </c>
      <c r="B12984">
        <v>2015</v>
      </c>
      <c r="C12984">
        <v>23</v>
      </c>
      <c r="D12984">
        <v>27</v>
      </c>
      <c r="E12984">
        <v>4012</v>
      </c>
    </row>
    <row r="12985" spans="1:5">
      <c r="A12985" t="s">
        <v>26</v>
      </c>
      <c r="B12985">
        <v>2015</v>
      </c>
      <c r="C12985">
        <v>23</v>
      </c>
      <c r="D12985">
        <v>4</v>
      </c>
      <c r="E12985">
        <v>1134</v>
      </c>
    </row>
    <row r="12986" spans="1:5">
      <c r="A12986" t="s">
        <v>27</v>
      </c>
      <c r="B12986">
        <v>2015</v>
      </c>
      <c r="C12986">
        <v>23</v>
      </c>
      <c r="D12986">
        <v>14</v>
      </c>
      <c r="E12986">
        <v>3463</v>
      </c>
    </row>
    <row r="12987" spans="1:5">
      <c r="A12987" t="s">
        <v>28</v>
      </c>
      <c r="B12987">
        <v>2015</v>
      </c>
      <c r="C12987">
        <v>23</v>
      </c>
      <c r="D12987">
        <v>11</v>
      </c>
      <c r="E12987">
        <v>20687</v>
      </c>
    </row>
    <row r="12988" spans="1:5">
      <c r="A12988" t="s">
        <v>29</v>
      </c>
      <c r="B12988">
        <v>2015</v>
      </c>
      <c r="C12988">
        <v>23</v>
      </c>
      <c r="D12988">
        <v>60</v>
      </c>
      <c r="E12988">
        <v>37056</v>
      </c>
    </row>
    <row r="12989" spans="1:5">
      <c r="A12989" t="s">
        <v>30</v>
      </c>
      <c r="B12989">
        <v>2015</v>
      </c>
      <c r="C12989">
        <v>23</v>
      </c>
      <c r="D12989">
        <v>26</v>
      </c>
      <c r="E12989">
        <v>5210</v>
      </c>
    </row>
    <row r="12990" spans="1:5">
      <c r="A12990" t="s">
        <v>31</v>
      </c>
      <c r="B12990">
        <v>2015</v>
      </c>
      <c r="C12990">
        <v>23</v>
      </c>
      <c r="D12990">
        <v>14</v>
      </c>
      <c r="E12990">
        <v>4879</v>
      </c>
    </row>
    <row r="12991" spans="1:5">
      <c r="A12991" t="s">
        <v>32</v>
      </c>
      <c r="B12991">
        <v>2015</v>
      </c>
      <c r="C12991">
        <v>23</v>
      </c>
      <c r="D12991">
        <v>27</v>
      </c>
      <c r="E12991">
        <v>21726</v>
      </c>
    </row>
    <row r="12992" spans="1:5">
      <c r="A12992" t="s">
        <v>33</v>
      </c>
      <c r="B12992">
        <v>2015</v>
      </c>
      <c r="C12992">
        <v>23</v>
      </c>
      <c r="D12992">
        <v>43</v>
      </c>
      <c r="E12992">
        <v>12683</v>
      </c>
    </row>
    <row r="12993" spans="1:5">
      <c r="A12993" t="s">
        <v>34</v>
      </c>
      <c r="B12993">
        <v>2015</v>
      </c>
      <c r="C12993">
        <v>23</v>
      </c>
      <c r="D12993">
        <v>15</v>
      </c>
      <c r="E12993">
        <v>4133</v>
      </c>
    </row>
    <row r="12994" spans="1:5">
      <c r="A12994" t="s">
        <v>35</v>
      </c>
      <c r="B12994">
        <v>2015</v>
      </c>
      <c r="C12994">
        <v>23</v>
      </c>
      <c r="D12994">
        <v>46</v>
      </c>
      <c r="E12994">
        <v>17360</v>
      </c>
    </row>
    <row r="12995" spans="1:5">
      <c r="A12995" t="s">
        <v>36</v>
      </c>
      <c r="B12995">
        <v>2015</v>
      </c>
      <c r="C12995">
        <v>23</v>
      </c>
      <c r="D12995">
        <v>16</v>
      </c>
      <c r="E12995">
        <v>2647</v>
      </c>
    </row>
    <row r="12996" spans="1:5">
      <c r="A12996" t="s">
        <v>37</v>
      </c>
      <c r="B12996">
        <v>2015</v>
      </c>
      <c r="C12996">
        <v>23</v>
      </c>
      <c r="D12996">
        <v>4</v>
      </c>
      <c r="E12996">
        <v>537</v>
      </c>
    </row>
    <row r="12997" spans="1:5">
      <c r="A12997" t="s">
        <v>38</v>
      </c>
      <c r="B12997">
        <v>2015</v>
      </c>
      <c r="C12997">
        <v>23</v>
      </c>
      <c r="D12997">
        <v>10</v>
      </c>
      <c r="E12997">
        <v>1499</v>
      </c>
    </row>
    <row r="12998" spans="1:5">
      <c r="A12998" t="s">
        <v>39</v>
      </c>
      <c r="B12998">
        <v>2015</v>
      </c>
      <c r="C12998">
        <v>23</v>
      </c>
      <c r="D12998">
        <v>21</v>
      </c>
      <c r="E12998">
        <v>10706</v>
      </c>
    </row>
    <row r="12999" spans="1:5">
      <c r="A12999" t="s">
        <v>40</v>
      </c>
      <c r="B12999">
        <v>2015</v>
      </c>
      <c r="C12999">
        <v>23</v>
      </c>
      <c r="D12999">
        <v>19</v>
      </c>
      <c r="E12999">
        <v>3620</v>
      </c>
    </row>
    <row r="13000" spans="1:5">
      <c r="A13000" t="s">
        <v>41</v>
      </c>
      <c r="B13000">
        <v>2015</v>
      </c>
      <c r="C13000">
        <v>23</v>
      </c>
      <c r="D13000">
        <v>20</v>
      </c>
      <c r="E13000">
        <v>6264</v>
      </c>
    </row>
    <row r="13001" spans="1:5">
      <c r="A13001" t="s">
        <v>42</v>
      </c>
      <c r="B13001">
        <v>2015</v>
      </c>
      <c r="C13001">
        <v>23</v>
      </c>
      <c r="D13001">
        <v>19</v>
      </c>
      <c r="E13001">
        <v>9004</v>
      </c>
    </row>
    <row r="13002" spans="1:5">
      <c r="A13002" t="s">
        <v>43</v>
      </c>
      <c r="B13002">
        <v>2015</v>
      </c>
      <c r="C13002">
        <v>23</v>
      </c>
      <c r="D13002">
        <v>60</v>
      </c>
      <c r="E13002">
        <v>5863</v>
      </c>
    </row>
    <row r="13003" spans="1:5">
      <c r="A13003" t="s">
        <v>44</v>
      </c>
      <c r="B13003">
        <v>2015</v>
      </c>
      <c r="C13003">
        <v>23</v>
      </c>
      <c r="D13003">
        <v>23</v>
      </c>
      <c r="E13003">
        <v>5731</v>
      </c>
    </row>
    <row r="13004" spans="1:5">
      <c r="A13004" t="s">
        <v>45</v>
      </c>
      <c r="B13004">
        <v>2015</v>
      </c>
      <c r="C13004">
        <v>23</v>
      </c>
      <c r="D13004">
        <v>5</v>
      </c>
      <c r="E13004">
        <v>996</v>
      </c>
    </row>
    <row r="13005" spans="1:5">
      <c r="A13005" t="s">
        <v>46</v>
      </c>
      <c r="B13005">
        <v>2015</v>
      </c>
      <c r="C13005">
        <v>23</v>
      </c>
      <c r="D13005">
        <v>28</v>
      </c>
      <c r="E13005">
        <v>8790</v>
      </c>
    </row>
    <row r="13006" spans="1:5">
      <c r="A13006" t="s">
        <v>47</v>
      </c>
      <c r="B13006">
        <v>2015</v>
      </c>
      <c r="C13006">
        <v>23</v>
      </c>
      <c r="D13006">
        <v>12</v>
      </c>
      <c r="E13006">
        <v>1422</v>
      </c>
    </row>
    <row r="13007" spans="1:5">
      <c r="A13007" t="s">
        <v>48</v>
      </c>
      <c r="B13007">
        <v>2015</v>
      </c>
      <c r="C13007">
        <v>23</v>
      </c>
      <c r="D13007">
        <v>6</v>
      </c>
      <c r="E13007">
        <v>2263</v>
      </c>
    </row>
    <row r="13008" spans="1:5">
      <c r="A13008" t="s">
        <v>49</v>
      </c>
      <c r="B13008">
        <v>2015</v>
      </c>
      <c r="C13008">
        <v>23</v>
      </c>
      <c r="D13008">
        <v>47</v>
      </c>
      <c r="E13008">
        <v>10137</v>
      </c>
    </row>
    <row r="13009" spans="1:5">
      <c r="A13009" t="s">
        <v>50</v>
      </c>
      <c r="B13009">
        <v>2015</v>
      </c>
      <c r="C13009">
        <v>23</v>
      </c>
      <c r="D13009">
        <v>19</v>
      </c>
      <c r="E13009">
        <v>4475</v>
      </c>
    </row>
    <row r="13010" spans="1:5">
      <c r="A13010" t="s">
        <v>51</v>
      </c>
      <c r="B13010">
        <v>2015</v>
      </c>
      <c r="C13010">
        <v>23</v>
      </c>
      <c r="D13010">
        <v>7</v>
      </c>
      <c r="E13010">
        <v>1854</v>
      </c>
    </row>
    <row r="13011" spans="1:5">
      <c r="A13011" t="s">
        <v>52</v>
      </c>
      <c r="B13011">
        <v>2015</v>
      </c>
      <c r="C13011">
        <v>23</v>
      </c>
      <c r="D13011">
        <v>23</v>
      </c>
      <c r="E13011">
        <v>5373</v>
      </c>
    </row>
    <row r="13012" spans="1:5">
      <c r="A13012" t="s">
        <v>53</v>
      </c>
      <c r="B13012">
        <v>2015</v>
      </c>
      <c r="C13012">
        <v>23</v>
      </c>
      <c r="D13012">
        <v>58</v>
      </c>
      <c r="E13012">
        <v>7924</v>
      </c>
    </row>
    <row r="13013" spans="1:5">
      <c r="A13013" t="s">
        <v>54</v>
      </c>
      <c r="B13013">
        <v>2015</v>
      </c>
      <c r="C13013">
        <v>23</v>
      </c>
      <c r="D13013">
        <v>81</v>
      </c>
      <c r="E13013">
        <v>31028</v>
      </c>
    </row>
    <row r="13014" spans="1:5">
      <c r="A13014" t="s">
        <v>55</v>
      </c>
      <c r="B13014">
        <v>2015</v>
      </c>
      <c r="C13014">
        <v>23</v>
      </c>
      <c r="D13014">
        <v>41</v>
      </c>
      <c r="E13014">
        <v>17877</v>
      </c>
    </row>
    <row r="13015" spans="1:5">
      <c r="A13015" t="s">
        <v>56</v>
      </c>
      <c r="B13015">
        <v>2015</v>
      </c>
      <c r="C13015">
        <v>23</v>
      </c>
      <c r="D13015">
        <v>3</v>
      </c>
      <c r="E13015">
        <v>722</v>
      </c>
    </row>
    <row r="13016" spans="1:5">
      <c r="A13016" t="s">
        <v>57</v>
      </c>
      <c r="B13016">
        <v>2015</v>
      </c>
      <c r="C13016">
        <v>23</v>
      </c>
      <c r="D13016">
        <v>109</v>
      </c>
      <c r="E13016">
        <v>76161</v>
      </c>
    </row>
    <row r="13017" spans="1:5">
      <c r="A13017" t="s">
        <v>58</v>
      </c>
      <c r="B13017">
        <v>2015</v>
      </c>
      <c r="C13017">
        <v>23</v>
      </c>
      <c r="D13017">
        <v>30</v>
      </c>
      <c r="E13017">
        <v>3096</v>
      </c>
    </row>
    <row r="13018" spans="1:5">
      <c r="A13018" t="s">
        <v>59</v>
      </c>
      <c r="B13018">
        <v>2015</v>
      </c>
      <c r="C13018">
        <v>23</v>
      </c>
      <c r="D13018">
        <v>28</v>
      </c>
      <c r="E13018">
        <v>10886</v>
      </c>
    </row>
    <row r="13019" spans="1:5">
      <c r="A13019" t="s">
        <v>60</v>
      </c>
      <c r="B13019">
        <v>2015</v>
      </c>
      <c r="C13019">
        <v>23</v>
      </c>
      <c r="D13019">
        <v>23</v>
      </c>
      <c r="E13019">
        <v>2553</v>
      </c>
    </row>
    <row r="13020" spans="1:5">
      <c r="A13020" t="s">
        <v>61</v>
      </c>
      <c r="B13020">
        <v>2015</v>
      </c>
      <c r="C13020">
        <v>23</v>
      </c>
      <c r="D13020">
        <v>17</v>
      </c>
      <c r="E13020">
        <v>3043</v>
      </c>
    </row>
    <row r="13021" spans="1:5">
      <c r="A13021" t="s">
        <v>64</v>
      </c>
      <c r="B13021">
        <v>2015</v>
      </c>
      <c r="C13021">
        <v>23</v>
      </c>
      <c r="D13021">
        <v>7</v>
      </c>
      <c r="E13021">
        <v>5071</v>
      </c>
    </row>
    <row r="13022" spans="1:5">
      <c r="A13022" t="s">
        <v>63</v>
      </c>
      <c r="B13022">
        <v>2015</v>
      </c>
      <c r="C13022">
        <v>23</v>
      </c>
      <c r="D13022">
        <v>1</v>
      </c>
      <c r="E13022">
        <v>347</v>
      </c>
    </row>
    <row r="13023" spans="1:5">
      <c r="A13023" t="s">
        <v>62</v>
      </c>
      <c r="B13023">
        <v>2015</v>
      </c>
      <c r="C13023">
        <v>23</v>
      </c>
      <c r="D13023">
        <v>83</v>
      </c>
      <c r="E13023">
        <v>101400</v>
      </c>
    </row>
    <row r="13024" spans="1:5">
      <c r="A13024" t="s">
        <v>6</v>
      </c>
      <c r="B13024">
        <v>2015</v>
      </c>
      <c r="C13024">
        <v>24</v>
      </c>
      <c r="D13024">
        <v>12</v>
      </c>
      <c r="E13024">
        <v>3972</v>
      </c>
    </row>
    <row r="13025" spans="1:5">
      <c r="A13025" t="s">
        <v>12</v>
      </c>
      <c r="B13025">
        <v>2015</v>
      </c>
      <c r="C13025">
        <v>24</v>
      </c>
      <c r="D13025">
        <v>4</v>
      </c>
      <c r="E13025">
        <v>802</v>
      </c>
    </row>
    <row r="13026" spans="1:5">
      <c r="A13026" t="s">
        <v>13</v>
      </c>
      <c r="B13026">
        <v>2015</v>
      </c>
      <c r="C13026">
        <v>24</v>
      </c>
      <c r="D13026">
        <v>49</v>
      </c>
      <c r="E13026">
        <v>20009</v>
      </c>
    </row>
    <row r="13027" spans="1:5">
      <c r="A13027" t="s">
        <v>14</v>
      </c>
      <c r="B13027">
        <v>2015</v>
      </c>
      <c r="C13027">
        <v>24</v>
      </c>
      <c r="D13027">
        <v>7</v>
      </c>
      <c r="E13027">
        <v>1977</v>
      </c>
    </row>
    <row r="13028" spans="1:5">
      <c r="A13028" t="s">
        <v>15</v>
      </c>
      <c r="B13028">
        <v>2015</v>
      </c>
      <c r="C13028">
        <v>24</v>
      </c>
      <c r="D13028">
        <v>99</v>
      </c>
      <c r="E13028">
        <v>27130</v>
      </c>
    </row>
    <row r="13029" spans="1:5">
      <c r="A13029" t="s">
        <v>16</v>
      </c>
      <c r="B13029">
        <v>2015</v>
      </c>
      <c r="C13029">
        <v>24</v>
      </c>
      <c r="D13029">
        <v>5</v>
      </c>
      <c r="E13029">
        <v>3060</v>
      </c>
    </row>
    <row r="13030" spans="1:5">
      <c r="A13030" t="s">
        <v>17</v>
      </c>
      <c r="B13030">
        <v>2015</v>
      </c>
      <c r="C13030">
        <v>24</v>
      </c>
      <c r="D13030">
        <v>11</v>
      </c>
      <c r="E13030">
        <v>2025</v>
      </c>
    </row>
    <row r="13031" spans="1:5">
      <c r="A13031" t="s">
        <v>18</v>
      </c>
      <c r="B13031">
        <v>2015</v>
      </c>
      <c r="C13031">
        <v>24</v>
      </c>
      <c r="D13031">
        <v>7</v>
      </c>
      <c r="E13031">
        <v>1525</v>
      </c>
    </row>
    <row r="13032" spans="1:5">
      <c r="A13032" t="s">
        <v>19</v>
      </c>
      <c r="B13032">
        <v>2015</v>
      </c>
      <c r="C13032">
        <v>24</v>
      </c>
      <c r="D13032">
        <v>1</v>
      </c>
      <c r="E13032">
        <v>691</v>
      </c>
    </row>
    <row r="13033" spans="1:5">
      <c r="A13033" t="s">
        <v>20</v>
      </c>
      <c r="B13033">
        <v>2015</v>
      </c>
      <c r="C13033">
        <v>24</v>
      </c>
      <c r="D13033">
        <v>0</v>
      </c>
      <c r="E13033">
        <v>0</v>
      </c>
    </row>
    <row r="13034" spans="1:5">
      <c r="A13034" t="s">
        <v>21</v>
      </c>
      <c r="B13034">
        <v>2015</v>
      </c>
      <c r="C13034">
        <v>24</v>
      </c>
      <c r="D13034">
        <v>27</v>
      </c>
      <c r="E13034">
        <v>21322</v>
      </c>
    </row>
    <row r="13035" spans="1:5">
      <c r="A13035" t="s">
        <v>22</v>
      </c>
      <c r="B13035">
        <v>2015</v>
      </c>
      <c r="C13035">
        <v>24</v>
      </c>
      <c r="D13035">
        <v>16</v>
      </c>
      <c r="E13035">
        <v>1814</v>
      </c>
    </row>
    <row r="13036" spans="1:5">
      <c r="A13036" t="s">
        <v>23</v>
      </c>
      <c r="B13036">
        <v>2015</v>
      </c>
      <c r="C13036">
        <v>24</v>
      </c>
      <c r="D13036">
        <v>3</v>
      </c>
      <c r="E13036">
        <v>1432</v>
      </c>
    </row>
    <row r="13037" spans="1:5">
      <c r="A13037" t="s">
        <v>24</v>
      </c>
      <c r="B13037">
        <v>2015</v>
      </c>
      <c r="C13037">
        <v>24</v>
      </c>
      <c r="D13037">
        <v>77</v>
      </c>
      <c r="E13037">
        <v>40497</v>
      </c>
    </row>
    <row r="13038" spans="1:5">
      <c r="A13038" t="s">
        <v>25</v>
      </c>
      <c r="B13038">
        <v>2015</v>
      </c>
      <c r="C13038">
        <v>24</v>
      </c>
      <c r="D13038">
        <v>25</v>
      </c>
      <c r="E13038">
        <v>4313</v>
      </c>
    </row>
    <row r="13039" spans="1:5">
      <c r="A13039" t="s">
        <v>26</v>
      </c>
      <c r="B13039">
        <v>2015</v>
      </c>
      <c r="C13039">
        <v>24</v>
      </c>
      <c r="D13039">
        <v>4</v>
      </c>
      <c r="E13039">
        <v>1019</v>
      </c>
    </row>
    <row r="13040" spans="1:5">
      <c r="A13040" t="s">
        <v>27</v>
      </c>
      <c r="B13040">
        <v>2015</v>
      </c>
      <c r="C13040">
        <v>24</v>
      </c>
      <c r="D13040">
        <v>14</v>
      </c>
      <c r="E13040">
        <v>3318</v>
      </c>
    </row>
    <row r="13041" spans="1:5">
      <c r="A13041" t="s">
        <v>28</v>
      </c>
      <c r="B13041">
        <v>2015</v>
      </c>
      <c r="C13041">
        <v>24</v>
      </c>
      <c r="D13041">
        <v>12</v>
      </c>
      <c r="E13041">
        <v>20459</v>
      </c>
    </row>
    <row r="13042" spans="1:5">
      <c r="A13042" t="s">
        <v>29</v>
      </c>
      <c r="B13042">
        <v>2015</v>
      </c>
      <c r="C13042">
        <v>24</v>
      </c>
      <c r="D13042">
        <v>74</v>
      </c>
      <c r="E13042">
        <v>41877</v>
      </c>
    </row>
    <row r="13043" spans="1:5">
      <c r="A13043" t="s">
        <v>30</v>
      </c>
      <c r="B13043">
        <v>2015</v>
      </c>
      <c r="C13043">
        <v>24</v>
      </c>
      <c r="D13043">
        <v>26</v>
      </c>
      <c r="E13043">
        <v>5253</v>
      </c>
    </row>
    <row r="13044" spans="1:5">
      <c r="A13044" t="s">
        <v>31</v>
      </c>
      <c r="B13044">
        <v>2015</v>
      </c>
      <c r="C13044">
        <v>24</v>
      </c>
      <c r="D13044">
        <v>13</v>
      </c>
      <c r="E13044">
        <v>3806</v>
      </c>
    </row>
    <row r="13045" spans="1:5">
      <c r="A13045" t="s">
        <v>32</v>
      </c>
      <c r="B13045">
        <v>2015</v>
      </c>
      <c r="C13045">
        <v>24</v>
      </c>
      <c r="D13045">
        <v>27</v>
      </c>
      <c r="E13045">
        <v>21720</v>
      </c>
    </row>
    <row r="13046" spans="1:5">
      <c r="A13046" t="s">
        <v>33</v>
      </c>
      <c r="B13046">
        <v>2015</v>
      </c>
      <c r="C13046">
        <v>24</v>
      </c>
      <c r="D13046">
        <v>42</v>
      </c>
      <c r="E13046">
        <v>12051</v>
      </c>
    </row>
    <row r="13047" spans="1:5">
      <c r="A13047" t="s">
        <v>34</v>
      </c>
      <c r="B13047">
        <v>2015</v>
      </c>
      <c r="C13047">
        <v>24</v>
      </c>
      <c r="D13047">
        <v>16</v>
      </c>
      <c r="E13047">
        <v>4636</v>
      </c>
    </row>
    <row r="13048" spans="1:5">
      <c r="A13048" t="s">
        <v>35</v>
      </c>
      <c r="B13048">
        <v>2015</v>
      </c>
      <c r="C13048">
        <v>24</v>
      </c>
      <c r="D13048">
        <v>44</v>
      </c>
      <c r="E13048">
        <v>17026</v>
      </c>
    </row>
    <row r="13049" spans="1:5">
      <c r="A13049" t="s">
        <v>36</v>
      </c>
      <c r="B13049">
        <v>2015</v>
      </c>
      <c r="C13049">
        <v>24</v>
      </c>
      <c r="D13049">
        <v>16</v>
      </c>
      <c r="E13049">
        <v>2626</v>
      </c>
    </row>
    <row r="13050" spans="1:5">
      <c r="A13050" t="s">
        <v>37</v>
      </c>
      <c r="B13050">
        <v>2015</v>
      </c>
      <c r="C13050">
        <v>24</v>
      </c>
      <c r="D13050">
        <v>5</v>
      </c>
      <c r="E13050">
        <v>1664</v>
      </c>
    </row>
    <row r="13051" spans="1:5">
      <c r="A13051" t="s">
        <v>38</v>
      </c>
      <c r="B13051">
        <v>2015</v>
      </c>
      <c r="C13051">
        <v>24</v>
      </c>
      <c r="D13051">
        <v>11</v>
      </c>
      <c r="E13051">
        <v>1873</v>
      </c>
    </row>
    <row r="13052" spans="1:5">
      <c r="A13052" t="s">
        <v>39</v>
      </c>
      <c r="B13052">
        <v>2015</v>
      </c>
      <c r="C13052">
        <v>24</v>
      </c>
      <c r="D13052">
        <v>21</v>
      </c>
      <c r="E13052">
        <v>10231</v>
      </c>
    </row>
    <row r="13053" spans="1:5">
      <c r="A13053" t="s">
        <v>40</v>
      </c>
      <c r="B13053">
        <v>2015</v>
      </c>
      <c r="C13053">
        <v>24</v>
      </c>
      <c r="D13053">
        <v>19</v>
      </c>
      <c r="E13053">
        <v>3390</v>
      </c>
    </row>
    <row r="13054" spans="1:5">
      <c r="A13054" t="s">
        <v>41</v>
      </c>
      <c r="B13054">
        <v>2015</v>
      </c>
      <c r="C13054">
        <v>24</v>
      </c>
      <c r="D13054">
        <v>21</v>
      </c>
      <c r="E13054">
        <v>6673</v>
      </c>
    </row>
    <row r="13055" spans="1:5">
      <c r="A13055" t="s">
        <v>42</v>
      </c>
      <c r="B13055">
        <v>2015</v>
      </c>
      <c r="C13055">
        <v>24</v>
      </c>
      <c r="D13055">
        <v>20</v>
      </c>
      <c r="E13055">
        <v>8029</v>
      </c>
    </row>
    <row r="13056" spans="1:5">
      <c r="A13056" t="s">
        <v>43</v>
      </c>
      <c r="B13056">
        <v>2015</v>
      </c>
      <c r="C13056">
        <v>24</v>
      </c>
      <c r="D13056">
        <v>60</v>
      </c>
      <c r="E13056">
        <v>5886</v>
      </c>
    </row>
    <row r="13057" spans="1:5">
      <c r="A13057" t="s">
        <v>44</v>
      </c>
      <c r="B13057">
        <v>2015</v>
      </c>
      <c r="C13057">
        <v>24</v>
      </c>
      <c r="D13057">
        <v>24</v>
      </c>
      <c r="E13057">
        <v>5868</v>
      </c>
    </row>
    <row r="13058" spans="1:5">
      <c r="A13058" t="s">
        <v>45</v>
      </c>
      <c r="B13058">
        <v>2015</v>
      </c>
      <c r="C13058">
        <v>24</v>
      </c>
      <c r="D13058">
        <v>6</v>
      </c>
      <c r="E13058">
        <v>1110</v>
      </c>
    </row>
    <row r="13059" spans="1:5">
      <c r="A13059" t="s">
        <v>46</v>
      </c>
      <c r="B13059">
        <v>2015</v>
      </c>
      <c r="C13059">
        <v>24</v>
      </c>
      <c r="D13059">
        <v>28</v>
      </c>
      <c r="E13059">
        <v>8759</v>
      </c>
    </row>
    <row r="13060" spans="1:5">
      <c r="A13060" t="s">
        <v>47</v>
      </c>
      <c r="B13060">
        <v>2015</v>
      </c>
      <c r="C13060">
        <v>24</v>
      </c>
      <c r="D13060">
        <v>15</v>
      </c>
      <c r="E13060">
        <v>2124</v>
      </c>
    </row>
    <row r="13061" spans="1:5">
      <c r="A13061" t="s">
        <v>48</v>
      </c>
      <c r="B13061">
        <v>2015</v>
      </c>
      <c r="C13061">
        <v>24</v>
      </c>
      <c r="D13061">
        <v>6</v>
      </c>
      <c r="E13061">
        <v>1270</v>
      </c>
    </row>
    <row r="13062" spans="1:5">
      <c r="A13062" t="s">
        <v>49</v>
      </c>
      <c r="B13062">
        <v>2015</v>
      </c>
      <c r="C13062">
        <v>24</v>
      </c>
      <c r="D13062">
        <v>46</v>
      </c>
      <c r="E13062">
        <v>9734</v>
      </c>
    </row>
    <row r="13063" spans="1:5">
      <c r="A13063" t="s">
        <v>50</v>
      </c>
      <c r="B13063">
        <v>2015</v>
      </c>
      <c r="C13063">
        <v>24</v>
      </c>
      <c r="D13063">
        <v>20</v>
      </c>
      <c r="E13063">
        <v>4518</v>
      </c>
    </row>
    <row r="13064" spans="1:5">
      <c r="A13064" t="s">
        <v>51</v>
      </c>
      <c r="B13064">
        <v>2015</v>
      </c>
      <c r="C13064">
        <v>24</v>
      </c>
      <c r="D13064">
        <v>8</v>
      </c>
      <c r="E13064">
        <v>2068</v>
      </c>
    </row>
    <row r="13065" spans="1:5">
      <c r="A13065" t="s">
        <v>52</v>
      </c>
      <c r="B13065">
        <v>2015</v>
      </c>
      <c r="C13065">
        <v>24</v>
      </c>
      <c r="D13065">
        <v>22</v>
      </c>
      <c r="E13065">
        <v>5576</v>
      </c>
    </row>
    <row r="13066" spans="1:5">
      <c r="A13066" t="s">
        <v>53</v>
      </c>
      <c r="B13066">
        <v>2015</v>
      </c>
      <c r="C13066">
        <v>24</v>
      </c>
      <c r="D13066">
        <v>57</v>
      </c>
      <c r="E13066">
        <v>7425</v>
      </c>
    </row>
    <row r="13067" spans="1:5">
      <c r="A13067" t="s">
        <v>54</v>
      </c>
      <c r="B13067">
        <v>2015</v>
      </c>
      <c r="C13067">
        <v>24</v>
      </c>
      <c r="D13067">
        <v>82</v>
      </c>
      <c r="E13067">
        <v>29170</v>
      </c>
    </row>
    <row r="13068" spans="1:5">
      <c r="A13068" t="s">
        <v>55</v>
      </c>
      <c r="B13068">
        <v>2015</v>
      </c>
      <c r="C13068">
        <v>24</v>
      </c>
      <c r="D13068">
        <v>39</v>
      </c>
      <c r="E13068">
        <v>16253</v>
      </c>
    </row>
    <row r="13069" spans="1:5">
      <c r="A13069" t="s">
        <v>56</v>
      </c>
      <c r="B13069">
        <v>2015</v>
      </c>
      <c r="C13069">
        <v>24</v>
      </c>
      <c r="D13069">
        <v>3</v>
      </c>
      <c r="E13069">
        <v>634</v>
      </c>
    </row>
    <row r="13070" spans="1:5">
      <c r="A13070" t="s">
        <v>57</v>
      </c>
      <c r="B13070">
        <v>2015</v>
      </c>
      <c r="C13070">
        <v>24</v>
      </c>
      <c r="D13070">
        <v>105</v>
      </c>
      <c r="E13070">
        <v>75421</v>
      </c>
    </row>
    <row r="13071" spans="1:5">
      <c r="A13071" t="s">
        <v>58</v>
      </c>
      <c r="B13071">
        <v>2015</v>
      </c>
      <c r="C13071">
        <v>24</v>
      </c>
      <c r="D13071">
        <v>29</v>
      </c>
      <c r="E13071">
        <v>2616</v>
      </c>
    </row>
    <row r="13072" spans="1:5">
      <c r="A13072" t="s">
        <v>59</v>
      </c>
      <c r="B13072">
        <v>2015</v>
      </c>
      <c r="C13072">
        <v>24</v>
      </c>
      <c r="D13072">
        <v>29</v>
      </c>
      <c r="E13072">
        <v>11213</v>
      </c>
    </row>
    <row r="13073" spans="1:5">
      <c r="A13073" t="s">
        <v>60</v>
      </c>
      <c r="B13073">
        <v>2015</v>
      </c>
      <c r="C13073">
        <v>24</v>
      </c>
      <c r="D13073">
        <v>24</v>
      </c>
      <c r="E13073">
        <v>2432</v>
      </c>
    </row>
    <row r="13074" spans="1:5">
      <c r="A13074" t="s">
        <v>61</v>
      </c>
      <c r="B13074">
        <v>2015</v>
      </c>
      <c r="C13074">
        <v>24</v>
      </c>
      <c r="D13074">
        <v>17</v>
      </c>
      <c r="E13074">
        <v>3279</v>
      </c>
    </row>
    <row r="13075" spans="1:5">
      <c r="A13075" t="s">
        <v>64</v>
      </c>
      <c r="B13075">
        <v>2015</v>
      </c>
      <c r="C13075">
        <v>24</v>
      </c>
      <c r="D13075">
        <v>7</v>
      </c>
      <c r="E13075">
        <v>5685</v>
      </c>
    </row>
    <row r="13076" spans="1:5">
      <c r="A13076" t="s">
        <v>63</v>
      </c>
      <c r="B13076">
        <v>2015</v>
      </c>
      <c r="C13076">
        <v>24</v>
      </c>
      <c r="D13076">
        <v>1</v>
      </c>
      <c r="E13076">
        <v>366</v>
      </c>
    </row>
    <row r="13077" spans="1:5">
      <c r="A13077" t="s">
        <v>62</v>
      </c>
      <c r="B13077">
        <v>2015</v>
      </c>
      <c r="C13077">
        <v>24</v>
      </c>
      <c r="D13077">
        <v>80</v>
      </c>
      <c r="E13077">
        <v>99677</v>
      </c>
    </row>
    <row r="13078" spans="1:5">
      <c r="A13078" t="s">
        <v>6</v>
      </c>
      <c r="B13078">
        <v>2015</v>
      </c>
      <c r="C13078">
        <v>25</v>
      </c>
      <c r="D13078">
        <v>12</v>
      </c>
      <c r="E13078">
        <v>4152</v>
      </c>
    </row>
    <row r="13079" spans="1:5">
      <c r="A13079" t="s">
        <v>12</v>
      </c>
      <c r="B13079">
        <v>2015</v>
      </c>
      <c r="C13079">
        <v>25</v>
      </c>
      <c r="D13079">
        <v>4</v>
      </c>
      <c r="E13079">
        <v>919</v>
      </c>
    </row>
    <row r="13080" spans="1:5">
      <c r="A13080" t="s">
        <v>13</v>
      </c>
      <c r="B13080">
        <v>2015</v>
      </c>
      <c r="C13080">
        <v>25</v>
      </c>
      <c r="D13080">
        <v>49</v>
      </c>
      <c r="E13080">
        <v>18797</v>
      </c>
    </row>
    <row r="13081" spans="1:5">
      <c r="A13081" t="s">
        <v>14</v>
      </c>
      <c r="B13081">
        <v>2015</v>
      </c>
      <c r="C13081">
        <v>25</v>
      </c>
      <c r="D13081">
        <v>6</v>
      </c>
      <c r="E13081">
        <v>1107</v>
      </c>
    </row>
    <row r="13082" spans="1:5">
      <c r="A13082" t="s">
        <v>15</v>
      </c>
      <c r="B13082">
        <v>2015</v>
      </c>
      <c r="C13082">
        <v>25</v>
      </c>
      <c r="D13082">
        <v>97</v>
      </c>
      <c r="E13082">
        <v>27667</v>
      </c>
    </row>
    <row r="13083" spans="1:5">
      <c r="A13083" t="s">
        <v>16</v>
      </c>
      <c r="B13083">
        <v>2015</v>
      </c>
      <c r="C13083">
        <v>25</v>
      </c>
      <c r="D13083">
        <v>6</v>
      </c>
      <c r="E13083">
        <v>3122</v>
      </c>
    </row>
    <row r="13084" spans="1:5">
      <c r="A13084" t="s">
        <v>17</v>
      </c>
      <c r="B13084">
        <v>2015</v>
      </c>
      <c r="C13084">
        <v>25</v>
      </c>
      <c r="D13084">
        <v>11</v>
      </c>
      <c r="E13084">
        <v>2273</v>
      </c>
    </row>
    <row r="13085" spans="1:5">
      <c r="A13085" t="s">
        <v>18</v>
      </c>
      <c r="B13085">
        <v>2015</v>
      </c>
      <c r="C13085">
        <v>25</v>
      </c>
      <c r="D13085">
        <v>7</v>
      </c>
      <c r="E13085">
        <v>1429</v>
      </c>
    </row>
    <row r="13086" spans="1:5">
      <c r="A13086" t="s">
        <v>19</v>
      </c>
      <c r="B13086">
        <v>2015</v>
      </c>
      <c r="C13086">
        <v>25</v>
      </c>
      <c r="D13086">
        <v>1</v>
      </c>
      <c r="E13086">
        <v>860</v>
      </c>
    </row>
    <row r="13087" spans="1:5">
      <c r="A13087" t="s">
        <v>20</v>
      </c>
      <c r="B13087">
        <v>2015</v>
      </c>
      <c r="C13087">
        <v>25</v>
      </c>
      <c r="D13087">
        <v>0</v>
      </c>
      <c r="E13087">
        <v>0</v>
      </c>
    </row>
    <row r="13088" spans="1:5">
      <c r="A13088" t="s">
        <v>21</v>
      </c>
      <c r="B13088">
        <v>2015</v>
      </c>
      <c r="C13088">
        <v>25</v>
      </c>
      <c r="D13088">
        <v>26</v>
      </c>
      <c r="E13088">
        <v>20644</v>
      </c>
    </row>
    <row r="13089" spans="1:5">
      <c r="A13089" t="s">
        <v>22</v>
      </c>
      <c r="B13089">
        <v>2015</v>
      </c>
      <c r="C13089">
        <v>25</v>
      </c>
      <c r="D13089">
        <v>15</v>
      </c>
      <c r="E13089">
        <v>1641</v>
      </c>
    </row>
    <row r="13090" spans="1:5">
      <c r="A13090" t="s">
        <v>23</v>
      </c>
      <c r="B13090">
        <v>2015</v>
      </c>
      <c r="C13090">
        <v>25</v>
      </c>
      <c r="D13090">
        <v>3</v>
      </c>
      <c r="E13090">
        <v>1435</v>
      </c>
    </row>
    <row r="13091" spans="1:5">
      <c r="A13091" t="s">
        <v>24</v>
      </c>
      <c r="B13091">
        <v>2015</v>
      </c>
      <c r="C13091">
        <v>25</v>
      </c>
      <c r="D13091">
        <v>78</v>
      </c>
      <c r="E13091">
        <v>44035</v>
      </c>
    </row>
    <row r="13092" spans="1:5">
      <c r="A13092" t="s">
        <v>25</v>
      </c>
      <c r="B13092">
        <v>2015</v>
      </c>
      <c r="C13092">
        <v>25</v>
      </c>
      <c r="D13092">
        <v>25</v>
      </c>
      <c r="E13092">
        <v>3807</v>
      </c>
    </row>
    <row r="13093" spans="1:5">
      <c r="A13093" t="s">
        <v>26</v>
      </c>
      <c r="B13093">
        <v>2015</v>
      </c>
      <c r="C13093">
        <v>25</v>
      </c>
      <c r="D13093">
        <v>4</v>
      </c>
      <c r="E13093">
        <v>1008</v>
      </c>
    </row>
    <row r="13094" spans="1:5">
      <c r="A13094" t="s">
        <v>27</v>
      </c>
      <c r="B13094">
        <v>2015</v>
      </c>
      <c r="C13094">
        <v>25</v>
      </c>
      <c r="D13094">
        <v>14</v>
      </c>
      <c r="E13094">
        <v>3036</v>
      </c>
    </row>
    <row r="13095" spans="1:5">
      <c r="A13095" t="s">
        <v>28</v>
      </c>
      <c r="B13095">
        <v>2015</v>
      </c>
      <c r="C13095">
        <v>25</v>
      </c>
      <c r="D13095">
        <v>11</v>
      </c>
      <c r="E13095">
        <v>20604</v>
      </c>
    </row>
    <row r="13096" spans="1:5">
      <c r="A13096" t="s">
        <v>29</v>
      </c>
      <c r="B13096">
        <v>2015</v>
      </c>
      <c r="C13096">
        <v>25</v>
      </c>
      <c r="D13096">
        <v>71</v>
      </c>
      <c r="E13096">
        <v>41801</v>
      </c>
    </row>
    <row r="13097" spans="1:5">
      <c r="A13097" t="s">
        <v>30</v>
      </c>
      <c r="B13097">
        <v>2015</v>
      </c>
      <c r="C13097">
        <v>25</v>
      </c>
      <c r="D13097">
        <v>25</v>
      </c>
      <c r="E13097">
        <v>4884</v>
      </c>
    </row>
    <row r="13098" spans="1:5">
      <c r="A13098" t="s">
        <v>31</v>
      </c>
      <c r="B13098">
        <v>2015</v>
      </c>
      <c r="C13098">
        <v>25</v>
      </c>
      <c r="D13098">
        <v>13</v>
      </c>
      <c r="E13098">
        <v>3253</v>
      </c>
    </row>
    <row r="13099" spans="1:5">
      <c r="A13099" t="s">
        <v>32</v>
      </c>
      <c r="B13099">
        <v>2015</v>
      </c>
      <c r="C13099">
        <v>25</v>
      </c>
      <c r="D13099">
        <v>25</v>
      </c>
      <c r="E13099">
        <v>18649</v>
      </c>
    </row>
    <row r="13100" spans="1:5">
      <c r="A13100" t="s">
        <v>33</v>
      </c>
      <c r="B13100">
        <v>2015</v>
      </c>
      <c r="C13100">
        <v>25</v>
      </c>
      <c r="D13100">
        <v>40</v>
      </c>
      <c r="E13100">
        <v>10727</v>
      </c>
    </row>
    <row r="13101" spans="1:5">
      <c r="A13101" t="s">
        <v>34</v>
      </c>
      <c r="B13101">
        <v>2015</v>
      </c>
      <c r="C13101">
        <v>25</v>
      </c>
      <c r="D13101">
        <v>14</v>
      </c>
      <c r="E13101">
        <v>4608</v>
      </c>
    </row>
    <row r="13102" spans="1:5">
      <c r="A13102" t="s">
        <v>35</v>
      </c>
      <c r="B13102">
        <v>2015</v>
      </c>
      <c r="C13102">
        <v>25</v>
      </c>
      <c r="D13102">
        <v>45</v>
      </c>
      <c r="E13102">
        <v>16519</v>
      </c>
    </row>
    <row r="13103" spans="1:5">
      <c r="A13103" t="s">
        <v>36</v>
      </c>
      <c r="B13103">
        <v>2015</v>
      </c>
      <c r="C13103">
        <v>25</v>
      </c>
      <c r="D13103">
        <v>16</v>
      </c>
      <c r="E13103">
        <v>2709</v>
      </c>
    </row>
    <row r="13104" spans="1:5">
      <c r="A13104" t="s">
        <v>37</v>
      </c>
      <c r="B13104">
        <v>2015</v>
      </c>
      <c r="C13104">
        <v>25</v>
      </c>
      <c r="D13104">
        <v>5</v>
      </c>
      <c r="E13104">
        <v>1629</v>
      </c>
    </row>
    <row r="13105" spans="1:5">
      <c r="A13105" t="s">
        <v>38</v>
      </c>
      <c r="B13105">
        <v>2015</v>
      </c>
      <c r="C13105">
        <v>25</v>
      </c>
      <c r="D13105">
        <v>11</v>
      </c>
      <c r="E13105">
        <v>1960</v>
      </c>
    </row>
    <row r="13106" spans="1:5">
      <c r="A13106" t="s">
        <v>39</v>
      </c>
      <c r="B13106">
        <v>2015</v>
      </c>
      <c r="C13106">
        <v>25</v>
      </c>
      <c r="D13106">
        <v>20</v>
      </c>
      <c r="E13106">
        <v>11225</v>
      </c>
    </row>
    <row r="13107" spans="1:5">
      <c r="A13107" t="s">
        <v>40</v>
      </c>
      <c r="B13107">
        <v>2015</v>
      </c>
      <c r="C13107">
        <v>25</v>
      </c>
      <c r="D13107">
        <v>19</v>
      </c>
      <c r="E13107">
        <v>3323</v>
      </c>
    </row>
    <row r="13108" spans="1:5">
      <c r="A13108" t="s">
        <v>41</v>
      </c>
      <c r="B13108">
        <v>2015</v>
      </c>
      <c r="C13108">
        <v>25</v>
      </c>
      <c r="D13108">
        <v>21</v>
      </c>
      <c r="E13108">
        <v>5929</v>
      </c>
    </row>
    <row r="13109" spans="1:5">
      <c r="A13109" t="s">
        <v>42</v>
      </c>
      <c r="B13109">
        <v>2015</v>
      </c>
      <c r="C13109">
        <v>25</v>
      </c>
      <c r="D13109">
        <v>20</v>
      </c>
      <c r="E13109">
        <v>9382</v>
      </c>
    </row>
    <row r="13110" spans="1:5">
      <c r="A13110" t="s">
        <v>43</v>
      </c>
      <c r="B13110">
        <v>2015</v>
      </c>
      <c r="C13110">
        <v>25</v>
      </c>
      <c r="D13110">
        <v>61</v>
      </c>
      <c r="E13110">
        <v>5953</v>
      </c>
    </row>
    <row r="13111" spans="1:5">
      <c r="A13111" t="s">
        <v>44</v>
      </c>
      <c r="B13111">
        <v>2015</v>
      </c>
      <c r="C13111">
        <v>25</v>
      </c>
      <c r="D13111">
        <v>23</v>
      </c>
      <c r="E13111">
        <v>5126</v>
      </c>
    </row>
    <row r="13112" spans="1:5">
      <c r="A13112" t="s">
        <v>45</v>
      </c>
      <c r="B13112">
        <v>2015</v>
      </c>
      <c r="C13112">
        <v>25</v>
      </c>
      <c r="D13112">
        <v>6</v>
      </c>
      <c r="E13112">
        <v>1486</v>
      </c>
    </row>
    <row r="13113" spans="1:5">
      <c r="A13113" t="s">
        <v>46</v>
      </c>
      <c r="B13113">
        <v>2015</v>
      </c>
      <c r="C13113">
        <v>25</v>
      </c>
      <c r="D13113">
        <v>25</v>
      </c>
      <c r="E13113">
        <v>7898</v>
      </c>
    </row>
    <row r="13114" spans="1:5">
      <c r="A13114" t="s">
        <v>47</v>
      </c>
      <c r="B13114">
        <v>2015</v>
      </c>
      <c r="C13114">
        <v>25</v>
      </c>
      <c r="D13114">
        <v>15</v>
      </c>
      <c r="E13114">
        <v>2201</v>
      </c>
    </row>
    <row r="13115" spans="1:5">
      <c r="A13115" t="s">
        <v>48</v>
      </c>
      <c r="B13115">
        <v>2015</v>
      </c>
      <c r="C13115">
        <v>25</v>
      </c>
      <c r="D13115">
        <v>6</v>
      </c>
      <c r="E13115">
        <v>1403</v>
      </c>
    </row>
    <row r="13116" spans="1:5">
      <c r="A13116" t="s">
        <v>49</v>
      </c>
      <c r="B13116">
        <v>2015</v>
      </c>
      <c r="C13116">
        <v>25</v>
      </c>
      <c r="D13116">
        <v>46</v>
      </c>
      <c r="E13116">
        <v>9649</v>
      </c>
    </row>
    <row r="13117" spans="1:5">
      <c r="A13117" t="s">
        <v>50</v>
      </c>
      <c r="B13117">
        <v>2015</v>
      </c>
      <c r="C13117">
        <v>25</v>
      </c>
      <c r="D13117">
        <v>19</v>
      </c>
      <c r="E13117">
        <v>4193</v>
      </c>
    </row>
    <row r="13118" spans="1:5">
      <c r="A13118" t="s">
        <v>51</v>
      </c>
      <c r="B13118">
        <v>2015</v>
      </c>
      <c r="C13118">
        <v>25</v>
      </c>
      <c r="D13118">
        <v>6</v>
      </c>
      <c r="E13118">
        <v>1551</v>
      </c>
    </row>
    <row r="13119" spans="1:5">
      <c r="A13119" t="s">
        <v>52</v>
      </c>
      <c r="B13119">
        <v>2015</v>
      </c>
      <c r="C13119">
        <v>25</v>
      </c>
      <c r="D13119">
        <v>22</v>
      </c>
      <c r="E13119">
        <v>5424</v>
      </c>
    </row>
    <row r="13120" spans="1:5">
      <c r="A13120" t="s">
        <v>53</v>
      </c>
      <c r="B13120">
        <v>2015</v>
      </c>
      <c r="C13120">
        <v>25</v>
      </c>
      <c r="D13120">
        <v>54</v>
      </c>
      <c r="E13120">
        <v>6831</v>
      </c>
    </row>
    <row r="13121" spans="1:5">
      <c r="A13121" t="s">
        <v>54</v>
      </c>
      <c r="B13121">
        <v>2015</v>
      </c>
      <c r="C13121">
        <v>25</v>
      </c>
      <c r="D13121">
        <v>84</v>
      </c>
      <c r="E13121">
        <v>30553</v>
      </c>
    </row>
    <row r="13122" spans="1:5">
      <c r="A13122" t="s">
        <v>55</v>
      </c>
      <c r="B13122">
        <v>2015</v>
      </c>
      <c r="C13122">
        <v>25</v>
      </c>
      <c r="D13122">
        <v>40</v>
      </c>
      <c r="E13122">
        <v>16845</v>
      </c>
    </row>
    <row r="13123" spans="1:5">
      <c r="A13123" t="s">
        <v>56</v>
      </c>
      <c r="B13123">
        <v>2015</v>
      </c>
      <c r="C13123">
        <v>25</v>
      </c>
      <c r="D13123">
        <v>3</v>
      </c>
      <c r="E13123">
        <v>574</v>
      </c>
    </row>
    <row r="13124" spans="1:5">
      <c r="A13124" t="s">
        <v>57</v>
      </c>
      <c r="B13124">
        <v>2015</v>
      </c>
      <c r="C13124">
        <v>25</v>
      </c>
      <c r="D13124">
        <v>113</v>
      </c>
      <c r="E13124">
        <v>74396</v>
      </c>
    </row>
    <row r="13125" spans="1:5">
      <c r="A13125" t="s">
        <v>58</v>
      </c>
      <c r="B13125">
        <v>2015</v>
      </c>
      <c r="C13125">
        <v>25</v>
      </c>
      <c r="D13125">
        <v>29</v>
      </c>
      <c r="E13125">
        <v>2641</v>
      </c>
    </row>
    <row r="13126" spans="1:5">
      <c r="A13126" t="s">
        <v>59</v>
      </c>
      <c r="B13126">
        <v>2015</v>
      </c>
      <c r="C13126">
        <v>25</v>
      </c>
      <c r="D13126">
        <v>26</v>
      </c>
      <c r="E13126">
        <v>10285</v>
      </c>
    </row>
    <row r="13127" spans="1:5">
      <c r="A13127" t="s">
        <v>60</v>
      </c>
      <c r="B13127">
        <v>2015</v>
      </c>
      <c r="C13127">
        <v>25</v>
      </c>
      <c r="D13127">
        <v>25</v>
      </c>
      <c r="E13127">
        <v>2539</v>
      </c>
    </row>
    <row r="13128" spans="1:5">
      <c r="A13128" t="s">
        <v>61</v>
      </c>
      <c r="B13128">
        <v>2015</v>
      </c>
      <c r="C13128">
        <v>25</v>
      </c>
      <c r="D13128">
        <v>15</v>
      </c>
      <c r="E13128">
        <v>2721</v>
      </c>
    </row>
    <row r="13129" spans="1:5">
      <c r="A13129" t="s">
        <v>64</v>
      </c>
      <c r="B13129">
        <v>2015</v>
      </c>
      <c r="C13129">
        <v>25</v>
      </c>
      <c r="D13129">
        <v>6</v>
      </c>
      <c r="E13129">
        <v>3719</v>
      </c>
    </row>
    <row r="13130" spans="1:5">
      <c r="A13130" t="s">
        <v>63</v>
      </c>
      <c r="B13130">
        <v>2015</v>
      </c>
      <c r="C13130">
        <v>25</v>
      </c>
      <c r="D13130">
        <v>1</v>
      </c>
      <c r="E13130">
        <v>341</v>
      </c>
    </row>
    <row r="13131" spans="1:5">
      <c r="A13131" t="s">
        <v>62</v>
      </c>
      <c r="B13131">
        <v>2015</v>
      </c>
      <c r="C13131">
        <v>25</v>
      </c>
      <c r="D13131">
        <v>82</v>
      </c>
      <c r="E13131">
        <v>96566</v>
      </c>
    </row>
    <row r="13132" spans="1:5">
      <c r="A13132" t="s">
        <v>6</v>
      </c>
      <c r="B13132">
        <v>2015</v>
      </c>
      <c r="C13132">
        <v>26</v>
      </c>
      <c r="D13132">
        <v>12</v>
      </c>
      <c r="E13132">
        <v>2097</v>
      </c>
    </row>
    <row r="13133" spans="1:5">
      <c r="A13133" t="s">
        <v>12</v>
      </c>
      <c r="B13133">
        <v>2015</v>
      </c>
      <c r="C13133">
        <v>26</v>
      </c>
      <c r="D13133">
        <v>4</v>
      </c>
      <c r="E13133">
        <v>890</v>
      </c>
    </row>
    <row r="13134" spans="1:5">
      <c r="A13134" t="s">
        <v>13</v>
      </c>
      <c r="B13134">
        <v>2015</v>
      </c>
      <c r="C13134">
        <v>26</v>
      </c>
      <c r="D13134">
        <v>49</v>
      </c>
      <c r="E13134">
        <v>16173</v>
      </c>
    </row>
    <row r="13135" spans="1:5">
      <c r="A13135" t="s">
        <v>14</v>
      </c>
      <c r="B13135">
        <v>2015</v>
      </c>
      <c r="C13135">
        <v>26</v>
      </c>
      <c r="D13135">
        <v>6</v>
      </c>
      <c r="E13135">
        <v>899</v>
      </c>
    </row>
    <row r="13136" spans="1:5">
      <c r="A13136" t="s">
        <v>15</v>
      </c>
      <c r="B13136">
        <v>2015</v>
      </c>
      <c r="C13136">
        <v>26</v>
      </c>
      <c r="D13136">
        <v>97</v>
      </c>
      <c r="E13136">
        <v>23952</v>
      </c>
    </row>
    <row r="13137" spans="1:5">
      <c r="A13137" t="s">
        <v>16</v>
      </c>
      <c r="B13137">
        <v>2015</v>
      </c>
      <c r="C13137">
        <v>26</v>
      </c>
      <c r="D13137">
        <v>5</v>
      </c>
      <c r="E13137">
        <v>3217</v>
      </c>
    </row>
    <row r="13138" spans="1:5">
      <c r="A13138" t="s">
        <v>17</v>
      </c>
      <c r="B13138">
        <v>2015</v>
      </c>
      <c r="C13138">
        <v>26</v>
      </c>
      <c r="D13138">
        <v>16</v>
      </c>
      <c r="E13138">
        <v>2367</v>
      </c>
    </row>
    <row r="13139" spans="1:5">
      <c r="A13139" t="s">
        <v>18</v>
      </c>
      <c r="B13139">
        <v>2015</v>
      </c>
      <c r="C13139">
        <v>26</v>
      </c>
      <c r="D13139">
        <v>7</v>
      </c>
      <c r="E13139">
        <v>1289</v>
      </c>
    </row>
    <row r="13140" spans="1:5">
      <c r="A13140" t="s">
        <v>19</v>
      </c>
      <c r="B13140">
        <v>2015</v>
      </c>
      <c r="C13140">
        <v>26</v>
      </c>
      <c r="D13140">
        <v>1</v>
      </c>
      <c r="E13140">
        <v>690</v>
      </c>
    </row>
    <row r="13141" spans="1:5">
      <c r="A13141" t="s">
        <v>20</v>
      </c>
      <c r="B13141">
        <v>2015</v>
      </c>
      <c r="C13141">
        <v>26</v>
      </c>
      <c r="D13141">
        <v>0</v>
      </c>
      <c r="E13141">
        <v>0</v>
      </c>
    </row>
    <row r="13142" spans="1:5">
      <c r="A13142" t="s">
        <v>21</v>
      </c>
      <c r="B13142">
        <v>2015</v>
      </c>
      <c r="C13142">
        <v>26</v>
      </c>
      <c r="D13142">
        <v>27</v>
      </c>
      <c r="E13142">
        <v>20156</v>
      </c>
    </row>
    <row r="13143" spans="1:5">
      <c r="A13143" t="s">
        <v>22</v>
      </c>
      <c r="B13143">
        <v>2015</v>
      </c>
      <c r="C13143">
        <v>26</v>
      </c>
      <c r="D13143">
        <v>15</v>
      </c>
      <c r="E13143">
        <v>1447</v>
      </c>
    </row>
    <row r="13144" spans="1:5">
      <c r="A13144" t="s">
        <v>23</v>
      </c>
      <c r="B13144">
        <v>2015</v>
      </c>
      <c r="C13144">
        <v>26</v>
      </c>
      <c r="D13144">
        <v>3</v>
      </c>
      <c r="E13144">
        <v>1374</v>
      </c>
    </row>
    <row r="13145" spans="1:5">
      <c r="A13145" t="s">
        <v>24</v>
      </c>
      <c r="B13145">
        <v>2015</v>
      </c>
      <c r="C13145">
        <v>26</v>
      </c>
      <c r="D13145">
        <v>72</v>
      </c>
      <c r="E13145">
        <v>40243</v>
      </c>
    </row>
    <row r="13146" spans="1:5">
      <c r="A13146" t="s">
        <v>25</v>
      </c>
      <c r="B13146">
        <v>2015</v>
      </c>
      <c r="C13146">
        <v>26</v>
      </c>
      <c r="D13146">
        <v>24</v>
      </c>
      <c r="E13146">
        <v>2795</v>
      </c>
    </row>
    <row r="13147" spans="1:5">
      <c r="A13147" t="s">
        <v>26</v>
      </c>
      <c r="B13147">
        <v>2015</v>
      </c>
      <c r="C13147">
        <v>26</v>
      </c>
      <c r="D13147">
        <v>4</v>
      </c>
      <c r="E13147">
        <v>868</v>
      </c>
    </row>
    <row r="13148" spans="1:5">
      <c r="A13148" t="s">
        <v>27</v>
      </c>
      <c r="B13148">
        <v>2015</v>
      </c>
      <c r="C13148">
        <v>26</v>
      </c>
      <c r="D13148">
        <v>14</v>
      </c>
      <c r="E13148">
        <v>2999</v>
      </c>
    </row>
    <row r="13149" spans="1:5">
      <c r="A13149" t="s">
        <v>28</v>
      </c>
      <c r="B13149">
        <v>2015</v>
      </c>
      <c r="C13149">
        <v>26</v>
      </c>
      <c r="D13149">
        <v>11</v>
      </c>
      <c r="E13149">
        <v>17991</v>
      </c>
    </row>
    <row r="13150" spans="1:5">
      <c r="A13150" t="s">
        <v>29</v>
      </c>
      <c r="B13150">
        <v>2015</v>
      </c>
      <c r="C13150">
        <v>26</v>
      </c>
      <c r="D13150">
        <v>70</v>
      </c>
      <c r="E13150">
        <v>39098</v>
      </c>
    </row>
    <row r="13151" spans="1:5">
      <c r="A13151" t="s">
        <v>30</v>
      </c>
      <c r="B13151">
        <v>2015</v>
      </c>
      <c r="C13151">
        <v>26</v>
      </c>
      <c r="D13151">
        <v>20</v>
      </c>
      <c r="E13151">
        <v>3855</v>
      </c>
    </row>
    <row r="13152" spans="1:5">
      <c r="A13152" t="s">
        <v>31</v>
      </c>
      <c r="B13152">
        <v>2015</v>
      </c>
      <c r="C13152">
        <v>26</v>
      </c>
      <c r="D13152">
        <v>16</v>
      </c>
      <c r="E13152">
        <v>4620</v>
      </c>
    </row>
    <row r="13153" spans="1:5">
      <c r="A13153" t="s">
        <v>32</v>
      </c>
      <c r="B13153">
        <v>2015</v>
      </c>
      <c r="C13153">
        <v>26</v>
      </c>
      <c r="D13153">
        <v>25</v>
      </c>
      <c r="E13153">
        <v>15550</v>
      </c>
    </row>
    <row r="13154" spans="1:5">
      <c r="A13154" t="s">
        <v>33</v>
      </c>
      <c r="B13154">
        <v>2015</v>
      </c>
      <c r="C13154">
        <v>26</v>
      </c>
      <c r="D13154">
        <v>37</v>
      </c>
      <c r="E13154">
        <v>9726</v>
      </c>
    </row>
    <row r="13155" spans="1:5">
      <c r="A13155" t="s">
        <v>34</v>
      </c>
      <c r="B13155">
        <v>2015</v>
      </c>
      <c r="C13155">
        <v>26</v>
      </c>
      <c r="D13155">
        <v>12</v>
      </c>
      <c r="E13155">
        <v>3688</v>
      </c>
    </row>
    <row r="13156" spans="1:5">
      <c r="A13156" t="s">
        <v>35</v>
      </c>
      <c r="B13156">
        <v>2015</v>
      </c>
      <c r="C13156">
        <v>26</v>
      </c>
      <c r="D13156">
        <v>42</v>
      </c>
      <c r="E13156">
        <v>15421</v>
      </c>
    </row>
    <row r="13157" spans="1:5">
      <c r="A13157" t="s">
        <v>36</v>
      </c>
      <c r="B13157">
        <v>2015</v>
      </c>
      <c r="C13157">
        <v>26</v>
      </c>
      <c r="D13157">
        <v>16</v>
      </c>
      <c r="E13157">
        <v>2260</v>
      </c>
    </row>
    <row r="13158" spans="1:5">
      <c r="A13158" t="s">
        <v>37</v>
      </c>
      <c r="B13158">
        <v>2015</v>
      </c>
      <c r="C13158">
        <v>26</v>
      </c>
      <c r="D13158">
        <v>5</v>
      </c>
      <c r="E13158">
        <v>1309</v>
      </c>
    </row>
    <row r="13159" spans="1:5">
      <c r="A13159" t="s">
        <v>38</v>
      </c>
      <c r="B13159">
        <v>2015</v>
      </c>
      <c r="C13159">
        <v>26</v>
      </c>
      <c r="D13159">
        <v>11</v>
      </c>
      <c r="E13159">
        <v>1608</v>
      </c>
    </row>
    <row r="13160" spans="1:5">
      <c r="A13160" t="s">
        <v>39</v>
      </c>
      <c r="B13160">
        <v>2015</v>
      </c>
      <c r="C13160">
        <v>26</v>
      </c>
      <c r="D13160">
        <v>19</v>
      </c>
      <c r="E13160">
        <v>10054</v>
      </c>
    </row>
    <row r="13161" spans="1:5">
      <c r="A13161" t="s">
        <v>40</v>
      </c>
      <c r="B13161">
        <v>2015</v>
      </c>
      <c r="C13161">
        <v>26</v>
      </c>
      <c r="D13161">
        <v>17</v>
      </c>
      <c r="E13161">
        <v>2741</v>
      </c>
    </row>
    <row r="13162" spans="1:5">
      <c r="A13162" t="s">
        <v>41</v>
      </c>
      <c r="B13162">
        <v>2015</v>
      </c>
      <c r="C13162">
        <v>26</v>
      </c>
      <c r="D13162">
        <v>21</v>
      </c>
      <c r="E13162">
        <v>5109</v>
      </c>
    </row>
    <row r="13163" spans="1:5">
      <c r="A13163" t="s">
        <v>42</v>
      </c>
      <c r="B13163">
        <v>2015</v>
      </c>
      <c r="C13163">
        <v>26</v>
      </c>
      <c r="D13163">
        <v>14</v>
      </c>
      <c r="E13163">
        <v>5062</v>
      </c>
    </row>
    <row r="13164" spans="1:5">
      <c r="A13164" t="s">
        <v>43</v>
      </c>
      <c r="B13164">
        <v>2015</v>
      </c>
      <c r="C13164">
        <v>26</v>
      </c>
      <c r="D13164">
        <v>60</v>
      </c>
      <c r="E13164">
        <v>4866</v>
      </c>
    </row>
    <row r="13165" spans="1:5">
      <c r="A13165" t="s">
        <v>44</v>
      </c>
      <c r="B13165">
        <v>2015</v>
      </c>
      <c r="C13165">
        <v>26</v>
      </c>
      <c r="D13165">
        <v>22</v>
      </c>
      <c r="E13165">
        <v>4205</v>
      </c>
    </row>
    <row r="13166" spans="1:5">
      <c r="A13166" t="s">
        <v>45</v>
      </c>
      <c r="B13166">
        <v>2015</v>
      </c>
      <c r="C13166">
        <v>26</v>
      </c>
      <c r="D13166">
        <v>7</v>
      </c>
      <c r="E13166">
        <v>1349</v>
      </c>
    </row>
    <row r="13167" spans="1:5">
      <c r="A13167" t="s">
        <v>46</v>
      </c>
      <c r="B13167">
        <v>2015</v>
      </c>
      <c r="C13167">
        <v>26</v>
      </c>
      <c r="D13167">
        <v>26</v>
      </c>
      <c r="E13167">
        <v>6622</v>
      </c>
    </row>
    <row r="13168" spans="1:5">
      <c r="A13168" t="s">
        <v>47</v>
      </c>
      <c r="B13168">
        <v>2015</v>
      </c>
      <c r="C13168">
        <v>26</v>
      </c>
      <c r="D13168">
        <v>12</v>
      </c>
      <c r="E13168">
        <v>1066</v>
      </c>
    </row>
    <row r="13169" spans="1:5">
      <c r="A13169" t="s">
        <v>48</v>
      </c>
      <c r="B13169">
        <v>2015</v>
      </c>
      <c r="C13169">
        <v>26</v>
      </c>
      <c r="D13169">
        <v>6</v>
      </c>
      <c r="E13169">
        <v>1168</v>
      </c>
    </row>
    <row r="13170" spans="1:5">
      <c r="A13170" t="s">
        <v>49</v>
      </c>
      <c r="B13170">
        <v>2015</v>
      </c>
      <c r="C13170">
        <v>26</v>
      </c>
      <c r="D13170">
        <v>45</v>
      </c>
      <c r="E13170">
        <v>8747</v>
      </c>
    </row>
    <row r="13171" spans="1:5">
      <c r="A13171" t="s">
        <v>50</v>
      </c>
      <c r="B13171">
        <v>2015</v>
      </c>
      <c r="C13171">
        <v>26</v>
      </c>
      <c r="D13171">
        <v>20</v>
      </c>
      <c r="E13171">
        <v>3928</v>
      </c>
    </row>
    <row r="13172" spans="1:5">
      <c r="A13172" t="s">
        <v>51</v>
      </c>
      <c r="B13172">
        <v>2015</v>
      </c>
      <c r="C13172">
        <v>26</v>
      </c>
      <c r="D13172">
        <v>6</v>
      </c>
      <c r="E13172">
        <v>1139</v>
      </c>
    </row>
    <row r="13173" spans="1:5">
      <c r="A13173" t="s">
        <v>52</v>
      </c>
      <c r="B13173">
        <v>2015</v>
      </c>
      <c r="C13173">
        <v>26</v>
      </c>
      <c r="D13173">
        <v>22</v>
      </c>
      <c r="E13173">
        <v>4602</v>
      </c>
    </row>
    <row r="13174" spans="1:5">
      <c r="A13174" t="s">
        <v>53</v>
      </c>
      <c r="B13174">
        <v>2015</v>
      </c>
      <c r="C13174">
        <v>26</v>
      </c>
      <c r="D13174">
        <v>59</v>
      </c>
      <c r="E13174">
        <v>6688</v>
      </c>
    </row>
    <row r="13175" spans="1:5">
      <c r="A13175" t="s">
        <v>54</v>
      </c>
      <c r="B13175">
        <v>2015</v>
      </c>
      <c r="C13175">
        <v>26</v>
      </c>
      <c r="D13175">
        <v>83</v>
      </c>
      <c r="E13175">
        <v>26197</v>
      </c>
    </row>
    <row r="13176" spans="1:5">
      <c r="A13176" t="s">
        <v>55</v>
      </c>
      <c r="B13176">
        <v>2015</v>
      </c>
      <c r="C13176">
        <v>26</v>
      </c>
      <c r="D13176">
        <v>41</v>
      </c>
      <c r="E13176">
        <v>16291</v>
      </c>
    </row>
    <row r="13177" spans="1:5">
      <c r="A13177" t="s">
        <v>56</v>
      </c>
      <c r="B13177">
        <v>2015</v>
      </c>
      <c r="C13177">
        <v>26</v>
      </c>
      <c r="D13177">
        <v>3</v>
      </c>
      <c r="E13177">
        <v>532</v>
      </c>
    </row>
    <row r="13178" spans="1:5">
      <c r="A13178" t="s">
        <v>57</v>
      </c>
      <c r="B13178">
        <v>2015</v>
      </c>
      <c r="C13178">
        <v>26</v>
      </c>
      <c r="D13178">
        <v>106</v>
      </c>
      <c r="E13178">
        <v>72946</v>
      </c>
    </row>
    <row r="13179" spans="1:5">
      <c r="A13179" t="s">
        <v>58</v>
      </c>
      <c r="B13179">
        <v>2015</v>
      </c>
      <c r="C13179">
        <v>26</v>
      </c>
      <c r="D13179">
        <v>29</v>
      </c>
      <c r="E13179">
        <v>1993</v>
      </c>
    </row>
    <row r="13180" spans="1:5">
      <c r="A13180" t="s">
        <v>59</v>
      </c>
      <c r="B13180">
        <v>2015</v>
      </c>
      <c r="C13180">
        <v>26</v>
      </c>
      <c r="D13180">
        <v>28</v>
      </c>
      <c r="E13180">
        <v>8887</v>
      </c>
    </row>
    <row r="13181" spans="1:5">
      <c r="A13181" t="s">
        <v>60</v>
      </c>
      <c r="B13181">
        <v>2015</v>
      </c>
      <c r="C13181">
        <v>26</v>
      </c>
      <c r="D13181">
        <v>24</v>
      </c>
      <c r="E13181">
        <v>2088</v>
      </c>
    </row>
    <row r="13182" spans="1:5">
      <c r="A13182" t="s">
        <v>61</v>
      </c>
      <c r="B13182">
        <v>2015</v>
      </c>
      <c r="C13182">
        <v>26</v>
      </c>
      <c r="D13182">
        <v>15</v>
      </c>
      <c r="E13182">
        <v>2357</v>
      </c>
    </row>
    <row r="13183" spans="1:5">
      <c r="A13183" t="s">
        <v>64</v>
      </c>
      <c r="B13183">
        <v>2015</v>
      </c>
      <c r="C13183">
        <v>26</v>
      </c>
      <c r="D13183">
        <v>6</v>
      </c>
      <c r="E13183">
        <v>3682</v>
      </c>
    </row>
    <row r="13184" spans="1:5">
      <c r="A13184" t="s">
        <v>63</v>
      </c>
      <c r="B13184">
        <v>2015</v>
      </c>
      <c r="C13184">
        <v>26</v>
      </c>
      <c r="D13184">
        <v>1</v>
      </c>
      <c r="E13184">
        <v>382</v>
      </c>
    </row>
    <row r="13185" spans="1:5">
      <c r="A13185" t="s">
        <v>62</v>
      </c>
      <c r="B13185">
        <v>2015</v>
      </c>
      <c r="C13185">
        <v>26</v>
      </c>
      <c r="D13185">
        <v>80</v>
      </c>
      <c r="E13185">
        <v>90255</v>
      </c>
    </row>
    <row r="13186" spans="1:5">
      <c r="A13186" t="s">
        <v>6</v>
      </c>
      <c r="B13186">
        <v>2015</v>
      </c>
      <c r="C13186">
        <v>27</v>
      </c>
      <c r="D13186">
        <v>12</v>
      </c>
      <c r="E13186">
        <v>4374</v>
      </c>
    </row>
    <row r="13187" spans="1:5">
      <c r="A13187" t="s">
        <v>12</v>
      </c>
      <c r="B13187">
        <v>2015</v>
      </c>
      <c r="C13187">
        <v>27</v>
      </c>
      <c r="D13187">
        <v>4</v>
      </c>
      <c r="E13187">
        <v>822</v>
      </c>
    </row>
    <row r="13188" spans="1:5">
      <c r="A13188" t="s">
        <v>13</v>
      </c>
      <c r="B13188">
        <v>2015</v>
      </c>
      <c r="C13188">
        <v>27</v>
      </c>
      <c r="D13188">
        <v>50</v>
      </c>
      <c r="E13188">
        <v>18834</v>
      </c>
    </row>
    <row r="13189" spans="1:5">
      <c r="A13189" t="s">
        <v>14</v>
      </c>
      <c r="B13189">
        <v>2015</v>
      </c>
      <c r="C13189">
        <v>27</v>
      </c>
      <c r="D13189">
        <v>7</v>
      </c>
      <c r="E13189">
        <v>1965</v>
      </c>
    </row>
    <row r="13190" spans="1:5">
      <c r="A13190" t="s">
        <v>15</v>
      </c>
      <c r="B13190">
        <v>2015</v>
      </c>
      <c r="C13190">
        <v>27</v>
      </c>
      <c r="D13190">
        <v>96</v>
      </c>
      <c r="E13190">
        <v>28205</v>
      </c>
    </row>
    <row r="13191" spans="1:5">
      <c r="A13191" t="s">
        <v>16</v>
      </c>
      <c r="B13191">
        <v>2015</v>
      </c>
      <c r="C13191">
        <v>27</v>
      </c>
      <c r="D13191">
        <v>5</v>
      </c>
      <c r="E13191">
        <v>3020</v>
      </c>
    </row>
    <row r="13192" spans="1:5">
      <c r="A13192" t="s">
        <v>17</v>
      </c>
      <c r="B13192">
        <v>2015</v>
      </c>
      <c r="C13192">
        <v>27</v>
      </c>
      <c r="D13192">
        <v>16</v>
      </c>
      <c r="E13192">
        <v>2497</v>
      </c>
    </row>
    <row r="13193" spans="1:5">
      <c r="A13193" t="s">
        <v>18</v>
      </c>
      <c r="B13193">
        <v>2015</v>
      </c>
      <c r="C13193">
        <v>27</v>
      </c>
      <c r="D13193">
        <v>7</v>
      </c>
      <c r="E13193">
        <v>1509</v>
      </c>
    </row>
    <row r="13194" spans="1:5">
      <c r="A13194" t="s">
        <v>19</v>
      </c>
      <c r="B13194">
        <v>2015</v>
      </c>
      <c r="C13194">
        <v>27</v>
      </c>
      <c r="D13194">
        <v>1</v>
      </c>
      <c r="E13194">
        <v>931</v>
      </c>
    </row>
    <row r="13195" spans="1:5">
      <c r="A13195" t="s">
        <v>20</v>
      </c>
      <c r="B13195">
        <v>2015</v>
      </c>
      <c r="C13195">
        <v>27</v>
      </c>
      <c r="D13195">
        <v>0</v>
      </c>
      <c r="E13195">
        <v>0</v>
      </c>
    </row>
    <row r="13196" spans="1:5">
      <c r="A13196" t="s">
        <v>21</v>
      </c>
      <c r="B13196">
        <v>2015</v>
      </c>
      <c r="C13196">
        <v>27</v>
      </c>
      <c r="D13196">
        <v>26</v>
      </c>
      <c r="E13196">
        <v>21898</v>
      </c>
    </row>
    <row r="13197" spans="1:5">
      <c r="A13197" t="s">
        <v>22</v>
      </c>
      <c r="B13197">
        <v>2015</v>
      </c>
      <c r="C13197">
        <v>27</v>
      </c>
      <c r="D13197">
        <v>15</v>
      </c>
      <c r="E13197">
        <v>1688</v>
      </c>
    </row>
    <row r="13198" spans="1:5">
      <c r="A13198" t="s">
        <v>23</v>
      </c>
      <c r="B13198">
        <v>2015</v>
      </c>
      <c r="C13198">
        <v>27</v>
      </c>
      <c r="D13198">
        <v>3</v>
      </c>
      <c r="E13198">
        <v>1470</v>
      </c>
    </row>
    <row r="13199" spans="1:5">
      <c r="A13199" t="s">
        <v>24</v>
      </c>
      <c r="B13199">
        <v>2015</v>
      </c>
      <c r="C13199">
        <v>27</v>
      </c>
      <c r="D13199">
        <v>69</v>
      </c>
      <c r="E13199">
        <v>41592</v>
      </c>
    </row>
    <row r="13200" spans="1:5">
      <c r="A13200" t="s">
        <v>25</v>
      </c>
      <c r="B13200">
        <v>2015</v>
      </c>
      <c r="C13200">
        <v>27</v>
      </c>
      <c r="D13200">
        <v>23</v>
      </c>
      <c r="E13200">
        <v>3373</v>
      </c>
    </row>
    <row r="13201" spans="1:5">
      <c r="A13201" t="s">
        <v>26</v>
      </c>
      <c r="B13201">
        <v>2015</v>
      </c>
      <c r="C13201">
        <v>27</v>
      </c>
      <c r="D13201">
        <v>4</v>
      </c>
      <c r="E13201">
        <v>951</v>
      </c>
    </row>
    <row r="13202" spans="1:5">
      <c r="A13202" t="s">
        <v>27</v>
      </c>
      <c r="B13202">
        <v>2015</v>
      </c>
      <c r="C13202">
        <v>27</v>
      </c>
      <c r="D13202">
        <v>14</v>
      </c>
      <c r="E13202">
        <v>3363</v>
      </c>
    </row>
    <row r="13203" spans="1:5">
      <c r="A13203" t="s">
        <v>28</v>
      </c>
      <c r="B13203">
        <v>2015</v>
      </c>
      <c r="C13203">
        <v>27</v>
      </c>
      <c r="D13203">
        <v>12</v>
      </c>
      <c r="E13203">
        <v>19559</v>
      </c>
    </row>
    <row r="13204" spans="1:5">
      <c r="A13204" t="s">
        <v>29</v>
      </c>
      <c r="B13204">
        <v>2015</v>
      </c>
      <c r="C13204">
        <v>27</v>
      </c>
      <c r="D13204">
        <v>68</v>
      </c>
      <c r="E13204">
        <v>40224</v>
      </c>
    </row>
    <row r="13205" spans="1:5">
      <c r="A13205" t="s">
        <v>30</v>
      </c>
      <c r="B13205">
        <v>2015</v>
      </c>
      <c r="C13205">
        <v>27</v>
      </c>
      <c r="D13205">
        <v>25</v>
      </c>
      <c r="E13205">
        <v>4916</v>
      </c>
    </row>
    <row r="13206" spans="1:5">
      <c r="A13206" t="s">
        <v>31</v>
      </c>
      <c r="B13206">
        <v>2015</v>
      </c>
      <c r="C13206">
        <v>27</v>
      </c>
      <c r="D13206">
        <v>21</v>
      </c>
      <c r="E13206">
        <v>3687</v>
      </c>
    </row>
    <row r="13207" spans="1:5">
      <c r="A13207" t="s">
        <v>32</v>
      </c>
      <c r="B13207">
        <v>2015</v>
      </c>
      <c r="C13207">
        <v>27</v>
      </c>
      <c r="D13207">
        <v>25</v>
      </c>
      <c r="E13207">
        <v>17979</v>
      </c>
    </row>
    <row r="13208" spans="1:5">
      <c r="A13208" t="s">
        <v>33</v>
      </c>
      <c r="B13208">
        <v>2015</v>
      </c>
      <c r="C13208">
        <v>27</v>
      </c>
      <c r="D13208">
        <v>36</v>
      </c>
      <c r="E13208">
        <v>11601</v>
      </c>
    </row>
    <row r="13209" spans="1:5">
      <c r="A13209" t="s">
        <v>34</v>
      </c>
      <c r="B13209">
        <v>2015</v>
      </c>
      <c r="C13209">
        <v>27</v>
      </c>
      <c r="D13209">
        <v>12</v>
      </c>
      <c r="E13209">
        <v>4784</v>
      </c>
    </row>
    <row r="13210" spans="1:5">
      <c r="A13210" t="s">
        <v>35</v>
      </c>
      <c r="B13210">
        <v>2015</v>
      </c>
      <c r="C13210">
        <v>27</v>
      </c>
      <c r="D13210">
        <v>44</v>
      </c>
      <c r="E13210">
        <v>15220</v>
      </c>
    </row>
    <row r="13211" spans="1:5">
      <c r="A13211" t="s">
        <v>36</v>
      </c>
      <c r="B13211">
        <v>2015</v>
      </c>
      <c r="C13211">
        <v>27</v>
      </c>
      <c r="D13211">
        <v>17</v>
      </c>
      <c r="E13211">
        <v>2691</v>
      </c>
    </row>
    <row r="13212" spans="1:5">
      <c r="A13212" t="s">
        <v>37</v>
      </c>
      <c r="B13212">
        <v>2015</v>
      </c>
      <c r="C13212">
        <v>27</v>
      </c>
      <c r="D13212">
        <v>5</v>
      </c>
      <c r="E13212">
        <v>1819</v>
      </c>
    </row>
    <row r="13213" spans="1:5">
      <c r="A13213" t="s">
        <v>38</v>
      </c>
      <c r="B13213">
        <v>2015</v>
      </c>
      <c r="C13213">
        <v>27</v>
      </c>
      <c r="D13213">
        <v>9</v>
      </c>
      <c r="E13213">
        <v>1363</v>
      </c>
    </row>
    <row r="13214" spans="1:5">
      <c r="A13214" t="s">
        <v>39</v>
      </c>
      <c r="B13214">
        <v>2015</v>
      </c>
      <c r="C13214">
        <v>27</v>
      </c>
      <c r="D13214">
        <v>20</v>
      </c>
      <c r="E13214">
        <v>11181</v>
      </c>
    </row>
    <row r="13215" spans="1:5">
      <c r="A13215" t="s">
        <v>40</v>
      </c>
      <c r="B13215">
        <v>2015</v>
      </c>
      <c r="C13215">
        <v>27</v>
      </c>
      <c r="D13215">
        <v>16</v>
      </c>
      <c r="E13215">
        <v>2559</v>
      </c>
    </row>
    <row r="13216" spans="1:5">
      <c r="A13216" t="s">
        <v>41</v>
      </c>
      <c r="B13216">
        <v>2015</v>
      </c>
      <c r="C13216">
        <v>27</v>
      </c>
      <c r="D13216">
        <v>20</v>
      </c>
      <c r="E13216">
        <v>5497</v>
      </c>
    </row>
    <row r="13217" spans="1:5">
      <c r="A13217" t="s">
        <v>42</v>
      </c>
      <c r="B13217">
        <v>2015</v>
      </c>
      <c r="C13217">
        <v>27</v>
      </c>
      <c r="D13217">
        <v>18</v>
      </c>
      <c r="E13217">
        <v>8188</v>
      </c>
    </row>
    <row r="13218" spans="1:5">
      <c r="A13218" t="s">
        <v>43</v>
      </c>
      <c r="B13218">
        <v>2015</v>
      </c>
      <c r="C13218">
        <v>27</v>
      </c>
      <c r="D13218">
        <v>60</v>
      </c>
      <c r="E13218">
        <v>5396</v>
      </c>
    </row>
    <row r="13219" spans="1:5">
      <c r="A13219" t="s">
        <v>44</v>
      </c>
      <c r="B13219">
        <v>2015</v>
      </c>
      <c r="C13219">
        <v>27</v>
      </c>
      <c r="D13219">
        <v>21</v>
      </c>
      <c r="E13219">
        <v>4899</v>
      </c>
    </row>
    <row r="13220" spans="1:5">
      <c r="A13220" t="s">
        <v>45</v>
      </c>
      <c r="B13220">
        <v>2015</v>
      </c>
      <c r="C13220">
        <v>27</v>
      </c>
      <c r="D13220">
        <v>3</v>
      </c>
      <c r="E13220">
        <v>771</v>
      </c>
    </row>
    <row r="13221" spans="1:5">
      <c r="A13221" t="s">
        <v>46</v>
      </c>
      <c r="B13221">
        <v>2015</v>
      </c>
      <c r="C13221">
        <v>27</v>
      </c>
      <c r="D13221">
        <v>25</v>
      </c>
      <c r="E13221">
        <v>8155</v>
      </c>
    </row>
    <row r="13222" spans="1:5">
      <c r="A13222" t="s">
        <v>47</v>
      </c>
      <c r="B13222">
        <v>2015</v>
      </c>
      <c r="C13222">
        <v>27</v>
      </c>
      <c r="D13222">
        <v>15</v>
      </c>
      <c r="E13222">
        <v>2045</v>
      </c>
    </row>
    <row r="13223" spans="1:5">
      <c r="A13223" t="s">
        <v>48</v>
      </c>
      <c r="B13223">
        <v>2015</v>
      </c>
      <c r="C13223">
        <v>27</v>
      </c>
      <c r="D13223">
        <v>6</v>
      </c>
      <c r="E13223">
        <v>1429</v>
      </c>
    </row>
    <row r="13224" spans="1:5">
      <c r="A13224" t="s">
        <v>49</v>
      </c>
      <c r="B13224">
        <v>2015</v>
      </c>
      <c r="C13224">
        <v>27</v>
      </c>
      <c r="D13224">
        <v>44</v>
      </c>
      <c r="E13224">
        <v>9569</v>
      </c>
    </row>
    <row r="13225" spans="1:5">
      <c r="A13225" t="s">
        <v>50</v>
      </c>
      <c r="B13225">
        <v>2015</v>
      </c>
      <c r="C13225">
        <v>27</v>
      </c>
      <c r="D13225">
        <v>20</v>
      </c>
      <c r="E13225">
        <v>4708</v>
      </c>
    </row>
    <row r="13226" spans="1:5">
      <c r="A13226" t="s">
        <v>51</v>
      </c>
      <c r="B13226">
        <v>2015</v>
      </c>
      <c r="C13226">
        <v>27</v>
      </c>
      <c r="D13226">
        <v>8</v>
      </c>
      <c r="E13226">
        <v>1893</v>
      </c>
    </row>
    <row r="13227" spans="1:5">
      <c r="A13227" t="s">
        <v>52</v>
      </c>
      <c r="B13227">
        <v>2015</v>
      </c>
      <c r="C13227">
        <v>27</v>
      </c>
      <c r="D13227">
        <v>22</v>
      </c>
      <c r="E13227">
        <v>5358</v>
      </c>
    </row>
    <row r="13228" spans="1:5">
      <c r="A13228" t="s">
        <v>53</v>
      </c>
      <c r="B13228">
        <v>2015</v>
      </c>
      <c r="C13228">
        <v>27</v>
      </c>
      <c r="D13228">
        <v>56</v>
      </c>
      <c r="E13228">
        <v>7385</v>
      </c>
    </row>
    <row r="13229" spans="1:5">
      <c r="A13229" t="s">
        <v>54</v>
      </c>
      <c r="B13229">
        <v>2015</v>
      </c>
      <c r="C13229">
        <v>27</v>
      </c>
      <c r="D13229">
        <v>85</v>
      </c>
      <c r="E13229">
        <v>30161</v>
      </c>
    </row>
    <row r="13230" spans="1:5">
      <c r="A13230" t="s">
        <v>55</v>
      </c>
      <c r="B13230">
        <v>2015</v>
      </c>
      <c r="C13230">
        <v>27</v>
      </c>
      <c r="D13230">
        <v>41</v>
      </c>
      <c r="E13230">
        <v>17415</v>
      </c>
    </row>
    <row r="13231" spans="1:5">
      <c r="A13231" t="s">
        <v>56</v>
      </c>
      <c r="B13231">
        <v>2015</v>
      </c>
      <c r="C13231">
        <v>27</v>
      </c>
      <c r="D13231">
        <v>3</v>
      </c>
      <c r="E13231">
        <v>630</v>
      </c>
    </row>
    <row r="13232" spans="1:5">
      <c r="A13232" t="s">
        <v>57</v>
      </c>
      <c r="B13232">
        <v>2015</v>
      </c>
      <c r="C13232">
        <v>27</v>
      </c>
      <c r="D13232">
        <v>111</v>
      </c>
      <c r="E13232">
        <v>74466</v>
      </c>
    </row>
    <row r="13233" spans="1:5">
      <c r="A13233" t="s">
        <v>58</v>
      </c>
      <c r="B13233">
        <v>2015</v>
      </c>
      <c r="C13233">
        <v>27</v>
      </c>
      <c r="D13233">
        <v>30</v>
      </c>
      <c r="E13233">
        <v>2285</v>
      </c>
    </row>
    <row r="13234" spans="1:5">
      <c r="A13234" t="s">
        <v>59</v>
      </c>
      <c r="B13234">
        <v>2015</v>
      </c>
      <c r="C13234">
        <v>27</v>
      </c>
      <c r="D13234">
        <v>29</v>
      </c>
      <c r="E13234">
        <v>11295</v>
      </c>
    </row>
    <row r="13235" spans="1:5">
      <c r="A13235" t="s">
        <v>60</v>
      </c>
      <c r="B13235">
        <v>2015</v>
      </c>
      <c r="C13235">
        <v>27</v>
      </c>
      <c r="D13235">
        <v>23</v>
      </c>
      <c r="E13235">
        <v>2424</v>
      </c>
    </row>
    <row r="13236" spans="1:5">
      <c r="A13236" t="s">
        <v>61</v>
      </c>
      <c r="B13236">
        <v>2015</v>
      </c>
      <c r="C13236">
        <v>27</v>
      </c>
      <c r="D13236">
        <v>15</v>
      </c>
      <c r="E13236">
        <v>2486</v>
      </c>
    </row>
    <row r="13237" spans="1:5">
      <c r="A13237" t="s">
        <v>64</v>
      </c>
      <c r="B13237">
        <v>2015</v>
      </c>
      <c r="C13237">
        <v>27</v>
      </c>
      <c r="D13237">
        <v>8</v>
      </c>
      <c r="E13237">
        <v>5268</v>
      </c>
    </row>
    <row r="13238" spans="1:5">
      <c r="A13238" t="s">
        <v>63</v>
      </c>
      <c r="B13238">
        <v>2015</v>
      </c>
      <c r="C13238">
        <v>27</v>
      </c>
      <c r="D13238">
        <v>1</v>
      </c>
      <c r="E13238">
        <v>361</v>
      </c>
    </row>
    <row r="13239" spans="1:5">
      <c r="A13239" t="s">
        <v>62</v>
      </c>
      <c r="B13239">
        <v>2015</v>
      </c>
      <c r="C13239">
        <v>27</v>
      </c>
      <c r="D13239">
        <v>80</v>
      </c>
      <c r="E13239">
        <v>97440</v>
      </c>
    </row>
    <row r="13240" spans="1:5">
      <c r="A13240" t="s">
        <v>6</v>
      </c>
      <c r="B13240">
        <v>2015</v>
      </c>
      <c r="C13240">
        <v>28</v>
      </c>
      <c r="D13240">
        <v>13</v>
      </c>
      <c r="E13240">
        <v>4300</v>
      </c>
    </row>
    <row r="13241" spans="1:5">
      <c r="A13241" t="s">
        <v>12</v>
      </c>
      <c r="B13241">
        <v>2015</v>
      </c>
      <c r="C13241">
        <v>28</v>
      </c>
      <c r="D13241">
        <v>5</v>
      </c>
      <c r="E13241">
        <v>1058</v>
      </c>
    </row>
    <row r="13242" spans="1:5">
      <c r="A13242" t="s">
        <v>13</v>
      </c>
      <c r="B13242">
        <v>2015</v>
      </c>
      <c r="C13242">
        <v>28</v>
      </c>
      <c r="D13242">
        <v>51</v>
      </c>
      <c r="E13242">
        <v>19310</v>
      </c>
    </row>
    <row r="13243" spans="1:5">
      <c r="A13243" t="s">
        <v>14</v>
      </c>
      <c r="B13243">
        <v>2015</v>
      </c>
      <c r="C13243">
        <v>28</v>
      </c>
      <c r="D13243">
        <v>7</v>
      </c>
      <c r="E13243">
        <v>2142</v>
      </c>
    </row>
    <row r="13244" spans="1:5">
      <c r="A13244" t="s">
        <v>15</v>
      </c>
      <c r="B13244">
        <v>2015</v>
      </c>
      <c r="C13244">
        <v>28</v>
      </c>
      <c r="D13244">
        <v>94</v>
      </c>
      <c r="E13244">
        <v>26689</v>
      </c>
    </row>
    <row r="13245" spans="1:5">
      <c r="A13245" t="s">
        <v>16</v>
      </c>
      <c r="B13245">
        <v>2015</v>
      </c>
      <c r="C13245">
        <v>28</v>
      </c>
      <c r="D13245">
        <v>6</v>
      </c>
      <c r="E13245">
        <v>3010</v>
      </c>
    </row>
    <row r="13246" spans="1:5">
      <c r="A13246" t="s">
        <v>17</v>
      </c>
      <c r="B13246">
        <v>2015</v>
      </c>
      <c r="C13246">
        <v>28</v>
      </c>
      <c r="D13246">
        <v>14</v>
      </c>
      <c r="E13246">
        <v>2820</v>
      </c>
    </row>
    <row r="13247" spans="1:5">
      <c r="A13247" t="s">
        <v>18</v>
      </c>
      <c r="B13247">
        <v>2015</v>
      </c>
      <c r="C13247">
        <v>28</v>
      </c>
      <c r="D13247">
        <v>7</v>
      </c>
      <c r="E13247">
        <v>1576</v>
      </c>
    </row>
    <row r="13248" spans="1:5">
      <c r="A13248" t="s">
        <v>19</v>
      </c>
      <c r="B13248">
        <v>2015</v>
      </c>
      <c r="C13248">
        <v>28</v>
      </c>
      <c r="D13248">
        <v>1</v>
      </c>
      <c r="E13248">
        <v>797</v>
      </c>
    </row>
    <row r="13249" spans="1:5">
      <c r="A13249" t="s">
        <v>20</v>
      </c>
      <c r="B13249">
        <v>2015</v>
      </c>
      <c r="C13249">
        <v>28</v>
      </c>
      <c r="D13249">
        <v>0</v>
      </c>
      <c r="E13249">
        <v>0</v>
      </c>
    </row>
    <row r="13250" spans="1:5">
      <c r="A13250" t="s">
        <v>21</v>
      </c>
      <c r="B13250">
        <v>2015</v>
      </c>
      <c r="C13250">
        <v>28</v>
      </c>
      <c r="D13250">
        <v>27</v>
      </c>
      <c r="E13250">
        <v>22811</v>
      </c>
    </row>
    <row r="13251" spans="1:5">
      <c r="A13251" t="s">
        <v>22</v>
      </c>
      <c r="B13251">
        <v>2015</v>
      </c>
      <c r="C13251">
        <v>28</v>
      </c>
      <c r="D13251">
        <v>15</v>
      </c>
      <c r="E13251">
        <v>1611</v>
      </c>
    </row>
    <row r="13252" spans="1:5">
      <c r="A13252" t="s">
        <v>23</v>
      </c>
      <c r="B13252">
        <v>2015</v>
      </c>
      <c r="C13252">
        <v>28</v>
      </c>
      <c r="D13252">
        <v>3</v>
      </c>
      <c r="E13252">
        <v>1370</v>
      </c>
    </row>
    <row r="13253" spans="1:5">
      <c r="A13253" t="s">
        <v>24</v>
      </c>
      <c r="B13253">
        <v>2015</v>
      </c>
      <c r="C13253">
        <v>28</v>
      </c>
      <c r="D13253">
        <v>68</v>
      </c>
      <c r="E13253">
        <v>42473</v>
      </c>
    </row>
    <row r="13254" spans="1:5">
      <c r="A13254" t="s">
        <v>25</v>
      </c>
      <c r="B13254">
        <v>2015</v>
      </c>
      <c r="C13254">
        <v>28</v>
      </c>
      <c r="D13254">
        <v>24</v>
      </c>
      <c r="E13254">
        <v>3661</v>
      </c>
    </row>
    <row r="13255" spans="1:5">
      <c r="A13255" t="s">
        <v>26</v>
      </c>
      <c r="B13255">
        <v>2015</v>
      </c>
      <c r="C13255">
        <v>28</v>
      </c>
      <c r="D13255">
        <v>4</v>
      </c>
      <c r="E13255">
        <v>862</v>
      </c>
    </row>
    <row r="13256" spans="1:5">
      <c r="A13256" t="s">
        <v>27</v>
      </c>
      <c r="B13256">
        <v>2015</v>
      </c>
      <c r="C13256">
        <v>28</v>
      </c>
      <c r="D13256">
        <v>14</v>
      </c>
      <c r="E13256">
        <v>3294</v>
      </c>
    </row>
    <row r="13257" spans="1:5">
      <c r="A13257" t="s">
        <v>28</v>
      </c>
      <c r="B13257">
        <v>2015</v>
      </c>
      <c r="C13257">
        <v>28</v>
      </c>
      <c r="D13257">
        <v>12</v>
      </c>
      <c r="E13257">
        <v>20017</v>
      </c>
    </row>
    <row r="13258" spans="1:5">
      <c r="A13258" t="s">
        <v>29</v>
      </c>
      <c r="B13258">
        <v>2015</v>
      </c>
      <c r="C13258">
        <v>28</v>
      </c>
      <c r="D13258">
        <v>71</v>
      </c>
      <c r="E13258">
        <v>40998</v>
      </c>
    </row>
    <row r="13259" spans="1:5">
      <c r="A13259" t="s">
        <v>30</v>
      </c>
      <c r="B13259">
        <v>2015</v>
      </c>
      <c r="C13259">
        <v>28</v>
      </c>
      <c r="D13259">
        <v>25</v>
      </c>
      <c r="E13259">
        <v>4731</v>
      </c>
    </row>
    <row r="13260" spans="1:5">
      <c r="A13260" t="s">
        <v>31</v>
      </c>
      <c r="B13260">
        <v>2015</v>
      </c>
      <c r="C13260">
        <v>28</v>
      </c>
      <c r="D13260">
        <v>21</v>
      </c>
      <c r="E13260">
        <v>4034</v>
      </c>
    </row>
    <row r="13261" spans="1:5">
      <c r="A13261" t="s">
        <v>32</v>
      </c>
      <c r="B13261">
        <v>2015</v>
      </c>
      <c r="C13261">
        <v>28</v>
      </c>
      <c r="D13261">
        <v>24</v>
      </c>
      <c r="E13261">
        <v>18485</v>
      </c>
    </row>
    <row r="13262" spans="1:5">
      <c r="A13262" t="s">
        <v>33</v>
      </c>
      <c r="B13262">
        <v>2015</v>
      </c>
      <c r="C13262">
        <v>28</v>
      </c>
      <c r="D13262">
        <v>40</v>
      </c>
      <c r="E13262">
        <v>13120</v>
      </c>
    </row>
    <row r="13263" spans="1:5">
      <c r="A13263" t="s">
        <v>34</v>
      </c>
      <c r="B13263">
        <v>2015</v>
      </c>
      <c r="C13263">
        <v>28</v>
      </c>
      <c r="D13263">
        <v>12</v>
      </c>
      <c r="E13263">
        <v>4638</v>
      </c>
    </row>
    <row r="13264" spans="1:5">
      <c r="A13264" t="s">
        <v>35</v>
      </c>
      <c r="B13264">
        <v>2015</v>
      </c>
      <c r="C13264">
        <v>28</v>
      </c>
      <c r="D13264">
        <v>43</v>
      </c>
      <c r="E13264">
        <v>17211</v>
      </c>
    </row>
    <row r="13265" spans="1:5">
      <c r="A13265" t="s">
        <v>36</v>
      </c>
      <c r="B13265">
        <v>2015</v>
      </c>
      <c r="C13265">
        <v>28</v>
      </c>
      <c r="D13265">
        <v>17</v>
      </c>
      <c r="E13265">
        <v>2684</v>
      </c>
    </row>
    <row r="13266" spans="1:5">
      <c r="A13266" t="s">
        <v>37</v>
      </c>
      <c r="B13266">
        <v>2015</v>
      </c>
      <c r="C13266">
        <v>28</v>
      </c>
      <c r="D13266">
        <v>5</v>
      </c>
      <c r="E13266">
        <v>1747</v>
      </c>
    </row>
    <row r="13267" spans="1:5">
      <c r="A13267" t="s">
        <v>38</v>
      </c>
      <c r="B13267">
        <v>2015</v>
      </c>
      <c r="C13267">
        <v>28</v>
      </c>
      <c r="D13267">
        <v>10</v>
      </c>
      <c r="E13267">
        <v>1392</v>
      </c>
    </row>
    <row r="13268" spans="1:5">
      <c r="A13268" t="s">
        <v>39</v>
      </c>
      <c r="B13268">
        <v>2015</v>
      </c>
      <c r="C13268">
        <v>28</v>
      </c>
      <c r="D13268">
        <v>19</v>
      </c>
      <c r="E13268">
        <v>10917</v>
      </c>
    </row>
    <row r="13269" spans="1:5">
      <c r="A13269" t="s">
        <v>40</v>
      </c>
      <c r="B13269">
        <v>2015</v>
      </c>
      <c r="C13269">
        <v>28</v>
      </c>
      <c r="D13269">
        <v>16</v>
      </c>
      <c r="E13269">
        <v>2914</v>
      </c>
    </row>
    <row r="13270" spans="1:5">
      <c r="A13270" t="s">
        <v>41</v>
      </c>
      <c r="B13270">
        <v>2015</v>
      </c>
      <c r="C13270">
        <v>28</v>
      </c>
      <c r="D13270">
        <v>20</v>
      </c>
      <c r="E13270">
        <v>6469</v>
      </c>
    </row>
    <row r="13271" spans="1:5">
      <c r="A13271" t="s">
        <v>42</v>
      </c>
      <c r="B13271">
        <v>2015</v>
      </c>
      <c r="C13271">
        <v>28</v>
      </c>
      <c r="D13271">
        <v>12</v>
      </c>
      <c r="E13271">
        <v>4307</v>
      </c>
    </row>
    <row r="13272" spans="1:5">
      <c r="A13272" t="s">
        <v>43</v>
      </c>
      <c r="B13272">
        <v>2015</v>
      </c>
      <c r="C13272">
        <v>28</v>
      </c>
      <c r="D13272">
        <v>60</v>
      </c>
      <c r="E13272">
        <v>5852</v>
      </c>
    </row>
    <row r="13273" spans="1:5">
      <c r="A13273" t="s">
        <v>44</v>
      </c>
      <c r="B13273">
        <v>2015</v>
      </c>
      <c r="C13273">
        <v>28</v>
      </c>
      <c r="D13273">
        <v>18</v>
      </c>
      <c r="E13273">
        <v>3272</v>
      </c>
    </row>
    <row r="13274" spans="1:5">
      <c r="A13274" t="s">
        <v>45</v>
      </c>
      <c r="B13274">
        <v>2015</v>
      </c>
      <c r="C13274">
        <v>28</v>
      </c>
      <c r="D13274">
        <v>3</v>
      </c>
      <c r="E13274">
        <v>776</v>
      </c>
    </row>
    <row r="13275" spans="1:5">
      <c r="A13275" t="s">
        <v>46</v>
      </c>
      <c r="B13275">
        <v>2015</v>
      </c>
      <c r="C13275">
        <v>28</v>
      </c>
      <c r="D13275">
        <v>27</v>
      </c>
      <c r="E13275">
        <v>7693</v>
      </c>
    </row>
    <row r="13276" spans="1:5">
      <c r="A13276" t="s">
        <v>47</v>
      </c>
      <c r="B13276">
        <v>2015</v>
      </c>
      <c r="C13276">
        <v>28</v>
      </c>
      <c r="D13276">
        <v>12</v>
      </c>
      <c r="E13276">
        <v>1485</v>
      </c>
    </row>
    <row r="13277" spans="1:5">
      <c r="A13277" t="s">
        <v>48</v>
      </c>
      <c r="B13277">
        <v>2015</v>
      </c>
      <c r="C13277">
        <v>28</v>
      </c>
      <c r="D13277">
        <v>6</v>
      </c>
      <c r="E13277">
        <v>1428</v>
      </c>
    </row>
    <row r="13278" spans="1:5">
      <c r="A13278" t="s">
        <v>49</v>
      </c>
      <c r="B13278">
        <v>2015</v>
      </c>
      <c r="C13278">
        <v>28</v>
      </c>
      <c r="D13278">
        <v>43</v>
      </c>
      <c r="E13278">
        <v>9024</v>
      </c>
    </row>
    <row r="13279" spans="1:5">
      <c r="A13279" t="s">
        <v>50</v>
      </c>
      <c r="B13279">
        <v>2015</v>
      </c>
      <c r="C13279">
        <v>28</v>
      </c>
      <c r="D13279">
        <v>20</v>
      </c>
      <c r="E13279">
        <v>4582</v>
      </c>
    </row>
    <row r="13280" spans="1:5">
      <c r="A13280" t="s">
        <v>51</v>
      </c>
      <c r="B13280">
        <v>2015</v>
      </c>
      <c r="C13280">
        <v>28</v>
      </c>
      <c r="D13280">
        <v>8</v>
      </c>
      <c r="E13280">
        <v>1905</v>
      </c>
    </row>
    <row r="13281" spans="1:5">
      <c r="A13281" t="s">
        <v>52</v>
      </c>
      <c r="B13281">
        <v>2015</v>
      </c>
      <c r="C13281">
        <v>28</v>
      </c>
      <c r="D13281">
        <v>22</v>
      </c>
      <c r="E13281">
        <v>5354</v>
      </c>
    </row>
    <row r="13282" spans="1:5">
      <c r="A13282" t="s">
        <v>53</v>
      </c>
      <c r="B13282">
        <v>2015</v>
      </c>
      <c r="C13282">
        <v>28</v>
      </c>
      <c r="D13282">
        <v>57</v>
      </c>
      <c r="E13282">
        <v>7232</v>
      </c>
    </row>
    <row r="13283" spans="1:5">
      <c r="A13283" t="s">
        <v>54</v>
      </c>
      <c r="B13283">
        <v>2015</v>
      </c>
      <c r="C13283">
        <v>28</v>
      </c>
      <c r="D13283">
        <v>80</v>
      </c>
      <c r="E13283">
        <v>28558</v>
      </c>
    </row>
    <row r="13284" spans="1:5">
      <c r="A13284" t="s">
        <v>55</v>
      </c>
      <c r="B13284">
        <v>2015</v>
      </c>
      <c r="C13284">
        <v>28</v>
      </c>
      <c r="D13284">
        <v>42</v>
      </c>
      <c r="E13284">
        <v>17471</v>
      </c>
    </row>
    <row r="13285" spans="1:5">
      <c r="A13285" t="s">
        <v>56</v>
      </c>
      <c r="B13285">
        <v>2015</v>
      </c>
      <c r="C13285">
        <v>28</v>
      </c>
      <c r="D13285">
        <v>3</v>
      </c>
      <c r="E13285">
        <v>665</v>
      </c>
    </row>
    <row r="13286" spans="1:5">
      <c r="A13286" t="s">
        <v>57</v>
      </c>
      <c r="B13286">
        <v>2015</v>
      </c>
      <c r="C13286">
        <v>28</v>
      </c>
      <c r="D13286">
        <v>104</v>
      </c>
      <c r="E13286">
        <v>75445</v>
      </c>
    </row>
    <row r="13287" spans="1:5">
      <c r="A13287" t="s">
        <v>58</v>
      </c>
      <c r="B13287">
        <v>2015</v>
      </c>
      <c r="C13287">
        <v>28</v>
      </c>
      <c r="D13287">
        <v>30</v>
      </c>
      <c r="E13287">
        <v>2159</v>
      </c>
    </row>
    <row r="13288" spans="1:5">
      <c r="A13288" t="s">
        <v>59</v>
      </c>
      <c r="B13288">
        <v>2015</v>
      </c>
      <c r="C13288">
        <v>28</v>
      </c>
      <c r="D13288">
        <v>28</v>
      </c>
      <c r="E13288">
        <v>10441</v>
      </c>
    </row>
    <row r="13289" spans="1:5">
      <c r="A13289" t="s">
        <v>60</v>
      </c>
      <c r="B13289">
        <v>2015</v>
      </c>
      <c r="C13289">
        <v>28</v>
      </c>
      <c r="D13289">
        <v>24</v>
      </c>
      <c r="E13289">
        <v>2415</v>
      </c>
    </row>
    <row r="13290" spans="1:5">
      <c r="A13290" t="s">
        <v>61</v>
      </c>
      <c r="B13290">
        <v>2015</v>
      </c>
      <c r="C13290">
        <v>28</v>
      </c>
      <c r="D13290">
        <v>14</v>
      </c>
      <c r="E13290">
        <v>2728</v>
      </c>
    </row>
    <row r="13291" spans="1:5">
      <c r="A13291" t="s">
        <v>64</v>
      </c>
      <c r="B13291">
        <v>2015</v>
      </c>
      <c r="C13291">
        <v>28</v>
      </c>
      <c r="D13291">
        <v>7</v>
      </c>
      <c r="E13291">
        <v>4900</v>
      </c>
    </row>
    <row r="13292" spans="1:5">
      <c r="A13292" t="s">
        <v>63</v>
      </c>
      <c r="B13292">
        <v>2015</v>
      </c>
      <c r="C13292">
        <v>28</v>
      </c>
      <c r="D13292">
        <v>1</v>
      </c>
      <c r="E13292">
        <v>336</v>
      </c>
    </row>
    <row r="13293" spans="1:5">
      <c r="A13293" t="s">
        <v>62</v>
      </c>
      <c r="B13293">
        <v>2015</v>
      </c>
      <c r="C13293">
        <v>28</v>
      </c>
      <c r="D13293">
        <v>80</v>
      </c>
      <c r="E13293">
        <v>95979</v>
      </c>
    </row>
    <row r="13294" spans="1:5">
      <c r="A13294" t="s">
        <v>6</v>
      </c>
      <c r="B13294">
        <v>2015</v>
      </c>
      <c r="C13294">
        <v>29</v>
      </c>
      <c r="D13294">
        <v>14</v>
      </c>
      <c r="E13294">
        <v>4402</v>
      </c>
    </row>
    <row r="13295" spans="1:5">
      <c r="A13295" t="s">
        <v>12</v>
      </c>
      <c r="B13295">
        <v>2015</v>
      </c>
      <c r="C13295">
        <v>29</v>
      </c>
      <c r="D13295">
        <v>5</v>
      </c>
      <c r="E13295">
        <v>1058</v>
      </c>
    </row>
    <row r="13296" spans="1:5">
      <c r="A13296" t="s">
        <v>13</v>
      </c>
      <c r="B13296">
        <v>2015</v>
      </c>
      <c r="C13296">
        <v>29</v>
      </c>
      <c r="D13296">
        <v>49</v>
      </c>
      <c r="E13296">
        <v>19006</v>
      </c>
    </row>
    <row r="13297" spans="1:5">
      <c r="A13297" t="s">
        <v>14</v>
      </c>
      <c r="B13297">
        <v>2015</v>
      </c>
      <c r="C13297">
        <v>29</v>
      </c>
      <c r="D13297">
        <v>6</v>
      </c>
      <c r="E13297">
        <v>968</v>
      </c>
    </row>
    <row r="13298" spans="1:5">
      <c r="A13298" t="s">
        <v>15</v>
      </c>
      <c r="B13298">
        <v>2015</v>
      </c>
      <c r="C13298">
        <v>29</v>
      </c>
      <c r="D13298">
        <v>96</v>
      </c>
      <c r="E13298">
        <v>27226</v>
      </c>
    </row>
    <row r="13299" spans="1:5">
      <c r="A13299" t="s">
        <v>16</v>
      </c>
      <c r="B13299">
        <v>2015</v>
      </c>
      <c r="C13299">
        <v>29</v>
      </c>
      <c r="D13299">
        <v>6</v>
      </c>
      <c r="E13299">
        <v>3046</v>
      </c>
    </row>
    <row r="13300" spans="1:5">
      <c r="A13300" t="s">
        <v>17</v>
      </c>
      <c r="B13300">
        <v>2015</v>
      </c>
      <c r="C13300">
        <v>29</v>
      </c>
      <c r="D13300">
        <v>12</v>
      </c>
      <c r="E13300">
        <v>2604</v>
      </c>
    </row>
    <row r="13301" spans="1:5">
      <c r="A13301" t="s">
        <v>18</v>
      </c>
      <c r="B13301">
        <v>2015</v>
      </c>
      <c r="C13301">
        <v>29</v>
      </c>
      <c r="D13301">
        <v>7</v>
      </c>
      <c r="E13301">
        <v>1584</v>
      </c>
    </row>
    <row r="13302" spans="1:5">
      <c r="A13302" t="s">
        <v>19</v>
      </c>
      <c r="B13302">
        <v>2015</v>
      </c>
      <c r="C13302">
        <v>29</v>
      </c>
      <c r="D13302">
        <v>1</v>
      </c>
      <c r="E13302">
        <v>852</v>
      </c>
    </row>
    <row r="13303" spans="1:5">
      <c r="A13303" t="s">
        <v>20</v>
      </c>
      <c r="B13303">
        <v>2015</v>
      </c>
      <c r="C13303">
        <v>29</v>
      </c>
      <c r="D13303">
        <v>0</v>
      </c>
      <c r="E13303">
        <v>0</v>
      </c>
    </row>
    <row r="13304" spans="1:5">
      <c r="A13304" t="s">
        <v>21</v>
      </c>
      <c r="B13304">
        <v>2015</v>
      </c>
      <c r="C13304">
        <v>29</v>
      </c>
      <c r="D13304">
        <v>27</v>
      </c>
      <c r="E13304">
        <v>23282</v>
      </c>
    </row>
    <row r="13305" spans="1:5">
      <c r="A13305" t="s">
        <v>22</v>
      </c>
      <c r="B13305">
        <v>2015</v>
      </c>
      <c r="C13305">
        <v>29</v>
      </c>
      <c r="D13305">
        <v>14</v>
      </c>
      <c r="E13305">
        <v>1609</v>
      </c>
    </row>
    <row r="13306" spans="1:5">
      <c r="A13306" t="s">
        <v>23</v>
      </c>
      <c r="B13306">
        <v>2015</v>
      </c>
      <c r="C13306">
        <v>29</v>
      </c>
      <c r="D13306">
        <v>3</v>
      </c>
      <c r="E13306">
        <v>1323</v>
      </c>
    </row>
    <row r="13307" spans="1:5">
      <c r="A13307" t="s">
        <v>24</v>
      </c>
      <c r="B13307">
        <v>2015</v>
      </c>
      <c r="C13307">
        <v>29</v>
      </c>
      <c r="D13307">
        <v>65</v>
      </c>
      <c r="E13307">
        <v>41467</v>
      </c>
    </row>
    <row r="13308" spans="1:5">
      <c r="A13308" t="s">
        <v>25</v>
      </c>
      <c r="B13308">
        <v>2015</v>
      </c>
      <c r="C13308">
        <v>29</v>
      </c>
      <c r="D13308">
        <v>23</v>
      </c>
      <c r="E13308">
        <v>3911</v>
      </c>
    </row>
    <row r="13309" spans="1:5">
      <c r="A13309" t="s">
        <v>26</v>
      </c>
      <c r="B13309">
        <v>2015</v>
      </c>
      <c r="C13309">
        <v>29</v>
      </c>
      <c r="D13309">
        <v>4</v>
      </c>
      <c r="E13309">
        <v>1013</v>
      </c>
    </row>
    <row r="13310" spans="1:5">
      <c r="A13310" t="s">
        <v>27</v>
      </c>
      <c r="B13310">
        <v>2015</v>
      </c>
      <c r="C13310">
        <v>29</v>
      </c>
      <c r="D13310">
        <v>14</v>
      </c>
      <c r="E13310">
        <v>3370</v>
      </c>
    </row>
    <row r="13311" spans="1:5">
      <c r="A13311" t="s">
        <v>28</v>
      </c>
      <c r="B13311">
        <v>2015</v>
      </c>
      <c r="C13311">
        <v>29</v>
      </c>
      <c r="D13311">
        <v>13</v>
      </c>
      <c r="E13311">
        <v>19988</v>
      </c>
    </row>
    <row r="13312" spans="1:5">
      <c r="A13312" t="s">
        <v>29</v>
      </c>
      <c r="B13312">
        <v>2015</v>
      </c>
      <c r="C13312">
        <v>29</v>
      </c>
      <c r="D13312">
        <v>68</v>
      </c>
      <c r="E13312">
        <v>35513</v>
      </c>
    </row>
    <row r="13313" spans="1:5">
      <c r="A13313" t="s">
        <v>30</v>
      </c>
      <c r="B13313">
        <v>2015</v>
      </c>
      <c r="C13313">
        <v>29</v>
      </c>
      <c r="D13313">
        <v>25</v>
      </c>
      <c r="E13313">
        <v>4912</v>
      </c>
    </row>
    <row r="13314" spans="1:5">
      <c r="A13314" t="s">
        <v>31</v>
      </c>
      <c r="B13314">
        <v>2015</v>
      </c>
      <c r="C13314">
        <v>29</v>
      </c>
      <c r="D13314">
        <v>22</v>
      </c>
      <c r="E13314">
        <v>5058</v>
      </c>
    </row>
    <row r="13315" spans="1:5">
      <c r="A13315" t="s">
        <v>32</v>
      </c>
      <c r="B13315">
        <v>2015</v>
      </c>
      <c r="C13315">
        <v>29</v>
      </c>
      <c r="D13315">
        <v>24</v>
      </c>
      <c r="E13315">
        <v>18121</v>
      </c>
    </row>
    <row r="13316" spans="1:5">
      <c r="A13316" t="s">
        <v>33</v>
      </c>
      <c r="B13316">
        <v>2015</v>
      </c>
      <c r="C13316">
        <v>29</v>
      </c>
      <c r="D13316">
        <v>33</v>
      </c>
      <c r="E13316">
        <v>10485</v>
      </c>
    </row>
    <row r="13317" spans="1:5">
      <c r="A13317" t="s">
        <v>34</v>
      </c>
      <c r="B13317">
        <v>2015</v>
      </c>
      <c r="C13317">
        <v>29</v>
      </c>
      <c r="D13317">
        <v>11</v>
      </c>
      <c r="E13317">
        <v>4074</v>
      </c>
    </row>
    <row r="13318" spans="1:5">
      <c r="A13318" t="s">
        <v>35</v>
      </c>
      <c r="B13318">
        <v>2015</v>
      </c>
      <c r="C13318">
        <v>29</v>
      </c>
      <c r="D13318">
        <v>45</v>
      </c>
      <c r="E13318">
        <v>16233</v>
      </c>
    </row>
    <row r="13319" spans="1:5">
      <c r="A13319" t="s">
        <v>36</v>
      </c>
      <c r="B13319">
        <v>2015</v>
      </c>
      <c r="C13319">
        <v>29</v>
      </c>
      <c r="D13319">
        <v>16</v>
      </c>
      <c r="E13319">
        <v>2547</v>
      </c>
    </row>
    <row r="13320" spans="1:5">
      <c r="A13320" t="s">
        <v>37</v>
      </c>
      <c r="B13320">
        <v>2015</v>
      </c>
      <c r="C13320">
        <v>29</v>
      </c>
      <c r="D13320">
        <v>5</v>
      </c>
      <c r="E13320">
        <v>1818</v>
      </c>
    </row>
    <row r="13321" spans="1:5">
      <c r="A13321" t="s">
        <v>38</v>
      </c>
      <c r="B13321">
        <v>2015</v>
      </c>
      <c r="C13321">
        <v>29</v>
      </c>
      <c r="D13321">
        <v>10</v>
      </c>
      <c r="E13321">
        <v>1273</v>
      </c>
    </row>
    <row r="13322" spans="1:5">
      <c r="A13322" t="s">
        <v>39</v>
      </c>
      <c r="B13322">
        <v>2015</v>
      </c>
      <c r="C13322">
        <v>29</v>
      </c>
      <c r="D13322">
        <v>18</v>
      </c>
      <c r="E13322">
        <v>10759</v>
      </c>
    </row>
    <row r="13323" spans="1:5">
      <c r="A13323" t="s">
        <v>40</v>
      </c>
      <c r="B13323">
        <v>2015</v>
      </c>
      <c r="C13323">
        <v>29</v>
      </c>
      <c r="D13323">
        <v>16</v>
      </c>
      <c r="E13323">
        <v>2970</v>
      </c>
    </row>
    <row r="13324" spans="1:5">
      <c r="A13324" t="s">
        <v>41</v>
      </c>
      <c r="B13324">
        <v>2015</v>
      </c>
      <c r="C13324">
        <v>29</v>
      </c>
      <c r="D13324">
        <v>21</v>
      </c>
      <c r="E13324">
        <v>6373</v>
      </c>
    </row>
    <row r="13325" spans="1:5">
      <c r="A13325" t="s">
        <v>42</v>
      </c>
      <c r="B13325">
        <v>2015</v>
      </c>
      <c r="C13325">
        <v>29</v>
      </c>
      <c r="D13325">
        <v>18</v>
      </c>
      <c r="E13325">
        <v>7542</v>
      </c>
    </row>
    <row r="13326" spans="1:5">
      <c r="A13326" t="s">
        <v>43</v>
      </c>
      <c r="B13326">
        <v>2015</v>
      </c>
      <c r="C13326">
        <v>29</v>
      </c>
      <c r="D13326">
        <v>58</v>
      </c>
      <c r="E13326">
        <v>5552</v>
      </c>
    </row>
    <row r="13327" spans="1:5">
      <c r="A13327" t="s">
        <v>44</v>
      </c>
      <c r="B13327">
        <v>2015</v>
      </c>
      <c r="C13327">
        <v>29</v>
      </c>
      <c r="D13327">
        <v>16</v>
      </c>
      <c r="E13327">
        <v>3132</v>
      </c>
    </row>
    <row r="13328" spans="1:5">
      <c r="A13328" t="s">
        <v>45</v>
      </c>
      <c r="B13328">
        <v>2015</v>
      </c>
      <c r="C13328">
        <v>29</v>
      </c>
      <c r="D13328">
        <v>3</v>
      </c>
      <c r="E13328">
        <v>782</v>
      </c>
    </row>
    <row r="13329" spans="1:5">
      <c r="A13329" t="s">
        <v>46</v>
      </c>
      <c r="B13329">
        <v>2015</v>
      </c>
      <c r="C13329">
        <v>29</v>
      </c>
      <c r="D13329">
        <v>26</v>
      </c>
      <c r="E13329">
        <v>7043</v>
      </c>
    </row>
    <row r="13330" spans="1:5">
      <c r="A13330" t="s">
        <v>47</v>
      </c>
      <c r="B13330">
        <v>2015</v>
      </c>
      <c r="C13330">
        <v>29</v>
      </c>
      <c r="D13330">
        <v>15</v>
      </c>
      <c r="E13330">
        <v>2003</v>
      </c>
    </row>
    <row r="13331" spans="1:5">
      <c r="A13331" t="s">
        <v>48</v>
      </c>
      <c r="B13331">
        <v>2015</v>
      </c>
      <c r="C13331">
        <v>29</v>
      </c>
      <c r="D13331">
        <v>6</v>
      </c>
      <c r="E13331">
        <v>1425</v>
      </c>
    </row>
    <row r="13332" spans="1:5">
      <c r="A13332" t="s">
        <v>49</v>
      </c>
      <c r="B13332">
        <v>2015</v>
      </c>
      <c r="C13332">
        <v>29</v>
      </c>
      <c r="D13332">
        <v>44</v>
      </c>
      <c r="E13332">
        <v>9488</v>
      </c>
    </row>
    <row r="13333" spans="1:5">
      <c r="A13333" t="s">
        <v>50</v>
      </c>
      <c r="B13333">
        <v>2015</v>
      </c>
      <c r="C13333">
        <v>29</v>
      </c>
      <c r="D13333">
        <v>20</v>
      </c>
      <c r="E13333">
        <v>4712</v>
      </c>
    </row>
    <row r="13334" spans="1:5">
      <c r="A13334" t="s">
        <v>51</v>
      </c>
      <c r="B13334">
        <v>2015</v>
      </c>
      <c r="C13334">
        <v>29</v>
      </c>
      <c r="D13334">
        <v>8</v>
      </c>
      <c r="E13334">
        <v>1975</v>
      </c>
    </row>
    <row r="13335" spans="1:5">
      <c r="A13335" t="s">
        <v>52</v>
      </c>
      <c r="B13335">
        <v>2015</v>
      </c>
      <c r="C13335">
        <v>29</v>
      </c>
      <c r="D13335">
        <v>22</v>
      </c>
      <c r="E13335">
        <v>4857</v>
      </c>
    </row>
    <row r="13336" spans="1:5">
      <c r="A13336" t="s">
        <v>53</v>
      </c>
      <c r="B13336">
        <v>2015</v>
      </c>
      <c r="C13336">
        <v>29</v>
      </c>
      <c r="D13336">
        <v>57</v>
      </c>
      <c r="E13336">
        <v>7409</v>
      </c>
    </row>
    <row r="13337" spans="1:5">
      <c r="A13337" t="s">
        <v>54</v>
      </c>
      <c r="B13337">
        <v>2015</v>
      </c>
      <c r="C13337">
        <v>29</v>
      </c>
      <c r="D13337">
        <v>84</v>
      </c>
      <c r="E13337">
        <v>30112</v>
      </c>
    </row>
    <row r="13338" spans="1:5">
      <c r="A13338" t="s">
        <v>55</v>
      </c>
      <c r="B13338">
        <v>2015</v>
      </c>
      <c r="C13338">
        <v>29</v>
      </c>
      <c r="D13338">
        <v>42</v>
      </c>
      <c r="E13338">
        <v>16891</v>
      </c>
    </row>
    <row r="13339" spans="1:5">
      <c r="A13339" t="s">
        <v>56</v>
      </c>
      <c r="B13339">
        <v>2015</v>
      </c>
      <c r="C13339">
        <v>29</v>
      </c>
      <c r="D13339">
        <v>5</v>
      </c>
      <c r="E13339">
        <v>1069</v>
      </c>
    </row>
    <row r="13340" spans="1:5">
      <c r="A13340" t="s">
        <v>57</v>
      </c>
      <c r="B13340">
        <v>2015</v>
      </c>
      <c r="C13340">
        <v>29</v>
      </c>
      <c r="D13340">
        <v>111</v>
      </c>
      <c r="E13340">
        <v>76068</v>
      </c>
    </row>
    <row r="13341" spans="1:5">
      <c r="A13341" t="s">
        <v>58</v>
      </c>
      <c r="B13341">
        <v>2015</v>
      </c>
      <c r="C13341">
        <v>29</v>
      </c>
      <c r="D13341">
        <v>14</v>
      </c>
      <c r="E13341">
        <v>479</v>
      </c>
    </row>
    <row r="13342" spans="1:5">
      <c r="A13342" t="s">
        <v>59</v>
      </c>
      <c r="B13342">
        <v>2015</v>
      </c>
      <c r="C13342">
        <v>29</v>
      </c>
      <c r="D13342">
        <v>28</v>
      </c>
      <c r="E13342">
        <v>10617</v>
      </c>
    </row>
    <row r="13343" spans="1:5">
      <c r="A13343" t="s">
        <v>60</v>
      </c>
      <c r="B13343">
        <v>2015</v>
      </c>
      <c r="C13343">
        <v>29</v>
      </c>
      <c r="D13343">
        <v>22</v>
      </c>
      <c r="E13343">
        <v>2317</v>
      </c>
    </row>
    <row r="13344" spans="1:5">
      <c r="A13344" t="s">
        <v>61</v>
      </c>
      <c r="B13344">
        <v>2015</v>
      </c>
      <c r="C13344">
        <v>29</v>
      </c>
      <c r="D13344">
        <v>14</v>
      </c>
      <c r="E13344">
        <v>2573</v>
      </c>
    </row>
    <row r="13345" spans="1:5">
      <c r="A13345" t="s">
        <v>64</v>
      </c>
      <c r="B13345">
        <v>2015</v>
      </c>
      <c r="C13345">
        <v>29</v>
      </c>
      <c r="D13345">
        <v>6</v>
      </c>
      <c r="E13345">
        <v>3958</v>
      </c>
    </row>
    <row r="13346" spans="1:5">
      <c r="A13346" t="s">
        <v>63</v>
      </c>
      <c r="B13346">
        <v>2015</v>
      </c>
      <c r="C13346">
        <v>29</v>
      </c>
      <c r="D13346">
        <v>1</v>
      </c>
      <c r="E13346">
        <v>363</v>
      </c>
    </row>
    <row r="13347" spans="1:5">
      <c r="A13347" t="s">
        <v>62</v>
      </c>
      <c r="B13347">
        <v>2015</v>
      </c>
      <c r="C13347">
        <v>29</v>
      </c>
      <c r="D13347">
        <v>83</v>
      </c>
      <c r="E13347">
        <v>95754</v>
      </c>
    </row>
    <row r="13348" spans="1:5">
      <c r="A13348" t="s">
        <v>6</v>
      </c>
      <c r="B13348">
        <v>2015</v>
      </c>
      <c r="C13348">
        <v>30</v>
      </c>
      <c r="D13348">
        <v>13</v>
      </c>
      <c r="E13348">
        <v>4697</v>
      </c>
    </row>
    <row r="13349" spans="1:5">
      <c r="A13349" t="s">
        <v>12</v>
      </c>
      <c r="B13349">
        <v>2015</v>
      </c>
      <c r="C13349">
        <v>30</v>
      </c>
      <c r="D13349">
        <v>5</v>
      </c>
      <c r="E13349">
        <v>1027</v>
      </c>
    </row>
    <row r="13350" spans="1:5">
      <c r="A13350" t="s">
        <v>13</v>
      </c>
      <c r="B13350">
        <v>2015</v>
      </c>
      <c r="C13350">
        <v>30</v>
      </c>
      <c r="D13350">
        <v>49</v>
      </c>
      <c r="E13350">
        <v>19132</v>
      </c>
    </row>
    <row r="13351" spans="1:5">
      <c r="A13351" t="s">
        <v>14</v>
      </c>
      <c r="B13351">
        <v>2015</v>
      </c>
      <c r="C13351">
        <v>30</v>
      </c>
      <c r="D13351">
        <v>6</v>
      </c>
      <c r="E13351">
        <v>1021</v>
      </c>
    </row>
    <row r="13352" spans="1:5">
      <c r="A13352" t="s">
        <v>15</v>
      </c>
      <c r="B13352">
        <v>2015</v>
      </c>
      <c r="C13352">
        <v>30</v>
      </c>
      <c r="D13352">
        <v>90</v>
      </c>
      <c r="E13352">
        <v>26226</v>
      </c>
    </row>
    <row r="13353" spans="1:5">
      <c r="A13353" t="s">
        <v>16</v>
      </c>
      <c r="B13353">
        <v>2015</v>
      </c>
      <c r="C13353">
        <v>30</v>
      </c>
      <c r="D13353">
        <v>4</v>
      </c>
      <c r="E13353">
        <v>3893</v>
      </c>
    </row>
    <row r="13354" spans="1:5">
      <c r="A13354" t="s">
        <v>17</v>
      </c>
      <c r="B13354">
        <v>2015</v>
      </c>
      <c r="C13354">
        <v>30</v>
      </c>
      <c r="D13354">
        <v>11</v>
      </c>
      <c r="E13354">
        <v>2251</v>
      </c>
    </row>
    <row r="13355" spans="1:5">
      <c r="A13355" t="s">
        <v>18</v>
      </c>
      <c r="B13355">
        <v>2015</v>
      </c>
      <c r="C13355">
        <v>30</v>
      </c>
      <c r="D13355">
        <v>7</v>
      </c>
      <c r="E13355">
        <v>1612</v>
      </c>
    </row>
    <row r="13356" spans="1:5">
      <c r="A13356" t="s">
        <v>19</v>
      </c>
      <c r="B13356">
        <v>2015</v>
      </c>
      <c r="C13356">
        <v>30</v>
      </c>
      <c r="D13356">
        <v>1</v>
      </c>
      <c r="E13356">
        <v>801</v>
      </c>
    </row>
    <row r="13357" spans="1:5">
      <c r="A13357" t="s">
        <v>20</v>
      </c>
      <c r="B13357">
        <v>2015</v>
      </c>
      <c r="C13357">
        <v>30</v>
      </c>
      <c r="D13357">
        <v>0</v>
      </c>
      <c r="E13357">
        <v>0</v>
      </c>
    </row>
    <row r="13358" spans="1:5">
      <c r="A13358" t="s">
        <v>21</v>
      </c>
      <c r="B13358">
        <v>2015</v>
      </c>
      <c r="C13358">
        <v>30</v>
      </c>
      <c r="D13358">
        <v>26</v>
      </c>
      <c r="E13358">
        <v>26949</v>
      </c>
    </row>
    <row r="13359" spans="1:5">
      <c r="A13359" t="s">
        <v>22</v>
      </c>
      <c r="B13359">
        <v>2015</v>
      </c>
      <c r="C13359">
        <v>30</v>
      </c>
      <c r="D13359">
        <v>13</v>
      </c>
      <c r="E13359">
        <v>1282</v>
      </c>
    </row>
    <row r="13360" spans="1:5">
      <c r="A13360" t="s">
        <v>23</v>
      </c>
      <c r="B13360">
        <v>2015</v>
      </c>
      <c r="C13360">
        <v>30</v>
      </c>
      <c r="D13360">
        <v>3</v>
      </c>
      <c r="E13360">
        <v>1187</v>
      </c>
    </row>
    <row r="13361" spans="1:5">
      <c r="A13361" t="s">
        <v>24</v>
      </c>
      <c r="B13361">
        <v>2015</v>
      </c>
      <c r="C13361">
        <v>30</v>
      </c>
      <c r="D13361">
        <v>62</v>
      </c>
      <c r="E13361">
        <v>40585</v>
      </c>
    </row>
    <row r="13362" spans="1:5">
      <c r="A13362" t="s">
        <v>25</v>
      </c>
      <c r="B13362">
        <v>2015</v>
      </c>
      <c r="C13362">
        <v>30</v>
      </c>
      <c r="D13362">
        <v>24</v>
      </c>
      <c r="E13362">
        <v>3844</v>
      </c>
    </row>
    <row r="13363" spans="1:5">
      <c r="A13363" t="s">
        <v>26</v>
      </c>
      <c r="B13363">
        <v>2015</v>
      </c>
      <c r="C13363">
        <v>30</v>
      </c>
      <c r="D13363">
        <v>4</v>
      </c>
      <c r="E13363">
        <v>1005</v>
      </c>
    </row>
    <row r="13364" spans="1:5">
      <c r="A13364" t="s">
        <v>27</v>
      </c>
      <c r="B13364">
        <v>2015</v>
      </c>
      <c r="C13364">
        <v>30</v>
      </c>
      <c r="D13364">
        <v>14</v>
      </c>
      <c r="E13364">
        <v>3446</v>
      </c>
    </row>
    <row r="13365" spans="1:5">
      <c r="A13365" t="s">
        <v>28</v>
      </c>
      <c r="B13365">
        <v>2015</v>
      </c>
      <c r="C13365">
        <v>30</v>
      </c>
      <c r="D13365">
        <v>10</v>
      </c>
      <c r="E13365">
        <v>20062</v>
      </c>
    </row>
    <row r="13366" spans="1:5">
      <c r="A13366" t="s">
        <v>29</v>
      </c>
      <c r="B13366">
        <v>2015</v>
      </c>
      <c r="C13366">
        <v>30</v>
      </c>
      <c r="D13366">
        <v>55</v>
      </c>
      <c r="E13366">
        <v>36026</v>
      </c>
    </row>
    <row r="13367" spans="1:5">
      <c r="A13367" t="s">
        <v>30</v>
      </c>
      <c r="B13367">
        <v>2015</v>
      </c>
      <c r="C13367">
        <v>30</v>
      </c>
      <c r="D13367">
        <v>19</v>
      </c>
      <c r="E13367">
        <v>4417</v>
      </c>
    </row>
    <row r="13368" spans="1:5">
      <c r="A13368" t="s">
        <v>31</v>
      </c>
      <c r="B13368">
        <v>2015</v>
      </c>
      <c r="C13368">
        <v>30</v>
      </c>
      <c r="D13368">
        <v>20</v>
      </c>
      <c r="E13368">
        <v>3578</v>
      </c>
    </row>
    <row r="13369" spans="1:5">
      <c r="A13369" t="s">
        <v>32</v>
      </c>
      <c r="B13369">
        <v>2015</v>
      </c>
      <c r="C13369">
        <v>30</v>
      </c>
      <c r="D13369">
        <v>24</v>
      </c>
      <c r="E13369">
        <v>18055</v>
      </c>
    </row>
    <row r="13370" spans="1:5">
      <c r="A13370" t="s">
        <v>33</v>
      </c>
      <c r="B13370">
        <v>2015</v>
      </c>
      <c r="C13370">
        <v>30</v>
      </c>
      <c r="D13370">
        <v>33</v>
      </c>
      <c r="E13370">
        <v>10527</v>
      </c>
    </row>
    <row r="13371" spans="1:5">
      <c r="A13371" t="s">
        <v>34</v>
      </c>
      <c r="B13371">
        <v>2015</v>
      </c>
      <c r="C13371">
        <v>30</v>
      </c>
      <c r="D13371">
        <v>12</v>
      </c>
      <c r="E13371">
        <v>4589</v>
      </c>
    </row>
    <row r="13372" spans="1:5">
      <c r="A13372" t="s">
        <v>35</v>
      </c>
      <c r="B13372">
        <v>2015</v>
      </c>
      <c r="C13372">
        <v>30</v>
      </c>
      <c r="D13372">
        <v>44</v>
      </c>
      <c r="E13372">
        <v>15538</v>
      </c>
    </row>
    <row r="13373" spans="1:5">
      <c r="A13373" t="s">
        <v>36</v>
      </c>
      <c r="B13373">
        <v>2015</v>
      </c>
      <c r="C13373">
        <v>30</v>
      </c>
      <c r="D13373">
        <v>17</v>
      </c>
      <c r="E13373">
        <v>2479</v>
      </c>
    </row>
    <row r="13374" spans="1:5">
      <c r="A13374" t="s">
        <v>37</v>
      </c>
      <c r="B13374">
        <v>2015</v>
      </c>
      <c r="C13374">
        <v>30</v>
      </c>
      <c r="D13374">
        <v>5</v>
      </c>
      <c r="E13374">
        <v>1904</v>
      </c>
    </row>
    <row r="13375" spans="1:5">
      <c r="A13375" t="s">
        <v>38</v>
      </c>
      <c r="B13375">
        <v>2015</v>
      </c>
      <c r="C13375">
        <v>30</v>
      </c>
      <c r="D13375">
        <v>9</v>
      </c>
      <c r="E13375">
        <v>1321</v>
      </c>
    </row>
    <row r="13376" spans="1:5">
      <c r="A13376" t="s">
        <v>39</v>
      </c>
      <c r="B13376">
        <v>2015</v>
      </c>
      <c r="C13376">
        <v>30</v>
      </c>
      <c r="D13376">
        <v>17</v>
      </c>
      <c r="E13376">
        <v>9708</v>
      </c>
    </row>
    <row r="13377" spans="1:5">
      <c r="A13377" t="s">
        <v>40</v>
      </c>
      <c r="B13377">
        <v>2015</v>
      </c>
      <c r="C13377">
        <v>30</v>
      </c>
      <c r="D13377">
        <v>17</v>
      </c>
      <c r="E13377">
        <v>2983</v>
      </c>
    </row>
    <row r="13378" spans="1:5">
      <c r="A13378" t="s">
        <v>41</v>
      </c>
      <c r="B13378">
        <v>2015</v>
      </c>
      <c r="C13378">
        <v>30</v>
      </c>
      <c r="D13378">
        <v>21</v>
      </c>
      <c r="E13378">
        <v>6738</v>
      </c>
    </row>
    <row r="13379" spans="1:5">
      <c r="A13379" t="s">
        <v>42</v>
      </c>
      <c r="B13379">
        <v>2015</v>
      </c>
      <c r="C13379">
        <v>30</v>
      </c>
      <c r="D13379">
        <v>16</v>
      </c>
      <c r="E13379">
        <v>6946</v>
      </c>
    </row>
    <row r="13380" spans="1:5">
      <c r="A13380" t="s">
        <v>43</v>
      </c>
      <c r="B13380">
        <v>2015</v>
      </c>
      <c r="C13380">
        <v>30</v>
      </c>
      <c r="D13380">
        <v>60</v>
      </c>
      <c r="E13380">
        <v>5183</v>
      </c>
    </row>
    <row r="13381" spans="1:5">
      <c r="A13381" t="s">
        <v>44</v>
      </c>
      <c r="B13381">
        <v>2015</v>
      </c>
      <c r="C13381">
        <v>30</v>
      </c>
      <c r="D13381">
        <v>16</v>
      </c>
      <c r="E13381">
        <v>3041</v>
      </c>
    </row>
    <row r="13382" spans="1:5">
      <c r="A13382" t="s">
        <v>45</v>
      </c>
      <c r="B13382">
        <v>2015</v>
      </c>
      <c r="C13382">
        <v>30</v>
      </c>
      <c r="D13382">
        <v>2</v>
      </c>
      <c r="E13382">
        <v>600</v>
      </c>
    </row>
    <row r="13383" spans="1:5">
      <c r="A13383" t="s">
        <v>46</v>
      </c>
      <c r="B13383">
        <v>2015</v>
      </c>
      <c r="C13383">
        <v>30</v>
      </c>
      <c r="D13383">
        <v>27</v>
      </c>
      <c r="E13383">
        <v>7680</v>
      </c>
    </row>
    <row r="13384" spans="1:5">
      <c r="A13384" t="s">
        <v>47</v>
      </c>
      <c r="B13384">
        <v>2015</v>
      </c>
      <c r="C13384">
        <v>30</v>
      </c>
      <c r="D13384">
        <v>15</v>
      </c>
      <c r="E13384">
        <v>1728</v>
      </c>
    </row>
    <row r="13385" spans="1:5">
      <c r="A13385" t="s">
        <v>48</v>
      </c>
      <c r="B13385">
        <v>2015</v>
      </c>
      <c r="C13385">
        <v>30</v>
      </c>
      <c r="D13385">
        <v>6</v>
      </c>
      <c r="E13385">
        <v>1488</v>
      </c>
    </row>
    <row r="13386" spans="1:5">
      <c r="A13386" t="s">
        <v>49</v>
      </c>
      <c r="B13386">
        <v>2015</v>
      </c>
      <c r="C13386">
        <v>30</v>
      </c>
      <c r="D13386">
        <v>45</v>
      </c>
      <c r="E13386">
        <v>9585</v>
      </c>
    </row>
    <row r="13387" spans="1:5">
      <c r="A13387" t="s">
        <v>50</v>
      </c>
      <c r="B13387">
        <v>2015</v>
      </c>
      <c r="C13387">
        <v>30</v>
      </c>
      <c r="D13387">
        <v>20</v>
      </c>
      <c r="E13387">
        <v>4220</v>
      </c>
    </row>
    <row r="13388" spans="1:5">
      <c r="A13388" t="s">
        <v>51</v>
      </c>
      <c r="B13388">
        <v>2015</v>
      </c>
      <c r="C13388">
        <v>30</v>
      </c>
      <c r="D13388">
        <v>7</v>
      </c>
      <c r="E13388">
        <v>1496</v>
      </c>
    </row>
    <row r="13389" spans="1:5">
      <c r="A13389" t="s">
        <v>52</v>
      </c>
      <c r="B13389">
        <v>2015</v>
      </c>
      <c r="C13389">
        <v>30</v>
      </c>
      <c r="D13389">
        <v>22</v>
      </c>
      <c r="E13389">
        <v>4993</v>
      </c>
    </row>
    <row r="13390" spans="1:5">
      <c r="A13390" t="s">
        <v>53</v>
      </c>
      <c r="B13390">
        <v>2015</v>
      </c>
      <c r="C13390">
        <v>30</v>
      </c>
      <c r="D13390">
        <v>58</v>
      </c>
      <c r="E13390">
        <v>7816</v>
      </c>
    </row>
    <row r="13391" spans="1:5">
      <c r="A13391" t="s">
        <v>54</v>
      </c>
      <c r="B13391">
        <v>2015</v>
      </c>
      <c r="C13391">
        <v>30</v>
      </c>
      <c r="D13391">
        <v>66</v>
      </c>
      <c r="E13391">
        <v>24485</v>
      </c>
    </row>
    <row r="13392" spans="1:5">
      <c r="A13392" t="s">
        <v>55</v>
      </c>
      <c r="B13392">
        <v>2015</v>
      </c>
      <c r="C13392">
        <v>30</v>
      </c>
      <c r="D13392">
        <v>42</v>
      </c>
      <c r="E13392">
        <v>18802</v>
      </c>
    </row>
    <row r="13393" spans="1:5">
      <c r="A13393" t="s">
        <v>56</v>
      </c>
      <c r="B13393">
        <v>2015</v>
      </c>
      <c r="C13393">
        <v>30</v>
      </c>
      <c r="D13393">
        <v>5</v>
      </c>
      <c r="E13393">
        <v>1166</v>
      </c>
    </row>
    <row r="13394" spans="1:5">
      <c r="A13394" t="s">
        <v>57</v>
      </c>
      <c r="B13394">
        <v>2015</v>
      </c>
      <c r="C13394">
        <v>30</v>
      </c>
      <c r="D13394">
        <v>105</v>
      </c>
      <c r="E13394">
        <v>68047</v>
      </c>
    </row>
    <row r="13395" spans="1:5">
      <c r="A13395" t="s">
        <v>58</v>
      </c>
      <c r="B13395">
        <v>2015</v>
      </c>
      <c r="C13395">
        <v>30</v>
      </c>
      <c r="D13395">
        <v>30</v>
      </c>
      <c r="E13395">
        <v>1798</v>
      </c>
    </row>
    <row r="13396" spans="1:5">
      <c r="A13396" t="s">
        <v>59</v>
      </c>
      <c r="B13396">
        <v>2015</v>
      </c>
      <c r="C13396">
        <v>30</v>
      </c>
      <c r="D13396">
        <v>27</v>
      </c>
      <c r="E13396">
        <v>9727</v>
      </c>
    </row>
    <row r="13397" spans="1:5">
      <c r="A13397" t="s">
        <v>60</v>
      </c>
      <c r="B13397">
        <v>2015</v>
      </c>
      <c r="C13397">
        <v>30</v>
      </c>
      <c r="D13397">
        <v>23</v>
      </c>
      <c r="E13397">
        <v>2291</v>
      </c>
    </row>
    <row r="13398" spans="1:5">
      <c r="A13398" t="s">
        <v>61</v>
      </c>
      <c r="B13398">
        <v>2015</v>
      </c>
      <c r="C13398">
        <v>30</v>
      </c>
      <c r="D13398">
        <v>13</v>
      </c>
      <c r="E13398">
        <v>2586</v>
      </c>
    </row>
    <row r="13399" spans="1:5">
      <c r="A13399" t="s">
        <v>64</v>
      </c>
      <c r="B13399">
        <v>2015</v>
      </c>
      <c r="C13399">
        <v>30</v>
      </c>
      <c r="D13399">
        <v>6</v>
      </c>
      <c r="E13399">
        <v>3563</v>
      </c>
    </row>
    <row r="13400" spans="1:5">
      <c r="A13400" t="s">
        <v>63</v>
      </c>
      <c r="B13400">
        <v>2015</v>
      </c>
      <c r="C13400">
        <v>30</v>
      </c>
      <c r="D13400">
        <v>1</v>
      </c>
      <c r="E13400">
        <v>362</v>
      </c>
    </row>
    <row r="13401" spans="1:5">
      <c r="A13401" t="s">
        <v>62</v>
      </c>
      <c r="B13401">
        <v>2015</v>
      </c>
      <c r="C13401">
        <v>30</v>
      </c>
      <c r="D13401">
        <v>83</v>
      </c>
      <c r="E13401">
        <v>96702</v>
      </c>
    </row>
    <row r="13402" spans="1:5">
      <c r="A13402" t="s">
        <v>6</v>
      </c>
      <c r="B13402">
        <v>2015</v>
      </c>
      <c r="C13402">
        <v>31</v>
      </c>
      <c r="D13402">
        <v>13</v>
      </c>
      <c r="E13402">
        <v>4774</v>
      </c>
    </row>
    <row r="13403" spans="1:5">
      <c r="A13403" t="s">
        <v>12</v>
      </c>
      <c r="B13403">
        <v>2015</v>
      </c>
      <c r="C13403">
        <v>31</v>
      </c>
      <c r="D13403">
        <v>5</v>
      </c>
      <c r="E13403">
        <v>925</v>
      </c>
    </row>
    <row r="13404" spans="1:5">
      <c r="A13404" t="s">
        <v>13</v>
      </c>
      <c r="B13404">
        <v>2015</v>
      </c>
      <c r="C13404">
        <v>31</v>
      </c>
      <c r="D13404">
        <v>49</v>
      </c>
      <c r="E13404">
        <v>18814</v>
      </c>
    </row>
    <row r="13405" spans="1:5">
      <c r="A13405" t="s">
        <v>14</v>
      </c>
      <c r="B13405">
        <v>2015</v>
      </c>
      <c r="C13405">
        <v>31</v>
      </c>
      <c r="D13405">
        <v>6</v>
      </c>
      <c r="E13405">
        <v>1186</v>
      </c>
    </row>
    <row r="13406" spans="1:5">
      <c r="A13406" t="s">
        <v>15</v>
      </c>
      <c r="B13406">
        <v>2015</v>
      </c>
      <c r="C13406">
        <v>31</v>
      </c>
      <c r="D13406">
        <v>93</v>
      </c>
      <c r="E13406">
        <v>26691</v>
      </c>
    </row>
    <row r="13407" spans="1:5">
      <c r="A13407" t="s">
        <v>16</v>
      </c>
      <c r="B13407">
        <v>2015</v>
      </c>
      <c r="C13407">
        <v>31</v>
      </c>
      <c r="D13407">
        <v>5</v>
      </c>
      <c r="E13407">
        <v>2649</v>
      </c>
    </row>
    <row r="13408" spans="1:5">
      <c r="A13408" t="s">
        <v>17</v>
      </c>
      <c r="B13408">
        <v>2015</v>
      </c>
      <c r="C13408">
        <v>31</v>
      </c>
      <c r="D13408">
        <v>9</v>
      </c>
      <c r="E13408">
        <v>1938</v>
      </c>
    </row>
    <row r="13409" spans="1:5">
      <c r="A13409" t="s">
        <v>18</v>
      </c>
      <c r="B13409">
        <v>2015</v>
      </c>
      <c r="C13409">
        <v>31</v>
      </c>
      <c r="D13409">
        <v>7</v>
      </c>
      <c r="E13409">
        <v>1503</v>
      </c>
    </row>
    <row r="13410" spans="1:5">
      <c r="A13410" t="s">
        <v>19</v>
      </c>
      <c r="B13410">
        <v>2015</v>
      </c>
      <c r="C13410">
        <v>31</v>
      </c>
      <c r="D13410">
        <v>0</v>
      </c>
      <c r="E13410">
        <v>0</v>
      </c>
    </row>
    <row r="13411" spans="1:5">
      <c r="A13411" t="s">
        <v>20</v>
      </c>
      <c r="B13411">
        <v>2015</v>
      </c>
      <c r="C13411">
        <v>31</v>
      </c>
      <c r="D13411">
        <v>0</v>
      </c>
      <c r="E13411">
        <v>0</v>
      </c>
    </row>
    <row r="13412" spans="1:5">
      <c r="A13412" t="s">
        <v>21</v>
      </c>
      <c r="B13412">
        <v>2015</v>
      </c>
      <c r="C13412">
        <v>31</v>
      </c>
      <c r="D13412">
        <v>27</v>
      </c>
      <c r="E13412">
        <v>27041</v>
      </c>
    </row>
    <row r="13413" spans="1:5">
      <c r="A13413" t="s">
        <v>22</v>
      </c>
      <c r="B13413">
        <v>2015</v>
      </c>
      <c r="C13413">
        <v>31</v>
      </c>
      <c r="D13413">
        <v>13</v>
      </c>
      <c r="E13413">
        <v>1399</v>
      </c>
    </row>
    <row r="13414" spans="1:5">
      <c r="A13414" t="s">
        <v>23</v>
      </c>
      <c r="B13414">
        <v>2015</v>
      </c>
      <c r="C13414">
        <v>31</v>
      </c>
      <c r="D13414">
        <v>3</v>
      </c>
      <c r="E13414">
        <v>1135</v>
      </c>
    </row>
    <row r="13415" spans="1:5">
      <c r="A13415" t="s">
        <v>24</v>
      </c>
      <c r="B13415">
        <v>2015</v>
      </c>
      <c r="C13415">
        <v>31</v>
      </c>
      <c r="D13415">
        <v>61</v>
      </c>
      <c r="E13415">
        <v>39113</v>
      </c>
    </row>
    <row r="13416" spans="1:5">
      <c r="A13416" t="s">
        <v>25</v>
      </c>
      <c r="B13416">
        <v>2015</v>
      </c>
      <c r="C13416">
        <v>31</v>
      </c>
      <c r="D13416">
        <v>24</v>
      </c>
      <c r="E13416">
        <v>3915</v>
      </c>
    </row>
    <row r="13417" spans="1:5">
      <c r="A13417" t="s">
        <v>26</v>
      </c>
      <c r="B13417">
        <v>2015</v>
      </c>
      <c r="C13417">
        <v>31</v>
      </c>
      <c r="D13417">
        <v>3</v>
      </c>
      <c r="E13417">
        <v>738</v>
      </c>
    </row>
    <row r="13418" spans="1:5">
      <c r="A13418" t="s">
        <v>27</v>
      </c>
      <c r="B13418">
        <v>2015</v>
      </c>
      <c r="C13418">
        <v>31</v>
      </c>
      <c r="D13418">
        <v>14</v>
      </c>
      <c r="E13418">
        <v>3509</v>
      </c>
    </row>
    <row r="13419" spans="1:5">
      <c r="A13419" t="s">
        <v>28</v>
      </c>
      <c r="B13419">
        <v>2015</v>
      </c>
      <c r="C13419">
        <v>31</v>
      </c>
      <c r="D13419">
        <v>12</v>
      </c>
      <c r="E13419">
        <v>19792</v>
      </c>
    </row>
    <row r="13420" spans="1:5">
      <c r="A13420" t="s">
        <v>29</v>
      </c>
      <c r="B13420">
        <v>2015</v>
      </c>
      <c r="C13420">
        <v>31</v>
      </c>
      <c r="D13420">
        <v>55</v>
      </c>
      <c r="E13420">
        <v>36440</v>
      </c>
    </row>
    <row r="13421" spans="1:5">
      <c r="A13421" t="s">
        <v>30</v>
      </c>
      <c r="B13421">
        <v>2015</v>
      </c>
      <c r="C13421">
        <v>31</v>
      </c>
      <c r="D13421">
        <v>25</v>
      </c>
      <c r="E13421">
        <v>4877</v>
      </c>
    </row>
    <row r="13422" spans="1:5">
      <c r="A13422" t="s">
        <v>31</v>
      </c>
      <c r="B13422">
        <v>2015</v>
      </c>
      <c r="C13422">
        <v>31</v>
      </c>
      <c r="D13422">
        <v>12</v>
      </c>
      <c r="E13422">
        <v>4450</v>
      </c>
    </row>
    <row r="13423" spans="1:5">
      <c r="A13423" t="s">
        <v>32</v>
      </c>
      <c r="B13423">
        <v>2015</v>
      </c>
      <c r="C13423">
        <v>31</v>
      </c>
      <c r="D13423">
        <v>24</v>
      </c>
      <c r="E13423">
        <v>17903</v>
      </c>
    </row>
    <row r="13424" spans="1:5">
      <c r="A13424" t="s">
        <v>33</v>
      </c>
      <c r="B13424">
        <v>2015</v>
      </c>
      <c r="C13424">
        <v>31</v>
      </c>
      <c r="D13424">
        <v>35</v>
      </c>
      <c r="E13424">
        <v>12035</v>
      </c>
    </row>
    <row r="13425" spans="1:5">
      <c r="A13425" t="s">
        <v>34</v>
      </c>
      <c r="B13425">
        <v>2015</v>
      </c>
      <c r="C13425">
        <v>31</v>
      </c>
      <c r="D13425">
        <v>11</v>
      </c>
      <c r="E13425">
        <v>4164</v>
      </c>
    </row>
    <row r="13426" spans="1:5">
      <c r="A13426" t="s">
        <v>35</v>
      </c>
      <c r="B13426">
        <v>2015</v>
      </c>
      <c r="C13426">
        <v>31</v>
      </c>
      <c r="D13426">
        <v>45</v>
      </c>
      <c r="E13426">
        <v>15980</v>
      </c>
    </row>
    <row r="13427" spans="1:5">
      <c r="A13427" t="s">
        <v>36</v>
      </c>
      <c r="B13427">
        <v>2015</v>
      </c>
      <c r="C13427">
        <v>31</v>
      </c>
      <c r="D13427">
        <v>17</v>
      </c>
      <c r="E13427">
        <v>2404</v>
      </c>
    </row>
    <row r="13428" spans="1:5">
      <c r="A13428" t="s">
        <v>37</v>
      </c>
      <c r="B13428">
        <v>2015</v>
      </c>
      <c r="C13428">
        <v>31</v>
      </c>
      <c r="D13428">
        <v>5</v>
      </c>
      <c r="E13428">
        <v>1880</v>
      </c>
    </row>
    <row r="13429" spans="1:5">
      <c r="A13429" t="s">
        <v>38</v>
      </c>
      <c r="B13429">
        <v>2015</v>
      </c>
      <c r="C13429">
        <v>31</v>
      </c>
      <c r="D13429">
        <v>9</v>
      </c>
      <c r="E13429">
        <v>1082</v>
      </c>
    </row>
    <row r="13430" spans="1:5">
      <c r="A13430" t="s">
        <v>39</v>
      </c>
      <c r="B13430">
        <v>2015</v>
      </c>
      <c r="C13430">
        <v>31</v>
      </c>
      <c r="D13430">
        <v>18</v>
      </c>
      <c r="E13430">
        <v>9698</v>
      </c>
    </row>
    <row r="13431" spans="1:5">
      <c r="A13431" t="s">
        <v>40</v>
      </c>
      <c r="B13431">
        <v>2015</v>
      </c>
      <c r="C13431">
        <v>31</v>
      </c>
      <c r="D13431">
        <v>17</v>
      </c>
      <c r="E13431">
        <v>2894</v>
      </c>
    </row>
    <row r="13432" spans="1:5">
      <c r="A13432" t="s">
        <v>41</v>
      </c>
      <c r="B13432">
        <v>2015</v>
      </c>
      <c r="C13432">
        <v>31</v>
      </c>
      <c r="D13432">
        <v>19</v>
      </c>
      <c r="E13432">
        <v>6323</v>
      </c>
    </row>
    <row r="13433" spans="1:5">
      <c r="A13433" t="s">
        <v>42</v>
      </c>
      <c r="B13433">
        <v>2015</v>
      </c>
      <c r="C13433">
        <v>31</v>
      </c>
      <c r="D13433">
        <v>14</v>
      </c>
      <c r="E13433">
        <v>6017</v>
      </c>
    </row>
    <row r="13434" spans="1:5">
      <c r="A13434" t="s">
        <v>43</v>
      </c>
      <c r="B13434">
        <v>2015</v>
      </c>
      <c r="C13434">
        <v>31</v>
      </c>
      <c r="D13434">
        <v>60</v>
      </c>
      <c r="E13434">
        <v>5387</v>
      </c>
    </row>
    <row r="13435" spans="1:5">
      <c r="A13435" t="s">
        <v>44</v>
      </c>
      <c r="B13435">
        <v>2015</v>
      </c>
      <c r="C13435">
        <v>31</v>
      </c>
      <c r="D13435">
        <v>16</v>
      </c>
      <c r="E13435">
        <v>3043</v>
      </c>
    </row>
    <row r="13436" spans="1:5">
      <c r="A13436" t="s">
        <v>45</v>
      </c>
      <c r="B13436">
        <v>2015</v>
      </c>
      <c r="C13436">
        <v>31</v>
      </c>
      <c r="D13436">
        <v>3</v>
      </c>
      <c r="E13436">
        <v>832</v>
      </c>
    </row>
    <row r="13437" spans="1:5">
      <c r="A13437" t="s">
        <v>46</v>
      </c>
      <c r="B13437">
        <v>2015</v>
      </c>
      <c r="C13437">
        <v>31</v>
      </c>
      <c r="D13437">
        <v>25</v>
      </c>
      <c r="E13437">
        <v>6909</v>
      </c>
    </row>
    <row r="13438" spans="1:5">
      <c r="A13438" t="s">
        <v>47</v>
      </c>
      <c r="B13438">
        <v>2015</v>
      </c>
      <c r="C13438">
        <v>31</v>
      </c>
      <c r="D13438">
        <v>14</v>
      </c>
      <c r="E13438">
        <v>1459</v>
      </c>
    </row>
    <row r="13439" spans="1:5">
      <c r="A13439" t="s">
        <v>48</v>
      </c>
      <c r="B13439">
        <v>2015</v>
      </c>
      <c r="C13439">
        <v>31</v>
      </c>
      <c r="D13439">
        <v>5</v>
      </c>
      <c r="E13439">
        <v>1270</v>
      </c>
    </row>
    <row r="13440" spans="1:5">
      <c r="A13440" t="s">
        <v>49</v>
      </c>
      <c r="B13440">
        <v>2015</v>
      </c>
      <c r="C13440">
        <v>31</v>
      </c>
      <c r="D13440">
        <v>46</v>
      </c>
      <c r="E13440">
        <v>10073</v>
      </c>
    </row>
    <row r="13441" spans="1:5">
      <c r="A13441" t="s">
        <v>50</v>
      </c>
      <c r="B13441">
        <v>2015</v>
      </c>
      <c r="C13441">
        <v>31</v>
      </c>
      <c r="D13441">
        <v>20</v>
      </c>
      <c r="E13441">
        <v>4672</v>
      </c>
    </row>
    <row r="13442" spans="1:5">
      <c r="A13442" t="s">
        <v>51</v>
      </c>
      <c r="B13442">
        <v>2015</v>
      </c>
      <c r="C13442">
        <v>31</v>
      </c>
      <c r="D13442">
        <v>6</v>
      </c>
      <c r="E13442">
        <v>841</v>
      </c>
    </row>
    <row r="13443" spans="1:5">
      <c r="A13443" t="s">
        <v>52</v>
      </c>
      <c r="B13443">
        <v>2015</v>
      </c>
      <c r="C13443">
        <v>31</v>
      </c>
      <c r="D13443">
        <v>22</v>
      </c>
      <c r="E13443">
        <v>4948</v>
      </c>
    </row>
    <row r="13444" spans="1:5">
      <c r="A13444" t="s">
        <v>53</v>
      </c>
      <c r="B13444">
        <v>2015</v>
      </c>
      <c r="C13444">
        <v>31</v>
      </c>
      <c r="D13444">
        <v>56</v>
      </c>
      <c r="E13444">
        <v>7805</v>
      </c>
    </row>
    <row r="13445" spans="1:5">
      <c r="A13445" t="s">
        <v>54</v>
      </c>
      <c r="B13445">
        <v>2015</v>
      </c>
      <c r="C13445">
        <v>31</v>
      </c>
      <c r="D13445">
        <v>83</v>
      </c>
      <c r="E13445">
        <v>31498</v>
      </c>
    </row>
    <row r="13446" spans="1:5">
      <c r="A13446" t="s">
        <v>55</v>
      </c>
      <c r="B13446">
        <v>2015</v>
      </c>
      <c r="C13446">
        <v>31</v>
      </c>
      <c r="D13446">
        <v>42</v>
      </c>
      <c r="E13446">
        <v>17223</v>
      </c>
    </row>
    <row r="13447" spans="1:5">
      <c r="A13447" t="s">
        <v>56</v>
      </c>
      <c r="B13447">
        <v>2015</v>
      </c>
      <c r="C13447">
        <v>31</v>
      </c>
      <c r="D13447">
        <v>5</v>
      </c>
      <c r="E13447">
        <v>1121</v>
      </c>
    </row>
    <row r="13448" spans="1:5">
      <c r="A13448" t="s">
        <v>57</v>
      </c>
      <c r="B13448">
        <v>2015</v>
      </c>
      <c r="C13448">
        <v>31</v>
      </c>
      <c r="D13448">
        <v>106</v>
      </c>
      <c r="E13448">
        <v>73337</v>
      </c>
    </row>
    <row r="13449" spans="1:5">
      <c r="A13449" t="s">
        <v>58</v>
      </c>
      <c r="B13449">
        <v>2015</v>
      </c>
      <c r="C13449">
        <v>31</v>
      </c>
      <c r="D13449">
        <v>30</v>
      </c>
      <c r="E13449">
        <v>2562</v>
      </c>
    </row>
    <row r="13450" spans="1:5">
      <c r="A13450" t="s">
        <v>59</v>
      </c>
      <c r="B13450">
        <v>2015</v>
      </c>
      <c r="C13450">
        <v>31</v>
      </c>
      <c r="D13450">
        <v>27</v>
      </c>
      <c r="E13450">
        <v>10106</v>
      </c>
    </row>
    <row r="13451" spans="1:5">
      <c r="A13451" t="s">
        <v>60</v>
      </c>
      <c r="B13451">
        <v>2015</v>
      </c>
      <c r="C13451">
        <v>31</v>
      </c>
      <c r="D13451">
        <v>23</v>
      </c>
      <c r="E13451">
        <v>2492</v>
      </c>
    </row>
    <row r="13452" spans="1:5">
      <c r="A13452" t="s">
        <v>61</v>
      </c>
      <c r="B13452">
        <v>2015</v>
      </c>
      <c r="C13452">
        <v>31</v>
      </c>
      <c r="D13452">
        <v>13</v>
      </c>
      <c r="E13452">
        <v>2624</v>
      </c>
    </row>
    <row r="13453" spans="1:5">
      <c r="A13453" t="s">
        <v>64</v>
      </c>
      <c r="B13453">
        <v>2015</v>
      </c>
      <c r="C13453">
        <v>31</v>
      </c>
      <c r="D13453">
        <v>7</v>
      </c>
      <c r="E13453">
        <v>4112</v>
      </c>
    </row>
    <row r="13454" spans="1:5">
      <c r="A13454" t="s">
        <v>63</v>
      </c>
      <c r="B13454">
        <v>2015</v>
      </c>
      <c r="C13454">
        <v>31</v>
      </c>
      <c r="D13454">
        <v>1</v>
      </c>
      <c r="E13454">
        <v>318</v>
      </c>
    </row>
    <row r="13455" spans="1:5">
      <c r="A13455" t="s">
        <v>62</v>
      </c>
      <c r="B13455">
        <v>2015</v>
      </c>
      <c r="C13455">
        <v>31</v>
      </c>
      <c r="D13455">
        <v>82</v>
      </c>
      <c r="E13455">
        <v>98325</v>
      </c>
    </row>
    <row r="13456" spans="1:5">
      <c r="A13456" t="s">
        <v>6</v>
      </c>
      <c r="B13456">
        <v>2015</v>
      </c>
      <c r="C13456">
        <v>32</v>
      </c>
      <c r="D13456">
        <v>12</v>
      </c>
      <c r="E13456">
        <v>4385</v>
      </c>
    </row>
    <row r="13457" spans="1:5">
      <c r="A13457" t="s">
        <v>12</v>
      </c>
      <c r="B13457">
        <v>2015</v>
      </c>
      <c r="C13457">
        <v>32</v>
      </c>
      <c r="D13457">
        <v>5</v>
      </c>
      <c r="E13457">
        <v>963</v>
      </c>
    </row>
    <row r="13458" spans="1:5">
      <c r="A13458" t="s">
        <v>13</v>
      </c>
      <c r="B13458">
        <v>2015</v>
      </c>
      <c r="C13458">
        <v>32</v>
      </c>
      <c r="D13458">
        <v>42</v>
      </c>
      <c r="E13458">
        <v>18147</v>
      </c>
    </row>
    <row r="13459" spans="1:5">
      <c r="A13459" t="s">
        <v>14</v>
      </c>
      <c r="B13459">
        <v>2015</v>
      </c>
      <c r="C13459">
        <v>32</v>
      </c>
      <c r="D13459">
        <v>5</v>
      </c>
      <c r="E13459">
        <v>871</v>
      </c>
    </row>
    <row r="13460" spans="1:5">
      <c r="A13460" t="s">
        <v>15</v>
      </c>
      <c r="B13460">
        <v>2015</v>
      </c>
      <c r="C13460">
        <v>32</v>
      </c>
      <c r="D13460">
        <v>103</v>
      </c>
      <c r="E13460">
        <v>28695</v>
      </c>
    </row>
    <row r="13461" spans="1:5">
      <c r="A13461" t="s">
        <v>16</v>
      </c>
      <c r="B13461">
        <v>2015</v>
      </c>
      <c r="C13461">
        <v>32</v>
      </c>
      <c r="D13461">
        <v>6</v>
      </c>
      <c r="E13461">
        <v>3218</v>
      </c>
    </row>
    <row r="13462" spans="1:5">
      <c r="A13462" t="s">
        <v>17</v>
      </c>
      <c r="B13462">
        <v>2015</v>
      </c>
      <c r="C13462">
        <v>32</v>
      </c>
      <c r="D13462">
        <v>10</v>
      </c>
      <c r="E13462">
        <v>2005</v>
      </c>
    </row>
    <row r="13463" spans="1:5">
      <c r="A13463" t="s">
        <v>18</v>
      </c>
      <c r="B13463">
        <v>2015</v>
      </c>
      <c r="C13463">
        <v>32</v>
      </c>
      <c r="D13463">
        <v>7</v>
      </c>
      <c r="E13463">
        <v>1314</v>
      </c>
    </row>
    <row r="13464" spans="1:5">
      <c r="A13464" t="s">
        <v>19</v>
      </c>
      <c r="B13464">
        <v>2015</v>
      </c>
      <c r="C13464">
        <v>32</v>
      </c>
      <c r="D13464">
        <v>0</v>
      </c>
      <c r="E13464">
        <v>0</v>
      </c>
    </row>
    <row r="13465" spans="1:5">
      <c r="A13465" t="s">
        <v>20</v>
      </c>
      <c r="B13465">
        <v>2015</v>
      </c>
      <c r="C13465">
        <v>32</v>
      </c>
      <c r="D13465">
        <v>0</v>
      </c>
      <c r="E13465">
        <v>0</v>
      </c>
    </row>
    <row r="13466" spans="1:5">
      <c r="A13466" t="s">
        <v>21</v>
      </c>
      <c r="B13466">
        <v>2015</v>
      </c>
      <c r="C13466">
        <v>32</v>
      </c>
      <c r="D13466">
        <v>26</v>
      </c>
      <c r="E13466">
        <v>26796</v>
      </c>
    </row>
    <row r="13467" spans="1:5">
      <c r="A13467" t="s">
        <v>22</v>
      </c>
      <c r="B13467">
        <v>2015</v>
      </c>
      <c r="C13467">
        <v>32</v>
      </c>
      <c r="D13467">
        <v>13</v>
      </c>
      <c r="E13467">
        <v>1570</v>
      </c>
    </row>
    <row r="13468" spans="1:5">
      <c r="A13468" t="s">
        <v>23</v>
      </c>
      <c r="B13468">
        <v>2015</v>
      </c>
      <c r="C13468">
        <v>32</v>
      </c>
      <c r="D13468">
        <v>3</v>
      </c>
      <c r="E13468">
        <v>1144</v>
      </c>
    </row>
    <row r="13469" spans="1:5">
      <c r="A13469" t="s">
        <v>24</v>
      </c>
      <c r="B13469">
        <v>2015</v>
      </c>
      <c r="C13469">
        <v>32</v>
      </c>
      <c r="D13469">
        <v>64</v>
      </c>
      <c r="E13469">
        <v>41705</v>
      </c>
    </row>
    <row r="13470" spans="1:5">
      <c r="A13470" t="s">
        <v>25</v>
      </c>
      <c r="B13470">
        <v>2015</v>
      </c>
      <c r="C13470">
        <v>32</v>
      </c>
      <c r="D13470">
        <v>23</v>
      </c>
      <c r="E13470">
        <v>3503</v>
      </c>
    </row>
    <row r="13471" spans="1:5">
      <c r="A13471" t="s">
        <v>26</v>
      </c>
      <c r="B13471">
        <v>2015</v>
      </c>
      <c r="C13471">
        <v>32</v>
      </c>
      <c r="D13471">
        <v>3</v>
      </c>
      <c r="E13471">
        <v>527</v>
      </c>
    </row>
    <row r="13472" spans="1:5">
      <c r="A13472" t="s">
        <v>27</v>
      </c>
      <c r="B13472">
        <v>2015</v>
      </c>
      <c r="C13472">
        <v>32</v>
      </c>
      <c r="D13472">
        <v>14</v>
      </c>
      <c r="E13472">
        <v>3811</v>
      </c>
    </row>
    <row r="13473" spans="1:5">
      <c r="A13473" t="s">
        <v>28</v>
      </c>
      <c r="B13473">
        <v>2015</v>
      </c>
      <c r="C13473">
        <v>32</v>
      </c>
      <c r="D13473">
        <v>9</v>
      </c>
      <c r="E13473">
        <v>20006</v>
      </c>
    </row>
    <row r="13474" spans="1:5">
      <c r="A13474" t="s">
        <v>29</v>
      </c>
      <c r="B13474">
        <v>2015</v>
      </c>
      <c r="C13474">
        <v>32</v>
      </c>
      <c r="D13474">
        <v>56</v>
      </c>
      <c r="E13474">
        <v>36898</v>
      </c>
    </row>
    <row r="13475" spans="1:5">
      <c r="A13475" t="s">
        <v>30</v>
      </c>
      <c r="B13475">
        <v>2015</v>
      </c>
      <c r="C13475">
        <v>32</v>
      </c>
      <c r="D13475">
        <v>24</v>
      </c>
      <c r="E13475">
        <v>4519</v>
      </c>
    </row>
    <row r="13476" spans="1:5">
      <c r="A13476" t="s">
        <v>31</v>
      </c>
      <c r="B13476">
        <v>2015</v>
      </c>
      <c r="C13476">
        <v>32</v>
      </c>
      <c r="D13476">
        <v>10</v>
      </c>
      <c r="E13476">
        <v>2797</v>
      </c>
    </row>
    <row r="13477" spans="1:5">
      <c r="A13477" t="s">
        <v>32</v>
      </c>
      <c r="B13477">
        <v>2015</v>
      </c>
      <c r="C13477">
        <v>32</v>
      </c>
      <c r="D13477">
        <v>24</v>
      </c>
      <c r="E13477">
        <v>17671</v>
      </c>
    </row>
    <row r="13478" spans="1:5">
      <c r="A13478" t="s">
        <v>33</v>
      </c>
      <c r="B13478">
        <v>2015</v>
      </c>
      <c r="C13478">
        <v>32</v>
      </c>
      <c r="D13478">
        <v>35</v>
      </c>
      <c r="E13478">
        <v>12305</v>
      </c>
    </row>
    <row r="13479" spans="1:5">
      <c r="A13479" t="s">
        <v>34</v>
      </c>
      <c r="B13479">
        <v>2015</v>
      </c>
      <c r="C13479">
        <v>32</v>
      </c>
      <c r="D13479">
        <v>12</v>
      </c>
      <c r="E13479">
        <v>4512</v>
      </c>
    </row>
    <row r="13480" spans="1:5">
      <c r="A13480" t="s">
        <v>35</v>
      </c>
      <c r="B13480">
        <v>2015</v>
      </c>
      <c r="C13480">
        <v>32</v>
      </c>
      <c r="D13480">
        <v>44</v>
      </c>
      <c r="E13480">
        <v>16976</v>
      </c>
    </row>
    <row r="13481" spans="1:5">
      <c r="A13481" t="s">
        <v>36</v>
      </c>
      <c r="B13481">
        <v>2015</v>
      </c>
      <c r="C13481">
        <v>32</v>
      </c>
      <c r="D13481">
        <v>16</v>
      </c>
      <c r="E13481">
        <v>2550</v>
      </c>
    </row>
    <row r="13482" spans="1:5">
      <c r="A13482" t="s">
        <v>37</v>
      </c>
      <c r="B13482">
        <v>2015</v>
      </c>
      <c r="C13482">
        <v>32</v>
      </c>
      <c r="D13482">
        <v>5</v>
      </c>
      <c r="E13482">
        <v>1768</v>
      </c>
    </row>
    <row r="13483" spans="1:5">
      <c r="A13483" t="s">
        <v>38</v>
      </c>
      <c r="B13483">
        <v>2015</v>
      </c>
      <c r="C13483">
        <v>32</v>
      </c>
      <c r="D13483">
        <v>9</v>
      </c>
      <c r="E13483">
        <v>1338</v>
      </c>
    </row>
    <row r="13484" spans="1:5">
      <c r="A13484" t="s">
        <v>39</v>
      </c>
      <c r="B13484">
        <v>2015</v>
      </c>
      <c r="C13484">
        <v>32</v>
      </c>
      <c r="D13484">
        <v>18</v>
      </c>
      <c r="E13484">
        <v>9990</v>
      </c>
    </row>
    <row r="13485" spans="1:5">
      <c r="A13485" t="s">
        <v>40</v>
      </c>
      <c r="B13485">
        <v>2015</v>
      </c>
      <c r="C13485">
        <v>32</v>
      </c>
      <c r="D13485">
        <v>17</v>
      </c>
      <c r="E13485">
        <v>3060</v>
      </c>
    </row>
    <row r="13486" spans="1:5">
      <c r="A13486" t="s">
        <v>41</v>
      </c>
      <c r="B13486">
        <v>2015</v>
      </c>
      <c r="C13486">
        <v>32</v>
      </c>
      <c r="D13486">
        <v>19</v>
      </c>
      <c r="E13486">
        <v>6383</v>
      </c>
    </row>
    <row r="13487" spans="1:5">
      <c r="A13487" t="s">
        <v>42</v>
      </c>
      <c r="B13487">
        <v>2015</v>
      </c>
      <c r="C13487">
        <v>32</v>
      </c>
      <c r="D13487">
        <v>12</v>
      </c>
      <c r="E13487">
        <v>4821</v>
      </c>
    </row>
    <row r="13488" spans="1:5">
      <c r="A13488" t="s">
        <v>43</v>
      </c>
      <c r="B13488">
        <v>2015</v>
      </c>
      <c r="C13488">
        <v>32</v>
      </c>
      <c r="D13488">
        <v>58</v>
      </c>
      <c r="E13488">
        <v>5377</v>
      </c>
    </row>
    <row r="13489" spans="1:5">
      <c r="A13489" t="s">
        <v>44</v>
      </c>
      <c r="B13489">
        <v>2015</v>
      </c>
      <c r="C13489">
        <v>32</v>
      </c>
      <c r="D13489">
        <v>15</v>
      </c>
      <c r="E13489">
        <v>3086</v>
      </c>
    </row>
    <row r="13490" spans="1:5">
      <c r="A13490" t="s">
        <v>45</v>
      </c>
      <c r="B13490">
        <v>2015</v>
      </c>
      <c r="C13490">
        <v>32</v>
      </c>
      <c r="D13490">
        <v>3</v>
      </c>
      <c r="E13490">
        <v>754</v>
      </c>
    </row>
    <row r="13491" spans="1:5">
      <c r="A13491" t="s">
        <v>46</v>
      </c>
      <c r="B13491">
        <v>2015</v>
      </c>
      <c r="C13491">
        <v>32</v>
      </c>
      <c r="D13491">
        <v>22</v>
      </c>
      <c r="E13491">
        <v>6805</v>
      </c>
    </row>
    <row r="13492" spans="1:5">
      <c r="A13492" t="s">
        <v>47</v>
      </c>
      <c r="B13492">
        <v>2015</v>
      </c>
      <c r="C13492">
        <v>32</v>
      </c>
      <c r="D13492">
        <v>14</v>
      </c>
      <c r="E13492">
        <v>2025</v>
      </c>
    </row>
    <row r="13493" spans="1:5">
      <c r="A13493" t="s">
        <v>48</v>
      </c>
      <c r="B13493">
        <v>2015</v>
      </c>
      <c r="C13493">
        <v>32</v>
      </c>
      <c r="D13493">
        <v>4</v>
      </c>
      <c r="E13493">
        <v>1285</v>
      </c>
    </row>
    <row r="13494" spans="1:5">
      <c r="A13494" t="s">
        <v>49</v>
      </c>
      <c r="B13494">
        <v>2015</v>
      </c>
      <c r="C13494">
        <v>32</v>
      </c>
      <c r="D13494">
        <v>41</v>
      </c>
      <c r="E13494">
        <v>8840</v>
      </c>
    </row>
    <row r="13495" spans="1:5">
      <c r="A13495" t="s">
        <v>50</v>
      </c>
      <c r="B13495">
        <v>2015</v>
      </c>
      <c r="C13495">
        <v>32</v>
      </c>
      <c r="D13495">
        <v>19</v>
      </c>
      <c r="E13495">
        <v>3495</v>
      </c>
    </row>
    <row r="13496" spans="1:5">
      <c r="A13496" t="s">
        <v>51</v>
      </c>
      <c r="B13496">
        <v>2015</v>
      </c>
      <c r="C13496">
        <v>32</v>
      </c>
      <c r="D13496">
        <v>7</v>
      </c>
      <c r="E13496">
        <v>1415</v>
      </c>
    </row>
    <row r="13497" spans="1:5">
      <c r="A13497" t="s">
        <v>52</v>
      </c>
      <c r="B13497">
        <v>2015</v>
      </c>
      <c r="C13497">
        <v>32</v>
      </c>
      <c r="D13497">
        <v>20</v>
      </c>
      <c r="E13497">
        <v>4219</v>
      </c>
    </row>
    <row r="13498" spans="1:5">
      <c r="A13498" t="s">
        <v>53</v>
      </c>
      <c r="B13498">
        <v>2015</v>
      </c>
      <c r="C13498">
        <v>32</v>
      </c>
      <c r="D13498">
        <v>57</v>
      </c>
      <c r="E13498">
        <v>8249</v>
      </c>
    </row>
    <row r="13499" spans="1:5">
      <c r="A13499" t="s">
        <v>54</v>
      </c>
      <c r="B13499">
        <v>2015</v>
      </c>
      <c r="C13499">
        <v>32</v>
      </c>
      <c r="D13499">
        <v>80</v>
      </c>
      <c r="E13499">
        <v>30978</v>
      </c>
    </row>
    <row r="13500" spans="1:5">
      <c r="A13500" t="s">
        <v>55</v>
      </c>
      <c r="B13500">
        <v>2015</v>
      </c>
      <c r="C13500">
        <v>32</v>
      </c>
      <c r="D13500">
        <v>41</v>
      </c>
      <c r="E13500">
        <v>16651</v>
      </c>
    </row>
    <row r="13501" spans="1:5">
      <c r="A13501" t="s">
        <v>56</v>
      </c>
      <c r="B13501">
        <v>2015</v>
      </c>
      <c r="C13501">
        <v>32</v>
      </c>
      <c r="D13501">
        <v>5</v>
      </c>
      <c r="E13501">
        <v>1035</v>
      </c>
    </row>
    <row r="13502" spans="1:5">
      <c r="A13502" t="s">
        <v>57</v>
      </c>
      <c r="B13502">
        <v>2015</v>
      </c>
      <c r="C13502">
        <v>32</v>
      </c>
      <c r="D13502">
        <v>110</v>
      </c>
      <c r="E13502">
        <v>74809</v>
      </c>
    </row>
    <row r="13503" spans="1:5">
      <c r="A13503" t="s">
        <v>58</v>
      </c>
      <c r="B13503">
        <v>2015</v>
      </c>
      <c r="C13503">
        <v>32</v>
      </c>
      <c r="D13503">
        <v>30</v>
      </c>
      <c r="E13503">
        <v>2678</v>
      </c>
    </row>
    <row r="13504" spans="1:5">
      <c r="A13504" t="s">
        <v>59</v>
      </c>
      <c r="B13504">
        <v>2015</v>
      </c>
      <c r="C13504">
        <v>32</v>
      </c>
      <c r="D13504">
        <v>25</v>
      </c>
      <c r="E13504">
        <v>10588</v>
      </c>
    </row>
    <row r="13505" spans="1:5">
      <c r="A13505" t="s">
        <v>60</v>
      </c>
      <c r="B13505">
        <v>2015</v>
      </c>
      <c r="C13505">
        <v>32</v>
      </c>
      <c r="D13505">
        <v>21</v>
      </c>
      <c r="E13505">
        <v>2233</v>
      </c>
    </row>
    <row r="13506" spans="1:5">
      <c r="A13506" t="s">
        <v>61</v>
      </c>
      <c r="B13506">
        <v>2015</v>
      </c>
      <c r="C13506">
        <v>32</v>
      </c>
      <c r="D13506">
        <v>12</v>
      </c>
      <c r="E13506">
        <v>2590</v>
      </c>
    </row>
    <row r="13507" spans="1:5">
      <c r="A13507" t="s">
        <v>64</v>
      </c>
      <c r="B13507">
        <v>2015</v>
      </c>
      <c r="C13507">
        <v>32</v>
      </c>
      <c r="D13507">
        <v>7</v>
      </c>
      <c r="E13507">
        <v>4949</v>
      </c>
    </row>
    <row r="13508" spans="1:5">
      <c r="A13508" t="s">
        <v>63</v>
      </c>
      <c r="B13508">
        <v>2015</v>
      </c>
      <c r="C13508">
        <v>32</v>
      </c>
      <c r="D13508">
        <v>1</v>
      </c>
      <c r="E13508">
        <v>324</v>
      </c>
    </row>
    <row r="13509" spans="1:5">
      <c r="A13509" t="s">
        <v>62</v>
      </c>
      <c r="B13509">
        <v>2015</v>
      </c>
      <c r="C13509">
        <v>32</v>
      </c>
      <c r="D13509">
        <v>79</v>
      </c>
      <c r="E13509">
        <v>97148</v>
      </c>
    </row>
    <row r="13510" spans="1:5">
      <c r="A13510" t="s">
        <v>6</v>
      </c>
      <c r="B13510">
        <v>2015</v>
      </c>
      <c r="C13510">
        <v>33</v>
      </c>
      <c r="D13510">
        <v>13</v>
      </c>
      <c r="E13510">
        <v>5086</v>
      </c>
    </row>
    <row r="13511" spans="1:5">
      <c r="A13511" t="s">
        <v>12</v>
      </c>
      <c r="B13511">
        <v>2015</v>
      </c>
      <c r="C13511">
        <v>33</v>
      </c>
      <c r="D13511">
        <v>6</v>
      </c>
      <c r="E13511">
        <v>1118</v>
      </c>
    </row>
    <row r="13512" spans="1:5">
      <c r="A13512" t="s">
        <v>13</v>
      </c>
      <c r="B13512">
        <v>2015</v>
      </c>
      <c r="C13512">
        <v>33</v>
      </c>
      <c r="D13512">
        <v>49</v>
      </c>
      <c r="E13512">
        <v>20988</v>
      </c>
    </row>
    <row r="13513" spans="1:5">
      <c r="A13513" t="s">
        <v>14</v>
      </c>
      <c r="B13513">
        <v>2015</v>
      </c>
      <c r="C13513">
        <v>33</v>
      </c>
      <c r="D13513">
        <v>6</v>
      </c>
      <c r="E13513">
        <v>1262</v>
      </c>
    </row>
    <row r="13514" spans="1:5">
      <c r="A13514" t="s">
        <v>15</v>
      </c>
      <c r="B13514">
        <v>2015</v>
      </c>
      <c r="C13514">
        <v>33</v>
      </c>
      <c r="D13514">
        <v>98</v>
      </c>
      <c r="E13514">
        <v>30278</v>
      </c>
    </row>
    <row r="13515" spans="1:5">
      <c r="A13515" t="s">
        <v>16</v>
      </c>
      <c r="B13515">
        <v>2015</v>
      </c>
      <c r="C13515">
        <v>33</v>
      </c>
      <c r="D13515">
        <v>5</v>
      </c>
      <c r="E13515">
        <v>3296</v>
      </c>
    </row>
    <row r="13516" spans="1:5">
      <c r="A13516" t="s">
        <v>17</v>
      </c>
      <c r="B13516">
        <v>2015</v>
      </c>
      <c r="C13516">
        <v>33</v>
      </c>
      <c r="D13516">
        <v>8</v>
      </c>
      <c r="E13516">
        <v>2195</v>
      </c>
    </row>
    <row r="13517" spans="1:5">
      <c r="A13517" t="s">
        <v>18</v>
      </c>
      <c r="B13517">
        <v>2015</v>
      </c>
      <c r="C13517">
        <v>33</v>
      </c>
      <c r="D13517">
        <v>7</v>
      </c>
      <c r="E13517">
        <v>1584</v>
      </c>
    </row>
    <row r="13518" spans="1:5">
      <c r="A13518" t="s">
        <v>19</v>
      </c>
      <c r="B13518">
        <v>2015</v>
      </c>
      <c r="C13518">
        <v>33</v>
      </c>
      <c r="D13518">
        <v>0</v>
      </c>
      <c r="E13518">
        <v>0</v>
      </c>
    </row>
    <row r="13519" spans="1:5">
      <c r="A13519" t="s">
        <v>20</v>
      </c>
      <c r="B13519">
        <v>2015</v>
      </c>
      <c r="C13519">
        <v>33</v>
      </c>
      <c r="D13519">
        <v>0</v>
      </c>
      <c r="E13519">
        <v>0</v>
      </c>
    </row>
    <row r="13520" spans="1:5">
      <c r="A13520" t="s">
        <v>21</v>
      </c>
      <c r="B13520">
        <v>2015</v>
      </c>
      <c r="C13520">
        <v>33</v>
      </c>
      <c r="D13520">
        <v>28</v>
      </c>
      <c r="E13520">
        <v>30968</v>
      </c>
    </row>
    <row r="13521" spans="1:5">
      <c r="A13521" t="s">
        <v>22</v>
      </c>
      <c r="B13521">
        <v>2015</v>
      </c>
      <c r="C13521">
        <v>33</v>
      </c>
      <c r="D13521">
        <v>13</v>
      </c>
      <c r="E13521">
        <v>1479</v>
      </c>
    </row>
    <row r="13522" spans="1:5">
      <c r="A13522" t="s">
        <v>23</v>
      </c>
      <c r="B13522">
        <v>2015</v>
      </c>
      <c r="C13522">
        <v>33</v>
      </c>
      <c r="D13522">
        <v>2</v>
      </c>
      <c r="E13522">
        <v>962</v>
      </c>
    </row>
    <row r="13523" spans="1:5">
      <c r="A13523" t="s">
        <v>24</v>
      </c>
      <c r="B13523">
        <v>2015</v>
      </c>
      <c r="C13523">
        <v>33</v>
      </c>
      <c r="D13523">
        <v>61</v>
      </c>
      <c r="E13523">
        <v>42602</v>
      </c>
    </row>
    <row r="13524" spans="1:5">
      <c r="A13524" t="s">
        <v>25</v>
      </c>
      <c r="B13524">
        <v>2015</v>
      </c>
      <c r="C13524">
        <v>33</v>
      </c>
      <c r="D13524">
        <v>21</v>
      </c>
      <c r="E13524">
        <v>4694</v>
      </c>
    </row>
    <row r="13525" spans="1:5">
      <c r="A13525" t="s">
        <v>26</v>
      </c>
      <c r="B13525">
        <v>2015</v>
      </c>
      <c r="C13525">
        <v>33</v>
      </c>
      <c r="D13525">
        <v>4</v>
      </c>
      <c r="E13525">
        <v>2160</v>
      </c>
    </row>
    <row r="13526" spans="1:5">
      <c r="A13526" t="s">
        <v>27</v>
      </c>
      <c r="B13526">
        <v>2015</v>
      </c>
      <c r="C13526">
        <v>33</v>
      </c>
      <c r="D13526">
        <v>14</v>
      </c>
      <c r="E13526">
        <v>3855</v>
      </c>
    </row>
    <row r="13527" spans="1:5">
      <c r="A13527" t="s">
        <v>28</v>
      </c>
      <c r="B13527">
        <v>2015</v>
      </c>
      <c r="C13527">
        <v>33</v>
      </c>
      <c r="D13527">
        <v>9</v>
      </c>
      <c r="E13527">
        <v>20931</v>
      </c>
    </row>
    <row r="13528" spans="1:5">
      <c r="A13528" t="s">
        <v>29</v>
      </c>
      <c r="B13528">
        <v>2015</v>
      </c>
      <c r="C13528">
        <v>33</v>
      </c>
      <c r="D13528">
        <v>68</v>
      </c>
      <c r="E13528">
        <v>40021</v>
      </c>
    </row>
    <row r="13529" spans="1:5">
      <c r="A13529" t="s">
        <v>30</v>
      </c>
      <c r="B13529">
        <v>2015</v>
      </c>
      <c r="C13529">
        <v>33</v>
      </c>
      <c r="D13529">
        <v>24</v>
      </c>
      <c r="E13529">
        <v>4787</v>
      </c>
    </row>
    <row r="13530" spans="1:5">
      <c r="A13530" t="s">
        <v>31</v>
      </c>
      <c r="B13530">
        <v>2015</v>
      </c>
      <c r="C13530">
        <v>33</v>
      </c>
      <c r="D13530">
        <v>12</v>
      </c>
      <c r="E13530">
        <v>4306</v>
      </c>
    </row>
    <row r="13531" spans="1:5">
      <c r="A13531" t="s">
        <v>32</v>
      </c>
      <c r="B13531">
        <v>2015</v>
      </c>
      <c r="C13531">
        <v>33</v>
      </c>
      <c r="D13531">
        <v>22</v>
      </c>
      <c r="E13531">
        <v>17388</v>
      </c>
    </row>
    <row r="13532" spans="1:5">
      <c r="A13532" t="s">
        <v>33</v>
      </c>
      <c r="B13532">
        <v>2015</v>
      </c>
      <c r="C13532">
        <v>33</v>
      </c>
      <c r="D13532">
        <v>35</v>
      </c>
      <c r="E13532">
        <v>12643</v>
      </c>
    </row>
    <row r="13533" spans="1:5">
      <c r="A13533" t="s">
        <v>34</v>
      </c>
      <c r="B13533">
        <v>2015</v>
      </c>
      <c r="C13533">
        <v>33</v>
      </c>
      <c r="D13533">
        <v>12</v>
      </c>
      <c r="E13533">
        <v>4571</v>
      </c>
    </row>
    <row r="13534" spans="1:5">
      <c r="A13534" t="s">
        <v>35</v>
      </c>
      <c r="B13534">
        <v>2015</v>
      </c>
      <c r="C13534">
        <v>33</v>
      </c>
      <c r="D13534">
        <v>44</v>
      </c>
      <c r="E13534">
        <v>18302</v>
      </c>
    </row>
    <row r="13535" spans="1:5">
      <c r="A13535" t="s">
        <v>36</v>
      </c>
      <c r="B13535">
        <v>2015</v>
      </c>
      <c r="C13535">
        <v>33</v>
      </c>
      <c r="D13535">
        <v>16</v>
      </c>
      <c r="E13535">
        <v>3071</v>
      </c>
    </row>
    <row r="13536" spans="1:5">
      <c r="A13536" t="s">
        <v>37</v>
      </c>
      <c r="B13536">
        <v>2015</v>
      </c>
      <c r="C13536">
        <v>33</v>
      </c>
      <c r="D13536">
        <v>4</v>
      </c>
      <c r="E13536">
        <v>1372</v>
      </c>
    </row>
    <row r="13537" spans="1:5">
      <c r="A13537" t="s">
        <v>38</v>
      </c>
      <c r="B13537">
        <v>2015</v>
      </c>
      <c r="C13537">
        <v>33</v>
      </c>
      <c r="D13537">
        <v>9</v>
      </c>
      <c r="E13537">
        <v>1276</v>
      </c>
    </row>
    <row r="13538" spans="1:5">
      <c r="A13538" t="s">
        <v>39</v>
      </c>
      <c r="B13538">
        <v>2015</v>
      </c>
      <c r="C13538">
        <v>33</v>
      </c>
      <c r="D13538">
        <v>14</v>
      </c>
      <c r="E13538">
        <v>3933</v>
      </c>
    </row>
    <row r="13539" spans="1:5">
      <c r="A13539" t="s">
        <v>40</v>
      </c>
      <c r="B13539">
        <v>2015</v>
      </c>
      <c r="C13539">
        <v>33</v>
      </c>
      <c r="D13539">
        <v>15</v>
      </c>
      <c r="E13539">
        <v>2326</v>
      </c>
    </row>
    <row r="13540" spans="1:5">
      <c r="A13540" t="s">
        <v>41</v>
      </c>
      <c r="B13540">
        <v>2015</v>
      </c>
      <c r="C13540">
        <v>33</v>
      </c>
      <c r="D13540">
        <v>18</v>
      </c>
      <c r="E13540">
        <v>6301</v>
      </c>
    </row>
    <row r="13541" spans="1:5">
      <c r="A13541" t="s">
        <v>42</v>
      </c>
      <c r="B13541">
        <v>2015</v>
      </c>
      <c r="C13541">
        <v>33</v>
      </c>
      <c r="D13541">
        <v>15</v>
      </c>
      <c r="E13541">
        <v>6374</v>
      </c>
    </row>
    <row r="13542" spans="1:5">
      <c r="A13542" t="s">
        <v>43</v>
      </c>
      <c r="B13542">
        <v>2015</v>
      </c>
      <c r="C13542">
        <v>33</v>
      </c>
      <c r="D13542">
        <v>57</v>
      </c>
      <c r="E13542">
        <v>6192</v>
      </c>
    </row>
    <row r="13543" spans="1:5">
      <c r="A13543" t="s">
        <v>44</v>
      </c>
      <c r="B13543">
        <v>2015</v>
      </c>
      <c r="C13543">
        <v>33</v>
      </c>
      <c r="D13543">
        <v>15</v>
      </c>
      <c r="E13543">
        <v>3772</v>
      </c>
    </row>
    <row r="13544" spans="1:5">
      <c r="A13544" t="s">
        <v>45</v>
      </c>
      <c r="B13544">
        <v>2015</v>
      </c>
      <c r="C13544">
        <v>33</v>
      </c>
      <c r="D13544">
        <v>3</v>
      </c>
      <c r="E13544">
        <v>784</v>
      </c>
    </row>
    <row r="13545" spans="1:5">
      <c r="A13545" t="s">
        <v>46</v>
      </c>
      <c r="B13545">
        <v>2015</v>
      </c>
      <c r="C13545">
        <v>33</v>
      </c>
      <c r="D13545">
        <v>23</v>
      </c>
      <c r="E13545">
        <v>7166</v>
      </c>
    </row>
    <row r="13546" spans="1:5">
      <c r="A13546" t="s">
        <v>47</v>
      </c>
      <c r="B13546">
        <v>2015</v>
      </c>
      <c r="C13546">
        <v>33</v>
      </c>
      <c r="D13546">
        <v>15</v>
      </c>
      <c r="E13546">
        <v>1967</v>
      </c>
    </row>
    <row r="13547" spans="1:5">
      <c r="A13547" t="s">
        <v>48</v>
      </c>
      <c r="B13547">
        <v>2015</v>
      </c>
      <c r="C13547">
        <v>33</v>
      </c>
      <c r="D13547">
        <v>5</v>
      </c>
      <c r="E13547">
        <v>1535</v>
      </c>
    </row>
    <row r="13548" spans="1:5">
      <c r="A13548" t="s">
        <v>49</v>
      </c>
      <c r="B13548">
        <v>2015</v>
      </c>
      <c r="C13548">
        <v>33</v>
      </c>
      <c r="D13548">
        <v>42</v>
      </c>
      <c r="E13548">
        <v>9040</v>
      </c>
    </row>
    <row r="13549" spans="1:5">
      <c r="A13549" t="s">
        <v>50</v>
      </c>
      <c r="B13549">
        <v>2015</v>
      </c>
      <c r="C13549">
        <v>33</v>
      </c>
      <c r="D13549">
        <v>18</v>
      </c>
      <c r="E13549">
        <v>4188</v>
      </c>
    </row>
    <row r="13550" spans="1:5">
      <c r="A13550" t="s">
        <v>51</v>
      </c>
      <c r="B13550">
        <v>2015</v>
      </c>
      <c r="C13550">
        <v>33</v>
      </c>
      <c r="D13550">
        <v>9</v>
      </c>
      <c r="E13550">
        <v>2277</v>
      </c>
    </row>
    <row r="13551" spans="1:5">
      <c r="A13551" t="s">
        <v>52</v>
      </c>
      <c r="B13551">
        <v>2015</v>
      </c>
      <c r="C13551">
        <v>33</v>
      </c>
      <c r="D13551">
        <v>18</v>
      </c>
      <c r="E13551">
        <v>4250</v>
      </c>
    </row>
    <row r="13552" spans="1:5">
      <c r="A13552" t="s">
        <v>53</v>
      </c>
      <c r="B13552">
        <v>2015</v>
      </c>
      <c r="C13552">
        <v>33</v>
      </c>
      <c r="D13552">
        <v>57</v>
      </c>
      <c r="E13552">
        <v>9574</v>
      </c>
    </row>
    <row r="13553" spans="1:5">
      <c r="A13553" t="s">
        <v>54</v>
      </c>
      <c r="B13553">
        <v>2015</v>
      </c>
      <c r="C13553">
        <v>33</v>
      </c>
      <c r="D13553">
        <v>83</v>
      </c>
      <c r="E13553">
        <v>34273</v>
      </c>
    </row>
    <row r="13554" spans="1:5">
      <c r="A13554" t="s">
        <v>55</v>
      </c>
      <c r="B13554">
        <v>2015</v>
      </c>
      <c r="C13554">
        <v>33</v>
      </c>
      <c r="D13554">
        <v>42</v>
      </c>
      <c r="E13554">
        <v>17932</v>
      </c>
    </row>
    <row r="13555" spans="1:5">
      <c r="A13555" t="s">
        <v>56</v>
      </c>
      <c r="B13555">
        <v>2015</v>
      </c>
      <c r="C13555">
        <v>33</v>
      </c>
      <c r="D13555">
        <v>5</v>
      </c>
      <c r="E13555">
        <v>1152</v>
      </c>
    </row>
    <row r="13556" spans="1:5">
      <c r="A13556" t="s">
        <v>57</v>
      </c>
      <c r="B13556">
        <v>2015</v>
      </c>
      <c r="C13556">
        <v>33</v>
      </c>
      <c r="D13556">
        <v>110</v>
      </c>
      <c r="E13556">
        <v>76605</v>
      </c>
    </row>
    <row r="13557" spans="1:5">
      <c r="A13557" t="s">
        <v>58</v>
      </c>
      <c r="B13557">
        <v>2015</v>
      </c>
      <c r="C13557">
        <v>33</v>
      </c>
      <c r="D13557">
        <v>30</v>
      </c>
      <c r="E13557">
        <v>3199</v>
      </c>
    </row>
    <row r="13558" spans="1:5">
      <c r="A13558" t="s">
        <v>59</v>
      </c>
      <c r="B13558">
        <v>2015</v>
      </c>
      <c r="C13558">
        <v>33</v>
      </c>
      <c r="D13558">
        <v>28</v>
      </c>
      <c r="E13558">
        <v>11667</v>
      </c>
    </row>
    <row r="13559" spans="1:5">
      <c r="A13559" t="s">
        <v>60</v>
      </c>
      <c r="B13559">
        <v>2015</v>
      </c>
      <c r="C13559">
        <v>33</v>
      </c>
      <c r="D13559">
        <v>21</v>
      </c>
      <c r="E13559">
        <v>2393</v>
      </c>
    </row>
    <row r="13560" spans="1:5">
      <c r="A13560" t="s">
        <v>61</v>
      </c>
      <c r="B13560">
        <v>2015</v>
      </c>
      <c r="C13560">
        <v>33</v>
      </c>
      <c r="D13560">
        <v>13</v>
      </c>
      <c r="E13560">
        <v>2864</v>
      </c>
    </row>
    <row r="13561" spans="1:5">
      <c r="A13561" t="s">
        <v>64</v>
      </c>
      <c r="B13561">
        <v>2015</v>
      </c>
      <c r="C13561">
        <v>33</v>
      </c>
      <c r="D13561">
        <v>6</v>
      </c>
      <c r="E13561">
        <v>4331</v>
      </c>
    </row>
    <row r="13562" spans="1:5">
      <c r="A13562" t="s">
        <v>63</v>
      </c>
      <c r="B13562">
        <v>2015</v>
      </c>
      <c r="C13562">
        <v>33</v>
      </c>
      <c r="D13562">
        <v>1</v>
      </c>
      <c r="E13562">
        <v>351</v>
      </c>
    </row>
    <row r="13563" spans="1:5">
      <c r="A13563" t="s">
        <v>62</v>
      </c>
      <c r="B13563">
        <v>2015</v>
      </c>
      <c r="C13563">
        <v>33</v>
      </c>
      <c r="D13563">
        <v>79</v>
      </c>
      <c r="E13563">
        <v>97221</v>
      </c>
    </row>
    <row r="13564" spans="1:5">
      <c r="A13564" t="s">
        <v>6</v>
      </c>
      <c r="B13564">
        <v>2015</v>
      </c>
      <c r="C13564">
        <v>34</v>
      </c>
      <c r="D13564">
        <v>14</v>
      </c>
      <c r="E13564">
        <v>7097</v>
      </c>
    </row>
    <row r="13565" spans="1:5">
      <c r="A13565" t="s">
        <v>12</v>
      </c>
      <c r="B13565">
        <v>2015</v>
      </c>
      <c r="C13565">
        <v>34</v>
      </c>
      <c r="D13565">
        <v>3</v>
      </c>
      <c r="E13565">
        <v>403</v>
      </c>
    </row>
    <row r="13566" spans="1:5">
      <c r="A13566" t="s">
        <v>13</v>
      </c>
      <c r="B13566">
        <v>2015</v>
      </c>
      <c r="C13566">
        <v>34</v>
      </c>
      <c r="D13566">
        <v>51</v>
      </c>
      <c r="E13566">
        <v>21009</v>
      </c>
    </row>
    <row r="13567" spans="1:5">
      <c r="A13567" t="s">
        <v>14</v>
      </c>
      <c r="B13567">
        <v>2015</v>
      </c>
      <c r="C13567">
        <v>34</v>
      </c>
      <c r="D13567">
        <v>6</v>
      </c>
      <c r="E13567">
        <v>1609</v>
      </c>
    </row>
    <row r="13568" spans="1:5">
      <c r="A13568" t="s">
        <v>15</v>
      </c>
      <c r="B13568">
        <v>2015</v>
      </c>
      <c r="C13568">
        <v>34</v>
      </c>
      <c r="D13568">
        <v>99</v>
      </c>
      <c r="E13568">
        <v>33064</v>
      </c>
    </row>
    <row r="13569" spans="1:5">
      <c r="A13569" t="s">
        <v>16</v>
      </c>
      <c r="B13569">
        <v>2015</v>
      </c>
      <c r="C13569">
        <v>34</v>
      </c>
      <c r="D13569">
        <v>6</v>
      </c>
      <c r="E13569">
        <v>3488</v>
      </c>
    </row>
    <row r="13570" spans="1:5">
      <c r="A13570" t="s">
        <v>17</v>
      </c>
      <c r="B13570">
        <v>2015</v>
      </c>
      <c r="C13570">
        <v>34</v>
      </c>
      <c r="D13570">
        <v>5</v>
      </c>
      <c r="E13570">
        <v>2463</v>
      </c>
    </row>
    <row r="13571" spans="1:5">
      <c r="A13571" t="s">
        <v>18</v>
      </c>
      <c r="B13571">
        <v>2015</v>
      </c>
      <c r="C13571">
        <v>34</v>
      </c>
      <c r="D13571">
        <v>7</v>
      </c>
      <c r="E13571">
        <v>1660</v>
      </c>
    </row>
    <row r="13572" spans="1:5">
      <c r="A13572" t="s">
        <v>19</v>
      </c>
      <c r="B13572">
        <v>2015</v>
      </c>
      <c r="C13572">
        <v>34</v>
      </c>
      <c r="D13572">
        <v>0</v>
      </c>
      <c r="E13572">
        <v>0</v>
      </c>
    </row>
    <row r="13573" spans="1:5">
      <c r="A13573" t="s">
        <v>20</v>
      </c>
      <c r="B13573">
        <v>2015</v>
      </c>
      <c r="C13573">
        <v>34</v>
      </c>
      <c r="D13573">
        <v>0</v>
      </c>
      <c r="E13573">
        <v>0</v>
      </c>
    </row>
    <row r="13574" spans="1:5">
      <c r="A13574" t="s">
        <v>21</v>
      </c>
      <c r="B13574">
        <v>2015</v>
      </c>
      <c r="C13574">
        <v>34</v>
      </c>
      <c r="D13574">
        <v>28</v>
      </c>
      <c r="E13574">
        <v>32117</v>
      </c>
    </row>
    <row r="13575" spans="1:5">
      <c r="A13575" t="s">
        <v>22</v>
      </c>
      <c r="B13575">
        <v>2015</v>
      </c>
      <c r="C13575">
        <v>34</v>
      </c>
      <c r="D13575">
        <v>13</v>
      </c>
      <c r="E13575">
        <v>1577</v>
      </c>
    </row>
    <row r="13576" spans="1:5">
      <c r="A13576" t="s">
        <v>23</v>
      </c>
      <c r="B13576">
        <v>2015</v>
      </c>
      <c r="C13576">
        <v>34</v>
      </c>
      <c r="D13576">
        <v>2</v>
      </c>
      <c r="E13576">
        <v>973</v>
      </c>
    </row>
    <row r="13577" spans="1:5">
      <c r="A13577" t="s">
        <v>24</v>
      </c>
      <c r="B13577">
        <v>2015</v>
      </c>
      <c r="C13577">
        <v>34</v>
      </c>
      <c r="D13577">
        <v>61</v>
      </c>
      <c r="E13577">
        <v>42529</v>
      </c>
    </row>
    <row r="13578" spans="1:5">
      <c r="A13578" t="s">
        <v>25</v>
      </c>
      <c r="B13578">
        <v>2015</v>
      </c>
      <c r="C13578">
        <v>34</v>
      </c>
      <c r="D13578">
        <v>20</v>
      </c>
      <c r="E13578">
        <v>4004</v>
      </c>
    </row>
    <row r="13579" spans="1:5">
      <c r="A13579" t="s">
        <v>26</v>
      </c>
      <c r="B13579">
        <v>2015</v>
      </c>
      <c r="C13579">
        <v>34</v>
      </c>
      <c r="D13579">
        <v>3</v>
      </c>
      <c r="E13579">
        <v>1198</v>
      </c>
    </row>
    <row r="13580" spans="1:5">
      <c r="A13580" t="s">
        <v>27</v>
      </c>
      <c r="B13580">
        <v>2015</v>
      </c>
      <c r="C13580">
        <v>34</v>
      </c>
      <c r="D13580">
        <v>14</v>
      </c>
      <c r="E13580">
        <v>4141</v>
      </c>
    </row>
    <row r="13581" spans="1:5">
      <c r="A13581" t="s">
        <v>28</v>
      </c>
      <c r="B13581">
        <v>2015</v>
      </c>
      <c r="C13581">
        <v>34</v>
      </c>
      <c r="D13581">
        <v>10</v>
      </c>
      <c r="E13581">
        <v>21043</v>
      </c>
    </row>
    <row r="13582" spans="1:5">
      <c r="A13582" t="s">
        <v>29</v>
      </c>
      <c r="B13582">
        <v>2015</v>
      </c>
      <c r="C13582">
        <v>34</v>
      </c>
      <c r="D13582">
        <v>69</v>
      </c>
      <c r="E13582">
        <v>44556</v>
      </c>
    </row>
    <row r="13583" spans="1:5">
      <c r="A13583" t="s">
        <v>30</v>
      </c>
      <c r="B13583">
        <v>2015</v>
      </c>
      <c r="C13583">
        <v>34</v>
      </c>
      <c r="D13583">
        <v>19</v>
      </c>
      <c r="E13583">
        <v>4301</v>
      </c>
    </row>
    <row r="13584" spans="1:5">
      <c r="A13584" t="s">
        <v>31</v>
      </c>
      <c r="B13584">
        <v>2015</v>
      </c>
      <c r="C13584">
        <v>34</v>
      </c>
      <c r="D13584">
        <v>13</v>
      </c>
      <c r="E13584">
        <v>4793</v>
      </c>
    </row>
    <row r="13585" spans="1:5">
      <c r="A13585" t="s">
        <v>32</v>
      </c>
      <c r="B13585">
        <v>2015</v>
      </c>
      <c r="C13585">
        <v>34</v>
      </c>
      <c r="D13585">
        <v>23</v>
      </c>
      <c r="E13585">
        <v>18457</v>
      </c>
    </row>
    <row r="13586" spans="1:5">
      <c r="A13586" t="s">
        <v>33</v>
      </c>
      <c r="B13586">
        <v>2015</v>
      </c>
      <c r="C13586">
        <v>34</v>
      </c>
      <c r="D13586">
        <v>51</v>
      </c>
      <c r="E13586">
        <v>16055</v>
      </c>
    </row>
    <row r="13587" spans="1:5">
      <c r="A13587" t="s">
        <v>34</v>
      </c>
      <c r="B13587">
        <v>2015</v>
      </c>
      <c r="C13587">
        <v>34</v>
      </c>
      <c r="D13587">
        <v>11</v>
      </c>
      <c r="E13587">
        <v>4834</v>
      </c>
    </row>
    <row r="13588" spans="1:5">
      <c r="A13588" t="s">
        <v>35</v>
      </c>
      <c r="B13588">
        <v>2015</v>
      </c>
      <c r="C13588">
        <v>34</v>
      </c>
      <c r="D13588">
        <v>43</v>
      </c>
      <c r="E13588">
        <v>18174</v>
      </c>
    </row>
    <row r="13589" spans="1:5">
      <c r="A13589" t="s">
        <v>36</v>
      </c>
      <c r="B13589">
        <v>2015</v>
      </c>
      <c r="C13589">
        <v>34</v>
      </c>
      <c r="D13589">
        <v>17</v>
      </c>
      <c r="E13589">
        <v>4031</v>
      </c>
    </row>
    <row r="13590" spans="1:5">
      <c r="A13590" t="s">
        <v>37</v>
      </c>
      <c r="B13590">
        <v>2015</v>
      </c>
      <c r="C13590">
        <v>34</v>
      </c>
      <c r="D13590">
        <v>5</v>
      </c>
      <c r="E13590">
        <v>2019</v>
      </c>
    </row>
    <row r="13591" spans="1:5">
      <c r="A13591" t="s">
        <v>38</v>
      </c>
      <c r="B13591">
        <v>2015</v>
      </c>
      <c r="C13591">
        <v>34</v>
      </c>
      <c r="D13591">
        <v>10</v>
      </c>
      <c r="E13591">
        <v>1640</v>
      </c>
    </row>
    <row r="13592" spans="1:5">
      <c r="A13592" t="s">
        <v>39</v>
      </c>
      <c r="B13592">
        <v>2015</v>
      </c>
      <c r="C13592">
        <v>34</v>
      </c>
      <c r="D13592">
        <v>14</v>
      </c>
      <c r="E13592">
        <v>4192</v>
      </c>
    </row>
    <row r="13593" spans="1:5">
      <c r="A13593" t="s">
        <v>40</v>
      </c>
      <c r="B13593">
        <v>2015</v>
      </c>
      <c r="C13593">
        <v>34</v>
      </c>
      <c r="D13593">
        <v>16</v>
      </c>
      <c r="E13593">
        <v>2799</v>
      </c>
    </row>
    <row r="13594" spans="1:5">
      <c r="A13594" t="s">
        <v>41</v>
      </c>
      <c r="B13594">
        <v>2015</v>
      </c>
      <c r="C13594">
        <v>34</v>
      </c>
      <c r="D13594">
        <v>9</v>
      </c>
      <c r="E13594">
        <v>3061</v>
      </c>
    </row>
    <row r="13595" spans="1:5">
      <c r="A13595" t="s">
        <v>42</v>
      </c>
      <c r="B13595">
        <v>2015</v>
      </c>
      <c r="C13595">
        <v>34</v>
      </c>
      <c r="D13595">
        <v>17</v>
      </c>
      <c r="E13595">
        <v>8207</v>
      </c>
    </row>
    <row r="13596" spans="1:5">
      <c r="A13596" t="s">
        <v>43</v>
      </c>
      <c r="B13596">
        <v>2015</v>
      </c>
      <c r="C13596">
        <v>34</v>
      </c>
      <c r="D13596">
        <v>56</v>
      </c>
      <c r="E13596">
        <v>6892</v>
      </c>
    </row>
    <row r="13597" spans="1:5">
      <c r="A13597" t="s">
        <v>44</v>
      </c>
      <c r="B13597">
        <v>2015</v>
      </c>
      <c r="C13597">
        <v>34</v>
      </c>
      <c r="D13597">
        <v>16</v>
      </c>
      <c r="E13597">
        <v>4331</v>
      </c>
    </row>
    <row r="13598" spans="1:5">
      <c r="A13598" t="s">
        <v>45</v>
      </c>
      <c r="B13598">
        <v>2015</v>
      </c>
      <c r="C13598">
        <v>34</v>
      </c>
      <c r="D13598">
        <v>3</v>
      </c>
      <c r="E13598">
        <v>820</v>
      </c>
    </row>
    <row r="13599" spans="1:5">
      <c r="A13599" t="s">
        <v>46</v>
      </c>
      <c r="B13599">
        <v>2015</v>
      </c>
      <c r="C13599">
        <v>34</v>
      </c>
      <c r="D13599">
        <v>23</v>
      </c>
      <c r="E13599">
        <v>7458</v>
      </c>
    </row>
    <row r="13600" spans="1:5">
      <c r="A13600" t="s">
        <v>47</v>
      </c>
      <c r="B13600">
        <v>2015</v>
      </c>
      <c r="C13600">
        <v>34</v>
      </c>
      <c r="D13600">
        <v>15</v>
      </c>
      <c r="E13600">
        <v>2142</v>
      </c>
    </row>
    <row r="13601" spans="1:5">
      <c r="A13601" t="s">
        <v>48</v>
      </c>
      <c r="B13601">
        <v>2015</v>
      </c>
      <c r="C13601">
        <v>34</v>
      </c>
      <c r="D13601">
        <v>5</v>
      </c>
      <c r="E13601">
        <v>1325</v>
      </c>
    </row>
    <row r="13602" spans="1:5">
      <c r="A13602" t="s">
        <v>49</v>
      </c>
      <c r="B13602">
        <v>2015</v>
      </c>
      <c r="C13602">
        <v>34</v>
      </c>
      <c r="D13602">
        <v>43</v>
      </c>
      <c r="E13602">
        <v>11520</v>
      </c>
    </row>
    <row r="13603" spans="1:5">
      <c r="A13603" t="s">
        <v>50</v>
      </c>
      <c r="B13603">
        <v>2015</v>
      </c>
      <c r="C13603">
        <v>34</v>
      </c>
      <c r="D13603">
        <v>20</v>
      </c>
      <c r="E13603">
        <v>5099</v>
      </c>
    </row>
    <row r="13604" spans="1:5">
      <c r="A13604" t="s">
        <v>51</v>
      </c>
      <c r="B13604">
        <v>2015</v>
      </c>
      <c r="C13604">
        <v>34</v>
      </c>
      <c r="D13604">
        <v>8</v>
      </c>
      <c r="E13604">
        <v>2465</v>
      </c>
    </row>
    <row r="13605" spans="1:5">
      <c r="A13605" t="s">
        <v>52</v>
      </c>
      <c r="B13605">
        <v>2015</v>
      </c>
      <c r="C13605">
        <v>34</v>
      </c>
      <c r="D13605">
        <v>18</v>
      </c>
      <c r="E13605">
        <v>3698</v>
      </c>
    </row>
    <row r="13606" spans="1:5">
      <c r="A13606" t="s">
        <v>53</v>
      </c>
      <c r="B13606">
        <v>2015</v>
      </c>
      <c r="C13606">
        <v>34</v>
      </c>
      <c r="D13606">
        <v>51</v>
      </c>
      <c r="E13606">
        <v>9931</v>
      </c>
    </row>
    <row r="13607" spans="1:5">
      <c r="A13607" t="s">
        <v>54</v>
      </c>
      <c r="B13607">
        <v>2015</v>
      </c>
      <c r="C13607">
        <v>34</v>
      </c>
      <c r="D13607">
        <v>83</v>
      </c>
      <c r="E13607">
        <v>35378</v>
      </c>
    </row>
    <row r="13608" spans="1:5">
      <c r="A13608" t="s">
        <v>55</v>
      </c>
      <c r="B13608">
        <v>2015</v>
      </c>
      <c r="C13608">
        <v>34</v>
      </c>
      <c r="D13608">
        <v>43</v>
      </c>
      <c r="E13608">
        <v>18872</v>
      </c>
    </row>
    <row r="13609" spans="1:5">
      <c r="A13609" t="s">
        <v>56</v>
      </c>
      <c r="B13609">
        <v>2015</v>
      </c>
      <c r="C13609">
        <v>34</v>
      </c>
      <c r="D13609">
        <v>4</v>
      </c>
      <c r="E13609">
        <v>773</v>
      </c>
    </row>
    <row r="13610" spans="1:5">
      <c r="A13610" t="s">
        <v>57</v>
      </c>
      <c r="B13610">
        <v>2015</v>
      </c>
      <c r="C13610">
        <v>34</v>
      </c>
      <c r="D13610">
        <v>115</v>
      </c>
      <c r="E13610">
        <v>78777</v>
      </c>
    </row>
    <row r="13611" spans="1:5">
      <c r="A13611" t="s">
        <v>58</v>
      </c>
      <c r="B13611">
        <v>2015</v>
      </c>
      <c r="C13611">
        <v>34</v>
      </c>
      <c r="D13611">
        <v>30</v>
      </c>
      <c r="E13611">
        <v>3098</v>
      </c>
    </row>
    <row r="13612" spans="1:5">
      <c r="A13612" t="s">
        <v>59</v>
      </c>
      <c r="B13612">
        <v>2015</v>
      </c>
      <c r="C13612">
        <v>34</v>
      </c>
      <c r="D13612">
        <v>26</v>
      </c>
      <c r="E13612">
        <v>10414</v>
      </c>
    </row>
    <row r="13613" spans="1:5">
      <c r="A13613" t="s">
        <v>60</v>
      </c>
      <c r="B13613">
        <v>2015</v>
      </c>
      <c r="C13613">
        <v>34</v>
      </c>
      <c r="D13613">
        <v>21</v>
      </c>
      <c r="E13613">
        <v>2680</v>
      </c>
    </row>
    <row r="13614" spans="1:5">
      <c r="A13614" t="s">
        <v>61</v>
      </c>
      <c r="B13614">
        <v>2015</v>
      </c>
      <c r="C13614">
        <v>34</v>
      </c>
      <c r="D13614">
        <v>12</v>
      </c>
      <c r="E13614">
        <v>2631</v>
      </c>
    </row>
    <row r="13615" spans="1:5">
      <c r="A13615" t="s">
        <v>64</v>
      </c>
      <c r="B13615">
        <v>2015</v>
      </c>
      <c r="C13615">
        <v>34</v>
      </c>
      <c r="D13615">
        <v>7</v>
      </c>
      <c r="E13615">
        <v>4798</v>
      </c>
    </row>
    <row r="13616" spans="1:5">
      <c r="A13616" t="s">
        <v>63</v>
      </c>
      <c r="B13616">
        <v>2015</v>
      </c>
      <c r="C13616">
        <v>34</v>
      </c>
      <c r="D13616">
        <v>1</v>
      </c>
      <c r="E13616">
        <v>326</v>
      </c>
    </row>
    <row r="13617" spans="1:5">
      <c r="A13617" t="s">
        <v>62</v>
      </c>
      <c r="B13617">
        <v>2015</v>
      </c>
      <c r="C13617">
        <v>34</v>
      </c>
      <c r="D13617">
        <v>79</v>
      </c>
      <c r="E13617">
        <v>96955</v>
      </c>
    </row>
    <row r="13618" spans="1:5">
      <c r="A13618" t="s">
        <v>6</v>
      </c>
      <c r="B13618">
        <v>2015</v>
      </c>
      <c r="C13618">
        <v>35</v>
      </c>
      <c r="D13618">
        <v>14</v>
      </c>
      <c r="E13618">
        <v>7011</v>
      </c>
    </row>
    <row r="13619" spans="1:5">
      <c r="A13619" t="s">
        <v>12</v>
      </c>
      <c r="B13619">
        <v>2015</v>
      </c>
      <c r="C13619">
        <v>35</v>
      </c>
      <c r="D13619">
        <v>5</v>
      </c>
      <c r="E13619">
        <v>854</v>
      </c>
    </row>
    <row r="13620" spans="1:5">
      <c r="A13620" t="s">
        <v>13</v>
      </c>
      <c r="B13620">
        <v>2015</v>
      </c>
      <c r="C13620">
        <v>35</v>
      </c>
      <c r="D13620">
        <v>43</v>
      </c>
      <c r="E13620">
        <v>18836</v>
      </c>
    </row>
    <row r="13621" spans="1:5">
      <c r="A13621" t="s">
        <v>14</v>
      </c>
      <c r="B13621">
        <v>2015</v>
      </c>
      <c r="C13621">
        <v>35</v>
      </c>
      <c r="D13621">
        <v>6</v>
      </c>
      <c r="E13621">
        <v>1644</v>
      </c>
    </row>
    <row r="13622" spans="1:5">
      <c r="A13622" t="s">
        <v>15</v>
      </c>
      <c r="B13622">
        <v>2015</v>
      </c>
      <c r="C13622">
        <v>35</v>
      </c>
      <c r="D13622">
        <v>97</v>
      </c>
      <c r="E13622">
        <v>33180</v>
      </c>
    </row>
    <row r="13623" spans="1:5">
      <c r="A13623" t="s">
        <v>16</v>
      </c>
      <c r="B13623">
        <v>2015</v>
      </c>
      <c r="C13623">
        <v>35</v>
      </c>
      <c r="D13623">
        <v>6</v>
      </c>
      <c r="E13623">
        <v>3271</v>
      </c>
    </row>
    <row r="13624" spans="1:5">
      <c r="A13624" t="s">
        <v>17</v>
      </c>
      <c r="B13624">
        <v>2015</v>
      </c>
      <c r="C13624">
        <v>35</v>
      </c>
      <c r="D13624">
        <v>6</v>
      </c>
      <c r="E13624">
        <v>3055</v>
      </c>
    </row>
    <row r="13625" spans="1:5">
      <c r="A13625" t="s">
        <v>18</v>
      </c>
      <c r="B13625">
        <v>2015</v>
      </c>
      <c r="C13625">
        <v>35</v>
      </c>
      <c r="D13625">
        <v>7</v>
      </c>
      <c r="E13625">
        <v>1656</v>
      </c>
    </row>
    <row r="13626" spans="1:5">
      <c r="A13626" t="s">
        <v>19</v>
      </c>
      <c r="B13626">
        <v>2015</v>
      </c>
      <c r="C13626">
        <v>35</v>
      </c>
      <c r="D13626">
        <v>0</v>
      </c>
      <c r="E13626">
        <v>0</v>
      </c>
    </row>
    <row r="13627" spans="1:5">
      <c r="A13627" t="s">
        <v>20</v>
      </c>
      <c r="B13627">
        <v>2015</v>
      </c>
      <c r="C13627">
        <v>35</v>
      </c>
      <c r="D13627">
        <v>0</v>
      </c>
      <c r="E13627">
        <v>0</v>
      </c>
    </row>
    <row r="13628" spans="1:5">
      <c r="A13628" t="s">
        <v>21</v>
      </c>
      <c r="B13628">
        <v>2015</v>
      </c>
      <c r="C13628">
        <v>35</v>
      </c>
      <c r="D13628">
        <v>27</v>
      </c>
      <c r="E13628">
        <v>29356</v>
      </c>
    </row>
    <row r="13629" spans="1:5">
      <c r="A13629" t="s">
        <v>22</v>
      </c>
      <c r="B13629">
        <v>2015</v>
      </c>
      <c r="C13629">
        <v>35</v>
      </c>
      <c r="D13629">
        <v>11</v>
      </c>
      <c r="E13629">
        <v>1060</v>
      </c>
    </row>
    <row r="13630" spans="1:5">
      <c r="A13630" t="s">
        <v>23</v>
      </c>
      <c r="B13630">
        <v>2015</v>
      </c>
      <c r="C13630">
        <v>35</v>
      </c>
      <c r="D13630">
        <v>3</v>
      </c>
      <c r="E13630">
        <v>982</v>
      </c>
    </row>
    <row r="13631" spans="1:5">
      <c r="A13631" t="s">
        <v>24</v>
      </c>
      <c r="B13631">
        <v>2015</v>
      </c>
      <c r="C13631">
        <v>35</v>
      </c>
      <c r="D13631">
        <v>61</v>
      </c>
      <c r="E13631">
        <v>41970</v>
      </c>
    </row>
    <row r="13632" spans="1:5">
      <c r="A13632" t="s">
        <v>25</v>
      </c>
      <c r="B13632">
        <v>2015</v>
      </c>
      <c r="C13632">
        <v>35</v>
      </c>
      <c r="D13632">
        <v>21</v>
      </c>
      <c r="E13632">
        <v>4844</v>
      </c>
    </row>
    <row r="13633" spans="1:5">
      <c r="A13633" t="s">
        <v>26</v>
      </c>
      <c r="B13633">
        <v>2015</v>
      </c>
      <c r="C13633">
        <v>35</v>
      </c>
      <c r="D13633">
        <v>3</v>
      </c>
      <c r="E13633">
        <v>1292</v>
      </c>
    </row>
    <row r="13634" spans="1:5">
      <c r="A13634" t="s">
        <v>27</v>
      </c>
      <c r="B13634">
        <v>2015</v>
      </c>
      <c r="C13634">
        <v>35</v>
      </c>
      <c r="D13634">
        <v>14</v>
      </c>
      <c r="E13634">
        <v>4408</v>
      </c>
    </row>
    <row r="13635" spans="1:5">
      <c r="A13635" t="s">
        <v>28</v>
      </c>
      <c r="B13635">
        <v>2015</v>
      </c>
      <c r="C13635">
        <v>35</v>
      </c>
      <c r="D13635">
        <v>9</v>
      </c>
      <c r="E13635">
        <v>20280</v>
      </c>
    </row>
    <row r="13636" spans="1:5">
      <c r="A13636" t="s">
        <v>29</v>
      </c>
      <c r="B13636">
        <v>2015</v>
      </c>
      <c r="C13636">
        <v>35</v>
      </c>
      <c r="D13636">
        <v>74</v>
      </c>
      <c r="E13636">
        <v>45234</v>
      </c>
    </row>
    <row r="13637" spans="1:5">
      <c r="A13637" t="s">
        <v>30</v>
      </c>
      <c r="B13637">
        <v>2015</v>
      </c>
      <c r="C13637">
        <v>35</v>
      </c>
      <c r="D13637">
        <v>25</v>
      </c>
      <c r="E13637">
        <v>4929</v>
      </c>
    </row>
    <row r="13638" spans="1:5">
      <c r="A13638" t="s">
        <v>31</v>
      </c>
      <c r="B13638">
        <v>2015</v>
      </c>
      <c r="C13638">
        <v>35</v>
      </c>
      <c r="D13638">
        <v>11</v>
      </c>
      <c r="E13638">
        <v>4355</v>
      </c>
    </row>
    <row r="13639" spans="1:5">
      <c r="A13639" t="s">
        <v>32</v>
      </c>
      <c r="B13639">
        <v>2015</v>
      </c>
      <c r="C13639">
        <v>35</v>
      </c>
      <c r="D13639">
        <v>23</v>
      </c>
      <c r="E13639">
        <v>18540</v>
      </c>
    </row>
    <row r="13640" spans="1:5">
      <c r="A13640" t="s">
        <v>33</v>
      </c>
      <c r="B13640">
        <v>2015</v>
      </c>
      <c r="C13640">
        <v>35</v>
      </c>
      <c r="D13640">
        <v>49</v>
      </c>
      <c r="E13640">
        <v>14313</v>
      </c>
    </row>
    <row r="13641" spans="1:5">
      <c r="A13641" t="s">
        <v>34</v>
      </c>
      <c r="B13641">
        <v>2015</v>
      </c>
      <c r="C13641">
        <v>35</v>
      </c>
      <c r="D13641">
        <v>11</v>
      </c>
      <c r="E13641">
        <v>5250</v>
      </c>
    </row>
    <row r="13642" spans="1:5">
      <c r="A13642" t="s">
        <v>35</v>
      </c>
      <c r="B13642">
        <v>2015</v>
      </c>
      <c r="C13642">
        <v>35</v>
      </c>
      <c r="D13642">
        <v>43</v>
      </c>
      <c r="E13642">
        <v>14533</v>
      </c>
    </row>
    <row r="13643" spans="1:5">
      <c r="A13643" t="s">
        <v>36</v>
      </c>
      <c r="B13643">
        <v>2015</v>
      </c>
      <c r="C13643">
        <v>35</v>
      </c>
      <c r="D13643">
        <v>17</v>
      </c>
      <c r="E13643">
        <v>4212</v>
      </c>
    </row>
    <row r="13644" spans="1:5">
      <c r="A13644" t="s">
        <v>37</v>
      </c>
      <c r="B13644">
        <v>2015</v>
      </c>
      <c r="C13644">
        <v>35</v>
      </c>
      <c r="D13644">
        <v>5</v>
      </c>
      <c r="E13644">
        <v>2245</v>
      </c>
    </row>
    <row r="13645" spans="1:5">
      <c r="A13645" t="s">
        <v>38</v>
      </c>
      <c r="B13645">
        <v>2015</v>
      </c>
      <c r="C13645">
        <v>35</v>
      </c>
      <c r="D13645">
        <v>10</v>
      </c>
      <c r="E13645">
        <v>1576</v>
      </c>
    </row>
    <row r="13646" spans="1:5">
      <c r="A13646" t="s">
        <v>39</v>
      </c>
      <c r="B13646">
        <v>2015</v>
      </c>
      <c r="C13646">
        <v>35</v>
      </c>
      <c r="D13646">
        <v>14</v>
      </c>
      <c r="E13646">
        <v>4147</v>
      </c>
    </row>
    <row r="13647" spans="1:5">
      <c r="A13647" t="s">
        <v>40</v>
      </c>
      <c r="B13647">
        <v>2015</v>
      </c>
      <c r="C13647">
        <v>35</v>
      </c>
      <c r="D13647">
        <v>16</v>
      </c>
      <c r="E13647">
        <v>2742</v>
      </c>
    </row>
    <row r="13648" spans="1:5">
      <c r="A13648" t="s">
        <v>41</v>
      </c>
      <c r="B13648">
        <v>2015</v>
      </c>
      <c r="C13648">
        <v>35</v>
      </c>
      <c r="D13648">
        <v>18</v>
      </c>
      <c r="E13648">
        <v>6804</v>
      </c>
    </row>
    <row r="13649" spans="1:5">
      <c r="A13649" t="s">
        <v>42</v>
      </c>
      <c r="B13649">
        <v>2015</v>
      </c>
      <c r="C13649">
        <v>35</v>
      </c>
      <c r="D13649">
        <v>2</v>
      </c>
      <c r="E13649">
        <v>958</v>
      </c>
    </row>
    <row r="13650" spans="1:5">
      <c r="A13650" t="s">
        <v>43</v>
      </c>
      <c r="B13650">
        <v>2015</v>
      </c>
      <c r="C13650">
        <v>35</v>
      </c>
      <c r="D13650">
        <v>55</v>
      </c>
      <c r="E13650">
        <v>7059</v>
      </c>
    </row>
    <row r="13651" spans="1:5">
      <c r="A13651" t="s">
        <v>44</v>
      </c>
      <c r="B13651">
        <v>2015</v>
      </c>
      <c r="C13651">
        <v>35</v>
      </c>
      <c r="D13651">
        <v>16</v>
      </c>
      <c r="E13651">
        <v>4301</v>
      </c>
    </row>
    <row r="13652" spans="1:5">
      <c r="A13652" t="s">
        <v>45</v>
      </c>
      <c r="B13652">
        <v>2015</v>
      </c>
      <c r="C13652">
        <v>35</v>
      </c>
      <c r="D13652">
        <v>3</v>
      </c>
      <c r="E13652">
        <v>814</v>
      </c>
    </row>
    <row r="13653" spans="1:5">
      <c r="A13653" t="s">
        <v>46</v>
      </c>
      <c r="B13653">
        <v>2015</v>
      </c>
      <c r="C13653">
        <v>35</v>
      </c>
      <c r="D13653">
        <v>24</v>
      </c>
      <c r="E13653">
        <v>7232</v>
      </c>
    </row>
    <row r="13654" spans="1:5">
      <c r="A13654" t="s">
        <v>47</v>
      </c>
      <c r="B13654">
        <v>2015</v>
      </c>
      <c r="C13654">
        <v>35</v>
      </c>
      <c r="D13654">
        <v>15</v>
      </c>
      <c r="E13654">
        <v>1936</v>
      </c>
    </row>
    <row r="13655" spans="1:5">
      <c r="A13655" t="s">
        <v>48</v>
      </c>
      <c r="B13655">
        <v>2015</v>
      </c>
      <c r="C13655">
        <v>35</v>
      </c>
      <c r="D13655">
        <v>9</v>
      </c>
      <c r="E13655">
        <v>2394</v>
      </c>
    </row>
    <row r="13656" spans="1:5">
      <c r="A13656" t="s">
        <v>49</v>
      </c>
      <c r="B13656">
        <v>2015</v>
      </c>
      <c r="C13656">
        <v>35</v>
      </c>
      <c r="D13656">
        <v>43</v>
      </c>
      <c r="E13656">
        <v>10820</v>
      </c>
    </row>
    <row r="13657" spans="1:5">
      <c r="A13657" t="s">
        <v>50</v>
      </c>
      <c r="B13657">
        <v>2015</v>
      </c>
      <c r="C13657">
        <v>35</v>
      </c>
      <c r="D13657">
        <v>19</v>
      </c>
      <c r="E13657">
        <v>5086</v>
      </c>
    </row>
    <row r="13658" spans="1:5">
      <c r="A13658" t="s">
        <v>51</v>
      </c>
      <c r="B13658">
        <v>2015</v>
      </c>
      <c r="C13658">
        <v>35</v>
      </c>
      <c r="D13658">
        <v>9</v>
      </c>
      <c r="E13658">
        <v>2575</v>
      </c>
    </row>
    <row r="13659" spans="1:5">
      <c r="A13659" t="s">
        <v>52</v>
      </c>
      <c r="B13659">
        <v>2015</v>
      </c>
      <c r="C13659">
        <v>35</v>
      </c>
      <c r="D13659">
        <v>18</v>
      </c>
      <c r="E13659">
        <v>3824</v>
      </c>
    </row>
    <row r="13660" spans="1:5">
      <c r="A13660" t="s">
        <v>53</v>
      </c>
      <c r="B13660">
        <v>2015</v>
      </c>
      <c r="C13660">
        <v>35</v>
      </c>
      <c r="D13660">
        <v>55</v>
      </c>
      <c r="E13660">
        <v>10234</v>
      </c>
    </row>
    <row r="13661" spans="1:5">
      <c r="A13661" t="s">
        <v>54</v>
      </c>
      <c r="B13661">
        <v>2015</v>
      </c>
      <c r="C13661">
        <v>35</v>
      </c>
      <c r="D13661">
        <v>84</v>
      </c>
      <c r="E13661">
        <v>34814</v>
      </c>
    </row>
    <row r="13662" spans="1:5">
      <c r="A13662" t="s">
        <v>55</v>
      </c>
      <c r="B13662">
        <v>2015</v>
      </c>
      <c r="C13662">
        <v>35</v>
      </c>
      <c r="D13662">
        <v>42</v>
      </c>
      <c r="E13662">
        <v>18219</v>
      </c>
    </row>
    <row r="13663" spans="1:5">
      <c r="A13663" t="s">
        <v>56</v>
      </c>
      <c r="B13663">
        <v>2015</v>
      </c>
      <c r="C13663">
        <v>35</v>
      </c>
      <c r="D13663">
        <v>4</v>
      </c>
      <c r="E13663">
        <v>753</v>
      </c>
    </row>
    <row r="13664" spans="1:5">
      <c r="A13664" t="s">
        <v>57</v>
      </c>
      <c r="B13664">
        <v>2015</v>
      </c>
      <c r="C13664">
        <v>35</v>
      </c>
      <c r="D13664">
        <v>109</v>
      </c>
      <c r="E13664">
        <v>74887</v>
      </c>
    </row>
    <row r="13665" spans="1:5">
      <c r="A13665" t="s">
        <v>58</v>
      </c>
      <c r="B13665">
        <v>2015</v>
      </c>
      <c r="C13665">
        <v>35</v>
      </c>
      <c r="D13665">
        <v>29</v>
      </c>
      <c r="E13665">
        <v>2876</v>
      </c>
    </row>
    <row r="13666" spans="1:5">
      <c r="A13666" t="s">
        <v>59</v>
      </c>
      <c r="B13666">
        <v>2015</v>
      </c>
      <c r="C13666">
        <v>35</v>
      </c>
      <c r="D13666">
        <v>25</v>
      </c>
      <c r="E13666">
        <v>10189</v>
      </c>
    </row>
    <row r="13667" spans="1:5">
      <c r="A13667" t="s">
        <v>60</v>
      </c>
      <c r="B13667">
        <v>2015</v>
      </c>
      <c r="C13667">
        <v>35</v>
      </c>
      <c r="D13667">
        <v>22</v>
      </c>
      <c r="E13667">
        <v>3252</v>
      </c>
    </row>
    <row r="13668" spans="1:5">
      <c r="A13668" t="s">
        <v>61</v>
      </c>
      <c r="B13668">
        <v>2015</v>
      </c>
      <c r="C13668">
        <v>35</v>
      </c>
      <c r="D13668">
        <v>13</v>
      </c>
      <c r="E13668">
        <v>2861</v>
      </c>
    </row>
    <row r="13669" spans="1:5">
      <c r="A13669" t="s">
        <v>64</v>
      </c>
      <c r="B13669">
        <v>2015</v>
      </c>
      <c r="C13669">
        <v>35</v>
      </c>
      <c r="D13669">
        <v>6</v>
      </c>
      <c r="E13669">
        <v>3869</v>
      </c>
    </row>
    <row r="13670" spans="1:5">
      <c r="A13670" t="s">
        <v>63</v>
      </c>
      <c r="B13670">
        <v>2015</v>
      </c>
      <c r="C13670">
        <v>35</v>
      </c>
      <c r="D13670">
        <v>1</v>
      </c>
      <c r="E13670">
        <v>333</v>
      </c>
    </row>
    <row r="13671" spans="1:5">
      <c r="A13671" t="s">
        <v>62</v>
      </c>
      <c r="B13671">
        <v>2015</v>
      </c>
      <c r="C13671">
        <v>35</v>
      </c>
      <c r="D13671">
        <v>79</v>
      </c>
      <c r="E13671">
        <v>98205</v>
      </c>
    </row>
    <row r="13672" spans="1:5">
      <c r="A13672" t="s">
        <v>6</v>
      </c>
      <c r="B13672">
        <v>2015</v>
      </c>
      <c r="C13672">
        <v>36</v>
      </c>
      <c r="D13672">
        <v>16</v>
      </c>
      <c r="E13672">
        <v>7572</v>
      </c>
    </row>
    <row r="13673" spans="1:5">
      <c r="A13673" t="s">
        <v>12</v>
      </c>
      <c r="B13673">
        <v>2015</v>
      </c>
      <c r="C13673">
        <v>36</v>
      </c>
      <c r="D13673">
        <v>6</v>
      </c>
      <c r="E13673">
        <v>1065</v>
      </c>
    </row>
    <row r="13674" spans="1:5">
      <c r="A13674" t="s">
        <v>13</v>
      </c>
      <c r="B13674">
        <v>2015</v>
      </c>
      <c r="C13674">
        <v>36</v>
      </c>
      <c r="D13674">
        <v>43</v>
      </c>
      <c r="E13674">
        <v>16220</v>
      </c>
    </row>
    <row r="13675" spans="1:5">
      <c r="A13675" t="s">
        <v>14</v>
      </c>
      <c r="B13675">
        <v>2015</v>
      </c>
      <c r="C13675">
        <v>36</v>
      </c>
      <c r="D13675">
        <v>6</v>
      </c>
      <c r="E13675">
        <v>1442</v>
      </c>
    </row>
    <row r="13676" spans="1:5">
      <c r="A13676" t="s">
        <v>15</v>
      </c>
      <c r="B13676">
        <v>2015</v>
      </c>
      <c r="C13676">
        <v>36</v>
      </c>
      <c r="D13676">
        <v>95</v>
      </c>
      <c r="E13676">
        <v>23976</v>
      </c>
    </row>
    <row r="13677" spans="1:5">
      <c r="A13677" t="s">
        <v>16</v>
      </c>
      <c r="B13677">
        <v>2015</v>
      </c>
      <c r="C13677">
        <v>36</v>
      </c>
      <c r="D13677">
        <v>5</v>
      </c>
      <c r="E13677">
        <v>2738</v>
      </c>
    </row>
    <row r="13678" spans="1:5">
      <c r="A13678" t="s">
        <v>17</v>
      </c>
      <c r="B13678">
        <v>2015</v>
      </c>
      <c r="C13678">
        <v>36</v>
      </c>
      <c r="D13678">
        <v>6</v>
      </c>
      <c r="E13678">
        <v>2911</v>
      </c>
    </row>
    <row r="13679" spans="1:5">
      <c r="A13679" t="s">
        <v>18</v>
      </c>
      <c r="B13679">
        <v>2015</v>
      </c>
      <c r="C13679">
        <v>36</v>
      </c>
      <c r="D13679">
        <v>7</v>
      </c>
      <c r="E13679">
        <v>1247</v>
      </c>
    </row>
    <row r="13680" spans="1:5">
      <c r="A13680" t="s">
        <v>19</v>
      </c>
      <c r="B13680">
        <v>2015</v>
      </c>
      <c r="C13680">
        <v>36</v>
      </c>
      <c r="D13680">
        <v>0</v>
      </c>
      <c r="E13680">
        <v>0</v>
      </c>
    </row>
    <row r="13681" spans="1:5">
      <c r="A13681" t="s">
        <v>20</v>
      </c>
      <c r="B13681">
        <v>2015</v>
      </c>
      <c r="C13681">
        <v>36</v>
      </c>
      <c r="D13681">
        <v>0</v>
      </c>
      <c r="E13681">
        <v>0</v>
      </c>
    </row>
    <row r="13682" spans="1:5">
      <c r="A13682" t="s">
        <v>21</v>
      </c>
      <c r="B13682">
        <v>2015</v>
      </c>
      <c r="C13682">
        <v>36</v>
      </c>
      <c r="D13682">
        <v>27</v>
      </c>
      <c r="E13682">
        <v>29080</v>
      </c>
    </row>
    <row r="13683" spans="1:5">
      <c r="A13683" t="s">
        <v>22</v>
      </c>
      <c r="B13683">
        <v>2015</v>
      </c>
      <c r="C13683">
        <v>36</v>
      </c>
      <c r="D13683">
        <v>14</v>
      </c>
      <c r="E13683">
        <v>1716</v>
      </c>
    </row>
    <row r="13684" spans="1:5">
      <c r="A13684" t="s">
        <v>23</v>
      </c>
      <c r="B13684">
        <v>2015</v>
      </c>
      <c r="C13684">
        <v>36</v>
      </c>
      <c r="D13684">
        <v>2</v>
      </c>
      <c r="E13684">
        <v>1014</v>
      </c>
    </row>
    <row r="13685" spans="1:5">
      <c r="A13685" t="s">
        <v>24</v>
      </c>
      <c r="B13685">
        <v>2015</v>
      </c>
      <c r="C13685">
        <v>36</v>
      </c>
      <c r="D13685">
        <v>60</v>
      </c>
      <c r="E13685">
        <v>40875</v>
      </c>
    </row>
    <row r="13686" spans="1:5">
      <c r="A13686" t="s">
        <v>25</v>
      </c>
      <c r="B13686">
        <v>2015</v>
      </c>
      <c r="C13686">
        <v>36</v>
      </c>
      <c r="D13686">
        <v>21</v>
      </c>
      <c r="E13686">
        <v>4179</v>
      </c>
    </row>
    <row r="13687" spans="1:5">
      <c r="A13687" t="s">
        <v>26</v>
      </c>
      <c r="B13687">
        <v>2015</v>
      </c>
      <c r="C13687">
        <v>36</v>
      </c>
      <c r="D13687">
        <v>2</v>
      </c>
      <c r="E13687">
        <v>421</v>
      </c>
    </row>
    <row r="13688" spans="1:5">
      <c r="A13688" t="s">
        <v>27</v>
      </c>
      <c r="B13688">
        <v>2015</v>
      </c>
      <c r="C13688">
        <v>36</v>
      </c>
      <c r="D13688">
        <v>14</v>
      </c>
      <c r="E13688">
        <v>4067</v>
      </c>
    </row>
    <row r="13689" spans="1:5">
      <c r="A13689" t="s">
        <v>28</v>
      </c>
      <c r="B13689">
        <v>2015</v>
      </c>
      <c r="C13689">
        <v>36</v>
      </c>
      <c r="D13689">
        <v>9</v>
      </c>
      <c r="E13689">
        <v>17154</v>
      </c>
    </row>
    <row r="13690" spans="1:5">
      <c r="A13690" t="s">
        <v>29</v>
      </c>
      <c r="B13690">
        <v>2015</v>
      </c>
      <c r="C13690">
        <v>36</v>
      </c>
      <c r="D13690">
        <v>70</v>
      </c>
      <c r="E13690">
        <v>40204</v>
      </c>
    </row>
    <row r="13691" spans="1:5">
      <c r="A13691" t="s">
        <v>30</v>
      </c>
      <c r="B13691">
        <v>2015</v>
      </c>
      <c r="C13691">
        <v>36</v>
      </c>
      <c r="D13691">
        <v>25</v>
      </c>
      <c r="E13691">
        <v>4375</v>
      </c>
    </row>
    <row r="13692" spans="1:5">
      <c r="A13692" t="s">
        <v>31</v>
      </c>
      <c r="B13692">
        <v>2015</v>
      </c>
      <c r="C13692">
        <v>36</v>
      </c>
      <c r="D13692">
        <v>12</v>
      </c>
      <c r="E13692">
        <v>4156</v>
      </c>
    </row>
    <row r="13693" spans="1:5">
      <c r="A13693" t="s">
        <v>32</v>
      </c>
      <c r="B13693">
        <v>2015</v>
      </c>
      <c r="C13693">
        <v>36</v>
      </c>
      <c r="D13693">
        <v>24</v>
      </c>
      <c r="E13693">
        <v>16146</v>
      </c>
    </row>
    <row r="13694" spans="1:5">
      <c r="A13694" t="s">
        <v>33</v>
      </c>
      <c r="B13694">
        <v>2015</v>
      </c>
      <c r="C13694">
        <v>36</v>
      </c>
      <c r="D13694">
        <v>52</v>
      </c>
      <c r="E13694">
        <v>14872</v>
      </c>
    </row>
    <row r="13695" spans="1:5">
      <c r="A13695" t="s">
        <v>34</v>
      </c>
      <c r="B13695">
        <v>2015</v>
      </c>
      <c r="C13695">
        <v>36</v>
      </c>
      <c r="D13695">
        <v>10</v>
      </c>
      <c r="E13695">
        <v>4167</v>
      </c>
    </row>
    <row r="13696" spans="1:5">
      <c r="A13696" t="s">
        <v>35</v>
      </c>
      <c r="B13696">
        <v>2015</v>
      </c>
      <c r="C13696">
        <v>36</v>
      </c>
      <c r="D13696">
        <v>44</v>
      </c>
      <c r="E13696">
        <v>16199</v>
      </c>
    </row>
    <row r="13697" spans="1:5">
      <c r="A13697" t="s">
        <v>36</v>
      </c>
      <c r="B13697">
        <v>2015</v>
      </c>
      <c r="C13697">
        <v>36</v>
      </c>
      <c r="D13697">
        <v>14</v>
      </c>
      <c r="E13697">
        <v>3277</v>
      </c>
    </row>
    <row r="13698" spans="1:5">
      <c r="A13698" t="s">
        <v>37</v>
      </c>
      <c r="B13698">
        <v>2015</v>
      </c>
      <c r="C13698">
        <v>36</v>
      </c>
      <c r="D13698">
        <v>5</v>
      </c>
      <c r="E13698">
        <v>2023</v>
      </c>
    </row>
    <row r="13699" spans="1:5">
      <c r="A13699" t="s">
        <v>38</v>
      </c>
      <c r="B13699">
        <v>2015</v>
      </c>
      <c r="C13699">
        <v>36</v>
      </c>
      <c r="D13699">
        <v>10</v>
      </c>
      <c r="E13699">
        <v>1340</v>
      </c>
    </row>
    <row r="13700" spans="1:5">
      <c r="A13700" t="s">
        <v>39</v>
      </c>
      <c r="B13700">
        <v>2015</v>
      </c>
      <c r="C13700">
        <v>36</v>
      </c>
      <c r="D13700">
        <v>14</v>
      </c>
      <c r="E13700">
        <v>4156</v>
      </c>
    </row>
    <row r="13701" spans="1:5">
      <c r="A13701" t="s">
        <v>40</v>
      </c>
      <c r="B13701">
        <v>2015</v>
      </c>
      <c r="C13701">
        <v>36</v>
      </c>
      <c r="D13701">
        <v>15</v>
      </c>
      <c r="E13701">
        <v>2088</v>
      </c>
    </row>
    <row r="13702" spans="1:5">
      <c r="A13702" t="s">
        <v>41</v>
      </c>
      <c r="B13702">
        <v>2015</v>
      </c>
      <c r="C13702">
        <v>36</v>
      </c>
      <c r="D13702">
        <v>18</v>
      </c>
      <c r="E13702">
        <v>6915</v>
      </c>
    </row>
    <row r="13703" spans="1:5">
      <c r="A13703" t="s">
        <v>42</v>
      </c>
      <c r="B13703">
        <v>2015</v>
      </c>
      <c r="C13703">
        <v>36</v>
      </c>
      <c r="D13703">
        <v>15</v>
      </c>
      <c r="E13703">
        <v>6040</v>
      </c>
    </row>
    <row r="13704" spans="1:5">
      <c r="A13704" t="s">
        <v>43</v>
      </c>
      <c r="B13704">
        <v>2015</v>
      </c>
      <c r="C13704">
        <v>36</v>
      </c>
      <c r="D13704">
        <v>55</v>
      </c>
      <c r="E13704">
        <v>5934</v>
      </c>
    </row>
    <row r="13705" spans="1:5">
      <c r="A13705" t="s">
        <v>44</v>
      </c>
      <c r="B13705">
        <v>2015</v>
      </c>
      <c r="C13705">
        <v>36</v>
      </c>
      <c r="D13705">
        <v>14</v>
      </c>
      <c r="E13705">
        <v>3221</v>
      </c>
    </row>
    <row r="13706" spans="1:5">
      <c r="A13706" t="s">
        <v>45</v>
      </c>
      <c r="B13706">
        <v>2015</v>
      </c>
      <c r="C13706">
        <v>36</v>
      </c>
      <c r="D13706">
        <v>3</v>
      </c>
      <c r="E13706">
        <v>772</v>
      </c>
    </row>
    <row r="13707" spans="1:5">
      <c r="A13707" t="s">
        <v>46</v>
      </c>
      <c r="B13707">
        <v>2015</v>
      </c>
      <c r="C13707">
        <v>36</v>
      </c>
      <c r="D13707">
        <v>23</v>
      </c>
      <c r="E13707">
        <v>6465</v>
      </c>
    </row>
    <row r="13708" spans="1:5">
      <c r="A13708" t="s">
        <v>47</v>
      </c>
      <c r="B13708">
        <v>2015</v>
      </c>
      <c r="C13708">
        <v>36</v>
      </c>
      <c r="D13708">
        <v>13</v>
      </c>
      <c r="E13708">
        <v>1509</v>
      </c>
    </row>
    <row r="13709" spans="1:5">
      <c r="A13709" t="s">
        <v>48</v>
      </c>
      <c r="B13709">
        <v>2015</v>
      </c>
      <c r="C13709">
        <v>36</v>
      </c>
      <c r="D13709">
        <v>6</v>
      </c>
      <c r="E13709">
        <v>1484</v>
      </c>
    </row>
    <row r="13710" spans="1:5">
      <c r="A13710" t="s">
        <v>49</v>
      </c>
      <c r="B13710">
        <v>2015</v>
      </c>
      <c r="C13710">
        <v>36</v>
      </c>
      <c r="D13710">
        <v>45</v>
      </c>
      <c r="E13710">
        <v>11842</v>
      </c>
    </row>
    <row r="13711" spans="1:5">
      <c r="A13711" t="s">
        <v>50</v>
      </c>
      <c r="B13711">
        <v>2015</v>
      </c>
      <c r="C13711">
        <v>36</v>
      </c>
      <c r="D13711">
        <v>20</v>
      </c>
      <c r="E13711">
        <v>5019</v>
      </c>
    </row>
    <row r="13712" spans="1:5">
      <c r="A13712" t="s">
        <v>51</v>
      </c>
      <c r="B13712">
        <v>2015</v>
      </c>
      <c r="C13712">
        <v>36</v>
      </c>
      <c r="D13712">
        <v>9</v>
      </c>
      <c r="E13712">
        <v>2191</v>
      </c>
    </row>
    <row r="13713" spans="1:5">
      <c r="A13713" t="s">
        <v>52</v>
      </c>
      <c r="B13713">
        <v>2015</v>
      </c>
      <c r="C13713">
        <v>36</v>
      </c>
      <c r="D13713">
        <v>18</v>
      </c>
      <c r="E13713">
        <v>3429</v>
      </c>
    </row>
    <row r="13714" spans="1:5">
      <c r="A13714" t="s">
        <v>53</v>
      </c>
      <c r="B13714">
        <v>2015</v>
      </c>
      <c r="C13714">
        <v>36</v>
      </c>
      <c r="D13714">
        <v>54</v>
      </c>
      <c r="E13714">
        <v>8866</v>
      </c>
    </row>
    <row r="13715" spans="1:5">
      <c r="A13715" t="s">
        <v>54</v>
      </c>
      <c r="B13715">
        <v>2015</v>
      </c>
      <c r="C13715">
        <v>36</v>
      </c>
      <c r="D13715">
        <v>79</v>
      </c>
      <c r="E13715">
        <v>28634</v>
      </c>
    </row>
    <row r="13716" spans="1:5">
      <c r="A13716" t="s">
        <v>55</v>
      </c>
      <c r="B13716">
        <v>2015</v>
      </c>
      <c r="C13716">
        <v>36</v>
      </c>
      <c r="D13716">
        <v>43</v>
      </c>
      <c r="E13716">
        <v>18147</v>
      </c>
    </row>
    <row r="13717" spans="1:5">
      <c r="A13717" t="s">
        <v>56</v>
      </c>
      <c r="B13717">
        <v>2015</v>
      </c>
      <c r="C13717">
        <v>36</v>
      </c>
      <c r="D13717">
        <v>4</v>
      </c>
      <c r="E13717">
        <v>811</v>
      </c>
    </row>
    <row r="13718" spans="1:5">
      <c r="A13718" t="s">
        <v>57</v>
      </c>
      <c r="B13718">
        <v>2015</v>
      </c>
      <c r="C13718">
        <v>36</v>
      </c>
      <c r="D13718">
        <v>107</v>
      </c>
      <c r="E13718">
        <v>76413</v>
      </c>
    </row>
    <row r="13719" spans="1:5">
      <c r="A13719" t="s">
        <v>58</v>
      </c>
      <c r="B13719">
        <v>2015</v>
      </c>
      <c r="C13719">
        <v>36</v>
      </c>
      <c r="D13719">
        <v>29</v>
      </c>
      <c r="E13719">
        <v>2514</v>
      </c>
    </row>
    <row r="13720" spans="1:5">
      <c r="A13720" t="s">
        <v>59</v>
      </c>
      <c r="B13720">
        <v>2015</v>
      </c>
      <c r="C13720">
        <v>36</v>
      </c>
      <c r="D13720">
        <v>24</v>
      </c>
      <c r="E13720">
        <v>10579</v>
      </c>
    </row>
    <row r="13721" spans="1:5">
      <c r="A13721" t="s">
        <v>60</v>
      </c>
      <c r="B13721">
        <v>2015</v>
      </c>
      <c r="C13721">
        <v>36</v>
      </c>
      <c r="D13721">
        <v>21</v>
      </c>
      <c r="E13721">
        <v>3122</v>
      </c>
    </row>
    <row r="13722" spans="1:5">
      <c r="A13722" t="s">
        <v>61</v>
      </c>
      <c r="B13722">
        <v>2015</v>
      </c>
      <c r="C13722">
        <v>36</v>
      </c>
      <c r="D13722">
        <v>13</v>
      </c>
      <c r="E13722">
        <v>2400</v>
      </c>
    </row>
    <row r="13723" spans="1:5">
      <c r="A13723" t="s">
        <v>64</v>
      </c>
      <c r="B13723">
        <v>2015</v>
      </c>
      <c r="C13723">
        <v>36</v>
      </c>
      <c r="D13723">
        <v>7</v>
      </c>
      <c r="E13723">
        <v>5291</v>
      </c>
    </row>
    <row r="13724" spans="1:5">
      <c r="A13724" t="s">
        <v>63</v>
      </c>
      <c r="B13724">
        <v>2015</v>
      </c>
      <c r="C13724">
        <v>36</v>
      </c>
      <c r="D13724">
        <v>1</v>
      </c>
      <c r="E13724">
        <v>332</v>
      </c>
    </row>
    <row r="13725" spans="1:5">
      <c r="A13725" t="s">
        <v>62</v>
      </c>
      <c r="B13725">
        <v>2015</v>
      </c>
      <c r="C13725">
        <v>36</v>
      </c>
      <c r="D13725">
        <v>77</v>
      </c>
      <c r="E13725">
        <v>94763</v>
      </c>
    </row>
    <row r="13726" spans="1:5">
      <c r="A13726" t="s">
        <v>6</v>
      </c>
      <c r="B13726">
        <v>2015</v>
      </c>
      <c r="C13726">
        <v>37</v>
      </c>
      <c r="D13726">
        <v>13</v>
      </c>
      <c r="E13726">
        <v>5648</v>
      </c>
    </row>
    <row r="13727" spans="1:5">
      <c r="A13727" t="s">
        <v>12</v>
      </c>
      <c r="B13727">
        <v>2015</v>
      </c>
      <c r="C13727">
        <v>37</v>
      </c>
      <c r="D13727">
        <v>6</v>
      </c>
      <c r="E13727">
        <v>1011</v>
      </c>
    </row>
    <row r="13728" spans="1:5">
      <c r="A13728" t="s">
        <v>13</v>
      </c>
      <c r="B13728">
        <v>2015</v>
      </c>
      <c r="C13728">
        <v>37</v>
      </c>
      <c r="D13728">
        <v>50</v>
      </c>
      <c r="E13728">
        <v>22299</v>
      </c>
    </row>
    <row r="13729" spans="1:5">
      <c r="A13729" t="s">
        <v>14</v>
      </c>
      <c r="B13729">
        <v>2015</v>
      </c>
      <c r="C13729">
        <v>37</v>
      </c>
      <c r="D13729">
        <v>6</v>
      </c>
      <c r="E13729">
        <v>1737</v>
      </c>
    </row>
    <row r="13730" spans="1:5">
      <c r="A13730" t="s">
        <v>15</v>
      </c>
      <c r="B13730">
        <v>2015</v>
      </c>
      <c r="C13730">
        <v>37</v>
      </c>
      <c r="D13730">
        <v>100</v>
      </c>
      <c r="E13730">
        <v>33454</v>
      </c>
    </row>
    <row r="13731" spans="1:5">
      <c r="A13731" t="s">
        <v>16</v>
      </c>
      <c r="B13731">
        <v>2015</v>
      </c>
      <c r="C13731">
        <v>37</v>
      </c>
      <c r="D13731">
        <v>5</v>
      </c>
      <c r="E13731">
        <v>3305</v>
      </c>
    </row>
    <row r="13732" spans="1:5">
      <c r="A13732" t="s">
        <v>17</v>
      </c>
      <c r="B13732">
        <v>2015</v>
      </c>
      <c r="C13732">
        <v>37</v>
      </c>
      <c r="D13732">
        <v>6</v>
      </c>
      <c r="E13732">
        <v>3510</v>
      </c>
    </row>
    <row r="13733" spans="1:5">
      <c r="A13733" t="s">
        <v>18</v>
      </c>
      <c r="B13733">
        <v>2015</v>
      </c>
      <c r="C13733">
        <v>37</v>
      </c>
      <c r="D13733">
        <v>7</v>
      </c>
      <c r="E13733">
        <v>1751</v>
      </c>
    </row>
    <row r="13734" spans="1:5">
      <c r="A13734" t="s">
        <v>19</v>
      </c>
      <c r="B13734">
        <v>2015</v>
      </c>
      <c r="C13734">
        <v>37</v>
      </c>
      <c r="D13734">
        <v>0</v>
      </c>
      <c r="E13734">
        <v>0</v>
      </c>
    </row>
    <row r="13735" spans="1:5">
      <c r="A13735" t="s">
        <v>20</v>
      </c>
      <c r="B13735">
        <v>2015</v>
      </c>
      <c r="C13735">
        <v>37</v>
      </c>
      <c r="D13735">
        <v>0</v>
      </c>
      <c r="E13735">
        <v>0</v>
      </c>
    </row>
    <row r="13736" spans="1:5">
      <c r="A13736" t="s">
        <v>21</v>
      </c>
      <c r="B13736">
        <v>2015</v>
      </c>
      <c r="C13736">
        <v>37</v>
      </c>
      <c r="D13736">
        <v>28</v>
      </c>
      <c r="E13736">
        <v>31887</v>
      </c>
    </row>
    <row r="13737" spans="1:5">
      <c r="A13737" t="s">
        <v>22</v>
      </c>
      <c r="B13737">
        <v>2015</v>
      </c>
      <c r="C13737">
        <v>37</v>
      </c>
      <c r="D13737">
        <v>14</v>
      </c>
      <c r="E13737">
        <v>1703</v>
      </c>
    </row>
    <row r="13738" spans="1:5">
      <c r="A13738" t="s">
        <v>23</v>
      </c>
      <c r="B13738">
        <v>2015</v>
      </c>
      <c r="C13738">
        <v>37</v>
      </c>
      <c r="D13738">
        <v>3</v>
      </c>
      <c r="E13738">
        <v>1443</v>
      </c>
    </row>
    <row r="13739" spans="1:5">
      <c r="A13739" t="s">
        <v>24</v>
      </c>
      <c r="B13739">
        <v>2015</v>
      </c>
      <c r="C13739">
        <v>37</v>
      </c>
      <c r="D13739">
        <v>63</v>
      </c>
      <c r="E13739">
        <v>43810</v>
      </c>
    </row>
    <row r="13740" spans="1:5">
      <c r="A13740" t="s">
        <v>25</v>
      </c>
      <c r="B13740">
        <v>2015</v>
      </c>
      <c r="C13740">
        <v>37</v>
      </c>
      <c r="D13740">
        <v>21</v>
      </c>
      <c r="E13740">
        <v>4719</v>
      </c>
    </row>
    <row r="13741" spans="1:5">
      <c r="A13741" t="s">
        <v>26</v>
      </c>
      <c r="B13741">
        <v>2015</v>
      </c>
      <c r="C13741">
        <v>37</v>
      </c>
      <c r="D13741">
        <v>2</v>
      </c>
      <c r="E13741">
        <v>535</v>
      </c>
    </row>
    <row r="13742" spans="1:5">
      <c r="A13742" t="s">
        <v>27</v>
      </c>
      <c r="B13742">
        <v>2015</v>
      </c>
      <c r="C13742">
        <v>37</v>
      </c>
      <c r="D13742">
        <v>14</v>
      </c>
      <c r="E13742">
        <v>4345</v>
      </c>
    </row>
    <row r="13743" spans="1:5">
      <c r="A13743" t="s">
        <v>28</v>
      </c>
      <c r="B13743">
        <v>2015</v>
      </c>
      <c r="C13743">
        <v>37</v>
      </c>
      <c r="D13743">
        <v>9</v>
      </c>
      <c r="E13743">
        <v>21553</v>
      </c>
    </row>
    <row r="13744" spans="1:5">
      <c r="A13744" t="s">
        <v>29</v>
      </c>
      <c r="B13744">
        <v>2015</v>
      </c>
      <c r="C13744">
        <v>37</v>
      </c>
      <c r="D13744">
        <v>71</v>
      </c>
      <c r="E13744">
        <v>44335</v>
      </c>
    </row>
    <row r="13745" spans="1:5">
      <c r="A13745" t="s">
        <v>30</v>
      </c>
      <c r="B13745">
        <v>2015</v>
      </c>
      <c r="C13745">
        <v>37</v>
      </c>
      <c r="D13745">
        <v>24</v>
      </c>
      <c r="E13745">
        <v>3829</v>
      </c>
    </row>
    <row r="13746" spans="1:5">
      <c r="A13746" t="s">
        <v>31</v>
      </c>
      <c r="B13746">
        <v>2015</v>
      </c>
      <c r="C13746">
        <v>37</v>
      </c>
      <c r="D13746">
        <v>12</v>
      </c>
      <c r="E13746">
        <v>4921</v>
      </c>
    </row>
    <row r="13747" spans="1:5">
      <c r="A13747" t="s">
        <v>32</v>
      </c>
      <c r="B13747">
        <v>2015</v>
      </c>
      <c r="C13747">
        <v>37</v>
      </c>
      <c r="D13747">
        <v>24</v>
      </c>
      <c r="E13747">
        <v>19656</v>
      </c>
    </row>
    <row r="13748" spans="1:5">
      <c r="A13748" t="s">
        <v>33</v>
      </c>
      <c r="B13748">
        <v>2015</v>
      </c>
      <c r="C13748">
        <v>37</v>
      </c>
      <c r="D13748">
        <v>51</v>
      </c>
      <c r="E13748">
        <v>17077</v>
      </c>
    </row>
    <row r="13749" spans="1:5">
      <c r="A13749" t="s">
        <v>34</v>
      </c>
      <c r="B13749">
        <v>2015</v>
      </c>
      <c r="C13749">
        <v>37</v>
      </c>
      <c r="D13749">
        <v>11</v>
      </c>
      <c r="E13749">
        <v>5339</v>
      </c>
    </row>
    <row r="13750" spans="1:5">
      <c r="A13750" t="s">
        <v>35</v>
      </c>
      <c r="B13750">
        <v>2015</v>
      </c>
      <c r="C13750">
        <v>37</v>
      </c>
      <c r="D13750">
        <v>39</v>
      </c>
      <c r="E13750">
        <v>16440</v>
      </c>
    </row>
    <row r="13751" spans="1:5">
      <c r="A13751" t="s">
        <v>36</v>
      </c>
      <c r="B13751">
        <v>2015</v>
      </c>
      <c r="C13751">
        <v>37</v>
      </c>
      <c r="D13751">
        <v>16</v>
      </c>
      <c r="E13751">
        <v>3264</v>
      </c>
    </row>
    <row r="13752" spans="1:5">
      <c r="A13752" t="s">
        <v>37</v>
      </c>
      <c r="B13752">
        <v>2015</v>
      </c>
      <c r="C13752">
        <v>37</v>
      </c>
      <c r="D13752">
        <v>7</v>
      </c>
      <c r="E13752">
        <v>2851</v>
      </c>
    </row>
    <row r="13753" spans="1:5">
      <c r="A13753" t="s">
        <v>38</v>
      </c>
      <c r="B13753">
        <v>2015</v>
      </c>
      <c r="C13753">
        <v>37</v>
      </c>
      <c r="D13753">
        <v>10</v>
      </c>
      <c r="E13753">
        <v>1572</v>
      </c>
    </row>
    <row r="13754" spans="1:5">
      <c r="A13754" t="s">
        <v>39</v>
      </c>
      <c r="B13754">
        <v>2015</v>
      </c>
      <c r="C13754">
        <v>37</v>
      </c>
      <c r="D13754">
        <v>14</v>
      </c>
      <c r="E13754">
        <v>4623</v>
      </c>
    </row>
    <row r="13755" spans="1:5">
      <c r="A13755" t="s">
        <v>40</v>
      </c>
      <c r="B13755">
        <v>2015</v>
      </c>
      <c r="C13755">
        <v>37</v>
      </c>
      <c r="D13755">
        <v>15</v>
      </c>
      <c r="E13755">
        <v>2728</v>
      </c>
    </row>
    <row r="13756" spans="1:5">
      <c r="A13756" t="s">
        <v>41</v>
      </c>
      <c r="B13756">
        <v>2015</v>
      </c>
      <c r="C13756">
        <v>37</v>
      </c>
      <c r="D13756">
        <v>10</v>
      </c>
      <c r="E13756">
        <v>5210</v>
      </c>
    </row>
    <row r="13757" spans="1:5">
      <c r="A13757" t="s">
        <v>42</v>
      </c>
      <c r="B13757">
        <v>2015</v>
      </c>
      <c r="C13757">
        <v>37</v>
      </c>
      <c r="D13757">
        <v>15</v>
      </c>
      <c r="E13757">
        <v>6482</v>
      </c>
    </row>
    <row r="13758" spans="1:5">
      <c r="A13758" t="s">
        <v>43</v>
      </c>
      <c r="B13758">
        <v>2015</v>
      </c>
      <c r="C13758">
        <v>37</v>
      </c>
      <c r="D13758">
        <v>54</v>
      </c>
      <c r="E13758">
        <v>6786</v>
      </c>
    </row>
    <row r="13759" spans="1:5">
      <c r="A13759" t="s">
        <v>44</v>
      </c>
      <c r="B13759">
        <v>2015</v>
      </c>
      <c r="C13759">
        <v>37</v>
      </c>
      <c r="D13759">
        <v>16</v>
      </c>
      <c r="E13759">
        <v>4705</v>
      </c>
    </row>
    <row r="13760" spans="1:5">
      <c r="A13760" t="s">
        <v>45</v>
      </c>
      <c r="B13760">
        <v>2015</v>
      </c>
      <c r="C13760">
        <v>37</v>
      </c>
      <c r="D13760">
        <v>3</v>
      </c>
      <c r="E13760">
        <v>883</v>
      </c>
    </row>
    <row r="13761" spans="1:5">
      <c r="A13761" t="s">
        <v>46</v>
      </c>
      <c r="B13761">
        <v>2015</v>
      </c>
      <c r="C13761">
        <v>37</v>
      </c>
      <c r="D13761">
        <v>39</v>
      </c>
      <c r="E13761">
        <v>9360</v>
      </c>
    </row>
    <row r="13762" spans="1:5">
      <c r="A13762" t="s">
        <v>47</v>
      </c>
      <c r="B13762">
        <v>2015</v>
      </c>
      <c r="C13762">
        <v>37</v>
      </c>
      <c r="D13762">
        <v>17</v>
      </c>
      <c r="E13762">
        <v>2466</v>
      </c>
    </row>
    <row r="13763" spans="1:5">
      <c r="A13763" t="s">
        <v>48</v>
      </c>
      <c r="B13763">
        <v>2015</v>
      </c>
      <c r="C13763">
        <v>37</v>
      </c>
      <c r="D13763">
        <v>6</v>
      </c>
      <c r="E13763">
        <v>1801</v>
      </c>
    </row>
    <row r="13764" spans="1:5">
      <c r="A13764" t="s">
        <v>49</v>
      </c>
      <c r="B13764">
        <v>2015</v>
      </c>
      <c r="C13764">
        <v>37</v>
      </c>
      <c r="D13764">
        <v>44</v>
      </c>
      <c r="E13764">
        <v>13146</v>
      </c>
    </row>
    <row r="13765" spans="1:5">
      <c r="A13765" t="s">
        <v>50</v>
      </c>
      <c r="B13765">
        <v>2015</v>
      </c>
      <c r="C13765">
        <v>37</v>
      </c>
      <c r="D13765">
        <v>18</v>
      </c>
      <c r="E13765">
        <v>5678</v>
      </c>
    </row>
    <row r="13766" spans="1:5">
      <c r="A13766" t="s">
        <v>51</v>
      </c>
      <c r="B13766">
        <v>2015</v>
      </c>
      <c r="C13766">
        <v>37</v>
      </c>
      <c r="D13766">
        <v>9</v>
      </c>
      <c r="E13766">
        <v>2722</v>
      </c>
    </row>
    <row r="13767" spans="1:5">
      <c r="A13767" t="s">
        <v>52</v>
      </c>
      <c r="B13767">
        <v>2015</v>
      </c>
      <c r="C13767">
        <v>37</v>
      </c>
      <c r="D13767">
        <v>2</v>
      </c>
      <c r="E13767">
        <v>513</v>
      </c>
    </row>
    <row r="13768" spans="1:5">
      <c r="A13768" t="s">
        <v>53</v>
      </c>
      <c r="B13768">
        <v>2015</v>
      </c>
      <c r="C13768">
        <v>37</v>
      </c>
      <c r="D13768">
        <v>55</v>
      </c>
      <c r="E13768">
        <v>10670</v>
      </c>
    </row>
    <row r="13769" spans="1:5">
      <c r="A13769" t="s">
        <v>54</v>
      </c>
      <c r="B13769">
        <v>2015</v>
      </c>
      <c r="C13769">
        <v>37</v>
      </c>
      <c r="D13769">
        <v>82</v>
      </c>
      <c r="E13769">
        <v>34405</v>
      </c>
    </row>
    <row r="13770" spans="1:5">
      <c r="A13770" t="s">
        <v>55</v>
      </c>
      <c r="B13770">
        <v>2015</v>
      </c>
      <c r="C13770">
        <v>37</v>
      </c>
      <c r="D13770">
        <v>42</v>
      </c>
      <c r="E13770">
        <v>18301</v>
      </c>
    </row>
    <row r="13771" spans="1:5">
      <c r="A13771" t="s">
        <v>56</v>
      </c>
      <c r="B13771">
        <v>2015</v>
      </c>
      <c r="C13771">
        <v>37</v>
      </c>
      <c r="D13771">
        <v>4</v>
      </c>
      <c r="E13771">
        <v>794</v>
      </c>
    </row>
    <row r="13772" spans="1:5">
      <c r="A13772" t="s">
        <v>57</v>
      </c>
      <c r="B13772">
        <v>2015</v>
      </c>
      <c r="C13772">
        <v>37</v>
      </c>
      <c r="D13772">
        <v>117</v>
      </c>
      <c r="E13772">
        <v>83360</v>
      </c>
    </row>
    <row r="13773" spans="1:5">
      <c r="A13773" t="s">
        <v>58</v>
      </c>
      <c r="B13773">
        <v>2015</v>
      </c>
      <c r="C13773">
        <v>37</v>
      </c>
      <c r="D13773">
        <v>29</v>
      </c>
      <c r="E13773">
        <v>3147</v>
      </c>
    </row>
    <row r="13774" spans="1:5">
      <c r="A13774" t="s">
        <v>59</v>
      </c>
      <c r="B13774">
        <v>2015</v>
      </c>
      <c r="C13774">
        <v>37</v>
      </c>
      <c r="D13774">
        <v>25</v>
      </c>
      <c r="E13774">
        <v>10817</v>
      </c>
    </row>
    <row r="13775" spans="1:5">
      <c r="A13775" t="s">
        <v>60</v>
      </c>
      <c r="B13775">
        <v>2015</v>
      </c>
      <c r="C13775">
        <v>37</v>
      </c>
      <c r="D13775">
        <v>20</v>
      </c>
      <c r="E13775">
        <v>3303</v>
      </c>
    </row>
    <row r="13776" spans="1:5">
      <c r="A13776" t="s">
        <v>61</v>
      </c>
      <c r="B13776">
        <v>2015</v>
      </c>
      <c r="C13776">
        <v>37</v>
      </c>
      <c r="D13776">
        <v>13</v>
      </c>
      <c r="E13776">
        <v>2937</v>
      </c>
    </row>
    <row r="13777" spans="1:5">
      <c r="A13777" t="s">
        <v>64</v>
      </c>
      <c r="B13777">
        <v>2015</v>
      </c>
      <c r="C13777">
        <v>37</v>
      </c>
      <c r="D13777">
        <v>6</v>
      </c>
      <c r="E13777">
        <v>4096</v>
      </c>
    </row>
    <row r="13778" spans="1:5">
      <c r="A13778" t="s">
        <v>63</v>
      </c>
      <c r="B13778">
        <v>2015</v>
      </c>
      <c r="C13778">
        <v>37</v>
      </c>
      <c r="D13778">
        <v>1</v>
      </c>
      <c r="E13778">
        <v>373</v>
      </c>
    </row>
    <row r="13779" spans="1:5">
      <c r="A13779" t="s">
        <v>62</v>
      </c>
      <c r="B13779">
        <v>2015</v>
      </c>
      <c r="C13779">
        <v>37</v>
      </c>
      <c r="D13779">
        <v>80</v>
      </c>
      <c r="E13779">
        <v>100496</v>
      </c>
    </row>
    <row r="13780" spans="1:5">
      <c r="A13780" t="s">
        <v>6</v>
      </c>
      <c r="B13780">
        <v>2015</v>
      </c>
      <c r="C13780">
        <v>38</v>
      </c>
      <c r="D13780">
        <v>15</v>
      </c>
      <c r="E13780">
        <v>5760</v>
      </c>
    </row>
    <row r="13781" spans="1:5">
      <c r="A13781" t="s">
        <v>12</v>
      </c>
      <c r="B13781">
        <v>2015</v>
      </c>
      <c r="C13781">
        <v>38</v>
      </c>
      <c r="D13781">
        <v>5</v>
      </c>
      <c r="E13781">
        <v>796</v>
      </c>
    </row>
    <row r="13782" spans="1:5">
      <c r="A13782" t="s">
        <v>13</v>
      </c>
      <c r="B13782">
        <v>2015</v>
      </c>
      <c r="C13782">
        <v>38</v>
      </c>
      <c r="D13782">
        <v>49</v>
      </c>
      <c r="E13782">
        <v>22204</v>
      </c>
    </row>
    <row r="13783" spans="1:5">
      <c r="A13783" t="s">
        <v>14</v>
      </c>
      <c r="B13783">
        <v>2015</v>
      </c>
      <c r="C13783">
        <v>38</v>
      </c>
      <c r="D13783">
        <v>6</v>
      </c>
      <c r="E13783">
        <v>1617</v>
      </c>
    </row>
    <row r="13784" spans="1:5">
      <c r="A13784" t="s">
        <v>15</v>
      </c>
      <c r="B13784">
        <v>2015</v>
      </c>
      <c r="C13784">
        <v>38</v>
      </c>
      <c r="D13784">
        <v>97</v>
      </c>
      <c r="E13784">
        <v>34389</v>
      </c>
    </row>
    <row r="13785" spans="1:5">
      <c r="A13785" t="s">
        <v>16</v>
      </c>
      <c r="B13785">
        <v>2015</v>
      </c>
      <c r="C13785">
        <v>38</v>
      </c>
      <c r="D13785">
        <v>5</v>
      </c>
      <c r="E13785">
        <v>3324</v>
      </c>
    </row>
    <row r="13786" spans="1:5">
      <c r="A13786" t="s">
        <v>17</v>
      </c>
      <c r="B13786">
        <v>2015</v>
      </c>
      <c r="C13786">
        <v>38</v>
      </c>
      <c r="D13786">
        <v>6</v>
      </c>
      <c r="E13786">
        <v>3395</v>
      </c>
    </row>
    <row r="13787" spans="1:5">
      <c r="A13787" t="s">
        <v>18</v>
      </c>
      <c r="B13787">
        <v>2015</v>
      </c>
      <c r="C13787">
        <v>38</v>
      </c>
      <c r="D13787">
        <v>7</v>
      </c>
      <c r="E13787">
        <v>1659</v>
      </c>
    </row>
    <row r="13788" spans="1:5">
      <c r="A13788" t="s">
        <v>19</v>
      </c>
      <c r="B13788">
        <v>2015</v>
      </c>
      <c r="C13788">
        <v>38</v>
      </c>
      <c r="D13788">
        <v>0</v>
      </c>
      <c r="E13788">
        <v>0</v>
      </c>
    </row>
    <row r="13789" spans="1:5">
      <c r="A13789" t="s">
        <v>20</v>
      </c>
      <c r="B13789">
        <v>2015</v>
      </c>
      <c r="C13789">
        <v>38</v>
      </c>
      <c r="D13789">
        <v>0</v>
      </c>
      <c r="E13789">
        <v>0</v>
      </c>
    </row>
    <row r="13790" spans="1:5">
      <c r="A13790" t="s">
        <v>21</v>
      </c>
      <c r="B13790">
        <v>2015</v>
      </c>
      <c r="C13790">
        <v>38</v>
      </c>
      <c r="D13790">
        <v>25</v>
      </c>
      <c r="E13790">
        <v>30467</v>
      </c>
    </row>
    <row r="13791" spans="1:5">
      <c r="A13791" t="s">
        <v>22</v>
      </c>
      <c r="B13791">
        <v>2015</v>
      </c>
      <c r="C13791">
        <v>38</v>
      </c>
      <c r="D13791">
        <v>14</v>
      </c>
      <c r="E13791">
        <v>1749</v>
      </c>
    </row>
    <row r="13792" spans="1:5">
      <c r="A13792" t="s">
        <v>23</v>
      </c>
      <c r="B13792">
        <v>2015</v>
      </c>
      <c r="C13792">
        <v>38</v>
      </c>
      <c r="D13792">
        <v>3</v>
      </c>
      <c r="E13792">
        <v>1587</v>
      </c>
    </row>
    <row r="13793" spans="1:5">
      <c r="A13793" t="s">
        <v>24</v>
      </c>
      <c r="B13793">
        <v>2015</v>
      </c>
      <c r="C13793">
        <v>38</v>
      </c>
      <c r="D13793">
        <v>62</v>
      </c>
      <c r="E13793">
        <v>42763</v>
      </c>
    </row>
    <row r="13794" spans="1:5">
      <c r="A13794" t="s">
        <v>25</v>
      </c>
      <c r="B13794">
        <v>2015</v>
      </c>
      <c r="C13794">
        <v>38</v>
      </c>
      <c r="D13794">
        <v>18</v>
      </c>
      <c r="E13794">
        <v>4018</v>
      </c>
    </row>
    <row r="13795" spans="1:5">
      <c r="A13795" t="s">
        <v>26</v>
      </c>
      <c r="B13795">
        <v>2015</v>
      </c>
      <c r="C13795">
        <v>38</v>
      </c>
      <c r="D13795">
        <v>2</v>
      </c>
      <c r="E13795">
        <v>505</v>
      </c>
    </row>
    <row r="13796" spans="1:5">
      <c r="A13796" t="s">
        <v>27</v>
      </c>
      <c r="B13796">
        <v>2015</v>
      </c>
      <c r="C13796">
        <v>38</v>
      </c>
      <c r="D13796">
        <v>13</v>
      </c>
      <c r="E13796">
        <v>3896</v>
      </c>
    </row>
    <row r="13797" spans="1:5">
      <c r="A13797" t="s">
        <v>28</v>
      </c>
      <c r="B13797">
        <v>2015</v>
      </c>
      <c r="C13797">
        <v>38</v>
      </c>
      <c r="D13797">
        <v>9</v>
      </c>
      <c r="E13797">
        <v>22431</v>
      </c>
    </row>
    <row r="13798" spans="1:5">
      <c r="A13798" t="s">
        <v>29</v>
      </c>
      <c r="B13798">
        <v>2015</v>
      </c>
      <c r="C13798">
        <v>38</v>
      </c>
      <c r="D13798">
        <v>69</v>
      </c>
      <c r="E13798">
        <v>41539</v>
      </c>
    </row>
    <row r="13799" spans="1:5">
      <c r="A13799" t="s">
        <v>30</v>
      </c>
      <c r="B13799">
        <v>2015</v>
      </c>
      <c r="C13799">
        <v>38</v>
      </c>
      <c r="D13799">
        <v>19</v>
      </c>
      <c r="E13799">
        <v>3644</v>
      </c>
    </row>
    <row r="13800" spans="1:5">
      <c r="A13800" t="s">
        <v>31</v>
      </c>
      <c r="B13800">
        <v>2015</v>
      </c>
      <c r="C13800">
        <v>38</v>
      </c>
      <c r="D13800">
        <v>12</v>
      </c>
      <c r="E13800">
        <v>4649</v>
      </c>
    </row>
    <row r="13801" spans="1:5">
      <c r="A13801" t="s">
        <v>32</v>
      </c>
      <c r="B13801">
        <v>2015</v>
      </c>
      <c r="C13801">
        <v>38</v>
      </c>
      <c r="D13801">
        <v>25</v>
      </c>
      <c r="E13801">
        <v>20659</v>
      </c>
    </row>
    <row r="13802" spans="1:5">
      <c r="A13802" t="s">
        <v>33</v>
      </c>
      <c r="B13802">
        <v>2015</v>
      </c>
      <c r="C13802">
        <v>38</v>
      </c>
      <c r="D13802">
        <v>48</v>
      </c>
      <c r="E13802">
        <v>14880</v>
      </c>
    </row>
    <row r="13803" spans="1:5">
      <c r="A13803" t="s">
        <v>34</v>
      </c>
      <c r="B13803">
        <v>2015</v>
      </c>
      <c r="C13803">
        <v>38</v>
      </c>
      <c r="D13803">
        <v>11</v>
      </c>
      <c r="E13803">
        <v>5367</v>
      </c>
    </row>
    <row r="13804" spans="1:5">
      <c r="A13804" t="s">
        <v>35</v>
      </c>
      <c r="B13804">
        <v>2015</v>
      </c>
      <c r="C13804">
        <v>38</v>
      </c>
      <c r="D13804">
        <v>44</v>
      </c>
      <c r="E13804">
        <v>16755</v>
      </c>
    </row>
    <row r="13805" spans="1:5">
      <c r="A13805" t="s">
        <v>36</v>
      </c>
      <c r="B13805">
        <v>2015</v>
      </c>
      <c r="C13805">
        <v>38</v>
      </c>
      <c r="D13805">
        <v>16</v>
      </c>
      <c r="E13805">
        <v>3293</v>
      </c>
    </row>
    <row r="13806" spans="1:5">
      <c r="A13806" t="s">
        <v>37</v>
      </c>
      <c r="B13806">
        <v>2015</v>
      </c>
      <c r="C13806">
        <v>38</v>
      </c>
      <c r="D13806">
        <v>5</v>
      </c>
      <c r="E13806">
        <v>2298</v>
      </c>
    </row>
    <row r="13807" spans="1:5">
      <c r="A13807" t="s">
        <v>38</v>
      </c>
      <c r="B13807">
        <v>2015</v>
      </c>
      <c r="C13807">
        <v>38</v>
      </c>
      <c r="D13807">
        <v>9</v>
      </c>
      <c r="E13807">
        <v>1526</v>
      </c>
    </row>
    <row r="13808" spans="1:5">
      <c r="A13808" t="s">
        <v>39</v>
      </c>
      <c r="B13808">
        <v>2015</v>
      </c>
      <c r="C13808">
        <v>38</v>
      </c>
      <c r="D13808">
        <v>12</v>
      </c>
      <c r="E13808">
        <v>3279</v>
      </c>
    </row>
    <row r="13809" spans="1:5">
      <c r="A13809" t="s">
        <v>40</v>
      </c>
      <c r="B13809">
        <v>2015</v>
      </c>
      <c r="C13809">
        <v>38</v>
      </c>
      <c r="D13809">
        <v>15</v>
      </c>
      <c r="E13809">
        <v>2588</v>
      </c>
    </row>
    <row r="13810" spans="1:5">
      <c r="A13810" t="s">
        <v>41</v>
      </c>
      <c r="B13810">
        <v>2015</v>
      </c>
      <c r="C13810">
        <v>38</v>
      </c>
      <c r="D13810">
        <v>18</v>
      </c>
      <c r="E13810">
        <v>7045</v>
      </c>
    </row>
    <row r="13811" spans="1:5">
      <c r="A13811" t="s">
        <v>42</v>
      </c>
      <c r="B13811">
        <v>2015</v>
      </c>
      <c r="C13811">
        <v>38</v>
      </c>
      <c r="D13811">
        <v>18</v>
      </c>
      <c r="E13811">
        <v>9070</v>
      </c>
    </row>
    <row r="13812" spans="1:5">
      <c r="A13812" t="s">
        <v>43</v>
      </c>
      <c r="B13812">
        <v>2015</v>
      </c>
      <c r="C13812">
        <v>38</v>
      </c>
      <c r="D13812">
        <v>55</v>
      </c>
      <c r="E13812">
        <v>7014</v>
      </c>
    </row>
    <row r="13813" spans="1:5">
      <c r="A13813" t="s">
        <v>44</v>
      </c>
      <c r="B13813">
        <v>2015</v>
      </c>
      <c r="C13813">
        <v>38</v>
      </c>
      <c r="D13813">
        <v>14</v>
      </c>
      <c r="E13813">
        <v>3812</v>
      </c>
    </row>
    <row r="13814" spans="1:5">
      <c r="A13814" t="s">
        <v>45</v>
      </c>
      <c r="B13814">
        <v>2015</v>
      </c>
      <c r="C13814">
        <v>38</v>
      </c>
      <c r="D13814">
        <v>3</v>
      </c>
      <c r="E13814">
        <v>957</v>
      </c>
    </row>
    <row r="13815" spans="1:5">
      <c r="A13815" t="s">
        <v>46</v>
      </c>
      <c r="B13815">
        <v>2015</v>
      </c>
      <c r="C13815">
        <v>38</v>
      </c>
      <c r="D13815">
        <v>39</v>
      </c>
      <c r="E13815">
        <v>9741</v>
      </c>
    </row>
    <row r="13816" spans="1:5">
      <c r="A13816" t="s">
        <v>47</v>
      </c>
      <c r="B13816">
        <v>2015</v>
      </c>
      <c r="C13816">
        <v>38</v>
      </c>
      <c r="D13816">
        <v>17</v>
      </c>
      <c r="E13816">
        <v>2570</v>
      </c>
    </row>
    <row r="13817" spans="1:5">
      <c r="A13817" t="s">
        <v>48</v>
      </c>
      <c r="B13817">
        <v>2015</v>
      </c>
      <c r="C13817">
        <v>38</v>
      </c>
      <c r="D13817">
        <v>6</v>
      </c>
      <c r="E13817">
        <v>2985</v>
      </c>
    </row>
    <row r="13818" spans="1:5">
      <c r="A13818" t="s">
        <v>49</v>
      </c>
      <c r="B13818">
        <v>2015</v>
      </c>
      <c r="C13818">
        <v>38</v>
      </c>
      <c r="D13818">
        <v>44</v>
      </c>
      <c r="E13818">
        <v>11950</v>
      </c>
    </row>
    <row r="13819" spans="1:5">
      <c r="A13819" t="s">
        <v>50</v>
      </c>
      <c r="B13819">
        <v>2015</v>
      </c>
      <c r="C13819">
        <v>38</v>
      </c>
      <c r="D13819">
        <v>19</v>
      </c>
      <c r="E13819">
        <v>6245</v>
      </c>
    </row>
    <row r="13820" spans="1:5">
      <c r="A13820" t="s">
        <v>51</v>
      </c>
      <c r="B13820">
        <v>2015</v>
      </c>
      <c r="C13820">
        <v>38</v>
      </c>
      <c r="D13820">
        <v>8</v>
      </c>
      <c r="E13820">
        <v>2884</v>
      </c>
    </row>
    <row r="13821" spans="1:5">
      <c r="A13821" t="s">
        <v>52</v>
      </c>
      <c r="B13821">
        <v>2015</v>
      </c>
      <c r="C13821">
        <v>38</v>
      </c>
      <c r="D13821">
        <v>2</v>
      </c>
      <c r="E13821">
        <v>490</v>
      </c>
    </row>
    <row r="13822" spans="1:5">
      <c r="A13822" t="s">
        <v>53</v>
      </c>
      <c r="B13822">
        <v>2015</v>
      </c>
      <c r="C13822">
        <v>38</v>
      </c>
      <c r="D13822">
        <v>54</v>
      </c>
      <c r="E13822">
        <v>10218</v>
      </c>
    </row>
    <row r="13823" spans="1:5">
      <c r="A13823" t="s">
        <v>54</v>
      </c>
      <c r="B13823">
        <v>2015</v>
      </c>
      <c r="C13823">
        <v>38</v>
      </c>
      <c r="D13823">
        <v>82</v>
      </c>
      <c r="E13823">
        <v>33836</v>
      </c>
    </row>
    <row r="13824" spans="1:5">
      <c r="A13824" t="s">
        <v>55</v>
      </c>
      <c r="B13824">
        <v>2015</v>
      </c>
      <c r="C13824">
        <v>38</v>
      </c>
      <c r="D13824">
        <v>44</v>
      </c>
      <c r="E13824">
        <v>20158</v>
      </c>
    </row>
    <row r="13825" spans="1:5">
      <c r="A13825" t="s">
        <v>56</v>
      </c>
      <c r="B13825">
        <v>2015</v>
      </c>
      <c r="C13825">
        <v>38</v>
      </c>
      <c r="D13825">
        <v>4</v>
      </c>
      <c r="E13825">
        <v>713</v>
      </c>
    </row>
    <row r="13826" spans="1:5">
      <c r="A13826" t="s">
        <v>57</v>
      </c>
      <c r="B13826">
        <v>2015</v>
      </c>
      <c r="C13826">
        <v>38</v>
      </c>
      <c r="D13826">
        <v>124</v>
      </c>
      <c r="E13826">
        <v>88480</v>
      </c>
    </row>
    <row r="13827" spans="1:5">
      <c r="A13827" t="s">
        <v>58</v>
      </c>
      <c r="B13827">
        <v>2015</v>
      </c>
      <c r="C13827">
        <v>38</v>
      </c>
      <c r="D13827">
        <v>28</v>
      </c>
      <c r="E13827">
        <v>3132</v>
      </c>
    </row>
    <row r="13828" spans="1:5">
      <c r="A13828" t="s">
        <v>59</v>
      </c>
      <c r="B13828">
        <v>2015</v>
      </c>
      <c r="C13828">
        <v>38</v>
      </c>
      <c r="D13828">
        <v>23</v>
      </c>
      <c r="E13828">
        <v>9785</v>
      </c>
    </row>
    <row r="13829" spans="1:5">
      <c r="A13829" t="s">
        <v>60</v>
      </c>
      <c r="B13829">
        <v>2015</v>
      </c>
      <c r="C13829">
        <v>38</v>
      </c>
      <c r="D13829">
        <v>19</v>
      </c>
      <c r="E13829">
        <v>3386</v>
      </c>
    </row>
    <row r="13830" spans="1:5">
      <c r="A13830" t="s">
        <v>61</v>
      </c>
      <c r="B13830">
        <v>2015</v>
      </c>
      <c r="C13830">
        <v>38</v>
      </c>
      <c r="D13830">
        <v>11</v>
      </c>
      <c r="E13830">
        <v>2568</v>
      </c>
    </row>
    <row r="13831" spans="1:5">
      <c r="A13831" t="s">
        <v>64</v>
      </c>
      <c r="B13831">
        <v>2015</v>
      </c>
      <c r="C13831">
        <v>38</v>
      </c>
      <c r="D13831">
        <v>6</v>
      </c>
      <c r="E13831">
        <v>3938</v>
      </c>
    </row>
    <row r="13832" spans="1:5">
      <c r="A13832" t="s">
        <v>63</v>
      </c>
      <c r="B13832">
        <v>2015</v>
      </c>
      <c r="C13832">
        <v>38</v>
      </c>
      <c r="D13832">
        <v>1</v>
      </c>
      <c r="E13832">
        <v>388</v>
      </c>
    </row>
    <row r="13833" spans="1:5">
      <c r="A13833" t="s">
        <v>62</v>
      </c>
      <c r="B13833">
        <v>2015</v>
      </c>
      <c r="C13833">
        <v>38</v>
      </c>
      <c r="D13833">
        <v>86</v>
      </c>
      <c r="E13833">
        <v>101072</v>
      </c>
    </row>
    <row r="13834" spans="1:5">
      <c r="A13834" t="s">
        <v>6</v>
      </c>
      <c r="B13834">
        <v>2015</v>
      </c>
      <c r="C13834">
        <v>39</v>
      </c>
      <c r="D13834">
        <v>14</v>
      </c>
      <c r="E13834">
        <v>5943</v>
      </c>
    </row>
    <row r="13835" spans="1:5">
      <c r="A13835" t="s">
        <v>12</v>
      </c>
      <c r="B13835">
        <v>2015</v>
      </c>
      <c r="C13835">
        <v>39</v>
      </c>
      <c r="D13835">
        <v>5</v>
      </c>
      <c r="E13835">
        <v>791</v>
      </c>
    </row>
    <row r="13836" spans="1:5">
      <c r="A13836" t="s">
        <v>13</v>
      </c>
      <c r="B13836">
        <v>2015</v>
      </c>
      <c r="C13836">
        <v>39</v>
      </c>
      <c r="D13836">
        <v>48</v>
      </c>
      <c r="E13836">
        <v>22951</v>
      </c>
    </row>
    <row r="13837" spans="1:5">
      <c r="A13837" t="s">
        <v>14</v>
      </c>
      <c r="B13837">
        <v>2015</v>
      </c>
      <c r="C13837">
        <v>39</v>
      </c>
      <c r="D13837">
        <v>6</v>
      </c>
      <c r="E13837">
        <v>1554</v>
      </c>
    </row>
    <row r="13838" spans="1:5">
      <c r="A13838" t="s">
        <v>15</v>
      </c>
      <c r="B13838">
        <v>2015</v>
      </c>
      <c r="C13838">
        <v>39</v>
      </c>
      <c r="D13838">
        <v>87</v>
      </c>
      <c r="E13838">
        <v>28702</v>
      </c>
    </row>
    <row r="13839" spans="1:5">
      <c r="A13839" t="s">
        <v>16</v>
      </c>
      <c r="B13839">
        <v>2015</v>
      </c>
      <c r="C13839">
        <v>39</v>
      </c>
      <c r="D13839">
        <v>6</v>
      </c>
      <c r="E13839">
        <v>3293</v>
      </c>
    </row>
    <row r="13840" spans="1:5">
      <c r="A13840" t="s">
        <v>17</v>
      </c>
      <c r="B13840">
        <v>2015</v>
      </c>
      <c r="C13840">
        <v>39</v>
      </c>
      <c r="D13840">
        <v>7</v>
      </c>
      <c r="E13840">
        <v>4458</v>
      </c>
    </row>
    <row r="13841" spans="1:5">
      <c r="A13841" t="s">
        <v>18</v>
      </c>
      <c r="B13841">
        <v>2015</v>
      </c>
      <c r="C13841">
        <v>39</v>
      </c>
      <c r="D13841">
        <v>9</v>
      </c>
      <c r="E13841">
        <v>2112</v>
      </c>
    </row>
    <row r="13842" spans="1:5">
      <c r="A13842" t="s">
        <v>19</v>
      </c>
      <c r="B13842">
        <v>2015</v>
      </c>
      <c r="C13842">
        <v>39</v>
      </c>
      <c r="D13842">
        <v>0</v>
      </c>
      <c r="E13842">
        <v>0</v>
      </c>
    </row>
    <row r="13843" spans="1:5">
      <c r="A13843" t="s">
        <v>20</v>
      </c>
      <c r="B13843">
        <v>2015</v>
      </c>
      <c r="C13843">
        <v>39</v>
      </c>
      <c r="D13843">
        <v>0</v>
      </c>
      <c r="E13843">
        <v>0</v>
      </c>
    </row>
    <row r="13844" spans="1:5">
      <c r="A13844" t="s">
        <v>21</v>
      </c>
      <c r="B13844">
        <v>2015</v>
      </c>
      <c r="C13844">
        <v>39</v>
      </c>
      <c r="D13844">
        <v>27</v>
      </c>
      <c r="E13844">
        <v>30611</v>
      </c>
    </row>
    <row r="13845" spans="1:5">
      <c r="A13845" t="s">
        <v>22</v>
      </c>
      <c r="B13845">
        <v>2015</v>
      </c>
      <c r="C13845">
        <v>39</v>
      </c>
      <c r="D13845">
        <v>14</v>
      </c>
      <c r="E13845">
        <v>1638</v>
      </c>
    </row>
    <row r="13846" spans="1:5">
      <c r="A13846" t="s">
        <v>23</v>
      </c>
      <c r="B13846">
        <v>2015</v>
      </c>
      <c r="C13846">
        <v>39</v>
      </c>
      <c r="D13846">
        <v>7</v>
      </c>
      <c r="E13846">
        <v>1953</v>
      </c>
    </row>
    <row r="13847" spans="1:5">
      <c r="A13847" t="s">
        <v>24</v>
      </c>
      <c r="B13847">
        <v>2015</v>
      </c>
      <c r="C13847">
        <v>39</v>
      </c>
      <c r="D13847">
        <v>63</v>
      </c>
      <c r="E13847">
        <v>42332</v>
      </c>
    </row>
    <row r="13848" spans="1:5">
      <c r="A13848" t="s">
        <v>25</v>
      </c>
      <c r="B13848">
        <v>2015</v>
      </c>
      <c r="C13848">
        <v>39</v>
      </c>
      <c r="D13848">
        <v>18</v>
      </c>
      <c r="E13848">
        <v>4024</v>
      </c>
    </row>
    <row r="13849" spans="1:5">
      <c r="A13849" t="s">
        <v>26</v>
      </c>
      <c r="B13849">
        <v>2015</v>
      </c>
      <c r="C13849">
        <v>39</v>
      </c>
      <c r="D13849">
        <v>3</v>
      </c>
      <c r="E13849">
        <v>620</v>
      </c>
    </row>
    <row r="13850" spans="1:5">
      <c r="A13850" t="s">
        <v>27</v>
      </c>
      <c r="B13850">
        <v>2015</v>
      </c>
      <c r="C13850">
        <v>39</v>
      </c>
      <c r="D13850">
        <v>13</v>
      </c>
      <c r="E13850">
        <v>3986</v>
      </c>
    </row>
    <row r="13851" spans="1:5">
      <c r="A13851" t="s">
        <v>28</v>
      </c>
      <c r="B13851">
        <v>2015</v>
      </c>
      <c r="C13851">
        <v>39</v>
      </c>
      <c r="D13851">
        <v>10</v>
      </c>
      <c r="E13851">
        <v>21887</v>
      </c>
    </row>
    <row r="13852" spans="1:5">
      <c r="A13852" t="s">
        <v>29</v>
      </c>
      <c r="B13852">
        <v>2015</v>
      </c>
      <c r="C13852">
        <v>39</v>
      </c>
      <c r="D13852">
        <v>75</v>
      </c>
      <c r="E13852">
        <v>45259</v>
      </c>
    </row>
    <row r="13853" spans="1:5">
      <c r="A13853" t="s">
        <v>30</v>
      </c>
      <c r="B13853">
        <v>2015</v>
      </c>
      <c r="C13853">
        <v>39</v>
      </c>
      <c r="D13853">
        <v>25</v>
      </c>
      <c r="E13853">
        <v>5037</v>
      </c>
    </row>
    <row r="13854" spans="1:5">
      <c r="A13854" t="s">
        <v>31</v>
      </c>
      <c r="B13854">
        <v>2015</v>
      </c>
      <c r="C13854">
        <v>39</v>
      </c>
      <c r="D13854">
        <v>15</v>
      </c>
      <c r="E13854">
        <v>6020</v>
      </c>
    </row>
    <row r="13855" spans="1:5">
      <c r="A13855" t="s">
        <v>32</v>
      </c>
      <c r="B13855">
        <v>2015</v>
      </c>
      <c r="C13855">
        <v>39</v>
      </c>
      <c r="D13855">
        <v>24</v>
      </c>
      <c r="E13855">
        <v>18913</v>
      </c>
    </row>
    <row r="13856" spans="1:5">
      <c r="A13856" t="s">
        <v>33</v>
      </c>
      <c r="B13856">
        <v>2015</v>
      </c>
      <c r="C13856">
        <v>39</v>
      </c>
      <c r="D13856">
        <v>50</v>
      </c>
      <c r="E13856">
        <v>17043</v>
      </c>
    </row>
    <row r="13857" spans="1:5">
      <c r="A13857" t="s">
        <v>34</v>
      </c>
      <c r="B13857">
        <v>2015</v>
      </c>
      <c r="C13857">
        <v>39</v>
      </c>
      <c r="D13857">
        <v>10</v>
      </c>
      <c r="E13857">
        <v>5153</v>
      </c>
    </row>
    <row r="13858" spans="1:5">
      <c r="A13858" t="s">
        <v>35</v>
      </c>
      <c r="B13858">
        <v>2015</v>
      </c>
      <c r="C13858">
        <v>39</v>
      </c>
      <c r="D13858">
        <v>46</v>
      </c>
      <c r="E13858">
        <v>19160</v>
      </c>
    </row>
    <row r="13859" spans="1:5">
      <c r="A13859" t="s">
        <v>36</v>
      </c>
      <c r="B13859">
        <v>2015</v>
      </c>
      <c r="C13859">
        <v>39</v>
      </c>
      <c r="D13859">
        <v>16</v>
      </c>
      <c r="E13859">
        <v>2971</v>
      </c>
    </row>
    <row r="13860" spans="1:5">
      <c r="A13860" t="s">
        <v>37</v>
      </c>
      <c r="B13860">
        <v>2015</v>
      </c>
      <c r="C13860">
        <v>39</v>
      </c>
      <c r="D13860">
        <v>5</v>
      </c>
      <c r="E13860">
        <v>1719</v>
      </c>
    </row>
    <row r="13861" spans="1:5">
      <c r="A13861" t="s">
        <v>38</v>
      </c>
      <c r="B13861">
        <v>2015</v>
      </c>
      <c r="C13861">
        <v>39</v>
      </c>
      <c r="D13861">
        <v>9</v>
      </c>
      <c r="E13861">
        <v>1340</v>
      </c>
    </row>
    <row r="13862" spans="1:5">
      <c r="A13862" t="s">
        <v>39</v>
      </c>
      <c r="B13862">
        <v>2015</v>
      </c>
      <c r="C13862">
        <v>39</v>
      </c>
      <c r="D13862">
        <v>11</v>
      </c>
      <c r="E13862">
        <v>2982</v>
      </c>
    </row>
    <row r="13863" spans="1:5">
      <c r="A13863" t="s">
        <v>40</v>
      </c>
      <c r="B13863">
        <v>2015</v>
      </c>
      <c r="C13863">
        <v>39</v>
      </c>
      <c r="D13863">
        <v>17</v>
      </c>
      <c r="E13863">
        <v>3060</v>
      </c>
    </row>
    <row r="13864" spans="1:5">
      <c r="A13864" t="s">
        <v>41</v>
      </c>
      <c r="B13864">
        <v>2015</v>
      </c>
      <c r="C13864">
        <v>39</v>
      </c>
      <c r="D13864">
        <v>17</v>
      </c>
      <c r="E13864">
        <v>6362</v>
      </c>
    </row>
    <row r="13865" spans="1:5">
      <c r="A13865" t="s">
        <v>42</v>
      </c>
      <c r="B13865">
        <v>2015</v>
      </c>
      <c r="C13865">
        <v>39</v>
      </c>
      <c r="D13865">
        <v>15</v>
      </c>
      <c r="E13865">
        <v>7084</v>
      </c>
    </row>
    <row r="13866" spans="1:5">
      <c r="A13866" t="s">
        <v>43</v>
      </c>
      <c r="B13866">
        <v>2015</v>
      </c>
      <c r="C13866">
        <v>39</v>
      </c>
      <c r="D13866">
        <v>23</v>
      </c>
      <c r="E13866">
        <v>5387</v>
      </c>
    </row>
    <row r="13867" spans="1:5">
      <c r="A13867" t="s">
        <v>44</v>
      </c>
      <c r="B13867">
        <v>2015</v>
      </c>
      <c r="C13867">
        <v>39</v>
      </c>
      <c r="D13867">
        <v>15</v>
      </c>
      <c r="E13867">
        <v>3669</v>
      </c>
    </row>
    <row r="13868" spans="1:5">
      <c r="A13868" t="s">
        <v>45</v>
      </c>
      <c r="B13868">
        <v>2015</v>
      </c>
      <c r="C13868">
        <v>39</v>
      </c>
      <c r="D13868">
        <v>6</v>
      </c>
      <c r="E13868">
        <v>1148</v>
      </c>
    </row>
    <row r="13869" spans="1:5">
      <c r="A13869" t="s">
        <v>46</v>
      </c>
      <c r="B13869">
        <v>2015</v>
      </c>
      <c r="C13869">
        <v>39</v>
      </c>
      <c r="D13869">
        <v>41</v>
      </c>
      <c r="E13869">
        <v>9294</v>
      </c>
    </row>
    <row r="13870" spans="1:5">
      <c r="A13870" t="s">
        <v>47</v>
      </c>
      <c r="B13870">
        <v>2015</v>
      </c>
      <c r="C13870">
        <v>39</v>
      </c>
      <c r="D13870">
        <v>13</v>
      </c>
      <c r="E13870">
        <v>2257</v>
      </c>
    </row>
    <row r="13871" spans="1:5">
      <c r="A13871" t="s">
        <v>48</v>
      </c>
      <c r="B13871">
        <v>2015</v>
      </c>
      <c r="C13871">
        <v>39</v>
      </c>
      <c r="D13871">
        <v>8</v>
      </c>
      <c r="E13871">
        <v>2821</v>
      </c>
    </row>
    <row r="13872" spans="1:5">
      <c r="A13872" t="s">
        <v>49</v>
      </c>
      <c r="B13872">
        <v>2015</v>
      </c>
      <c r="C13872">
        <v>39</v>
      </c>
      <c r="D13872">
        <v>25</v>
      </c>
      <c r="E13872">
        <v>11100</v>
      </c>
    </row>
    <row r="13873" spans="1:5">
      <c r="A13873" t="s">
        <v>50</v>
      </c>
      <c r="B13873">
        <v>2015</v>
      </c>
      <c r="C13873">
        <v>39</v>
      </c>
      <c r="D13873">
        <v>19</v>
      </c>
      <c r="E13873">
        <v>6276</v>
      </c>
    </row>
    <row r="13874" spans="1:5">
      <c r="A13874" t="s">
        <v>51</v>
      </c>
      <c r="B13874">
        <v>2015</v>
      </c>
      <c r="C13874">
        <v>39</v>
      </c>
      <c r="D13874">
        <v>8</v>
      </c>
      <c r="E13874">
        <v>2826</v>
      </c>
    </row>
    <row r="13875" spans="1:5">
      <c r="A13875" t="s">
        <v>52</v>
      </c>
      <c r="B13875">
        <v>2015</v>
      </c>
      <c r="C13875">
        <v>39</v>
      </c>
      <c r="D13875">
        <v>2</v>
      </c>
      <c r="E13875">
        <v>577</v>
      </c>
    </row>
    <row r="13876" spans="1:5">
      <c r="A13876" t="s">
        <v>53</v>
      </c>
      <c r="B13876">
        <v>2015</v>
      </c>
      <c r="C13876">
        <v>39</v>
      </c>
      <c r="D13876">
        <v>51</v>
      </c>
      <c r="E13876">
        <v>9484</v>
      </c>
    </row>
    <row r="13877" spans="1:5">
      <c r="A13877" t="s">
        <v>54</v>
      </c>
      <c r="B13877">
        <v>2015</v>
      </c>
      <c r="C13877">
        <v>39</v>
      </c>
      <c r="D13877">
        <v>84</v>
      </c>
      <c r="E13877">
        <v>35648</v>
      </c>
    </row>
    <row r="13878" spans="1:5">
      <c r="A13878" t="s">
        <v>55</v>
      </c>
      <c r="B13878">
        <v>2015</v>
      </c>
      <c r="C13878">
        <v>39</v>
      </c>
      <c r="D13878">
        <v>42</v>
      </c>
      <c r="E13878">
        <v>19373</v>
      </c>
    </row>
    <row r="13879" spans="1:5">
      <c r="A13879" t="s">
        <v>56</v>
      </c>
      <c r="B13879">
        <v>2015</v>
      </c>
      <c r="C13879">
        <v>39</v>
      </c>
      <c r="D13879">
        <v>4</v>
      </c>
      <c r="E13879">
        <v>744</v>
      </c>
    </row>
    <row r="13880" spans="1:5">
      <c r="A13880" t="s">
        <v>57</v>
      </c>
      <c r="B13880">
        <v>2015</v>
      </c>
      <c r="C13880">
        <v>39</v>
      </c>
      <c r="D13880">
        <v>123</v>
      </c>
      <c r="E13880">
        <v>86035</v>
      </c>
    </row>
    <row r="13881" spans="1:5">
      <c r="A13881" t="s">
        <v>58</v>
      </c>
      <c r="B13881">
        <v>2015</v>
      </c>
      <c r="C13881">
        <v>39</v>
      </c>
      <c r="D13881">
        <v>28</v>
      </c>
      <c r="E13881">
        <v>3291</v>
      </c>
    </row>
    <row r="13882" spans="1:5">
      <c r="A13882" t="s">
        <v>59</v>
      </c>
      <c r="B13882">
        <v>2015</v>
      </c>
      <c r="C13882">
        <v>39</v>
      </c>
      <c r="D13882">
        <v>27</v>
      </c>
      <c r="E13882">
        <v>11537</v>
      </c>
    </row>
    <row r="13883" spans="1:5">
      <c r="A13883" t="s">
        <v>60</v>
      </c>
      <c r="B13883">
        <v>2015</v>
      </c>
      <c r="C13883">
        <v>39</v>
      </c>
      <c r="D13883">
        <v>20</v>
      </c>
      <c r="E13883">
        <v>5677</v>
      </c>
    </row>
    <row r="13884" spans="1:5">
      <c r="A13884" t="s">
        <v>61</v>
      </c>
      <c r="B13884">
        <v>2015</v>
      </c>
      <c r="C13884">
        <v>39</v>
      </c>
      <c r="D13884">
        <v>12</v>
      </c>
      <c r="E13884">
        <v>2632</v>
      </c>
    </row>
    <row r="13885" spans="1:5">
      <c r="A13885" t="s">
        <v>64</v>
      </c>
      <c r="B13885">
        <v>2015</v>
      </c>
      <c r="C13885">
        <v>39</v>
      </c>
      <c r="D13885">
        <v>8</v>
      </c>
      <c r="E13885">
        <v>5538</v>
      </c>
    </row>
    <row r="13886" spans="1:5">
      <c r="A13886" t="s">
        <v>63</v>
      </c>
      <c r="B13886">
        <v>2015</v>
      </c>
      <c r="C13886">
        <v>39</v>
      </c>
      <c r="D13886">
        <v>1</v>
      </c>
      <c r="E13886">
        <v>405</v>
      </c>
    </row>
    <row r="13887" spans="1:5">
      <c r="A13887" t="s">
        <v>62</v>
      </c>
      <c r="B13887">
        <v>2015</v>
      </c>
      <c r="C13887">
        <v>39</v>
      </c>
      <c r="D13887">
        <v>78</v>
      </c>
      <c r="E13887">
        <v>95491</v>
      </c>
    </row>
    <row r="13888" spans="1:5">
      <c r="A13888" t="s">
        <v>6</v>
      </c>
      <c r="B13888">
        <v>2015</v>
      </c>
      <c r="C13888">
        <v>40</v>
      </c>
      <c r="D13888">
        <v>28</v>
      </c>
      <c r="E13888">
        <v>10507</v>
      </c>
    </row>
    <row r="13889" spans="1:5">
      <c r="A13889" t="s">
        <v>12</v>
      </c>
      <c r="B13889">
        <v>2015</v>
      </c>
      <c r="C13889">
        <v>40</v>
      </c>
      <c r="D13889">
        <v>7</v>
      </c>
      <c r="E13889">
        <v>1594</v>
      </c>
    </row>
    <row r="13890" spans="1:5">
      <c r="A13890" t="s">
        <v>13</v>
      </c>
      <c r="B13890">
        <v>2015</v>
      </c>
      <c r="C13890">
        <v>40</v>
      </c>
      <c r="D13890">
        <v>52</v>
      </c>
      <c r="E13890">
        <v>23461</v>
      </c>
    </row>
    <row r="13891" spans="1:5">
      <c r="A13891" t="s">
        <v>14</v>
      </c>
      <c r="B13891">
        <v>2015</v>
      </c>
      <c r="C13891">
        <v>40</v>
      </c>
      <c r="D13891">
        <v>14</v>
      </c>
      <c r="E13891">
        <v>4007</v>
      </c>
    </row>
    <row r="13892" spans="1:5">
      <c r="A13892" t="s">
        <v>15</v>
      </c>
      <c r="B13892">
        <v>2015</v>
      </c>
      <c r="C13892">
        <v>40</v>
      </c>
      <c r="D13892">
        <v>125</v>
      </c>
      <c r="E13892">
        <v>40416</v>
      </c>
    </row>
    <row r="13893" spans="1:5">
      <c r="A13893" t="s">
        <v>16</v>
      </c>
      <c r="B13893">
        <v>2015</v>
      </c>
      <c r="C13893">
        <v>40</v>
      </c>
      <c r="D13893">
        <v>5</v>
      </c>
      <c r="E13893">
        <v>3291</v>
      </c>
    </row>
    <row r="13894" spans="1:5">
      <c r="A13894" t="s">
        <v>17</v>
      </c>
      <c r="B13894">
        <v>2015</v>
      </c>
      <c r="C13894">
        <v>40</v>
      </c>
      <c r="D13894">
        <v>17</v>
      </c>
      <c r="E13894">
        <v>5415</v>
      </c>
    </row>
    <row r="13895" spans="1:5">
      <c r="A13895" t="s">
        <v>18</v>
      </c>
      <c r="B13895">
        <v>2015</v>
      </c>
      <c r="C13895">
        <v>40</v>
      </c>
      <c r="D13895">
        <v>16</v>
      </c>
      <c r="E13895">
        <v>4021</v>
      </c>
    </row>
    <row r="13896" spans="1:5">
      <c r="A13896" t="s">
        <v>19</v>
      </c>
      <c r="B13896">
        <v>2015</v>
      </c>
      <c r="C13896">
        <v>40</v>
      </c>
      <c r="D13896">
        <v>0</v>
      </c>
      <c r="E13896">
        <v>0</v>
      </c>
    </row>
    <row r="13897" spans="1:5">
      <c r="A13897" t="s">
        <v>20</v>
      </c>
      <c r="B13897">
        <v>2015</v>
      </c>
      <c r="C13897">
        <v>40</v>
      </c>
      <c r="D13897">
        <v>0</v>
      </c>
      <c r="E13897">
        <v>0</v>
      </c>
    </row>
    <row r="13898" spans="1:5">
      <c r="A13898" t="s">
        <v>21</v>
      </c>
      <c r="B13898">
        <v>2015</v>
      </c>
      <c r="C13898">
        <v>40</v>
      </c>
      <c r="D13898">
        <v>30</v>
      </c>
      <c r="E13898">
        <v>27048</v>
      </c>
    </row>
    <row r="13899" spans="1:5">
      <c r="A13899" t="s">
        <v>22</v>
      </c>
      <c r="B13899">
        <v>2015</v>
      </c>
      <c r="C13899">
        <v>40</v>
      </c>
      <c r="D13899">
        <v>20</v>
      </c>
      <c r="E13899">
        <v>2186</v>
      </c>
    </row>
    <row r="13900" spans="1:5">
      <c r="A13900" t="s">
        <v>23</v>
      </c>
      <c r="B13900">
        <v>2015</v>
      </c>
      <c r="C13900">
        <v>40</v>
      </c>
      <c r="D13900">
        <v>8</v>
      </c>
      <c r="E13900">
        <v>2721</v>
      </c>
    </row>
    <row r="13901" spans="1:5">
      <c r="A13901" t="s">
        <v>24</v>
      </c>
      <c r="B13901">
        <v>2015</v>
      </c>
      <c r="C13901">
        <v>40</v>
      </c>
      <c r="D13901">
        <v>80</v>
      </c>
      <c r="E13901">
        <v>50853</v>
      </c>
    </row>
    <row r="13902" spans="1:5">
      <c r="A13902" t="s">
        <v>25</v>
      </c>
      <c r="B13902">
        <v>2015</v>
      </c>
      <c r="C13902">
        <v>40</v>
      </c>
      <c r="D13902">
        <v>31</v>
      </c>
      <c r="E13902">
        <v>6931</v>
      </c>
    </row>
    <row r="13903" spans="1:5">
      <c r="A13903" t="s">
        <v>26</v>
      </c>
      <c r="B13903">
        <v>2015</v>
      </c>
      <c r="C13903">
        <v>40</v>
      </c>
      <c r="D13903">
        <v>9</v>
      </c>
      <c r="E13903">
        <v>2075</v>
      </c>
    </row>
    <row r="13904" spans="1:5">
      <c r="A13904" t="s">
        <v>27</v>
      </c>
      <c r="B13904">
        <v>2015</v>
      </c>
      <c r="C13904">
        <v>40</v>
      </c>
      <c r="D13904">
        <v>35</v>
      </c>
      <c r="E13904">
        <v>8024</v>
      </c>
    </row>
    <row r="13905" spans="1:5">
      <c r="A13905" t="s">
        <v>28</v>
      </c>
      <c r="B13905">
        <v>2015</v>
      </c>
      <c r="C13905">
        <v>40</v>
      </c>
      <c r="D13905">
        <v>24</v>
      </c>
      <c r="E13905">
        <v>24061</v>
      </c>
    </row>
    <row r="13906" spans="1:5">
      <c r="A13906" t="s">
        <v>29</v>
      </c>
      <c r="B13906">
        <v>2015</v>
      </c>
      <c r="C13906">
        <v>40</v>
      </c>
      <c r="D13906">
        <v>73</v>
      </c>
      <c r="E13906">
        <v>44290</v>
      </c>
    </row>
    <row r="13907" spans="1:5">
      <c r="A13907" t="s">
        <v>30</v>
      </c>
      <c r="B13907">
        <v>2015</v>
      </c>
      <c r="C13907">
        <v>40</v>
      </c>
      <c r="D13907">
        <v>28</v>
      </c>
      <c r="E13907">
        <v>5706</v>
      </c>
    </row>
    <row r="13908" spans="1:5">
      <c r="A13908" t="s">
        <v>31</v>
      </c>
      <c r="B13908">
        <v>2015</v>
      </c>
      <c r="C13908">
        <v>40</v>
      </c>
      <c r="D13908">
        <v>32</v>
      </c>
      <c r="E13908">
        <v>7507</v>
      </c>
    </row>
    <row r="13909" spans="1:5">
      <c r="A13909" t="s">
        <v>32</v>
      </c>
      <c r="B13909">
        <v>2015</v>
      </c>
      <c r="C13909">
        <v>40</v>
      </c>
      <c r="D13909">
        <v>44</v>
      </c>
      <c r="E13909">
        <v>23405</v>
      </c>
    </row>
    <row r="13910" spans="1:5">
      <c r="A13910" t="s">
        <v>33</v>
      </c>
      <c r="B13910">
        <v>2015</v>
      </c>
      <c r="C13910">
        <v>40</v>
      </c>
      <c r="D13910">
        <v>66</v>
      </c>
      <c r="E13910">
        <v>24121</v>
      </c>
    </row>
    <row r="13911" spans="1:5">
      <c r="A13911" t="s">
        <v>34</v>
      </c>
      <c r="B13911">
        <v>2015</v>
      </c>
      <c r="C13911">
        <v>40</v>
      </c>
      <c r="D13911">
        <v>17</v>
      </c>
      <c r="E13911">
        <v>6028</v>
      </c>
    </row>
    <row r="13912" spans="1:5">
      <c r="A13912" t="s">
        <v>35</v>
      </c>
      <c r="B13912">
        <v>2015</v>
      </c>
      <c r="C13912">
        <v>40</v>
      </c>
      <c r="D13912">
        <v>53</v>
      </c>
      <c r="E13912">
        <v>19828</v>
      </c>
    </row>
    <row r="13913" spans="1:5">
      <c r="A13913" t="s">
        <v>36</v>
      </c>
      <c r="B13913">
        <v>2015</v>
      </c>
      <c r="C13913">
        <v>40</v>
      </c>
      <c r="D13913">
        <v>17</v>
      </c>
      <c r="E13913">
        <v>7775</v>
      </c>
    </row>
    <row r="13914" spans="1:5">
      <c r="A13914" t="s">
        <v>37</v>
      </c>
      <c r="B13914">
        <v>2015</v>
      </c>
      <c r="C13914">
        <v>40</v>
      </c>
      <c r="D13914">
        <v>8</v>
      </c>
      <c r="E13914">
        <v>3086</v>
      </c>
    </row>
    <row r="13915" spans="1:5">
      <c r="A13915" t="s">
        <v>38</v>
      </c>
      <c r="B13915">
        <v>2015</v>
      </c>
      <c r="C13915">
        <v>40</v>
      </c>
      <c r="D13915">
        <v>16</v>
      </c>
      <c r="E13915">
        <v>2798</v>
      </c>
    </row>
    <row r="13916" spans="1:5">
      <c r="A13916" t="s">
        <v>39</v>
      </c>
      <c r="B13916">
        <v>2015</v>
      </c>
      <c r="C13916">
        <v>40</v>
      </c>
      <c r="D13916">
        <v>28</v>
      </c>
      <c r="E13916">
        <v>13205</v>
      </c>
    </row>
    <row r="13917" spans="1:5">
      <c r="A13917" t="s">
        <v>40</v>
      </c>
      <c r="B13917">
        <v>2015</v>
      </c>
      <c r="C13917">
        <v>40</v>
      </c>
      <c r="D13917">
        <v>22</v>
      </c>
      <c r="E13917">
        <v>4827</v>
      </c>
    </row>
    <row r="13918" spans="1:5">
      <c r="A13918" t="s">
        <v>41</v>
      </c>
      <c r="B13918">
        <v>2015</v>
      </c>
      <c r="C13918">
        <v>40</v>
      </c>
      <c r="D13918">
        <v>23</v>
      </c>
      <c r="E13918">
        <v>10926</v>
      </c>
    </row>
    <row r="13919" spans="1:5">
      <c r="A13919" t="s">
        <v>42</v>
      </c>
      <c r="B13919">
        <v>2015</v>
      </c>
      <c r="C13919">
        <v>40</v>
      </c>
      <c r="D13919">
        <v>26</v>
      </c>
      <c r="E13919">
        <v>11221</v>
      </c>
    </row>
    <row r="13920" spans="1:5">
      <c r="A13920" t="s">
        <v>43</v>
      </c>
      <c r="B13920">
        <v>2015</v>
      </c>
      <c r="C13920">
        <v>40</v>
      </c>
      <c r="D13920">
        <v>80</v>
      </c>
      <c r="E13920">
        <v>11896</v>
      </c>
    </row>
    <row r="13921" spans="1:5">
      <c r="A13921" t="s">
        <v>44</v>
      </c>
      <c r="B13921">
        <v>2015</v>
      </c>
      <c r="C13921">
        <v>40</v>
      </c>
      <c r="D13921">
        <v>48</v>
      </c>
      <c r="E13921">
        <v>15432</v>
      </c>
    </row>
    <row r="13922" spans="1:5">
      <c r="A13922" t="s">
        <v>45</v>
      </c>
      <c r="B13922">
        <v>2015</v>
      </c>
      <c r="C13922">
        <v>40</v>
      </c>
      <c r="D13922">
        <v>9</v>
      </c>
      <c r="E13922">
        <v>1319</v>
      </c>
    </row>
    <row r="13923" spans="1:5">
      <c r="A13923" t="s">
        <v>46</v>
      </c>
      <c r="B13923">
        <v>2015</v>
      </c>
      <c r="C13923">
        <v>40</v>
      </c>
      <c r="D13923">
        <v>67</v>
      </c>
      <c r="E13923">
        <v>17806</v>
      </c>
    </row>
    <row r="13924" spans="1:5">
      <c r="A13924" t="s">
        <v>47</v>
      </c>
      <c r="B13924">
        <v>2015</v>
      </c>
      <c r="C13924">
        <v>40</v>
      </c>
      <c r="D13924">
        <v>28</v>
      </c>
      <c r="E13924">
        <v>6083</v>
      </c>
    </row>
    <row r="13925" spans="1:5">
      <c r="A13925" t="s">
        <v>48</v>
      </c>
      <c r="B13925">
        <v>2015</v>
      </c>
      <c r="C13925">
        <v>40</v>
      </c>
      <c r="D13925">
        <v>15</v>
      </c>
      <c r="E13925">
        <v>4429</v>
      </c>
    </row>
    <row r="13926" spans="1:5">
      <c r="A13926" t="s">
        <v>49</v>
      </c>
      <c r="B13926">
        <v>2015</v>
      </c>
      <c r="C13926">
        <v>40</v>
      </c>
      <c r="D13926">
        <v>54</v>
      </c>
      <c r="E13926">
        <v>15537</v>
      </c>
    </row>
    <row r="13927" spans="1:5">
      <c r="A13927" t="s">
        <v>50</v>
      </c>
      <c r="B13927">
        <v>2015</v>
      </c>
      <c r="C13927">
        <v>40</v>
      </c>
      <c r="D13927">
        <v>16</v>
      </c>
      <c r="E13927">
        <v>5451</v>
      </c>
    </row>
    <row r="13928" spans="1:5">
      <c r="A13928" t="s">
        <v>51</v>
      </c>
      <c r="B13928">
        <v>2015</v>
      </c>
      <c r="C13928">
        <v>40</v>
      </c>
      <c r="D13928">
        <v>11</v>
      </c>
      <c r="E13928">
        <v>3520</v>
      </c>
    </row>
    <row r="13929" spans="1:5">
      <c r="A13929" t="s">
        <v>52</v>
      </c>
      <c r="B13929">
        <v>2015</v>
      </c>
      <c r="C13929">
        <v>40</v>
      </c>
      <c r="D13929">
        <v>34</v>
      </c>
      <c r="E13929">
        <v>9369</v>
      </c>
    </row>
    <row r="13930" spans="1:5">
      <c r="A13930" t="s">
        <v>53</v>
      </c>
      <c r="B13930">
        <v>2015</v>
      </c>
      <c r="C13930">
        <v>40</v>
      </c>
      <c r="D13930">
        <v>53</v>
      </c>
      <c r="E13930">
        <v>9801</v>
      </c>
    </row>
    <row r="13931" spans="1:5">
      <c r="A13931" t="s">
        <v>54</v>
      </c>
      <c r="B13931">
        <v>2015</v>
      </c>
      <c r="C13931">
        <v>40</v>
      </c>
      <c r="D13931">
        <v>126</v>
      </c>
      <c r="E13931">
        <v>32002</v>
      </c>
    </row>
    <row r="13932" spans="1:5">
      <c r="A13932" t="s">
        <v>55</v>
      </c>
      <c r="B13932">
        <v>2015</v>
      </c>
      <c r="C13932">
        <v>40</v>
      </c>
      <c r="D13932">
        <v>44</v>
      </c>
      <c r="E13932">
        <v>19475</v>
      </c>
    </row>
    <row r="13933" spans="1:5">
      <c r="A13933" t="s">
        <v>56</v>
      </c>
      <c r="B13933">
        <v>2015</v>
      </c>
      <c r="C13933">
        <v>40</v>
      </c>
      <c r="D13933">
        <v>7</v>
      </c>
      <c r="E13933">
        <v>2247</v>
      </c>
    </row>
    <row r="13934" spans="1:5">
      <c r="A13934" t="s">
        <v>57</v>
      </c>
      <c r="B13934">
        <v>2015</v>
      </c>
      <c r="C13934">
        <v>40</v>
      </c>
      <c r="D13934">
        <v>128</v>
      </c>
      <c r="E13934">
        <v>89331</v>
      </c>
    </row>
    <row r="13935" spans="1:5">
      <c r="A13935" t="s">
        <v>58</v>
      </c>
      <c r="B13935">
        <v>2015</v>
      </c>
      <c r="C13935">
        <v>40</v>
      </c>
      <c r="D13935">
        <v>47</v>
      </c>
      <c r="E13935">
        <v>7245</v>
      </c>
    </row>
    <row r="13936" spans="1:5">
      <c r="A13936" t="s">
        <v>59</v>
      </c>
      <c r="B13936">
        <v>2015</v>
      </c>
      <c r="C13936">
        <v>40</v>
      </c>
      <c r="D13936">
        <v>50</v>
      </c>
      <c r="E13936">
        <v>17942</v>
      </c>
    </row>
    <row r="13937" spans="1:5">
      <c r="A13937" t="s">
        <v>60</v>
      </c>
      <c r="B13937">
        <v>2015</v>
      </c>
      <c r="C13937">
        <v>40</v>
      </c>
      <c r="D13937">
        <v>23</v>
      </c>
      <c r="E13937">
        <v>7068</v>
      </c>
    </row>
    <row r="13938" spans="1:5">
      <c r="A13938" t="s">
        <v>61</v>
      </c>
      <c r="B13938">
        <v>2015</v>
      </c>
      <c r="C13938">
        <v>40</v>
      </c>
      <c r="D13938">
        <v>21</v>
      </c>
      <c r="E13938">
        <v>4542</v>
      </c>
    </row>
    <row r="13939" spans="1:5">
      <c r="A13939" t="s">
        <v>64</v>
      </c>
      <c r="B13939">
        <v>2015</v>
      </c>
      <c r="C13939">
        <v>40</v>
      </c>
      <c r="D13939">
        <v>8</v>
      </c>
      <c r="E13939">
        <v>4649</v>
      </c>
    </row>
    <row r="13940" spans="1:5">
      <c r="A13940" t="s">
        <v>63</v>
      </c>
      <c r="B13940">
        <v>2015</v>
      </c>
      <c r="C13940">
        <v>40</v>
      </c>
      <c r="D13940">
        <v>1</v>
      </c>
      <c r="E13940">
        <v>359</v>
      </c>
    </row>
    <row r="13941" spans="1:5">
      <c r="A13941" t="s">
        <v>62</v>
      </c>
      <c r="B13941">
        <v>2015</v>
      </c>
      <c r="C13941">
        <v>40</v>
      </c>
      <c r="D13941">
        <v>87</v>
      </c>
      <c r="E13941">
        <v>101747</v>
      </c>
    </row>
    <row r="13942" spans="1:5">
      <c r="A13942" t="s">
        <v>6</v>
      </c>
      <c r="B13942">
        <v>2015</v>
      </c>
      <c r="C13942">
        <v>41</v>
      </c>
      <c r="D13942">
        <v>28</v>
      </c>
      <c r="E13942">
        <v>10369</v>
      </c>
    </row>
    <row r="13943" spans="1:5">
      <c r="A13943" t="s">
        <v>12</v>
      </c>
      <c r="B13943">
        <v>2015</v>
      </c>
      <c r="C13943">
        <v>41</v>
      </c>
      <c r="D13943">
        <v>8</v>
      </c>
      <c r="E13943">
        <v>1705</v>
      </c>
    </row>
    <row r="13944" spans="1:5">
      <c r="A13944" t="s">
        <v>13</v>
      </c>
      <c r="B13944">
        <v>2015</v>
      </c>
      <c r="C13944">
        <v>41</v>
      </c>
      <c r="D13944">
        <v>54</v>
      </c>
      <c r="E13944">
        <v>24881</v>
      </c>
    </row>
    <row r="13945" spans="1:5">
      <c r="A13945" t="s">
        <v>14</v>
      </c>
      <c r="B13945">
        <v>2015</v>
      </c>
      <c r="C13945">
        <v>41</v>
      </c>
      <c r="D13945">
        <v>15</v>
      </c>
      <c r="E13945">
        <v>4051</v>
      </c>
    </row>
    <row r="13946" spans="1:5">
      <c r="A13946" t="s">
        <v>15</v>
      </c>
      <c r="B13946">
        <v>2015</v>
      </c>
      <c r="C13946">
        <v>41</v>
      </c>
      <c r="D13946">
        <v>138</v>
      </c>
      <c r="E13946">
        <v>41696</v>
      </c>
    </row>
    <row r="13947" spans="1:5">
      <c r="A13947" t="s">
        <v>16</v>
      </c>
      <c r="B13947">
        <v>2015</v>
      </c>
      <c r="C13947">
        <v>41</v>
      </c>
      <c r="D13947">
        <v>6</v>
      </c>
      <c r="E13947">
        <v>3708</v>
      </c>
    </row>
    <row r="13948" spans="1:5">
      <c r="A13948" t="s">
        <v>17</v>
      </c>
      <c r="B13948">
        <v>2015</v>
      </c>
      <c r="C13948">
        <v>41</v>
      </c>
      <c r="D13948">
        <v>16</v>
      </c>
      <c r="E13948">
        <v>6083</v>
      </c>
    </row>
    <row r="13949" spans="1:5">
      <c r="A13949" t="s">
        <v>18</v>
      </c>
      <c r="B13949">
        <v>2015</v>
      </c>
      <c r="C13949">
        <v>41</v>
      </c>
      <c r="D13949">
        <v>16</v>
      </c>
      <c r="E13949">
        <v>4242</v>
      </c>
    </row>
    <row r="13950" spans="1:5">
      <c r="A13950" t="s">
        <v>19</v>
      </c>
      <c r="B13950">
        <v>2015</v>
      </c>
      <c r="C13950">
        <v>41</v>
      </c>
      <c r="D13950">
        <v>1</v>
      </c>
      <c r="E13950">
        <v>918</v>
      </c>
    </row>
    <row r="13951" spans="1:5">
      <c r="A13951" t="s">
        <v>20</v>
      </c>
      <c r="B13951">
        <v>2015</v>
      </c>
      <c r="C13951">
        <v>41</v>
      </c>
      <c r="D13951">
        <v>0</v>
      </c>
      <c r="E13951">
        <v>0</v>
      </c>
    </row>
    <row r="13952" spans="1:5">
      <c r="A13952" t="s">
        <v>21</v>
      </c>
      <c r="B13952">
        <v>2015</v>
      </c>
      <c r="C13952">
        <v>41</v>
      </c>
      <c r="D13952">
        <v>30</v>
      </c>
      <c r="E13952">
        <v>30726</v>
      </c>
    </row>
    <row r="13953" spans="1:5">
      <c r="A13953" t="s">
        <v>22</v>
      </c>
      <c r="B13953">
        <v>2015</v>
      </c>
      <c r="C13953">
        <v>41</v>
      </c>
      <c r="D13953">
        <v>20</v>
      </c>
      <c r="E13953">
        <v>1955</v>
      </c>
    </row>
    <row r="13954" spans="1:5">
      <c r="A13954" t="s">
        <v>23</v>
      </c>
      <c r="B13954">
        <v>2015</v>
      </c>
      <c r="C13954">
        <v>41</v>
      </c>
      <c r="D13954">
        <v>9</v>
      </c>
      <c r="E13954">
        <v>2821</v>
      </c>
    </row>
    <row r="13955" spans="1:5">
      <c r="A13955" t="s">
        <v>24</v>
      </c>
      <c r="B13955">
        <v>2015</v>
      </c>
      <c r="C13955">
        <v>41</v>
      </c>
      <c r="D13955">
        <v>80</v>
      </c>
      <c r="E13955">
        <v>51632</v>
      </c>
    </row>
    <row r="13956" spans="1:5">
      <c r="A13956" t="s">
        <v>25</v>
      </c>
      <c r="B13956">
        <v>2015</v>
      </c>
      <c r="C13956">
        <v>41</v>
      </c>
      <c r="D13956">
        <v>30</v>
      </c>
      <c r="E13956">
        <v>6755</v>
      </c>
    </row>
    <row r="13957" spans="1:5">
      <c r="A13957" t="s">
        <v>26</v>
      </c>
      <c r="B13957">
        <v>2015</v>
      </c>
      <c r="C13957">
        <v>41</v>
      </c>
      <c r="D13957">
        <v>10</v>
      </c>
      <c r="E13957">
        <v>2783</v>
      </c>
    </row>
    <row r="13958" spans="1:5">
      <c r="A13958" t="s">
        <v>27</v>
      </c>
      <c r="B13958">
        <v>2015</v>
      </c>
      <c r="C13958">
        <v>41</v>
      </c>
      <c r="D13958">
        <v>35</v>
      </c>
      <c r="E13958">
        <v>7602</v>
      </c>
    </row>
    <row r="13959" spans="1:5">
      <c r="A13959" t="s">
        <v>28</v>
      </c>
      <c r="B13959">
        <v>2015</v>
      </c>
      <c r="C13959">
        <v>41</v>
      </c>
      <c r="D13959">
        <v>27</v>
      </c>
      <c r="E13959">
        <v>25343</v>
      </c>
    </row>
    <row r="13960" spans="1:5">
      <c r="A13960" t="s">
        <v>29</v>
      </c>
      <c r="B13960">
        <v>2015</v>
      </c>
      <c r="C13960">
        <v>41</v>
      </c>
      <c r="D13960">
        <v>71</v>
      </c>
      <c r="E13960">
        <v>46313</v>
      </c>
    </row>
    <row r="13961" spans="1:5">
      <c r="A13961" t="s">
        <v>30</v>
      </c>
      <c r="B13961">
        <v>2015</v>
      </c>
      <c r="C13961">
        <v>41</v>
      </c>
      <c r="D13961">
        <v>28</v>
      </c>
      <c r="E13961">
        <v>5595</v>
      </c>
    </row>
    <row r="13962" spans="1:5">
      <c r="A13962" t="s">
        <v>31</v>
      </c>
      <c r="B13962">
        <v>2015</v>
      </c>
      <c r="C13962">
        <v>41</v>
      </c>
      <c r="D13962">
        <v>30</v>
      </c>
      <c r="E13962">
        <v>7949</v>
      </c>
    </row>
    <row r="13963" spans="1:5">
      <c r="A13963" t="s">
        <v>32</v>
      </c>
      <c r="B13963">
        <v>2015</v>
      </c>
      <c r="C13963">
        <v>41</v>
      </c>
      <c r="D13963">
        <v>43</v>
      </c>
      <c r="E13963">
        <v>20815</v>
      </c>
    </row>
    <row r="13964" spans="1:5">
      <c r="A13964" t="s">
        <v>33</v>
      </c>
      <c r="B13964">
        <v>2015</v>
      </c>
      <c r="C13964">
        <v>41</v>
      </c>
      <c r="D13964">
        <v>70</v>
      </c>
      <c r="E13964">
        <v>25206</v>
      </c>
    </row>
    <row r="13965" spans="1:5">
      <c r="A13965" t="s">
        <v>34</v>
      </c>
      <c r="B13965">
        <v>2015</v>
      </c>
      <c r="C13965">
        <v>41</v>
      </c>
      <c r="D13965">
        <v>16</v>
      </c>
      <c r="E13965">
        <v>5125</v>
      </c>
    </row>
    <row r="13966" spans="1:5">
      <c r="A13966" t="s">
        <v>35</v>
      </c>
      <c r="B13966">
        <v>2015</v>
      </c>
      <c r="C13966">
        <v>41</v>
      </c>
      <c r="D13966">
        <v>53</v>
      </c>
      <c r="E13966">
        <v>18393</v>
      </c>
    </row>
    <row r="13967" spans="1:5">
      <c r="A13967" t="s">
        <v>36</v>
      </c>
      <c r="B13967">
        <v>2015</v>
      </c>
      <c r="C13967">
        <v>41</v>
      </c>
      <c r="D13967">
        <v>16</v>
      </c>
      <c r="E13967">
        <v>8072</v>
      </c>
    </row>
    <row r="13968" spans="1:5">
      <c r="A13968" t="s">
        <v>37</v>
      </c>
      <c r="B13968">
        <v>2015</v>
      </c>
      <c r="C13968">
        <v>41</v>
      </c>
      <c r="D13968">
        <v>8</v>
      </c>
      <c r="E13968">
        <v>2725</v>
      </c>
    </row>
    <row r="13969" spans="1:5">
      <c r="A13969" t="s">
        <v>38</v>
      </c>
      <c r="B13969">
        <v>2015</v>
      </c>
      <c r="C13969">
        <v>41</v>
      </c>
      <c r="D13969">
        <v>16</v>
      </c>
      <c r="E13969">
        <v>3542</v>
      </c>
    </row>
    <row r="13970" spans="1:5">
      <c r="A13970" t="s">
        <v>39</v>
      </c>
      <c r="B13970">
        <v>2015</v>
      </c>
      <c r="C13970">
        <v>41</v>
      </c>
      <c r="D13970">
        <v>27</v>
      </c>
      <c r="E13970">
        <v>13569</v>
      </c>
    </row>
    <row r="13971" spans="1:5">
      <c r="A13971" t="s">
        <v>40</v>
      </c>
      <c r="B13971">
        <v>2015</v>
      </c>
      <c r="C13971">
        <v>41</v>
      </c>
      <c r="D13971">
        <v>21</v>
      </c>
      <c r="E13971">
        <v>3943</v>
      </c>
    </row>
    <row r="13972" spans="1:5">
      <c r="A13972" t="s">
        <v>41</v>
      </c>
      <c r="B13972">
        <v>2015</v>
      </c>
      <c r="C13972">
        <v>41</v>
      </c>
      <c r="D13972">
        <v>14</v>
      </c>
      <c r="E13972">
        <v>3781</v>
      </c>
    </row>
    <row r="13973" spans="1:5">
      <c r="A13973" t="s">
        <v>42</v>
      </c>
      <c r="B13973">
        <v>2015</v>
      </c>
      <c r="C13973">
        <v>41</v>
      </c>
      <c r="D13973">
        <v>27</v>
      </c>
      <c r="E13973">
        <v>12350</v>
      </c>
    </row>
    <row r="13974" spans="1:5">
      <c r="A13974" t="s">
        <v>43</v>
      </c>
      <c r="B13974">
        <v>2015</v>
      </c>
      <c r="C13974">
        <v>41</v>
      </c>
      <c r="D13974">
        <v>80</v>
      </c>
      <c r="E13974">
        <v>11127</v>
      </c>
    </row>
    <row r="13975" spans="1:5">
      <c r="A13975" t="s">
        <v>44</v>
      </c>
      <c r="B13975">
        <v>2015</v>
      </c>
      <c r="C13975">
        <v>41</v>
      </c>
      <c r="D13975">
        <v>50</v>
      </c>
      <c r="E13975">
        <v>15209</v>
      </c>
    </row>
    <row r="13976" spans="1:5">
      <c r="A13976" t="s">
        <v>45</v>
      </c>
      <c r="B13976">
        <v>2015</v>
      </c>
      <c r="C13976">
        <v>41</v>
      </c>
      <c r="D13976">
        <v>10</v>
      </c>
      <c r="E13976">
        <v>1421</v>
      </c>
    </row>
    <row r="13977" spans="1:5">
      <c r="A13977" t="s">
        <v>46</v>
      </c>
      <c r="B13977">
        <v>2015</v>
      </c>
      <c r="C13977">
        <v>41</v>
      </c>
      <c r="D13977">
        <v>68</v>
      </c>
      <c r="E13977">
        <v>18904</v>
      </c>
    </row>
    <row r="13978" spans="1:5">
      <c r="A13978" t="s">
        <v>47</v>
      </c>
      <c r="B13978">
        <v>2015</v>
      </c>
      <c r="C13978">
        <v>41</v>
      </c>
      <c r="D13978">
        <v>28</v>
      </c>
      <c r="E13978">
        <v>6006</v>
      </c>
    </row>
    <row r="13979" spans="1:5">
      <c r="A13979" t="s">
        <v>48</v>
      </c>
      <c r="B13979">
        <v>2015</v>
      </c>
      <c r="C13979">
        <v>41</v>
      </c>
      <c r="D13979">
        <v>16</v>
      </c>
      <c r="E13979">
        <v>4608</v>
      </c>
    </row>
    <row r="13980" spans="1:5">
      <c r="A13980" t="s">
        <v>49</v>
      </c>
      <c r="B13980">
        <v>2015</v>
      </c>
      <c r="C13980">
        <v>41</v>
      </c>
      <c r="D13980">
        <v>53</v>
      </c>
      <c r="E13980">
        <v>15125</v>
      </c>
    </row>
    <row r="13981" spans="1:5">
      <c r="A13981" t="s">
        <v>50</v>
      </c>
      <c r="B13981">
        <v>2015</v>
      </c>
      <c r="C13981">
        <v>41</v>
      </c>
      <c r="D13981">
        <v>16</v>
      </c>
      <c r="E13981">
        <v>4799</v>
      </c>
    </row>
    <row r="13982" spans="1:5">
      <c r="A13982" t="s">
        <v>51</v>
      </c>
      <c r="B13982">
        <v>2015</v>
      </c>
      <c r="C13982">
        <v>41</v>
      </c>
      <c r="D13982">
        <v>12</v>
      </c>
      <c r="E13982">
        <v>4345</v>
      </c>
    </row>
    <row r="13983" spans="1:5">
      <c r="A13983" t="s">
        <v>52</v>
      </c>
      <c r="B13983">
        <v>2015</v>
      </c>
      <c r="C13983">
        <v>41</v>
      </c>
      <c r="D13983">
        <v>34</v>
      </c>
      <c r="E13983">
        <v>9370</v>
      </c>
    </row>
    <row r="13984" spans="1:5">
      <c r="A13984" t="s">
        <v>53</v>
      </c>
      <c r="B13984">
        <v>2015</v>
      </c>
      <c r="C13984">
        <v>41</v>
      </c>
      <c r="D13984">
        <v>51</v>
      </c>
      <c r="E13984">
        <v>8102</v>
      </c>
    </row>
    <row r="13985" spans="1:5">
      <c r="A13985" t="s">
        <v>54</v>
      </c>
      <c r="B13985">
        <v>2015</v>
      </c>
      <c r="C13985">
        <v>41</v>
      </c>
      <c r="D13985">
        <v>124</v>
      </c>
      <c r="E13985">
        <v>31604</v>
      </c>
    </row>
    <row r="13986" spans="1:5">
      <c r="A13986" t="s">
        <v>55</v>
      </c>
      <c r="B13986">
        <v>2015</v>
      </c>
      <c r="C13986">
        <v>41</v>
      </c>
      <c r="D13986">
        <v>44</v>
      </c>
      <c r="E13986">
        <v>19311</v>
      </c>
    </row>
    <row r="13987" spans="1:5">
      <c r="A13987" t="s">
        <v>56</v>
      </c>
      <c r="B13987">
        <v>2015</v>
      </c>
      <c r="C13987">
        <v>41</v>
      </c>
      <c r="D13987">
        <v>10</v>
      </c>
      <c r="E13987">
        <v>3386</v>
      </c>
    </row>
    <row r="13988" spans="1:5">
      <c r="A13988" t="s">
        <v>57</v>
      </c>
      <c r="B13988">
        <v>2015</v>
      </c>
      <c r="C13988">
        <v>41</v>
      </c>
      <c r="D13988">
        <v>125</v>
      </c>
      <c r="E13988">
        <v>87811</v>
      </c>
    </row>
    <row r="13989" spans="1:5">
      <c r="A13989" t="s">
        <v>58</v>
      </c>
      <c r="B13989">
        <v>2015</v>
      </c>
      <c r="C13989">
        <v>41</v>
      </c>
      <c r="D13989">
        <v>46</v>
      </c>
      <c r="E13989">
        <v>5477</v>
      </c>
    </row>
    <row r="13990" spans="1:5">
      <c r="A13990" t="s">
        <v>59</v>
      </c>
      <c r="B13990">
        <v>2015</v>
      </c>
      <c r="C13990">
        <v>41</v>
      </c>
      <c r="D13990">
        <v>51</v>
      </c>
      <c r="E13990">
        <v>18501</v>
      </c>
    </row>
    <row r="13991" spans="1:5">
      <c r="A13991" t="s">
        <v>60</v>
      </c>
      <c r="B13991">
        <v>2015</v>
      </c>
      <c r="C13991">
        <v>41</v>
      </c>
      <c r="D13991">
        <v>24</v>
      </c>
      <c r="E13991">
        <v>7116</v>
      </c>
    </row>
    <row r="13992" spans="1:5">
      <c r="A13992" t="s">
        <v>61</v>
      </c>
      <c r="B13992">
        <v>2015</v>
      </c>
      <c r="C13992">
        <v>41</v>
      </c>
      <c r="D13992">
        <v>23</v>
      </c>
      <c r="E13992">
        <v>5044</v>
      </c>
    </row>
    <row r="13993" spans="1:5">
      <c r="A13993" t="s">
        <v>64</v>
      </c>
      <c r="B13993">
        <v>2015</v>
      </c>
      <c r="C13993">
        <v>41</v>
      </c>
      <c r="D13993">
        <v>8</v>
      </c>
      <c r="E13993">
        <v>4648</v>
      </c>
    </row>
    <row r="13994" spans="1:5">
      <c r="A13994" t="s">
        <v>63</v>
      </c>
      <c r="B13994">
        <v>2015</v>
      </c>
      <c r="C13994">
        <v>41</v>
      </c>
      <c r="D13994">
        <v>1</v>
      </c>
      <c r="E13994">
        <v>389</v>
      </c>
    </row>
    <row r="13995" spans="1:5">
      <c r="A13995" t="s">
        <v>62</v>
      </c>
      <c r="B13995">
        <v>2015</v>
      </c>
      <c r="C13995">
        <v>41</v>
      </c>
      <c r="D13995">
        <v>86</v>
      </c>
      <c r="E13995">
        <v>102061</v>
      </c>
    </row>
    <row r="13996" spans="1:5">
      <c r="A13996" t="s">
        <v>6</v>
      </c>
      <c r="B13996">
        <v>2015</v>
      </c>
      <c r="C13996">
        <v>42</v>
      </c>
      <c r="D13996">
        <v>29</v>
      </c>
      <c r="E13996">
        <v>10836</v>
      </c>
    </row>
    <row r="13997" spans="1:5">
      <c r="A13997" t="s">
        <v>12</v>
      </c>
      <c r="B13997">
        <v>2015</v>
      </c>
      <c r="C13997">
        <v>42</v>
      </c>
      <c r="D13997">
        <v>7</v>
      </c>
      <c r="E13997">
        <v>1730</v>
      </c>
    </row>
    <row r="13998" spans="1:5">
      <c r="A13998" t="s">
        <v>13</v>
      </c>
      <c r="B13998">
        <v>2015</v>
      </c>
      <c r="C13998">
        <v>42</v>
      </c>
      <c r="D13998">
        <v>56</v>
      </c>
      <c r="E13998">
        <v>26529</v>
      </c>
    </row>
    <row r="13999" spans="1:5">
      <c r="A13999" t="s">
        <v>14</v>
      </c>
      <c r="B13999">
        <v>2015</v>
      </c>
      <c r="C13999">
        <v>42</v>
      </c>
      <c r="D13999">
        <v>17</v>
      </c>
      <c r="E13999">
        <v>5014</v>
      </c>
    </row>
    <row r="14000" spans="1:5">
      <c r="A14000" t="s">
        <v>15</v>
      </c>
      <c r="B14000">
        <v>2015</v>
      </c>
      <c r="C14000">
        <v>42</v>
      </c>
      <c r="D14000">
        <v>140</v>
      </c>
      <c r="E14000">
        <v>45010</v>
      </c>
    </row>
    <row r="14001" spans="1:5">
      <c r="A14001" t="s">
        <v>16</v>
      </c>
      <c r="B14001">
        <v>2015</v>
      </c>
      <c r="C14001">
        <v>42</v>
      </c>
      <c r="D14001">
        <v>6</v>
      </c>
      <c r="E14001">
        <v>3594</v>
      </c>
    </row>
    <row r="14002" spans="1:5">
      <c r="A14002" t="s">
        <v>17</v>
      </c>
      <c r="B14002">
        <v>2015</v>
      </c>
      <c r="C14002">
        <v>42</v>
      </c>
      <c r="D14002">
        <v>16</v>
      </c>
      <c r="E14002">
        <v>5188</v>
      </c>
    </row>
    <row r="14003" spans="1:5">
      <c r="A14003" t="s">
        <v>18</v>
      </c>
      <c r="B14003">
        <v>2015</v>
      </c>
      <c r="C14003">
        <v>42</v>
      </c>
      <c r="D14003">
        <v>16</v>
      </c>
      <c r="E14003">
        <v>4303</v>
      </c>
    </row>
    <row r="14004" spans="1:5">
      <c r="A14004" t="s">
        <v>19</v>
      </c>
      <c r="B14004">
        <v>2015</v>
      </c>
      <c r="C14004">
        <v>42</v>
      </c>
      <c r="D14004">
        <v>1</v>
      </c>
      <c r="E14004">
        <v>820</v>
      </c>
    </row>
    <row r="14005" spans="1:5">
      <c r="A14005" t="s">
        <v>20</v>
      </c>
      <c r="B14005">
        <v>2015</v>
      </c>
      <c r="C14005">
        <v>42</v>
      </c>
      <c r="D14005">
        <v>0</v>
      </c>
      <c r="E14005">
        <v>0</v>
      </c>
    </row>
    <row r="14006" spans="1:5">
      <c r="A14006" t="s">
        <v>21</v>
      </c>
      <c r="B14006">
        <v>2015</v>
      </c>
      <c r="C14006">
        <v>42</v>
      </c>
      <c r="D14006">
        <v>31</v>
      </c>
      <c r="E14006">
        <v>30812</v>
      </c>
    </row>
    <row r="14007" spans="1:5">
      <c r="A14007" t="s">
        <v>22</v>
      </c>
      <c r="B14007">
        <v>2015</v>
      </c>
      <c r="C14007">
        <v>42</v>
      </c>
      <c r="D14007">
        <v>19</v>
      </c>
      <c r="E14007">
        <v>1913</v>
      </c>
    </row>
    <row r="14008" spans="1:5">
      <c r="A14008" t="s">
        <v>23</v>
      </c>
      <c r="B14008">
        <v>2015</v>
      </c>
      <c r="C14008">
        <v>42</v>
      </c>
      <c r="D14008">
        <v>8</v>
      </c>
      <c r="E14008">
        <v>2623</v>
      </c>
    </row>
    <row r="14009" spans="1:5">
      <c r="A14009" t="s">
        <v>24</v>
      </c>
      <c r="B14009">
        <v>2015</v>
      </c>
      <c r="C14009">
        <v>42</v>
      </c>
      <c r="D14009">
        <v>80</v>
      </c>
      <c r="E14009">
        <v>50243</v>
      </c>
    </row>
    <row r="14010" spans="1:5">
      <c r="A14010" t="s">
        <v>25</v>
      </c>
      <c r="B14010">
        <v>2015</v>
      </c>
      <c r="C14010">
        <v>42</v>
      </c>
      <c r="D14010">
        <v>30</v>
      </c>
      <c r="E14010">
        <v>6125</v>
      </c>
    </row>
    <row r="14011" spans="1:5">
      <c r="A14011" t="s">
        <v>26</v>
      </c>
      <c r="B14011">
        <v>2015</v>
      </c>
      <c r="C14011">
        <v>42</v>
      </c>
      <c r="D14011">
        <v>10</v>
      </c>
      <c r="E14011">
        <v>2855</v>
      </c>
    </row>
    <row r="14012" spans="1:5">
      <c r="A14012" t="s">
        <v>27</v>
      </c>
      <c r="B14012">
        <v>2015</v>
      </c>
      <c r="C14012">
        <v>42</v>
      </c>
      <c r="D14012">
        <v>34</v>
      </c>
      <c r="E14012">
        <v>8088</v>
      </c>
    </row>
    <row r="14013" spans="1:5">
      <c r="A14013" t="s">
        <v>28</v>
      </c>
      <c r="B14013">
        <v>2015</v>
      </c>
      <c r="C14013">
        <v>42</v>
      </c>
      <c r="D14013">
        <v>23</v>
      </c>
      <c r="E14013">
        <v>25766</v>
      </c>
    </row>
    <row r="14014" spans="1:5">
      <c r="A14014" t="s">
        <v>29</v>
      </c>
      <c r="B14014">
        <v>2015</v>
      </c>
      <c r="C14014">
        <v>42</v>
      </c>
      <c r="D14014">
        <v>76</v>
      </c>
      <c r="E14014">
        <v>47214</v>
      </c>
    </row>
    <row r="14015" spans="1:5">
      <c r="A14015" t="s">
        <v>30</v>
      </c>
      <c r="B14015">
        <v>2015</v>
      </c>
      <c r="C14015">
        <v>42</v>
      </c>
      <c r="D14015">
        <v>28</v>
      </c>
      <c r="E14015">
        <v>5773</v>
      </c>
    </row>
    <row r="14016" spans="1:5">
      <c r="A14016" t="s">
        <v>31</v>
      </c>
      <c r="B14016">
        <v>2015</v>
      </c>
      <c r="C14016">
        <v>42</v>
      </c>
      <c r="D14016">
        <v>30</v>
      </c>
      <c r="E14016">
        <v>8035</v>
      </c>
    </row>
    <row r="14017" spans="1:5">
      <c r="A14017" t="s">
        <v>32</v>
      </c>
      <c r="B14017">
        <v>2015</v>
      </c>
      <c r="C14017">
        <v>42</v>
      </c>
      <c r="D14017">
        <v>44</v>
      </c>
      <c r="E14017">
        <v>24135</v>
      </c>
    </row>
    <row r="14018" spans="1:5">
      <c r="A14018" t="s">
        <v>33</v>
      </c>
      <c r="B14018">
        <v>2015</v>
      </c>
      <c r="C14018">
        <v>42</v>
      </c>
      <c r="D14018">
        <v>70</v>
      </c>
      <c r="E14018">
        <v>24724</v>
      </c>
    </row>
    <row r="14019" spans="1:5">
      <c r="A14019" t="s">
        <v>34</v>
      </c>
      <c r="B14019">
        <v>2015</v>
      </c>
      <c r="C14019">
        <v>42</v>
      </c>
      <c r="D14019">
        <v>17</v>
      </c>
      <c r="E14019">
        <v>5760</v>
      </c>
    </row>
    <row r="14020" spans="1:5">
      <c r="A14020" t="s">
        <v>35</v>
      </c>
      <c r="B14020">
        <v>2015</v>
      </c>
      <c r="C14020">
        <v>42</v>
      </c>
      <c r="D14020">
        <v>53</v>
      </c>
      <c r="E14020">
        <v>20046</v>
      </c>
    </row>
    <row r="14021" spans="1:5">
      <c r="A14021" t="s">
        <v>36</v>
      </c>
      <c r="B14021">
        <v>2015</v>
      </c>
      <c r="C14021">
        <v>42</v>
      </c>
      <c r="D14021">
        <v>18</v>
      </c>
      <c r="E14021">
        <v>8234</v>
      </c>
    </row>
    <row r="14022" spans="1:5">
      <c r="A14022" t="s">
        <v>37</v>
      </c>
      <c r="B14022">
        <v>2015</v>
      </c>
      <c r="C14022">
        <v>42</v>
      </c>
      <c r="D14022">
        <v>7</v>
      </c>
      <c r="E14022">
        <v>2794</v>
      </c>
    </row>
    <row r="14023" spans="1:5">
      <c r="A14023" t="s">
        <v>38</v>
      </c>
      <c r="B14023">
        <v>2015</v>
      </c>
      <c r="C14023">
        <v>42</v>
      </c>
      <c r="D14023">
        <v>16</v>
      </c>
      <c r="E14023">
        <v>3211</v>
      </c>
    </row>
    <row r="14024" spans="1:5">
      <c r="A14024" t="s">
        <v>39</v>
      </c>
      <c r="B14024">
        <v>2015</v>
      </c>
      <c r="C14024">
        <v>42</v>
      </c>
      <c r="D14024">
        <v>27</v>
      </c>
      <c r="E14024">
        <v>12905</v>
      </c>
    </row>
    <row r="14025" spans="1:5">
      <c r="A14025" t="s">
        <v>40</v>
      </c>
      <c r="B14025">
        <v>2015</v>
      </c>
      <c r="C14025">
        <v>42</v>
      </c>
      <c r="D14025">
        <v>21</v>
      </c>
      <c r="E14025">
        <v>4366</v>
      </c>
    </row>
    <row r="14026" spans="1:5">
      <c r="A14026" t="s">
        <v>41</v>
      </c>
      <c r="B14026">
        <v>2015</v>
      </c>
      <c r="C14026">
        <v>42</v>
      </c>
      <c r="D14026">
        <v>14</v>
      </c>
      <c r="E14026">
        <v>3961</v>
      </c>
    </row>
    <row r="14027" spans="1:5">
      <c r="A14027" t="s">
        <v>42</v>
      </c>
      <c r="B14027">
        <v>2015</v>
      </c>
      <c r="C14027">
        <v>42</v>
      </c>
      <c r="D14027">
        <v>27</v>
      </c>
      <c r="E14027">
        <v>12226</v>
      </c>
    </row>
    <row r="14028" spans="1:5">
      <c r="A14028" t="s">
        <v>43</v>
      </c>
      <c r="B14028">
        <v>2015</v>
      </c>
      <c r="C14028">
        <v>42</v>
      </c>
      <c r="D14028">
        <v>82</v>
      </c>
      <c r="E14028">
        <v>13378</v>
      </c>
    </row>
    <row r="14029" spans="1:5">
      <c r="A14029" t="s">
        <v>44</v>
      </c>
      <c r="B14029">
        <v>2015</v>
      </c>
      <c r="C14029">
        <v>42</v>
      </c>
      <c r="D14029">
        <v>54</v>
      </c>
      <c r="E14029">
        <v>17735</v>
      </c>
    </row>
    <row r="14030" spans="1:5">
      <c r="A14030" t="s">
        <v>45</v>
      </c>
      <c r="B14030">
        <v>2015</v>
      </c>
      <c r="C14030">
        <v>42</v>
      </c>
      <c r="D14030">
        <v>9</v>
      </c>
      <c r="E14030">
        <v>1289</v>
      </c>
    </row>
    <row r="14031" spans="1:5">
      <c r="A14031" t="s">
        <v>46</v>
      </c>
      <c r="B14031">
        <v>2015</v>
      </c>
      <c r="C14031">
        <v>42</v>
      </c>
      <c r="D14031">
        <v>68</v>
      </c>
      <c r="E14031">
        <v>20089</v>
      </c>
    </row>
    <row r="14032" spans="1:5">
      <c r="A14032" t="s">
        <v>47</v>
      </c>
      <c r="B14032">
        <v>2015</v>
      </c>
      <c r="C14032">
        <v>42</v>
      </c>
      <c r="D14032">
        <v>26</v>
      </c>
      <c r="E14032">
        <v>6096</v>
      </c>
    </row>
    <row r="14033" spans="1:5">
      <c r="A14033" t="s">
        <v>48</v>
      </c>
      <c r="B14033">
        <v>2015</v>
      </c>
      <c r="C14033">
        <v>42</v>
      </c>
      <c r="D14033">
        <v>21</v>
      </c>
      <c r="E14033">
        <v>5240</v>
      </c>
    </row>
    <row r="14034" spans="1:5">
      <c r="A14034" t="s">
        <v>49</v>
      </c>
      <c r="B14034">
        <v>2015</v>
      </c>
      <c r="C14034">
        <v>42</v>
      </c>
      <c r="D14034">
        <v>52</v>
      </c>
      <c r="E14034">
        <v>14220</v>
      </c>
    </row>
    <row r="14035" spans="1:5">
      <c r="A14035" t="s">
        <v>50</v>
      </c>
      <c r="B14035">
        <v>2015</v>
      </c>
      <c r="C14035">
        <v>42</v>
      </c>
      <c r="D14035">
        <v>17</v>
      </c>
      <c r="E14035">
        <v>6053</v>
      </c>
    </row>
    <row r="14036" spans="1:5">
      <c r="A14036" t="s">
        <v>51</v>
      </c>
      <c r="B14036">
        <v>2015</v>
      </c>
      <c r="C14036">
        <v>42</v>
      </c>
      <c r="D14036">
        <v>12</v>
      </c>
      <c r="E14036">
        <v>4122</v>
      </c>
    </row>
    <row r="14037" spans="1:5">
      <c r="A14037" t="s">
        <v>52</v>
      </c>
      <c r="B14037">
        <v>2015</v>
      </c>
      <c r="C14037">
        <v>42</v>
      </c>
      <c r="D14037">
        <v>34</v>
      </c>
      <c r="E14037">
        <v>9289</v>
      </c>
    </row>
    <row r="14038" spans="1:5">
      <c r="A14038" t="s">
        <v>53</v>
      </c>
      <c r="B14038">
        <v>2015</v>
      </c>
      <c r="C14038">
        <v>42</v>
      </c>
      <c r="D14038">
        <v>55</v>
      </c>
      <c r="E14038">
        <v>10028</v>
      </c>
    </row>
    <row r="14039" spans="1:5">
      <c r="A14039" t="s">
        <v>54</v>
      </c>
      <c r="B14039">
        <v>2015</v>
      </c>
      <c r="C14039">
        <v>42</v>
      </c>
      <c r="D14039">
        <v>122</v>
      </c>
      <c r="E14039">
        <v>32006</v>
      </c>
    </row>
    <row r="14040" spans="1:5">
      <c r="A14040" t="s">
        <v>55</v>
      </c>
      <c r="B14040">
        <v>2015</v>
      </c>
      <c r="C14040">
        <v>42</v>
      </c>
      <c r="D14040">
        <v>42</v>
      </c>
      <c r="E14040">
        <v>17611</v>
      </c>
    </row>
    <row r="14041" spans="1:5">
      <c r="A14041" t="s">
        <v>56</v>
      </c>
      <c r="B14041">
        <v>2015</v>
      </c>
      <c r="C14041">
        <v>42</v>
      </c>
      <c r="D14041">
        <v>10</v>
      </c>
      <c r="E14041">
        <v>3291</v>
      </c>
    </row>
    <row r="14042" spans="1:5">
      <c r="A14042" t="s">
        <v>57</v>
      </c>
      <c r="B14042">
        <v>2015</v>
      </c>
      <c r="C14042">
        <v>42</v>
      </c>
      <c r="D14042">
        <v>127</v>
      </c>
      <c r="E14042">
        <v>88714</v>
      </c>
    </row>
    <row r="14043" spans="1:5">
      <c r="A14043" t="s">
        <v>58</v>
      </c>
      <c r="B14043">
        <v>2015</v>
      </c>
      <c r="C14043">
        <v>42</v>
      </c>
      <c r="D14043">
        <v>46</v>
      </c>
      <c r="E14043">
        <v>6007</v>
      </c>
    </row>
    <row r="14044" spans="1:5">
      <c r="A14044" t="s">
        <v>59</v>
      </c>
      <c r="B14044">
        <v>2015</v>
      </c>
      <c r="C14044">
        <v>42</v>
      </c>
      <c r="D14044">
        <v>51</v>
      </c>
      <c r="E14044">
        <v>17997</v>
      </c>
    </row>
    <row r="14045" spans="1:5">
      <c r="A14045" t="s">
        <v>60</v>
      </c>
      <c r="B14045">
        <v>2015</v>
      </c>
      <c r="C14045">
        <v>42</v>
      </c>
      <c r="D14045">
        <v>25</v>
      </c>
      <c r="E14045">
        <v>6941</v>
      </c>
    </row>
    <row r="14046" spans="1:5">
      <c r="A14046" t="s">
        <v>61</v>
      </c>
      <c r="B14046">
        <v>2015</v>
      </c>
      <c r="C14046">
        <v>42</v>
      </c>
      <c r="D14046">
        <v>24</v>
      </c>
      <c r="E14046">
        <v>5169</v>
      </c>
    </row>
    <row r="14047" spans="1:5">
      <c r="A14047" t="s">
        <v>64</v>
      </c>
      <c r="B14047">
        <v>2015</v>
      </c>
      <c r="C14047">
        <v>42</v>
      </c>
      <c r="D14047">
        <v>9</v>
      </c>
      <c r="E14047">
        <v>4671</v>
      </c>
    </row>
    <row r="14048" spans="1:5">
      <c r="A14048" t="s">
        <v>63</v>
      </c>
      <c r="B14048">
        <v>2015</v>
      </c>
      <c r="C14048">
        <v>42</v>
      </c>
      <c r="D14048">
        <v>1</v>
      </c>
      <c r="E14048">
        <v>385</v>
      </c>
    </row>
    <row r="14049" spans="1:5">
      <c r="A14049" t="s">
        <v>62</v>
      </c>
      <c r="B14049">
        <v>2015</v>
      </c>
      <c r="C14049">
        <v>42</v>
      </c>
      <c r="D14049">
        <v>85</v>
      </c>
      <c r="E14049">
        <v>99988</v>
      </c>
    </row>
    <row r="14050" spans="1:5">
      <c r="A14050" t="s">
        <v>6</v>
      </c>
      <c r="B14050">
        <v>2015</v>
      </c>
      <c r="C14050">
        <v>43</v>
      </c>
      <c r="D14050">
        <v>26</v>
      </c>
      <c r="E14050">
        <v>12699</v>
      </c>
    </row>
    <row r="14051" spans="1:5">
      <c r="A14051" t="s">
        <v>12</v>
      </c>
      <c r="B14051">
        <v>2015</v>
      </c>
      <c r="C14051">
        <v>43</v>
      </c>
      <c r="D14051">
        <v>7</v>
      </c>
      <c r="E14051">
        <v>1693</v>
      </c>
    </row>
    <row r="14052" spans="1:5">
      <c r="A14052" t="s">
        <v>13</v>
      </c>
      <c r="B14052">
        <v>2015</v>
      </c>
      <c r="C14052">
        <v>43</v>
      </c>
      <c r="D14052">
        <v>53</v>
      </c>
      <c r="E14052">
        <v>22358</v>
      </c>
    </row>
    <row r="14053" spans="1:5">
      <c r="A14053" t="s">
        <v>14</v>
      </c>
      <c r="B14053">
        <v>2015</v>
      </c>
      <c r="C14053">
        <v>43</v>
      </c>
      <c r="D14053">
        <v>17</v>
      </c>
      <c r="E14053">
        <v>5438</v>
      </c>
    </row>
    <row r="14054" spans="1:5">
      <c r="A14054" t="s">
        <v>15</v>
      </c>
      <c r="B14054">
        <v>2015</v>
      </c>
      <c r="C14054">
        <v>43</v>
      </c>
      <c r="D14054">
        <v>151</v>
      </c>
      <c r="E14054">
        <v>44198</v>
      </c>
    </row>
    <row r="14055" spans="1:5">
      <c r="A14055" t="s">
        <v>16</v>
      </c>
      <c r="B14055">
        <v>2015</v>
      </c>
      <c r="C14055">
        <v>43</v>
      </c>
      <c r="D14055">
        <v>5</v>
      </c>
      <c r="E14055">
        <v>4084</v>
      </c>
    </row>
    <row r="14056" spans="1:5">
      <c r="A14056" t="s">
        <v>17</v>
      </c>
      <c r="B14056">
        <v>2015</v>
      </c>
      <c r="C14056">
        <v>43</v>
      </c>
      <c r="D14056">
        <v>15</v>
      </c>
      <c r="E14056">
        <v>3590</v>
      </c>
    </row>
    <row r="14057" spans="1:5">
      <c r="A14057" t="s">
        <v>18</v>
      </c>
      <c r="B14057">
        <v>2015</v>
      </c>
      <c r="C14057">
        <v>43</v>
      </c>
      <c r="D14057">
        <v>16</v>
      </c>
      <c r="E14057">
        <v>4036</v>
      </c>
    </row>
    <row r="14058" spans="1:5">
      <c r="A14058" t="s">
        <v>19</v>
      </c>
      <c r="B14058">
        <v>2015</v>
      </c>
      <c r="C14058">
        <v>43</v>
      </c>
      <c r="D14058">
        <v>1</v>
      </c>
      <c r="E14058">
        <v>2049</v>
      </c>
    </row>
    <row r="14059" spans="1:5">
      <c r="A14059" t="s">
        <v>20</v>
      </c>
      <c r="B14059">
        <v>2015</v>
      </c>
      <c r="C14059">
        <v>43</v>
      </c>
      <c r="D14059">
        <v>0</v>
      </c>
      <c r="E14059">
        <v>0</v>
      </c>
    </row>
    <row r="14060" spans="1:5">
      <c r="A14060" t="s">
        <v>21</v>
      </c>
      <c r="B14060">
        <v>2015</v>
      </c>
      <c r="C14060">
        <v>43</v>
      </c>
      <c r="D14060">
        <v>30</v>
      </c>
      <c r="E14060">
        <v>30313</v>
      </c>
    </row>
    <row r="14061" spans="1:5">
      <c r="A14061" t="s">
        <v>22</v>
      </c>
      <c r="B14061">
        <v>2015</v>
      </c>
      <c r="C14061">
        <v>43</v>
      </c>
      <c r="D14061">
        <v>18</v>
      </c>
      <c r="E14061">
        <v>1792</v>
      </c>
    </row>
    <row r="14062" spans="1:5">
      <c r="A14062" t="s">
        <v>23</v>
      </c>
      <c r="B14062">
        <v>2015</v>
      </c>
      <c r="C14062">
        <v>43</v>
      </c>
      <c r="D14062">
        <v>9</v>
      </c>
      <c r="E14062">
        <v>2950</v>
      </c>
    </row>
    <row r="14063" spans="1:5">
      <c r="A14063" t="s">
        <v>24</v>
      </c>
      <c r="B14063">
        <v>2015</v>
      </c>
      <c r="C14063">
        <v>43</v>
      </c>
      <c r="D14063">
        <v>76</v>
      </c>
      <c r="E14063">
        <v>47425</v>
      </c>
    </row>
    <row r="14064" spans="1:5">
      <c r="A14064" t="s">
        <v>25</v>
      </c>
      <c r="B14064">
        <v>2015</v>
      </c>
      <c r="C14064">
        <v>43</v>
      </c>
      <c r="D14064">
        <v>30</v>
      </c>
      <c r="E14064">
        <v>7196</v>
      </c>
    </row>
    <row r="14065" spans="1:5">
      <c r="A14065" t="s">
        <v>26</v>
      </c>
      <c r="B14065">
        <v>2015</v>
      </c>
      <c r="C14065">
        <v>43</v>
      </c>
      <c r="D14065">
        <v>10</v>
      </c>
      <c r="E14065">
        <v>2800</v>
      </c>
    </row>
    <row r="14066" spans="1:5">
      <c r="A14066" t="s">
        <v>27</v>
      </c>
      <c r="B14066">
        <v>2015</v>
      </c>
      <c r="C14066">
        <v>43</v>
      </c>
      <c r="D14066">
        <v>35</v>
      </c>
      <c r="E14066">
        <v>7537</v>
      </c>
    </row>
    <row r="14067" spans="1:5">
      <c r="A14067" t="s">
        <v>28</v>
      </c>
      <c r="B14067">
        <v>2015</v>
      </c>
      <c r="C14067">
        <v>43</v>
      </c>
      <c r="D14067">
        <v>29</v>
      </c>
      <c r="E14067">
        <v>27875</v>
      </c>
    </row>
    <row r="14068" spans="1:5">
      <c r="A14068" t="s">
        <v>29</v>
      </c>
      <c r="B14068">
        <v>2015</v>
      </c>
      <c r="C14068">
        <v>43</v>
      </c>
      <c r="D14068">
        <v>77</v>
      </c>
      <c r="E14068">
        <v>44114</v>
      </c>
    </row>
    <row r="14069" spans="1:5">
      <c r="A14069" t="s">
        <v>30</v>
      </c>
      <c r="B14069">
        <v>2015</v>
      </c>
      <c r="C14069">
        <v>43</v>
      </c>
      <c r="D14069">
        <v>28</v>
      </c>
      <c r="E14069">
        <v>5720</v>
      </c>
    </row>
    <row r="14070" spans="1:5">
      <c r="A14070" t="s">
        <v>31</v>
      </c>
      <c r="B14070">
        <v>2015</v>
      </c>
      <c r="C14070">
        <v>43</v>
      </c>
      <c r="D14070">
        <v>33</v>
      </c>
      <c r="E14070">
        <v>8388</v>
      </c>
    </row>
    <row r="14071" spans="1:5">
      <c r="A14071" t="s">
        <v>32</v>
      </c>
      <c r="B14071">
        <v>2015</v>
      </c>
      <c r="C14071">
        <v>43</v>
      </c>
      <c r="D14071">
        <v>41</v>
      </c>
      <c r="E14071">
        <v>24071</v>
      </c>
    </row>
    <row r="14072" spans="1:5">
      <c r="A14072" t="s">
        <v>33</v>
      </c>
      <c r="B14072">
        <v>2015</v>
      </c>
      <c r="C14072">
        <v>43</v>
      </c>
      <c r="D14072">
        <v>71</v>
      </c>
      <c r="E14072">
        <v>25899</v>
      </c>
    </row>
    <row r="14073" spans="1:5">
      <c r="A14073" t="s">
        <v>34</v>
      </c>
      <c r="B14073">
        <v>2015</v>
      </c>
      <c r="C14073">
        <v>43</v>
      </c>
      <c r="D14073">
        <v>18</v>
      </c>
      <c r="E14073">
        <v>5772</v>
      </c>
    </row>
    <row r="14074" spans="1:5">
      <c r="A14074" t="s">
        <v>35</v>
      </c>
      <c r="B14074">
        <v>2015</v>
      </c>
      <c r="C14074">
        <v>43</v>
      </c>
      <c r="D14074">
        <v>53</v>
      </c>
      <c r="E14074">
        <v>19613</v>
      </c>
    </row>
    <row r="14075" spans="1:5">
      <c r="A14075" t="s">
        <v>36</v>
      </c>
      <c r="B14075">
        <v>2015</v>
      </c>
      <c r="C14075">
        <v>43</v>
      </c>
      <c r="D14075">
        <v>20</v>
      </c>
      <c r="E14075">
        <v>8602</v>
      </c>
    </row>
    <row r="14076" spans="1:5">
      <c r="A14076" t="s">
        <v>37</v>
      </c>
      <c r="B14076">
        <v>2015</v>
      </c>
      <c r="C14076">
        <v>43</v>
      </c>
      <c r="D14076">
        <v>8</v>
      </c>
      <c r="E14076">
        <v>3364</v>
      </c>
    </row>
    <row r="14077" spans="1:5">
      <c r="A14077" t="s">
        <v>38</v>
      </c>
      <c r="B14077">
        <v>2015</v>
      </c>
      <c r="C14077">
        <v>43</v>
      </c>
      <c r="D14077">
        <v>17</v>
      </c>
      <c r="E14077">
        <v>3619</v>
      </c>
    </row>
    <row r="14078" spans="1:5">
      <c r="A14078" t="s">
        <v>39</v>
      </c>
      <c r="B14078">
        <v>2015</v>
      </c>
      <c r="C14078">
        <v>43</v>
      </c>
      <c r="D14078">
        <v>28</v>
      </c>
      <c r="E14078">
        <v>13056</v>
      </c>
    </row>
    <row r="14079" spans="1:5">
      <c r="A14079" t="s">
        <v>40</v>
      </c>
      <c r="B14079">
        <v>2015</v>
      </c>
      <c r="C14079">
        <v>43</v>
      </c>
      <c r="D14079">
        <v>22</v>
      </c>
      <c r="E14079">
        <v>4290</v>
      </c>
    </row>
    <row r="14080" spans="1:5">
      <c r="A14080" t="s">
        <v>41</v>
      </c>
      <c r="B14080">
        <v>2015</v>
      </c>
      <c r="C14080">
        <v>43</v>
      </c>
      <c r="D14080">
        <v>14</v>
      </c>
      <c r="E14080">
        <v>4455</v>
      </c>
    </row>
    <row r="14081" spans="1:5">
      <c r="A14081" t="s">
        <v>42</v>
      </c>
      <c r="B14081">
        <v>2015</v>
      </c>
      <c r="C14081">
        <v>43</v>
      </c>
      <c r="D14081">
        <v>25</v>
      </c>
      <c r="E14081">
        <v>11450</v>
      </c>
    </row>
    <row r="14082" spans="1:5">
      <c r="A14082" t="s">
        <v>43</v>
      </c>
      <c r="B14082">
        <v>2015</v>
      </c>
      <c r="C14082">
        <v>43</v>
      </c>
      <c r="D14082">
        <v>83</v>
      </c>
      <c r="E14082">
        <v>13110</v>
      </c>
    </row>
    <row r="14083" spans="1:5">
      <c r="A14083" t="s">
        <v>44</v>
      </c>
      <c r="B14083">
        <v>2015</v>
      </c>
      <c r="C14083">
        <v>43</v>
      </c>
      <c r="D14083">
        <v>52</v>
      </c>
      <c r="E14083">
        <v>16125</v>
      </c>
    </row>
    <row r="14084" spans="1:5">
      <c r="A14084" t="s">
        <v>45</v>
      </c>
      <c r="B14084">
        <v>2015</v>
      </c>
      <c r="C14084">
        <v>43</v>
      </c>
      <c r="D14084">
        <v>10</v>
      </c>
      <c r="E14084">
        <v>1249</v>
      </c>
    </row>
    <row r="14085" spans="1:5">
      <c r="A14085" t="s">
        <v>46</v>
      </c>
      <c r="B14085">
        <v>2015</v>
      </c>
      <c r="C14085">
        <v>43</v>
      </c>
      <c r="D14085">
        <v>69</v>
      </c>
      <c r="E14085">
        <v>18477</v>
      </c>
    </row>
    <row r="14086" spans="1:5">
      <c r="A14086" t="s">
        <v>47</v>
      </c>
      <c r="B14086">
        <v>2015</v>
      </c>
      <c r="C14086">
        <v>43</v>
      </c>
      <c r="D14086">
        <v>25</v>
      </c>
      <c r="E14086">
        <v>5576</v>
      </c>
    </row>
    <row r="14087" spans="1:5">
      <c r="A14087" t="s">
        <v>48</v>
      </c>
      <c r="B14087">
        <v>2015</v>
      </c>
      <c r="C14087">
        <v>43</v>
      </c>
      <c r="D14087">
        <v>19</v>
      </c>
      <c r="E14087">
        <v>4529</v>
      </c>
    </row>
    <row r="14088" spans="1:5">
      <c r="A14088" t="s">
        <v>49</v>
      </c>
      <c r="B14088">
        <v>2015</v>
      </c>
      <c r="C14088">
        <v>43</v>
      </c>
      <c r="D14088">
        <v>53</v>
      </c>
      <c r="E14088">
        <v>16420</v>
      </c>
    </row>
    <row r="14089" spans="1:5">
      <c r="A14089" t="s">
        <v>50</v>
      </c>
      <c r="B14089">
        <v>2015</v>
      </c>
      <c r="C14089">
        <v>43</v>
      </c>
      <c r="D14089">
        <v>17</v>
      </c>
      <c r="E14089">
        <v>6058</v>
      </c>
    </row>
    <row r="14090" spans="1:5">
      <c r="A14090" t="s">
        <v>51</v>
      </c>
      <c r="B14090">
        <v>2015</v>
      </c>
      <c r="C14090">
        <v>43</v>
      </c>
      <c r="D14090">
        <v>13</v>
      </c>
      <c r="E14090">
        <v>4833</v>
      </c>
    </row>
    <row r="14091" spans="1:5">
      <c r="A14091" t="s">
        <v>52</v>
      </c>
      <c r="B14091">
        <v>2015</v>
      </c>
      <c r="C14091">
        <v>43</v>
      </c>
      <c r="D14091">
        <v>33</v>
      </c>
      <c r="E14091">
        <v>8645</v>
      </c>
    </row>
    <row r="14092" spans="1:5">
      <c r="A14092" t="s">
        <v>53</v>
      </c>
      <c r="B14092">
        <v>2015</v>
      </c>
      <c r="C14092">
        <v>43</v>
      </c>
      <c r="D14092">
        <v>51</v>
      </c>
      <c r="E14092">
        <v>8405</v>
      </c>
    </row>
    <row r="14093" spans="1:5">
      <c r="A14093" t="s">
        <v>54</v>
      </c>
      <c r="B14093">
        <v>2015</v>
      </c>
      <c r="C14093">
        <v>43</v>
      </c>
      <c r="D14093">
        <v>123</v>
      </c>
      <c r="E14093">
        <v>29927</v>
      </c>
    </row>
    <row r="14094" spans="1:5">
      <c r="A14094" t="s">
        <v>55</v>
      </c>
      <c r="B14094">
        <v>2015</v>
      </c>
      <c r="C14094">
        <v>43</v>
      </c>
      <c r="D14094">
        <v>44</v>
      </c>
      <c r="E14094">
        <v>18789</v>
      </c>
    </row>
    <row r="14095" spans="1:5">
      <c r="A14095" t="s">
        <v>56</v>
      </c>
      <c r="B14095">
        <v>2015</v>
      </c>
      <c r="C14095">
        <v>43</v>
      </c>
      <c r="D14095">
        <v>10</v>
      </c>
      <c r="E14095">
        <v>3366</v>
      </c>
    </row>
    <row r="14096" spans="1:5">
      <c r="A14096" t="s">
        <v>57</v>
      </c>
      <c r="B14096">
        <v>2015</v>
      </c>
      <c r="C14096">
        <v>43</v>
      </c>
      <c r="D14096">
        <v>125</v>
      </c>
      <c r="E14096">
        <v>86590</v>
      </c>
    </row>
    <row r="14097" spans="1:5">
      <c r="A14097" t="s">
        <v>58</v>
      </c>
      <c r="B14097">
        <v>2015</v>
      </c>
      <c r="C14097">
        <v>43</v>
      </c>
      <c r="D14097">
        <v>37</v>
      </c>
      <c r="E14097">
        <v>5665</v>
      </c>
    </row>
    <row r="14098" spans="1:5">
      <c r="A14098" t="s">
        <v>59</v>
      </c>
      <c r="B14098">
        <v>2015</v>
      </c>
      <c r="C14098">
        <v>43</v>
      </c>
      <c r="D14098">
        <v>52</v>
      </c>
      <c r="E14098">
        <v>18391</v>
      </c>
    </row>
    <row r="14099" spans="1:5">
      <c r="A14099" t="s">
        <v>60</v>
      </c>
      <c r="B14099">
        <v>2015</v>
      </c>
      <c r="C14099">
        <v>43</v>
      </c>
      <c r="D14099">
        <v>24</v>
      </c>
      <c r="E14099">
        <v>7161</v>
      </c>
    </row>
    <row r="14100" spans="1:5">
      <c r="A14100" t="s">
        <v>61</v>
      </c>
      <c r="B14100">
        <v>2015</v>
      </c>
      <c r="C14100">
        <v>43</v>
      </c>
      <c r="D14100">
        <v>23</v>
      </c>
      <c r="E14100">
        <v>4997</v>
      </c>
    </row>
    <row r="14101" spans="1:5">
      <c r="A14101" t="s">
        <v>64</v>
      </c>
      <c r="B14101">
        <v>2015</v>
      </c>
      <c r="C14101">
        <v>43</v>
      </c>
      <c r="D14101">
        <v>9</v>
      </c>
      <c r="E14101">
        <v>5036</v>
      </c>
    </row>
    <row r="14102" spans="1:5">
      <c r="A14102" t="s">
        <v>63</v>
      </c>
      <c r="B14102">
        <v>2015</v>
      </c>
      <c r="C14102">
        <v>43</v>
      </c>
      <c r="D14102">
        <v>1</v>
      </c>
      <c r="E14102">
        <v>393</v>
      </c>
    </row>
    <row r="14103" spans="1:5">
      <c r="A14103" t="s">
        <v>62</v>
      </c>
      <c r="B14103">
        <v>2015</v>
      </c>
      <c r="C14103">
        <v>43</v>
      </c>
      <c r="D14103">
        <v>91</v>
      </c>
      <c r="E14103">
        <v>97824</v>
      </c>
    </row>
    <row r="14104" spans="1:5">
      <c r="A14104" t="s">
        <v>6</v>
      </c>
      <c r="B14104">
        <v>2015</v>
      </c>
      <c r="C14104">
        <v>44</v>
      </c>
      <c r="D14104">
        <v>28</v>
      </c>
      <c r="E14104">
        <v>13508</v>
      </c>
    </row>
    <row r="14105" spans="1:5">
      <c r="A14105" t="s">
        <v>12</v>
      </c>
      <c r="B14105">
        <v>2015</v>
      </c>
      <c r="C14105">
        <v>44</v>
      </c>
      <c r="D14105">
        <v>6</v>
      </c>
      <c r="E14105">
        <v>1055</v>
      </c>
    </row>
    <row r="14106" spans="1:5">
      <c r="A14106" t="s">
        <v>13</v>
      </c>
      <c r="B14106">
        <v>2015</v>
      </c>
      <c r="C14106">
        <v>44</v>
      </c>
      <c r="D14106">
        <v>57</v>
      </c>
      <c r="E14106">
        <v>22159</v>
      </c>
    </row>
    <row r="14107" spans="1:5">
      <c r="A14107" t="s">
        <v>14</v>
      </c>
      <c r="B14107">
        <v>2015</v>
      </c>
      <c r="C14107">
        <v>44</v>
      </c>
      <c r="D14107">
        <v>16</v>
      </c>
      <c r="E14107">
        <v>4342</v>
      </c>
    </row>
    <row r="14108" spans="1:5">
      <c r="A14108" t="s">
        <v>15</v>
      </c>
      <c r="B14108">
        <v>2015</v>
      </c>
      <c r="C14108">
        <v>44</v>
      </c>
      <c r="D14108">
        <v>157</v>
      </c>
      <c r="E14108">
        <v>46086</v>
      </c>
    </row>
    <row r="14109" spans="1:5">
      <c r="A14109" t="s">
        <v>16</v>
      </c>
      <c r="B14109">
        <v>2015</v>
      </c>
      <c r="C14109">
        <v>44</v>
      </c>
      <c r="D14109">
        <v>5</v>
      </c>
      <c r="E14109">
        <v>3059</v>
      </c>
    </row>
    <row r="14110" spans="1:5">
      <c r="A14110" t="s">
        <v>17</v>
      </c>
      <c r="B14110">
        <v>2015</v>
      </c>
      <c r="C14110">
        <v>44</v>
      </c>
      <c r="D14110">
        <v>18</v>
      </c>
      <c r="E14110">
        <v>6252</v>
      </c>
    </row>
    <row r="14111" spans="1:5">
      <c r="A14111" t="s">
        <v>18</v>
      </c>
      <c r="B14111">
        <v>2015</v>
      </c>
      <c r="C14111">
        <v>44</v>
      </c>
      <c r="D14111">
        <v>17</v>
      </c>
      <c r="E14111">
        <v>4392</v>
      </c>
    </row>
    <row r="14112" spans="1:5">
      <c r="A14112" t="s">
        <v>19</v>
      </c>
      <c r="B14112">
        <v>2015</v>
      </c>
      <c r="C14112">
        <v>44</v>
      </c>
      <c r="D14112">
        <v>2</v>
      </c>
      <c r="E14112">
        <v>3289</v>
      </c>
    </row>
    <row r="14113" spans="1:5">
      <c r="A14113" t="s">
        <v>20</v>
      </c>
      <c r="B14113">
        <v>2015</v>
      </c>
      <c r="C14113">
        <v>44</v>
      </c>
      <c r="D14113">
        <v>0</v>
      </c>
      <c r="E14113">
        <v>0</v>
      </c>
    </row>
    <row r="14114" spans="1:5">
      <c r="A14114" t="s">
        <v>21</v>
      </c>
      <c r="B14114">
        <v>2015</v>
      </c>
      <c r="C14114">
        <v>44</v>
      </c>
      <c r="D14114">
        <v>31</v>
      </c>
      <c r="E14114">
        <v>34467</v>
      </c>
    </row>
    <row r="14115" spans="1:5">
      <c r="A14115" t="s">
        <v>22</v>
      </c>
      <c r="B14115">
        <v>2015</v>
      </c>
      <c r="C14115">
        <v>44</v>
      </c>
      <c r="D14115">
        <v>19</v>
      </c>
      <c r="E14115">
        <v>1970</v>
      </c>
    </row>
    <row r="14116" spans="1:5">
      <c r="A14116" t="s">
        <v>23</v>
      </c>
      <c r="B14116">
        <v>2015</v>
      </c>
      <c r="C14116">
        <v>44</v>
      </c>
      <c r="D14116">
        <v>10</v>
      </c>
      <c r="E14116">
        <v>2932</v>
      </c>
    </row>
    <row r="14117" spans="1:5">
      <c r="A14117" t="s">
        <v>24</v>
      </c>
      <c r="B14117">
        <v>2015</v>
      </c>
      <c r="C14117">
        <v>44</v>
      </c>
      <c r="D14117">
        <v>80</v>
      </c>
      <c r="E14117">
        <v>51197</v>
      </c>
    </row>
    <row r="14118" spans="1:5">
      <c r="A14118" t="s">
        <v>25</v>
      </c>
      <c r="B14118">
        <v>2015</v>
      </c>
      <c r="C14118">
        <v>44</v>
      </c>
      <c r="D14118">
        <v>32</v>
      </c>
      <c r="E14118">
        <v>7703</v>
      </c>
    </row>
    <row r="14119" spans="1:5">
      <c r="A14119" t="s">
        <v>26</v>
      </c>
      <c r="B14119">
        <v>2015</v>
      </c>
      <c r="C14119">
        <v>44</v>
      </c>
      <c r="D14119">
        <v>10</v>
      </c>
      <c r="E14119">
        <v>3037</v>
      </c>
    </row>
    <row r="14120" spans="1:5">
      <c r="A14120" t="s">
        <v>27</v>
      </c>
      <c r="B14120">
        <v>2015</v>
      </c>
      <c r="C14120">
        <v>44</v>
      </c>
      <c r="D14120">
        <v>33</v>
      </c>
      <c r="E14120">
        <v>7421</v>
      </c>
    </row>
    <row r="14121" spans="1:5">
      <c r="A14121" t="s">
        <v>28</v>
      </c>
      <c r="B14121">
        <v>2015</v>
      </c>
      <c r="C14121">
        <v>44</v>
      </c>
      <c r="D14121">
        <v>28</v>
      </c>
      <c r="E14121">
        <v>26681</v>
      </c>
    </row>
    <row r="14122" spans="1:5">
      <c r="A14122" t="s">
        <v>29</v>
      </c>
      <c r="B14122">
        <v>2015</v>
      </c>
      <c r="C14122">
        <v>44</v>
      </c>
      <c r="D14122">
        <v>76</v>
      </c>
      <c r="E14122">
        <v>45613</v>
      </c>
    </row>
    <row r="14123" spans="1:5">
      <c r="A14123" t="s">
        <v>30</v>
      </c>
      <c r="B14123">
        <v>2015</v>
      </c>
      <c r="C14123">
        <v>44</v>
      </c>
      <c r="D14123">
        <v>27</v>
      </c>
      <c r="E14123">
        <v>5060</v>
      </c>
    </row>
    <row r="14124" spans="1:5">
      <c r="A14124" t="s">
        <v>31</v>
      </c>
      <c r="B14124">
        <v>2015</v>
      </c>
      <c r="C14124">
        <v>44</v>
      </c>
      <c r="D14124">
        <v>31</v>
      </c>
      <c r="E14124">
        <v>8490</v>
      </c>
    </row>
    <row r="14125" spans="1:5">
      <c r="A14125" t="s">
        <v>32</v>
      </c>
      <c r="B14125">
        <v>2015</v>
      </c>
      <c r="C14125">
        <v>44</v>
      </c>
      <c r="D14125">
        <v>44</v>
      </c>
      <c r="E14125">
        <v>24554</v>
      </c>
    </row>
    <row r="14126" spans="1:5">
      <c r="A14126" t="s">
        <v>33</v>
      </c>
      <c r="B14126">
        <v>2015</v>
      </c>
      <c r="C14126">
        <v>44</v>
      </c>
      <c r="D14126">
        <v>70</v>
      </c>
      <c r="E14126">
        <v>25258</v>
      </c>
    </row>
    <row r="14127" spans="1:5">
      <c r="A14127" t="s">
        <v>34</v>
      </c>
      <c r="B14127">
        <v>2015</v>
      </c>
      <c r="C14127">
        <v>44</v>
      </c>
      <c r="D14127">
        <v>18</v>
      </c>
      <c r="E14127">
        <v>5748</v>
      </c>
    </row>
    <row r="14128" spans="1:5">
      <c r="A14128" t="s">
        <v>35</v>
      </c>
      <c r="B14128">
        <v>2015</v>
      </c>
      <c r="C14128">
        <v>44</v>
      </c>
      <c r="D14128">
        <v>54</v>
      </c>
      <c r="E14128">
        <v>21093</v>
      </c>
    </row>
    <row r="14129" spans="1:5">
      <c r="A14129" t="s">
        <v>36</v>
      </c>
      <c r="B14129">
        <v>2015</v>
      </c>
      <c r="C14129">
        <v>44</v>
      </c>
      <c r="D14129">
        <v>19</v>
      </c>
      <c r="E14129">
        <v>8421</v>
      </c>
    </row>
    <row r="14130" spans="1:5">
      <c r="A14130" t="s">
        <v>37</v>
      </c>
      <c r="B14130">
        <v>2015</v>
      </c>
      <c r="C14130">
        <v>44</v>
      </c>
      <c r="D14130">
        <v>8</v>
      </c>
      <c r="E14130">
        <v>3104</v>
      </c>
    </row>
    <row r="14131" spans="1:5">
      <c r="A14131" t="s">
        <v>38</v>
      </c>
      <c r="B14131">
        <v>2015</v>
      </c>
      <c r="C14131">
        <v>44</v>
      </c>
      <c r="D14131">
        <v>17</v>
      </c>
      <c r="E14131">
        <v>3676</v>
      </c>
    </row>
    <row r="14132" spans="1:5">
      <c r="A14132" t="s">
        <v>39</v>
      </c>
      <c r="B14132">
        <v>2015</v>
      </c>
      <c r="C14132">
        <v>44</v>
      </c>
      <c r="D14132">
        <v>28</v>
      </c>
      <c r="E14132">
        <v>13011</v>
      </c>
    </row>
    <row r="14133" spans="1:5">
      <c r="A14133" t="s">
        <v>40</v>
      </c>
      <c r="B14133">
        <v>2015</v>
      </c>
      <c r="C14133">
        <v>44</v>
      </c>
      <c r="D14133">
        <v>21</v>
      </c>
      <c r="E14133">
        <v>4160</v>
      </c>
    </row>
    <row r="14134" spans="1:5">
      <c r="A14134" t="s">
        <v>41</v>
      </c>
      <c r="B14134">
        <v>2015</v>
      </c>
      <c r="C14134">
        <v>44</v>
      </c>
      <c r="D14134">
        <v>15</v>
      </c>
      <c r="E14134">
        <v>4564</v>
      </c>
    </row>
    <row r="14135" spans="1:5">
      <c r="A14135" t="s">
        <v>42</v>
      </c>
      <c r="B14135">
        <v>2015</v>
      </c>
      <c r="C14135">
        <v>44</v>
      </c>
      <c r="D14135">
        <v>27</v>
      </c>
      <c r="E14135">
        <v>12636</v>
      </c>
    </row>
    <row r="14136" spans="1:5">
      <c r="A14136" t="s">
        <v>43</v>
      </c>
      <c r="B14136">
        <v>2015</v>
      </c>
      <c r="C14136">
        <v>44</v>
      </c>
      <c r="D14136">
        <v>84</v>
      </c>
      <c r="E14136">
        <v>13574</v>
      </c>
    </row>
    <row r="14137" spans="1:5">
      <c r="A14137" t="s">
        <v>44</v>
      </c>
      <c r="B14137">
        <v>2015</v>
      </c>
      <c r="C14137">
        <v>44</v>
      </c>
      <c r="D14137">
        <v>52</v>
      </c>
      <c r="E14137">
        <v>17507</v>
      </c>
    </row>
    <row r="14138" spans="1:5">
      <c r="A14138" t="s">
        <v>45</v>
      </c>
      <c r="B14138">
        <v>2015</v>
      </c>
      <c r="C14138">
        <v>44</v>
      </c>
      <c r="D14138">
        <v>8</v>
      </c>
      <c r="E14138">
        <v>987</v>
      </c>
    </row>
    <row r="14139" spans="1:5">
      <c r="A14139" t="s">
        <v>46</v>
      </c>
      <c r="B14139">
        <v>2015</v>
      </c>
      <c r="C14139">
        <v>44</v>
      </c>
      <c r="D14139">
        <v>70</v>
      </c>
      <c r="E14139">
        <v>18470</v>
      </c>
    </row>
    <row r="14140" spans="1:5">
      <c r="A14140" t="s">
        <v>47</v>
      </c>
      <c r="B14140">
        <v>2015</v>
      </c>
      <c r="C14140">
        <v>44</v>
      </c>
      <c r="D14140">
        <v>25</v>
      </c>
      <c r="E14140">
        <v>5204</v>
      </c>
    </row>
    <row r="14141" spans="1:5">
      <c r="A14141" t="s">
        <v>48</v>
      </c>
      <c r="B14141">
        <v>2015</v>
      </c>
      <c r="C14141">
        <v>44</v>
      </c>
      <c r="D14141">
        <v>21</v>
      </c>
      <c r="E14141">
        <v>4690</v>
      </c>
    </row>
    <row r="14142" spans="1:5">
      <c r="A14142" t="s">
        <v>49</v>
      </c>
      <c r="B14142">
        <v>2015</v>
      </c>
      <c r="C14142">
        <v>44</v>
      </c>
      <c r="D14142">
        <v>55</v>
      </c>
      <c r="E14142">
        <v>17675</v>
      </c>
    </row>
    <row r="14143" spans="1:5">
      <c r="A14143" t="s">
        <v>50</v>
      </c>
      <c r="B14143">
        <v>2015</v>
      </c>
      <c r="C14143">
        <v>44</v>
      </c>
      <c r="D14143">
        <v>17</v>
      </c>
      <c r="E14143">
        <v>6331</v>
      </c>
    </row>
    <row r="14144" spans="1:5">
      <c r="A14144" t="s">
        <v>51</v>
      </c>
      <c r="B14144">
        <v>2015</v>
      </c>
      <c r="C14144">
        <v>44</v>
      </c>
      <c r="D14144">
        <v>12</v>
      </c>
      <c r="E14144">
        <v>4461</v>
      </c>
    </row>
    <row r="14145" spans="1:5">
      <c r="A14145" t="s">
        <v>52</v>
      </c>
      <c r="B14145">
        <v>2015</v>
      </c>
      <c r="C14145">
        <v>44</v>
      </c>
      <c r="D14145">
        <v>34</v>
      </c>
      <c r="E14145">
        <v>9154</v>
      </c>
    </row>
    <row r="14146" spans="1:5">
      <c r="A14146" t="s">
        <v>53</v>
      </c>
      <c r="B14146">
        <v>2015</v>
      </c>
      <c r="C14146">
        <v>44</v>
      </c>
      <c r="D14146">
        <v>57</v>
      </c>
      <c r="E14146">
        <v>11302</v>
      </c>
    </row>
    <row r="14147" spans="1:5">
      <c r="A14147" t="s">
        <v>54</v>
      </c>
      <c r="B14147">
        <v>2015</v>
      </c>
      <c r="C14147">
        <v>44</v>
      </c>
      <c r="D14147">
        <v>126</v>
      </c>
      <c r="E14147">
        <v>32860</v>
      </c>
    </row>
    <row r="14148" spans="1:5">
      <c r="A14148" t="s">
        <v>55</v>
      </c>
      <c r="B14148">
        <v>2015</v>
      </c>
      <c r="C14148">
        <v>44</v>
      </c>
      <c r="D14148">
        <v>41</v>
      </c>
      <c r="E14148">
        <v>19210</v>
      </c>
    </row>
    <row r="14149" spans="1:5">
      <c r="A14149" t="s">
        <v>56</v>
      </c>
      <c r="B14149">
        <v>2015</v>
      </c>
      <c r="C14149">
        <v>44</v>
      </c>
      <c r="D14149">
        <v>11</v>
      </c>
      <c r="E14149">
        <v>3701</v>
      </c>
    </row>
    <row r="14150" spans="1:5">
      <c r="A14150" t="s">
        <v>57</v>
      </c>
      <c r="B14150">
        <v>2015</v>
      </c>
      <c r="C14150">
        <v>44</v>
      </c>
      <c r="D14150">
        <v>130</v>
      </c>
      <c r="E14150">
        <v>92073</v>
      </c>
    </row>
    <row r="14151" spans="1:5">
      <c r="A14151" t="s">
        <v>58</v>
      </c>
      <c r="B14151">
        <v>2015</v>
      </c>
      <c r="C14151">
        <v>44</v>
      </c>
      <c r="D14151">
        <v>46</v>
      </c>
      <c r="E14151">
        <v>5625</v>
      </c>
    </row>
    <row r="14152" spans="1:5">
      <c r="A14152" t="s">
        <v>59</v>
      </c>
      <c r="B14152">
        <v>2015</v>
      </c>
      <c r="C14152">
        <v>44</v>
      </c>
      <c r="D14152">
        <v>50</v>
      </c>
      <c r="E14152">
        <v>18832</v>
      </c>
    </row>
    <row r="14153" spans="1:5">
      <c r="A14153" t="s">
        <v>60</v>
      </c>
      <c r="B14153">
        <v>2015</v>
      </c>
      <c r="C14153">
        <v>44</v>
      </c>
      <c r="D14153">
        <v>24</v>
      </c>
      <c r="E14153">
        <v>7185</v>
      </c>
    </row>
    <row r="14154" spans="1:5">
      <c r="A14154" t="s">
        <v>61</v>
      </c>
      <c r="B14154">
        <v>2015</v>
      </c>
      <c r="C14154">
        <v>44</v>
      </c>
      <c r="D14154">
        <v>25</v>
      </c>
      <c r="E14154">
        <v>5254</v>
      </c>
    </row>
    <row r="14155" spans="1:5">
      <c r="A14155" t="s">
        <v>64</v>
      </c>
      <c r="B14155">
        <v>2015</v>
      </c>
      <c r="C14155">
        <v>44</v>
      </c>
      <c r="D14155">
        <v>8</v>
      </c>
      <c r="E14155">
        <v>4550</v>
      </c>
    </row>
    <row r="14156" spans="1:5">
      <c r="A14156" t="s">
        <v>63</v>
      </c>
      <c r="B14156">
        <v>2015</v>
      </c>
      <c r="C14156">
        <v>44</v>
      </c>
      <c r="D14156">
        <v>1</v>
      </c>
      <c r="E14156">
        <v>386</v>
      </c>
    </row>
    <row r="14157" spans="1:5">
      <c r="A14157" t="s">
        <v>62</v>
      </c>
      <c r="B14157">
        <v>2015</v>
      </c>
      <c r="C14157">
        <v>44</v>
      </c>
      <c r="D14157">
        <v>92</v>
      </c>
      <c r="E14157">
        <v>102969</v>
      </c>
    </row>
    <row r="14158" spans="1:5">
      <c r="A14158" t="s">
        <v>6</v>
      </c>
      <c r="B14158">
        <v>2015</v>
      </c>
      <c r="C14158">
        <v>45</v>
      </c>
      <c r="D14158">
        <v>30</v>
      </c>
      <c r="E14158">
        <v>13127</v>
      </c>
    </row>
    <row r="14159" spans="1:5">
      <c r="A14159" t="s">
        <v>12</v>
      </c>
      <c r="B14159">
        <v>2015</v>
      </c>
      <c r="C14159">
        <v>45</v>
      </c>
      <c r="D14159">
        <v>6</v>
      </c>
      <c r="E14159">
        <v>981</v>
      </c>
    </row>
    <row r="14160" spans="1:5">
      <c r="A14160" t="s">
        <v>13</v>
      </c>
      <c r="B14160">
        <v>2015</v>
      </c>
      <c r="C14160">
        <v>45</v>
      </c>
      <c r="D14160">
        <v>57</v>
      </c>
      <c r="E14160">
        <v>24277</v>
      </c>
    </row>
    <row r="14161" spans="1:5">
      <c r="A14161" t="s">
        <v>14</v>
      </c>
      <c r="B14161">
        <v>2015</v>
      </c>
      <c r="C14161">
        <v>45</v>
      </c>
      <c r="D14161">
        <v>17</v>
      </c>
      <c r="E14161">
        <v>6074</v>
      </c>
    </row>
    <row r="14162" spans="1:5">
      <c r="A14162" t="s">
        <v>15</v>
      </c>
      <c r="B14162">
        <v>2015</v>
      </c>
      <c r="C14162">
        <v>45</v>
      </c>
      <c r="D14162">
        <v>156</v>
      </c>
      <c r="E14162">
        <v>43249</v>
      </c>
    </row>
    <row r="14163" spans="1:5">
      <c r="A14163" t="s">
        <v>16</v>
      </c>
      <c r="B14163">
        <v>2015</v>
      </c>
      <c r="C14163">
        <v>45</v>
      </c>
      <c r="D14163">
        <v>5</v>
      </c>
      <c r="E14163">
        <v>3854</v>
      </c>
    </row>
    <row r="14164" spans="1:5">
      <c r="A14164" t="s">
        <v>17</v>
      </c>
      <c r="B14164">
        <v>2015</v>
      </c>
      <c r="C14164">
        <v>45</v>
      </c>
      <c r="D14164">
        <v>19</v>
      </c>
      <c r="E14164">
        <v>6678</v>
      </c>
    </row>
    <row r="14165" spans="1:5">
      <c r="A14165" t="s">
        <v>18</v>
      </c>
      <c r="B14165">
        <v>2015</v>
      </c>
      <c r="C14165">
        <v>45</v>
      </c>
      <c r="D14165">
        <v>17</v>
      </c>
      <c r="E14165">
        <v>4170</v>
      </c>
    </row>
    <row r="14166" spans="1:5">
      <c r="A14166" t="s">
        <v>19</v>
      </c>
      <c r="B14166">
        <v>2015</v>
      </c>
      <c r="C14166">
        <v>45</v>
      </c>
      <c r="D14166">
        <v>2</v>
      </c>
      <c r="E14166">
        <v>3280</v>
      </c>
    </row>
    <row r="14167" spans="1:5">
      <c r="A14167" t="s">
        <v>20</v>
      </c>
      <c r="B14167">
        <v>2015</v>
      </c>
      <c r="C14167">
        <v>45</v>
      </c>
      <c r="D14167">
        <v>0</v>
      </c>
      <c r="E14167">
        <v>0</v>
      </c>
    </row>
    <row r="14168" spans="1:5">
      <c r="A14168" t="s">
        <v>21</v>
      </c>
      <c r="B14168">
        <v>2015</v>
      </c>
      <c r="C14168">
        <v>45</v>
      </c>
      <c r="D14168">
        <v>31</v>
      </c>
      <c r="E14168">
        <v>33837</v>
      </c>
    </row>
    <row r="14169" spans="1:5">
      <c r="A14169" t="s">
        <v>22</v>
      </c>
      <c r="B14169">
        <v>2015</v>
      </c>
      <c r="C14169">
        <v>45</v>
      </c>
      <c r="D14169">
        <v>20</v>
      </c>
      <c r="E14169">
        <v>1884</v>
      </c>
    </row>
    <row r="14170" spans="1:5">
      <c r="A14170" t="s">
        <v>23</v>
      </c>
      <c r="B14170">
        <v>2015</v>
      </c>
      <c r="C14170">
        <v>45</v>
      </c>
      <c r="D14170">
        <v>9</v>
      </c>
      <c r="E14170">
        <v>2820</v>
      </c>
    </row>
    <row r="14171" spans="1:5">
      <c r="A14171" t="s">
        <v>24</v>
      </c>
      <c r="B14171">
        <v>2015</v>
      </c>
      <c r="C14171">
        <v>45</v>
      </c>
      <c r="D14171">
        <v>79</v>
      </c>
      <c r="E14171">
        <v>50541</v>
      </c>
    </row>
    <row r="14172" spans="1:5">
      <c r="A14172" t="s">
        <v>25</v>
      </c>
      <c r="B14172">
        <v>2015</v>
      </c>
      <c r="C14172">
        <v>45</v>
      </c>
      <c r="D14172">
        <v>30</v>
      </c>
      <c r="E14172">
        <v>6552</v>
      </c>
    </row>
    <row r="14173" spans="1:5">
      <c r="A14173" t="s">
        <v>26</v>
      </c>
      <c r="B14173">
        <v>2015</v>
      </c>
      <c r="C14173">
        <v>45</v>
      </c>
      <c r="D14173">
        <v>9</v>
      </c>
      <c r="E14173">
        <v>2809</v>
      </c>
    </row>
    <row r="14174" spans="1:5">
      <c r="A14174" t="s">
        <v>27</v>
      </c>
      <c r="B14174">
        <v>2015</v>
      </c>
      <c r="C14174">
        <v>45</v>
      </c>
      <c r="D14174">
        <v>35</v>
      </c>
      <c r="E14174">
        <v>7694</v>
      </c>
    </row>
    <row r="14175" spans="1:5">
      <c r="A14175" t="s">
        <v>28</v>
      </c>
      <c r="B14175">
        <v>2015</v>
      </c>
      <c r="C14175">
        <v>45</v>
      </c>
      <c r="D14175">
        <v>28</v>
      </c>
      <c r="E14175">
        <v>24564</v>
      </c>
    </row>
    <row r="14176" spans="1:5">
      <c r="A14176" t="s">
        <v>29</v>
      </c>
      <c r="B14176">
        <v>2015</v>
      </c>
      <c r="C14176">
        <v>45</v>
      </c>
      <c r="D14176">
        <v>73</v>
      </c>
      <c r="E14176">
        <v>46075</v>
      </c>
    </row>
    <row r="14177" spans="1:5">
      <c r="A14177" t="s">
        <v>30</v>
      </c>
      <c r="B14177">
        <v>2015</v>
      </c>
      <c r="C14177">
        <v>45</v>
      </c>
      <c r="D14177">
        <v>28</v>
      </c>
      <c r="E14177">
        <v>5819</v>
      </c>
    </row>
    <row r="14178" spans="1:5">
      <c r="A14178" t="s">
        <v>31</v>
      </c>
      <c r="B14178">
        <v>2015</v>
      </c>
      <c r="C14178">
        <v>45</v>
      </c>
      <c r="D14178">
        <v>30</v>
      </c>
      <c r="E14178">
        <v>7676</v>
      </c>
    </row>
    <row r="14179" spans="1:5">
      <c r="A14179" t="s">
        <v>32</v>
      </c>
      <c r="B14179">
        <v>2015</v>
      </c>
      <c r="C14179">
        <v>45</v>
      </c>
      <c r="D14179">
        <v>45</v>
      </c>
      <c r="E14179">
        <v>24543</v>
      </c>
    </row>
    <row r="14180" spans="1:5">
      <c r="A14180" t="s">
        <v>33</v>
      </c>
      <c r="B14180">
        <v>2015</v>
      </c>
      <c r="C14180">
        <v>45</v>
      </c>
      <c r="D14180">
        <v>70</v>
      </c>
      <c r="E14180">
        <v>26347</v>
      </c>
    </row>
    <row r="14181" spans="1:5">
      <c r="A14181" t="s">
        <v>34</v>
      </c>
      <c r="B14181">
        <v>2015</v>
      </c>
      <c r="C14181">
        <v>45</v>
      </c>
      <c r="D14181">
        <v>18</v>
      </c>
      <c r="E14181">
        <v>6127</v>
      </c>
    </row>
    <row r="14182" spans="1:5">
      <c r="A14182" t="s">
        <v>35</v>
      </c>
      <c r="B14182">
        <v>2015</v>
      </c>
      <c r="C14182">
        <v>45</v>
      </c>
      <c r="D14182">
        <v>54</v>
      </c>
      <c r="E14182">
        <v>20686</v>
      </c>
    </row>
    <row r="14183" spans="1:5">
      <c r="A14183" t="s">
        <v>36</v>
      </c>
      <c r="B14183">
        <v>2015</v>
      </c>
      <c r="C14183">
        <v>45</v>
      </c>
      <c r="D14183">
        <v>20</v>
      </c>
      <c r="E14183">
        <v>8372</v>
      </c>
    </row>
    <row r="14184" spans="1:5">
      <c r="A14184" t="s">
        <v>37</v>
      </c>
      <c r="B14184">
        <v>2015</v>
      </c>
      <c r="C14184">
        <v>45</v>
      </c>
      <c r="D14184">
        <v>9</v>
      </c>
      <c r="E14184">
        <v>3406</v>
      </c>
    </row>
    <row r="14185" spans="1:5">
      <c r="A14185" t="s">
        <v>38</v>
      </c>
      <c r="B14185">
        <v>2015</v>
      </c>
      <c r="C14185">
        <v>45</v>
      </c>
      <c r="D14185">
        <v>17</v>
      </c>
      <c r="E14185">
        <v>3535</v>
      </c>
    </row>
    <row r="14186" spans="1:5">
      <c r="A14186" t="s">
        <v>39</v>
      </c>
      <c r="B14186">
        <v>2015</v>
      </c>
      <c r="C14186">
        <v>45</v>
      </c>
      <c r="D14186">
        <v>28</v>
      </c>
      <c r="E14186">
        <v>12660</v>
      </c>
    </row>
    <row r="14187" spans="1:5">
      <c r="A14187" t="s">
        <v>40</v>
      </c>
      <c r="B14187">
        <v>2015</v>
      </c>
      <c r="C14187">
        <v>45</v>
      </c>
      <c r="D14187">
        <v>20</v>
      </c>
      <c r="E14187">
        <v>3813</v>
      </c>
    </row>
    <row r="14188" spans="1:5">
      <c r="A14188" t="s">
        <v>41</v>
      </c>
      <c r="B14188">
        <v>2015</v>
      </c>
      <c r="C14188">
        <v>45</v>
      </c>
      <c r="D14188">
        <v>13</v>
      </c>
      <c r="E14188">
        <v>4186</v>
      </c>
    </row>
    <row r="14189" spans="1:5">
      <c r="A14189" t="s">
        <v>42</v>
      </c>
      <c r="B14189">
        <v>2015</v>
      </c>
      <c r="C14189">
        <v>45</v>
      </c>
      <c r="D14189">
        <v>24</v>
      </c>
      <c r="E14189">
        <v>10685</v>
      </c>
    </row>
    <row r="14190" spans="1:5">
      <c r="A14190" t="s">
        <v>43</v>
      </c>
      <c r="B14190">
        <v>2015</v>
      </c>
      <c r="C14190">
        <v>45</v>
      </c>
      <c r="D14190">
        <v>85</v>
      </c>
      <c r="E14190">
        <v>13404</v>
      </c>
    </row>
    <row r="14191" spans="1:5">
      <c r="A14191" t="s">
        <v>44</v>
      </c>
      <c r="B14191">
        <v>2015</v>
      </c>
      <c r="C14191">
        <v>45</v>
      </c>
      <c r="D14191">
        <v>54</v>
      </c>
      <c r="E14191">
        <v>16766</v>
      </c>
    </row>
    <row r="14192" spans="1:5">
      <c r="A14192" t="s">
        <v>45</v>
      </c>
      <c r="B14192">
        <v>2015</v>
      </c>
      <c r="C14192">
        <v>45</v>
      </c>
      <c r="D14192">
        <v>6</v>
      </c>
      <c r="E14192">
        <v>709</v>
      </c>
    </row>
    <row r="14193" spans="1:5">
      <c r="A14193" t="s">
        <v>46</v>
      </c>
      <c r="B14193">
        <v>2015</v>
      </c>
      <c r="C14193">
        <v>45</v>
      </c>
      <c r="D14193">
        <v>70</v>
      </c>
      <c r="E14193">
        <v>18554</v>
      </c>
    </row>
    <row r="14194" spans="1:5">
      <c r="A14194" t="s">
        <v>47</v>
      </c>
      <c r="B14194">
        <v>2015</v>
      </c>
      <c r="C14194">
        <v>45</v>
      </c>
      <c r="D14194">
        <v>26</v>
      </c>
      <c r="E14194">
        <v>6268</v>
      </c>
    </row>
    <row r="14195" spans="1:5">
      <c r="A14195" t="s">
        <v>48</v>
      </c>
      <c r="B14195">
        <v>2015</v>
      </c>
      <c r="C14195">
        <v>45</v>
      </c>
      <c r="D14195">
        <v>16</v>
      </c>
      <c r="E14195">
        <v>4584</v>
      </c>
    </row>
    <row r="14196" spans="1:5">
      <c r="A14196" t="s">
        <v>49</v>
      </c>
      <c r="B14196">
        <v>2015</v>
      </c>
      <c r="C14196">
        <v>45</v>
      </c>
      <c r="D14196">
        <v>53</v>
      </c>
      <c r="E14196">
        <v>15940</v>
      </c>
    </row>
    <row r="14197" spans="1:5">
      <c r="A14197" t="s">
        <v>50</v>
      </c>
      <c r="B14197">
        <v>2015</v>
      </c>
      <c r="C14197">
        <v>45</v>
      </c>
      <c r="D14197">
        <v>17</v>
      </c>
      <c r="E14197">
        <v>5878</v>
      </c>
    </row>
    <row r="14198" spans="1:5">
      <c r="A14198" t="s">
        <v>51</v>
      </c>
      <c r="B14198">
        <v>2015</v>
      </c>
      <c r="C14198">
        <v>45</v>
      </c>
      <c r="D14198">
        <v>12</v>
      </c>
      <c r="E14198">
        <v>4525</v>
      </c>
    </row>
    <row r="14199" spans="1:5">
      <c r="A14199" t="s">
        <v>52</v>
      </c>
      <c r="B14199">
        <v>2015</v>
      </c>
      <c r="C14199">
        <v>45</v>
      </c>
      <c r="D14199">
        <v>34</v>
      </c>
      <c r="E14199">
        <v>8791</v>
      </c>
    </row>
    <row r="14200" spans="1:5">
      <c r="A14200" t="s">
        <v>53</v>
      </c>
      <c r="B14200">
        <v>2015</v>
      </c>
      <c r="C14200">
        <v>45</v>
      </c>
      <c r="D14200">
        <v>55</v>
      </c>
      <c r="E14200">
        <v>10208</v>
      </c>
    </row>
    <row r="14201" spans="1:5">
      <c r="A14201" t="s">
        <v>54</v>
      </c>
      <c r="B14201">
        <v>2015</v>
      </c>
      <c r="C14201">
        <v>45</v>
      </c>
      <c r="D14201">
        <v>123</v>
      </c>
      <c r="E14201">
        <v>31431</v>
      </c>
    </row>
    <row r="14202" spans="1:5">
      <c r="A14202" t="s">
        <v>55</v>
      </c>
      <c r="B14202">
        <v>2015</v>
      </c>
      <c r="C14202">
        <v>45</v>
      </c>
      <c r="D14202">
        <v>42</v>
      </c>
      <c r="E14202">
        <v>19197</v>
      </c>
    </row>
    <row r="14203" spans="1:5">
      <c r="A14203" t="s">
        <v>56</v>
      </c>
      <c r="B14203">
        <v>2015</v>
      </c>
      <c r="C14203">
        <v>45</v>
      </c>
      <c r="D14203">
        <v>11</v>
      </c>
      <c r="E14203">
        <v>3564</v>
      </c>
    </row>
    <row r="14204" spans="1:5">
      <c r="A14204" t="s">
        <v>57</v>
      </c>
      <c r="B14204">
        <v>2015</v>
      </c>
      <c r="C14204">
        <v>45</v>
      </c>
      <c r="D14204">
        <v>128</v>
      </c>
      <c r="E14204">
        <v>89070</v>
      </c>
    </row>
    <row r="14205" spans="1:5">
      <c r="A14205" t="s">
        <v>58</v>
      </c>
      <c r="B14205">
        <v>2015</v>
      </c>
      <c r="C14205">
        <v>45</v>
      </c>
      <c r="D14205">
        <v>45</v>
      </c>
      <c r="E14205">
        <v>5225</v>
      </c>
    </row>
    <row r="14206" spans="1:5">
      <c r="A14206" t="s">
        <v>59</v>
      </c>
      <c r="B14206">
        <v>2015</v>
      </c>
      <c r="C14206">
        <v>45</v>
      </c>
      <c r="D14206">
        <v>53</v>
      </c>
      <c r="E14206">
        <v>19154</v>
      </c>
    </row>
    <row r="14207" spans="1:5">
      <c r="A14207" t="s">
        <v>60</v>
      </c>
      <c r="B14207">
        <v>2015</v>
      </c>
      <c r="C14207">
        <v>45</v>
      </c>
      <c r="D14207">
        <v>25</v>
      </c>
      <c r="E14207">
        <v>7051</v>
      </c>
    </row>
    <row r="14208" spans="1:5">
      <c r="A14208" t="s">
        <v>61</v>
      </c>
      <c r="B14208">
        <v>2015</v>
      </c>
      <c r="C14208">
        <v>45</v>
      </c>
      <c r="D14208">
        <v>24</v>
      </c>
      <c r="E14208">
        <v>4991</v>
      </c>
    </row>
    <row r="14209" spans="1:5">
      <c r="A14209" t="s">
        <v>64</v>
      </c>
      <c r="B14209">
        <v>2015</v>
      </c>
      <c r="C14209">
        <v>45</v>
      </c>
      <c r="D14209">
        <v>8</v>
      </c>
      <c r="E14209">
        <v>4682</v>
      </c>
    </row>
    <row r="14210" spans="1:5">
      <c r="A14210" t="s">
        <v>63</v>
      </c>
      <c r="B14210">
        <v>2015</v>
      </c>
      <c r="C14210">
        <v>45</v>
      </c>
      <c r="D14210">
        <v>1</v>
      </c>
      <c r="E14210">
        <v>402</v>
      </c>
    </row>
    <row r="14211" spans="1:5">
      <c r="A14211" t="s">
        <v>62</v>
      </c>
      <c r="B14211">
        <v>2015</v>
      </c>
      <c r="C14211">
        <v>45</v>
      </c>
      <c r="D14211">
        <v>90</v>
      </c>
      <c r="E14211">
        <v>99932</v>
      </c>
    </row>
    <row r="14212" spans="1:5">
      <c r="A14212" t="s">
        <v>6</v>
      </c>
      <c r="B14212">
        <v>2015</v>
      </c>
      <c r="C14212">
        <v>46</v>
      </c>
      <c r="D14212">
        <v>30</v>
      </c>
      <c r="E14212">
        <v>11531</v>
      </c>
    </row>
    <row r="14213" spans="1:5">
      <c r="A14213" t="s">
        <v>12</v>
      </c>
      <c r="B14213">
        <v>2015</v>
      </c>
      <c r="C14213">
        <v>46</v>
      </c>
      <c r="D14213">
        <v>6</v>
      </c>
      <c r="E14213">
        <v>978</v>
      </c>
    </row>
    <row r="14214" spans="1:5">
      <c r="A14214" t="s">
        <v>13</v>
      </c>
      <c r="B14214">
        <v>2015</v>
      </c>
      <c r="C14214">
        <v>46</v>
      </c>
      <c r="D14214">
        <v>59</v>
      </c>
      <c r="E14214">
        <v>26933</v>
      </c>
    </row>
    <row r="14215" spans="1:5">
      <c r="A14215" t="s">
        <v>14</v>
      </c>
      <c r="B14215">
        <v>2015</v>
      </c>
      <c r="C14215">
        <v>46</v>
      </c>
      <c r="D14215">
        <v>16</v>
      </c>
      <c r="E14215">
        <v>5095</v>
      </c>
    </row>
    <row r="14216" spans="1:5">
      <c r="A14216" t="s">
        <v>15</v>
      </c>
      <c r="B14216">
        <v>2015</v>
      </c>
      <c r="C14216">
        <v>46</v>
      </c>
      <c r="D14216">
        <v>157</v>
      </c>
      <c r="E14216">
        <v>46521</v>
      </c>
    </row>
    <row r="14217" spans="1:5">
      <c r="A14217" t="s">
        <v>16</v>
      </c>
      <c r="B14217">
        <v>2015</v>
      </c>
      <c r="C14217">
        <v>46</v>
      </c>
      <c r="D14217">
        <v>5</v>
      </c>
      <c r="E14217">
        <v>4091</v>
      </c>
    </row>
    <row r="14218" spans="1:5">
      <c r="A14218" t="s">
        <v>17</v>
      </c>
      <c r="B14218">
        <v>2015</v>
      </c>
      <c r="C14218">
        <v>46</v>
      </c>
      <c r="D14218">
        <v>20</v>
      </c>
      <c r="E14218">
        <v>6583</v>
      </c>
    </row>
    <row r="14219" spans="1:5">
      <c r="A14219" t="s">
        <v>18</v>
      </c>
      <c r="B14219">
        <v>2015</v>
      </c>
      <c r="C14219">
        <v>46</v>
      </c>
      <c r="D14219">
        <v>17</v>
      </c>
      <c r="E14219">
        <v>4022</v>
      </c>
    </row>
    <row r="14220" spans="1:5">
      <c r="A14220" t="s">
        <v>19</v>
      </c>
      <c r="B14220">
        <v>2015</v>
      </c>
      <c r="C14220">
        <v>46</v>
      </c>
      <c r="D14220">
        <v>2</v>
      </c>
      <c r="E14220">
        <v>2932</v>
      </c>
    </row>
    <row r="14221" spans="1:5">
      <c r="A14221" t="s">
        <v>20</v>
      </c>
      <c r="B14221">
        <v>2015</v>
      </c>
      <c r="C14221">
        <v>46</v>
      </c>
      <c r="D14221">
        <v>0</v>
      </c>
      <c r="E14221">
        <v>0</v>
      </c>
    </row>
    <row r="14222" spans="1:5">
      <c r="A14222" t="s">
        <v>21</v>
      </c>
      <c r="B14222">
        <v>2015</v>
      </c>
      <c r="C14222">
        <v>46</v>
      </c>
      <c r="D14222">
        <v>31</v>
      </c>
      <c r="E14222">
        <v>34292</v>
      </c>
    </row>
    <row r="14223" spans="1:5">
      <c r="A14223" t="s">
        <v>22</v>
      </c>
      <c r="B14223">
        <v>2015</v>
      </c>
      <c r="C14223">
        <v>46</v>
      </c>
      <c r="D14223">
        <v>18</v>
      </c>
      <c r="E14223">
        <v>1760</v>
      </c>
    </row>
    <row r="14224" spans="1:5">
      <c r="A14224" t="s">
        <v>23</v>
      </c>
      <c r="B14224">
        <v>2015</v>
      </c>
      <c r="C14224">
        <v>46</v>
      </c>
      <c r="D14224">
        <v>9</v>
      </c>
      <c r="E14224">
        <v>2955</v>
      </c>
    </row>
    <row r="14225" spans="1:5">
      <c r="A14225" t="s">
        <v>24</v>
      </c>
      <c r="B14225">
        <v>2015</v>
      </c>
      <c r="C14225">
        <v>46</v>
      </c>
      <c r="D14225">
        <v>81</v>
      </c>
      <c r="E14225">
        <v>51610</v>
      </c>
    </row>
    <row r="14226" spans="1:5">
      <c r="A14226" t="s">
        <v>25</v>
      </c>
      <c r="B14226">
        <v>2015</v>
      </c>
      <c r="C14226">
        <v>46</v>
      </c>
      <c r="D14226">
        <v>31</v>
      </c>
      <c r="E14226">
        <v>7108</v>
      </c>
    </row>
    <row r="14227" spans="1:5">
      <c r="A14227" t="s">
        <v>26</v>
      </c>
      <c r="B14227">
        <v>2015</v>
      </c>
      <c r="C14227">
        <v>46</v>
      </c>
      <c r="D14227">
        <v>8</v>
      </c>
      <c r="E14227">
        <v>2285</v>
      </c>
    </row>
    <row r="14228" spans="1:5">
      <c r="A14228" t="s">
        <v>27</v>
      </c>
      <c r="B14228">
        <v>2015</v>
      </c>
      <c r="C14228">
        <v>46</v>
      </c>
      <c r="D14228">
        <v>35</v>
      </c>
      <c r="E14228">
        <v>7885</v>
      </c>
    </row>
    <row r="14229" spans="1:5">
      <c r="A14229" t="s">
        <v>28</v>
      </c>
      <c r="B14229">
        <v>2015</v>
      </c>
      <c r="C14229">
        <v>46</v>
      </c>
      <c r="D14229">
        <v>28</v>
      </c>
      <c r="E14229">
        <v>25823</v>
      </c>
    </row>
    <row r="14230" spans="1:5">
      <c r="A14230" t="s">
        <v>29</v>
      </c>
      <c r="B14230">
        <v>2015</v>
      </c>
      <c r="C14230">
        <v>46</v>
      </c>
      <c r="D14230">
        <v>75</v>
      </c>
      <c r="E14230">
        <v>45825</v>
      </c>
    </row>
    <row r="14231" spans="1:5">
      <c r="A14231" t="s">
        <v>30</v>
      </c>
      <c r="B14231">
        <v>2015</v>
      </c>
      <c r="C14231">
        <v>46</v>
      </c>
      <c r="D14231">
        <v>28</v>
      </c>
      <c r="E14231">
        <v>5786</v>
      </c>
    </row>
    <row r="14232" spans="1:5">
      <c r="A14232" t="s">
        <v>31</v>
      </c>
      <c r="B14232">
        <v>2015</v>
      </c>
      <c r="C14232">
        <v>46</v>
      </c>
      <c r="D14232">
        <v>30</v>
      </c>
      <c r="E14232">
        <v>7832</v>
      </c>
    </row>
    <row r="14233" spans="1:5">
      <c r="A14233" t="s">
        <v>32</v>
      </c>
      <c r="B14233">
        <v>2015</v>
      </c>
      <c r="C14233">
        <v>46</v>
      </c>
      <c r="D14233">
        <v>44</v>
      </c>
      <c r="E14233">
        <v>25102</v>
      </c>
    </row>
    <row r="14234" spans="1:5">
      <c r="A14234" t="s">
        <v>33</v>
      </c>
      <c r="B14234">
        <v>2015</v>
      </c>
      <c r="C14234">
        <v>46</v>
      </c>
      <c r="D14234">
        <v>65</v>
      </c>
      <c r="E14234">
        <v>21753</v>
      </c>
    </row>
    <row r="14235" spans="1:5">
      <c r="A14235" t="s">
        <v>34</v>
      </c>
      <c r="B14235">
        <v>2015</v>
      </c>
      <c r="C14235">
        <v>46</v>
      </c>
      <c r="D14235">
        <v>18</v>
      </c>
      <c r="E14235">
        <v>5281</v>
      </c>
    </row>
    <row r="14236" spans="1:5">
      <c r="A14236" t="s">
        <v>35</v>
      </c>
      <c r="B14236">
        <v>2015</v>
      </c>
      <c r="C14236">
        <v>46</v>
      </c>
      <c r="D14236">
        <v>52</v>
      </c>
      <c r="E14236">
        <v>18873</v>
      </c>
    </row>
    <row r="14237" spans="1:5">
      <c r="A14237" t="s">
        <v>36</v>
      </c>
      <c r="B14237">
        <v>2015</v>
      </c>
      <c r="C14237">
        <v>46</v>
      </c>
      <c r="D14237">
        <v>20</v>
      </c>
      <c r="E14237">
        <v>8335</v>
      </c>
    </row>
    <row r="14238" spans="1:5">
      <c r="A14238" t="s">
        <v>37</v>
      </c>
      <c r="B14238">
        <v>2015</v>
      </c>
      <c r="C14238">
        <v>46</v>
      </c>
      <c r="D14238">
        <v>9</v>
      </c>
      <c r="E14238">
        <v>3860</v>
      </c>
    </row>
    <row r="14239" spans="1:5">
      <c r="A14239" t="s">
        <v>38</v>
      </c>
      <c r="B14239">
        <v>2015</v>
      </c>
      <c r="C14239">
        <v>46</v>
      </c>
      <c r="D14239">
        <v>17</v>
      </c>
      <c r="E14239">
        <v>3580</v>
      </c>
    </row>
    <row r="14240" spans="1:5">
      <c r="A14240" t="s">
        <v>39</v>
      </c>
      <c r="B14240">
        <v>2015</v>
      </c>
      <c r="C14240">
        <v>46</v>
      </c>
      <c r="D14240">
        <v>27</v>
      </c>
      <c r="E14240">
        <v>13468</v>
      </c>
    </row>
    <row r="14241" spans="1:5">
      <c r="A14241" t="s">
        <v>40</v>
      </c>
      <c r="B14241">
        <v>2015</v>
      </c>
      <c r="C14241">
        <v>46</v>
      </c>
      <c r="D14241">
        <v>20</v>
      </c>
      <c r="E14241">
        <v>4293</v>
      </c>
    </row>
    <row r="14242" spans="1:5">
      <c r="A14242" t="s">
        <v>41</v>
      </c>
      <c r="B14242">
        <v>2015</v>
      </c>
      <c r="C14242">
        <v>46</v>
      </c>
      <c r="D14242">
        <v>15</v>
      </c>
      <c r="E14242">
        <v>4595</v>
      </c>
    </row>
    <row r="14243" spans="1:5">
      <c r="A14243" t="s">
        <v>42</v>
      </c>
      <c r="B14243">
        <v>2015</v>
      </c>
      <c r="C14243">
        <v>46</v>
      </c>
      <c r="D14243">
        <v>26</v>
      </c>
      <c r="E14243">
        <v>12255</v>
      </c>
    </row>
    <row r="14244" spans="1:5">
      <c r="A14244" t="s">
        <v>43</v>
      </c>
      <c r="B14244">
        <v>2015</v>
      </c>
      <c r="C14244">
        <v>46</v>
      </c>
      <c r="D14244">
        <v>82</v>
      </c>
      <c r="E14244">
        <v>13418</v>
      </c>
    </row>
    <row r="14245" spans="1:5">
      <c r="A14245" t="s">
        <v>44</v>
      </c>
      <c r="B14245">
        <v>2015</v>
      </c>
      <c r="C14245">
        <v>46</v>
      </c>
      <c r="D14245">
        <v>55</v>
      </c>
      <c r="E14245">
        <v>18006</v>
      </c>
    </row>
    <row r="14246" spans="1:5">
      <c r="A14246" t="s">
        <v>45</v>
      </c>
      <c r="B14246">
        <v>2015</v>
      </c>
      <c r="C14246">
        <v>46</v>
      </c>
      <c r="D14246">
        <v>7</v>
      </c>
      <c r="E14246">
        <v>876</v>
      </c>
    </row>
    <row r="14247" spans="1:5">
      <c r="A14247" t="s">
        <v>46</v>
      </c>
      <c r="B14247">
        <v>2015</v>
      </c>
      <c r="C14247">
        <v>46</v>
      </c>
      <c r="D14247">
        <v>71</v>
      </c>
      <c r="E14247">
        <v>20135</v>
      </c>
    </row>
    <row r="14248" spans="1:5">
      <c r="A14248" t="s">
        <v>47</v>
      </c>
      <c r="B14248">
        <v>2015</v>
      </c>
      <c r="C14248">
        <v>46</v>
      </c>
      <c r="D14248">
        <v>25</v>
      </c>
      <c r="E14248">
        <v>6329</v>
      </c>
    </row>
    <row r="14249" spans="1:5">
      <c r="A14249" t="s">
        <v>48</v>
      </c>
      <c r="B14249">
        <v>2015</v>
      </c>
      <c r="C14249">
        <v>46</v>
      </c>
      <c r="D14249">
        <v>21</v>
      </c>
      <c r="E14249">
        <v>5637</v>
      </c>
    </row>
    <row r="14250" spans="1:5">
      <c r="A14250" t="s">
        <v>49</v>
      </c>
      <c r="B14250">
        <v>2015</v>
      </c>
      <c r="C14250">
        <v>46</v>
      </c>
      <c r="D14250">
        <v>53</v>
      </c>
      <c r="E14250">
        <v>15389</v>
      </c>
    </row>
    <row r="14251" spans="1:5">
      <c r="A14251" t="s">
        <v>50</v>
      </c>
      <c r="B14251">
        <v>2015</v>
      </c>
      <c r="C14251">
        <v>46</v>
      </c>
      <c r="D14251">
        <v>16</v>
      </c>
      <c r="E14251">
        <v>6440</v>
      </c>
    </row>
    <row r="14252" spans="1:5">
      <c r="A14252" t="s">
        <v>51</v>
      </c>
      <c r="B14252">
        <v>2015</v>
      </c>
      <c r="C14252">
        <v>46</v>
      </c>
      <c r="D14252">
        <v>11</v>
      </c>
      <c r="E14252">
        <v>4520</v>
      </c>
    </row>
    <row r="14253" spans="1:5">
      <c r="A14253" t="s">
        <v>52</v>
      </c>
      <c r="B14253">
        <v>2015</v>
      </c>
      <c r="C14253">
        <v>46</v>
      </c>
      <c r="D14253">
        <v>34</v>
      </c>
      <c r="E14253">
        <v>8885</v>
      </c>
    </row>
    <row r="14254" spans="1:5">
      <c r="A14254" t="s">
        <v>53</v>
      </c>
      <c r="B14254">
        <v>2015</v>
      </c>
      <c r="C14254">
        <v>46</v>
      </c>
      <c r="D14254">
        <v>57</v>
      </c>
      <c r="E14254">
        <v>11710</v>
      </c>
    </row>
    <row r="14255" spans="1:5">
      <c r="A14255" t="s">
        <v>54</v>
      </c>
      <c r="B14255">
        <v>2015</v>
      </c>
      <c r="C14255">
        <v>46</v>
      </c>
      <c r="D14255">
        <v>123</v>
      </c>
      <c r="E14255">
        <v>31907</v>
      </c>
    </row>
    <row r="14256" spans="1:5">
      <c r="A14256" t="s">
        <v>55</v>
      </c>
      <c r="B14256">
        <v>2015</v>
      </c>
      <c r="C14256">
        <v>46</v>
      </c>
      <c r="D14256">
        <v>40</v>
      </c>
      <c r="E14256">
        <v>18197</v>
      </c>
    </row>
    <row r="14257" spans="1:5">
      <c r="A14257" t="s">
        <v>56</v>
      </c>
      <c r="B14257">
        <v>2015</v>
      </c>
      <c r="C14257">
        <v>46</v>
      </c>
      <c r="D14257">
        <v>11</v>
      </c>
      <c r="E14257">
        <v>3661</v>
      </c>
    </row>
    <row r="14258" spans="1:5">
      <c r="A14258" t="s">
        <v>57</v>
      </c>
      <c r="B14258">
        <v>2015</v>
      </c>
      <c r="C14258">
        <v>46</v>
      </c>
      <c r="D14258">
        <v>128</v>
      </c>
      <c r="E14258">
        <v>89068</v>
      </c>
    </row>
    <row r="14259" spans="1:5">
      <c r="A14259" t="s">
        <v>58</v>
      </c>
      <c r="B14259">
        <v>2015</v>
      </c>
      <c r="C14259">
        <v>46</v>
      </c>
      <c r="D14259">
        <v>46</v>
      </c>
      <c r="E14259">
        <v>5461</v>
      </c>
    </row>
    <row r="14260" spans="1:5">
      <c r="A14260" t="s">
        <v>59</v>
      </c>
      <c r="B14260">
        <v>2015</v>
      </c>
      <c r="C14260">
        <v>46</v>
      </c>
      <c r="D14260">
        <v>51</v>
      </c>
      <c r="E14260">
        <v>18532</v>
      </c>
    </row>
    <row r="14261" spans="1:5">
      <c r="A14261" t="s">
        <v>60</v>
      </c>
      <c r="B14261">
        <v>2015</v>
      </c>
      <c r="C14261">
        <v>46</v>
      </c>
      <c r="D14261">
        <v>23</v>
      </c>
      <c r="E14261">
        <v>7112</v>
      </c>
    </row>
    <row r="14262" spans="1:5">
      <c r="A14262" t="s">
        <v>61</v>
      </c>
      <c r="B14262">
        <v>2015</v>
      </c>
      <c r="C14262">
        <v>46</v>
      </c>
      <c r="D14262">
        <v>24</v>
      </c>
      <c r="E14262">
        <v>5126</v>
      </c>
    </row>
    <row r="14263" spans="1:5">
      <c r="A14263" t="s">
        <v>64</v>
      </c>
      <c r="B14263">
        <v>2015</v>
      </c>
      <c r="C14263">
        <v>46</v>
      </c>
      <c r="D14263">
        <v>8</v>
      </c>
      <c r="E14263">
        <v>4596</v>
      </c>
    </row>
    <row r="14264" spans="1:5">
      <c r="A14264" t="s">
        <v>63</v>
      </c>
      <c r="B14264">
        <v>2015</v>
      </c>
      <c r="C14264">
        <v>46</v>
      </c>
      <c r="D14264">
        <v>2</v>
      </c>
      <c r="E14264">
        <v>768</v>
      </c>
    </row>
    <row r="14265" spans="1:5">
      <c r="A14265" t="s">
        <v>62</v>
      </c>
      <c r="B14265">
        <v>2015</v>
      </c>
      <c r="C14265">
        <v>46</v>
      </c>
      <c r="D14265">
        <v>80</v>
      </c>
      <c r="E14265">
        <v>99419</v>
      </c>
    </row>
    <row r="14266" spans="1:5">
      <c r="A14266" t="s">
        <v>6</v>
      </c>
      <c r="B14266">
        <v>2015</v>
      </c>
      <c r="C14266">
        <v>47</v>
      </c>
      <c r="D14266">
        <v>26</v>
      </c>
      <c r="E14266">
        <v>7279</v>
      </c>
    </row>
    <row r="14267" spans="1:5">
      <c r="A14267" t="s">
        <v>12</v>
      </c>
      <c r="B14267">
        <v>2015</v>
      </c>
      <c r="C14267">
        <v>47</v>
      </c>
      <c r="D14267">
        <v>6</v>
      </c>
      <c r="E14267">
        <v>832</v>
      </c>
    </row>
    <row r="14268" spans="1:5">
      <c r="A14268" t="s">
        <v>13</v>
      </c>
      <c r="B14268">
        <v>2015</v>
      </c>
      <c r="C14268">
        <v>47</v>
      </c>
      <c r="D14268">
        <v>59</v>
      </c>
      <c r="E14268">
        <v>18414</v>
      </c>
    </row>
    <row r="14269" spans="1:5">
      <c r="A14269" t="s">
        <v>14</v>
      </c>
      <c r="B14269">
        <v>2015</v>
      </c>
      <c r="C14269">
        <v>47</v>
      </c>
      <c r="D14269">
        <v>15</v>
      </c>
      <c r="E14269">
        <v>3222</v>
      </c>
    </row>
    <row r="14270" spans="1:5">
      <c r="A14270" t="s">
        <v>15</v>
      </c>
      <c r="B14270">
        <v>2015</v>
      </c>
      <c r="C14270">
        <v>47</v>
      </c>
      <c r="D14270">
        <v>153</v>
      </c>
      <c r="E14270">
        <v>28641</v>
      </c>
    </row>
    <row r="14271" spans="1:5">
      <c r="A14271" t="s">
        <v>16</v>
      </c>
      <c r="B14271">
        <v>2015</v>
      </c>
      <c r="C14271">
        <v>47</v>
      </c>
      <c r="D14271">
        <v>5</v>
      </c>
      <c r="E14271">
        <v>2276</v>
      </c>
    </row>
    <row r="14272" spans="1:5">
      <c r="A14272" t="s">
        <v>17</v>
      </c>
      <c r="B14272">
        <v>2015</v>
      </c>
      <c r="C14272">
        <v>47</v>
      </c>
      <c r="D14272">
        <v>16</v>
      </c>
      <c r="E14272">
        <v>2240</v>
      </c>
    </row>
    <row r="14273" spans="1:5">
      <c r="A14273" t="s">
        <v>18</v>
      </c>
      <c r="B14273">
        <v>2015</v>
      </c>
      <c r="C14273">
        <v>47</v>
      </c>
      <c r="D14273">
        <v>15</v>
      </c>
      <c r="E14273">
        <v>2679</v>
      </c>
    </row>
    <row r="14274" spans="1:5">
      <c r="A14274" t="s">
        <v>19</v>
      </c>
      <c r="B14274">
        <v>2015</v>
      </c>
      <c r="C14274">
        <v>47</v>
      </c>
      <c r="D14274">
        <v>2</v>
      </c>
      <c r="E14274">
        <v>1359</v>
      </c>
    </row>
    <row r="14275" spans="1:5">
      <c r="A14275" t="s">
        <v>20</v>
      </c>
      <c r="B14275">
        <v>2015</v>
      </c>
      <c r="C14275">
        <v>47</v>
      </c>
      <c r="D14275">
        <v>0</v>
      </c>
      <c r="E14275">
        <v>0</v>
      </c>
    </row>
    <row r="14276" spans="1:5">
      <c r="A14276" t="s">
        <v>21</v>
      </c>
      <c r="B14276">
        <v>2015</v>
      </c>
      <c r="C14276">
        <v>47</v>
      </c>
      <c r="D14276">
        <v>31</v>
      </c>
      <c r="E14276">
        <v>20930</v>
      </c>
    </row>
    <row r="14277" spans="1:5">
      <c r="A14277" t="s">
        <v>22</v>
      </c>
      <c r="B14277">
        <v>2015</v>
      </c>
      <c r="C14277">
        <v>47</v>
      </c>
      <c r="D14277">
        <v>16</v>
      </c>
      <c r="E14277">
        <v>1208</v>
      </c>
    </row>
    <row r="14278" spans="1:5">
      <c r="A14278" t="s">
        <v>23</v>
      </c>
      <c r="B14278">
        <v>2015</v>
      </c>
      <c r="C14278">
        <v>47</v>
      </c>
      <c r="D14278">
        <v>9</v>
      </c>
      <c r="E14278">
        <v>2332</v>
      </c>
    </row>
    <row r="14279" spans="1:5">
      <c r="A14279" t="s">
        <v>24</v>
      </c>
      <c r="B14279">
        <v>2015</v>
      </c>
      <c r="C14279">
        <v>47</v>
      </c>
      <c r="D14279">
        <v>78</v>
      </c>
      <c r="E14279">
        <v>40525</v>
      </c>
    </row>
    <row r="14280" spans="1:5">
      <c r="A14280" t="s">
        <v>25</v>
      </c>
      <c r="B14280">
        <v>2015</v>
      </c>
      <c r="C14280">
        <v>47</v>
      </c>
      <c r="D14280">
        <v>31</v>
      </c>
      <c r="E14280">
        <v>3769</v>
      </c>
    </row>
    <row r="14281" spans="1:5">
      <c r="A14281" t="s">
        <v>26</v>
      </c>
      <c r="B14281">
        <v>2015</v>
      </c>
      <c r="C14281">
        <v>47</v>
      </c>
      <c r="D14281">
        <v>8</v>
      </c>
      <c r="E14281">
        <v>1161</v>
      </c>
    </row>
    <row r="14282" spans="1:5">
      <c r="A14282" t="s">
        <v>27</v>
      </c>
      <c r="B14282">
        <v>2015</v>
      </c>
      <c r="C14282">
        <v>47</v>
      </c>
      <c r="D14282">
        <v>35</v>
      </c>
      <c r="E14282">
        <v>5690</v>
      </c>
    </row>
    <row r="14283" spans="1:5">
      <c r="A14283" t="s">
        <v>28</v>
      </c>
      <c r="B14283">
        <v>2015</v>
      </c>
      <c r="C14283">
        <v>47</v>
      </c>
      <c r="D14283">
        <v>31</v>
      </c>
      <c r="E14283">
        <v>22897</v>
      </c>
    </row>
    <row r="14284" spans="1:5">
      <c r="A14284" t="s">
        <v>29</v>
      </c>
      <c r="B14284">
        <v>2015</v>
      </c>
      <c r="C14284">
        <v>47</v>
      </c>
      <c r="D14284">
        <v>79</v>
      </c>
      <c r="E14284">
        <v>42302</v>
      </c>
    </row>
    <row r="14285" spans="1:5">
      <c r="A14285" t="s">
        <v>30</v>
      </c>
      <c r="B14285">
        <v>2015</v>
      </c>
      <c r="C14285">
        <v>47</v>
      </c>
      <c r="D14285">
        <v>28</v>
      </c>
      <c r="E14285">
        <v>3923</v>
      </c>
    </row>
    <row r="14286" spans="1:5">
      <c r="A14286" t="s">
        <v>31</v>
      </c>
      <c r="B14286">
        <v>2015</v>
      </c>
      <c r="C14286">
        <v>47</v>
      </c>
      <c r="D14286">
        <v>30</v>
      </c>
      <c r="E14286">
        <v>5303</v>
      </c>
    </row>
    <row r="14287" spans="1:5">
      <c r="A14287" t="s">
        <v>32</v>
      </c>
      <c r="B14287">
        <v>2015</v>
      </c>
      <c r="C14287">
        <v>47</v>
      </c>
      <c r="D14287">
        <v>42</v>
      </c>
      <c r="E14287">
        <v>16912</v>
      </c>
    </row>
    <row r="14288" spans="1:5">
      <c r="A14288" t="s">
        <v>33</v>
      </c>
      <c r="B14288">
        <v>2015</v>
      </c>
      <c r="C14288">
        <v>47</v>
      </c>
      <c r="D14288">
        <v>68</v>
      </c>
      <c r="E14288">
        <v>18944</v>
      </c>
    </row>
    <row r="14289" spans="1:5">
      <c r="A14289" t="s">
        <v>34</v>
      </c>
      <c r="B14289">
        <v>2015</v>
      </c>
      <c r="C14289">
        <v>47</v>
      </c>
      <c r="D14289">
        <v>14</v>
      </c>
      <c r="E14289">
        <v>3747</v>
      </c>
    </row>
    <row r="14290" spans="1:5">
      <c r="A14290" t="s">
        <v>35</v>
      </c>
      <c r="B14290">
        <v>2015</v>
      </c>
      <c r="C14290">
        <v>47</v>
      </c>
      <c r="D14290">
        <v>53</v>
      </c>
      <c r="E14290">
        <v>17113</v>
      </c>
    </row>
    <row r="14291" spans="1:5">
      <c r="A14291" t="s">
        <v>36</v>
      </c>
      <c r="B14291">
        <v>2015</v>
      </c>
      <c r="C14291">
        <v>47</v>
      </c>
      <c r="D14291">
        <v>18</v>
      </c>
      <c r="E14291">
        <v>5196</v>
      </c>
    </row>
    <row r="14292" spans="1:5">
      <c r="A14292" t="s">
        <v>37</v>
      </c>
      <c r="B14292">
        <v>2015</v>
      </c>
      <c r="C14292">
        <v>47</v>
      </c>
      <c r="D14292">
        <v>9</v>
      </c>
      <c r="E14292">
        <v>2563</v>
      </c>
    </row>
    <row r="14293" spans="1:5">
      <c r="A14293" t="s">
        <v>38</v>
      </c>
      <c r="B14293">
        <v>2015</v>
      </c>
      <c r="C14293">
        <v>47</v>
      </c>
      <c r="D14293">
        <v>17</v>
      </c>
      <c r="E14293">
        <v>2438</v>
      </c>
    </row>
    <row r="14294" spans="1:5">
      <c r="A14294" t="s">
        <v>39</v>
      </c>
      <c r="B14294">
        <v>2015</v>
      </c>
      <c r="C14294">
        <v>47</v>
      </c>
      <c r="D14294">
        <v>28</v>
      </c>
      <c r="E14294">
        <v>10651</v>
      </c>
    </row>
    <row r="14295" spans="1:5">
      <c r="A14295" t="s">
        <v>40</v>
      </c>
      <c r="B14295">
        <v>2015</v>
      </c>
      <c r="C14295">
        <v>47</v>
      </c>
      <c r="D14295">
        <v>20</v>
      </c>
      <c r="E14295">
        <v>2785</v>
      </c>
    </row>
    <row r="14296" spans="1:5">
      <c r="A14296" t="s">
        <v>41</v>
      </c>
      <c r="B14296">
        <v>2015</v>
      </c>
      <c r="C14296">
        <v>47</v>
      </c>
      <c r="D14296">
        <v>14</v>
      </c>
      <c r="E14296">
        <v>2976</v>
      </c>
    </row>
    <row r="14297" spans="1:5">
      <c r="A14297" t="s">
        <v>42</v>
      </c>
      <c r="B14297">
        <v>2015</v>
      </c>
      <c r="C14297">
        <v>47</v>
      </c>
      <c r="D14297">
        <v>27</v>
      </c>
      <c r="E14297">
        <v>9963</v>
      </c>
    </row>
    <row r="14298" spans="1:5">
      <c r="A14298" t="s">
        <v>43</v>
      </c>
      <c r="B14298">
        <v>2015</v>
      </c>
      <c r="C14298">
        <v>47</v>
      </c>
      <c r="D14298">
        <v>83</v>
      </c>
      <c r="E14298">
        <v>7970</v>
      </c>
    </row>
    <row r="14299" spans="1:5">
      <c r="A14299" t="s">
        <v>44</v>
      </c>
      <c r="B14299">
        <v>2015</v>
      </c>
      <c r="C14299">
        <v>47</v>
      </c>
      <c r="D14299">
        <v>52</v>
      </c>
      <c r="E14299">
        <v>9596</v>
      </c>
    </row>
    <row r="14300" spans="1:5">
      <c r="A14300" t="s">
        <v>45</v>
      </c>
      <c r="B14300">
        <v>2015</v>
      </c>
      <c r="C14300">
        <v>47</v>
      </c>
      <c r="D14300">
        <v>8</v>
      </c>
      <c r="E14300">
        <v>683</v>
      </c>
    </row>
    <row r="14301" spans="1:5">
      <c r="A14301" t="s">
        <v>46</v>
      </c>
      <c r="B14301">
        <v>2015</v>
      </c>
      <c r="C14301">
        <v>47</v>
      </c>
      <c r="D14301">
        <v>71</v>
      </c>
      <c r="E14301">
        <v>12618</v>
      </c>
    </row>
    <row r="14302" spans="1:5">
      <c r="A14302" t="s">
        <v>47</v>
      </c>
      <c r="B14302">
        <v>2015</v>
      </c>
      <c r="C14302">
        <v>47</v>
      </c>
      <c r="D14302">
        <v>27</v>
      </c>
      <c r="E14302">
        <v>4751</v>
      </c>
    </row>
    <row r="14303" spans="1:5">
      <c r="A14303" t="s">
        <v>48</v>
      </c>
      <c r="B14303">
        <v>2015</v>
      </c>
      <c r="C14303">
        <v>47</v>
      </c>
      <c r="D14303">
        <v>14</v>
      </c>
      <c r="E14303">
        <v>2776</v>
      </c>
    </row>
    <row r="14304" spans="1:5">
      <c r="A14304" t="s">
        <v>49</v>
      </c>
      <c r="B14304">
        <v>2015</v>
      </c>
      <c r="C14304">
        <v>47</v>
      </c>
      <c r="D14304">
        <v>55</v>
      </c>
      <c r="E14304">
        <v>10840</v>
      </c>
    </row>
    <row r="14305" spans="1:5">
      <c r="A14305" t="s">
        <v>50</v>
      </c>
      <c r="B14305">
        <v>2015</v>
      </c>
      <c r="C14305">
        <v>47</v>
      </c>
      <c r="D14305">
        <v>17</v>
      </c>
      <c r="E14305">
        <v>3751</v>
      </c>
    </row>
    <row r="14306" spans="1:5">
      <c r="A14306" t="s">
        <v>51</v>
      </c>
      <c r="B14306">
        <v>2015</v>
      </c>
      <c r="C14306">
        <v>47</v>
      </c>
      <c r="D14306">
        <v>12</v>
      </c>
      <c r="E14306">
        <v>3139</v>
      </c>
    </row>
    <row r="14307" spans="1:5">
      <c r="A14307" t="s">
        <v>52</v>
      </c>
      <c r="B14307">
        <v>2015</v>
      </c>
      <c r="C14307">
        <v>47</v>
      </c>
      <c r="D14307">
        <v>34</v>
      </c>
      <c r="E14307">
        <v>7459</v>
      </c>
    </row>
    <row r="14308" spans="1:5">
      <c r="A14308" t="s">
        <v>53</v>
      </c>
      <c r="B14308">
        <v>2015</v>
      </c>
      <c r="C14308">
        <v>47</v>
      </c>
      <c r="D14308">
        <v>53</v>
      </c>
      <c r="E14308">
        <v>6959</v>
      </c>
    </row>
    <row r="14309" spans="1:5">
      <c r="A14309" t="s">
        <v>54</v>
      </c>
      <c r="B14309">
        <v>2015</v>
      </c>
      <c r="C14309">
        <v>47</v>
      </c>
      <c r="D14309">
        <v>122</v>
      </c>
      <c r="E14309">
        <v>22248</v>
      </c>
    </row>
    <row r="14310" spans="1:5">
      <c r="A14310" t="s">
        <v>55</v>
      </c>
      <c r="B14310">
        <v>2015</v>
      </c>
      <c r="C14310">
        <v>47</v>
      </c>
      <c r="D14310">
        <v>42</v>
      </c>
      <c r="E14310">
        <v>16244</v>
      </c>
    </row>
    <row r="14311" spans="1:5">
      <c r="A14311" t="s">
        <v>56</v>
      </c>
      <c r="B14311">
        <v>2015</v>
      </c>
      <c r="C14311">
        <v>47</v>
      </c>
      <c r="D14311">
        <v>11</v>
      </c>
      <c r="E14311">
        <v>2447</v>
      </c>
    </row>
    <row r="14312" spans="1:5">
      <c r="A14312" t="s">
        <v>57</v>
      </c>
      <c r="B14312">
        <v>2015</v>
      </c>
      <c r="C14312">
        <v>47</v>
      </c>
      <c r="D14312">
        <v>129</v>
      </c>
      <c r="E14312">
        <v>84049</v>
      </c>
    </row>
    <row r="14313" spans="1:5">
      <c r="A14313" t="s">
        <v>58</v>
      </c>
      <c r="B14313">
        <v>2015</v>
      </c>
      <c r="C14313">
        <v>47</v>
      </c>
      <c r="D14313">
        <v>46</v>
      </c>
      <c r="E14313">
        <v>2676</v>
      </c>
    </row>
    <row r="14314" spans="1:5">
      <c r="A14314" t="s">
        <v>59</v>
      </c>
      <c r="B14314">
        <v>2015</v>
      </c>
      <c r="C14314">
        <v>47</v>
      </c>
      <c r="D14314">
        <v>52</v>
      </c>
      <c r="E14314">
        <v>13921</v>
      </c>
    </row>
    <row r="14315" spans="1:5">
      <c r="A14315" t="s">
        <v>60</v>
      </c>
      <c r="B14315">
        <v>2015</v>
      </c>
      <c r="C14315">
        <v>47</v>
      </c>
      <c r="D14315">
        <v>23</v>
      </c>
      <c r="E14315">
        <v>4563</v>
      </c>
    </row>
    <row r="14316" spans="1:5">
      <c r="A14316" t="s">
        <v>61</v>
      </c>
      <c r="B14316">
        <v>2015</v>
      </c>
      <c r="C14316">
        <v>47</v>
      </c>
      <c r="D14316">
        <v>22</v>
      </c>
      <c r="E14316">
        <v>3389</v>
      </c>
    </row>
    <row r="14317" spans="1:5">
      <c r="A14317" t="s">
        <v>64</v>
      </c>
      <c r="B14317">
        <v>2015</v>
      </c>
      <c r="C14317">
        <v>47</v>
      </c>
      <c r="D14317">
        <v>9</v>
      </c>
      <c r="E14317">
        <v>5028</v>
      </c>
    </row>
    <row r="14318" spans="1:5">
      <c r="A14318" t="s">
        <v>63</v>
      </c>
      <c r="B14318">
        <v>2015</v>
      </c>
      <c r="C14318">
        <v>47</v>
      </c>
      <c r="D14318">
        <v>2</v>
      </c>
      <c r="E14318">
        <v>739</v>
      </c>
    </row>
    <row r="14319" spans="1:5">
      <c r="A14319" t="s">
        <v>62</v>
      </c>
      <c r="B14319">
        <v>2015</v>
      </c>
      <c r="C14319">
        <v>47</v>
      </c>
      <c r="D14319">
        <v>80</v>
      </c>
      <c r="E14319">
        <v>90819</v>
      </c>
    </row>
    <row r="14320" spans="1:5">
      <c r="A14320" t="s">
        <v>6</v>
      </c>
      <c r="B14320">
        <v>2015</v>
      </c>
      <c r="C14320">
        <v>48</v>
      </c>
      <c r="D14320">
        <v>27</v>
      </c>
      <c r="E14320">
        <v>12023</v>
      </c>
    </row>
    <row r="14321" spans="1:5">
      <c r="A14321" t="s">
        <v>12</v>
      </c>
      <c r="B14321">
        <v>2015</v>
      </c>
      <c r="C14321">
        <v>48</v>
      </c>
      <c r="D14321">
        <v>6</v>
      </c>
      <c r="E14321">
        <v>984</v>
      </c>
    </row>
    <row r="14322" spans="1:5">
      <c r="A14322" t="s">
        <v>13</v>
      </c>
      <c r="B14322">
        <v>2015</v>
      </c>
      <c r="C14322">
        <v>48</v>
      </c>
      <c r="D14322">
        <v>57</v>
      </c>
      <c r="E14322">
        <v>23575</v>
      </c>
    </row>
    <row r="14323" spans="1:5">
      <c r="A14323" t="s">
        <v>14</v>
      </c>
      <c r="B14323">
        <v>2015</v>
      </c>
      <c r="C14323">
        <v>48</v>
      </c>
      <c r="D14323">
        <v>15</v>
      </c>
      <c r="E14323">
        <v>5203</v>
      </c>
    </row>
    <row r="14324" spans="1:5">
      <c r="A14324" t="s">
        <v>15</v>
      </c>
      <c r="B14324">
        <v>2015</v>
      </c>
      <c r="C14324">
        <v>48</v>
      </c>
      <c r="D14324">
        <v>152</v>
      </c>
      <c r="E14324">
        <v>46274</v>
      </c>
    </row>
    <row r="14325" spans="1:5">
      <c r="A14325" t="s">
        <v>16</v>
      </c>
      <c r="B14325">
        <v>2015</v>
      </c>
      <c r="C14325">
        <v>48</v>
      </c>
      <c r="D14325">
        <v>6</v>
      </c>
      <c r="E14325">
        <v>3490</v>
      </c>
    </row>
    <row r="14326" spans="1:5">
      <c r="A14326" t="s">
        <v>17</v>
      </c>
      <c r="B14326">
        <v>2015</v>
      </c>
      <c r="C14326">
        <v>48</v>
      </c>
      <c r="D14326">
        <v>23</v>
      </c>
      <c r="E14326">
        <v>6797</v>
      </c>
    </row>
    <row r="14327" spans="1:5">
      <c r="A14327" t="s">
        <v>18</v>
      </c>
      <c r="B14327">
        <v>2015</v>
      </c>
      <c r="C14327">
        <v>48</v>
      </c>
      <c r="D14327">
        <v>17</v>
      </c>
      <c r="E14327">
        <v>4038</v>
      </c>
    </row>
    <row r="14328" spans="1:5">
      <c r="A14328" t="s">
        <v>19</v>
      </c>
      <c r="B14328">
        <v>2015</v>
      </c>
      <c r="C14328">
        <v>48</v>
      </c>
      <c r="D14328">
        <v>2</v>
      </c>
      <c r="E14328">
        <v>3086</v>
      </c>
    </row>
    <row r="14329" spans="1:5">
      <c r="A14329" t="s">
        <v>20</v>
      </c>
      <c r="B14329">
        <v>2015</v>
      </c>
      <c r="C14329">
        <v>48</v>
      </c>
      <c r="D14329">
        <v>0</v>
      </c>
      <c r="E14329">
        <v>0</v>
      </c>
    </row>
    <row r="14330" spans="1:5">
      <c r="A14330" t="s">
        <v>21</v>
      </c>
      <c r="B14330">
        <v>2015</v>
      </c>
      <c r="C14330">
        <v>48</v>
      </c>
      <c r="D14330">
        <v>30</v>
      </c>
      <c r="E14330">
        <v>32841</v>
      </c>
    </row>
    <row r="14331" spans="1:5">
      <c r="A14331" t="s">
        <v>22</v>
      </c>
      <c r="B14331">
        <v>2015</v>
      </c>
      <c r="C14331">
        <v>48</v>
      </c>
      <c r="D14331">
        <v>15</v>
      </c>
      <c r="E14331">
        <v>1746</v>
      </c>
    </row>
    <row r="14332" spans="1:5">
      <c r="A14332" t="s">
        <v>23</v>
      </c>
      <c r="B14332">
        <v>2015</v>
      </c>
      <c r="C14332">
        <v>48</v>
      </c>
      <c r="D14332">
        <v>9</v>
      </c>
      <c r="E14332">
        <v>2935</v>
      </c>
    </row>
    <row r="14333" spans="1:5">
      <c r="A14333" t="s">
        <v>24</v>
      </c>
      <c r="B14333">
        <v>2015</v>
      </c>
      <c r="C14333">
        <v>48</v>
      </c>
      <c r="D14333">
        <v>81</v>
      </c>
      <c r="E14333">
        <v>51760</v>
      </c>
    </row>
    <row r="14334" spans="1:5">
      <c r="A14334" t="s">
        <v>25</v>
      </c>
      <c r="B14334">
        <v>2015</v>
      </c>
      <c r="C14334">
        <v>48</v>
      </c>
      <c r="D14334">
        <v>30</v>
      </c>
      <c r="E14334">
        <v>6621</v>
      </c>
    </row>
    <row r="14335" spans="1:5">
      <c r="A14335" t="s">
        <v>26</v>
      </c>
      <c r="B14335">
        <v>2015</v>
      </c>
      <c r="C14335">
        <v>48</v>
      </c>
      <c r="D14335">
        <v>8</v>
      </c>
      <c r="E14335">
        <v>2255</v>
      </c>
    </row>
    <row r="14336" spans="1:5">
      <c r="A14336" t="s">
        <v>27</v>
      </c>
      <c r="B14336">
        <v>2015</v>
      </c>
      <c r="C14336">
        <v>48</v>
      </c>
      <c r="D14336">
        <v>34</v>
      </c>
      <c r="E14336">
        <v>7374</v>
      </c>
    </row>
    <row r="14337" spans="1:5">
      <c r="A14337" t="s">
        <v>28</v>
      </c>
      <c r="B14337">
        <v>2015</v>
      </c>
      <c r="C14337">
        <v>48</v>
      </c>
      <c r="D14337">
        <v>37</v>
      </c>
      <c r="E14337">
        <v>27797</v>
      </c>
    </row>
    <row r="14338" spans="1:5">
      <c r="A14338" t="s">
        <v>29</v>
      </c>
      <c r="B14338">
        <v>2015</v>
      </c>
      <c r="C14338">
        <v>48</v>
      </c>
      <c r="D14338">
        <v>80</v>
      </c>
      <c r="E14338">
        <v>44370</v>
      </c>
    </row>
    <row r="14339" spans="1:5">
      <c r="A14339" t="s">
        <v>30</v>
      </c>
      <c r="B14339">
        <v>2015</v>
      </c>
      <c r="C14339">
        <v>48</v>
      </c>
      <c r="D14339">
        <v>28</v>
      </c>
      <c r="E14339">
        <v>5067</v>
      </c>
    </row>
    <row r="14340" spans="1:5">
      <c r="A14340" t="s">
        <v>31</v>
      </c>
      <c r="B14340">
        <v>2015</v>
      </c>
      <c r="C14340">
        <v>48</v>
      </c>
      <c r="D14340">
        <v>31</v>
      </c>
      <c r="E14340">
        <v>7484</v>
      </c>
    </row>
    <row r="14341" spans="1:5">
      <c r="A14341" t="s">
        <v>32</v>
      </c>
      <c r="B14341">
        <v>2015</v>
      </c>
      <c r="C14341">
        <v>48</v>
      </c>
      <c r="D14341">
        <v>46</v>
      </c>
      <c r="E14341">
        <v>25220</v>
      </c>
    </row>
    <row r="14342" spans="1:5">
      <c r="A14342" t="s">
        <v>33</v>
      </c>
      <c r="B14342">
        <v>2015</v>
      </c>
      <c r="C14342">
        <v>48</v>
      </c>
      <c r="D14342">
        <v>68</v>
      </c>
      <c r="E14342">
        <v>24174</v>
      </c>
    </row>
    <row r="14343" spans="1:5">
      <c r="A14343" t="s">
        <v>34</v>
      </c>
      <c r="B14343">
        <v>2015</v>
      </c>
      <c r="C14343">
        <v>48</v>
      </c>
      <c r="D14343">
        <v>17</v>
      </c>
      <c r="E14343">
        <v>5540</v>
      </c>
    </row>
    <row r="14344" spans="1:5">
      <c r="A14344" t="s">
        <v>35</v>
      </c>
      <c r="B14344">
        <v>2015</v>
      </c>
      <c r="C14344">
        <v>48</v>
      </c>
      <c r="D14344">
        <v>51</v>
      </c>
      <c r="E14344">
        <v>20248</v>
      </c>
    </row>
    <row r="14345" spans="1:5">
      <c r="A14345" t="s">
        <v>36</v>
      </c>
      <c r="B14345">
        <v>2015</v>
      </c>
      <c r="C14345">
        <v>48</v>
      </c>
      <c r="D14345">
        <v>20</v>
      </c>
      <c r="E14345">
        <v>8042</v>
      </c>
    </row>
    <row r="14346" spans="1:5">
      <c r="A14346" t="s">
        <v>37</v>
      </c>
      <c r="B14346">
        <v>2015</v>
      </c>
      <c r="C14346">
        <v>48</v>
      </c>
      <c r="D14346">
        <v>10</v>
      </c>
      <c r="E14346">
        <v>3837</v>
      </c>
    </row>
    <row r="14347" spans="1:5">
      <c r="A14347" t="s">
        <v>38</v>
      </c>
      <c r="B14347">
        <v>2015</v>
      </c>
      <c r="C14347">
        <v>48</v>
      </c>
      <c r="D14347">
        <v>16</v>
      </c>
      <c r="E14347">
        <v>3426</v>
      </c>
    </row>
    <row r="14348" spans="1:5">
      <c r="A14348" t="s">
        <v>39</v>
      </c>
      <c r="B14348">
        <v>2015</v>
      </c>
      <c r="C14348">
        <v>48</v>
      </c>
      <c r="D14348">
        <v>28</v>
      </c>
      <c r="E14348">
        <v>13724</v>
      </c>
    </row>
    <row r="14349" spans="1:5">
      <c r="A14349" t="s">
        <v>40</v>
      </c>
      <c r="B14349">
        <v>2015</v>
      </c>
      <c r="C14349">
        <v>48</v>
      </c>
      <c r="D14349">
        <v>23</v>
      </c>
      <c r="E14349">
        <v>4958</v>
      </c>
    </row>
    <row r="14350" spans="1:5">
      <c r="A14350" t="s">
        <v>41</v>
      </c>
      <c r="B14350">
        <v>2015</v>
      </c>
      <c r="C14350">
        <v>48</v>
      </c>
      <c r="D14350">
        <v>15</v>
      </c>
      <c r="E14350">
        <v>6888</v>
      </c>
    </row>
    <row r="14351" spans="1:5">
      <c r="A14351" t="s">
        <v>42</v>
      </c>
      <c r="B14351">
        <v>2015</v>
      </c>
      <c r="C14351">
        <v>48</v>
      </c>
      <c r="D14351">
        <v>27</v>
      </c>
      <c r="E14351">
        <v>12391</v>
      </c>
    </row>
    <row r="14352" spans="1:5">
      <c r="A14352" t="s">
        <v>43</v>
      </c>
      <c r="B14352">
        <v>2015</v>
      </c>
      <c r="C14352">
        <v>48</v>
      </c>
      <c r="D14352">
        <v>80</v>
      </c>
      <c r="E14352">
        <v>11931</v>
      </c>
    </row>
    <row r="14353" spans="1:5">
      <c r="A14353" t="s">
        <v>44</v>
      </c>
      <c r="B14353">
        <v>2015</v>
      </c>
      <c r="C14353">
        <v>48</v>
      </c>
      <c r="D14353">
        <v>53</v>
      </c>
      <c r="E14353">
        <v>17215</v>
      </c>
    </row>
    <row r="14354" spans="1:5">
      <c r="A14354" t="s">
        <v>45</v>
      </c>
      <c r="B14354">
        <v>2015</v>
      </c>
      <c r="C14354">
        <v>48</v>
      </c>
      <c r="D14354">
        <v>7</v>
      </c>
      <c r="E14354">
        <v>895</v>
      </c>
    </row>
    <row r="14355" spans="1:5">
      <c r="A14355" t="s">
        <v>46</v>
      </c>
      <c r="B14355">
        <v>2015</v>
      </c>
      <c r="C14355">
        <v>48</v>
      </c>
      <c r="D14355">
        <v>72</v>
      </c>
      <c r="E14355">
        <v>20091</v>
      </c>
    </row>
    <row r="14356" spans="1:5">
      <c r="A14356" t="s">
        <v>47</v>
      </c>
      <c r="B14356">
        <v>2015</v>
      </c>
      <c r="C14356">
        <v>48</v>
      </c>
      <c r="D14356">
        <v>27</v>
      </c>
      <c r="E14356">
        <v>6300</v>
      </c>
    </row>
    <row r="14357" spans="1:5">
      <c r="A14357" t="s">
        <v>48</v>
      </c>
      <c r="B14357">
        <v>2015</v>
      </c>
      <c r="C14357">
        <v>48</v>
      </c>
      <c r="D14357">
        <v>16</v>
      </c>
      <c r="E14357">
        <v>4680</v>
      </c>
    </row>
    <row r="14358" spans="1:5">
      <c r="A14358" t="s">
        <v>49</v>
      </c>
      <c r="B14358">
        <v>2015</v>
      </c>
      <c r="C14358">
        <v>48</v>
      </c>
      <c r="D14358">
        <v>55</v>
      </c>
      <c r="E14358">
        <v>16043</v>
      </c>
    </row>
    <row r="14359" spans="1:5">
      <c r="A14359" t="s">
        <v>50</v>
      </c>
      <c r="B14359">
        <v>2015</v>
      </c>
      <c r="C14359">
        <v>48</v>
      </c>
      <c r="D14359">
        <v>17</v>
      </c>
      <c r="E14359">
        <v>6208</v>
      </c>
    </row>
    <row r="14360" spans="1:5">
      <c r="A14360" t="s">
        <v>51</v>
      </c>
      <c r="B14360">
        <v>2015</v>
      </c>
      <c r="C14360">
        <v>48</v>
      </c>
      <c r="D14360">
        <v>12</v>
      </c>
      <c r="E14360">
        <v>4575</v>
      </c>
    </row>
    <row r="14361" spans="1:5">
      <c r="A14361" t="s">
        <v>52</v>
      </c>
      <c r="B14361">
        <v>2015</v>
      </c>
      <c r="C14361">
        <v>48</v>
      </c>
      <c r="D14361">
        <v>33</v>
      </c>
      <c r="E14361">
        <v>8407</v>
      </c>
    </row>
    <row r="14362" spans="1:5">
      <c r="A14362" t="s">
        <v>53</v>
      </c>
      <c r="B14362">
        <v>2015</v>
      </c>
      <c r="C14362">
        <v>48</v>
      </c>
      <c r="D14362">
        <v>50</v>
      </c>
      <c r="E14362">
        <v>9129</v>
      </c>
    </row>
    <row r="14363" spans="1:5">
      <c r="A14363" t="s">
        <v>54</v>
      </c>
      <c r="B14363">
        <v>2015</v>
      </c>
      <c r="C14363">
        <v>48</v>
      </c>
      <c r="D14363">
        <v>122</v>
      </c>
      <c r="E14363">
        <v>31813</v>
      </c>
    </row>
    <row r="14364" spans="1:5">
      <c r="A14364" t="s">
        <v>55</v>
      </c>
      <c r="B14364">
        <v>2015</v>
      </c>
      <c r="C14364">
        <v>48</v>
      </c>
      <c r="D14364">
        <v>43</v>
      </c>
      <c r="E14364">
        <v>20753</v>
      </c>
    </row>
    <row r="14365" spans="1:5">
      <c r="A14365" t="s">
        <v>56</v>
      </c>
      <c r="B14365">
        <v>2015</v>
      </c>
      <c r="C14365">
        <v>48</v>
      </c>
      <c r="D14365">
        <v>11</v>
      </c>
      <c r="E14365">
        <v>3374</v>
      </c>
    </row>
    <row r="14366" spans="1:5">
      <c r="A14366" t="s">
        <v>57</v>
      </c>
      <c r="B14366">
        <v>2015</v>
      </c>
      <c r="C14366">
        <v>48</v>
      </c>
      <c r="D14366">
        <v>133</v>
      </c>
      <c r="E14366">
        <v>93814</v>
      </c>
    </row>
    <row r="14367" spans="1:5">
      <c r="A14367" t="s">
        <v>58</v>
      </c>
      <c r="B14367">
        <v>2015</v>
      </c>
      <c r="C14367">
        <v>48</v>
      </c>
      <c r="D14367">
        <v>46</v>
      </c>
      <c r="E14367">
        <v>5254</v>
      </c>
    </row>
    <row r="14368" spans="1:5">
      <c r="A14368" t="s">
        <v>59</v>
      </c>
      <c r="B14368">
        <v>2015</v>
      </c>
      <c r="C14368">
        <v>48</v>
      </c>
      <c r="D14368">
        <v>52</v>
      </c>
      <c r="E14368">
        <v>17957</v>
      </c>
    </row>
    <row r="14369" spans="1:5">
      <c r="A14369" t="s">
        <v>60</v>
      </c>
      <c r="B14369">
        <v>2015</v>
      </c>
      <c r="C14369">
        <v>48</v>
      </c>
      <c r="D14369">
        <v>24</v>
      </c>
      <c r="E14369">
        <v>6432</v>
      </c>
    </row>
    <row r="14370" spans="1:5">
      <c r="A14370" t="s">
        <v>61</v>
      </c>
      <c r="B14370">
        <v>2015</v>
      </c>
      <c r="C14370">
        <v>48</v>
      </c>
      <c r="D14370">
        <v>22</v>
      </c>
      <c r="E14370">
        <v>4634</v>
      </c>
    </row>
    <row r="14371" spans="1:5">
      <c r="A14371" t="s">
        <v>64</v>
      </c>
      <c r="B14371">
        <v>2015</v>
      </c>
      <c r="C14371">
        <v>48</v>
      </c>
      <c r="D14371">
        <v>9</v>
      </c>
      <c r="E14371">
        <v>5040</v>
      </c>
    </row>
    <row r="14372" spans="1:5">
      <c r="A14372" t="s">
        <v>63</v>
      </c>
      <c r="B14372">
        <v>2015</v>
      </c>
      <c r="C14372">
        <v>48</v>
      </c>
      <c r="D14372">
        <v>2</v>
      </c>
      <c r="E14372">
        <v>768</v>
      </c>
    </row>
    <row r="14373" spans="1:5">
      <c r="A14373" t="s">
        <v>62</v>
      </c>
      <c r="B14373">
        <v>2015</v>
      </c>
      <c r="C14373">
        <v>48</v>
      </c>
      <c r="D14373">
        <v>90</v>
      </c>
      <c r="E14373">
        <v>104129</v>
      </c>
    </row>
    <row r="14374" spans="1:5">
      <c r="A14374" t="s">
        <v>6</v>
      </c>
      <c r="B14374">
        <v>2015</v>
      </c>
      <c r="C14374">
        <v>49</v>
      </c>
      <c r="D14374">
        <v>26</v>
      </c>
      <c r="E14374">
        <v>12269</v>
      </c>
    </row>
    <row r="14375" spans="1:5">
      <c r="A14375" t="s">
        <v>12</v>
      </c>
      <c r="B14375">
        <v>2015</v>
      </c>
      <c r="C14375">
        <v>49</v>
      </c>
      <c r="D14375">
        <v>6</v>
      </c>
      <c r="E14375">
        <v>1006</v>
      </c>
    </row>
    <row r="14376" spans="1:5">
      <c r="A14376" t="s">
        <v>13</v>
      </c>
      <c r="B14376">
        <v>2015</v>
      </c>
      <c r="C14376">
        <v>49</v>
      </c>
      <c r="D14376">
        <v>56</v>
      </c>
      <c r="E14376">
        <v>21722</v>
      </c>
    </row>
    <row r="14377" spans="1:5">
      <c r="A14377" t="s">
        <v>14</v>
      </c>
      <c r="B14377">
        <v>2015</v>
      </c>
      <c r="C14377">
        <v>49</v>
      </c>
      <c r="D14377">
        <v>15</v>
      </c>
      <c r="E14377">
        <v>4902</v>
      </c>
    </row>
    <row r="14378" spans="1:5">
      <c r="A14378" t="s">
        <v>15</v>
      </c>
      <c r="B14378">
        <v>2015</v>
      </c>
      <c r="C14378">
        <v>49</v>
      </c>
      <c r="D14378">
        <v>152</v>
      </c>
      <c r="E14378">
        <v>45292</v>
      </c>
    </row>
    <row r="14379" spans="1:5">
      <c r="A14379" t="s">
        <v>16</v>
      </c>
      <c r="B14379">
        <v>2015</v>
      </c>
      <c r="C14379">
        <v>49</v>
      </c>
      <c r="D14379">
        <v>6</v>
      </c>
      <c r="E14379">
        <v>3817</v>
      </c>
    </row>
    <row r="14380" spans="1:5">
      <c r="A14380" t="s">
        <v>17</v>
      </c>
      <c r="B14380">
        <v>2015</v>
      </c>
      <c r="C14380">
        <v>49</v>
      </c>
      <c r="D14380">
        <v>26</v>
      </c>
      <c r="E14380">
        <v>6557</v>
      </c>
    </row>
    <row r="14381" spans="1:5">
      <c r="A14381" t="s">
        <v>18</v>
      </c>
      <c r="B14381">
        <v>2015</v>
      </c>
      <c r="C14381">
        <v>49</v>
      </c>
      <c r="D14381">
        <v>17</v>
      </c>
      <c r="E14381">
        <v>4045</v>
      </c>
    </row>
    <row r="14382" spans="1:5">
      <c r="A14382" t="s">
        <v>19</v>
      </c>
      <c r="B14382">
        <v>2015</v>
      </c>
      <c r="C14382">
        <v>49</v>
      </c>
      <c r="D14382">
        <v>2</v>
      </c>
      <c r="E14382">
        <v>2617</v>
      </c>
    </row>
    <row r="14383" spans="1:5">
      <c r="A14383" t="s">
        <v>20</v>
      </c>
      <c r="B14383">
        <v>2015</v>
      </c>
      <c r="C14383">
        <v>49</v>
      </c>
      <c r="D14383">
        <v>0</v>
      </c>
      <c r="E14383">
        <v>0</v>
      </c>
    </row>
    <row r="14384" spans="1:5">
      <c r="A14384" t="s">
        <v>21</v>
      </c>
      <c r="B14384">
        <v>2015</v>
      </c>
      <c r="C14384">
        <v>49</v>
      </c>
      <c r="D14384">
        <v>29</v>
      </c>
      <c r="E14384">
        <v>31241</v>
      </c>
    </row>
    <row r="14385" spans="1:5">
      <c r="A14385" t="s">
        <v>22</v>
      </c>
      <c r="B14385">
        <v>2015</v>
      </c>
      <c r="C14385">
        <v>49</v>
      </c>
      <c r="D14385">
        <v>15</v>
      </c>
      <c r="E14385">
        <v>1638</v>
      </c>
    </row>
    <row r="14386" spans="1:5">
      <c r="A14386" t="s">
        <v>23</v>
      </c>
      <c r="B14386">
        <v>2015</v>
      </c>
      <c r="C14386">
        <v>49</v>
      </c>
      <c r="D14386">
        <v>9</v>
      </c>
      <c r="E14386">
        <v>2730</v>
      </c>
    </row>
    <row r="14387" spans="1:5">
      <c r="A14387" t="s">
        <v>24</v>
      </c>
      <c r="B14387">
        <v>2015</v>
      </c>
      <c r="C14387">
        <v>49</v>
      </c>
      <c r="D14387">
        <v>81</v>
      </c>
      <c r="E14387">
        <v>51779</v>
      </c>
    </row>
    <row r="14388" spans="1:5">
      <c r="A14388" t="s">
        <v>25</v>
      </c>
      <c r="B14388">
        <v>2015</v>
      </c>
      <c r="C14388">
        <v>49</v>
      </c>
      <c r="D14388">
        <v>30</v>
      </c>
      <c r="E14388">
        <v>6659</v>
      </c>
    </row>
    <row r="14389" spans="1:5">
      <c r="A14389" t="s">
        <v>26</v>
      </c>
      <c r="B14389">
        <v>2015</v>
      </c>
      <c r="C14389">
        <v>49</v>
      </c>
      <c r="D14389">
        <v>10</v>
      </c>
      <c r="E14389">
        <v>2629</v>
      </c>
    </row>
    <row r="14390" spans="1:5">
      <c r="A14390" t="s">
        <v>27</v>
      </c>
      <c r="B14390">
        <v>2015</v>
      </c>
      <c r="C14390">
        <v>49</v>
      </c>
      <c r="D14390">
        <v>34</v>
      </c>
      <c r="E14390">
        <v>7108</v>
      </c>
    </row>
    <row r="14391" spans="1:5">
      <c r="A14391" t="s">
        <v>28</v>
      </c>
      <c r="B14391">
        <v>2015</v>
      </c>
      <c r="C14391">
        <v>49</v>
      </c>
      <c r="D14391">
        <v>35</v>
      </c>
      <c r="E14391">
        <v>27426</v>
      </c>
    </row>
    <row r="14392" spans="1:5">
      <c r="A14392" t="s">
        <v>29</v>
      </c>
      <c r="B14392">
        <v>2015</v>
      </c>
      <c r="C14392">
        <v>49</v>
      </c>
      <c r="D14392">
        <v>74</v>
      </c>
      <c r="E14392">
        <v>45424</v>
      </c>
    </row>
    <row r="14393" spans="1:5">
      <c r="A14393" t="s">
        <v>30</v>
      </c>
      <c r="B14393">
        <v>2015</v>
      </c>
      <c r="C14393">
        <v>49</v>
      </c>
      <c r="D14393">
        <v>27</v>
      </c>
      <c r="E14393">
        <v>5624</v>
      </c>
    </row>
    <row r="14394" spans="1:5">
      <c r="A14394" t="s">
        <v>31</v>
      </c>
      <c r="B14394">
        <v>2015</v>
      </c>
      <c r="C14394">
        <v>49</v>
      </c>
      <c r="D14394">
        <v>32</v>
      </c>
      <c r="E14394">
        <v>7373</v>
      </c>
    </row>
    <row r="14395" spans="1:5">
      <c r="A14395" t="s">
        <v>32</v>
      </c>
      <c r="B14395">
        <v>2015</v>
      </c>
      <c r="C14395">
        <v>49</v>
      </c>
      <c r="D14395">
        <v>46</v>
      </c>
      <c r="E14395">
        <v>24901</v>
      </c>
    </row>
    <row r="14396" spans="1:5">
      <c r="A14396" t="s">
        <v>33</v>
      </c>
      <c r="B14396">
        <v>2015</v>
      </c>
      <c r="C14396">
        <v>49</v>
      </c>
      <c r="D14396">
        <v>70</v>
      </c>
      <c r="E14396">
        <v>25439</v>
      </c>
    </row>
    <row r="14397" spans="1:5">
      <c r="A14397" t="s">
        <v>34</v>
      </c>
      <c r="B14397">
        <v>2015</v>
      </c>
      <c r="C14397">
        <v>49</v>
      </c>
      <c r="D14397">
        <v>17</v>
      </c>
      <c r="E14397">
        <v>6165</v>
      </c>
    </row>
    <row r="14398" spans="1:5">
      <c r="A14398" t="s">
        <v>35</v>
      </c>
      <c r="B14398">
        <v>2015</v>
      </c>
      <c r="C14398">
        <v>49</v>
      </c>
      <c r="D14398">
        <v>52</v>
      </c>
      <c r="E14398">
        <v>20791</v>
      </c>
    </row>
    <row r="14399" spans="1:5">
      <c r="A14399" t="s">
        <v>36</v>
      </c>
      <c r="B14399">
        <v>2015</v>
      </c>
      <c r="C14399">
        <v>49</v>
      </c>
      <c r="D14399">
        <v>19</v>
      </c>
      <c r="E14399">
        <v>7695</v>
      </c>
    </row>
    <row r="14400" spans="1:5">
      <c r="A14400" t="s">
        <v>37</v>
      </c>
      <c r="B14400">
        <v>2015</v>
      </c>
      <c r="C14400">
        <v>49</v>
      </c>
      <c r="D14400">
        <v>9</v>
      </c>
      <c r="E14400">
        <v>3785</v>
      </c>
    </row>
    <row r="14401" spans="1:5">
      <c r="A14401" t="s">
        <v>38</v>
      </c>
      <c r="B14401">
        <v>2015</v>
      </c>
      <c r="C14401">
        <v>49</v>
      </c>
      <c r="D14401">
        <v>17</v>
      </c>
      <c r="E14401">
        <v>3121</v>
      </c>
    </row>
    <row r="14402" spans="1:5">
      <c r="A14402" t="s">
        <v>39</v>
      </c>
      <c r="B14402">
        <v>2015</v>
      </c>
      <c r="C14402">
        <v>49</v>
      </c>
      <c r="D14402">
        <v>28</v>
      </c>
      <c r="E14402">
        <v>13236</v>
      </c>
    </row>
    <row r="14403" spans="1:5">
      <c r="A14403" t="s">
        <v>40</v>
      </c>
      <c r="B14403">
        <v>2015</v>
      </c>
      <c r="C14403">
        <v>49</v>
      </c>
      <c r="D14403">
        <v>23</v>
      </c>
      <c r="E14403">
        <v>4956</v>
      </c>
    </row>
    <row r="14404" spans="1:5">
      <c r="A14404" t="s">
        <v>41</v>
      </c>
      <c r="B14404">
        <v>2015</v>
      </c>
      <c r="C14404">
        <v>49</v>
      </c>
      <c r="D14404">
        <v>16</v>
      </c>
      <c r="E14404">
        <v>7402</v>
      </c>
    </row>
    <row r="14405" spans="1:5">
      <c r="A14405" t="s">
        <v>42</v>
      </c>
      <c r="B14405">
        <v>2015</v>
      </c>
      <c r="C14405">
        <v>49</v>
      </c>
      <c r="D14405">
        <v>27</v>
      </c>
      <c r="E14405">
        <v>12082</v>
      </c>
    </row>
    <row r="14406" spans="1:5">
      <c r="A14406" t="s">
        <v>43</v>
      </c>
      <c r="B14406">
        <v>2015</v>
      </c>
      <c r="C14406">
        <v>49</v>
      </c>
      <c r="D14406">
        <v>77</v>
      </c>
      <c r="E14406">
        <v>11762</v>
      </c>
    </row>
    <row r="14407" spans="1:5">
      <c r="A14407" t="s">
        <v>44</v>
      </c>
      <c r="B14407">
        <v>2015</v>
      </c>
      <c r="C14407">
        <v>49</v>
      </c>
      <c r="D14407">
        <v>49</v>
      </c>
      <c r="E14407">
        <v>13857</v>
      </c>
    </row>
    <row r="14408" spans="1:5">
      <c r="A14408" t="s">
        <v>45</v>
      </c>
      <c r="B14408">
        <v>2015</v>
      </c>
      <c r="C14408">
        <v>49</v>
      </c>
      <c r="D14408">
        <v>7</v>
      </c>
      <c r="E14408">
        <v>871</v>
      </c>
    </row>
    <row r="14409" spans="1:5">
      <c r="A14409" t="s">
        <v>46</v>
      </c>
      <c r="B14409">
        <v>2015</v>
      </c>
      <c r="C14409">
        <v>49</v>
      </c>
      <c r="D14409">
        <v>72</v>
      </c>
      <c r="E14409">
        <v>19347</v>
      </c>
    </row>
    <row r="14410" spans="1:5">
      <c r="A14410" t="s">
        <v>47</v>
      </c>
      <c r="B14410">
        <v>2015</v>
      </c>
      <c r="C14410">
        <v>49</v>
      </c>
      <c r="D14410">
        <v>25</v>
      </c>
      <c r="E14410">
        <v>5592</v>
      </c>
    </row>
    <row r="14411" spans="1:5">
      <c r="A14411" t="s">
        <v>48</v>
      </c>
      <c r="B14411">
        <v>2015</v>
      </c>
      <c r="C14411">
        <v>49</v>
      </c>
      <c r="D14411">
        <v>21</v>
      </c>
      <c r="E14411">
        <v>4330</v>
      </c>
    </row>
    <row r="14412" spans="1:5">
      <c r="A14412" t="s">
        <v>49</v>
      </c>
      <c r="B14412">
        <v>2015</v>
      </c>
      <c r="C14412">
        <v>49</v>
      </c>
      <c r="D14412">
        <v>55</v>
      </c>
      <c r="E14412">
        <v>14552</v>
      </c>
    </row>
    <row r="14413" spans="1:5">
      <c r="A14413" t="s">
        <v>50</v>
      </c>
      <c r="B14413">
        <v>2015</v>
      </c>
      <c r="C14413">
        <v>49</v>
      </c>
      <c r="D14413">
        <v>17</v>
      </c>
      <c r="E14413">
        <v>6158</v>
      </c>
    </row>
    <row r="14414" spans="1:5">
      <c r="A14414" t="s">
        <v>51</v>
      </c>
      <c r="B14414">
        <v>2015</v>
      </c>
      <c r="C14414">
        <v>49</v>
      </c>
      <c r="D14414">
        <v>10</v>
      </c>
      <c r="E14414">
        <v>3506</v>
      </c>
    </row>
    <row r="14415" spans="1:5">
      <c r="A14415" t="s">
        <v>52</v>
      </c>
      <c r="B14415">
        <v>2015</v>
      </c>
      <c r="C14415">
        <v>49</v>
      </c>
      <c r="D14415">
        <v>34</v>
      </c>
      <c r="E14415">
        <v>8991</v>
      </c>
    </row>
    <row r="14416" spans="1:5">
      <c r="A14416" t="s">
        <v>53</v>
      </c>
      <c r="B14416">
        <v>2015</v>
      </c>
      <c r="C14416">
        <v>49</v>
      </c>
      <c r="D14416">
        <v>47</v>
      </c>
      <c r="E14416">
        <v>7403</v>
      </c>
    </row>
    <row r="14417" spans="1:5">
      <c r="A14417" t="s">
        <v>54</v>
      </c>
      <c r="B14417">
        <v>2015</v>
      </c>
      <c r="C14417">
        <v>49</v>
      </c>
      <c r="D14417">
        <v>119</v>
      </c>
      <c r="E14417">
        <v>29361</v>
      </c>
    </row>
    <row r="14418" spans="1:5">
      <c r="A14418" t="s">
        <v>55</v>
      </c>
      <c r="B14418">
        <v>2015</v>
      </c>
      <c r="C14418">
        <v>49</v>
      </c>
      <c r="D14418">
        <v>44</v>
      </c>
      <c r="E14418">
        <v>20112</v>
      </c>
    </row>
    <row r="14419" spans="1:5">
      <c r="A14419" t="s">
        <v>56</v>
      </c>
      <c r="B14419">
        <v>2015</v>
      </c>
      <c r="C14419">
        <v>49</v>
      </c>
      <c r="D14419">
        <v>11</v>
      </c>
      <c r="E14419">
        <v>3257</v>
      </c>
    </row>
    <row r="14420" spans="1:5">
      <c r="A14420" t="s">
        <v>57</v>
      </c>
      <c r="B14420">
        <v>2015</v>
      </c>
      <c r="C14420">
        <v>49</v>
      </c>
      <c r="D14420">
        <v>133</v>
      </c>
      <c r="E14420">
        <v>93482</v>
      </c>
    </row>
    <row r="14421" spans="1:5">
      <c r="A14421" t="s">
        <v>58</v>
      </c>
      <c r="B14421">
        <v>2015</v>
      </c>
      <c r="C14421">
        <v>49</v>
      </c>
      <c r="D14421">
        <v>45</v>
      </c>
      <c r="E14421">
        <v>5425</v>
      </c>
    </row>
    <row r="14422" spans="1:5">
      <c r="A14422" t="s">
        <v>59</v>
      </c>
      <c r="B14422">
        <v>2015</v>
      </c>
      <c r="C14422">
        <v>49</v>
      </c>
      <c r="D14422">
        <v>50</v>
      </c>
      <c r="E14422">
        <v>18053</v>
      </c>
    </row>
    <row r="14423" spans="1:5">
      <c r="A14423" t="s">
        <v>60</v>
      </c>
      <c r="B14423">
        <v>2015</v>
      </c>
      <c r="C14423">
        <v>49</v>
      </c>
      <c r="D14423">
        <v>24</v>
      </c>
      <c r="E14423">
        <v>3970</v>
      </c>
    </row>
    <row r="14424" spans="1:5">
      <c r="A14424" t="s">
        <v>61</v>
      </c>
      <c r="B14424">
        <v>2015</v>
      </c>
      <c r="C14424">
        <v>49</v>
      </c>
      <c r="D14424">
        <v>21</v>
      </c>
      <c r="E14424">
        <v>4616</v>
      </c>
    </row>
    <row r="14425" spans="1:5">
      <c r="A14425" t="s">
        <v>64</v>
      </c>
      <c r="B14425">
        <v>2015</v>
      </c>
      <c r="C14425">
        <v>49</v>
      </c>
      <c r="D14425">
        <v>8</v>
      </c>
      <c r="E14425">
        <v>4772</v>
      </c>
    </row>
    <row r="14426" spans="1:5">
      <c r="A14426" t="s">
        <v>63</v>
      </c>
      <c r="B14426">
        <v>2015</v>
      </c>
      <c r="C14426">
        <v>49</v>
      </c>
      <c r="D14426">
        <v>2</v>
      </c>
      <c r="E14426">
        <v>786</v>
      </c>
    </row>
    <row r="14427" spans="1:5">
      <c r="A14427" t="s">
        <v>62</v>
      </c>
      <c r="B14427">
        <v>2015</v>
      </c>
      <c r="C14427">
        <v>49</v>
      </c>
      <c r="D14427">
        <v>88</v>
      </c>
      <c r="E14427">
        <v>104434</v>
      </c>
    </row>
    <row r="14428" spans="1:5">
      <c r="A14428" t="s">
        <v>6</v>
      </c>
      <c r="B14428">
        <v>2015</v>
      </c>
      <c r="C14428">
        <v>50</v>
      </c>
      <c r="D14428">
        <v>25</v>
      </c>
      <c r="E14428">
        <v>10640</v>
      </c>
    </row>
    <row r="14429" spans="1:5">
      <c r="A14429" t="s">
        <v>12</v>
      </c>
      <c r="B14429">
        <v>2015</v>
      </c>
      <c r="C14429">
        <v>50</v>
      </c>
      <c r="D14429">
        <v>6</v>
      </c>
      <c r="E14429">
        <v>884</v>
      </c>
    </row>
    <row r="14430" spans="1:5">
      <c r="A14430" t="s">
        <v>13</v>
      </c>
      <c r="B14430">
        <v>2015</v>
      </c>
      <c r="C14430">
        <v>50</v>
      </c>
      <c r="D14430">
        <v>52</v>
      </c>
      <c r="E14430">
        <v>19571</v>
      </c>
    </row>
    <row r="14431" spans="1:5">
      <c r="A14431" t="s">
        <v>14</v>
      </c>
      <c r="B14431">
        <v>2015</v>
      </c>
      <c r="C14431">
        <v>50</v>
      </c>
      <c r="D14431">
        <v>15</v>
      </c>
      <c r="E14431">
        <v>4412</v>
      </c>
    </row>
    <row r="14432" spans="1:5">
      <c r="A14432" t="s">
        <v>15</v>
      </c>
      <c r="B14432">
        <v>2015</v>
      </c>
      <c r="C14432">
        <v>50</v>
      </c>
      <c r="D14432">
        <v>149</v>
      </c>
      <c r="E14432">
        <v>39444</v>
      </c>
    </row>
    <row r="14433" spans="1:5">
      <c r="A14433" t="s">
        <v>16</v>
      </c>
      <c r="B14433">
        <v>2015</v>
      </c>
      <c r="C14433">
        <v>50</v>
      </c>
      <c r="D14433">
        <v>5</v>
      </c>
      <c r="E14433">
        <v>3542</v>
      </c>
    </row>
    <row r="14434" spans="1:5">
      <c r="A14434" t="s">
        <v>17</v>
      </c>
      <c r="B14434">
        <v>2015</v>
      </c>
      <c r="C14434">
        <v>50</v>
      </c>
      <c r="D14434">
        <v>21</v>
      </c>
      <c r="E14434">
        <v>4499</v>
      </c>
    </row>
    <row r="14435" spans="1:5">
      <c r="A14435" t="s">
        <v>18</v>
      </c>
      <c r="B14435">
        <v>2015</v>
      </c>
      <c r="C14435">
        <v>50</v>
      </c>
      <c r="D14435">
        <v>17</v>
      </c>
      <c r="E14435">
        <v>4159</v>
      </c>
    </row>
    <row r="14436" spans="1:5">
      <c r="A14436" t="s">
        <v>19</v>
      </c>
      <c r="B14436">
        <v>2015</v>
      </c>
      <c r="C14436">
        <v>50</v>
      </c>
      <c r="D14436">
        <v>2</v>
      </c>
      <c r="E14436">
        <v>2666</v>
      </c>
    </row>
    <row r="14437" spans="1:5">
      <c r="A14437" t="s">
        <v>20</v>
      </c>
      <c r="B14437">
        <v>2015</v>
      </c>
      <c r="C14437">
        <v>50</v>
      </c>
      <c r="D14437">
        <v>0</v>
      </c>
      <c r="E14437">
        <v>0</v>
      </c>
    </row>
    <row r="14438" spans="1:5">
      <c r="A14438" t="s">
        <v>21</v>
      </c>
      <c r="B14438">
        <v>2015</v>
      </c>
      <c r="C14438">
        <v>50</v>
      </c>
      <c r="D14438">
        <v>30</v>
      </c>
      <c r="E14438">
        <v>34213</v>
      </c>
    </row>
    <row r="14439" spans="1:5">
      <c r="A14439" t="s">
        <v>22</v>
      </c>
      <c r="B14439">
        <v>2015</v>
      </c>
      <c r="C14439">
        <v>50</v>
      </c>
      <c r="D14439">
        <v>14</v>
      </c>
      <c r="E14439">
        <v>1469</v>
      </c>
    </row>
    <row r="14440" spans="1:5">
      <c r="A14440" t="s">
        <v>23</v>
      </c>
      <c r="B14440">
        <v>2015</v>
      </c>
      <c r="C14440">
        <v>50</v>
      </c>
      <c r="D14440">
        <v>9</v>
      </c>
      <c r="E14440">
        <v>2712</v>
      </c>
    </row>
    <row r="14441" spans="1:5">
      <c r="A14441" t="s">
        <v>24</v>
      </c>
      <c r="B14441">
        <v>2015</v>
      </c>
      <c r="C14441">
        <v>50</v>
      </c>
      <c r="D14441">
        <v>79</v>
      </c>
      <c r="E14441">
        <v>46511</v>
      </c>
    </row>
    <row r="14442" spans="1:5">
      <c r="A14442" t="s">
        <v>25</v>
      </c>
      <c r="B14442">
        <v>2015</v>
      </c>
      <c r="C14442">
        <v>50</v>
      </c>
      <c r="D14442">
        <v>30</v>
      </c>
      <c r="E14442">
        <v>5600</v>
      </c>
    </row>
    <row r="14443" spans="1:5">
      <c r="A14443" t="s">
        <v>26</v>
      </c>
      <c r="B14443">
        <v>2015</v>
      </c>
      <c r="C14443">
        <v>50</v>
      </c>
      <c r="D14443">
        <v>10</v>
      </c>
      <c r="E14443">
        <v>2159</v>
      </c>
    </row>
    <row r="14444" spans="1:5">
      <c r="A14444" t="s">
        <v>27</v>
      </c>
      <c r="B14444">
        <v>2015</v>
      </c>
      <c r="C14444">
        <v>50</v>
      </c>
      <c r="D14444">
        <v>34</v>
      </c>
      <c r="E14444">
        <v>6746</v>
      </c>
    </row>
    <row r="14445" spans="1:5">
      <c r="A14445" t="s">
        <v>28</v>
      </c>
      <c r="B14445">
        <v>2015</v>
      </c>
      <c r="C14445">
        <v>50</v>
      </c>
      <c r="D14445">
        <v>37</v>
      </c>
      <c r="E14445">
        <v>27571</v>
      </c>
    </row>
    <row r="14446" spans="1:5">
      <c r="A14446" t="s">
        <v>29</v>
      </c>
      <c r="B14446">
        <v>2015</v>
      </c>
      <c r="C14446">
        <v>50</v>
      </c>
      <c r="D14446">
        <v>72</v>
      </c>
      <c r="E14446">
        <v>42827</v>
      </c>
    </row>
    <row r="14447" spans="1:5">
      <c r="A14447" t="s">
        <v>30</v>
      </c>
      <c r="B14447">
        <v>2015</v>
      </c>
      <c r="C14447">
        <v>50</v>
      </c>
      <c r="D14447">
        <v>28</v>
      </c>
      <c r="E14447">
        <v>5344</v>
      </c>
    </row>
    <row r="14448" spans="1:5">
      <c r="A14448" t="s">
        <v>31</v>
      </c>
      <c r="B14448">
        <v>2015</v>
      </c>
      <c r="C14448">
        <v>50</v>
      </c>
      <c r="D14448">
        <v>33</v>
      </c>
      <c r="E14448">
        <v>7397</v>
      </c>
    </row>
    <row r="14449" spans="1:5">
      <c r="A14449" t="s">
        <v>32</v>
      </c>
      <c r="B14449">
        <v>2015</v>
      </c>
      <c r="C14449">
        <v>50</v>
      </c>
      <c r="D14449">
        <v>45</v>
      </c>
      <c r="E14449">
        <v>24244</v>
      </c>
    </row>
    <row r="14450" spans="1:5">
      <c r="A14450" t="s">
        <v>33</v>
      </c>
      <c r="B14450">
        <v>2015</v>
      </c>
      <c r="C14450">
        <v>50</v>
      </c>
      <c r="D14450">
        <v>70</v>
      </c>
      <c r="E14450">
        <v>21320</v>
      </c>
    </row>
    <row r="14451" spans="1:5">
      <c r="A14451" t="s">
        <v>34</v>
      </c>
      <c r="B14451">
        <v>2015</v>
      </c>
      <c r="C14451">
        <v>50</v>
      </c>
      <c r="D14451">
        <v>18</v>
      </c>
      <c r="E14451">
        <v>5506</v>
      </c>
    </row>
    <row r="14452" spans="1:5">
      <c r="A14452" t="s">
        <v>35</v>
      </c>
      <c r="B14452">
        <v>2015</v>
      </c>
      <c r="C14452">
        <v>50</v>
      </c>
      <c r="D14452">
        <v>51</v>
      </c>
      <c r="E14452">
        <v>17448</v>
      </c>
    </row>
    <row r="14453" spans="1:5">
      <c r="A14453" t="s">
        <v>36</v>
      </c>
      <c r="B14453">
        <v>2015</v>
      </c>
      <c r="C14453">
        <v>50</v>
      </c>
      <c r="D14453">
        <v>20</v>
      </c>
      <c r="E14453">
        <v>7127</v>
      </c>
    </row>
    <row r="14454" spans="1:5">
      <c r="A14454" t="s">
        <v>37</v>
      </c>
      <c r="B14454">
        <v>2015</v>
      </c>
      <c r="C14454">
        <v>50</v>
      </c>
      <c r="D14454">
        <v>8</v>
      </c>
      <c r="E14454">
        <v>2839</v>
      </c>
    </row>
    <row r="14455" spans="1:5">
      <c r="A14455" t="s">
        <v>38</v>
      </c>
      <c r="B14455">
        <v>2015</v>
      </c>
      <c r="C14455">
        <v>50</v>
      </c>
      <c r="D14455">
        <v>17</v>
      </c>
      <c r="E14455">
        <v>3300</v>
      </c>
    </row>
    <row r="14456" spans="1:5">
      <c r="A14456" t="s">
        <v>39</v>
      </c>
      <c r="B14456">
        <v>2015</v>
      </c>
      <c r="C14456">
        <v>50</v>
      </c>
      <c r="D14456">
        <v>28</v>
      </c>
      <c r="E14456">
        <v>12958</v>
      </c>
    </row>
    <row r="14457" spans="1:5">
      <c r="A14457" t="s">
        <v>40</v>
      </c>
      <c r="B14457">
        <v>2015</v>
      </c>
      <c r="C14457">
        <v>50</v>
      </c>
      <c r="D14457">
        <v>21</v>
      </c>
      <c r="E14457">
        <v>4748</v>
      </c>
    </row>
    <row r="14458" spans="1:5">
      <c r="A14458" t="s">
        <v>41</v>
      </c>
      <c r="B14458">
        <v>2015</v>
      </c>
      <c r="C14458">
        <v>50</v>
      </c>
      <c r="D14458">
        <v>15</v>
      </c>
      <c r="E14458">
        <v>6548</v>
      </c>
    </row>
    <row r="14459" spans="1:5">
      <c r="A14459" t="s">
        <v>42</v>
      </c>
      <c r="B14459">
        <v>2015</v>
      </c>
      <c r="C14459">
        <v>50</v>
      </c>
      <c r="D14459">
        <v>24</v>
      </c>
      <c r="E14459">
        <v>10321</v>
      </c>
    </row>
    <row r="14460" spans="1:5">
      <c r="A14460" t="s">
        <v>43</v>
      </c>
      <c r="B14460">
        <v>2015</v>
      </c>
      <c r="C14460">
        <v>50</v>
      </c>
      <c r="D14460">
        <v>80</v>
      </c>
      <c r="E14460">
        <v>10278</v>
      </c>
    </row>
    <row r="14461" spans="1:5">
      <c r="A14461" t="s">
        <v>44</v>
      </c>
      <c r="B14461">
        <v>2015</v>
      </c>
      <c r="C14461">
        <v>50</v>
      </c>
      <c r="D14461">
        <v>48</v>
      </c>
      <c r="E14461">
        <v>12378</v>
      </c>
    </row>
    <row r="14462" spans="1:5">
      <c r="A14462" t="s">
        <v>45</v>
      </c>
      <c r="B14462">
        <v>2015</v>
      </c>
      <c r="C14462">
        <v>50</v>
      </c>
      <c r="D14462">
        <v>6</v>
      </c>
      <c r="E14462">
        <v>797</v>
      </c>
    </row>
    <row r="14463" spans="1:5">
      <c r="A14463" t="s">
        <v>46</v>
      </c>
      <c r="B14463">
        <v>2015</v>
      </c>
      <c r="C14463">
        <v>50</v>
      </c>
      <c r="D14463">
        <v>71</v>
      </c>
      <c r="E14463">
        <v>18402</v>
      </c>
    </row>
    <row r="14464" spans="1:5">
      <c r="A14464" t="s">
        <v>47</v>
      </c>
      <c r="B14464">
        <v>2015</v>
      </c>
      <c r="C14464">
        <v>50</v>
      </c>
      <c r="D14464">
        <v>24</v>
      </c>
      <c r="E14464">
        <v>5370</v>
      </c>
    </row>
    <row r="14465" spans="1:5">
      <c r="A14465" t="s">
        <v>48</v>
      </c>
      <c r="B14465">
        <v>2015</v>
      </c>
      <c r="C14465">
        <v>50</v>
      </c>
      <c r="D14465">
        <v>14</v>
      </c>
      <c r="E14465">
        <v>3208</v>
      </c>
    </row>
    <row r="14466" spans="1:5">
      <c r="A14466" t="s">
        <v>49</v>
      </c>
      <c r="B14466">
        <v>2015</v>
      </c>
      <c r="C14466">
        <v>50</v>
      </c>
      <c r="D14466">
        <v>54</v>
      </c>
      <c r="E14466">
        <v>13435</v>
      </c>
    </row>
    <row r="14467" spans="1:5">
      <c r="A14467" t="s">
        <v>50</v>
      </c>
      <c r="B14467">
        <v>2015</v>
      </c>
      <c r="C14467">
        <v>50</v>
      </c>
      <c r="D14467">
        <v>17</v>
      </c>
      <c r="E14467">
        <v>5689</v>
      </c>
    </row>
    <row r="14468" spans="1:5">
      <c r="A14468" t="s">
        <v>51</v>
      </c>
      <c r="B14468">
        <v>2015</v>
      </c>
      <c r="C14468">
        <v>50</v>
      </c>
      <c r="D14468">
        <v>10</v>
      </c>
      <c r="E14468">
        <v>3380</v>
      </c>
    </row>
    <row r="14469" spans="1:5">
      <c r="A14469" t="s">
        <v>52</v>
      </c>
      <c r="B14469">
        <v>2015</v>
      </c>
      <c r="C14469">
        <v>50</v>
      </c>
      <c r="D14469">
        <v>34</v>
      </c>
      <c r="E14469">
        <v>8632</v>
      </c>
    </row>
    <row r="14470" spans="1:5">
      <c r="A14470" t="s">
        <v>53</v>
      </c>
      <c r="B14470">
        <v>2015</v>
      </c>
      <c r="C14470">
        <v>50</v>
      </c>
      <c r="D14470">
        <v>50</v>
      </c>
      <c r="E14470">
        <v>8272</v>
      </c>
    </row>
    <row r="14471" spans="1:5">
      <c r="A14471" t="s">
        <v>54</v>
      </c>
      <c r="B14471">
        <v>2015</v>
      </c>
      <c r="C14471">
        <v>50</v>
      </c>
      <c r="D14471">
        <v>121</v>
      </c>
      <c r="E14471">
        <v>29773</v>
      </c>
    </row>
    <row r="14472" spans="1:5">
      <c r="A14472" t="s">
        <v>55</v>
      </c>
      <c r="B14472">
        <v>2015</v>
      </c>
      <c r="C14472">
        <v>50</v>
      </c>
      <c r="D14472">
        <v>42</v>
      </c>
      <c r="E14472">
        <v>18576</v>
      </c>
    </row>
    <row r="14473" spans="1:5">
      <c r="A14473" t="s">
        <v>56</v>
      </c>
      <c r="B14473">
        <v>2015</v>
      </c>
      <c r="C14473">
        <v>50</v>
      </c>
      <c r="D14473">
        <v>10</v>
      </c>
      <c r="E14473">
        <v>2848</v>
      </c>
    </row>
    <row r="14474" spans="1:5">
      <c r="A14474" t="s">
        <v>57</v>
      </c>
      <c r="B14474">
        <v>2015</v>
      </c>
      <c r="C14474">
        <v>50</v>
      </c>
      <c r="D14474">
        <v>131</v>
      </c>
      <c r="E14474">
        <v>92538</v>
      </c>
    </row>
    <row r="14475" spans="1:5">
      <c r="A14475" t="s">
        <v>58</v>
      </c>
      <c r="B14475">
        <v>2015</v>
      </c>
      <c r="C14475">
        <v>50</v>
      </c>
      <c r="D14475">
        <v>46</v>
      </c>
      <c r="E14475">
        <v>4855</v>
      </c>
    </row>
    <row r="14476" spans="1:5">
      <c r="A14476" t="s">
        <v>59</v>
      </c>
      <c r="B14476">
        <v>2015</v>
      </c>
      <c r="C14476">
        <v>50</v>
      </c>
      <c r="D14476">
        <v>51</v>
      </c>
      <c r="E14476">
        <v>18183</v>
      </c>
    </row>
    <row r="14477" spans="1:5">
      <c r="A14477" t="s">
        <v>60</v>
      </c>
      <c r="B14477">
        <v>2015</v>
      </c>
      <c r="C14477">
        <v>50</v>
      </c>
      <c r="D14477">
        <v>24</v>
      </c>
      <c r="E14477">
        <v>6559</v>
      </c>
    </row>
    <row r="14478" spans="1:5">
      <c r="A14478" t="s">
        <v>61</v>
      </c>
      <c r="B14478">
        <v>2015</v>
      </c>
      <c r="C14478">
        <v>50</v>
      </c>
      <c r="D14478">
        <v>24</v>
      </c>
      <c r="E14478">
        <v>4810</v>
      </c>
    </row>
    <row r="14479" spans="1:5">
      <c r="A14479" t="s">
        <v>64</v>
      </c>
      <c r="B14479">
        <v>2015</v>
      </c>
      <c r="C14479">
        <v>50</v>
      </c>
      <c r="D14479">
        <v>9</v>
      </c>
      <c r="E14479">
        <v>4962</v>
      </c>
    </row>
    <row r="14480" spans="1:5">
      <c r="A14480" t="s">
        <v>63</v>
      </c>
      <c r="B14480">
        <v>2015</v>
      </c>
      <c r="C14480">
        <v>50</v>
      </c>
      <c r="D14480">
        <v>2</v>
      </c>
      <c r="E14480">
        <v>804</v>
      </c>
    </row>
    <row r="14481" spans="1:5">
      <c r="A14481" t="s">
        <v>62</v>
      </c>
      <c r="B14481">
        <v>2015</v>
      </c>
      <c r="C14481">
        <v>50</v>
      </c>
      <c r="D14481">
        <v>91</v>
      </c>
      <c r="E14481">
        <v>104725</v>
      </c>
    </row>
    <row r="14482" spans="1:5">
      <c r="A14482" t="s">
        <v>6</v>
      </c>
      <c r="B14482">
        <v>2015</v>
      </c>
      <c r="C14482">
        <v>51</v>
      </c>
      <c r="D14482">
        <v>26</v>
      </c>
      <c r="E14482">
        <v>7578</v>
      </c>
    </row>
    <row r="14483" spans="1:5">
      <c r="A14483" t="s">
        <v>12</v>
      </c>
      <c r="B14483">
        <v>2015</v>
      </c>
      <c r="C14483">
        <v>51</v>
      </c>
      <c r="D14483">
        <v>5</v>
      </c>
      <c r="E14483">
        <v>710</v>
      </c>
    </row>
    <row r="14484" spans="1:5">
      <c r="A14484" t="s">
        <v>13</v>
      </c>
      <c r="B14484">
        <v>2015</v>
      </c>
      <c r="C14484">
        <v>51</v>
      </c>
      <c r="D14484">
        <v>58</v>
      </c>
      <c r="E14484">
        <v>15716</v>
      </c>
    </row>
    <row r="14485" spans="1:5">
      <c r="A14485" t="s">
        <v>14</v>
      </c>
      <c r="B14485">
        <v>2015</v>
      </c>
      <c r="C14485">
        <v>51</v>
      </c>
      <c r="D14485">
        <v>14</v>
      </c>
      <c r="E14485">
        <v>2915</v>
      </c>
    </row>
    <row r="14486" spans="1:5">
      <c r="A14486" t="s">
        <v>15</v>
      </c>
      <c r="B14486">
        <v>2015</v>
      </c>
      <c r="C14486">
        <v>51</v>
      </c>
      <c r="D14486">
        <v>145</v>
      </c>
      <c r="E14486">
        <v>24817</v>
      </c>
    </row>
    <row r="14487" spans="1:5">
      <c r="A14487" t="s">
        <v>16</v>
      </c>
      <c r="B14487">
        <v>2015</v>
      </c>
      <c r="C14487">
        <v>51</v>
      </c>
      <c r="D14487">
        <v>6</v>
      </c>
      <c r="E14487">
        <v>3431</v>
      </c>
    </row>
    <row r="14488" spans="1:5">
      <c r="A14488" t="s">
        <v>17</v>
      </c>
      <c r="B14488">
        <v>2015</v>
      </c>
      <c r="C14488">
        <v>51</v>
      </c>
      <c r="D14488">
        <v>18</v>
      </c>
      <c r="E14488">
        <v>1462</v>
      </c>
    </row>
    <row r="14489" spans="1:5">
      <c r="A14489" t="s">
        <v>18</v>
      </c>
      <c r="B14489">
        <v>2015</v>
      </c>
      <c r="C14489">
        <v>51</v>
      </c>
      <c r="D14489">
        <v>13</v>
      </c>
      <c r="E14489">
        <v>2047</v>
      </c>
    </row>
    <row r="14490" spans="1:5">
      <c r="A14490" t="s">
        <v>19</v>
      </c>
      <c r="B14490">
        <v>2015</v>
      </c>
      <c r="C14490">
        <v>51</v>
      </c>
      <c r="D14490">
        <v>2</v>
      </c>
      <c r="E14490">
        <v>1398</v>
      </c>
    </row>
    <row r="14491" spans="1:5">
      <c r="A14491" t="s">
        <v>20</v>
      </c>
      <c r="B14491">
        <v>2015</v>
      </c>
      <c r="C14491">
        <v>51</v>
      </c>
      <c r="D14491">
        <v>0</v>
      </c>
      <c r="E14491">
        <v>0</v>
      </c>
    </row>
    <row r="14492" spans="1:5">
      <c r="A14492" t="s">
        <v>21</v>
      </c>
      <c r="B14492">
        <v>2015</v>
      </c>
      <c r="C14492">
        <v>51</v>
      </c>
      <c r="D14492">
        <v>29</v>
      </c>
      <c r="E14492">
        <v>28706</v>
      </c>
    </row>
    <row r="14493" spans="1:5">
      <c r="A14493" t="s">
        <v>22</v>
      </c>
      <c r="B14493">
        <v>2015</v>
      </c>
      <c r="C14493">
        <v>51</v>
      </c>
      <c r="D14493">
        <v>13</v>
      </c>
      <c r="E14493">
        <v>1008</v>
      </c>
    </row>
    <row r="14494" spans="1:5">
      <c r="A14494" t="s">
        <v>23</v>
      </c>
      <c r="B14494">
        <v>2015</v>
      </c>
      <c r="C14494">
        <v>51</v>
      </c>
      <c r="D14494">
        <v>10</v>
      </c>
      <c r="E14494">
        <v>2039</v>
      </c>
    </row>
    <row r="14495" spans="1:5">
      <c r="A14495" t="s">
        <v>24</v>
      </c>
      <c r="B14495">
        <v>2015</v>
      </c>
      <c r="C14495">
        <v>51</v>
      </c>
      <c r="D14495">
        <v>77</v>
      </c>
      <c r="E14495">
        <v>39103</v>
      </c>
    </row>
    <row r="14496" spans="1:5">
      <c r="A14496" t="s">
        <v>25</v>
      </c>
      <c r="B14496">
        <v>2015</v>
      </c>
      <c r="C14496">
        <v>51</v>
      </c>
      <c r="D14496">
        <v>31</v>
      </c>
      <c r="E14496">
        <v>2930</v>
      </c>
    </row>
    <row r="14497" spans="1:5">
      <c r="A14497" t="s">
        <v>26</v>
      </c>
      <c r="B14497">
        <v>2015</v>
      </c>
      <c r="C14497">
        <v>51</v>
      </c>
      <c r="D14497">
        <v>10</v>
      </c>
      <c r="E14497">
        <v>1093</v>
      </c>
    </row>
    <row r="14498" spans="1:5">
      <c r="A14498" t="s">
        <v>27</v>
      </c>
      <c r="B14498">
        <v>2015</v>
      </c>
      <c r="C14498">
        <v>51</v>
      </c>
      <c r="D14498">
        <v>34</v>
      </c>
      <c r="E14498">
        <v>4972</v>
      </c>
    </row>
    <row r="14499" spans="1:5">
      <c r="A14499" t="s">
        <v>28</v>
      </c>
      <c r="B14499">
        <v>2015</v>
      </c>
      <c r="C14499">
        <v>51</v>
      </c>
      <c r="D14499">
        <v>36</v>
      </c>
      <c r="E14499">
        <v>21119</v>
      </c>
    </row>
    <row r="14500" spans="1:5">
      <c r="A14500" t="s">
        <v>29</v>
      </c>
      <c r="B14500">
        <v>2015</v>
      </c>
      <c r="C14500">
        <v>51</v>
      </c>
      <c r="D14500">
        <v>77</v>
      </c>
      <c r="E14500">
        <v>43830</v>
      </c>
    </row>
    <row r="14501" spans="1:5">
      <c r="A14501" t="s">
        <v>30</v>
      </c>
      <c r="B14501">
        <v>2015</v>
      </c>
      <c r="C14501">
        <v>51</v>
      </c>
      <c r="D14501">
        <v>27</v>
      </c>
      <c r="E14501">
        <v>3547</v>
      </c>
    </row>
    <row r="14502" spans="1:5">
      <c r="A14502" t="s">
        <v>31</v>
      </c>
      <c r="B14502">
        <v>2015</v>
      </c>
      <c r="C14502">
        <v>51</v>
      </c>
      <c r="D14502">
        <v>32</v>
      </c>
      <c r="E14502">
        <v>4890</v>
      </c>
    </row>
    <row r="14503" spans="1:5">
      <c r="A14503" t="s">
        <v>32</v>
      </c>
      <c r="B14503">
        <v>2015</v>
      </c>
      <c r="C14503">
        <v>51</v>
      </c>
      <c r="D14503">
        <v>41</v>
      </c>
      <c r="E14503">
        <v>15527</v>
      </c>
    </row>
    <row r="14504" spans="1:5">
      <c r="A14504" t="s">
        <v>33</v>
      </c>
      <c r="B14504">
        <v>2015</v>
      </c>
      <c r="C14504">
        <v>51</v>
      </c>
      <c r="D14504">
        <v>68</v>
      </c>
      <c r="E14504">
        <v>14356</v>
      </c>
    </row>
    <row r="14505" spans="1:5">
      <c r="A14505" t="s">
        <v>34</v>
      </c>
      <c r="B14505">
        <v>2015</v>
      </c>
      <c r="C14505">
        <v>51</v>
      </c>
      <c r="D14505">
        <v>17</v>
      </c>
      <c r="E14505">
        <v>3480</v>
      </c>
    </row>
    <row r="14506" spans="1:5">
      <c r="A14506" t="s">
        <v>35</v>
      </c>
      <c r="B14506">
        <v>2015</v>
      </c>
      <c r="C14506">
        <v>51</v>
      </c>
      <c r="D14506">
        <v>49</v>
      </c>
      <c r="E14506">
        <v>16734</v>
      </c>
    </row>
    <row r="14507" spans="1:5">
      <c r="A14507" t="s">
        <v>36</v>
      </c>
      <c r="B14507">
        <v>2015</v>
      </c>
      <c r="C14507">
        <v>51</v>
      </c>
      <c r="D14507">
        <v>19</v>
      </c>
      <c r="E14507">
        <v>4810</v>
      </c>
    </row>
    <row r="14508" spans="1:5">
      <c r="A14508" t="s">
        <v>37</v>
      </c>
      <c r="B14508">
        <v>2015</v>
      </c>
      <c r="C14508">
        <v>51</v>
      </c>
      <c r="D14508">
        <v>9</v>
      </c>
      <c r="E14508">
        <v>2086</v>
      </c>
    </row>
    <row r="14509" spans="1:5">
      <c r="A14509" t="s">
        <v>38</v>
      </c>
      <c r="B14509">
        <v>2015</v>
      </c>
      <c r="C14509">
        <v>51</v>
      </c>
      <c r="D14509">
        <v>17</v>
      </c>
      <c r="E14509">
        <v>2174</v>
      </c>
    </row>
    <row r="14510" spans="1:5">
      <c r="A14510" t="s">
        <v>39</v>
      </c>
      <c r="B14510">
        <v>2015</v>
      </c>
      <c r="C14510">
        <v>51</v>
      </c>
      <c r="D14510">
        <v>29</v>
      </c>
      <c r="E14510">
        <v>10482</v>
      </c>
    </row>
    <row r="14511" spans="1:5">
      <c r="A14511" t="s">
        <v>40</v>
      </c>
      <c r="B14511">
        <v>2015</v>
      </c>
      <c r="C14511">
        <v>51</v>
      </c>
      <c r="D14511">
        <v>21</v>
      </c>
      <c r="E14511">
        <v>3118</v>
      </c>
    </row>
    <row r="14512" spans="1:5">
      <c r="A14512" t="s">
        <v>41</v>
      </c>
      <c r="B14512">
        <v>2015</v>
      </c>
      <c r="C14512">
        <v>51</v>
      </c>
      <c r="D14512">
        <v>15</v>
      </c>
      <c r="E14512">
        <v>2633</v>
      </c>
    </row>
    <row r="14513" spans="1:5">
      <c r="A14513" t="s">
        <v>42</v>
      </c>
      <c r="B14513">
        <v>2015</v>
      </c>
      <c r="C14513">
        <v>51</v>
      </c>
      <c r="D14513">
        <v>23</v>
      </c>
      <c r="E14513">
        <v>8040</v>
      </c>
    </row>
    <row r="14514" spans="1:5">
      <c r="A14514" t="s">
        <v>43</v>
      </c>
      <c r="B14514">
        <v>2015</v>
      </c>
      <c r="C14514">
        <v>51</v>
      </c>
      <c r="D14514">
        <v>80</v>
      </c>
      <c r="E14514">
        <v>5870</v>
      </c>
    </row>
    <row r="14515" spans="1:5">
      <c r="A14515" t="s">
        <v>44</v>
      </c>
      <c r="B14515">
        <v>2015</v>
      </c>
      <c r="C14515">
        <v>51</v>
      </c>
      <c r="D14515">
        <v>47</v>
      </c>
      <c r="E14515">
        <v>6766</v>
      </c>
    </row>
    <row r="14516" spans="1:5">
      <c r="A14516" t="s">
        <v>45</v>
      </c>
      <c r="B14516">
        <v>2015</v>
      </c>
      <c r="C14516">
        <v>51</v>
      </c>
      <c r="D14516">
        <v>6</v>
      </c>
      <c r="E14516">
        <v>653</v>
      </c>
    </row>
    <row r="14517" spans="1:5">
      <c r="A14517" t="s">
        <v>46</v>
      </c>
      <c r="B14517">
        <v>2015</v>
      </c>
      <c r="C14517">
        <v>51</v>
      </c>
      <c r="D14517">
        <v>68</v>
      </c>
      <c r="E14517">
        <v>11279</v>
      </c>
    </row>
    <row r="14518" spans="1:5">
      <c r="A14518" t="s">
        <v>47</v>
      </c>
      <c r="B14518">
        <v>2015</v>
      </c>
      <c r="C14518">
        <v>51</v>
      </c>
      <c r="D14518">
        <v>28</v>
      </c>
      <c r="E14518">
        <v>4069</v>
      </c>
    </row>
    <row r="14519" spans="1:5">
      <c r="A14519" t="s">
        <v>48</v>
      </c>
      <c r="B14519">
        <v>2015</v>
      </c>
      <c r="C14519">
        <v>51</v>
      </c>
      <c r="D14519">
        <v>15</v>
      </c>
      <c r="E14519">
        <v>1923</v>
      </c>
    </row>
    <row r="14520" spans="1:5">
      <c r="A14520" t="s">
        <v>49</v>
      </c>
      <c r="B14520">
        <v>2015</v>
      </c>
      <c r="C14520">
        <v>51</v>
      </c>
      <c r="D14520">
        <v>50</v>
      </c>
      <c r="E14520">
        <v>7557</v>
      </c>
    </row>
    <row r="14521" spans="1:5">
      <c r="A14521" t="s">
        <v>50</v>
      </c>
      <c r="B14521">
        <v>2015</v>
      </c>
      <c r="C14521">
        <v>51</v>
      </c>
      <c r="D14521">
        <v>17</v>
      </c>
      <c r="E14521">
        <v>2995</v>
      </c>
    </row>
    <row r="14522" spans="1:5">
      <c r="A14522" t="s">
        <v>51</v>
      </c>
      <c r="B14522">
        <v>2015</v>
      </c>
      <c r="C14522">
        <v>51</v>
      </c>
      <c r="D14522">
        <v>10</v>
      </c>
      <c r="E14522">
        <v>2521</v>
      </c>
    </row>
    <row r="14523" spans="1:5">
      <c r="A14523" t="s">
        <v>52</v>
      </c>
      <c r="B14523">
        <v>2015</v>
      </c>
      <c r="C14523">
        <v>51</v>
      </c>
      <c r="D14523">
        <v>34</v>
      </c>
      <c r="E14523">
        <v>6828</v>
      </c>
    </row>
    <row r="14524" spans="1:5">
      <c r="A14524" t="s">
        <v>53</v>
      </c>
      <c r="B14524">
        <v>2015</v>
      </c>
      <c r="C14524">
        <v>51</v>
      </c>
      <c r="D14524">
        <v>53</v>
      </c>
      <c r="E14524">
        <v>4967</v>
      </c>
    </row>
    <row r="14525" spans="1:5">
      <c r="A14525" t="s">
        <v>54</v>
      </c>
      <c r="B14525">
        <v>2015</v>
      </c>
      <c r="C14525">
        <v>51</v>
      </c>
      <c r="D14525">
        <v>121</v>
      </c>
      <c r="E14525">
        <v>21646</v>
      </c>
    </row>
    <row r="14526" spans="1:5">
      <c r="A14526" t="s">
        <v>55</v>
      </c>
      <c r="B14526">
        <v>2015</v>
      </c>
      <c r="C14526">
        <v>51</v>
      </c>
      <c r="D14526">
        <v>42</v>
      </c>
      <c r="E14526">
        <v>15540</v>
      </c>
    </row>
    <row r="14527" spans="1:5">
      <c r="A14527" t="s">
        <v>56</v>
      </c>
      <c r="B14527">
        <v>2015</v>
      </c>
      <c r="C14527">
        <v>51</v>
      </c>
      <c r="D14527">
        <v>10</v>
      </c>
      <c r="E14527">
        <v>2025</v>
      </c>
    </row>
    <row r="14528" spans="1:5">
      <c r="A14528" t="s">
        <v>57</v>
      </c>
      <c r="B14528">
        <v>2015</v>
      </c>
      <c r="C14528">
        <v>51</v>
      </c>
      <c r="D14528">
        <v>130</v>
      </c>
      <c r="E14528">
        <v>88852</v>
      </c>
    </row>
    <row r="14529" spans="1:5">
      <c r="A14529" t="s">
        <v>58</v>
      </c>
      <c r="B14529">
        <v>2015</v>
      </c>
      <c r="C14529">
        <v>51</v>
      </c>
      <c r="D14529">
        <v>46</v>
      </c>
      <c r="E14529">
        <v>2227</v>
      </c>
    </row>
    <row r="14530" spans="1:5">
      <c r="A14530" t="s">
        <v>59</v>
      </c>
      <c r="B14530">
        <v>2015</v>
      </c>
      <c r="C14530">
        <v>51</v>
      </c>
      <c r="D14530">
        <v>47</v>
      </c>
      <c r="E14530">
        <v>13542</v>
      </c>
    </row>
    <row r="14531" spans="1:5">
      <c r="A14531" t="s">
        <v>60</v>
      </c>
      <c r="B14531">
        <v>2015</v>
      </c>
      <c r="C14531">
        <v>51</v>
      </c>
      <c r="D14531">
        <v>23</v>
      </c>
      <c r="E14531">
        <v>3751</v>
      </c>
    </row>
    <row r="14532" spans="1:5">
      <c r="A14532" t="s">
        <v>61</v>
      </c>
      <c r="B14532">
        <v>2015</v>
      </c>
      <c r="C14532">
        <v>51</v>
      </c>
      <c r="D14532">
        <v>22</v>
      </c>
      <c r="E14532">
        <v>3288</v>
      </c>
    </row>
    <row r="14533" spans="1:5">
      <c r="A14533" t="s">
        <v>64</v>
      </c>
      <c r="B14533">
        <v>2015</v>
      </c>
      <c r="C14533">
        <v>51</v>
      </c>
      <c r="D14533">
        <v>9</v>
      </c>
      <c r="E14533">
        <v>4827</v>
      </c>
    </row>
    <row r="14534" spans="1:5">
      <c r="A14534" t="s">
        <v>63</v>
      </c>
      <c r="B14534">
        <v>2015</v>
      </c>
      <c r="C14534">
        <v>51</v>
      </c>
      <c r="D14534">
        <v>2</v>
      </c>
      <c r="E14534">
        <v>755</v>
      </c>
    </row>
    <row r="14535" spans="1:5">
      <c r="A14535" t="s">
        <v>62</v>
      </c>
      <c r="B14535">
        <v>2015</v>
      </c>
      <c r="C14535">
        <v>51</v>
      </c>
      <c r="D14535">
        <v>92</v>
      </c>
      <c r="E14535">
        <v>92394</v>
      </c>
    </row>
    <row r="14536" spans="1:5">
      <c r="A14536" t="s">
        <v>6</v>
      </c>
      <c r="B14536">
        <v>2015</v>
      </c>
      <c r="C14536">
        <v>52</v>
      </c>
      <c r="D14536">
        <v>23</v>
      </c>
      <c r="E14536">
        <v>7614</v>
      </c>
    </row>
    <row r="14537" spans="1:5">
      <c r="A14537" t="s">
        <v>12</v>
      </c>
      <c r="B14537">
        <v>2015</v>
      </c>
      <c r="C14537">
        <v>52</v>
      </c>
      <c r="D14537">
        <v>6</v>
      </c>
      <c r="E14537">
        <v>841</v>
      </c>
    </row>
    <row r="14538" spans="1:5">
      <c r="A14538" t="s">
        <v>13</v>
      </c>
      <c r="B14538">
        <v>2015</v>
      </c>
      <c r="C14538">
        <v>52</v>
      </c>
      <c r="D14538">
        <v>50</v>
      </c>
      <c r="E14538">
        <v>15227</v>
      </c>
    </row>
    <row r="14539" spans="1:5">
      <c r="A14539" t="s">
        <v>14</v>
      </c>
      <c r="B14539">
        <v>2015</v>
      </c>
      <c r="C14539">
        <v>52</v>
      </c>
      <c r="D14539">
        <v>14</v>
      </c>
      <c r="E14539">
        <v>3051</v>
      </c>
    </row>
    <row r="14540" spans="1:5">
      <c r="A14540" t="s">
        <v>15</v>
      </c>
      <c r="B14540">
        <v>2015</v>
      </c>
      <c r="C14540">
        <v>52</v>
      </c>
      <c r="D14540">
        <v>139</v>
      </c>
      <c r="E14540">
        <v>24594</v>
      </c>
    </row>
    <row r="14541" spans="1:5">
      <c r="A14541" t="s">
        <v>16</v>
      </c>
      <c r="B14541">
        <v>2015</v>
      </c>
      <c r="C14541">
        <v>52</v>
      </c>
      <c r="D14541">
        <v>4</v>
      </c>
      <c r="E14541">
        <v>1627</v>
      </c>
    </row>
    <row r="14542" spans="1:5">
      <c r="A14542" t="s">
        <v>17</v>
      </c>
      <c r="B14542">
        <v>2015</v>
      </c>
      <c r="C14542">
        <v>52</v>
      </c>
      <c r="D14542">
        <v>18</v>
      </c>
      <c r="E14542">
        <v>1453</v>
      </c>
    </row>
    <row r="14543" spans="1:5">
      <c r="A14543" t="s">
        <v>18</v>
      </c>
      <c r="B14543">
        <v>2015</v>
      </c>
      <c r="C14543">
        <v>52</v>
      </c>
      <c r="D14543">
        <v>13</v>
      </c>
      <c r="E14543">
        <v>1974</v>
      </c>
    </row>
    <row r="14544" spans="1:5">
      <c r="A14544" t="s">
        <v>19</v>
      </c>
      <c r="B14544">
        <v>2015</v>
      </c>
      <c r="C14544">
        <v>52</v>
      </c>
      <c r="D14544">
        <v>2</v>
      </c>
      <c r="E14544">
        <v>1486</v>
      </c>
    </row>
    <row r="14545" spans="1:5">
      <c r="A14545" t="s">
        <v>20</v>
      </c>
      <c r="B14545">
        <v>2015</v>
      </c>
      <c r="C14545">
        <v>52</v>
      </c>
      <c r="D14545">
        <v>0</v>
      </c>
      <c r="E14545">
        <v>0</v>
      </c>
    </row>
    <row r="14546" spans="1:5">
      <c r="A14546" t="s">
        <v>21</v>
      </c>
      <c r="B14546">
        <v>2015</v>
      </c>
      <c r="C14546">
        <v>52</v>
      </c>
      <c r="D14546">
        <v>31</v>
      </c>
      <c r="E14546">
        <v>34742</v>
      </c>
    </row>
    <row r="14547" spans="1:5">
      <c r="A14547" t="s">
        <v>22</v>
      </c>
      <c r="B14547">
        <v>2015</v>
      </c>
      <c r="C14547">
        <v>52</v>
      </c>
      <c r="D14547">
        <v>12</v>
      </c>
      <c r="E14547">
        <v>945</v>
      </c>
    </row>
    <row r="14548" spans="1:5">
      <c r="A14548" t="s">
        <v>23</v>
      </c>
      <c r="B14548">
        <v>2015</v>
      </c>
      <c r="C14548">
        <v>52</v>
      </c>
      <c r="D14548">
        <v>9</v>
      </c>
      <c r="E14548">
        <v>2143</v>
      </c>
    </row>
    <row r="14549" spans="1:5">
      <c r="A14549" t="s">
        <v>24</v>
      </c>
      <c r="B14549">
        <v>2015</v>
      </c>
      <c r="C14549">
        <v>52</v>
      </c>
      <c r="D14549">
        <v>78</v>
      </c>
      <c r="E14549">
        <v>40520</v>
      </c>
    </row>
    <row r="14550" spans="1:5">
      <c r="A14550" t="s">
        <v>25</v>
      </c>
      <c r="B14550">
        <v>2015</v>
      </c>
      <c r="C14550">
        <v>52</v>
      </c>
      <c r="D14550">
        <v>29</v>
      </c>
      <c r="E14550">
        <v>2511</v>
      </c>
    </row>
    <row r="14551" spans="1:5">
      <c r="A14551" t="s">
        <v>26</v>
      </c>
      <c r="B14551">
        <v>2015</v>
      </c>
      <c r="C14551">
        <v>52</v>
      </c>
      <c r="D14551">
        <v>9</v>
      </c>
      <c r="E14551">
        <v>766</v>
      </c>
    </row>
    <row r="14552" spans="1:5">
      <c r="A14552" t="s">
        <v>27</v>
      </c>
      <c r="B14552">
        <v>2015</v>
      </c>
      <c r="C14552">
        <v>52</v>
      </c>
      <c r="D14552">
        <v>33</v>
      </c>
      <c r="E14552">
        <v>4541</v>
      </c>
    </row>
    <row r="14553" spans="1:5">
      <c r="A14553" t="s">
        <v>28</v>
      </c>
      <c r="B14553">
        <v>2015</v>
      </c>
      <c r="C14553">
        <v>52</v>
      </c>
      <c r="D14553">
        <v>36</v>
      </c>
      <c r="E14553">
        <v>23219</v>
      </c>
    </row>
    <row r="14554" spans="1:5">
      <c r="A14554" t="s">
        <v>29</v>
      </c>
      <c r="B14554">
        <v>2015</v>
      </c>
      <c r="C14554">
        <v>52</v>
      </c>
      <c r="D14554">
        <v>73</v>
      </c>
      <c r="E14554">
        <v>46760</v>
      </c>
    </row>
    <row r="14555" spans="1:5">
      <c r="A14555" t="s">
        <v>30</v>
      </c>
      <c r="B14555">
        <v>2015</v>
      </c>
      <c r="C14555">
        <v>52</v>
      </c>
      <c r="D14555">
        <v>26</v>
      </c>
      <c r="E14555">
        <v>3086</v>
      </c>
    </row>
    <row r="14556" spans="1:5">
      <c r="A14556" t="s">
        <v>31</v>
      </c>
      <c r="B14556">
        <v>2015</v>
      </c>
      <c r="C14556">
        <v>52</v>
      </c>
      <c r="D14556">
        <v>32</v>
      </c>
      <c r="E14556">
        <v>5614</v>
      </c>
    </row>
    <row r="14557" spans="1:5">
      <c r="A14557" t="s">
        <v>32</v>
      </c>
      <c r="B14557">
        <v>2015</v>
      </c>
      <c r="C14557">
        <v>52</v>
      </c>
      <c r="D14557">
        <v>43</v>
      </c>
      <c r="E14557">
        <v>15456</v>
      </c>
    </row>
    <row r="14558" spans="1:5">
      <c r="A14558" t="s">
        <v>33</v>
      </c>
      <c r="B14558">
        <v>2015</v>
      </c>
      <c r="C14558">
        <v>52</v>
      </c>
      <c r="D14558">
        <v>68</v>
      </c>
      <c r="E14558">
        <v>15829</v>
      </c>
    </row>
    <row r="14559" spans="1:5">
      <c r="A14559" t="s">
        <v>34</v>
      </c>
      <c r="B14559">
        <v>2015</v>
      </c>
      <c r="C14559">
        <v>52</v>
      </c>
      <c r="D14559">
        <v>17</v>
      </c>
      <c r="E14559">
        <v>3460</v>
      </c>
    </row>
    <row r="14560" spans="1:5">
      <c r="A14560" t="s">
        <v>35</v>
      </c>
      <c r="B14560">
        <v>2015</v>
      </c>
      <c r="C14560">
        <v>52</v>
      </c>
      <c r="D14560">
        <v>50</v>
      </c>
      <c r="E14560">
        <v>19037</v>
      </c>
    </row>
    <row r="14561" spans="1:5">
      <c r="A14561" t="s">
        <v>36</v>
      </c>
      <c r="B14561">
        <v>2015</v>
      </c>
      <c r="C14561">
        <v>52</v>
      </c>
      <c r="D14561">
        <v>20</v>
      </c>
      <c r="E14561">
        <v>5146</v>
      </c>
    </row>
    <row r="14562" spans="1:5">
      <c r="A14562" t="s">
        <v>37</v>
      </c>
      <c r="B14562">
        <v>2015</v>
      </c>
      <c r="C14562">
        <v>52</v>
      </c>
      <c r="D14562">
        <v>9</v>
      </c>
      <c r="E14562">
        <v>2147</v>
      </c>
    </row>
    <row r="14563" spans="1:5">
      <c r="A14563" t="s">
        <v>38</v>
      </c>
      <c r="B14563">
        <v>2015</v>
      </c>
      <c r="C14563">
        <v>52</v>
      </c>
      <c r="D14563">
        <v>17</v>
      </c>
      <c r="E14563">
        <v>2137</v>
      </c>
    </row>
    <row r="14564" spans="1:5">
      <c r="A14564" t="s">
        <v>39</v>
      </c>
      <c r="B14564">
        <v>2015</v>
      </c>
      <c r="C14564">
        <v>52</v>
      </c>
      <c r="D14564">
        <v>29</v>
      </c>
      <c r="E14564">
        <v>11409</v>
      </c>
    </row>
    <row r="14565" spans="1:5">
      <c r="A14565" t="s">
        <v>40</v>
      </c>
      <c r="B14565">
        <v>2015</v>
      </c>
      <c r="C14565">
        <v>52</v>
      </c>
      <c r="D14565">
        <v>19</v>
      </c>
      <c r="E14565">
        <v>2552</v>
      </c>
    </row>
    <row r="14566" spans="1:5">
      <c r="A14566" t="s">
        <v>41</v>
      </c>
      <c r="B14566">
        <v>2015</v>
      </c>
      <c r="C14566">
        <v>52</v>
      </c>
      <c r="D14566">
        <v>15</v>
      </c>
      <c r="E14566">
        <v>2493</v>
      </c>
    </row>
    <row r="14567" spans="1:5">
      <c r="A14567" t="s">
        <v>42</v>
      </c>
      <c r="B14567">
        <v>2015</v>
      </c>
      <c r="C14567">
        <v>52</v>
      </c>
      <c r="D14567">
        <v>23</v>
      </c>
      <c r="E14567">
        <v>9191</v>
      </c>
    </row>
    <row r="14568" spans="1:5">
      <c r="A14568" t="s">
        <v>43</v>
      </c>
      <c r="B14568">
        <v>2015</v>
      </c>
      <c r="C14568">
        <v>52</v>
      </c>
      <c r="D14568">
        <v>78</v>
      </c>
      <c r="E14568">
        <v>5004</v>
      </c>
    </row>
    <row r="14569" spans="1:5">
      <c r="A14569" t="s">
        <v>44</v>
      </c>
      <c r="B14569">
        <v>2015</v>
      </c>
      <c r="C14569">
        <v>52</v>
      </c>
      <c r="D14569">
        <v>47</v>
      </c>
      <c r="E14569">
        <v>7949</v>
      </c>
    </row>
    <row r="14570" spans="1:5">
      <c r="A14570" t="s">
        <v>45</v>
      </c>
      <c r="B14570">
        <v>2015</v>
      </c>
      <c r="C14570">
        <v>52</v>
      </c>
      <c r="D14570">
        <v>6</v>
      </c>
      <c r="E14570">
        <v>745</v>
      </c>
    </row>
    <row r="14571" spans="1:5">
      <c r="A14571" t="s">
        <v>46</v>
      </c>
      <c r="B14571">
        <v>2015</v>
      </c>
      <c r="C14571">
        <v>52</v>
      </c>
      <c r="D14571">
        <v>68</v>
      </c>
      <c r="E14571">
        <v>12215</v>
      </c>
    </row>
    <row r="14572" spans="1:5">
      <c r="A14572" t="s">
        <v>47</v>
      </c>
      <c r="B14572">
        <v>2015</v>
      </c>
      <c r="C14572">
        <v>52</v>
      </c>
      <c r="D14572">
        <v>28</v>
      </c>
      <c r="E14572">
        <v>4505</v>
      </c>
    </row>
    <row r="14573" spans="1:5">
      <c r="A14573" t="s">
        <v>48</v>
      </c>
      <c r="B14573">
        <v>2015</v>
      </c>
      <c r="C14573">
        <v>52</v>
      </c>
      <c r="D14573">
        <v>16</v>
      </c>
      <c r="E14573">
        <v>2467</v>
      </c>
    </row>
    <row r="14574" spans="1:5">
      <c r="A14574" t="s">
        <v>49</v>
      </c>
      <c r="B14574">
        <v>2015</v>
      </c>
      <c r="C14574">
        <v>52</v>
      </c>
      <c r="D14574">
        <v>54</v>
      </c>
      <c r="E14574">
        <v>9565</v>
      </c>
    </row>
    <row r="14575" spans="1:5">
      <c r="A14575" t="s">
        <v>50</v>
      </c>
      <c r="B14575">
        <v>2015</v>
      </c>
      <c r="C14575">
        <v>52</v>
      </c>
      <c r="D14575">
        <v>17</v>
      </c>
      <c r="E14575">
        <v>2868</v>
      </c>
    </row>
    <row r="14576" spans="1:5">
      <c r="A14576" t="s">
        <v>51</v>
      </c>
      <c r="B14576">
        <v>2015</v>
      </c>
      <c r="C14576">
        <v>52</v>
      </c>
      <c r="D14576">
        <v>10</v>
      </c>
      <c r="E14576">
        <v>2464</v>
      </c>
    </row>
    <row r="14577" spans="1:5">
      <c r="A14577" t="s">
        <v>52</v>
      </c>
      <c r="B14577">
        <v>2015</v>
      </c>
      <c r="C14577">
        <v>52</v>
      </c>
      <c r="D14577">
        <v>34</v>
      </c>
      <c r="E14577">
        <v>7414</v>
      </c>
    </row>
    <row r="14578" spans="1:5">
      <c r="A14578" t="s">
        <v>53</v>
      </c>
      <c r="B14578">
        <v>2015</v>
      </c>
      <c r="C14578">
        <v>52</v>
      </c>
      <c r="D14578">
        <v>50</v>
      </c>
      <c r="E14578">
        <v>4512</v>
      </c>
    </row>
    <row r="14579" spans="1:5">
      <c r="A14579" t="s">
        <v>54</v>
      </c>
      <c r="B14579">
        <v>2015</v>
      </c>
      <c r="C14579">
        <v>52</v>
      </c>
      <c r="D14579">
        <v>120</v>
      </c>
      <c r="E14579">
        <v>22322</v>
      </c>
    </row>
    <row r="14580" spans="1:5">
      <c r="A14580" t="s">
        <v>55</v>
      </c>
      <c r="B14580">
        <v>2015</v>
      </c>
      <c r="C14580">
        <v>52</v>
      </c>
      <c r="D14580">
        <v>43</v>
      </c>
      <c r="E14580">
        <v>18286</v>
      </c>
    </row>
    <row r="14581" spans="1:5">
      <c r="A14581" t="s">
        <v>56</v>
      </c>
      <c r="B14581">
        <v>2015</v>
      </c>
      <c r="C14581">
        <v>52</v>
      </c>
      <c r="D14581">
        <v>10</v>
      </c>
      <c r="E14581">
        <v>2225</v>
      </c>
    </row>
    <row r="14582" spans="1:5">
      <c r="A14582" t="s">
        <v>57</v>
      </c>
      <c r="B14582">
        <v>2015</v>
      </c>
      <c r="C14582">
        <v>52</v>
      </c>
      <c r="D14582">
        <v>128</v>
      </c>
      <c r="E14582">
        <v>95846</v>
      </c>
    </row>
    <row r="14583" spans="1:5">
      <c r="A14583" t="s">
        <v>58</v>
      </c>
      <c r="B14583">
        <v>2015</v>
      </c>
      <c r="C14583">
        <v>52</v>
      </c>
      <c r="D14583">
        <v>46</v>
      </c>
      <c r="E14583">
        <v>2676</v>
      </c>
    </row>
    <row r="14584" spans="1:5">
      <c r="A14584" t="s">
        <v>59</v>
      </c>
      <c r="B14584">
        <v>2015</v>
      </c>
      <c r="C14584">
        <v>52</v>
      </c>
      <c r="D14584">
        <v>48</v>
      </c>
      <c r="E14584">
        <v>15119</v>
      </c>
    </row>
    <row r="14585" spans="1:5">
      <c r="A14585" t="s">
        <v>60</v>
      </c>
      <c r="B14585">
        <v>2015</v>
      </c>
      <c r="C14585">
        <v>52</v>
      </c>
      <c r="D14585">
        <v>23</v>
      </c>
      <c r="E14585">
        <v>3060</v>
      </c>
    </row>
    <row r="14586" spans="1:5">
      <c r="A14586" t="s">
        <v>61</v>
      </c>
      <c r="B14586">
        <v>2015</v>
      </c>
      <c r="C14586">
        <v>52</v>
      </c>
      <c r="D14586">
        <v>23</v>
      </c>
      <c r="E14586">
        <v>3564</v>
      </c>
    </row>
    <row r="14587" spans="1:5">
      <c r="A14587" t="s">
        <v>64</v>
      </c>
      <c r="B14587">
        <v>2015</v>
      </c>
      <c r="C14587">
        <v>52</v>
      </c>
      <c r="D14587">
        <v>10</v>
      </c>
      <c r="E14587">
        <v>6230</v>
      </c>
    </row>
    <row r="14588" spans="1:5">
      <c r="A14588" t="s">
        <v>63</v>
      </c>
      <c r="B14588">
        <v>2015</v>
      </c>
      <c r="C14588">
        <v>52</v>
      </c>
      <c r="D14588">
        <v>2</v>
      </c>
      <c r="E14588">
        <v>824</v>
      </c>
    </row>
    <row r="14589" spans="1:5">
      <c r="A14589" t="s">
        <v>62</v>
      </c>
      <c r="B14589">
        <v>2015</v>
      </c>
      <c r="C14589">
        <v>52</v>
      </c>
      <c r="D14589">
        <v>86</v>
      </c>
      <c r="E14589">
        <v>95227</v>
      </c>
    </row>
    <row r="14590" spans="1:5">
      <c r="A14590" t="s">
        <v>6</v>
      </c>
      <c r="B14590">
        <v>2016</v>
      </c>
      <c r="C14590">
        <v>1</v>
      </c>
      <c r="D14590">
        <v>22</v>
      </c>
      <c r="E14590">
        <v>10574</v>
      </c>
    </row>
    <row r="14591" spans="1:5">
      <c r="A14591" t="s">
        <v>12</v>
      </c>
      <c r="B14591">
        <v>2016</v>
      </c>
      <c r="C14591">
        <v>1</v>
      </c>
      <c r="D14591">
        <v>5</v>
      </c>
      <c r="E14591">
        <v>845</v>
      </c>
    </row>
    <row r="14592" spans="1:5">
      <c r="A14592" t="s">
        <v>13</v>
      </c>
      <c r="B14592">
        <v>2016</v>
      </c>
      <c r="C14592">
        <v>1</v>
      </c>
      <c r="D14592">
        <v>58</v>
      </c>
      <c r="E14592">
        <v>23246</v>
      </c>
    </row>
    <row r="14593" spans="1:5">
      <c r="A14593" t="s">
        <v>14</v>
      </c>
      <c r="B14593">
        <v>2016</v>
      </c>
      <c r="C14593">
        <v>1</v>
      </c>
      <c r="D14593">
        <v>14</v>
      </c>
      <c r="E14593">
        <v>4585</v>
      </c>
    </row>
    <row r="14594" spans="1:5">
      <c r="A14594" t="s">
        <v>15</v>
      </c>
      <c r="B14594">
        <v>2016</v>
      </c>
      <c r="C14594">
        <v>1</v>
      </c>
      <c r="D14594">
        <v>153</v>
      </c>
      <c r="E14594">
        <v>43049</v>
      </c>
    </row>
    <row r="14595" spans="1:5">
      <c r="A14595" t="s">
        <v>16</v>
      </c>
      <c r="B14595">
        <v>2016</v>
      </c>
      <c r="C14595">
        <v>1</v>
      </c>
      <c r="D14595">
        <v>6</v>
      </c>
      <c r="E14595">
        <v>3223</v>
      </c>
    </row>
    <row r="14596" spans="1:5">
      <c r="A14596" t="s">
        <v>17</v>
      </c>
      <c r="B14596">
        <v>2016</v>
      </c>
      <c r="C14596">
        <v>1</v>
      </c>
      <c r="D14596">
        <v>20</v>
      </c>
      <c r="E14596">
        <v>3468</v>
      </c>
    </row>
    <row r="14597" spans="1:5">
      <c r="A14597" t="s">
        <v>18</v>
      </c>
      <c r="B14597">
        <v>2016</v>
      </c>
      <c r="C14597">
        <v>1</v>
      </c>
      <c r="D14597">
        <v>13</v>
      </c>
      <c r="E14597">
        <v>3379</v>
      </c>
    </row>
    <row r="14598" spans="1:5">
      <c r="A14598" t="s">
        <v>19</v>
      </c>
      <c r="B14598">
        <v>2016</v>
      </c>
      <c r="C14598">
        <v>1</v>
      </c>
      <c r="D14598">
        <v>2</v>
      </c>
      <c r="E14598">
        <v>2289</v>
      </c>
    </row>
    <row r="14599" spans="1:5">
      <c r="A14599" t="s">
        <v>20</v>
      </c>
      <c r="B14599">
        <v>2016</v>
      </c>
      <c r="C14599">
        <v>1</v>
      </c>
      <c r="D14599">
        <v>0</v>
      </c>
      <c r="E14599">
        <v>0</v>
      </c>
    </row>
    <row r="14600" spans="1:5">
      <c r="A14600" t="s">
        <v>21</v>
      </c>
      <c r="B14600">
        <v>2016</v>
      </c>
      <c r="C14600">
        <v>1</v>
      </c>
      <c r="D14600">
        <v>33</v>
      </c>
      <c r="E14600">
        <v>37533</v>
      </c>
    </row>
    <row r="14601" spans="1:5">
      <c r="A14601" t="s">
        <v>22</v>
      </c>
      <c r="B14601">
        <v>2016</v>
      </c>
      <c r="C14601">
        <v>1</v>
      </c>
      <c r="D14601">
        <v>15</v>
      </c>
      <c r="E14601">
        <v>1711</v>
      </c>
    </row>
    <row r="14602" spans="1:5">
      <c r="A14602" t="s">
        <v>23</v>
      </c>
      <c r="B14602">
        <v>2016</v>
      </c>
      <c r="C14602">
        <v>1</v>
      </c>
      <c r="D14602">
        <v>10</v>
      </c>
      <c r="E14602">
        <v>2904</v>
      </c>
    </row>
    <row r="14603" spans="1:5">
      <c r="A14603" t="s">
        <v>24</v>
      </c>
      <c r="B14603">
        <v>2016</v>
      </c>
      <c r="C14603">
        <v>1</v>
      </c>
      <c r="D14603">
        <v>80</v>
      </c>
      <c r="E14603">
        <v>48185</v>
      </c>
    </row>
    <row r="14604" spans="1:5">
      <c r="A14604" t="s">
        <v>25</v>
      </c>
      <c r="B14604">
        <v>2016</v>
      </c>
      <c r="C14604">
        <v>1</v>
      </c>
      <c r="D14604">
        <v>31</v>
      </c>
      <c r="E14604">
        <v>4453</v>
      </c>
    </row>
    <row r="14605" spans="1:5">
      <c r="A14605" t="s">
        <v>26</v>
      </c>
      <c r="B14605">
        <v>2016</v>
      </c>
      <c r="C14605">
        <v>1</v>
      </c>
      <c r="D14605">
        <v>8</v>
      </c>
      <c r="E14605">
        <v>1941</v>
      </c>
    </row>
    <row r="14606" spans="1:5">
      <c r="A14606" t="s">
        <v>27</v>
      </c>
      <c r="B14606">
        <v>2016</v>
      </c>
      <c r="C14606">
        <v>1</v>
      </c>
      <c r="D14606">
        <v>30</v>
      </c>
      <c r="E14606">
        <v>6216</v>
      </c>
    </row>
    <row r="14607" spans="1:5">
      <c r="A14607" t="s">
        <v>28</v>
      </c>
      <c r="B14607">
        <v>2016</v>
      </c>
      <c r="C14607">
        <v>1</v>
      </c>
      <c r="D14607">
        <v>38</v>
      </c>
      <c r="E14607">
        <v>26819</v>
      </c>
    </row>
    <row r="14608" spans="1:5">
      <c r="A14608" t="s">
        <v>29</v>
      </c>
      <c r="B14608">
        <v>2016</v>
      </c>
      <c r="C14608">
        <v>1</v>
      </c>
      <c r="D14608">
        <v>77</v>
      </c>
      <c r="E14608">
        <v>43628</v>
      </c>
    </row>
    <row r="14609" spans="1:5">
      <c r="A14609" t="s">
        <v>30</v>
      </c>
      <c r="B14609">
        <v>2016</v>
      </c>
      <c r="C14609">
        <v>1</v>
      </c>
      <c r="D14609">
        <v>26</v>
      </c>
      <c r="E14609">
        <v>5100</v>
      </c>
    </row>
    <row r="14610" spans="1:5">
      <c r="A14610" t="s">
        <v>31</v>
      </c>
      <c r="B14610">
        <v>2016</v>
      </c>
      <c r="C14610">
        <v>1</v>
      </c>
      <c r="D14610">
        <v>31</v>
      </c>
      <c r="E14610">
        <v>6581</v>
      </c>
    </row>
    <row r="14611" spans="1:5">
      <c r="A14611" t="s">
        <v>32</v>
      </c>
      <c r="B14611">
        <v>2016</v>
      </c>
      <c r="C14611">
        <v>1</v>
      </c>
      <c r="D14611">
        <v>43</v>
      </c>
      <c r="E14611">
        <v>23405</v>
      </c>
    </row>
    <row r="14612" spans="1:5">
      <c r="A14612" t="s">
        <v>33</v>
      </c>
      <c r="B14612">
        <v>2016</v>
      </c>
      <c r="C14612">
        <v>1</v>
      </c>
      <c r="D14612">
        <v>70</v>
      </c>
      <c r="E14612">
        <v>22968</v>
      </c>
    </row>
    <row r="14613" spans="1:5">
      <c r="A14613" t="s">
        <v>34</v>
      </c>
      <c r="B14613">
        <v>2016</v>
      </c>
      <c r="C14613">
        <v>1</v>
      </c>
      <c r="D14613">
        <v>18</v>
      </c>
      <c r="E14613">
        <v>5208</v>
      </c>
    </row>
    <row r="14614" spans="1:5">
      <c r="A14614" t="s">
        <v>35</v>
      </c>
      <c r="B14614">
        <v>2016</v>
      </c>
      <c r="C14614">
        <v>1</v>
      </c>
      <c r="D14614">
        <v>52</v>
      </c>
      <c r="E14614">
        <v>19406</v>
      </c>
    </row>
    <row r="14615" spans="1:5">
      <c r="A14615" t="s">
        <v>36</v>
      </c>
      <c r="B14615">
        <v>2016</v>
      </c>
      <c r="C14615">
        <v>1</v>
      </c>
      <c r="D14615">
        <v>20</v>
      </c>
      <c r="E14615">
        <v>6365</v>
      </c>
    </row>
    <row r="14616" spans="1:5">
      <c r="A14616" t="s">
        <v>37</v>
      </c>
      <c r="B14616">
        <v>2016</v>
      </c>
      <c r="C14616">
        <v>1</v>
      </c>
      <c r="D14616">
        <v>8</v>
      </c>
      <c r="E14616">
        <v>3239</v>
      </c>
    </row>
    <row r="14617" spans="1:5">
      <c r="A14617" t="s">
        <v>38</v>
      </c>
      <c r="B14617">
        <v>2016</v>
      </c>
      <c r="C14617">
        <v>1</v>
      </c>
      <c r="D14617">
        <v>16</v>
      </c>
      <c r="E14617">
        <v>3400</v>
      </c>
    </row>
    <row r="14618" spans="1:5">
      <c r="A14618" t="s">
        <v>39</v>
      </c>
      <c r="B14618">
        <v>2016</v>
      </c>
      <c r="C14618">
        <v>1</v>
      </c>
      <c r="D14618">
        <v>28</v>
      </c>
      <c r="E14618">
        <v>14207</v>
      </c>
    </row>
    <row r="14619" spans="1:5">
      <c r="A14619" t="s">
        <v>40</v>
      </c>
      <c r="B14619">
        <v>2016</v>
      </c>
      <c r="C14619">
        <v>1</v>
      </c>
      <c r="D14619">
        <v>21</v>
      </c>
      <c r="E14619">
        <v>4343</v>
      </c>
    </row>
    <row r="14620" spans="1:5">
      <c r="A14620" t="s">
        <v>41</v>
      </c>
      <c r="B14620">
        <v>2016</v>
      </c>
      <c r="C14620">
        <v>1</v>
      </c>
      <c r="D14620">
        <v>15</v>
      </c>
      <c r="E14620">
        <v>3678</v>
      </c>
    </row>
    <row r="14621" spans="1:5">
      <c r="A14621" t="s">
        <v>42</v>
      </c>
      <c r="B14621">
        <v>2016</v>
      </c>
      <c r="C14621">
        <v>1</v>
      </c>
      <c r="D14621">
        <v>25</v>
      </c>
      <c r="E14621">
        <v>11407</v>
      </c>
    </row>
    <row r="14622" spans="1:5">
      <c r="A14622" t="s">
        <v>43</v>
      </c>
      <c r="B14622">
        <v>2016</v>
      </c>
      <c r="C14622">
        <v>1</v>
      </c>
      <c r="D14622">
        <v>75</v>
      </c>
      <c r="E14622">
        <v>7950</v>
      </c>
    </row>
    <row r="14623" spans="1:5">
      <c r="A14623" t="s">
        <v>44</v>
      </c>
      <c r="B14623">
        <v>2016</v>
      </c>
      <c r="C14623">
        <v>1</v>
      </c>
      <c r="D14623">
        <v>52</v>
      </c>
      <c r="E14623">
        <v>13665</v>
      </c>
    </row>
    <row r="14624" spans="1:5">
      <c r="A14624" t="s">
        <v>45</v>
      </c>
      <c r="B14624">
        <v>2016</v>
      </c>
      <c r="C14624">
        <v>1</v>
      </c>
      <c r="D14624">
        <v>8</v>
      </c>
      <c r="E14624">
        <v>993</v>
      </c>
    </row>
    <row r="14625" spans="1:5">
      <c r="A14625" t="s">
        <v>46</v>
      </c>
      <c r="B14625">
        <v>2016</v>
      </c>
      <c r="C14625">
        <v>1</v>
      </c>
      <c r="D14625">
        <v>68</v>
      </c>
      <c r="E14625">
        <v>18127</v>
      </c>
    </row>
    <row r="14626" spans="1:5">
      <c r="A14626" t="s">
        <v>47</v>
      </c>
      <c r="B14626">
        <v>2016</v>
      </c>
      <c r="C14626">
        <v>1</v>
      </c>
      <c r="D14626">
        <v>22</v>
      </c>
      <c r="E14626">
        <v>4814</v>
      </c>
    </row>
    <row r="14627" spans="1:5">
      <c r="A14627" t="s">
        <v>48</v>
      </c>
      <c r="B14627">
        <v>2016</v>
      </c>
      <c r="C14627">
        <v>1</v>
      </c>
      <c r="D14627">
        <v>19</v>
      </c>
      <c r="E14627">
        <v>4788</v>
      </c>
    </row>
    <row r="14628" spans="1:5">
      <c r="A14628" t="s">
        <v>49</v>
      </c>
      <c r="B14628">
        <v>2016</v>
      </c>
      <c r="C14628">
        <v>1</v>
      </c>
      <c r="D14628">
        <v>54</v>
      </c>
      <c r="E14628">
        <v>12131</v>
      </c>
    </row>
    <row r="14629" spans="1:5">
      <c r="A14629" t="s">
        <v>50</v>
      </c>
      <c r="B14629">
        <v>2016</v>
      </c>
      <c r="C14629">
        <v>1</v>
      </c>
      <c r="D14629">
        <v>17</v>
      </c>
      <c r="E14629">
        <v>3976</v>
      </c>
    </row>
    <row r="14630" spans="1:5">
      <c r="A14630" t="s">
        <v>51</v>
      </c>
      <c r="B14630">
        <v>2016</v>
      </c>
      <c r="C14630">
        <v>1</v>
      </c>
      <c r="D14630">
        <v>11</v>
      </c>
      <c r="E14630">
        <v>3221</v>
      </c>
    </row>
    <row r="14631" spans="1:5">
      <c r="A14631" t="s">
        <v>52</v>
      </c>
      <c r="B14631">
        <v>2016</v>
      </c>
      <c r="C14631">
        <v>1</v>
      </c>
      <c r="D14631">
        <v>33</v>
      </c>
      <c r="E14631">
        <v>8987</v>
      </c>
    </row>
    <row r="14632" spans="1:5">
      <c r="A14632" t="s">
        <v>53</v>
      </c>
      <c r="B14632">
        <v>2016</v>
      </c>
      <c r="C14632">
        <v>1</v>
      </c>
      <c r="D14632">
        <v>54</v>
      </c>
      <c r="E14632">
        <v>9093</v>
      </c>
    </row>
    <row r="14633" spans="1:5">
      <c r="A14633" t="s">
        <v>54</v>
      </c>
      <c r="B14633">
        <v>2016</v>
      </c>
      <c r="C14633">
        <v>1</v>
      </c>
      <c r="D14633">
        <v>120</v>
      </c>
      <c r="E14633">
        <v>27358</v>
      </c>
    </row>
    <row r="14634" spans="1:5">
      <c r="A14634" t="s">
        <v>55</v>
      </c>
      <c r="B14634">
        <v>2016</v>
      </c>
      <c r="C14634">
        <v>1</v>
      </c>
      <c r="D14634">
        <v>42</v>
      </c>
      <c r="E14634">
        <v>20356</v>
      </c>
    </row>
    <row r="14635" spans="1:5">
      <c r="A14635" t="s">
        <v>56</v>
      </c>
      <c r="B14635">
        <v>2016</v>
      </c>
      <c r="C14635">
        <v>1</v>
      </c>
      <c r="D14635">
        <v>11</v>
      </c>
      <c r="E14635">
        <v>3065</v>
      </c>
    </row>
    <row r="14636" spans="1:5">
      <c r="A14636" t="s">
        <v>57</v>
      </c>
      <c r="B14636">
        <v>2016</v>
      </c>
      <c r="C14636">
        <v>1</v>
      </c>
      <c r="D14636">
        <v>131</v>
      </c>
      <c r="E14636">
        <v>93052</v>
      </c>
    </row>
    <row r="14637" spans="1:5">
      <c r="A14637" t="s">
        <v>58</v>
      </c>
      <c r="B14637">
        <v>2016</v>
      </c>
      <c r="C14637">
        <v>1</v>
      </c>
      <c r="D14637">
        <v>45</v>
      </c>
      <c r="E14637">
        <v>4511</v>
      </c>
    </row>
    <row r="14638" spans="1:5">
      <c r="A14638" t="s">
        <v>59</v>
      </c>
      <c r="B14638">
        <v>2016</v>
      </c>
      <c r="C14638">
        <v>1</v>
      </c>
      <c r="D14638">
        <v>50</v>
      </c>
      <c r="E14638">
        <v>17652</v>
      </c>
    </row>
    <row r="14639" spans="1:5">
      <c r="A14639" t="s">
        <v>60</v>
      </c>
      <c r="B14639">
        <v>2016</v>
      </c>
      <c r="C14639">
        <v>1</v>
      </c>
      <c r="D14639">
        <v>23</v>
      </c>
      <c r="E14639">
        <v>5448</v>
      </c>
    </row>
    <row r="14640" spans="1:5">
      <c r="A14640" t="s">
        <v>61</v>
      </c>
      <c r="B14640">
        <v>2016</v>
      </c>
      <c r="C14640">
        <v>1</v>
      </c>
      <c r="D14640">
        <v>21</v>
      </c>
      <c r="E14640">
        <v>3850</v>
      </c>
    </row>
    <row r="14641" spans="1:5">
      <c r="A14641" t="s">
        <v>64</v>
      </c>
      <c r="B14641">
        <v>2016</v>
      </c>
      <c r="C14641">
        <v>1</v>
      </c>
      <c r="D14641">
        <v>9</v>
      </c>
      <c r="E14641">
        <v>5639</v>
      </c>
    </row>
    <row r="14642" spans="1:5">
      <c r="A14642" t="s">
        <v>63</v>
      </c>
      <c r="B14642">
        <v>2016</v>
      </c>
      <c r="C14642">
        <v>1</v>
      </c>
      <c r="D14642">
        <v>2</v>
      </c>
      <c r="E14642">
        <v>824</v>
      </c>
    </row>
    <row r="14643" spans="1:5">
      <c r="A14643" t="s">
        <v>62</v>
      </c>
      <c r="B14643">
        <v>2016</v>
      </c>
      <c r="C14643">
        <v>1</v>
      </c>
      <c r="D14643">
        <v>90</v>
      </c>
      <c r="E14643">
        <v>103413</v>
      </c>
    </row>
    <row r="14644" spans="1:5">
      <c r="A14644" t="s">
        <v>6</v>
      </c>
      <c r="B14644">
        <v>2016</v>
      </c>
      <c r="C14644">
        <v>2</v>
      </c>
      <c r="D14644">
        <v>27</v>
      </c>
      <c r="E14644">
        <v>12542</v>
      </c>
    </row>
    <row r="14645" spans="1:5">
      <c r="A14645" t="s">
        <v>12</v>
      </c>
      <c r="B14645">
        <v>2016</v>
      </c>
      <c r="C14645">
        <v>2</v>
      </c>
      <c r="D14645">
        <v>6</v>
      </c>
      <c r="E14645">
        <v>901</v>
      </c>
    </row>
    <row r="14646" spans="1:5">
      <c r="A14646" t="s">
        <v>13</v>
      </c>
      <c r="B14646">
        <v>2016</v>
      </c>
      <c r="C14646">
        <v>2</v>
      </c>
      <c r="D14646">
        <v>59</v>
      </c>
      <c r="E14646">
        <v>24318</v>
      </c>
    </row>
    <row r="14647" spans="1:5">
      <c r="A14647" t="s">
        <v>14</v>
      </c>
      <c r="B14647">
        <v>2016</v>
      </c>
      <c r="C14647">
        <v>2</v>
      </c>
      <c r="D14647">
        <v>13</v>
      </c>
      <c r="E14647">
        <v>4837</v>
      </c>
    </row>
    <row r="14648" spans="1:5">
      <c r="A14648" t="s">
        <v>15</v>
      </c>
      <c r="B14648">
        <v>2016</v>
      </c>
      <c r="C14648">
        <v>2</v>
      </c>
      <c r="D14648">
        <v>143</v>
      </c>
      <c r="E14648">
        <v>42220</v>
      </c>
    </row>
    <row r="14649" spans="1:5">
      <c r="A14649" t="s">
        <v>16</v>
      </c>
      <c r="B14649">
        <v>2016</v>
      </c>
      <c r="C14649">
        <v>2</v>
      </c>
      <c r="D14649">
        <v>6</v>
      </c>
      <c r="E14649">
        <v>3611</v>
      </c>
    </row>
    <row r="14650" spans="1:5">
      <c r="A14650" t="s">
        <v>17</v>
      </c>
      <c r="B14650">
        <v>2016</v>
      </c>
      <c r="C14650">
        <v>2</v>
      </c>
      <c r="D14650">
        <v>20</v>
      </c>
      <c r="E14650">
        <v>4143</v>
      </c>
    </row>
    <row r="14651" spans="1:5">
      <c r="A14651" t="s">
        <v>18</v>
      </c>
      <c r="B14651">
        <v>2016</v>
      </c>
      <c r="C14651">
        <v>2</v>
      </c>
      <c r="D14651">
        <v>13</v>
      </c>
      <c r="E14651">
        <v>3256</v>
      </c>
    </row>
    <row r="14652" spans="1:5">
      <c r="A14652" t="s">
        <v>19</v>
      </c>
      <c r="B14652">
        <v>2016</v>
      </c>
      <c r="C14652">
        <v>2</v>
      </c>
      <c r="D14652">
        <v>2</v>
      </c>
      <c r="E14652">
        <v>2967</v>
      </c>
    </row>
    <row r="14653" spans="1:5">
      <c r="A14653" t="s">
        <v>20</v>
      </c>
      <c r="B14653">
        <v>2016</v>
      </c>
      <c r="C14653">
        <v>2</v>
      </c>
      <c r="D14653">
        <v>0</v>
      </c>
      <c r="E14653">
        <v>0</v>
      </c>
    </row>
    <row r="14654" spans="1:5">
      <c r="A14654" t="s">
        <v>21</v>
      </c>
      <c r="B14654">
        <v>2016</v>
      </c>
      <c r="C14654">
        <v>2</v>
      </c>
      <c r="D14654">
        <v>34</v>
      </c>
      <c r="E14654">
        <v>35031</v>
      </c>
    </row>
    <row r="14655" spans="1:5">
      <c r="A14655" t="s">
        <v>22</v>
      </c>
      <c r="B14655">
        <v>2016</v>
      </c>
      <c r="C14655">
        <v>2</v>
      </c>
      <c r="D14655">
        <v>16</v>
      </c>
      <c r="E14655">
        <v>1824</v>
      </c>
    </row>
    <row r="14656" spans="1:5">
      <c r="A14656" t="s">
        <v>23</v>
      </c>
      <c r="B14656">
        <v>2016</v>
      </c>
      <c r="C14656">
        <v>2</v>
      </c>
      <c r="D14656">
        <v>8</v>
      </c>
      <c r="E14656">
        <v>2484</v>
      </c>
    </row>
    <row r="14657" spans="1:5">
      <c r="A14657" t="s">
        <v>24</v>
      </c>
      <c r="B14657">
        <v>2016</v>
      </c>
      <c r="C14657">
        <v>2</v>
      </c>
      <c r="D14657">
        <v>80</v>
      </c>
      <c r="E14657">
        <v>43598</v>
      </c>
    </row>
    <row r="14658" spans="1:5">
      <c r="A14658" t="s">
        <v>25</v>
      </c>
      <c r="B14658">
        <v>2016</v>
      </c>
      <c r="C14658">
        <v>2</v>
      </c>
      <c r="D14658">
        <v>30</v>
      </c>
      <c r="E14658">
        <v>6028</v>
      </c>
    </row>
    <row r="14659" spans="1:5">
      <c r="A14659" t="s">
        <v>26</v>
      </c>
      <c r="B14659">
        <v>2016</v>
      </c>
      <c r="C14659">
        <v>2</v>
      </c>
      <c r="D14659">
        <v>8</v>
      </c>
      <c r="E14659">
        <v>2213</v>
      </c>
    </row>
    <row r="14660" spans="1:5">
      <c r="A14660" t="s">
        <v>27</v>
      </c>
      <c r="B14660">
        <v>2016</v>
      </c>
      <c r="C14660">
        <v>2</v>
      </c>
      <c r="D14660">
        <v>33</v>
      </c>
      <c r="E14660">
        <v>6912</v>
      </c>
    </row>
    <row r="14661" spans="1:5">
      <c r="A14661" t="s">
        <v>28</v>
      </c>
      <c r="B14661">
        <v>2016</v>
      </c>
      <c r="C14661">
        <v>2</v>
      </c>
      <c r="D14661">
        <v>40</v>
      </c>
      <c r="E14661">
        <v>26887</v>
      </c>
    </row>
    <row r="14662" spans="1:5">
      <c r="A14662" t="s">
        <v>29</v>
      </c>
      <c r="B14662">
        <v>2016</v>
      </c>
      <c r="C14662">
        <v>2</v>
      </c>
      <c r="D14662">
        <v>77</v>
      </c>
      <c r="E14662">
        <v>40960</v>
      </c>
    </row>
    <row r="14663" spans="1:5">
      <c r="A14663" t="s">
        <v>30</v>
      </c>
      <c r="B14663">
        <v>2016</v>
      </c>
      <c r="C14663">
        <v>2</v>
      </c>
      <c r="D14663">
        <v>27</v>
      </c>
      <c r="E14663">
        <v>5045</v>
      </c>
    </row>
    <row r="14664" spans="1:5">
      <c r="A14664" t="s">
        <v>31</v>
      </c>
      <c r="B14664">
        <v>2016</v>
      </c>
      <c r="C14664">
        <v>2</v>
      </c>
      <c r="D14664">
        <v>29</v>
      </c>
      <c r="E14664">
        <v>6924</v>
      </c>
    </row>
    <row r="14665" spans="1:5">
      <c r="A14665" t="s">
        <v>32</v>
      </c>
      <c r="B14665">
        <v>2016</v>
      </c>
      <c r="C14665">
        <v>2</v>
      </c>
      <c r="D14665">
        <v>42</v>
      </c>
      <c r="E14665">
        <v>22893</v>
      </c>
    </row>
    <row r="14666" spans="1:5">
      <c r="A14666" t="s">
        <v>33</v>
      </c>
      <c r="B14666">
        <v>2016</v>
      </c>
      <c r="C14666">
        <v>2</v>
      </c>
      <c r="D14666">
        <v>71</v>
      </c>
      <c r="E14666">
        <v>22703</v>
      </c>
    </row>
    <row r="14667" spans="1:5">
      <c r="A14667" t="s">
        <v>34</v>
      </c>
      <c r="B14667">
        <v>2016</v>
      </c>
      <c r="C14667">
        <v>2</v>
      </c>
      <c r="D14667">
        <v>18</v>
      </c>
      <c r="E14667">
        <v>5336</v>
      </c>
    </row>
    <row r="14668" spans="1:5">
      <c r="A14668" t="s">
        <v>35</v>
      </c>
      <c r="B14668">
        <v>2016</v>
      </c>
      <c r="C14668">
        <v>2</v>
      </c>
      <c r="D14668">
        <v>51</v>
      </c>
      <c r="E14668">
        <v>19387</v>
      </c>
    </row>
    <row r="14669" spans="1:5">
      <c r="A14669" t="s">
        <v>36</v>
      </c>
      <c r="B14669">
        <v>2016</v>
      </c>
      <c r="C14669">
        <v>2</v>
      </c>
      <c r="D14669">
        <v>20</v>
      </c>
      <c r="E14669">
        <v>6516</v>
      </c>
    </row>
    <row r="14670" spans="1:5">
      <c r="A14670" t="s">
        <v>37</v>
      </c>
      <c r="B14670">
        <v>2016</v>
      </c>
      <c r="C14670">
        <v>2</v>
      </c>
      <c r="D14670">
        <v>8</v>
      </c>
      <c r="E14670">
        <v>3373</v>
      </c>
    </row>
    <row r="14671" spans="1:5">
      <c r="A14671" t="s">
        <v>38</v>
      </c>
      <c r="B14671">
        <v>2016</v>
      </c>
      <c r="C14671">
        <v>2</v>
      </c>
      <c r="D14671">
        <v>17</v>
      </c>
      <c r="E14671">
        <v>3413</v>
      </c>
    </row>
    <row r="14672" spans="1:5">
      <c r="A14672" t="s">
        <v>39</v>
      </c>
      <c r="B14672">
        <v>2016</v>
      </c>
      <c r="C14672">
        <v>2</v>
      </c>
      <c r="D14672">
        <v>26</v>
      </c>
      <c r="E14672">
        <v>13083</v>
      </c>
    </row>
    <row r="14673" spans="1:5">
      <c r="A14673" t="s">
        <v>40</v>
      </c>
      <c r="B14673">
        <v>2016</v>
      </c>
      <c r="C14673">
        <v>2</v>
      </c>
      <c r="D14673">
        <v>20</v>
      </c>
      <c r="E14673">
        <v>4166</v>
      </c>
    </row>
    <row r="14674" spans="1:5">
      <c r="A14674" t="s">
        <v>41</v>
      </c>
      <c r="B14674">
        <v>2016</v>
      </c>
      <c r="C14674">
        <v>2</v>
      </c>
      <c r="D14674">
        <v>16</v>
      </c>
      <c r="E14674">
        <v>3723</v>
      </c>
    </row>
    <row r="14675" spans="1:5">
      <c r="A14675" t="s">
        <v>42</v>
      </c>
      <c r="B14675">
        <v>2016</v>
      </c>
      <c r="C14675">
        <v>2</v>
      </c>
      <c r="D14675">
        <v>24</v>
      </c>
      <c r="E14675">
        <v>10922</v>
      </c>
    </row>
    <row r="14676" spans="1:5">
      <c r="A14676" t="s">
        <v>43</v>
      </c>
      <c r="B14676">
        <v>2016</v>
      </c>
      <c r="C14676">
        <v>2</v>
      </c>
      <c r="D14676">
        <v>78</v>
      </c>
      <c r="E14676">
        <v>7977</v>
      </c>
    </row>
    <row r="14677" spans="1:5">
      <c r="A14677" t="s">
        <v>44</v>
      </c>
      <c r="B14677">
        <v>2016</v>
      </c>
      <c r="C14677">
        <v>2</v>
      </c>
      <c r="D14677">
        <v>52</v>
      </c>
      <c r="E14677">
        <v>14052</v>
      </c>
    </row>
    <row r="14678" spans="1:5">
      <c r="A14678" t="s">
        <v>45</v>
      </c>
      <c r="B14678">
        <v>2016</v>
      </c>
      <c r="C14678">
        <v>2</v>
      </c>
      <c r="D14678">
        <v>7</v>
      </c>
      <c r="E14678">
        <v>772</v>
      </c>
    </row>
    <row r="14679" spans="1:5">
      <c r="A14679" t="s">
        <v>46</v>
      </c>
      <c r="B14679">
        <v>2016</v>
      </c>
      <c r="C14679">
        <v>2</v>
      </c>
      <c r="D14679">
        <v>62</v>
      </c>
      <c r="E14679">
        <v>16458</v>
      </c>
    </row>
    <row r="14680" spans="1:5">
      <c r="A14680" t="s">
        <v>47</v>
      </c>
      <c r="B14680">
        <v>2016</v>
      </c>
      <c r="C14680">
        <v>2</v>
      </c>
      <c r="D14680">
        <v>26</v>
      </c>
      <c r="E14680">
        <v>5381</v>
      </c>
    </row>
    <row r="14681" spans="1:5">
      <c r="A14681" t="s">
        <v>48</v>
      </c>
      <c r="B14681">
        <v>2016</v>
      </c>
      <c r="C14681">
        <v>2</v>
      </c>
      <c r="D14681">
        <v>20</v>
      </c>
      <c r="E14681">
        <v>5595</v>
      </c>
    </row>
    <row r="14682" spans="1:5">
      <c r="A14682" t="s">
        <v>49</v>
      </c>
      <c r="B14682">
        <v>2016</v>
      </c>
      <c r="C14682">
        <v>2</v>
      </c>
      <c r="D14682">
        <v>56</v>
      </c>
      <c r="E14682">
        <v>13359</v>
      </c>
    </row>
    <row r="14683" spans="1:5">
      <c r="A14683" t="s">
        <v>50</v>
      </c>
      <c r="B14683">
        <v>2016</v>
      </c>
      <c r="C14683">
        <v>2</v>
      </c>
      <c r="D14683">
        <v>17</v>
      </c>
      <c r="E14683">
        <v>4265</v>
      </c>
    </row>
    <row r="14684" spans="1:5">
      <c r="A14684" t="s">
        <v>51</v>
      </c>
      <c r="B14684">
        <v>2016</v>
      </c>
      <c r="C14684">
        <v>2</v>
      </c>
      <c r="D14684">
        <v>12</v>
      </c>
      <c r="E14684">
        <v>3885</v>
      </c>
    </row>
    <row r="14685" spans="1:5">
      <c r="A14685" t="s">
        <v>52</v>
      </c>
      <c r="B14685">
        <v>2016</v>
      </c>
      <c r="C14685">
        <v>2</v>
      </c>
      <c r="D14685">
        <v>34</v>
      </c>
      <c r="E14685">
        <v>8688</v>
      </c>
    </row>
    <row r="14686" spans="1:5">
      <c r="A14686" t="s">
        <v>53</v>
      </c>
      <c r="B14686">
        <v>2016</v>
      </c>
      <c r="C14686">
        <v>2</v>
      </c>
      <c r="D14686">
        <v>52</v>
      </c>
      <c r="E14686">
        <v>8370</v>
      </c>
    </row>
    <row r="14687" spans="1:5">
      <c r="A14687" t="s">
        <v>54</v>
      </c>
      <c r="B14687">
        <v>2016</v>
      </c>
      <c r="C14687">
        <v>2</v>
      </c>
      <c r="D14687">
        <v>121</v>
      </c>
      <c r="E14687">
        <v>27924</v>
      </c>
    </row>
    <row r="14688" spans="1:5">
      <c r="A14688" t="s">
        <v>55</v>
      </c>
      <c r="B14688">
        <v>2016</v>
      </c>
      <c r="C14688">
        <v>2</v>
      </c>
      <c r="D14688">
        <v>42</v>
      </c>
      <c r="E14688">
        <v>20503</v>
      </c>
    </row>
    <row r="14689" spans="1:5">
      <c r="A14689" t="s">
        <v>56</v>
      </c>
      <c r="B14689">
        <v>2016</v>
      </c>
      <c r="C14689">
        <v>2</v>
      </c>
      <c r="D14689">
        <v>11</v>
      </c>
      <c r="E14689">
        <v>2952</v>
      </c>
    </row>
    <row r="14690" spans="1:5">
      <c r="A14690" t="s">
        <v>57</v>
      </c>
      <c r="B14690">
        <v>2016</v>
      </c>
      <c r="C14690">
        <v>2</v>
      </c>
      <c r="D14690">
        <v>128</v>
      </c>
      <c r="E14690">
        <v>87777</v>
      </c>
    </row>
    <row r="14691" spans="1:5">
      <c r="A14691" t="s">
        <v>58</v>
      </c>
      <c r="B14691">
        <v>2016</v>
      </c>
      <c r="C14691">
        <v>2</v>
      </c>
      <c r="D14691">
        <v>45</v>
      </c>
      <c r="E14691">
        <v>4767</v>
      </c>
    </row>
    <row r="14692" spans="1:5">
      <c r="A14692" t="s">
        <v>59</v>
      </c>
      <c r="B14692">
        <v>2016</v>
      </c>
      <c r="C14692">
        <v>2</v>
      </c>
      <c r="D14692">
        <v>51</v>
      </c>
      <c r="E14692">
        <v>17005</v>
      </c>
    </row>
    <row r="14693" spans="1:5">
      <c r="A14693" t="s">
        <v>60</v>
      </c>
      <c r="B14693">
        <v>2016</v>
      </c>
      <c r="C14693">
        <v>2</v>
      </c>
      <c r="D14693">
        <v>24</v>
      </c>
      <c r="E14693">
        <v>5683</v>
      </c>
    </row>
    <row r="14694" spans="1:5">
      <c r="A14694" t="s">
        <v>61</v>
      </c>
      <c r="B14694">
        <v>2016</v>
      </c>
      <c r="C14694">
        <v>2</v>
      </c>
      <c r="D14694">
        <v>21</v>
      </c>
      <c r="E14694">
        <v>3855</v>
      </c>
    </row>
    <row r="14695" spans="1:5">
      <c r="A14695" t="s">
        <v>64</v>
      </c>
      <c r="B14695">
        <v>2016</v>
      </c>
      <c r="C14695">
        <v>2</v>
      </c>
      <c r="D14695">
        <v>10</v>
      </c>
      <c r="E14695">
        <v>6461</v>
      </c>
    </row>
    <row r="14696" spans="1:5">
      <c r="A14696" t="s">
        <v>63</v>
      </c>
      <c r="B14696">
        <v>2016</v>
      </c>
      <c r="C14696">
        <v>2</v>
      </c>
      <c r="D14696">
        <v>2</v>
      </c>
      <c r="E14696">
        <v>785</v>
      </c>
    </row>
    <row r="14697" spans="1:5">
      <c r="A14697" t="s">
        <v>62</v>
      </c>
      <c r="B14697">
        <v>2016</v>
      </c>
      <c r="C14697">
        <v>2</v>
      </c>
      <c r="D14697">
        <v>91</v>
      </c>
      <c r="E14697">
        <v>101673</v>
      </c>
    </row>
    <row r="14698" spans="1:5">
      <c r="A14698" t="s">
        <v>6</v>
      </c>
      <c r="B14698">
        <v>2016</v>
      </c>
      <c r="C14698">
        <v>3</v>
      </c>
      <c r="D14698">
        <v>28</v>
      </c>
      <c r="E14698">
        <v>12154</v>
      </c>
    </row>
    <row r="14699" spans="1:5">
      <c r="A14699" t="s">
        <v>12</v>
      </c>
      <c r="B14699">
        <v>2016</v>
      </c>
      <c r="C14699">
        <v>3</v>
      </c>
      <c r="D14699">
        <v>6</v>
      </c>
      <c r="E14699">
        <v>924</v>
      </c>
    </row>
    <row r="14700" spans="1:5">
      <c r="A14700" t="s">
        <v>13</v>
      </c>
      <c r="B14700">
        <v>2016</v>
      </c>
      <c r="C14700">
        <v>3</v>
      </c>
      <c r="D14700">
        <v>58</v>
      </c>
      <c r="E14700">
        <v>22017</v>
      </c>
    </row>
    <row r="14701" spans="1:5">
      <c r="A14701" t="s">
        <v>14</v>
      </c>
      <c r="B14701">
        <v>2016</v>
      </c>
      <c r="C14701">
        <v>3</v>
      </c>
      <c r="D14701">
        <v>13</v>
      </c>
      <c r="E14701">
        <v>4011</v>
      </c>
    </row>
    <row r="14702" spans="1:5">
      <c r="A14702" t="s">
        <v>15</v>
      </c>
      <c r="B14702">
        <v>2016</v>
      </c>
      <c r="C14702">
        <v>3</v>
      </c>
      <c r="D14702">
        <v>138</v>
      </c>
      <c r="E14702">
        <v>40785</v>
      </c>
    </row>
    <row r="14703" spans="1:5">
      <c r="A14703" t="s">
        <v>16</v>
      </c>
      <c r="B14703">
        <v>2016</v>
      </c>
      <c r="C14703">
        <v>3</v>
      </c>
      <c r="D14703">
        <v>7</v>
      </c>
      <c r="E14703">
        <v>3376</v>
      </c>
    </row>
    <row r="14704" spans="1:5">
      <c r="A14704" t="s">
        <v>17</v>
      </c>
      <c r="B14704">
        <v>2016</v>
      </c>
      <c r="C14704">
        <v>3</v>
      </c>
      <c r="D14704">
        <v>16</v>
      </c>
      <c r="E14704">
        <v>3943</v>
      </c>
    </row>
    <row r="14705" spans="1:5">
      <c r="A14705" t="s">
        <v>18</v>
      </c>
      <c r="B14705">
        <v>2016</v>
      </c>
      <c r="C14705">
        <v>3</v>
      </c>
      <c r="D14705">
        <v>13</v>
      </c>
      <c r="E14705">
        <v>2439</v>
      </c>
    </row>
    <row r="14706" spans="1:5">
      <c r="A14706" t="s">
        <v>19</v>
      </c>
      <c r="B14706">
        <v>2016</v>
      </c>
      <c r="C14706">
        <v>3</v>
      </c>
      <c r="D14706">
        <v>2</v>
      </c>
      <c r="E14706">
        <v>1522</v>
      </c>
    </row>
    <row r="14707" spans="1:5">
      <c r="A14707" t="s">
        <v>20</v>
      </c>
      <c r="B14707">
        <v>2016</v>
      </c>
      <c r="C14707">
        <v>3</v>
      </c>
      <c r="D14707">
        <v>0</v>
      </c>
      <c r="E14707">
        <v>0</v>
      </c>
    </row>
    <row r="14708" spans="1:5">
      <c r="A14708" t="s">
        <v>21</v>
      </c>
      <c r="B14708">
        <v>2016</v>
      </c>
      <c r="C14708">
        <v>3</v>
      </c>
      <c r="D14708">
        <v>32</v>
      </c>
      <c r="E14708">
        <v>36486</v>
      </c>
    </row>
    <row r="14709" spans="1:5">
      <c r="A14709" t="s">
        <v>22</v>
      </c>
      <c r="B14709">
        <v>2016</v>
      </c>
      <c r="C14709">
        <v>3</v>
      </c>
      <c r="D14709">
        <v>14</v>
      </c>
      <c r="E14709">
        <v>1671</v>
      </c>
    </row>
    <row r="14710" spans="1:5">
      <c r="A14710" t="s">
        <v>23</v>
      </c>
      <c r="B14710">
        <v>2016</v>
      </c>
      <c r="C14710">
        <v>3</v>
      </c>
      <c r="D14710">
        <v>10</v>
      </c>
      <c r="E14710">
        <v>2679</v>
      </c>
    </row>
    <row r="14711" spans="1:5">
      <c r="A14711" t="s">
        <v>24</v>
      </c>
      <c r="B14711">
        <v>2016</v>
      </c>
      <c r="C14711">
        <v>3</v>
      </c>
      <c r="D14711">
        <v>81</v>
      </c>
      <c r="E14711">
        <v>48322</v>
      </c>
    </row>
    <row r="14712" spans="1:5">
      <c r="A14712" t="s">
        <v>25</v>
      </c>
      <c r="B14712">
        <v>2016</v>
      </c>
      <c r="C14712">
        <v>3</v>
      </c>
      <c r="D14712">
        <v>30</v>
      </c>
      <c r="E14712">
        <v>5814</v>
      </c>
    </row>
    <row r="14713" spans="1:5">
      <c r="A14713" t="s">
        <v>26</v>
      </c>
      <c r="B14713">
        <v>2016</v>
      </c>
      <c r="C14713">
        <v>3</v>
      </c>
      <c r="D14713">
        <v>9</v>
      </c>
      <c r="E14713">
        <v>2081</v>
      </c>
    </row>
    <row r="14714" spans="1:5">
      <c r="A14714" t="s">
        <v>27</v>
      </c>
      <c r="B14714">
        <v>2016</v>
      </c>
      <c r="C14714">
        <v>3</v>
      </c>
      <c r="D14714">
        <v>32</v>
      </c>
      <c r="E14714">
        <v>6709</v>
      </c>
    </row>
    <row r="14715" spans="1:5">
      <c r="A14715" t="s">
        <v>28</v>
      </c>
      <c r="B14715">
        <v>2016</v>
      </c>
      <c r="C14715">
        <v>3</v>
      </c>
      <c r="D14715">
        <v>37</v>
      </c>
      <c r="E14715">
        <v>21188</v>
      </c>
    </row>
    <row r="14716" spans="1:5">
      <c r="A14716" t="s">
        <v>29</v>
      </c>
      <c r="B14716">
        <v>2016</v>
      </c>
      <c r="C14716">
        <v>3</v>
      </c>
      <c r="D14716">
        <v>76</v>
      </c>
      <c r="E14716">
        <v>44557</v>
      </c>
    </row>
    <row r="14717" spans="1:5">
      <c r="A14717" t="s">
        <v>30</v>
      </c>
      <c r="B14717">
        <v>2016</v>
      </c>
      <c r="C14717">
        <v>3</v>
      </c>
      <c r="D14717">
        <v>28</v>
      </c>
      <c r="E14717">
        <v>5361</v>
      </c>
    </row>
    <row r="14718" spans="1:5">
      <c r="A14718" t="s">
        <v>31</v>
      </c>
      <c r="B14718">
        <v>2016</v>
      </c>
      <c r="C14718">
        <v>3</v>
      </c>
      <c r="D14718">
        <v>31</v>
      </c>
      <c r="E14718">
        <v>5909</v>
      </c>
    </row>
    <row r="14719" spans="1:5">
      <c r="A14719" t="s">
        <v>32</v>
      </c>
      <c r="B14719">
        <v>2016</v>
      </c>
      <c r="C14719">
        <v>3</v>
      </c>
      <c r="D14719">
        <v>45</v>
      </c>
      <c r="E14719">
        <v>21381</v>
      </c>
    </row>
    <row r="14720" spans="1:5">
      <c r="A14720" t="s">
        <v>33</v>
      </c>
      <c r="B14720">
        <v>2016</v>
      </c>
      <c r="C14720">
        <v>3</v>
      </c>
      <c r="D14720">
        <v>68</v>
      </c>
      <c r="E14720">
        <v>23252</v>
      </c>
    </row>
    <row r="14721" spans="1:5">
      <c r="A14721" t="s">
        <v>34</v>
      </c>
      <c r="B14721">
        <v>2016</v>
      </c>
      <c r="C14721">
        <v>3</v>
      </c>
      <c r="D14721">
        <v>18</v>
      </c>
      <c r="E14721">
        <v>5467</v>
      </c>
    </row>
    <row r="14722" spans="1:5">
      <c r="A14722" t="s">
        <v>35</v>
      </c>
      <c r="B14722">
        <v>2016</v>
      </c>
      <c r="C14722">
        <v>3</v>
      </c>
      <c r="D14722">
        <v>50</v>
      </c>
      <c r="E14722">
        <v>19026</v>
      </c>
    </row>
    <row r="14723" spans="1:5">
      <c r="A14723" t="s">
        <v>36</v>
      </c>
      <c r="B14723">
        <v>2016</v>
      </c>
      <c r="C14723">
        <v>3</v>
      </c>
      <c r="D14723">
        <v>21</v>
      </c>
      <c r="E14723">
        <v>6946</v>
      </c>
    </row>
    <row r="14724" spans="1:5">
      <c r="A14724" t="s">
        <v>37</v>
      </c>
      <c r="B14724">
        <v>2016</v>
      </c>
      <c r="C14724">
        <v>3</v>
      </c>
      <c r="D14724">
        <v>10</v>
      </c>
      <c r="E14724">
        <v>3088</v>
      </c>
    </row>
    <row r="14725" spans="1:5">
      <c r="A14725" t="s">
        <v>38</v>
      </c>
      <c r="B14725">
        <v>2016</v>
      </c>
      <c r="C14725">
        <v>3</v>
      </c>
      <c r="D14725">
        <v>17</v>
      </c>
      <c r="E14725">
        <v>3348</v>
      </c>
    </row>
    <row r="14726" spans="1:5">
      <c r="A14726" t="s">
        <v>39</v>
      </c>
      <c r="B14726">
        <v>2016</v>
      </c>
      <c r="C14726">
        <v>3</v>
      </c>
      <c r="D14726">
        <v>26</v>
      </c>
      <c r="E14726">
        <v>12512</v>
      </c>
    </row>
    <row r="14727" spans="1:5">
      <c r="A14727" t="s">
        <v>40</v>
      </c>
      <c r="B14727">
        <v>2016</v>
      </c>
      <c r="C14727">
        <v>3</v>
      </c>
      <c r="D14727">
        <v>22</v>
      </c>
      <c r="E14727">
        <v>4410</v>
      </c>
    </row>
    <row r="14728" spans="1:5">
      <c r="A14728" t="s">
        <v>41</v>
      </c>
      <c r="B14728">
        <v>2016</v>
      </c>
      <c r="C14728">
        <v>3</v>
      </c>
      <c r="D14728">
        <v>16</v>
      </c>
      <c r="E14728">
        <v>3986</v>
      </c>
    </row>
    <row r="14729" spans="1:5">
      <c r="A14729" t="s">
        <v>42</v>
      </c>
      <c r="B14729">
        <v>2016</v>
      </c>
      <c r="C14729">
        <v>3</v>
      </c>
      <c r="D14729">
        <v>24</v>
      </c>
      <c r="E14729">
        <v>10476</v>
      </c>
    </row>
    <row r="14730" spans="1:5">
      <c r="A14730" t="s">
        <v>43</v>
      </c>
      <c r="B14730">
        <v>2016</v>
      </c>
      <c r="C14730">
        <v>3</v>
      </c>
      <c r="D14730">
        <v>82</v>
      </c>
      <c r="E14730">
        <v>8155</v>
      </c>
    </row>
    <row r="14731" spans="1:5">
      <c r="A14731" t="s">
        <v>44</v>
      </c>
      <c r="B14731">
        <v>2016</v>
      </c>
      <c r="C14731">
        <v>3</v>
      </c>
      <c r="D14731">
        <v>51</v>
      </c>
      <c r="E14731">
        <v>9570</v>
      </c>
    </row>
    <row r="14732" spans="1:5">
      <c r="A14732" t="s">
        <v>45</v>
      </c>
      <c r="B14732">
        <v>2016</v>
      </c>
      <c r="C14732">
        <v>3</v>
      </c>
      <c r="D14732">
        <v>7</v>
      </c>
      <c r="E14732">
        <v>865</v>
      </c>
    </row>
    <row r="14733" spans="1:5">
      <c r="A14733" t="s">
        <v>46</v>
      </c>
      <c r="B14733">
        <v>2016</v>
      </c>
      <c r="C14733">
        <v>3</v>
      </c>
      <c r="D14733">
        <v>71</v>
      </c>
      <c r="E14733">
        <v>16745</v>
      </c>
    </row>
    <row r="14734" spans="1:5">
      <c r="A14734" t="s">
        <v>47</v>
      </c>
      <c r="B14734">
        <v>2016</v>
      </c>
      <c r="C14734">
        <v>3</v>
      </c>
      <c r="D14734">
        <v>26</v>
      </c>
      <c r="E14734">
        <v>6014</v>
      </c>
    </row>
    <row r="14735" spans="1:5">
      <c r="A14735" t="s">
        <v>48</v>
      </c>
      <c r="B14735">
        <v>2016</v>
      </c>
      <c r="C14735">
        <v>3</v>
      </c>
      <c r="D14735">
        <v>13</v>
      </c>
      <c r="E14735">
        <v>3796</v>
      </c>
    </row>
    <row r="14736" spans="1:5">
      <c r="A14736" t="s">
        <v>49</v>
      </c>
      <c r="B14736">
        <v>2016</v>
      </c>
      <c r="C14736">
        <v>3</v>
      </c>
      <c r="D14736">
        <v>55</v>
      </c>
      <c r="E14736">
        <v>12906</v>
      </c>
    </row>
    <row r="14737" spans="1:5">
      <c r="A14737" t="s">
        <v>50</v>
      </c>
      <c r="B14737">
        <v>2016</v>
      </c>
      <c r="C14737">
        <v>3</v>
      </c>
      <c r="D14737">
        <v>17</v>
      </c>
      <c r="E14737">
        <v>3965</v>
      </c>
    </row>
    <row r="14738" spans="1:5">
      <c r="A14738" t="s">
        <v>51</v>
      </c>
      <c r="B14738">
        <v>2016</v>
      </c>
      <c r="C14738">
        <v>3</v>
      </c>
      <c r="D14738">
        <v>12</v>
      </c>
      <c r="E14738">
        <v>3666</v>
      </c>
    </row>
    <row r="14739" spans="1:5">
      <c r="A14739" t="s">
        <v>52</v>
      </c>
      <c r="B14739">
        <v>2016</v>
      </c>
      <c r="C14739">
        <v>3</v>
      </c>
      <c r="D14739">
        <v>34</v>
      </c>
      <c r="E14739">
        <v>8967</v>
      </c>
    </row>
    <row r="14740" spans="1:5">
      <c r="A14740" t="s">
        <v>53</v>
      </c>
      <c r="B14740">
        <v>2016</v>
      </c>
      <c r="C14740">
        <v>3</v>
      </c>
      <c r="D14740">
        <v>53</v>
      </c>
      <c r="E14740">
        <v>6445</v>
      </c>
    </row>
    <row r="14741" spans="1:5">
      <c r="A14741" t="s">
        <v>54</v>
      </c>
      <c r="B14741">
        <v>2016</v>
      </c>
      <c r="C14741">
        <v>3</v>
      </c>
      <c r="D14741">
        <v>123</v>
      </c>
      <c r="E14741">
        <v>30226</v>
      </c>
    </row>
    <row r="14742" spans="1:5">
      <c r="A14742" t="s">
        <v>55</v>
      </c>
      <c r="B14742">
        <v>2016</v>
      </c>
      <c r="C14742">
        <v>3</v>
      </c>
      <c r="D14742">
        <v>43</v>
      </c>
      <c r="E14742">
        <v>19123</v>
      </c>
    </row>
    <row r="14743" spans="1:5">
      <c r="A14743" t="s">
        <v>56</v>
      </c>
      <c r="B14743">
        <v>2016</v>
      </c>
      <c r="C14743">
        <v>3</v>
      </c>
      <c r="D14743">
        <v>11</v>
      </c>
      <c r="E14743">
        <v>2753</v>
      </c>
    </row>
    <row r="14744" spans="1:5">
      <c r="A14744" t="s">
        <v>57</v>
      </c>
      <c r="B14744">
        <v>2016</v>
      </c>
      <c r="C14744">
        <v>3</v>
      </c>
      <c r="D14744">
        <v>129</v>
      </c>
      <c r="E14744">
        <v>75305</v>
      </c>
    </row>
    <row r="14745" spans="1:5">
      <c r="A14745" t="s">
        <v>58</v>
      </c>
      <c r="B14745">
        <v>2016</v>
      </c>
      <c r="C14745">
        <v>3</v>
      </c>
      <c r="D14745">
        <v>45</v>
      </c>
      <c r="E14745">
        <v>4507</v>
      </c>
    </row>
    <row r="14746" spans="1:5">
      <c r="A14746" t="s">
        <v>59</v>
      </c>
      <c r="B14746">
        <v>2016</v>
      </c>
      <c r="C14746">
        <v>3</v>
      </c>
      <c r="D14746">
        <v>50</v>
      </c>
      <c r="E14746">
        <v>12454</v>
      </c>
    </row>
    <row r="14747" spans="1:5">
      <c r="A14747" t="s">
        <v>60</v>
      </c>
      <c r="B14747">
        <v>2016</v>
      </c>
      <c r="C14747">
        <v>3</v>
      </c>
      <c r="D14747">
        <v>24</v>
      </c>
      <c r="E14747">
        <v>6352</v>
      </c>
    </row>
    <row r="14748" spans="1:5">
      <c r="A14748" t="s">
        <v>61</v>
      </c>
      <c r="B14748">
        <v>2016</v>
      </c>
      <c r="C14748">
        <v>3</v>
      </c>
      <c r="D14748">
        <v>20</v>
      </c>
      <c r="E14748">
        <v>3596</v>
      </c>
    </row>
    <row r="14749" spans="1:5">
      <c r="A14749" t="s">
        <v>64</v>
      </c>
      <c r="B14749">
        <v>2016</v>
      </c>
      <c r="C14749">
        <v>3</v>
      </c>
      <c r="D14749">
        <v>10</v>
      </c>
      <c r="E14749">
        <v>6743</v>
      </c>
    </row>
    <row r="14750" spans="1:5">
      <c r="A14750" t="s">
        <v>63</v>
      </c>
      <c r="B14750">
        <v>2016</v>
      </c>
      <c r="C14750">
        <v>3</v>
      </c>
      <c r="D14750">
        <v>2</v>
      </c>
      <c r="E14750">
        <v>824</v>
      </c>
    </row>
    <row r="14751" spans="1:5">
      <c r="A14751" t="s">
        <v>62</v>
      </c>
      <c r="B14751">
        <v>2016</v>
      </c>
      <c r="C14751">
        <v>3</v>
      </c>
      <c r="D14751">
        <v>91</v>
      </c>
      <c r="E14751">
        <v>95085</v>
      </c>
    </row>
    <row r="14752" spans="1:5">
      <c r="A14752" t="s">
        <v>6</v>
      </c>
      <c r="B14752">
        <v>2016</v>
      </c>
      <c r="C14752">
        <v>4</v>
      </c>
      <c r="D14752">
        <v>27</v>
      </c>
      <c r="E14752">
        <v>13196</v>
      </c>
    </row>
    <row r="14753" spans="1:5">
      <c r="A14753" t="s">
        <v>12</v>
      </c>
      <c r="B14753">
        <v>2016</v>
      </c>
      <c r="C14753">
        <v>4</v>
      </c>
      <c r="D14753">
        <v>6</v>
      </c>
      <c r="E14753">
        <v>974</v>
      </c>
    </row>
    <row r="14754" spans="1:5">
      <c r="A14754" t="s">
        <v>13</v>
      </c>
      <c r="B14754">
        <v>2016</v>
      </c>
      <c r="C14754">
        <v>4</v>
      </c>
      <c r="D14754">
        <v>51</v>
      </c>
      <c r="E14754">
        <v>22843</v>
      </c>
    </row>
    <row r="14755" spans="1:5">
      <c r="A14755" t="s">
        <v>14</v>
      </c>
      <c r="B14755">
        <v>2016</v>
      </c>
      <c r="C14755">
        <v>4</v>
      </c>
      <c r="D14755">
        <v>13</v>
      </c>
      <c r="E14755">
        <v>5096</v>
      </c>
    </row>
    <row r="14756" spans="1:5">
      <c r="A14756" t="s">
        <v>15</v>
      </c>
      <c r="B14756">
        <v>2016</v>
      </c>
      <c r="C14756">
        <v>4</v>
      </c>
      <c r="D14756">
        <v>148</v>
      </c>
      <c r="E14756">
        <v>47542</v>
      </c>
    </row>
    <row r="14757" spans="1:5">
      <c r="A14757" t="s">
        <v>16</v>
      </c>
      <c r="B14757">
        <v>2016</v>
      </c>
      <c r="C14757">
        <v>4</v>
      </c>
      <c r="D14757">
        <v>7</v>
      </c>
      <c r="E14757">
        <v>4187</v>
      </c>
    </row>
    <row r="14758" spans="1:5">
      <c r="A14758" t="s">
        <v>17</v>
      </c>
      <c r="B14758">
        <v>2016</v>
      </c>
      <c r="C14758">
        <v>4</v>
      </c>
      <c r="D14758">
        <v>19</v>
      </c>
      <c r="E14758">
        <v>5183</v>
      </c>
    </row>
    <row r="14759" spans="1:5">
      <c r="A14759" t="s">
        <v>18</v>
      </c>
      <c r="B14759">
        <v>2016</v>
      </c>
      <c r="C14759">
        <v>4</v>
      </c>
      <c r="D14759">
        <v>13</v>
      </c>
      <c r="E14759">
        <v>2970</v>
      </c>
    </row>
    <row r="14760" spans="1:5">
      <c r="A14760" t="s">
        <v>19</v>
      </c>
      <c r="B14760">
        <v>2016</v>
      </c>
      <c r="C14760">
        <v>4</v>
      </c>
      <c r="D14760">
        <v>2</v>
      </c>
      <c r="E14760">
        <v>2150</v>
      </c>
    </row>
    <row r="14761" spans="1:5">
      <c r="A14761" t="s">
        <v>20</v>
      </c>
      <c r="B14761">
        <v>2016</v>
      </c>
      <c r="C14761">
        <v>4</v>
      </c>
      <c r="D14761">
        <v>0</v>
      </c>
      <c r="E14761">
        <v>0</v>
      </c>
    </row>
    <row r="14762" spans="1:5">
      <c r="A14762" t="s">
        <v>21</v>
      </c>
      <c r="B14762">
        <v>2016</v>
      </c>
      <c r="C14762">
        <v>4</v>
      </c>
      <c r="D14762">
        <v>31</v>
      </c>
      <c r="E14762">
        <v>33960</v>
      </c>
    </row>
    <row r="14763" spans="1:5">
      <c r="A14763" t="s">
        <v>22</v>
      </c>
      <c r="B14763">
        <v>2016</v>
      </c>
      <c r="C14763">
        <v>4</v>
      </c>
      <c r="D14763">
        <v>15</v>
      </c>
      <c r="E14763">
        <v>1723</v>
      </c>
    </row>
    <row r="14764" spans="1:5">
      <c r="A14764" t="s">
        <v>23</v>
      </c>
      <c r="B14764">
        <v>2016</v>
      </c>
      <c r="C14764">
        <v>4</v>
      </c>
      <c r="D14764">
        <v>10</v>
      </c>
      <c r="E14764">
        <v>3035</v>
      </c>
    </row>
    <row r="14765" spans="1:5">
      <c r="A14765" t="s">
        <v>24</v>
      </c>
      <c r="B14765">
        <v>2016</v>
      </c>
      <c r="C14765">
        <v>4</v>
      </c>
      <c r="D14765">
        <v>81</v>
      </c>
      <c r="E14765">
        <v>50944</v>
      </c>
    </row>
    <row r="14766" spans="1:5">
      <c r="A14766" t="s">
        <v>25</v>
      </c>
      <c r="B14766">
        <v>2016</v>
      </c>
      <c r="C14766">
        <v>4</v>
      </c>
      <c r="D14766">
        <v>30</v>
      </c>
      <c r="E14766">
        <v>6657</v>
      </c>
    </row>
    <row r="14767" spans="1:5">
      <c r="A14767" t="s">
        <v>26</v>
      </c>
      <c r="B14767">
        <v>2016</v>
      </c>
      <c r="C14767">
        <v>4</v>
      </c>
      <c r="D14767">
        <v>9</v>
      </c>
      <c r="E14767">
        <v>2367</v>
      </c>
    </row>
    <row r="14768" spans="1:5">
      <c r="A14768" t="s">
        <v>27</v>
      </c>
      <c r="B14768">
        <v>2016</v>
      </c>
      <c r="C14768">
        <v>4</v>
      </c>
      <c r="D14768">
        <v>33</v>
      </c>
      <c r="E14768">
        <v>7233</v>
      </c>
    </row>
    <row r="14769" spans="1:5">
      <c r="A14769" t="s">
        <v>28</v>
      </c>
      <c r="B14769">
        <v>2016</v>
      </c>
      <c r="C14769">
        <v>4</v>
      </c>
      <c r="D14769">
        <v>39</v>
      </c>
      <c r="E14769">
        <v>25844</v>
      </c>
    </row>
    <row r="14770" spans="1:5">
      <c r="A14770" t="s">
        <v>29</v>
      </c>
      <c r="B14770">
        <v>2016</v>
      </c>
      <c r="C14770">
        <v>4</v>
      </c>
      <c r="D14770">
        <v>77</v>
      </c>
      <c r="E14770">
        <v>47127</v>
      </c>
    </row>
    <row r="14771" spans="1:5">
      <c r="A14771" t="s">
        <v>30</v>
      </c>
      <c r="B14771">
        <v>2016</v>
      </c>
      <c r="C14771">
        <v>4</v>
      </c>
      <c r="D14771">
        <v>28</v>
      </c>
      <c r="E14771">
        <v>5527</v>
      </c>
    </row>
    <row r="14772" spans="1:5">
      <c r="A14772" t="s">
        <v>31</v>
      </c>
      <c r="B14772">
        <v>2016</v>
      </c>
      <c r="C14772">
        <v>4</v>
      </c>
      <c r="D14772">
        <v>35</v>
      </c>
      <c r="E14772">
        <v>7465</v>
      </c>
    </row>
    <row r="14773" spans="1:5">
      <c r="A14773" t="s">
        <v>32</v>
      </c>
      <c r="B14773">
        <v>2016</v>
      </c>
      <c r="C14773">
        <v>4</v>
      </c>
      <c r="D14773">
        <v>45</v>
      </c>
      <c r="E14773">
        <v>24672</v>
      </c>
    </row>
    <row r="14774" spans="1:5">
      <c r="A14774" t="s">
        <v>33</v>
      </c>
      <c r="B14774">
        <v>2016</v>
      </c>
      <c r="C14774">
        <v>4</v>
      </c>
      <c r="D14774">
        <v>68</v>
      </c>
      <c r="E14774">
        <v>22778</v>
      </c>
    </row>
    <row r="14775" spans="1:5">
      <c r="A14775" t="s">
        <v>34</v>
      </c>
      <c r="B14775">
        <v>2016</v>
      </c>
      <c r="C14775">
        <v>4</v>
      </c>
      <c r="D14775">
        <v>17</v>
      </c>
      <c r="E14775">
        <v>5639</v>
      </c>
    </row>
    <row r="14776" spans="1:5">
      <c r="A14776" t="s">
        <v>35</v>
      </c>
      <c r="B14776">
        <v>2016</v>
      </c>
      <c r="C14776">
        <v>4</v>
      </c>
      <c r="D14776">
        <v>52</v>
      </c>
      <c r="E14776">
        <v>21084</v>
      </c>
    </row>
    <row r="14777" spans="1:5">
      <c r="A14777" t="s">
        <v>36</v>
      </c>
      <c r="B14777">
        <v>2016</v>
      </c>
      <c r="C14777">
        <v>4</v>
      </c>
      <c r="D14777">
        <v>22</v>
      </c>
      <c r="E14777">
        <v>8492</v>
      </c>
    </row>
    <row r="14778" spans="1:5">
      <c r="A14778" t="s">
        <v>37</v>
      </c>
      <c r="B14778">
        <v>2016</v>
      </c>
      <c r="C14778">
        <v>4</v>
      </c>
      <c r="D14778">
        <v>10</v>
      </c>
      <c r="E14778">
        <v>4056</v>
      </c>
    </row>
    <row r="14779" spans="1:5">
      <c r="A14779" t="s">
        <v>38</v>
      </c>
      <c r="B14779">
        <v>2016</v>
      </c>
      <c r="C14779">
        <v>4</v>
      </c>
      <c r="D14779">
        <v>17</v>
      </c>
      <c r="E14779">
        <v>3441</v>
      </c>
    </row>
    <row r="14780" spans="1:5">
      <c r="A14780" t="s">
        <v>39</v>
      </c>
      <c r="B14780">
        <v>2016</v>
      </c>
      <c r="C14780">
        <v>4</v>
      </c>
      <c r="D14780">
        <v>27</v>
      </c>
      <c r="E14780">
        <v>15540</v>
      </c>
    </row>
    <row r="14781" spans="1:5">
      <c r="A14781" t="s">
        <v>40</v>
      </c>
      <c r="B14781">
        <v>2016</v>
      </c>
      <c r="C14781">
        <v>4</v>
      </c>
      <c r="D14781">
        <v>22</v>
      </c>
      <c r="E14781">
        <v>5106</v>
      </c>
    </row>
    <row r="14782" spans="1:5">
      <c r="A14782" t="s">
        <v>41</v>
      </c>
      <c r="B14782">
        <v>2016</v>
      </c>
      <c r="C14782">
        <v>4</v>
      </c>
      <c r="D14782">
        <v>17</v>
      </c>
      <c r="E14782">
        <v>4626</v>
      </c>
    </row>
    <row r="14783" spans="1:5">
      <c r="A14783" t="s">
        <v>42</v>
      </c>
      <c r="B14783">
        <v>2016</v>
      </c>
      <c r="C14783">
        <v>4</v>
      </c>
      <c r="D14783">
        <v>25</v>
      </c>
      <c r="E14783">
        <v>12840</v>
      </c>
    </row>
    <row r="14784" spans="1:5">
      <c r="A14784" t="s">
        <v>43</v>
      </c>
      <c r="B14784">
        <v>2016</v>
      </c>
      <c r="C14784">
        <v>4</v>
      </c>
      <c r="D14784">
        <v>81</v>
      </c>
      <c r="E14784">
        <v>10429</v>
      </c>
    </row>
    <row r="14785" spans="1:5">
      <c r="A14785" t="s">
        <v>44</v>
      </c>
      <c r="B14785">
        <v>2016</v>
      </c>
      <c r="C14785">
        <v>4</v>
      </c>
      <c r="D14785">
        <v>51</v>
      </c>
      <c r="E14785">
        <v>14066</v>
      </c>
    </row>
    <row r="14786" spans="1:5">
      <c r="A14786" t="s">
        <v>45</v>
      </c>
      <c r="B14786">
        <v>2016</v>
      </c>
      <c r="C14786">
        <v>4</v>
      </c>
      <c r="D14786">
        <v>7</v>
      </c>
      <c r="E14786">
        <v>874</v>
      </c>
    </row>
    <row r="14787" spans="1:5">
      <c r="A14787" t="s">
        <v>46</v>
      </c>
      <c r="B14787">
        <v>2016</v>
      </c>
      <c r="C14787">
        <v>4</v>
      </c>
      <c r="D14787">
        <v>70</v>
      </c>
      <c r="E14787">
        <v>18414</v>
      </c>
    </row>
    <row r="14788" spans="1:5">
      <c r="A14788" t="s">
        <v>47</v>
      </c>
      <c r="B14788">
        <v>2016</v>
      </c>
      <c r="C14788">
        <v>4</v>
      </c>
      <c r="D14788">
        <v>25</v>
      </c>
      <c r="E14788">
        <v>6197</v>
      </c>
    </row>
    <row r="14789" spans="1:5">
      <c r="A14789" t="s">
        <v>48</v>
      </c>
      <c r="B14789">
        <v>2016</v>
      </c>
      <c r="C14789">
        <v>4</v>
      </c>
      <c r="D14789">
        <v>14</v>
      </c>
      <c r="E14789">
        <v>4520</v>
      </c>
    </row>
    <row r="14790" spans="1:5">
      <c r="A14790" t="s">
        <v>49</v>
      </c>
      <c r="B14790">
        <v>2016</v>
      </c>
      <c r="C14790">
        <v>4</v>
      </c>
      <c r="D14790">
        <v>57</v>
      </c>
      <c r="E14790">
        <v>15582</v>
      </c>
    </row>
    <row r="14791" spans="1:5">
      <c r="A14791" t="s">
        <v>50</v>
      </c>
      <c r="B14791">
        <v>2016</v>
      </c>
      <c r="C14791">
        <v>4</v>
      </c>
      <c r="D14791">
        <v>17</v>
      </c>
      <c r="E14791">
        <v>5382</v>
      </c>
    </row>
    <row r="14792" spans="1:5">
      <c r="A14792" t="s">
        <v>51</v>
      </c>
      <c r="B14792">
        <v>2016</v>
      </c>
      <c r="C14792">
        <v>4</v>
      </c>
      <c r="D14792">
        <v>12</v>
      </c>
      <c r="E14792">
        <v>4126</v>
      </c>
    </row>
    <row r="14793" spans="1:5">
      <c r="A14793" t="s">
        <v>52</v>
      </c>
      <c r="B14793">
        <v>2016</v>
      </c>
      <c r="C14793">
        <v>4</v>
      </c>
      <c r="D14793">
        <v>34</v>
      </c>
      <c r="E14793">
        <v>9004</v>
      </c>
    </row>
    <row r="14794" spans="1:5">
      <c r="A14794" t="s">
        <v>53</v>
      </c>
      <c r="B14794">
        <v>2016</v>
      </c>
      <c r="C14794">
        <v>4</v>
      </c>
      <c r="D14794">
        <v>53</v>
      </c>
      <c r="E14794">
        <v>10082</v>
      </c>
    </row>
    <row r="14795" spans="1:5">
      <c r="A14795" t="s">
        <v>54</v>
      </c>
      <c r="B14795">
        <v>2016</v>
      </c>
      <c r="C14795">
        <v>4</v>
      </c>
      <c r="D14795">
        <v>122</v>
      </c>
      <c r="E14795">
        <v>31262</v>
      </c>
    </row>
    <row r="14796" spans="1:5">
      <c r="A14796" t="s">
        <v>55</v>
      </c>
      <c r="B14796">
        <v>2016</v>
      </c>
      <c r="C14796">
        <v>4</v>
      </c>
      <c r="D14796">
        <v>41</v>
      </c>
      <c r="E14796">
        <v>20229</v>
      </c>
    </row>
    <row r="14797" spans="1:5">
      <c r="A14797" t="s">
        <v>56</v>
      </c>
      <c r="B14797">
        <v>2016</v>
      </c>
      <c r="C14797">
        <v>4</v>
      </c>
      <c r="D14797">
        <v>11</v>
      </c>
      <c r="E14797">
        <v>3274</v>
      </c>
    </row>
    <row r="14798" spans="1:5">
      <c r="A14798" t="s">
        <v>57</v>
      </c>
      <c r="B14798">
        <v>2016</v>
      </c>
      <c r="C14798">
        <v>4</v>
      </c>
      <c r="D14798">
        <v>131</v>
      </c>
      <c r="E14798">
        <v>86688</v>
      </c>
    </row>
    <row r="14799" spans="1:5">
      <c r="A14799" t="s">
        <v>58</v>
      </c>
      <c r="B14799">
        <v>2016</v>
      </c>
      <c r="C14799">
        <v>4</v>
      </c>
      <c r="D14799">
        <v>46</v>
      </c>
      <c r="E14799">
        <v>5500</v>
      </c>
    </row>
    <row r="14800" spans="1:5">
      <c r="A14800" t="s">
        <v>59</v>
      </c>
      <c r="B14800">
        <v>2016</v>
      </c>
      <c r="C14800">
        <v>4</v>
      </c>
      <c r="D14800">
        <v>52</v>
      </c>
      <c r="E14800">
        <v>15508</v>
      </c>
    </row>
    <row r="14801" spans="1:5">
      <c r="A14801" t="s">
        <v>60</v>
      </c>
      <c r="B14801">
        <v>2016</v>
      </c>
      <c r="C14801">
        <v>4</v>
      </c>
      <c r="D14801">
        <v>25</v>
      </c>
      <c r="E14801">
        <v>6401</v>
      </c>
    </row>
    <row r="14802" spans="1:5">
      <c r="A14802" t="s">
        <v>61</v>
      </c>
      <c r="B14802">
        <v>2016</v>
      </c>
      <c r="C14802">
        <v>4</v>
      </c>
      <c r="D14802">
        <v>19</v>
      </c>
      <c r="E14802">
        <v>3837</v>
      </c>
    </row>
    <row r="14803" spans="1:5">
      <c r="A14803" t="s">
        <v>64</v>
      </c>
      <c r="B14803">
        <v>2016</v>
      </c>
      <c r="C14803">
        <v>4</v>
      </c>
      <c r="D14803">
        <v>10</v>
      </c>
      <c r="E14803">
        <v>6450</v>
      </c>
    </row>
    <row r="14804" spans="1:5">
      <c r="A14804" t="s">
        <v>63</v>
      </c>
      <c r="B14804">
        <v>2016</v>
      </c>
      <c r="C14804">
        <v>4</v>
      </c>
      <c r="D14804">
        <v>2</v>
      </c>
      <c r="E14804">
        <v>800</v>
      </c>
    </row>
    <row r="14805" spans="1:5">
      <c r="A14805" t="s">
        <v>62</v>
      </c>
      <c r="B14805">
        <v>2016</v>
      </c>
      <c r="C14805">
        <v>4</v>
      </c>
      <c r="D14805">
        <v>92</v>
      </c>
      <c r="E14805">
        <v>103487</v>
      </c>
    </row>
    <row r="14806" spans="1:5">
      <c r="A14806" t="s">
        <v>6</v>
      </c>
      <c r="B14806">
        <v>2016</v>
      </c>
      <c r="C14806">
        <v>5</v>
      </c>
      <c r="D14806">
        <v>24</v>
      </c>
      <c r="E14806">
        <v>10245</v>
      </c>
    </row>
    <row r="14807" spans="1:5">
      <c r="A14807" t="s">
        <v>12</v>
      </c>
      <c r="B14807">
        <v>2016</v>
      </c>
      <c r="C14807">
        <v>5</v>
      </c>
      <c r="D14807">
        <v>7</v>
      </c>
      <c r="E14807">
        <v>1663</v>
      </c>
    </row>
    <row r="14808" spans="1:5">
      <c r="A14808" t="s">
        <v>13</v>
      </c>
      <c r="B14808">
        <v>2016</v>
      </c>
      <c r="C14808">
        <v>5</v>
      </c>
      <c r="D14808">
        <v>51</v>
      </c>
      <c r="E14808">
        <v>22420</v>
      </c>
    </row>
    <row r="14809" spans="1:5">
      <c r="A14809" t="s">
        <v>14</v>
      </c>
      <c r="B14809">
        <v>2016</v>
      </c>
      <c r="C14809">
        <v>5</v>
      </c>
      <c r="D14809">
        <v>13</v>
      </c>
      <c r="E14809">
        <v>5457</v>
      </c>
    </row>
    <row r="14810" spans="1:5">
      <c r="A14810" t="s">
        <v>15</v>
      </c>
      <c r="B14810">
        <v>2016</v>
      </c>
      <c r="C14810">
        <v>5</v>
      </c>
      <c r="D14810">
        <v>152</v>
      </c>
      <c r="E14810">
        <v>48720</v>
      </c>
    </row>
    <row r="14811" spans="1:5">
      <c r="A14811" t="s">
        <v>16</v>
      </c>
      <c r="B14811">
        <v>2016</v>
      </c>
      <c r="C14811">
        <v>5</v>
      </c>
      <c r="D14811">
        <v>6</v>
      </c>
      <c r="E14811">
        <v>3009</v>
      </c>
    </row>
    <row r="14812" spans="1:5">
      <c r="A14812" t="s">
        <v>17</v>
      </c>
      <c r="B14812">
        <v>2016</v>
      </c>
      <c r="C14812">
        <v>5</v>
      </c>
      <c r="D14812">
        <v>21</v>
      </c>
      <c r="E14812">
        <v>5352</v>
      </c>
    </row>
    <row r="14813" spans="1:5">
      <c r="A14813" t="s">
        <v>18</v>
      </c>
      <c r="B14813">
        <v>2016</v>
      </c>
      <c r="C14813">
        <v>5</v>
      </c>
      <c r="D14813">
        <v>13</v>
      </c>
      <c r="E14813">
        <v>3215</v>
      </c>
    </row>
    <row r="14814" spans="1:5">
      <c r="A14814" t="s">
        <v>19</v>
      </c>
      <c r="B14814">
        <v>2016</v>
      </c>
      <c r="C14814">
        <v>5</v>
      </c>
      <c r="D14814">
        <v>2</v>
      </c>
      <c r="E14814">
        <v>2904</v>
      </c>
    </row>
    <row r="14815" spans="1:5">
      <c r="A14815" t="s">
        <v>20</v>
      </c>
      <c r="B14815">
        <v>2016</v>
      </c>
      <c r="C14815">
        <v>5</v>
      </c>
      <c r="D14815">
        <v>0</v>
      </c>
      <c r="E14815">
        <v>0</v>
      </c>
    </row>
    <row r="14816" spans="1:5">
      <c r="A14816" t="s">
        <v>21</v>
      </c>
      <c r="B14816">
        <v>2016</v>
      </c>
      <c r="C14816">
        <v>5</v>
      </c>
      <c r="D14816">
        <v>33</v>
      </c>
      <c r="E14816">
        <v>37542</v>
      </c>
    </row>
    <row r="14817" spans="1:5">
      <c r="A14817" t="s">
        <v>22</v>
      </c>
      <c r="B14817">
        <v>2016</v>
      </c>
      <c r="C14817">
        <v>5</v>
      </c>
      <c r="D14817">
        <v>13</v>
      </c>
      <c r="E14817">
        <v>1526</v>
      </c>
    </row>
    <row r="14818" spans="1:5">
      <c r="A14818" t="s">
        <v>23</v>
      </c>
      <c r="B14818">
        <v>2016</v>
      </c>
      <c r="C14818">
        <v>5</v>
      </c>
      <c r="D14818">
        <v>9</v>
      </c>
      <c r="E14818">
        <v>2840</v>
      </c>
    </row>
    <row r="14819" spans="1:5">
      <c r="A14819" t="s">
        <v>24</v>
      </c>
      <c r="B14819">
        <v>2016</v>
      </c>
      <c r="C14819">
        <v>5</v>
      </c>
      <c r="D14819">
        <v>78</v>
      </c>
      <c r="E14819">
        <v>50924</v>
      </c>
    </row>
    <row r="14820" spans="1:5">
      <c r="A14820" t="s">
        <v>25</v>
      </c>
      <c r="B14820">
        <v>2016</v>
      </c>
      <c r="C14820">
        <v>5</v>
      </c>
      <c r="D14820">
        <v>28</v>
      </c>
      <c r="E14820">
        <v>6452</v>
      </c>
    </row>
    <row r="14821" spans="1:5">
      <c r="A14821" t="s">
        <v>26</v>
      </c>
      <c r="B14821">
        <v>2016</v>
      </c>
      <c r="C14821">
        <v>5</v>
      </c>
      <c r="D14821">
        <v>6</v>
      </c>
      <c r="E14821">
        <v>1515</v>
      </c>
    </row>
    <row r="14822" spans="1:5">
      <c r="A14822" t="s">
        <v>27</v>
      </c>
      <c r="B14822">
        <v>2016</v>
      </c>
      <c r="C14822">
        <v>5</v>
      </c>
      <c r="D14822">
        <v>33</v>
      </c>
      <c r="E14822">
        <v>7273</v>
      </c>
    </row>
    <row r="14823" spans="1:5">
      <c r="A14823" t="s">
        <v>28</v>
      </c>
      <c r="B14823">
        <v>2016</v>
      </c>
      <c r="C14823">
        <v>5</v>
      </c>
      <c r="D14823">
        <v>38</v>
      </c>
      <c r="E14823">
        <v>26389</v>
      </c>
    </row>
    <row r="14824" spans="1:5">
      <c r="A14824" t="s">
        <v>29</v>
      </c>
      <c r="B14824">
        <v>2016</v>
      </c>
      <c r="C14824">
        <v>5</v>
      </c>
      <c r="D14824">
        <v>77</v>
      </c>
      <c r="E14824">
        <v>46686</v>
      </c>
    </row>
    <row r="14825" spans="1:5">
      <c r="A14825" t="s">
        <v>30</v>
      </c>
      <c r="B14825">
        <v>2016</v>
      </c>
      <c r="C14825">
        <v>5</v>
      </c>
      <c r="D14825">
        <v>27</v>
      </c>
      <c r="E14825">
        <v>4489</v>
      </c>
    </row>
    <row r="14826" spans="1:5">
      <c r="A14826" t="s">
        <v>31</v>
      </c>
      <c r="B14826">
        <v>2016</v>
      </c>
      <c r="C14826">
        <v>5</v>
      </c>
      <c r="D14826">
        <v>34</v>
      </c>
      <c r="E14826">
        <v>7524</v>
      </c>
    </row>
    <row r="14827" spans="1:5">
      <c r="A14827" t="s">
        <v>32</v>
      </c>
      <c r="B14827">
        <v>2016</v>
      </c>
      <c r="C14827">
        <v>5</v>
      </c>
      <c r="D14827">
        <v>45</v>
      </c>
      <c r="E14827">
        <v>24143</v>
      </c>
    </row>
    <row r="14828" spans="1:5">
      <c r="A14828" t="s">
        <v>33</v>
      </c>
      <c r="B14828">
        <v>2016</v>
      </c>
      <c r="C14828">
        <v>5</v>
      </c>
      <c r="D14828">
        <v>69</v>
      </c>
      <c r="E14828">
        <v>24169</v>
      </c>
    </row>
    <row r="14829" spans="1:5">
      <c r="A14829" t="s">
        <v>34</v>
      </c>
      <c r="B14829">
        <v>2016</v>
      </c>
      <c r="C14829">
        <v>5</v>
      </c>
      <c r="D14829">
        <v>16</v>
      </c>
      <c r="E14829">
        <v>3883</v>
      </c>
    </row>
    <row r="14830" spans="1:5">
      <c r="A14830" t="s">
        <v>35</v>
      </c>
      <c r="B14830">
        <v>2016</v>
      </c>
      <c r="C14830">
        <v>5</v>
      </c>
      <c r="D14830">
        <v>50</v>
      </c>
      <c r="E14830">
        <v>19982</v>
      </c>
    </row>
    <row r="14831" spans="1:5">
      <c r="A14831" t="s">
        <v>36</v>
      </c>
      <c r="B14831">
        <v>2016</v>
      </c>
      <c r="C14831">
        <v>5</v>
      </c>
      <c r="D14831">
        <v>19</v>
      </c>
      <c r="E14831">
        <v>7974</v>
      </c>
    </row>
    <row r="14832" spans="1:5">
      <c r="A14832" t="s">
        <v>37</v>
      </c>
      <c r="B14832">
        <v>2016</v>
      </c>
      <c r="C14832">
        <v>5</v>
      </c>
      <c r="D14832">
        <v>9</v>
      </c>
      <c r="E14832">
        <v>3571</v>
      </c>
    </row>
    <row r="14833" spans="1:5">
      <c r="A14833" t="s">
        <v>38</v>
      </c>
      <c r="B14833">
        <v>2016</v>
      </c>
      <c r="C14833">
        <v>5</v>
      </c>
      <c r="D14833">
        <v>16</v>
      </c>
      <c r="E14833">
        <v>2745</v>
      </c>
    </row>
    <row r="14834" spans="1:5">
      <c r="A14834" t="s">
        <v>39</v>
      </c>
      <c r="B14834">
        <v>2016</v>
      </c>
      <c r="C14834">
        <v>5</v>
      </c>
      <c r="D14834">
        <v>26</v>
      </c>
      <c r="E14834">
        <v>13481</v>
      </c>
    </row>
    <row r="14835" spans="1:5">
      <c r="A14835" t="s">
        <v>40</v>
      </c>
      <c r="B14835">
        <v>2016</v>
      </c>
      <c r="C14835">
        <v>5</v>
      </c>
      <c r="D14835">
        <v>22</v>
      </c>
      <c r="E14835">
        <v>4926</v>
      </c>
    </row>
    <row r="14836" spans="1:5">
      <c r="A14836" t="s">
        <v>41</v>
      </c>
      <c r="B14836">
        <v>2016</v>
      </c>
      <c r="C14836">
        <v>5</v>
      </c>
      <c r="D14836">
        <v>17</v>
      </c>
      <c r="E14836">
        <v>4787</v>
      </c>
    </row>
    <row r="14837" spans="1:5">
      <c r="A14837" t="s">
        <v>42</v>
      </c>
      <c r="B14837">
        <v>2016</v>
      </c>
      <c r="C14837">
        <v>5</v>
      </c>
      <c r="D14837">
        <v>25</v>
      </c>
      <c r="E14837">
        <v>12121</v>
      </c>
    </row>
    <row r="14838" spans="1:5">
      <c r="A14838" t="s">
        <v>43</v>
      </c>
      <c r="B14838">
        <v>2016</v>
      </c>
      <c r="C14838">
        <v>5</v>
      </c>
      <c r="D14838">
        <v>83</v>
      </c>
      <c r="E14838">
        <v>11022</v>
      </c>
    </row>
    <row r="14839" spans="1:5">
      <c r="A14839" t="s">
        <v>44</v>
      </c>
      <c r="B14839">
        <v>2016</v>
      </c>
      <c r="C14839">
        <v>5</v>
      </c>
      <c r="D14839">
        <v>49</v>
      </c>
      <c r="E14839">
        <v>14507</v>
      </c>
    </row>
    <row r="14840" spans="1:5">
      <c r="A14840" t="s">
        <v>45</v>
      </c>
      <c r="B14840">
        <v>2016</v>
      </c>
      <c r="C14840">
        <v>5</v>
      </c>
      <c r="D14840">
        <v>8</v>
      </c>
      <c r="E14840">
        <v>1021</v>
      </c>
    </row>
    <row r="14841" spans="1:5">
      <c r="A14841" t="s">
        <v>46</v>
      </c>
      <c r="B14841">
        <v>2016</v>
      </c>
      <c r="C14841">
        <v>5</v>
      </c>
      <c r="D14841">
        <v>68</v>
      </c>
      <c r="E14841">
        <v>19790</v>
      </c>
    </row>
    <row r="14842" spans="1:5">
      <c r="A14842" t="s">
        <v>47</v>
      </c>
      <c r="B14842">
        <v>2016</v>
      </c>
      <c r="C14842">
        <v>5</v>
      </c>
      <c r="D14842">
        <v>26</v>
      </c>
      <c r="E14842">
        <v>6296</v>
      </c>
    </row>
    <row r="14843" spans="1:5">
      <c r="A14843" t="s">
        <v>48</v>
      </c>
      <c r="B14843">
        <v>2016</v>
      </c>
      <c r="C14843">
        <v>5</v>
      </c>
      <c r="D14843">
        <v>18</v>
      </c>
      <c r="E14843">
        <v>5342</v>
      </c>
    </row>
    <row r="14844" spans="1:5">
      <c r="A14844" t="s">
        <v>49</v>
      </c>
      <c r="B14844">
        <v>2016</v>
      </c>
      <c r="C14844">
        <v>5</v>
      </c>
      <c r="D14844">
        <v>56</v>
      </c>
      <c r="E14844">
        <v>15827</v>
      </c>
    </row>
    <row r="14845" spans="1:5">
      <c r="A14845" t="s">
        <v>50</v>
      </c>
      <c r="B14845">
        <v>2016</v>
      </c>
      <c r="C14845">
        <v>5</v>
      </c>
      <c r="D14845">
        <v>17</v>
      </c>
      <c r="E14845">
        <v>5268</v>
      </c>
    </row>
    <row r="14846" spans="1:5">
      <c r="A14846" t="s">
        <v>51</v>
      </c>
      <c r="B14846">
        <v>2016</v>
      </c>
      <c r="C14846">
        <v>5</v>
      </c>
      <c r="D14846">
        <v>9</v>
      </c>
      <c r="E14846">
        <v>3683</v>
      </c>
    </row>
    <row r="14847" spans="1:5">
      <c r="A14847" t="s">
        <v>52</v>
      </c>
      <c r="B14847">
        <v>2016</v>
      </c>
      <c r="C14847">
        <v>5</v>
      </c>
      <c r="D14847">
        <v>33</v>
      </c>
      <c r="E14847">
        <v>8412</v>
      </c>
    </row>
    <row r="14848" spans="1:5">
      <c r="A14848" t="s">
        <v>53</v>
      </c>
      <c r="B14848">
        <v>2016</v>
      </c>
      <c r="C14848">
        <v>5</v>
      </c>
      <c r="D14848">
        <v>55</v>
      </c>
      <c r="E14848">
        <v>10254</v>
      </c>
    </row>
    <row r="14849" spans="1:5">
      <c r="A14849" t="s">
        <v>54</v>
      </c>
      <c r="B14849">
        <v>2016</v>
      </c>
      <c r="C14849">
        <v>5</v>
      </c>
      <c r="D14849">
        <v>123</v>
      </c>
      <c r="E14849">
        <v>30905</v>
      </c>
    </row>
    <row r="14850" spans="1:5">
      <c r="A14850" t="s">
        <v>55</v>
      </c>
      <c r="B14850">
        <v>2016</v>
      </c>
      <c r="C14850">
        <v>5</v>
      </c>
      <c r="D14850">
        <v>42</v>
      </c>
      <c r="E14850">
        <v>20272</v>
      </c>
    </row>
    <row r="14851" spans="1:5">
      <c r="A14851" t="s">
        <v>56</v>
      </c>
      <c r="B14851">
        <v>2016</v>
      </c>
      <c r="C14851">
        <v>5</v>
      </c>
      <c r="D14851">
        <v>11</v>
      </c>
      <c r="E14851">
        <v>3382</v>
      </c>
    </row>
    <row r="14852" spans="1:5">
      <c r="A14852" t="s">
        <v>57</v>
      </c>
      <c r="B14852">
        <v>2016</v>
      </c>
      <c r="C14852">
        <v>5</v>
      </c>
      <c r="D14852">
        <v>128</v>
      </c>
      <c r="E14852">
        <v>84339</v>
      </c>
    </row>
    <row r="14853" spans="1:5">
      <c r="A14853" t="s">
        <v>58</v>
      </c>
      <c r="B14853">
        <v>2016</v>
      </c>
      <c r="C14853">
        <v>5</v>
      </c>
      <c r="D14853">
        <v>47</v>
      </c>
      <c r="E14853">
        <v>5921</v>
      </c>
    </row>
    <row r="14854" spans="1:5">
      <c r="A14854" t="s">
        <v>59</v>
      </c>
      <c r="B14854">
        <v>2016</v>
      </c>
      <c r="C14854">
        <v>5</v>
      </c>
      <c r="D14854">
        <v>47</v>
      </c>
      <c r="E14854">
        <v>13860</v>
      </c>
    </row>
    <row r="14855" spans="1:5">
      <c r="A14855" t="s">
        <v>60</v>
      </c>
      <c r="B14855">
        <v>2016</v>
      </c>
      <c r="C14855">
        <v>5</v>
      </c>
      <c r="D14855">
        <v>24</v>
      </c>
      <c r="E14855">
        <v>6107</v>
      </c>
    </row>
    <row r="14856" spans="1:5">
      <c r="A14856" t="s">
        <v>61</v>
      </c>
      <c r="B14856">
        <v>2016</v>
      </c>
      <c r="C14856">
        <v>5</v>
      </c>
      <c r="D14856">
        <v>21</v>
      </c>
      <c r="E14856">
        <v>4394</v>
      </c>
    </row>
    <row r="14857" spans="1:5">
      <c r="A14857" t="s">
        <v>64</v>
      </c>
      <c r="B14857">
        <v>2016</v>
      </c>
      <c r="C14857">
        <v>5</v>
      </c>
      <c r="D14857">
        <v>9</v>
      </c>
      <c r="E14857">
        <v>5563</v>
      </c>
    </row>
    <row r="14858" spans="1:5">
      <c r="A14858" t="s">
        <v>63</v>
      </c>
      <c r="B14858">
        <v>2016</v>
      </c>
      <c r="C14858">
        <v>5</v>
      </c>
      <c r="D14858">
        <v>2</v>
      </c>
      <c r="E14858">
        <v>811</v>
      </c>
    </row>
    <row r="14859" spans="1:5">
      <c r="A14859" t="s">
        <v>62</v>
      </c>
      <c r="B14859">
        <v>2016</v>
      </c>
      <c r="C14859">
        <v>5</v>
      </c>
      <c r="D14859">
        <v>94</v>
      </c>
      <c r="E14859">
        <v>107265</v>
      </c>
    </row>
    <row r="14860" spans="1:5">
      <c r="A14860" t="s">
        <v>6</v>
      </c>
      <c r="B14860">
        <v>2016</v>
      </c>
      <c r="C14860">
        <v>6</v>
      </c>
      <c r="D14860">
        <v>27</v>
      </c>
      <c r="E14860">
        <v>10612</v>
      </c>
    </row>
    <row r="14861" spans="1:5">
      <c r="A14861" t="s">
        <v>12</v>
      </c>
      <c r="B14861">
        <v>2016</v>
      </c>
      <c r="C14861">
        <v>6</v>
      </c>
      <c r="D14861">
        <v>7</v>
      </c>
      <c r="E14861">
        <v>1667</v>
      </c>
    </row>
    <row r="14862" spans="1:5">
      <c r="A14862" t="s">
        <v>13</v>
      </c>
      <c r="B14862">
        <v>2016</v>
      </c>
      <c r="C14862">
        <v>6</v>
      </c>
      <c r="D14862">
        <v>58</v>
      </c>
      <c r="E14862">
        <v>25022</v>
      </c>
    </row>
    <row r="14863" spans="1:5">
      <c r="A14863" t="s">
        <v>14</v>
      </c>
      <c r="B14863">
        <v>2016</v>
      </c>
      <c r="C14863">
        <v>6</v>
      </c>
      <c r="D14863">
        <v>12</v>
      </c>
      <c r="E14863">
        <v>5088</v>
      </c>
    </row>
    <row r="14864" spans="1:5">
      <c r="A14864" t="s">
        <v>15</v>
      </c>
      <c r="B14864">
        <v>2016</v>
      </c>
      <c r="C14864">
        <v>6</v>
      </c>
      <c r="D14864">
        <v>146</v>
      </c>
      <c r="E14864">
        <v>48079</v>
      </c>
    </row>
    <row r="14865" spans="1:5">
      <c r="A14865" t="s">
        <v>16</v>
      </c>
      <c r="B14865">
        <v>2016</v>
      </c>
      <c r="C14865">
        <v>6</v>
      </c>
      <c r="D14865">
        <v>7</v>
      </c>
      <c r="E14865">
        <v>4071</v>
      </c>
    </row>
    <row r="14866" spans="1:5">
      <c r="A14866" t="s">
        <v>17</v>
      </c>
      <c r="B14866">
        <v>2016</v>
      </c>
      <c r="C14866">
        <v>6</v>
      </c>
      <c r="D14866">
        <v>17</v>
      </c>
      <c r="E14866">
        <v>5026</v>
      </c>
    </row>
    <row r="14867" spans="1:5">
      <c r="A14867" t="s">
        <v>18</v>
      </c>
      <c r="B14867">
        <v>2016</v>
      </c>
      <c r="C14867">
        <v>6</v>
      </c>
      <c r="D14867">
        <v>13</v>
      </c>
      <c r="E14867">
        <v>3065</v>
      </c>
    </row>
    <row r="14868" spans="1:5">
      <c r="A14868" t="s">
        <v>19</v>
      </c>
      <c r="B14868">
        <v>2016</v>
      </c>
      <c r="C14868">
        <v>6</v>
      </c>
      <c r="D14868">
        <v>2</v>
      </c>
      <c r="E14868">
        <v>2758</v>
      </c>
    </row>
    <row r="14869" spans="1:5">
      <c r="A14869" t="s">
        <v>20</v>
      </c>
      <c r="B14869">
        <v>2016</v>
      </c>
      <c r="C14869">
        <v>6</v>
      </c>
      <c r="D14869">
        <v>0</v>
      </c>
      <c r="E14869">
        <v>0</v>
      </c>
    </row>
    <row r="14870" spans="1:5">
      <c r="A14870" t="s">
        <v>21</v>
      </c>
      <c r="B14870">
        <v>2016</v>
      </c>
      <c r="C14870">
        <v>6</v>
      </c>
      <c r="D14870">
        <v>33</v>
      </c>
      <c r="E14870">
        <v>39001</v>
      </c>
    </row>
    <row r="14871" spans="1:5">
      <c r="A14871" t="s">
        <v>22</v>
      </c>
      <c r="B14871">
        <v>2016</v>
      </c>
      <c r="C14871">
        <v>6</v>
      </c>
      <c r="D14871">
        <v>14</v>
      </c>
      <c r="E14871">
        <v>1739</v>
      </c>
    </row>
    <row r="14872" spans="1:5">
      <c r="A14872" t="s">
        <v>23</v>
      </c>
      <c r="B14872">
        <v>2016</v>
      </c>
      <c r="C14872">
        <v>6</v>
      </c>
      <c r="D14872">
        <v>9</v>
      </c>
      <c r="E14872">
        <v>2744</v>
      </c>
    </row>
    <row r="14873" spans="1:5">
      <c r="A14873" t="s">
        <v>24</v>
      </c>
      <c r="B14873">
        <v>2016</v>
      </c>
      <c r="C14873">
        <v>6</v>
      </c>
      <c r="D14873">
        <v>82</v>
      </c>
      <c r="E14873">
        <v>51037</v>
      </c>
    </row>
    <row r="14874" spans="1:5">
      <c r="A14874" t="s">
        <v>25</v>
      </c>
      <c r="B14874">
        <v>2016</v>
      </c>
      <c r="C14874">
        <v>6</v>
      </c>
      <c r="D14874">
        <v>28</v>
      </c>
      <c r="E14874">
        <v>6239</v>
      </c>
    </row>
    <row r="14875" spans="1:5">
      <c r="A14875" t="s">
        <v>26</v>
      </c>
      <c r="B14875">
        <v>2016</v>
      </c>
      <c r="C14875">
        <v>6</v>
      </c>
      <c r="D14875">
        <v>9</v>
      </c>
      <c r="E14875">
        <v>2479</v>
      </c>
    </row>
    <row r="14876" spans="1:5">
      <c r="A14876" t="s">
        <v>27</v>
      </c>
      <c r="B14876">
        <v>2016</v>
      </c>
      <c r="C14876">
        <v>6</v>
      </c>
      <c r="D14876">
        <v>33</v>
      </c>
      <c r="E14876">
        <v>7411</v>
      </c>
    </row>
    <row r="14877" spans="1:5">
      <c r="A14877" t="s">
        <v>28</v>
      </c>
      <c r="B14877">
        <v>2016</v>
      </c>
      <c r="C14877">
        <v>6</v>
      </c>
      <c r="D14877">
        <v>37</v>
      </c>
      <c r="E14877">
        <v>25212</v>
      </c>
    </row>
    <row r="14878" spans="1:5">
      <c r="A14878" t="s">
        <v>29</v>
      </c>
      <c r="B14878">
        <v>2016</v>
      </c>
      <c r="C14878">
        <v>6</v>
      </c>
      <c r="D14878">
        <v>69</v>
      </c>
      <c r="E14878">
        <v>42632</v>
      </c>
    </row>
    <row r="14879" spans="1:5">
      <c r="A14879" t="s">
        <v>30</v>
      </c>
      <c r="B14879">
        <v>2016</v>
      </c>
      <c r="C14879">
        <v>6</v>
      </c>
      <c r="D14879">
        <v>28</v>
      </c>
      <c r="E14879">
        <v>5112</v>
      </c>
    </row>
    <row r="14880" spans="1:5">
      <c r="A14880" t="s">
        <v>31</v>
      </c>
      <c r="B14880">
        <v>2016</v>
      </c>
      <c r="C14880">
        <v>6</v>
      </c>
      <c r="D14880">
        <v>38</v>
      </c>
      <c r="E14880">
        <v>7727</v>
      </c>
    </row>
    <row r="14881" spans="1:5">
      <c r="A14881" t="s">
        <v>32</v>
      </c>
      <c r="B14881">
        <v>2016</v>
      </c>
      <c r="C14881">
        <v>6</v>
      </c>
      <c r="D14881">
        <v>45</v>
      </c>
      <c r="E14881">
        <v>22397</v>
      </c>
    </row>
    <row r="14882" spans="1:5">
      <c r="A14882" t="s">
        <v>33</v>
      </c>
      <c r="B14882">
        <v>2016</v>
      </c>
      <c r="C14882">
        <v>6</v>
      </c>
      <c r="D14882">
        <v>71</v>
      </c>
      <c r="E14882">
        <v>22449</v>
      </c>
    </row>
    <row r="14883" spans="1:5">
      <c r="A14883" t="s">
        <v>34</v>
      </c>
      <c r="B14883">
        <v>2016</v>
      </c>
      <c r="C14883">
        <v>6</v>
      </c>
      <c r="D14883">
        <v>17</v>
      </c>
      <c r="E14883">
        <v>3936</v>
      </c>
    </row>
    <row r="14884" spans="1:5">
      <c r="A14884" t="s">
        <v>35</v>
      </c>
      <c r="B14884">
        <v>2016</v>
      </c>
      <c r="C14884">
        <v>6</v>
      </c>
      <c r="D14884">
        <v>47</v>
      </c>
      <c r="E14884">
        <v>17240</v>
      </c>
    </row>
    <row r="14885" spans="1:5">
      <c r="A14885" t="s">
        <v>36</v>
      </c>
      <c r="B14885">
        <v>2016</v>
      </c>
      <c r="C14885">
        <v>6</v>
      </c>
      <c r="D14885">
        <v>21</v>
      </c>
      <c r="E14885">
        <v>7857</v>
      </c>
    </row>
    <row r="14886" spans="1:5">
      <c r="A14886" t="s">
        <v>37</v>
      </c>
      <c r="B14886">
        <v>2016</v>
      </c>
      <c r="C14886">
        <v>6</v>
      </c>
      <c r="D14886">
        <v>10</v>
      </c>
      <c r="E14886">
        <v>3858</v>
      </c>
    </row>
    <row r="14887" spans="1:5">
      <c r="A14887" t="s">
        <v>38</v>
      </c>
      <c r="B14887">
        <v>2016</v>
      </c>
      <c r="C14887">
        <v>6</v>
      </c>
      <c r="D14887">
        <v>17</v>
      </c>
      <c r="E14887">
        <v>3549</v>
      </c>
    </row>
    <row r="14888" spans="1:5">
      <c r="A14888" t="s">
        <v>39</v>
      </c>
      <c r="B14888">
        <v>2016</v>
      </c>
      <c r="C14888">
        <v>6</v>
      </c>
      <c r="D14888">
        <v>26</v>
      </c>
      <c r="E14888">
        <v>14082</v>
      </c>
    </row>
    <row r="14889" spans="1:5">
      <c r="A14889" t="s">
        <v>40</v>
      </c>
      <c r="B14889">
        <v>2016</v>
      </c>
      <c r="C14889">
        <v>6</v>
      </c>
      <c r="D14889">
        <v>21</v>
      </c>
      <c r="E14889">
        <v>4790</v>
      </c>
    </row>
    <row r="14890" spans="1:5">
      <c r="A14890" t="s">
        <v>41</v>
      </c>
      <c r="B14890">
        <v>2016</v>
      </c>
      <c r="C14890">
        <v>6</v>
      </c>
      <c r="D14890">
        <v>16</v>
      </c>
      <c r="E14890">
        <v>4910</v>
      </c>
    </row>
    <row r="14891" spans="1:5">
      <c r="A14891" t="s">
        <v>42</v>
      </c>
      <c r="B14891">
        <v>2016</v>
      </c>
      <c r="C14891">
        <v>6</v>
      </c>
      <c r="D14891">
        <v>24</v>
      </c>
      <c r="E14891">
        <v>12957</v>
      </c>
    </row>
    <row r="14892" spans="1:5">
      <c r="A14892" t="s">
        <v>43</v>
      </c>
      <c r="B14892">
        <v>2016</v>
      </c>
      <c r="C14892">
        <v>6</v>
      </c>
      <c r="D14892">
        <v>80</v>
      </c>
      <c r="E14892">
        <v>10050</v>
      </c>
    </row>
    <row r="14893" spans="1:5">
      <c r="A14893" t="s">
        <v>44</v>
      </c>
      <c r="B14893">
        <v>2016</v>
      </c>
      <c r="C14893">
        <v>6</v>
      </c>
      <c r="D14893">
        <v>50</v>
      </c>
      <c r="E14893">
        <v>14483</v>
      </c>
    </row>
    <row r="14894" spans="1:5">
      <c r="A14894" t="s">
        <v>45</v>
      </c>
      <c r="B14894">
        <v>2016</v>
      </c>
      <c r="C14894">
        <v>6</v>
      </c>
      <c r="D14894">
        <v>4</v>
      </c>
      <c r="E14894">
        <v>313</v>
      </c>
    </row>
    <row r="14895" spans="1:5">
      <c r="A14895" t="s">
        <v>46</v>
      </c>
      <c r="B14895">
        <v>2016</v>
      </c>
      <c r="C14895">
        <v>6</v>
      </c>
      <c r="D14895">
        <v>70</v>
      </c>
      <c r="E14895">
        <v>18499</v>
      </c>
    </row>
    <row r="14896" spans="1:5">
      <c r="A14896" t="s">
        <v>47</v>
      </c>
      <c r="B14896">
        <v>2016</v>
      </c>
      <c r="C14896">
        <v>6</v>
      </c>
      <c r="D14896">
        <v>25</v>
      </c>
      <c r="E14896">
        <v>5974</v>
      </c>
    </row>
    <row r="14897" spans="1:5">
      <c r="A14897" t="s">
        <v>48</v>
      </c>
      <c r="B14897">
        <v>2016</v>
      </c>
      <c r="C14897">
        <v>6</v>
      </c>
      <c r="D14897">
        <v>12</v>
      </c>
      <c r="E14897">
        <v>4142</v>
      </c>
    </row>
    <row r="14898" spans="1:5">
      <c r="A14898" t="s">
        <v>49</v>
      </c>
      <c r="B14898">
        <v>2016</v>
      </c>
      <c r="C14898">
        <v>6</v>
      </c>
      <c r="D14898">
        <v>56</v>
      </c>
      <c r="E14898">
        <v>15496</v>
      </c>
    </row>
    <row r="14899" spans="1:5">
      <c r="A14899" t="s">
        <v>50</v>
      </c>
      <c r="B14899">
        <v>2016</v>
      </c>
      <c r="C14899">
        <v>6</v>
      </c>
      <c r="D14899">
        <v>17</v>
      </c>
      <c r="E14899">
        <v>5357</v>
      </c>
    </row>
    <row r="14900" spans="1:5">
      <c r="A14900" t="s">
        <v>51</v>
      </c>
      <c r="B14900">
        <v>2016</v>
      </c>
      <c r="C14900">
        <v>6</v>
      </c>
      <c r="D14900">
        <v>12</v>
      </c>
      <c r="E14900">
        <v>4196</v>
      </c>
    </row>
    <row r="14901" spans="1:5">
      <c r="A14901" t="s">
        <v>52</v>
      </c>
      <c r="B14901">
        <v>2016</v>
      </c>
      <c r="C14901">
        <v>6</v>
      </c>
      <c r="D14901">
        <v>34</v>
      </c>
      <c r="E14901">
        <v>8832</v>
      </c>
    </row>
    <row r="14902" spans="1:5">
      <c r="A14902" t="s">
        <v>53</v>
      </c>
      <c r="B14902">
        <v>2016</v>
      </c>
      <c r="C14902">
        <v>6</v>
      </c>
      <c r="D14902">
        <v>53</v>
      </c>
      <c r="E14902">
        <v>9117</v>
      </c>
    </row>
    <row r="14903" spans="1:5">
      <c r="A14903" t="s">
        <v>54</v>
      </c>
      <c r="B14903">
        <v>2016</v>
      </c>
      <c r="C14903">
        <v>6</v>
      </c>
      <c r="D14903">
        <v>122</v>
      </c>
      <c r="E14903">
        <v>32267</v>
      </c>
    </row>
    <row r="14904" spans="1:5">
      <c r="A14904" t="s">
        <v>55</v>
      </c>
      <c r="B14904">
        <v>2016</v>
      </c>
      <c r="C14904">
        <v>6</v>
      </c>
      <c r="D14904">
        <v>42</v>
      </c>
      <c r="E14904">
        <v>21261</v>
      </c>
    </row>
    <row r="14905" spans="1:5">
      <c r="A14905" t="s">
        <v>56</v>
      </c>
      <c r="B14905">
        <v>2016</v>
      </c>
      <c r="C14905">
        <v>6</v>
      </c>
      <c r="D14905">
        <v>10</v>
      </c>
      <c r="E14905">
        <v>2866</v>
      </c>
    </row>
    <row r="14906" spans="1:5">
      <c r="A14906" t="s">
        <v>57</v>
      </c>
      <c r="B14906">
        <v>2016</v>
      </c>
      <c r="C14906">
        <v>6</v>
      </c>
      <c r="D14906">
        <v>131</v>
      </c>
      <c r="E14906">
        <v>83888</v>
      </c>
    </row>
    <row r="14907" spans="1:5">
      <c r="A14907" t="s">
        <v>58</v>
      </c>
      <c r="B14907">
        <v>2016</v>
      </c>
      <c r="C14907">
        <v>6</v>
      </c>
      <c r="D14907">
        <v>45</v>
      </c>
      <c r="E14907">
        <v>5223</v>
      </c>
    </row>
    <row r="14908" spans="1:5">
      <c r="A14908" t="s">
        <v>59</v>
      </c>
      <c r="B14908">
        <v>2016</v>
      </c>
      <c r="C14908">
        <v>6</v>
      </c>
      <c r="D14908">
        <v>48</v>
      </c>
      <c r="E14908">
        <v>15297</v>
      </c>
    </row>
    <row r="14909" spans="1:5">
      <c r="A14909" t="s">
        <v>60</v>
      </c>
      <c r="B14909">
        <v>2016</v>
      </c>
      <c r="C14909">
        <v>6</v>
      </c>
      <c r="D14909">
        <v>24</v>
      </c>
      <c r="E14909">
        <v>6423</v>
      </c>
    </row>
    <row r="14910" spans="1:5">
      <c r="A14910" t="s">
        <v>61</v>
      </c>
      <c r="B14910">
        <v>2016</v>
      </c>
      <c r="C14910">
        <v>6</v>
      </c>
      <c r="D14910">
        <v>20</v>
      </c>
      <c r="E14910">
        <v>4675</v>
      </c>
    </row>
    <row r="14911" spans="1:5">
      <c r="A14911" t="s">
        <v>64</v>
      </c>
      <c r="B14911">
        <v>2016</v>
      </c>
      <c r="C14911">
        <v>6</v>
      </c>
      <c r="D14911">
        <v>10</v>
      </c>
      <c r="E14911">
        <v>6502</v>
      </c>
    </row>
    <row r="14912" spans="1:5">
      <c r="A14912" t="s">
        <v>63</v>
      </c>
      <c r="B14912">
        <v>2016</v>
      </c>
      <c r="C14912">
        <v>6</v>
      </c>
      <c r="D14912">
        <v>2</v>
      </c>
      <c r="E14912">
        <v>806</v>
      </c>
    </row>
    <row r="14913" spans="1:5">
      <c r="A14913" t="s">
        <v>62</v>
      </c>
      <c r="B14913">
        <v>2016</v>
      </c>
      <c r="C14913">
        <v>6</v>
      </c>
      <c r="D14913">
        <v>90</v>
      </c>
      <c r="E14913">
        <v>102095</v>
      </c>
    </row>
    <row r="14914" spans="1:5">
      <c r="A14914" t="s">
        <v>6</v>
      </c>
      <c r="B14914">
        <v>2016</v>
      </c>
      <c r="C14914">
        <v>7</v>
      </c>
      <c r="D14914">
        <v>27</v>
      </c>
      <c r="E14914">
        <v>12440</v>
      </c>
    </row>
    <row r="14915" spans="1:5">
      <c r="A14915" t="s">
        <v>12</v>
      </c>
      <c r="B14915">
        <v>2016</v>
      </c>
      <c r="C14915">
        <v>7</v>
      </c>
      <c r="D14915">
        <v>7</v>
      </c>
      <c r="E14915">
        <v>1649</v>
      </c>
    </row>
    <row r="14916" spans="1:5">
      <c r="A14916" t="s">
        <v>13</v>
      </c>
      <c r="B14916">
        <v>2016</v>
      </c>
      <c r="C14916">
        <v>7</v>
      </c>
      <c r="D14916">
        <v>50</v>
      </c>
      <c r="E14916">
        <v>22825</v>
      </c>
    </row>
    <row r="14917" spans="1:5">
      <c r="A14917" t="s">
        <v>14</v>
      </c>
      <c r="B14917">
        <v>2016</v>
      </c>
      <c r="C14917">
        <v>7</v>
      </c>
      <c r="D14917">
        <v>13</v>
      </c>
      <c r="E14917">
        <v>5187</v>
      </c>
    </row>
    <row r="14918" spans="1:5">
      <c r="A14918" t="s">
        <v>15</v>
      </c>
      <c r="B14918">
        <v>2016</v>
      </c>
      <c r="C14918">
        <v>7</v>
      </c>
      <c r="D14918">
        <v>139</v>
      </c>
      <c r="E14918">
        <v>43060</v>
      </c>
    </row>
    <row r="14919" spans="1:5">
      <c r="A14919" t="s">
        <v>16</v>
      </c>
      <c r="B14919">
        <v>2016</v>
      </c>
      <c r="C14919">
        <v>7</v>
      </c>
      <c r="D14919">
        <v>7</v>
      </c>
      <c r="E14919">
        <v>3730</v>
      </c>
    </row>
    <row r="14920" spans="1:5">
      <c r="A14920" t="s">
        <v>17</v>
      </c>
      <c r="B14920">
        <v>2016</v>
      </c>
      <c r="C14920">
        <v>7</v>
      </c>
      <c r="D14920">
        <v>18</v>
      </c>
      <c r="E14920">
        <v>5260</v>
      </c>
    </row>
    <row r="14921" spans="1:5">
      <c r="A14921" t="s">
        <v>18</v>
      </c>
      <c r="B14921">
        <v>2016</v>
      </c>
      <c r="C14921">
        <v>7</v>
      </c>
      <c r="D14921">
        <v>13</v>
      </c>
      <c r="E14921">
        <v>3117</v>
      </c>
    </row>
    <row r="14922" spans="1:5">
      <c r="A14922" t="s">
        <v>19</v>
      </c>
      <c r="B14922">
        <v>2016</v>
      </c>
      <c r="C14922">
        <v>7</v>
      </c>
      <c r="D14922">
        <v>2</v>
      </c>
      <c r="E14922">
        <v>2036</v>
      </c>
    </row>
    <row r="14923" spans="1:5">
      <c r="A14923" t="s">
        <v>20</v>
      </c>
      <c r="B14923">
        <v>2016</v>
      </c>
      <c r="C14923">
        <v>7</v>
      </c>
      <c r="D14923">
        <v>0</v>
      </c>
      <c r="E14923">
        <v>0</v>
      </c>
    </row>
    <row r="14924" spans="1:5">
      <c r="A14924" t="s">
        <v>21</v>
      </c>
      <c r="B14924">
        <v>2016</v>
      </c>
      <c r="C14924">
        <v>7</v>
      </c>
      <c r="D14924">
        <v>33</v>
      </c>
      <c r="E14924">
        <v>39624</v>
      </c>
    </row>
    <row r="14925" spans="1:5">
      <c r="A14925" t="s">
        <v>22</v>
      </c>
      <c r="B14925">
        <v>2016</v>
      </c>
      <c r="C14925">
        <v>7</v>
      </c>
      <c r="D14925">
        <v>16</v>
      </c>
      <c r="E14925">
        <v>1623</v>
      </c>
    </row>
    <row r="14926" spans="1:5">
      <c r="A14926" t="s">
        <v>23</v>
      </c>
      <c r="B14926">
        <v>2016</v>
      </c>
      <c r="C14926">
        <v>7</v>
      </c>
      <c r="D14926">
        <v>9</v>
      </c>
      <c r="E14926">
        <v>2886</v>
      </c>
    </row>
    <row r="14927" spans="1:5">
      <c r="A14927" t="s">
        <v>24</v>
      </c>
      <c r="B14927">
        <v>2016</v>
      </c>
      <c r="C14927">
        <v>7</v>
      </c>
      <c r="D14927">
        <v>83</v>
      </c>
      <c r="E14927">
        <v>51686</v>
      </c>
    </row>
    <row r="14928" spans="1:5">
      <c r="A14928" t="s">
        <v>25</v>
      </c>
      <c r="B14928">
        <v>2016</v>
      </c>
      <c r="C14928">
        <v>7</v>
      </c>
      <c r="D14928">
        <v>28</v>
      </c>
      <c r="E14928">
        <v>5744</v>
      </c>
    </row>
    <row r="14929" spans="1:5">
      <c r="A14929" t="s">
        <v>26</v>
      </c>
      <c r="B14929">
        <v>2016</v>
      </c>
      <c r="C14929">
        <v>7</v>
      </c>
      <c r="D14929">
        <v>9</v>
      </c>
      <c r="E14929">
        <v>2402</v>
      </c>
    </row>
    <row r="14930" spans="1:5">
      <c r="A14930" t="s">
        <v>27</v>
      </c>
      <c r="B14930">
        <v>2016</v>
      </c>
      <c r="C14930">
        <v>7</v>
      </c>
      <c r="D14930">
        <v>32</v>
      </c>
      <c r="E14930">
        <v>7760</v>
      </c>
    </row>
    <row r="14931" spans="1:5">
      <c r="A14931" t="s">
        <v>28</v>
      </c>
      <c r="B14931">
        <v>2016</v>
      </c>
      <c r="C14931">
        <v>7</v>
      </c>
      <c r="D14931">
        <v>38</v>
      </c>
      <c r="E14931">
        <v>26854</v>
      </c>
    </row>
    <row r="14932" spans="1:5">
      <c r="A14932" t="s">
        <v>29</v>
      </c>
      <c r="B14932">
        <v>2016</v>
      </c>
      <c r="C14932">
        <v>7</v>
      </c>
      <c r="D14932">
        <v>77</v>
      </c>
      <c r="E14932">
        <v>47719</v>
      </c>
    </row>
    <row r="14933" spans="1:5">
      <c r="A14933" t="s">
        <v>30</v>
      </c>
      <c r="B14933">
        <v>2016</v>
      </c>
      <c r="C14933">
        <v>7</v>
      </c>
      <c r="D14933">
        <v>28</v>
      </c>
      <c r="E14933">
        <v>4778</v>
      </c>
    </row>
    <row r="14934" spans="1:5">
      <c r="A14934" t="s">
        <v>31</v>
      </c>
      <c r="B14934">
        <v>2016</v>
      </c>
      <c r="C14934">
        <v>7</v>
      </c>
      <c r="D14934">
        <v>36</v>
      </c>
      <c r="E14934">
        <v>7630</v>
      </c>
    </row>
    <row r="14935" spans="1:5">
      <c r="A14935" t="s">
        <v>32</v>
      </c>
      <c r="B14935">
        <v>2016</v>
      </c>
      <c r="C14935">
        <v>7</v>
      </c>
      <c r="D14935">
        <v>44</v>
      </c>
      <c r="E14935">
        <v>19786</v>
      </c>
    </row>
    <row r="14936" spans="1:5">
      <c r="A14936" t="s">
        <v>33</v>
      </c>
      <c r="B14936">
        <v>2016</v>
      </c>
      <c r="C14936">
        <v>7</v>
      </c>
      <c r="D14936">
        <v>71</v>
      </c>
      <c r="E14936">
        <v>22609</v>
      </c>
    </row>
    <row r="14937" spans="1:5">
      <c r="A14937" t="s">
        <v>34</v>
      </c>
      <c r="B14937">
        <v>2016</v>
      </c>
      <c r="C14937">
        <v>7</v>
      </c>
      <c r="D14937">
        <v>14</v>
      </c>
      <c r="E14937">
        <v>3184</v>
      </c>
    </row>
    <row r="14938" spans="1:5">
      <c r="A14938" t="s">
        <v>35</v>
      </c>
      <c r="B14938">
        <v>2016</v>
      </c>
      <c r="C14938">
        <v>7</v>
      </c>
      <c r="D14938">
        <v>51</v>
      </c>
      <c r="E14938">
        <v>20950</v>
      </c>
    </row>
    <row r="14939" spans="1:5">
      <c r="A14939" t="s">
        <v>36</v>
      </c>
      <c r="B14939">
        <v>2016</v>
      </c>
      <c r="C14939">
        <v>7</v>
      </c>
      <c r="D14939">
        <v>20</v>
      </c>
      <c r="E14939">
        <v>8164</v>
      </c>
    </row>
    <row r="14940" spans="1:5">
      <c r="A14940" t="s">
        <v>37</v>
      </c>
      <c r="B14940">
        <v>2016</v>
      </c>
      <c r="C14940">
        <v>7</v>
      </c>
      <c r="D14940">
        <v>10</v>
      </c>
      <c r="E14940">
        <v>3433</v>
      </c>
    </row>
    <row r="14941" spans="1:5">
      <c r="A14941" t="s">
        <v>38</v>
      </c>
      <c r="B14941">
        <v>2016</v>
      </c>
      <c r="C14941">
        <v>7</v>
      </c>
      <c r="D14941">
        <v>17</v>
      </c>
      <c r="E14941">
        <v>3433</v>
      </c>
    </row>
    <row r="14942" spans="1:5">
      <c r="A14942" t="s">
        <v>39</v>
      </c>
      <c r="B14942">
        <v>2016</v>
      </c>
      <c r="C14942">
        <v>7</v>
      </c>
      <c r="D14942">
        <v>22</v>
      </c>
      <c r="E14942">
        <v>13783</v>
      </c>
    </row>
    <row r="14943" spans="1:5">
      <c r="A14943" t="s">
        <v>40</v>
      </c>
      <c r="B14943">
        <v>2016</v>
      </c>
      <c r="C14943">
        <v>7</v>
      </c>
      <c r="D14943">
        <v>21</v>
      </c>
      <c r="E14943">
        <v>4579</v>
      </c>
    </row>
    <row r="14944" spans="1:5">
      <c r="A14944" t="s">
        <v>41</v>
      </c>
      <c r="B14944">
        <v>2016</v>
      </c>
      <c r="C14944">
        <v>7</v>
      </c>
      <c r="D14944">
        <v>17</v>
      </c>
      <c r="E14944">
        <v>4681</v>
      </c>
    </row>
    <row r="14945" spans="1:5">
      <c r="A14945" t="s">
        <v>42</v>
      </c>
      <c r="B14945">
        <v>2016</v>
      </c>
      <c r="C14945">
        <v>7</v>
      </c>
      <c r="D14945">
        <v>25</v>
      </c>
      <c r="E14945">
        <v>13661</v>
      </c>
    </row>
    <row r="14946" spans="1:5">
      <c r="A14946" t="s">
        <v>43</v>
      </c>
      <c r="B14946">
        <v>2016</v>
      </c>
      <c r="C14946">
        <v>7</v>
      </c>
      <c r="D14946">
        <v>80</v>
      </c>
      <c r="E14946">
        <v>9736</v>
      </c>
    </row>
    <row r="14947" spans="1:5">
      <c r="A14947" t="s">
        <v>44</v>
      </c>
      <c r="B14947">
        <v>2016</v>
      </c>
      <c r="C14947">
        <v>7</v>
      </c>
      <c r="D14947">
        <v>48</v>
      </c>
      <c r="E14947">
        <v>13095</v>
      </c>
    </row>
    <row r="14948" spans="1:5">
      <c r="A14948" t="s">
        <v>45</v>
      </c>
      <c r="B14948">
        <v>2016</v>
      </c>
      <c r="C14948">
        <v>7</v>
      </c>
      <c r="D14948">
        <v>7</v>
      </c>
      <c r="E14948">
        <v>827</v>
      </c>
    </row>
    <row r="14949" spans="1:5">
      <c r="A14949" t="s">
        <v>46</v>
      </c>
      <c r="B14949">
        <v>2016</v>
      </c>
      <c r="C14949">
        <v>7</v>
      </c>
      <c r="D14949">
        <v>66</v>
      </c>
      <c r="E14949">
        <v>17413</v>
      </c>
    </row>
    <row r="14950" spans="1:5">
      <c r="A14950" t="s">
        <v>47</v>
      </c>
      <c r="B14950">
        <v>2016</v>
      </c>
      <c r="C14950">
        <v>7</v>
      </c>
      <c r="D14950">
        <v>24</v>
      </c>
      <c r="E14950">
        <v>5953</v>
      </c>
    </row>
    <row r="14951" spans="1:5">
      <c r="A14951" t="s">
        <v>48</v>
      </c>
      <c r="B14951">
        <v>2016</v>
      </c>
      <c r="C14951">
        <v>7</v>
      </c>
      <c r="D14951">
        <v>15</v>
      </c>
      <c r="E14951">
        <v>4717</v>
      </c>
    </row>
    <row r="14952" spans="1:5">
      <c r="A14952" t="s">
        <v>49</v>
      </c>
      <c r="B14952">
        <v>2016</v>
      </c>
      <c r="C14952">
        <v>7</v>
      </c>
      <c r="D14952">
        <v>57</v>
      </c>
      <c r="E14952">
        <v>14489</v>
      </c>
    </row>
    <row r="14953" spans="1:5">
      <c r="A14953" t="s">
        <v>50</v>
      </c>
      <c r="B14953">
        <v>2016</v>
      </c>
      <c r="C14953">
        <v>7</v>
      </c>
      <c r="D14953">
        <v>17</v>
      </c>
      <c r="E14953">
        <v>5183</v>
      </c>
    </row>
    <row r="14954" spans="1:5">
      <c r="A14954" t="s">
        <v>51</v>
      </c>
      <c r="B14954">
        <v>2016</v>
      </c>
      <c r="C14954">
        <v>7</v>
      </c>
      <c r="D14954">
        <v>12</v>
      </c>
      <c r="E14954">
        <v>4312</v>
      </c>
    </row>
    <row r="14955" spans="1:5">
      <c r="A14955" t="s">
        <v>52</v>
      </c>
      <c r="B14955">
        <v>2016</v>
      </c>
      <c r="C14955">
        <v>7</v>
      </c>
      <c r="D14955">
        <v>33</v>
      </c>
      <c r="E14955">
        <v>8191</v>
      </c>
    </row>
    <row r="14956" spans="1:5">
      <c r="A14956" t="s">
        <v>53</v>
      </c>
      <c r="B14956">
        <v>2016</v>
      </c>
      <c r="C14956">
        <v>7</v>
      </c>
      <c r="D14956">
        <v>51</v>
      </c>
      <c r="E14956">
        <v>9114</v>
      </c>
    </row>
    <row r="14957" spans="1:5">
      <c r="A14957" t="s">
        <v>54</v>
      </c>
      <c r="B14957">
        <v>2016</v>
      </c>
      <c r="C14957">
        <v>7</v>
      </c>
      <c r="D14957">
        <v>120</v>
      </c>
      <c r="E14957">
        <v>31984</v>
      </c>
    </row>
    <row r="14958" spans="1:5">
      <c r="A14958" t="s">
        <v>55</v>
      </c>
      <c r="B14958">
        <v>2016</v>
      </c>
      <c r="C14958">
        <v>7</v>
      </c>
      <c r="D14958">
        <v>42</v>
      </c>
      <c r="E14958">
        <v>21110</v>
      </c>
    </row>
    <row r="14959" spans="1:5">
      <c r="A14959" t="s">
        <v>56</v>
      </c>
      <c r="B14959">
        <v>2016</v>
      </c>
      <c r="C14959">
        <v>7</v>
      </c>
      <c r="D14959">
        <v>9</v>
      </c>
      <c r="E14959">
        <v>2161</v>
      </c>
    </row>
    <row r="14960" spans="1:5">
      <c r="A14960" t="s">
        <v>57</v>
      </c>
      <c r="B14960">
        <v>2016</v>
      </c>
      <c r="C14960">
        <v>7</v>
      </c>
      <c r="D14960">
        <v>138</v>
      </c>
      <c r="E14960">
        <v>89776</v>
      </c>
    </row>
    <row r="14961" spans="1:5">
      <c r="A14961" t="s">
        <v>58</v>
      </c>
      <c r="B14961">
        <v>2016</v>
      </c>
      <c r="C14961">
        <v>7</v>
      </c>
      <c r="D14961">
        <v>44</v>
      </c>
      <c r="E14961">
        <v>5100</v>
      </c>
    </row>
    <row r="14962" spans="1:5">
      <c r="A14962" t="s">
        <v>59</v>
      </c>
      <c r="B14962">
        <v>2016</v>
      </c>
      <c r="C14962">
        <v>7</v>
      </c>
      <c r="D14962">
        <v>50</v>
      </c>
      <c r="E14962">
        <v>16010</v>
      </c>
    </row>
    <row r="14963" spans="1:5">
      <c r="A14963" t="s">
        <v>60</v>
      </c>
      <c r="B14963">
        <v>2016</v>
      </c>
      <c r="C14963">
        <v>7</v>
      </c>
      <c r="D14963">
        <v>25</v>
      </c>
      <c r="E14963">
        <v>6460</v>
      </c>
    </row>
    <row r="14964" spans="1:5">
      <c r="A14964" t="s">
        <v>61</v>
      </c>
      <c r="B14964">
        <v>2016</v>
      </c>
      <c r="C14964">
        <v>7</v>
      </c>
      <c r="D14964">
        <v>20</v>
      </c>
      <c r="E14964">
        <v>4428</v>
      </c>
    </row>
    <row r="14965" spans="1:5">
      <c r="A14965" t="s">
        <v>64</v>
      </c>
      <c r="B14965">
        <v>2016</v>
      </c>
      <c r="C14965">
        <v>7</v>
      </c>
      <c r="D14965">
        <v>10</v>
      </c>
      <c r="E14965">
        <v>6548</v>
      </c>
    </row>
    <row r="14966" spans="1:5">
      <c r="A14966" t="s">
        <v>63</v>
      </c>
      <c r="B14966">
        <v>2016</v>
      </c>
      <c r="C14966">
        <v>7</v>
      </c>
      <c r="D14966">
        <v>2</v>
      </c>
      <c r="E14966">
        <v>799</v>
      </c>
    </row>
    <row r="14967" spans="1:5">
      <c r="A14967" t="s">
        <v>62</v>
      </c>
      <c r="B14967">
        <v>2016</v>
      </c>
      <c r="C14967">
        <v>7</v>
      </c>
      <c r="D14967">
        <v>88</v>
      </c>
      <c r="E14967">
        <v>101169</v>
      </c>
    </row>
    <row r="14968" spans="1:5">
      <c r="A14968" t="s">
        <v>6</v>
      </c>
      <c r="B14968">
        <v>2016</v>
      </c>
      <c r="C14968">
        <v>8</v>
      </c>
      <c r="D14968">
        <v>23</v>
      </c>
      <c r="E14968">
        <v>11572</v>
      </c>
    </row>
    <row r="14969" spans="1:5">
      <c r="A14969" t="s">
        <v>12</v>
      </c>
      <c r="B14969">
        <v>2016</v>
      </c>
      <c r="C14969">
        <v>8</v>
      </c>
      <c r="D14969">
        <v>7</v>
      </c>
      <c r="E14969">
        <v>1705</v>
      </c>
    </row>
    <row r="14970" spans="1:5">
      <c r="A14970" t="s">
        <v>13</v>
      </c>
      <c r="B14970">
        <v>2016</v>
      </c>
      <c r="C14970">
        <v>8</v>
      </c>
      <c r="D14970">
        <v>49</v>
      </c>
      <c r="E14970">
        <v>21943</v>
      </c>
    </row>
    <row r="14971" spans="1:5">
      <c r="A14971" t="s">
        <v>14</v>
      </c>
      <c r="B14971">
        <v>2016</v>
      </c>
      <c r="C14971">
        <v>8</v>
      </c>
      <c r="D14971">
        <v>12</v>
      </c>
      <c r="E14971">
        <v>5010</v>
      </c>
    </row>
    <row r="14972" spans="1:5">
      <c r="A14972" t="s">
        <v>15</v>
      </c>
      <c r="B14972">
        <v>2016</v>
      </c>
      <c r="C14972">
        <v>8</v>
      </c>
      <c r="D14972">
        <v>147</v>
      </c>
      <c r="E14972">
        <v>49820</v>
      </c>
    </row>
    <row r="14973" spans="1:5">
      <c r="A14973" t="s">
        <v>16</v>
      </c>
      <c r="B14973">
        <v>2016</v>
      </c>
      <c r="C14973">
        <v>8</v>
      </c>
      <c r="D14973">
        <v>7</v>
      </c>
      <c r="E14973">
        <v>4153</v>
      </c>
    </row>
    <row r="14974" spans="1:5">
      <c r="A14974" t="s">
        <v>17</v>
      </c>
      <c r="B14974">
        <v>2016</v>
      </c>
      <c r="C14974">
        <v>8</v>
      </c>
      <c r="D14974">
        <v>16</v>
      </c>
      <c r="E14974">
        <v>5023</v>
      </c>
    </row>
    <row r="14975" spans="1:5">
      <c r="A14975" t="s">
        <v>18</v>
      </c>
      <c r="B14975">
        <v>2016</v>
      </c>
      <c r="C14975">
        <v>8</v>
      </c>
      <c r="D14975">
        <v>13</v>
      </c>
      <c r="E14975">
        <v>3190</v>
      </c>
    </row>
    <row r="14976" spans="1:5">
      <c r="A14976" t="s">
        <v>19</v>
      </c>
      <c r="B14976">
        <v>2016</v>
      </c>
      <c r="C14976">
        <v>8</v>
      </c>
      <c r="D14976">
        <v>2</v>
      </c>
      <c r="E14976">
        <v>2427</v>
      </c>
    </row>
    <row r="14977" spans="1:5">
      <c r="A14977" t="s">
        <v>20</v>
      </c>
      <c r="B14977">
        <v>2016</v>
      </c>
      <c r="C14977">
        <v>8</v>
      </c>
      <c r="D14977">
        <v>0</v>
      </c>
      <c r="E14977">
        <v>0</v>
      </c>
    </row>
    <row r="14978" spans="1:5">
      <c r="A14978" t="s">
        <v>21</v>
      </c>
      <c r="B14978">
        <v>2016</v>
      </c>
      <c r="C14978">
        <v>8</v>
      </c>
      <c r="D14978">
        <v>33</v>
      </c>
      <c r="E14978">
        <v>40094</v>
      </c>
    </row>
    <row r="14979" spans="1:5">
      <c r="A14979" t="s">
        <v>22</v>
      </c>
      <c r="B14979">
        <v>2016</v>
      </c>
      <c r="C14979">
        <v>8</v>
      </c>
      <c r="D14979">
        <v>15</v>
      </c>
      <c r="E14979">
        <v>1867</v>
      </c>
    </row>
    <row r="14980" spans="1:5">
      <c r="A14980" t="s">
        <v>23</v>
      </c>
      <c r="B14980">
        <v>2016</v>
      </c>
      <c r="C14980">
        <v>8</v>
      </c>
      <c r="D14980">
        <v>8</v>
      </c>
      <c r="E14980">
        <v>2873</v>
      </c>
    </row>
    <row r="14981" spans="1:5">
      <c r="A14981" t="s">
        <v>24</v>
      </c>
      <c r="B14981">
        <v>2016</v>
      </c>
      <c r="C14981">
        <v>8</v>
      </c>
      <c r="D14981">
        <v>81</v>
      </c>
      <c r="E14981">
        <v>51161</v>
      </c>
    </row>
    <row r="14982" spans="1:5">
      <c r="A14982" t="s">
        <v>25</v>
      </c>
      <c r="B14982">
        <v>2016</v>
      </c>
      <c r="C14982">
        <v>8</v>
      </c>
      <c r="D14982">
        <v>29</v>
      </c>
      <c r="E14982">
        <v>6220</v>
      </c>
    </row>
    <row r="14983" spans="1:5">
      <c r="A14983" t="s">
        <v>26</v>
      </c>
      <c r="B14983">
        <v>2016</v>
      </c>
      <c r="C14983">
        <v>8</v>
      </c>
      <c r="D14983">
        <v>9</v>
      </c>
      <c r="E14983">
        <v>2296</v>
      </c>
    </row>
    <row r="14984" spans="1:5">
      <c r="A14984" t="s">
        <v>27</v>
      </c>
      <c r="B14984">
        <v>2016</v>
      </c>
      <c r="C14984">
        <v>8</v>
      </c>
      <c r="D14984">
        <v>30</v>
      </c>
      <c r="E14984">
        <v>7694</v>
      </c>
    </row>
    <row r="14985" spans="1:5">
      <c r="A14985" t="s">
        <v>28</v>
      </c>
      <c r="B14985">
        <v>2016</v>
      </c>
      <c r="C14985">
        <v>8</v>
      </c>
      <c r="D14985">
        <v>38</v>
      </c>
      <c r="E14985">
        <v>22426</v>
      </c>
    </row>
    <row r="14986" spans="1:5">
      <c r="A14986" t="s">
        <v>29</v>
      </c>
      <c r="B14986">
        <v>2016</v>
      </c>
      <c r="C14986">
        <v>8</v>
      </c>
      <c r="D14986">
        <v>92</v>
      </c>
      <c r="E14986">
        <v>46503</v>
      </c>
    </row>
    <row r="14987" spans="1:5">
      <c r="A14987" t="s">
        <v>30</v>
      </c>
      <c r="B14987">
        <v>2016</v>
      </c>
      <c r="C14987">
        <v>8</v>
      </c>
      <c r="D14987">
        <v>26</v>
      </c>
      <c r="E14987">
        <v>4865</v>
      </c>
    </row>
    <row r="14988" spans="1:5">
      <c r="A14988" t="s">
        <v>31</v>
      </c>
      <c r="B14988">
        <v>2016</v>
      </c>
      <c r="C14988">
        <v>8</v>
      </c>
      <c r="D14988">
        <v>26</v>
      </c>
      <c r="E14988">
        <v>7445</v>
      </c>
    </row>
    <row r="14989" spans="1:5">
      <c r="A14989" t="s">
        <v>32</v>
      </c>
      <c r="B14989">
        <v>2016</v>
      </c>
      <c r="C14989">
        <v>8</v>
      </c>
      <c r="D14989">
        <v>42</v>
      </c>
      <c r="E14989">
        <v>24236</v>
      </c>
    </row>
    <row r="14990" spans="1:5">
      <c r="A14990" t="s">
        <v>33</v>
      </c>
      <c r="B14990">
        <v>2016</v>
      </c>
      <c r="C14990">
        <v>8</v>
      </c>
      <c r="D14990">
        <v>74</v>
      </c>
      <c r="E14990">
        <v>24979</v>
      </c>
    </row>
    <row r="14991" spans="1:5">
      <c r="A14991" t="s">
        <v>34</v>
      </c>
      <c r="B14991">
        <v>2016</v>
      </c>
      <c r="C14991">
        <v>8</v>
      </c>
      <c r="D14991">
        <v>13</v>
      </c>
      <c r="E14991">
        <v>3275</v>
      </c>
    </row>
    <row r="14992" spans="1:5">
      <c r="A14992" t="s">
        <v>35</v>
      </c>
      <c r="B14992">
        <v>2016</v>
      </c>
      <c r="C14992">
        <v>8</v>
      </c>
      <c r="D14992">
        <v>51</v>
      </c>
      <c r="E14992">
        <v>20390</v>
      </c>
    </row>
    <row r="14993" spans="1:5">
      <c r="A14993" t="s">
        <v>36</v>
      </c>
      <c r="B14993">
        <v>2016</v>
      </c>
      <c r="C14993">
        <v>8</v>
      </c>
      <c r="D14993">
        <v>21</v>
      </c>
      <c r="E14993">
        <v>9087</v>
      </c>
    </row>
    <row r="14994" spans="1:5">
      <c r="A14994" t="s">
        <v>37</v>
      </c>
      <c r="B14994">
        <v>2016</v>
      </c>
      <c r="C14994">
        <v>8</v>
      </c>
      <c r="D14994">
        <v>9</v>
      </c>
      <c r="E14994">
        <v>3639</v>
      </c>
    </row>
    <row r="14995" spans="1:5">
      <c r="A14995" t="s">
        <v>38</v>
      </c>
      <c r="B14995">
        <v>2016</v>
      </c>
      <c r="C14995">
        <v>8</v>
      </c>
      <c r="D14995">
        <v>16</v>
      </c>
      <c r="E14995">
        <v>3481</v>
      </c>
    </row>
    <row r="14996" spans="1:5">
      <c r="A14996" t="s">
        <v>39</v>
      </c>
      <c r="B14996">
        <v>2016</v>
      </c>
      <c r="C14996">
        <v>8</v>
      </c>
      <c r="D14996">
        <v>26</v>
      </c>
      <c r="E14996">
        <v>15206</v>
      </c>
    </row>
    <row r="14997" spans="1:5">
      <c r="A14997" t="s">
        <v>40</v>
      </c>
      <c r="B14997">
        <v>2016</v>
      </c>
      <c r="C14997">
        <v>8</v>
      </c>
      <c r="D14997">
        <v>21</v>
      </c>
      <c r="E14997">
        <v>4514</v>
      </c>
    </row>
    <row r="14998" spans="1:5">
      <c r="A14998" t="s">
        <v>41</v>
      </c>
      <c r="B14998">
        <v>2016</v>
      </c>
      <c r="C14998">
        <v>8</v>
      </c>
      <c r="D14998">
        <v>17</v>
      </c>
      <c r="E14998">
        <v>4959</v>
      </c>
    </row>
    <row r="14999" spans="1:5">
      <c r="A14999" t="s">
        <v>42</v>
      </c>
      <c r="B14999">
        <v>2016</v>
      </c>
      <c r="C14999">
        <v>8</v>
      </c>
      <c r="D14999">
        <v>26</v>
      </c>
      <c r="E14999">
        <v>14275</v>
      </c>
    </row>
    <row r="15000" spans="1:5">
      <c r="A15000" t="s">
        <v>43</v>
      </c>
      <c r="B15000">
        <v>2016</v>
      </c>
      <c r="C15000">
        <v>8</v>
      </c>
      <c r="D15000">
        <v>79</v>
      </c>
      <c r="E15000">
        <v>10166</v>
      </c>
    </row>
    <row r="15001" spans="1:5">
      <c r="A15001" t="s">
        <v>44</v>
      </c>
      <c r="B15001">
        <v>2016</v>
      </c>
      <c r="C15001">
        <v>8</v>
      </c>
      <c r="D15001">
        <v>49</v>
      </c>
      <c r="E15001">
        <v>15812</v>
      </c>
    </row>
    <row r="15002" spans="1:5">
      <c r="A15002" t="s">
        <v>45</v>
      </c>
      <c r="B15002">
        <v>2016</v>
      </c>
      <c r="C15002">
        <v>8</v>
      </c>
      <c r="D15002">
        <v>6</v>
      </c>
      <c r="E15002">
        <v>780</v>
      </c>
    </row>
    <row r="15003" spans="1:5">
      <c r="A15003" t="s">
        <v>46</v>
      </c>
      <c r="B15003">
        <v>2016</v>
      </c>
      <c r="C15003">
        <v>8</v>
      </c>
      <c r="D15003">
        <v>68</v>
      </c>
      <c r="E15003">
        <v>20038</v>
      </c>
    </row>
    <row r="15004" spans="1:5">
      <c r="A15004" t="s">
        <v>47</v>
      </c>
      <c r="B15004">
        <v>2016</v>
      </c>
      <c r="C15004">
        <v>8</v>
      </c>
      <c r="D15004">
        <v>26</v>
      </c>
      <c r="E15004">
        <v>6160</v>
      </c>
    </row>
    <row r="15005" spans="1:5">
      <c r="A15005" t="s">
        <v>48</v>
      </c>
      <c r="B15005">
        <v>2016</v>
      </c>
      <c r="C15005">
        <v>8</v>
      </c>
      <c r="D15005">
        <v>15</v>
      </c>
      <c r="E15005">
        <v>5231</v>
      </c>
    </row>
    <row r="15006" spans="1:5">
      <c r="A15006" t="s">
        <v>49</v>
      </c>
      <c r="B15006">
        <v>2016</v>
      </c>
      <c r="C15006">
        <v>8</v>
      </c>
      <c r="D15006">
        <v>55</v>
      </c>
      <c r="E15006">
        <v>15049</v>
      </c>
    </row>
    <row r="15007" spans="1:5">
      <c r="A15007" t="s">
        <v>50</v>
      </c>
      <c r="B15007">
        <v>2016</v>
      </c>
      <c r="C15007">
        <v>8</v>
      </c>
      <c r="D15007">
        <v>17</v>
      </c>
      <c r="E15007">
        <v>5861</v>
      </c>
    </row>
    <row r="15008" spans="1:5">
      <c r="A15008" t="s">
        <v>51</v>
      </c>
      <c r="B15008">
        <v>2016</v>
      </c>
      <c r="C15008">
        <v>8</v>
      </c>
      <c r="D15008">
        <v>11</v>
      </c>
      <c r="E15008">
        <v>4533</v>
      </c>
    </row>
    <row r="15009" spans="1:5">
      <c r="A15009" t="s">
        <v>52</v>
      </c>
      <c r="B15009">
        <v>2016</v>
      </c>
      <c r="C15009">
        <v>8</v>
      </c>
      <c r="D15009">
        <v>32</v>
      </c>
      <c r="E15009">
        <v>9704</v>
      </c>
    </row>
    <row r="15010" spans="1:5">
      <c r="A15010" t="s">
        <v>53</v>
      </c>
      <c r="B15010">
        <v>2016</v>
      </c>
      <c r="C15010">
        <v>8</v>
      </c>
      <c r="D15010">
        <v>54</v>
      </c>
      <c r="E15010">
        <v>10725</v>
      </c>
    </row>
    <row r="15011" spans="1:5">
      <c r="A15011" t="s">
        <v>54</v>
      </c>
      <c r="B15011">
        <v>2016</v>
      </c>
      <c r="C15011">
        <v>8</v>
      </c>
      <c r="D15011">
        <v>86</v>
      </c>
      <c r="E15011">
        <v>25593</v>
      </c>
    </row>
    <row r="15012" spans="1:5">
      <c r="A15012" t="s">
        <v>55</v>
      </c>
      <c r="B15012">
        <v>2016</v>
      </c>
      <c r="C15012">
        <v>8</v>
      </c>
      <c r="D15012">
        <v>43</v>
      </c>
      <c r="E15012">
        <v>23078</v>
      </c>
    </row>
    <row r="15013" spans="1:5">
      <c r="A15013" t="s">
        <v>56</v>
      </c>
      <c r="B15013">
        <v>2016</v>
      </c>
      <c r="C15013">
        <v>8</v>
      </c>
      <c r="D15013">
        <v>11</v>
      </c>
      <c r="E15013">
        <v>3189</v>
      </c>
    </row>
    <row r="15014" spans="1:5">
      <c r="A15014" t="s">
        <v>57</v>
      </c>
      <c r="B15014">
        <v>2016</v>
      </c>
      <c r="C15014">
        <v>8</v>
      </c>
      <c r="D15014">
        <v>138</v>
      </c>
      <c r="E15014">
        <v>95637</v>
      </c>
    </row>
    <row r="15015" spans="1:5">
      <c r="A15015" t="s">
        <v>58</v>
      </c>
      <c r="B15015">
        <v>2016</v>
      </c>
      <c r="C15015">
        <v>8</v>
      </c>
      <c r="D15015">
        <v>45</v>
      </c>
      <c r="E15015">
        <v>6023</v>
      </c>
    </row>
    <row r="15016" spans="1:5">
      <c r="A15016" t="s">
        <v>59</v>
      </c>
      <c r="B15016">
        <v>2016</v>
      </c>
      <c r="C15016">
        <v>8</v>
      </c>
      <c r="D15016">
        <v>47</v>
      </c>
      <c r="E15016">
        <v>16267</v>
      </c>
    </row>
    <row r="15017" spans="1:5">
      <c r="A15017" t="s">
        <v>60</v>
      </c>
      <c r="B15017">
        <v>2016</v>
      </c>
      <c r="C15017">
        <v>8</v>
      </c>
      <c r="D15017">
        <v>23</v>
      </c>
      <c r="E15017">
        <v>6532</v>
      </c>
    </row>
    <row r="15018" spans="1:5">
      <c r="A15018" t="s">
        <v>61</v>
      </c>
      <c r="B15018">
        <v>2016</v>
      </c>
      <c r="C15018">
        <v>8</v>
      </c>
      <c r="D15018">
        <v>21</v>
      </c>
      <c r="E15018">
        <v>4734</v>
      </c>
    </row>
    <row r="15019" spans="1:5">
      <c r="A15019" t="s">
        <v>64</v>
      </c>
      <c r="B15019">
        <v>2016</v>
      </c>
      <c r="C15019">
        <v>8</v>
      </c>
      <c r="D15019">
        <v>10</v>
      </c>
      <c r="E15019">
        <v>5603</v>
      </c>
    </row>
    <row r="15020" spans="1:5">
      <c r="A15020" t="s">
        <v>63</v>
      </c>
      <c r="B15020">
        <v>2016</v>
      </c>
      <c r="C15020">
        <v>8</v>
      </c>
      <c r="D15020">
        <v>2</v>
      </c>
      <c r="E15020">
        <v>795</v>
      </c>
    </row>
    <row r="15021" spans="1:5">
      <c r="A15021" t="s">
        <v>62</v>
      </c>
      <c r="B15021">
        <v>2016</v>
      </c>
      <c r="C15021">
        <v>8</v>
      </c>
      <c r="D15021">
        <v>82</v>
      </c>
      <c r="E15021">
        <v>108306</v>
      </c>
    </row>
    <row r="15022" spans="1:5">
      <c r="A15022" t="s">
        <v>6</v>
      </c>
      <c r="B15022">
        <v>2016</v>
      </c>
      <c r="C15022">
        <v>9</v>
      </c>
      <c r="D15022">
        <v>24</v>
      </c>
      <c r="E15022">
        <v>9523</v>
      </c>
    </row>
    <row r="15023" spans="1:5">
      <c r="A15023" t="s">
        <v>12</v>
      </c>
      <c r="B15023">
        <v>2016</v>
      </c>
      <c r="C15023">
        <v>9</v>
      </c>
      <c r="D15023">
        <v>7</v>
      </c>
      <c r="E15023">
        <v>1764</v>
      </c>
    </row>
    <row r="15024" spans="1:5">
      <c r="A15024" t="s">
        <v>13</v>
      </c>
      <c r="B15024">
        <v>2016</v>
      </c>
      <c r="C15024">
        <v>9</v>
      </c>
      <c r="D15024">
        <v>57</v>
      </c>
      <c r="E15024">
        <v>24920</v>
      </c>
    </row>
    <row r="15025" spans="1:5">
      <c r="A15025" t="s">
        <v>14</v>
      </c>
      <c r="B15025">
        <v>2016</v>
      </c>
      <c r="C15025">
        <v>9</v>
      </c>
      <c r="D15025">
        <v>10</v>
      </c>
      <c r="E15025">
        <v>3592</v>
      </c>
    </row>
    <row r="15026" spans="1:5">
      <c r="A15026" t="s">
        <v>15</v>
      </c>
      <c r="B15026">
        <v>2016</v>
      </c>
      <c r="C15026">
        <v>9</v>
      </c>
      <c r="D15026">
        <v>148</v>
      </c>
      <c r="E15026">
        <v>49598</v>
      </c>
    </row>
    <row r="15027" spans="1:5">
      <c r="A15027" t="s">
        <v>16</v>
      </c>
      <c r="B15027">
        <v>2016</v>
      </c>
      <c r="C15027">
        <v>9</v>
      </c>
      <c r="D15027">
        <v>5</v>
      </c>
      <c r="E15027">
        <v>3758</v>
      </c>
    </row>
    <row r="15028" spans="1:5">
      <c r="A15028" t="s">
        <v>17</v>
      </c>
      <c r="B15028">
        <v>2016</v>
      </c>
      <c r="C15028">
        <v>9</v>
      </c>
      <c r="D15028">
        <v>16</v>
      </c>
      <c r="E15028">
        <v>5589</v>
      </c>
    </row>
    <row r="15029" spans="1:5">
      <c r="A15029" t="s">
        <v>18</v>
      </c>
      <c r="B15029">
        <v>2016</v>
      </c>
      <c r="C15029">
        <v>9</v>
      </c>
      <c r="D15029">
        <v>13</v>
      </c>
      <c r="E15029">
        <v>3203</v>
      </c>
    </row>
    <row r="15030" spans="1:5">
      <c r="A15030" t="s">
        <v>19</v>
      </c>
      <c r="B15030">
        <v>2016</v>
      </c>
      <c r="C15030">
        <v>9</v>
      </c>
      <c r="D15030">
        <v>2</v>
      </c>
      <c r="E15030">
        <v>2133</v>
      </c>
    </row>
    <row r="15031" spans="1:5">
      <c r="A15031" t="s">
        <v>20</v>
      </c>
      <c r="B15031">
        <v>2016</v>
      </c>
      <c r="C15031">
        <v>9</v>
      </c>
      <c r="D15031">
        <v>0</v>
      </c>
      <c r="E15031">
        <v>0</v>
      </c>
    </row>
    <row r="15032" spans="1:5">
      <c r="A15032" t="s">
        <v>21</v>
      </c>
      <c r="B15032">
        <v>2016</v>
      </c>
      <c r="C15032">
        <v>9</v>
      </c>
      <c r="D15032">
        <v>33</v>
      </c>
      <c r="E15032">
        <v>40163</v>
      </c>
    </row>
    <row r="15033" spans="1:5">
      <c r="A15033" t="s">
        <v>22</v>
      </c>
      <c r="B15033">
        <v>2016</v>
      </c>
      <c r="C15033">
        <v>9</v>
      </c>
      <c r="D15033">
        <v>15</v>
      </c>
      <c r="E15033">
        <v>1660</v>
      </c>
    </row>
    <row r="15034" spans="1:5">
      <c r="A15034" t="s">
        <v>23</v>
      </c>
      <c r="B15034">
        <v>2016</v>
      </c>
      <c r="C15034">
        <v>9</v>
      </c>
      <c r="D15034">
        <v>10</v>
      </c>
      <c r="E15034">
        <v>3058</v>
      </c>
    </row>
    <row r="15035" spans="1:5">
      <c r="A15035" t="s">
        <v>24</v>
      </c>
      <c r="B15035">
        <v>2016</v>
      </c>
      <c r="C15035">
        <v>9</v>
      </c>
      <c r="D15035">
        <v>79</v>
      </c>
      <c r="E15035">
        <v>51838</v>
      </c>
    </row>
    <row r="15036" spans="1:5">
      <c r="A15036" t="s">
        <v>25</v>
      </c>
      <c r="B15036">
        <v>2016</v>
      </c>
      <c r="C15036">
        <v>9</v>
      </c>
      <c r="D15036">
        <v>29</v>
      </c>
      <c r="E15036">
        <v>6483</v>
      </c>
    </row>
    <row r="15037" spans="1:5">
      <c r="A15037" t="s">
        <v>26</v>
      </c>
      <c r="B15037">
        <v>2016</v>
      </c>
      <c r="C15037">
        <v>9</v>
      </c>
      <c r="D15037">
        <v>9</v>
      </c>
      <c r="E15037">
        <v>2281</v>
      </c>
    </row>
    <row r="15038" spans="1:5">
      <c r="A15038" t="s">
        <v>27</v>
      </c>
      <c r="B15038">
        <v>2016</v>
      </c>
      <c r="C15038">
        <v>9</v>
      </c>
      <c r="D15038">
        <v>30</v>
      </c>
      <c r="E15038">
        <v>6933</v>
      </c>
    </row>
    <row r="15039" spans="1:5">
      <c r="A15039" t="s">
        <v>28</v>
      </c>
      <c r="B15039">
        <v>2016</v>
      </c>
      <c r="C15039">
        <v>9</v>
      </c>
      <c r="D15039">
        <v>36</v>
      </c>
      <c r="E15039">
        <v>27256</v>
      </c>
    </row>
    <row r="15040" spans="1:5">
      <c r="A15040" t="s">
        <v>29</v>
      </c>
      <c r="B15040">
        <v>2016</v>
      </c>
      <c r="C15040">
        <v>9</v>
      </c>
      <c r="D15040">
        <v>96</v>
      </c>
      <c r="E15040">
        <v>49658</v>
      </c>
    </row>
    <row r="15041" spans="1:5">
      <c r="A15041" t="s">
        <v>30</v>
      </c>
      <c r="B15041">
        <v>2016</v>
      </c>
      <c r="C15041">
        <v>9</v>
      </c>
      <c r="D15041">
        <v>28</v>
      </c>
      <c r="E15041">
        <v>5314</v>
      </c>
    </row>
    <row r="15042" spans="1:5">
      <c r="A15042" t="s">
        <v>31</v>
      </c>
      <c r="B15042">
        <v>2016</v>
      </c>
      <c r="C15042">
        <v>9</v>
      </c>
      <c r="D15042">
        <v>27</v>
      </c>
      <c r="E15042">
        <v>8855</v>
      </c>
    </row>
    <row r="15043" spans="1:5">
      <c r="A15043" t="s">
        <v>32</v>
      </c>
      <c r="B15043">
        <v>2016</v>
      </c>
      <c r="C15043">
        <v>9</v>
      </c>
      <c r="D15043">
        <v>42</v>
      </c>
      <c r="E15043">
        <v>23571</v>
      </c>
    </row>
    <row r="15044" spans="1:5">
      <c r="A15044" t="s">
        <v>33</v>
      </c>
      <c r="B15044">
        <v>2016</v>
      </c>
      <c r="C15044">
        <v>9</v>
      </c>
      <c r="D15044">
        <v>76</v>
      </c>
      <c r="E15044">
        <v>25205</v>
      </c>
    </row>
    <row r="15045" spans="1:5">
      <c r="A15045" t="s">
        <v>34</v>
      </c>
      <c r="B15045">
        <v>2016</v>
      </c>
      <c r="C15045">
        <v>9</v>
      </c>
      <c r="D15045">
        <v>15</v>
      </c>
      <c r="E15045">
        <v>5241</v>
      </c>
    </row>
    <row r="15046" spans="1:5">
      <c r="A15046" t="s">
        <v>35</v>
      </c>
      <c r="B15046">
        <v>2016</v>
      </c>
      <c r="C15046">
        <v>9</v>
      </c>
      <c r="D15046">
        <v>47</v>
      </c>
      <c r="E15046">
        <v>20214</v>
      </c>
    </row>
    <row r="15047" spans="1:5">
      <c r="A15047" t="s">
        <v>36</v>
      </c>
      <c r="B15047">
        <v>2016</v>
      </c>
      <c r="C15047">
        <v>9</v>
      </c>
      <c r="D15047">
        <v>21</v>
      </c>
      <c r="E15047">
        <v>8708</v>
      </c>
    </row>
    <row r="15048" spans="1:5">
      <c r="A15048" t="s">
        <v>37</v>
      </c>
      <c r="B15048">
        <v>2016</v>
      </c>
      <c r="C15048">
        <v>9</v>
      </c>
      <c r="D15048">
        <v>10</v>
      </c>
      <c r="E15048">
        <v>3977</v>
      </c>
    </row>
    <row r="15049" spans="1:5">
      <c r="A15049" t="s">
        <v>38</v>
      </c>
      <c r="B15049">
        <v>2016</v>
      </c>
      <c r="C15049">
        <v>9</v>
      </c>
      <c r="D15049">
        <v>17</v>
      </c>
      <c r="E15049">
        <v>3561</v>
      </c>
    </row>
    <row r="15050" spans="1:5">
      <c r="A15050" t="s">
        <v>39</v>
      </c>
      <c r="B15050">
        <v>2016</v>
      </c>
      <c r="C15050">
        <v>9</v>
      </c>
      <c r="D15050">
        <v>25</v>
      </c>
      <c r="E15050">
        <v>14117</v>
      </c>
    </row>
    <row r="15051" spans="1:5">
      <c r="A15051" t="s">
        <v>40</v>
      </c>
      <c r="B15051">
        <v>2016</v>
      </c>
      <c r="C15051">
        <v>9</v>
      </c>
      <c r="D15051">
        <v>21</v>
      </c>
      <c r="E15051">
        <v>4848</v>
      </c>
    </row>
    <row r="15052" spans="1:5">
      <c r="A15052" t="s">
        <v>41</v>
      </c>
      <c r="B15052">
        <v>2016</v>
      </c>
      <c r="C15052">
        <v>9</v>
      </c>
      <c r="D15052">
        <v>17</v>
      </c>
      <c r="E15052">
        <v>4969</v>
      </c>
    </row>
    <row r="15053" spans="1:5">
      <c r="A15053" t="s">
        <v>42</v>
      </c>
      <c r="B15053">
        <v>2016</v>
      </c>
      <c r="C15053">
        <v>9</v>
      </c>
      <c r="D15053">
        <v>26</v>
      </c>
      <c r="E15053">
        <v>13851</v>
      </c>
    </row>
    <row r="15054" spans="1:5">
      <c r="A15054" t="s">
        <v>43</v>
      </c>
      <c r="B15054">
        <v>2016</v>
      </c>
      <c r="C15054">
        <v>9</v>
      </c>
      <c r="D15054">
        <v>80</v>
      </c>
      <c r="E15054">
        <v>10455</v>
      </c>
    </row>
    <row r="15055" spans="1:5">
      <c r="A15055" t="s">
        <v>44</v>
      </c>
      <c r="B15055">
        <v>2016</v>
      </c>
      <c r="C15055">
        <v>9</v>
      </c>
      <c r="D15055">
        <v>48</v>
      </c>
      <c r="E15055">
        <v>15510</v>
      </c>
    </row>
    <row r="15056" spans="1:5">
      <c r="A15056" t="s">
        <v>45</v>
      </c>
      <c r="B15056">
        <v>2016</v>
      </c>
      <c r="C15056">
        <v>9</v>
      </c>
      <c r="D15056">
        <v>6</v>
      </c>
      <c r="E15056">
        <v>674</v>
      </c>
    </row>
    <row r="15057" spans="1:5">
      <c r="A15057" t="s">
        <v>46</v>
      </c>
      <c r="B15057">
        <v>2016</v>
      </c>
      <c r="C15057">
        <v>9</v>
      </c>
      <c r="D15057">
        <v>68</v>
      </c>
      <c r="E15057">
        <v>18835</v>
      </c>
    </row>
    <row r="15058" spans="1:5">
      <c r="A15058" t="s">
        <v>47</v>
      </c>
      <c r="B15058">
        <v>2016</v>
      </c>
      <c r="C15058">
        <v>9</v>
      </c>
      <c r="D15058">
        <v>26</v>
      </c>
      <c r="E15058">
        <v>5773</v>
      </c>
    </row>
    <row r="15059" spans="1:5">
      <c r="A15059" t="s">
        <v>48</v>
      </c>
      <c r="B15059">
        <v>2016</v>
      </c>
      <c r="C15059">
        <v>9</v>
      </c>
      <c r="D15059">
        <v>20</v>
      </c>
      <c r="E15059">
        <v>6197</v>
      </c>
    </row>
    <row r="15060" spans="1:5">
      <c r="A15060" t="s">
        <v>49</v>
      </c>
      <c r="B15060">
        <v>2016</v>
      </c>
      <c r="C15060">
        <v>9</v>
      </c>
      <c r="D15060">
        <v>38</v>
      </c>
      <c r="E15060">
        <v>14557</v>
      </c>
    </row>
    <row r="15061" spans="1:5">
      <c r="A15061" t="s">
        <v>50</v>
      </c>
      <c r="B15061">
        <v>2016</v>
      </c>
      <c r="C15061">
        <v>9</v>
      </c>
      <c r="D15061">
        <v>17</v>
      </c>
      <c r="E15061">
        <v>5994</v>
      </c>
    </row>
    <row r="15062" spans="1:5">
      <c r="A15062" t="s">
        <v>51</v>
      </c>
      <c r="B15062">
        <v>2016</v>
      </c>
      <c r="C15062">
        <v>9</v>
      </c>
      <c r="D15062">
        <v>11</v>
      </c>
      <c r="E15062">
        <v>4526</v>
      </c>
    </row>
    <row r="15063" spans="1:5">
      <c r="A15063" t="s">
        <v>52</v>
      </c>
      <c r="B15063">
        <v>2016</v>
      </c>
      <c r="C15063">
        <v>9</v>
      </c>
      <c r="D15063">
        <v>33</v>
      </c>
      <c r="E15063">
        <v>9637</v>
      </c>
    </row>
    <row r="15064" spans="1:5">
      <c r="A15064" t="s">
        <v>53</v>
      </c>
      <c r="B15064">
        <v>2016</v>
      </c>
      <c r="C15064">
        <v>9</v>
      </c>
      <c r="D15064">
        <v>55</v>
      </c>
      <c r="E15064">
        <v>10838</v>
      </c>
    </row>
    <row r="15065" spans="1:5">
      <c r="A15065" t="s">
        <v>54</v>
      </c>
      <c r="B15065">
        <v>2016</v>
      </c>
      <c r="C15065">
        <v>9</v>
      </c>
      <c r="D15065">
        <v>83</v>
      </c>
      <c r="E15065">
        <v>25490</v>
      </c>
    </row>
    <row r="15066" spans="1:5">
      <c r="A15066" t="s">
        <v>55</v>
      </c>
      <c r="B15066">
        <v>2016</v>
      </c>
      <c r="C15066">
        <v>9</v>
      </c>
      <c r="D15066">
        <v>42</v>
      </c>
      <c r="E15066">
        <v>21898</v>
      </c>
    </row>
    <row r="15067" spans="1:5">
      <c r="A15067" t="s">
        <v>56</v>
      </c>
      <c r="B15067">
        <v>2016</v>
      </c>
      <c r="C15067">
        <v>9</v>
      </c>
      <c r="D15067">
        <v>11</v>
      </c>
      <c r="E15067">
        <v>3194</v>
      </c>
    </row>
    <row r="15068" spans="1:5">
      <c r="A15068" t="s">
        <v>57</v>
      </c>
      <c r="B15068">
        <v>2016</v>
      </c>
      <c r="C15068">
        <v>9</v>
      </c>
      <c r="D15068">
        <v>138</v>
      </c>
      <c r="E15068">
        <v>97029</v>
      </c>
    </row>
    <row r="15069" spans="1:5">
      <c r="A15069" t="s">
        <v>58</v>
      </c>
      <c r="B15069">
        <v>2016</v>
      </c>
      <c r="C15069">
        <v>9</v>
      </c>
      <c r="D15069">
        <v>36</v>
      </c>
      <c r="E15069">
        <v>5236</v>
      </c>
    </row>
    <row r="15070" spans="1:5">
      <c r="A15070" t="s">
        <v>59</v>
      </c>
      <c r="B15070">
        <v>2016</v>
      </c>
      <c r="C15070">
        <v>9</v>
      </c>
      <c r="D15070">
        <v>50</v>
      </c>
      <c r="E15070">
        <v>17923</v>
      </c>
    </row>
    <row r="15071" spans="1:5">
      <c r="A15071" t="s">
        <v>60</v>
      </c>
      <c r="B15071">
        <v>2016</v>
      </c>
      <c r="C15071">
        <v>9</v>
      </c>
      <c r="D15071">
        <v>25</v>
      </c>
      <c r="E15071">
        <v>6609</v>
      </c>
    </row>
    <row r="15072" spans="1:5">
      <c r="A15072" t="s">
        <v>61</v>
      </c>
      <c r="B15072">
        <v>2016</v>
      </c>
      <c r="C15072">
        <v>9</v>
      </c>
      <c r="D15072">
        <v>18</v>
      </c>
      <c r="E15072">
        <v>4234</v>
      </c>
    </row>
    <row r="15073" spans="1:5">
      <c r="A15073" t="s">
        <v>64</v>
      </c>
      <c r="B15073">
        <v>2016</v>
      </c>
      <c r="C15073">
        <v>9</v>
      </c>
      <c r="D15073">
        <v>10</v>
      </c>
      <c r="E15073">
        <v>5660</v>
      </c>
    </row>
    <row r="15074" spans="1:5">
      <c r="A15074" t="s">
        <v>63</v>
      </c>
      <c r="B15074">
        <v>2016</v>
      </c>
      <c r="C15074">
        <v>9</v>
      </c>
      <c r="D15074">
        <v>2</v>
      </c>
      <c r="E15074">
        <v>921</v>
      </c>
    </row>
    <row r="15075" spans="1:5">
      <c r="A15075" t="s">
        <v>62</v>
      </c>
      <c r="B15075">
        <v>2016</v>
      </c>
      <c r="C15075">
        <v>9</v>
      </c>
      <c r="D15075">
        <v>90</v>
      </c>
      <c r="E15075">
        <v>108936</v>
      </c>
    </row>
    <row r="15076" spans="1:5">
      <c r="A15076" t="s">
        <v>6</v>
      </c>
      <c r="B15076">
        <v>2016</v>
      </c>
      <c r="C15076">
        <v>10</v>
      </c>
      <c r="D15076">
        <v>24</v>
      </c>
      <c r="E15076">
        <v>9648</v>
      </c>
    </row>
    <row r="15077" spans="1:5">
      <c r="A15077" t="s">
        <v>12</v>
      </c>
      <c r="B15077">
        <v>2016</v>
      </c>
      <c r="C15077">
        <v>10</v>
      </c>
      <c r="D15077">
        <v>7</v>
      </c>
      <c r="E15077">
        <v>1880</v>
      </c>
    </row>
    <row r="15078" spans="1:5">
      <c r="A15078" t="s">
        <v>13</v>
      </c>
      <c r="B15078">
        <v>2016</v>
      </c>
      <c r="C15078">
        <v>10</v>
      </c>
      <c r="D15078">
        <v>49</v>
      </c>
      <c r="E15078">
        <v>19762</v>
      </c>
    </row>
    <row r="15079" spans="1:5">
      <c r="A15079" t="s">
        <v>14</v>
      </c>
      <c r="B15079">
        <v>2016</v>
      </c>
      <c r="C15079">
        <v>10</v>
      </c>
      <c r="D15079">
        <v>10</v>
      </c>
      <c r="E15079">
        <v>3466</v>
      </c>
    </row>
    <row r="15080" spans="1:5">
      <c r="A15080" t="s">
        <v>15</v>
      </c>
      <c r="B15080">
        <v>2016</v>
      </c>
      <c r="C15080">
        <v>10</v>
      </c>
      <c r="D15080">
        <v>129</v>
      </c>
      <c r="E15080">
        <v>44283</v>
      </c>
    </row>
    <row r="15081" spans="1:5">
      <c r="A15081" t="s">
        <v>16</v>
      </c>
      <c r="B15081">
        <v>2016</v>
      </c>
      <c r="C15081">
        <v>10</v>
      </c>
      <c r="D15081">
        <v>6</v>
      </c>
      <c r="E15081">
        <v>3999</v>
      </c>
    </row>
    <row r="15082" spans="1:5">
      <c r="A15082" t="s">
        <v>17</v>
      </c>
      <c r="B15082">
        <v>2016</v>
      </c>
      <c r="C15082">
        <v>10</v>
      </c>
      <c r="D15082">
        <v>21</v>
      </c>
      <c r="E15082">
        <v>5677</v>
      </c>
    </row>
    <row r="15083" spans="1:5">
      <c r="A15083" t="s">
        <v>18</v>
      </c>
      <c r="B15083">
        <v>2016</v>
      </c>
      <c r="C15083">
        <v>10</v>
      </c>
      <c r="D15083">
        <v>13</v>
      </c>
      <c r="E15083">
        <v>3224</v>
      </c>
    </row>
    <row r="15084" spans="1:5">
      <c r="A15084" t="s">
        <v>19</v>
      </c>
      <c r="B15084">
        <v>2016</v>
      </c>
      <c r="C15084">
        <v>10</v>
      </c>
      <c r="D15084">
        <v>2</v>
      </c>
      <c r="E15084">
        <v>2345</v>
      </c>
    </row>
    <row r="15085" spans="1:5">
      <c r="A15085" t="s">
        <v>20</v>
      </c>
      <c r="B15085">
        <v>2016</v>
      </c>
      <c r="C15085">
        <v>10</v>
      </c>
      <c r="D15085">
        <v>0</v>
      </c>
      <c r="E15085">
        <v>0</v>
      </c>
    </row>
    <row r="15086" spans="1:5">
      <c r="A15086" t="s">
        <v>21</v>
      </c>
      <c r="B15086">
        <v>2016</v>
      </c>
      <c r="C15086">
        <v>10</v>
      </c>
      <c r="D15086">
        <v>31</v>
      </c>
      <c r="E15086">
        <v>38263</v>
      </c>
    </row>
    <row r="15087" spans="1:5">
      <c r="A15087" t="s">
        <v>22</v>
      </c>
      <c r="B15087">
        <v>2016</v>
      </c>
      <c r="C15087">
        <v>10</v>
      </c>
      <c r="D15087">
        <v>15</v>
      </c>
      <c r="E15087">
        <v>1813</v>
      </c>
    </row>
    <row r="15088" spans="1:5">
      <c r="A15088" t="s">
        <v>23</v>
      </c>
      <c r="B15088">
        <v>2016</v>
      </c>
      <c r="C15088">
        <v>10</v>
      </c>
      <c r="D15088">
        <v>10</v>
      </c>
      <c r="E15088">
        <v>3194</v>
      </c>
    </row>
    <row r="15089" spans="1:5">
      <c r="A15089" t="s">
        <v>24</v>
      </c>
      <c r="B15089">
        <v>2016</v>
      </c>
      <c r="C15089">
        <v>10</v>
      </c>
      <c r="D15089">
        <v>82</v>
      </c>
      <c r="E15089">
        <v>53528</v>
      </c>
    </row>
    <row r="15090" spans="1:5">
      <c r="A15090" t="s">
        <v>25</v>
      </c>
      <c r="B15090">
        <v>2016</v>
      </c>
      <c r="C15090">
        <v>10</v>
      </c>
      <c r="D15090">
        <v>29</v>
      </c>
      <c r="E15090">
        <v>5558</v>
      </c>
    </row>
    <row r="15091" spans="1:5">
      <c r="A15091" t="s">
        <v>26</v>
      </c>
      <c r="B15091">
        <v>2016</v>
      </c>
      <c r="C15091">
        <v>10</v>
      </c>
      <c r="D15091">
        <v>8</v>
      </c>
      <c r="E15091">
        <v>2031</v>
      </c>
    </row>
    <row r="15092" spans="1:5">
      <c r="A15092" t="s">
        <v>27</v>
      </c>
      <c r="B15092">
        <v>2016</v>
      </c>
      <c r="C15092">
        <v>10</v>
      </c>
      <c r="D15092">
        <v>32</v>
      </c>
      <c r="E15092">
        <v>7407</v>
      </c>
    </row>
    <row r="15093" spans="1:5">
      <c r="A15093" t="s">
        <v>28</v>
      </c>
      <c r="B15093">
        <v>2016</v>
      </c>
      <c r="C15093">
        <v>10</v>
      </c>
      <c r="D15093">
        <v>38</v>
      </c>
      <c r="E15093">
        <v>27934</v>
      </c>
    </row>
    <row r="15094" spans="1:5">
      <c r="A15094" t="s">
        <v>29</v>
      </c>
      <c r="B15094">
        <v>2016</v>
      </c>
      <c r="C15094">
        <v>10</v>
      </c>
      <c r="D15094">
        <v>94</v>
      </c>
      <c r="E15094">
        <v>47614</v>
      </c>
    </row>
    <row r="15095" spans="1:5">
      <c r="A15095" t="s">
        <v>30</v>
      </c>
      <c r="B15095">
        <v>2016</v>
      </c>
      <c r="C15095">
        <v>10</v>
      </c>
      <c r="D15095">
        <v>27</v>
      </c>
      <c r="E15095">
        <v>5330</v>
      </c>
    </row>
    <row r="15096" spans="1:5">
      <c r="A15096" t="s">
        <v>31</v>
      </c>
      <c r="B15096">
        <v>2016</v>
      </c>
      <c r="C15096">
        <v>10</v>
      </c>
      <c r="D15096">
        <v>27</v>
      </c>
      <c r="E15096">
        <v>9601</v>
      </c>
    </row>
    <row r="15097" spans="1:5">
      <c r="A15097" t="s">
        <v>32</v>
      </c>
      <c r="B15097">
        <v>2016</v>
      </c>
      <c r="C15097">
        <v>10</v>
      </c>
      <c r="D15097">
        <v>42</v>
      </c>
      <c r="E15097">
        <v>23946</v>
      </c>
    </row>
    <row r="15098" spans="1:5">
      <c r="A15098" t="s">
        <v>33</v>
      </c>
      <c r="B15098">
        <v>2016</v>
      </c>
      <c r="C15098">
        <v>10</v>
      </c>
      <c r="D15098">
        <v>73</v>
      </c>
      <c r="E15098">
        <v>25708</v>
      </c>
    </row>
    <row r="15099" spans="1:5">
      <c r="A15099" t="s">
        <v>34</v>
      </c>
      <c r="B15099">
        <v>2016</v>
      </c>
      <c r="C15099">
        <v>10</v>
      </c>
      <c r="D15099">
        <v>15</v>
      </c>
      <c r="E15099">
        <v>4935</v>
      </c>
    </row>
    <row r="15100" spans="1:5">
      <c r="A15100" t="s">
        <v>35</v>
      </c>
      <c r="B15100">
        <v>2016</v>
      </c>
      <c r="C15100">
        <v>10</v>
      </c>
      <c r="D15100">
        <v>50</v>
      </c>
      <c r="E15100">
        <v>19657</v>
      </c>
    </row>
    <row r="15101" spans="1:5">
      <c r="A15101" t="s">
        <v>36</v>
      </c>
      <c r="B15101">
        <v>2016</v>
      </c>
      <c r="C15101">
        <v>10</v>
      </c>
      <c r="D15101">
        <v>21</v>
      </c>
      <c r="E15101">
        <v>8476</v>
      </c>
    </row>
    <row r="15102" spans="1:5">
      <c r="A15102" t="s">
        <v>37</v>
      </c>
      <c r="B15102">
        <v>2016</v>
      </c>
      <c r="C15102">
        <v>10</v>
      </c>
      <c r="D15102">
        <v>10</v>
      </c>
      <c r="E15102">
        <v>3974</v>
      </c>
    </row>
    <row r="15103" spans="1:5">
      <c r="A15103" t="s">
        <v>38</v>
      </c>
      <c r="B15103">
        <v>2016</v>
      </c>
      <c r="C15103">
        <v>10</v>
      </c>
      <c r="D15103">
        <v>16</v>
      </c>
      <c r="E15103">
        <v>3479</v>
      </c>
    </row>
    <row r="15104" spans="1:5">
      <c r="A15104" t="s">
        <v>39</v>
      </c>
      <c r="B15104">
        <v>2016</v>
      </c>
      <c r="C15104">
        <v>10</v>
      </c>
      <c r="D15104">
        <v>23</v>
      </c>
      <c r="E15104">
        <v>11950</v>
      </c>
    </row>
    <row r="15105" spans="1:5">
      <c r="A15105" t="s">
        <v>40</v>
      </c>
      <c r="B15105">
        <v>2016</v>
      </c>
      <c r="C15105">
        <v>10</v>
      </c>
      <c r="D15105">
        <v>21</v>
      </c>
      <c r="E15105">
        <v>4943</v>
      </c>
    </row>
    <row r="15106" spans="1:5">
      <c r="A15106" t="s">
        <v>41</v>
      </c>
      <c r="B15106">
        <v>2016</v>
      </c>
      <c r="C15106">
        <v>10</v>
      </c>
      <c r="D15106">
        <v>17</v>
      </c>
      <c r="E15106">
        <v>4942</v>
      </c>
    </row>
    <row r="15107" spans="1:5">
      <c r="A15107" t="s">
        <v>42</v>
      </c>
      <c r="B15107">
        <v>2016</v>
      </c>
      <c r="C15107">
        <v>10</v>
      </c>
      <c r="D15107">
        <v>27</v>
      </c>
      <c r="E15107">
        <v>14494</v>
      </c>
    </row>
    <row r="15108" spans="1:5">
      <c r="A15108" t="s">
        <v>43</v>
      </c>
      <c r="B15108">
        <v>2016</v>
      </c>
      <c r="C15108">
        <v>10</v>
      </c>
      <c r="D15108">
        <v>79</v>
      </c>
      <c r="E15108">
        <v>10714</v>
      </c>
    </row>
    <row r="15109" spans="1:5">
      <c r="A15109" t="s">
        <v>44</v>
      </c>
      <c r="B15109">
        <v>2016</v>
      </c>
      <c r="C15109">
        <v>10</v>
      </c>
      <c r="D15109">
        <v>48</v>
      </c>
      <c r="E15109">
        <v>13947</v>
      </c>
    </row>
    <row r="15110" spans="1:5">
      <c r="A15110" t="s">
        <v>45</v>
      </c>
      <c r="B15110">
        <v>2016</v>
      </c>
      <c r="C15110">
        <v>10</v>
      </c>
      <c r="D15110">
        <v>6</v>
      </c>
      <c r="E15110">
        <v>853</v>
      </c>
    </row>
    <row r="15111" spans="1:5">
      <c r="A15111" t="s">
        <v>46</v>
      </c>
      <c r="B15111">
        <v>2016</v>
      </c>
      <c r="C15111">
        <v>10</v>
      </c>
      <c r="D15111">
        <v>68</v>
      </c>
      <c r="E15111">
        <v>19227</v>
      </c>
    </row>
    <row r="15112" spans="1:5">
      <c r="A15112" t="s">
        <v>47</v>
      </c>
      <c r="B15112">
        <v>2016</v>
      </c>
      <c r="C15112">
        <v>10</v>
      </c>
      <c r="D15112">
        <v>27</v>
      </c>
      <c r="E15112">
        <v>6241</v>
      </c>
    </row>
    <row r="15113" spans="1:5">
      <c r="A15113" t="s">
        <v>48</v>
      </c>
      <c r="B15113">
        <v>2016</v>
      </c>
      <c r="C15113">
        <v>10</v>
      </c>
      <c r="D15113">
        <v>15</v>
      </c>
      <c r="E15113">
        <v>4670</v>
      </c>
    </row>
    <row r="15114" spans="1:5">
      <c r="A15114" t="s">
        <v>49</v>
      </c>
      <c r="B15114">
        <v>2016</v>
      </c>
      <c r="C15114">
        <v>10</v>
      </c>
      <c r="D15114">
        <v>39</v>
      </c>
      <c r="E15114">
        <v>11615</v>
      </c>
    </row>
    <row r="15115" spans="1:5">
      <c r="A15115" t="s">
        <v>50</v>
      </c>
      <c r="B15115">
        <v>2016</v>
      </c>
      <c r="C15115">
        <v>10</v>
      </c>
      <c r="D15115">
        <v>16</v>
      </c>
      <c r="E15115">
        <v>6144</v>
      </c>
    </row>
    <row r="15116" spans="1:5">
      <c r="A15116" t="s">
        <v>51</v>
      </c>
      <c r="B15116">
        <v>2016</v>
      </c>
      <c r="C15116">
        <v>10</v>
      </c>
      <c r="D15116">
        <v>11</v>
      </c>
      <c r="E15116">
        <v>3947</v>
      </c>
    </row>
    <row r="15117" spans="1:5">
      <c r="A15117" t="s">
        <v>52</v>
      </c>
      <c r="B15117">
        <v>2016</v>
      </c>
      <c r="C15117">
        <v>10</v>
      </c>
      <c r="D15117">
        <v>33</v>
      </c>
      <c r="E15117">
        <v>9031</v>
      </c>
    </row>
    <row r="15118" spans="1:5">
      <c r="A15118" t="s">
        <v>53</v>
      </c>
      <c r="B15118">
        <v>2016</v>
      </c>
      <c r="C15118">
        <v>10</v>
      </c>
      <c r="D15118">
        <v>57</v>
      </c>
      <c r="E15118">
        <v>10931</v>
      </c>
    </row>
    <row r="15119" spans="1:5">
      <c r="A15119" t="s">
        <v>54</v>
      </c>
      <c r="B15119">
        <v>2016</v>
      </c>
      <c r="C15119">
        <v>10</v>
      </c>
      <c r="D15119">
        <v>81</v>
      </c>
      <c r="E15119">
        <v>23438</v>
      </c>
    </row>
    <row r="15120" spans="1:5">
      <c r="A15120" t="s">
        <v>55</v>
      </c>
      <c r="B15120">
        <v>2016</v>
      </c>
      <c r="C15120">
        <v>10</v>
      </c>
      <c r="D15120">
        <v>41</v>
      </c>
      <c r="E15120">
        <v>21963</v>
      </c>
    </row>
    <row r="15121" spans="1:5">
      <c r="A15121" t="s">
        <v>56</v>
      </c>
      <c r="B15121">
        <v>2016</v>
      </c>
      <c r="C15121">
        <v>10</v>
      </c>
      <c r="D15121">
        <v>11</v>
      </c>
      <c r="E15121">
        <v>3323</v>
      </c>
    </row>
    <row r="15122" spans="1:5">
      <c r="A15122" t="s">
        <v>57</v>
      </c>
      <c r="B15122">
        <v>2016</v>
      </c>
      <c r="C15122">
        <v>10</v>
      </c>
      <c r="D15122">
        <v>140</v>
      </c>
      <c r="E15122">
        <v>104512</v>
      </c>
    </row>
    <row r="15123" spans="1:5">
      <c r="A15123" t="s">
        <v>58</v>
      </c>
      <c r="B15123">
        <v>2016</v>
      </c>
      <c r="C15123">
        <v>10</v>
      </c>
      <c r="D15123">
        <v>35</v>
      </c>
      <c r="E15123">
        <v>5272</v>
      </c>
    </row>
    <row r="15124" spans="1:5">
      <c r="A15124" t="s">
        <v>59</v>
      </c>
      <c r="B15124">
        <v>2016</v>
      </c>
      <c r="C15124">
        <v>10</v>
      </c>
      <c r="D15124">
        <v>48</v>
      </c>
      <c r="E15124">
        <v>18750</v>
      </c>
    </row>
    <row r="15125" spans="1:5">
      <c r="A15125" t="s">
        <v>60</v>
      </c>
      <c r="B15125">
        <v>2016</v>
      </c>
      <c r="C15125">
        <v>10</v>
      </c>
      <c r="D15125">
        <v>26</v>
      </c>
      <c r="E15125">
        <v>6625</v>
      </c>
    </row>
    <row r="15126" spans="1:5">
      <c r="A15126" t="s">
        <v>61</v>
      </c>
      <c r="B15126">
        <v>2016</v>
      </c>
      <c r="C15126">
        <v>10</v>
      </c>
      <c r="D15126">
        <v>20</v>
      </c>
      <c r="E15126">
        <v>4732</v>
      </c>
    </row>
    <row r="15127" spans="1:5">
      <c r="A15127" t="s">
        <v>64</v>
      </c>
      <c r="B15127">
        <v>2016</v>
      </c>
      <c r="C15127">
        <v>10</v>
      </c>
      <c r="D15127">
        <v>8</v>
      </c>
      <c r="E15127">
        <v>4544</v>
      </c>
    </row>
    <row r="15128" spans="1:5">
      <c r="A15128" t="s">
        <v>63</v>
      </c>
      <c r="B15128">
        <v>2016</v>
      </c>
      <c r="C15128">
        <v>10</v>
      </c>
      <c r="D15128">
        <v>2</v>
      </c>
      <c r="E15128">
        <v>776</v>
      </c>
    </row>
    <row r="15129" spans="1:5">
      <c r="A15129" t="s">
        <v>62</v>
      </c>
      <c r="B15129">
        <v>2016</v>
      </c>
      <c r="C15129">
        <v>10</v>
      </c>
      <c r="D15129">
        <v>87</v>
      </c>
      <c r="E15129">
        <v>113296</v>
      </c>
    </row>
    <row r="15130" spans="1:5">
      <c r="A15130" t="s">
        <v>6</v>
      </c>
      <c r="B15130">
        <v>2016</v>
      </c>
      <c r="C15130">
        <v>11</v>
      </c>
      <c r="D15130">
        <v>23</v>
      </c>
      <c r="E15130">
        <v>8832</v>
      </c>
    </row>
    <row r="15131" spans="1:5">
      <c r="A15131" t="s">
        <v>12</v>
      </c>
      <c r="B15131">
        <v>2016</v>
      </c>
      <c r="C15131">
        <v>11</v>
      </c>
      <c r="D15131">
        <v>7</v>
      </c>
      <c r="E15131">
        <v>1709</v>
      </c>
    </row>
    <row r="15132" spans="1:5">
      <c r="A15132" t="s">
        <v>13</v>
      </c>
      <c r="B15132">
        <v>2016</v>
      </c>
      <c r="C15132">
        <v>11</v>
      </c>
      <c r="D15132">
        <v>57</v>
      </c>
      <c r="E15132">
        <v>22723</v>
      </c>
    </row>
    <row r="15133" spans="1:5">
      <c r="A15133" t="s">
        <v>14</v>
      </c>
      <c r="B15133">
        <v>2016</v>
      </c>
      <c r="C15133">
        <v>11</v>
      </c>
      <c r="D15133">
        <v>10</v>
      </c>
      <c r="E15133">
        <v>3376</v>
      </c>
    </row>
    <row r="15134" spans="1:5">
      <c r="A15134" t="s">
        <v>15</v>
      </c>
      <c r="B15134">
        <v>2016</v>
      </c>
      <c r="C15134">
        <v>11</v>
      </c>
      <c r="D15134">
        <v>125</v>
      </c>
      <c r="E15134">
        <v>40497</v>
      </c>
    </row>
    <row r="15135" spans="1:5">
      <c r="A15135" t="s">
        <v>16</v>
      </c>
      <c r="B15135">
        <v>2016</v>
      </c>
      <c r="C15135">
        <v>11</v>
      </c>
      <c r="D15135">
        <v>7</v>
      </c>
      <c r="E15135">
        <v>3930</v>
      </c>
    </row>
    <row r="15136" spans="1:5">
      <c r="A15136" t="s">
        <v>17</v>
      </c>
      <c r="B15136">
        <v>2016</v>
      </c>
      <c r="C15136">
        <v>11</v>
      </c>
      <c r="D15136">
        <v>20</v>
      </c>
      <c r="E15136">
        <v>3924</v>
      </c>
    </row>
    <row r="15137" spans="1:5">
      <c r="A15137" t="s">
        <v>18</v>
      </c>
      <c r="B15137">
        <v>2016</v>
      </c>
      <c r="C15137">
        <v>11</v>
      </c>
      <c r="D15137">
        <v>13</v>
      </c>
      <c r="E15137">
        <v>3254</v>
      </c>
    </row>
    <row r="15138" spans="1:5">
      <c r="A15138" t="s">
        <v>19</v>
      </c>
      <c r="B15138">
        <v>2016</v>
      </c>
      <c r="C15138">
        <v>11</v>
      </c>
      <c r="D15138">
        <v>2</v>
      </c>
      <c r="E15138">
        <v>1688</v>
      </c>
    </row>
    <row r="15139" spans="1:5">
      <c r="A15139" t="s">
        <v>20</v>
      </c>
      <c r="B15139">
        <v>2016</v>
      </c>
      <c r="C15139">
        <v>11</v>
      </c>
      <c r="D15139">
        <v>0</v>
      </c>
      <c r="E15139">
        <v>0</v>
      </c>
    </row>
    <row r="15140" spans="1:5">
      <c r="A15140" t="s">
        <v>21</v>
      </c>
      <c r="B15140">
        <v>2016</v>
      </c>
      <c r="C15140">
        <v>11</v>
      </c>
      <c r="D15140">
        <v>32</v>
      </c>
      <c r="E15140">
        <v>39397</v>
      </c>
    </row>
    <row r="15141" spans="1:5">
      <c r="A15141" t="s">
        <v>22</v>
      </c>
      <c r="B15141">
        <v>2016</v>
      </c>
      <c r="C15141">
        <v>11</v>
      </c>
      <c r="D15141">
        <v>15</v>
      </c>
      <c r="E15141">
        <v>1758</v>
      </c>
    </row>
    <row r="15142" spans="1:5">
      <c r="A15142" t="s">
        <v>23</v>
      </c>
      <c r="B15142">
        <v>2016</v>
      </c>
      <c r="C15142">
        <v>11</v>
      </c>
      <c r="D15142">
        <v>8</v>
      </c>
      <c r="E15142">
        <v>2018</v>
      </c>
    </row>
    <row r="15143" spans="1:5">
      <c r="A15143" t="s">
        <v>24</v>
      </c>
      <c r="B15143">
        <v>2016</v>
      </c>
      <c r="C15143">
        <v>11</v>
      </c>
      <c r="D15143">
        <v>79</v>
      </c>
      <c r="E15143">
        <v>49329</v>
      </c>
    </row>
    <row r="15144" spans="1:5">
      <c r="A15144" t="s">
        <v>25</v>
      </c>
      <c r="B15144">
        <v>2016</v>
      </c>
      <c r="C15144">
        <v>11</v>
      </c>
      <c r="D15144">
        <v>26</v>
      </c>
      <c r="E15144">
        <v>5570</v>
      </c>
    </row>
    <row r="15145" spans="1:5">
      <c r="A15145" t="s">
        <v>26</v>
      </c>
      <c r="B15145">
        <v>2016</v>
      </c>
      <c r="C15145">
        <v>11</v>
      </c>
      <c r="D15145">
        <v>8</v>
      </c>
      <c r="E15145">
        <v>1115</v>
      </c>
    </row>
    <row r="15146" spans="1:5">
      <c r="A15146" t="s">
        <v>27</v>
      </c>
      <c r="B15146">
        <v>2016</v>
      </c>
      <c r="C15146">
        <v>11</v>
      </c>
      <c r="D15146">
        <v>32</v>
      </c>
      <c r="E15146">
        <v>5858</v>
      </c>
    </row>
    <row r="15147" spans="1:5">
      <c r="A15147" t="s">
        <v>28</v>
      </c>
      <c r="B15147">
        <v>2016</v>
      </c>
      <c r="C15147">
        <v>11</v>
      </c>
      <c r="D15147">
        <v>35</v>
      </c>
      <c r="E15147">
        <v>21981</v>
      </c>
    </row>
    <row r="15148" spans="1:5">
      <c r="A15148" t="s">
        <v>29</v>
      </c>
      <c r="B15148">
        <v>2016</v>
      </c>
      <c r="C15148">
        <v>11</v>
      </c>
      <c r="D15148">
        <v>96</v>
      </c>
      <c r="E15148">
        <v>49608</v>
      </c>
    </row>
    <row r="15149" spans="1:5">
      <c r="A15149" t="s">
        <v>30</v>
      </c>
      <c r="B15149">
        <v>2016</v>
      </c>
      <c r="C15149">
        <v>11</v>
      </c>
      <c r="D15149">
        <v>26</v>
      </c>
      <c r="E15149">
        <v>4662</v>
      </c>
    </row>
    <row r="15150" spans="1:5">
      <c r="A15150" t="s">
        <v>31</v>
      </c>
      <c r="B15150">
        <v>2016</v>
      </c>
      <c r="C15150">
        <v>11</v>
      </c>
      <c r="D15150">
        <v>27</v>
      </c>
      <c r="E15150">
        <v>8107</v>
      </c>
    </row>
    <row r="15151" spans="1:5">
      <c r="A15151" t="s">
        <v>32</v>
      </c>
      <c r="B15151">
        <v>2016</v>
      </c>
      <c r="C15151">
        <v>11</v>
      </c>
      <c r="D15151">
        <v>40</v>
      </c>
      <c r="E15151">
        <v>23326</v>
      </c>
    </row>
    <row r="15152" spans="1:5">
      <c r="A15152" t="s">
        <v>33</v>
      </c>
      <c r="B15152">
        <v>2016</v>
      </c>
      <c r="C15152">
        <v>11</v>
      </c>
      <c r="D15152">
        <v>73</v>
      </c>
      <c r="E15152">
        <v>25513</v>
      </c>
    </row>
    <row r="15153" spans="1:5">
      <c r="A15153" t="s">
        <v>34</v>
      </c>
      <c r="B15153">
        <v>2016</v>
      </c>
      <c r="C15153">
        <v>11</v>
      </c>
      <c r="D15153">
        <v>15</v>
      </c>
      <c r="E15153">
        <v>4829</v>
      </c>
    </row>
    <row r="15154" spans="1:5">
      <c r="A15154" t="s">
        <v>35</v>
      </c>
      <c r="B15154">
        <v>2016</v>
      </c>
      <c r="C15154">
        <v>11</v>
      </c>
      <c r="D15154">
        <v>49</v>
      </c>
      <c r="E15154">
        <v>18771</v>
      </c>
    </row>
    <row r="15155" spans="1:5">
      <c r="A15155" t="s">
        <v>36</v>
      </c>
      <c r="B15155">
        <v>2016</v>
      </c>
      <c r="C15155">
        <v>11</v>
      </c>
      <c r="D15155">
        <v>19</v>
      </c>
      <c r="E15155">
        <v>7974</v>
      </c>
    </row>
    <row r="15156" spans="1:5">
      <c r="A15156" t="s">
        <v>37</v>
      </c>
      <c r="B15156">
        <v>2016</v>
      </c>
      <c r="C15156">
        <v>11</v>
      </c>
      <c r="D15156">
        <v>10</v>
      </c>
      <c r="E15156">
        <v>3888</v>
      </c>
    </row>
    <row r="15157" spans="1:5">
      <c r="A15157" t="s">
        <v>38</v>
      </c>
      <c r="B15157">
        <v>2016</v>
      </c>
      <c r="C15157">
        <v>11</v>
      </c>
      <c r="D15157">
        <v>17</v>
      </c>
      <c r="E15157">
        <v>3429</v>
      </c>
    </row>
    <row r="15158" spans="1:5">
      <c r="A15158" t="s">
        <v>39</v>
      </c>
      <c r="B15158">
        <v>2016</v>
      </c>
      <c r="C15158">
        <v>11</v>
      </c>
      <c r="D15158">
        <v>24</v>
      </c>
      <c r="E15158">
        <v>11513</v>
      </c>
    </row>
    <row r="15159" spans="1:5">
      <c r="A15159" t="s">
        <v>40</v>
      </c>
      <c r="B15159">
        <v>2016</v>
      </c>
      <c r="C15159">
        <v>11</v>
      </c>
      <c r="D15159">
        <v>20</v>
      </c>
      <c r="E15159">
        <v>3836</v>
      </c>
    </row>
    <row r="15160" spans="1:5">
      <c r="A15160" t="s">
        <v>41</v>
      </c>
      <c r="B15160">
        <v>2016</v>
      </c>
      <c r="C15160">
        <v>11</v>
      </c>
      <c r="D15160">
        <v>17</v>
      </c>
      <c r="E15160">
        <v>3847</v>
      </c>
    </row>
    <row r="15161" spans="1:5">
      <c r="A15161" t="s">
        <v>42</v>
      </c>
      <c r="B15161">
        <v>2016</v>
      </c>
      <c r="C15161">
        <v>11</v>
      </c>
      <c r="D15161">
        <v>27</v>
      </c>
      <c r="E15161">
        <v>13633</v>
      </c>
    </row>
    <row r="15162" spans="1:5">
      <c r="A15162" t="s">
        <v>43</v>
      </c>
      <c r="B15162">
        <v>2016</v>
      </c>
      <c r="C15162">
        <v>11</v>
      </c>
      <c r="D15162">
        <v>75</v>
      </c>
      <c r="E15162">
        <v>9098</v>
      </c>
    </row>
    <row r="15163" spans="1:5">
      <c r="A15163" t="s">
        <v>44</v>
      </c>
      <c r="B15163">
        <v>2016</v>
      </c>
      <c r="C15163">
        <v>11</v>
      </c>
      <c r="D15163">
        <v>46</v>
      </c>
      <c r="E15163">
        <v>13170</v>
      </c>
    </row>
    <row r="15164" spans="1:5">
      <c r="A15164" t="s">
        <v>45</v>
      </c>
      <c r="B15164">
        <v>2016</v>
      </c>
      <c r="C15164">
        <v>11</v>
      </c>
      <c r="D15164">
        <v>7</v>
      </c>
      <c r="E15164">
        <v>954</v>
      </c>
    </row>
    <row r="15165" spans="1:5">
      <c r="A15165" t="s">
        <v>46</v>
      </c>
      <c r="B15165">
        <v>2016</v>
      </c>
      <c r="C15165">
        <v>11</v>
      </c>
      <c r="D15165">
        <v>69</v>
      </c>
      <c r="E15165">
        <v>19295</v>
      </c>
    </row>
    <row r="15166" spans="1:5">
      <c r="A15166" t="s">
        <v>47</v>
      </c>
      <c r="B15166">
        <v>2016</v>
      </c>
      <c r="C15166">
        <v>11</v>
      </c>
      <c r="D15166">
        <v>27</v>
      </c>
      <c r="E15166">
        <v>5195</v>
      </c>
    </row>
    <row r="15167" spans="1:5">
      <c r="A15167" t="s">
        <v>48</v>
      </c>
      <c r="B15167">
        <v>2016</v>
      </c>
      <c r="C15167">
        <v>11</v>
      </c>
      <c r="D15167">
        <v>14</v>
      </c>
      <c r="E15167">
        <v>4242</v>
      </c>
    </row>
    <row r="15168" spans="1:5">
      <c r="A15168" t="s">
        <v>49</v>
      </c>
      <c r="B15168">
        <v>2016</v>
      </c>
      <c r="C15168">
        <v>11</v>
      </c>
      <c r="D15168">
        <v>37</v>
      </c>
      <c r="E15168">
        <v>14297</v>
      </c>
    </row>
    <row r="15169" spans="1:5">
      <c r="A15169" t="s">
        <v>50</v>
      </c>
      <c r="B15169">
        <v>2016</v>
      </c>
      <c r="C15169">
        <v>11</v>
      </c>
      <c r="D15169">
        <v>17</v>
      </c>
      <c r="E15169">
        <v>5451</v>
      </c>
    </row>
    <row r="15170" spans="1:5">
      <c r="A15170" t="s">
        <v>51</v>
      </c>
      <c r="B15170">
        <v>2016</v>
      </c>
      <c r="C15170">
        <v>11</v>
      </c>
      <c r="D15170">
        <v>11</v>
      </c>
      <c r="E15170">
        <v>4059</v>
      </c>
    </row>
    <row r="15171" spans="1:5">
      <c r="A15171" t="s">
        <v>52</v>
      </c>
      <c r="B15171">
        <v>2016</v>
      </c>
      <c r="C15171">
        <v>11</v>
      </c>
      <c r="D15171">
        <v>32</v>
      </c>
      <c r="E15171">
        <v>8834</v>
      </c>
    </row>
    <row r="15172" spans="1:5">
      <c r="A15172" t="s">
        <v>53</v>
      </c>
      <c r="B15172">
        <v>2016</v>
      </c>
      <c r="C15172">
        <v>11</v>
      </c>
      <c r="D15172">
        <v>51</v>
      </c>
      <c r="E15172">
        <v>8357</v>
      </c>
    </row>
    <row r="15173" spans="1:5">
      <c r="A15173" t="s">
        <v>54</v>
      </c>
      <c r="B15173">
        <v>2016</v>
      </c>
      <c r="C15173">
        <v>11</v>
      </c>
      <c r="D15173">
        <v>81</v>
      </c>
      <c r="E15173">
        <v>20074</v>
      </c>
    </row>
    <row r="15174" spans="1:5">
      <c r="A15174" t="s">
        <v>55</v>
      </c>
      <c r="B15174">
        <v>2016</v>
      </c>
      <c r="C15174">
        <v>11</v>
      </c>
      <c r="D15174">
        <v>44</v>
      </c>
      <c r="E15174">
        <v>22508</v>
      </c>
    </row>
    <row r="15175" spans="1:5">
      <c r="A15175" t="s">
        <v>56</v>
      </c>
      <c r="B15175">
        <v>2016</v>
      </c>
      <c r="C15175">
        <v>11</v>
      </c>
      <c r="D15175">
        <v>11</v>
      </c>
      <c r="E15175">
        <v>3324</v>
      </c>
    </row>
    <row r="15176" spans="1:5">
      <c r="A15176" t="s">
        <v>57</v>
      </c>
      <c r="B15176">
        <v>2016</v>
      </c>
      <c r="C15176">
        <v>11</v>
      </c>
      <c r="D15176">
        <v>138</v>
      </c>
      <c r="E15176">
        <v>101373</v>
      </c>
    </row>
    <row r="15177" spans="1:5">
      <c r="A15177" t="s">
        <v>58</v>
      </c>
      <c r="B15177">
        <v>2016</v>
      </c>
      <c r="C15177">
        <v>11</v>
      </c>
      <c r="D15177">
        <v>35</v>
      </c>
      <c r="E15177">
        <v>3809</v>
      </c>
    </row>
    <row r="15178" spans="1:5">
      <c r="A15178" t="s">
        <v>59</v>
      </c>
      <c r="B15178">
        <v>2016</v>
      </c>
      <c r="C15178">
        <v>11</v>
      </c>
      <c r="D15178">
        <v>46</v>
      </c>
      <c r="E15178">
        <v>17674</v>
      </c>
    </row>
    <row r="15179" spans="1:5">
      <c r="A15179" t="s">
        <v>60</v>
      </c>
      <c r="B15179">
        <v>2016</v>
      </c>
      <c r="C15179">
        <v>11</v>
      </c>
      <c r="D15179">
        <v>24</v>
      </c>
      <c r="E15179">
        <v>6554</v>
      </c>
    </row>
    <row r="15180" spans="1:5">
      <c r="A15180" t="s">
        <v>61</v>
      </c>
      <c r="B15180">
        <v>2016</v>
      </c>
      <c r="C15180">
        <v>11</v>
      </c>
      <c r="D15180">
        <v>19</v>
      </c>
      <c r="E15180">
        <v>4257</v>
      </c>
    </row>
    <row r="15181" spans="1:5">
      <c r="A15181" t="s">
        <v>64</v>
      </c>
      <c r="B15181">
        <v>2016</v>
      </c>
      <c r="C15181">
        <v>11</v>
      </c>
      <c r="D15181">
        <v>8</v>
      </c>
      <c r="E15181">
        <v>4823</v>
      </c>
    </row>
    <row r="15182" spans="1:5">
      <c r="A15182" t="s">
        <v>63</v>
      </c>
      <c r="B15182">
        <v>2016</v>
      </c>
      <c r="C15182">
        <v>11</v>
      </c>
      <c r="D15182">
        <v>2</v>
      </c>
      <c r="E15182">
        <v>822</v>
      </c>
    </row>
    <row r="15183" spans="1:5">
      <c r="A15183" t="s">
        <v>62</v>
      </c>
      <c r="B15183">
        <v>2016</v>
      </c>
      <c r="C15183">
        <v>11</v>
      </c>
      <c r="D15183">
        <v>90</v>
      </c>
      <c r="E15183">
        <v>106907</v>
      </c>
    </row>
    <row r="15184" spans="1:5">
      <c r="A15184" t="s">
        <v>6</v>
      </c>
      <c r="B15184">
        <v>2016</v>
      </c>
      <c r="C15184">
        <v>12</v>
      </c>
      <c r="D15184">
        <v>22</v>
      </c>
      <c r="E15184">
        <v>7901</v>
      </c>
    </row>
    <row r="15185" spans="1:5">
      <c r="A15185" t="s">
        <v>12</v>
      </c>
      <c r="B15185">
        <v>2016</v>
      </c>
      <c r="C15185">
        <v>12</v>
      </c>
      <c r="D15185">
        <v>7</v>
      </c>
      <c r="E15185">
        <v>1949</v>
      </c>
    </row>
    <row r="15186" spans="1:5">
      <c r="A15186" t="s">
        <v>13</v>
      </c>
      <c r="B15186">
        <v>2016</v>
      </c>
      <c r="C15186">
        <v>12</v>
      </c>
      <c r="D15186">
        <v>59</v>
      </c>
      <c r="E15186">
        <v>23657</v>
      </c>
    </row>
    <row r="15187" spans="1:5">
      <c r="A15187" t="s">
        <v>14</v>
      </c>
      <c r="B15187">
        <v>2016</v>
      </c>
      <c r="C15187">
        <v>12</v>
      </c>
      <c r="D15187">
        <v>9</v>
      </c>
      <c r="E15187">
        <v>2225</v>
      </c>
    </row>
    <row r="15188" spans="1:5">
      <c r="A15188" t="s">
        <v>15</v>
      </c>
      <c r="B15188">
        <v>2016</v>
      </c>
      <c r="C15188">
        <v>12</v>
      </c>
      <c r="D15188">
        <v>139</v>
      </c>
      <c r="E15188">
        <v>40132</v>
      </c>
    </row>
    <row r="15189" spans="1:5">
      <c r="A15189" t="s">
        <v>16</v>
      </c>
      <c r="B15189">
        <v>2016</v>
      </c>
      <c r="C15189">
        <v>12</v>
      </c>
      <c r="D15189">
        <v>6</v>
      </c>
      <c r="E15189">
        <v>3439</v>
      </c>
    </row>
    <row r="15190" spans="1:5">
      <c r="A15190" t="s">
        <v>17</v>
      </c>
      <c r="B15190">
        <v>2016</v>
      </c>
      <c r="C15190">
        <v>12</v>
      </c>
      <c r="D15190">
        <v>19</v>
      </c>
      <c r="E15190">
        <v>4367</v>
      </c>
    </row>
    <row r="15191" spans="1:5">
      <c r="A15191" t="s">
        <v>18</v>
      </c>
      <c r="B15191">
        <v>2016</v>
      </c>
      <c r="C15191">
        <v>12</v>
      </c>
      <c r="D15191">
        <v>13</v>
      </c>
      <c r="E15191">
        <v>2862</v>
      </c>
    </row>
    <row r="15192" spans="1:5">
      <c r="A15192" t="s">
        <v>19</v>
      </c>
      <c r="B15192">
        <v>2016</v>
      </c>
      <c r="C15192">
        <v>12</v>
      </c>
      <c r="D15192">
        <v>2</v>
      </c>
      <c r="E15192">
        <v>2508</v>
      </c>
    </row>
    <row r="15193" spans="1:5">
      <c r="A15193" t="s">
        <v>20</v>
      </c>
      <c r="B15193">
        <v>2016</v>
      </c>
      <c r="C15193">
        <v>12</v>
      </c>
      <c r="D15193">
        <v>0</v>
      </c>
      <c r="E15193">
        <v>0</v>
      </c>
    </row>
    <row r="15194" spans="1:5">
      <c r="A15194" t="s">
        <v>21</v>
      </c>
      <c r="B15194">
        <v>2016</v>
      </c>
      <c r="C15194">
        <v>12</v>
      </c>
      <c r="D15194">
        <v>32</v>
      </c>
      <c r="E15194">
        <v>37953</v>
      </c>
    </row>
    <row r="15195" spans="1:5">
      <c r="A15195" t="s">
        <v>22</v>
      </c>
      <c r="B15195">
        <v>2016</v>
      </c>
      <c r="C15195">
        <v>12</v>
      </c>
      <c r="D15195">
        <v>15</v>
      </c>
      <c r="E15195">
        <v>1387</v>
      </c>
    </row>
    <row r="15196" spans="1:5">
      <c r="A15196" t="s">
        <v>23</v>
      </c>
      <c r="B15196">
        <v>2016</v>
      </c>
      <c r="C15196">
        <v>12</v>
      </c>
      <c r="D15196">
        <v>9</v>
      </c>
      <c r="E15196">
        <v>1865</v>
      </c>
    </row>
    <row r="15197" spans="1:5">
      <c r="A15197" t="s">
        <v>24</v>
      </c>
      <c r="B15197">
        <v>2016</v>
      </c>
      <c r="C15197">
        <v>12</v>
      </c>
      <c r="D15197">
        <v>82</v>
      </c>
      <c r="E15197">
        <v>47886</v>
      </c>
    </row>
    <row r="15198" spans="1:5">
      <c r="A15198" t="s">
        <v>25</v>
      </c>
      <c r="B15198">
        <v>2016</v>
      </c>
      <c r="C15198">
        <v>12</v>
      </c>
      <c r="D15198">
        <v>28</v>
      </c>
      <c r="E15198">
        <v>6235</v>
      </c>
    </row>
    <row r="15199" spans="1:5">
      <c r="A15199" t="s">
        <v>26</v>
      </c>
      <c r="B15199">
        <v>2016</v>
      </c>
      <c r="C15199">
        <v>12</v>
      </c>
      <c r="D15199">
        <v>6</v>
      </c>
      <c r="E15199">
        <v>1186</v>
      </c>
    </row>
    <row r="15200" spans="1:5">
      <c r="A15200" t="s">
        <v>27</v>
      </c>
      <c r="B15200">
        <v>2016</v>
      </c>
      <c r="C15200">
        <v>12</v>
      </c>
      <c r="D15200">
        <v>31</v>
      </c>
      <c r="E15200">
        <v>6909</v>
      </c>
    </row>
    <row r="15201" spans="1:5">
      <c r="A15201" t="s">
        <v>28</v>
      </c>
      <c r="B15201">
        <v>2016</v>
      </c>
      <c r="C15201">
        <v>12</v>
      </c>
      <c r="D15201">
        <v>35</v>
      </c>
      <c r="E15201">
        <v>24483</v>
      </c>
    </row>
    <row r="15202" spans="1:5">
      <c r="A15202" t="s">
        <v>29</v>
      </c>
      <c r="B15202">
        <v>2016</v>
      </c>
      <c r="C15202">
        <v>12</v>
      </c>
      <c r="D15202">
        <v>90</v>
      </c>
      <c r="E15202">
        <v>47107</v>
      </c>
    </row>
    <row r="15203" spans="1:5">
      <c r="A15203" t="s">
        <v>30</v>
      </c>
      <c r="B15203">
        <v>2016</v>
      </c>
      <c r="C15203">
        <v>12</v>
      </c>
      <c r="D15203">
        <v>28</v>
      </c>
      <c r="E15203">
        <v>5211</v>
      </c>
    </row>
    <row r="15204" spans="1:5">
      <c r="A15204" t="s">
        <v>31</v>
      </c>
      <c r="B15204">
        <v>2016</v>
      </c>
      <c r="C15204">
        <v>12</v>
      </c>
      <c r="D15204">
        <v>26</v>
      </c>
      <c r="E15204">
        <v>9239</v>
      </c>
    </row>
    <row r="15205" spans="1:5">
      <c r="A15205" t="s">
        <v>32</v>
      </c>
      <c r="B15205">
        <v>2016</v>
      </c>
      <c r="C15205">
        <v>12</v>
      </c>
      <c r="D15205">
        <v>42</v>
      </c>
      <c r="E15205">
        <v>23233</v>
      </c>
    </row>
    <row r="15206" spans="1:5">
      <c r="A15206" t="s">
        <v>33</v>
      </c>
      <c r="B15206">
        <v>2016</v>
      </c>
      <c r="C15206">
        <v>12</v>
      </c>
      <c r="D15206">
        <v>74</v>
      </c>
      <c r="E15206">
        <v>25956</v>
      </c>
    </row>
    <row r="15207" spans="1:5">
      <c r="A15207" t="s">
        <v>34</v>
      </c>
      <c r="B15207">
        <v>2016</v>
      </c>
      <c r="C15207">
        <v>12</v>
      </c>
      <c r="D15207">
        <v>15</v>
      </c>
      <c r="E15207">
        <v>5099</v>
      </c>
    </row>
    <row r="15208" spans="1:5">
      <c r="A15208" t="s">
        <v>35</v>
      </c>
      <c r="B15208">
        <v>2016</v>
      </c>
      <c r="C15208">
        <v>12</v>
      </c>
      <c r="D15208">
        <v>52</v>
      </c>
      <c r="E15208">
        <v>20566</v>
      </c>
    </row>
    <row r="15209" spans="1:5">
      <c r="A15209" t="s">
        <v>36</v>
      </c>
      <c r="B15209">
        <v>2016</v>
      </c>
      <c r="C15209">
        <v>12</v>
      </c>
      <c r="D15209">
        <v>19</v>
      </c>
      <c r="E15209">
        <v>7867</v>
      </c>
    </row>
    <row r="15210" spans="1:5">
      <c r="A15210" t="s">
        <v>37</v>
      </c>
      <c r="B15210">
        <v>2016</v>
      </c>
      <c r="C15210">
        <v>12</v>
      </c>
      <c r="D15210">
        <v>8</v>
      </c>
      <c r="E15210">
        <v>2759</v>
      </c>
    </row>
    <row r="15211" spans="1:5">
      <c r="A15211" t="s">
        <v>38</v>
      </c>
      <c r="B15211">
        <v>2016</v>
      </c>
      <c r="C15211">
        <v>12</v>
      </c>
      <c r="D15211">
        <v>16</v>
      </c>
      <c r="E15211">
        <v>3043</v>
      </c>
    </row>
    <row r="15212" spans="1:5">
      <c r="A15212" t="s">
        <v>39</v>
      </c>
      <c r="B15212">
        <v>2016</v>
      </c>
      <c r="C15212">
        <v>12</v>
      </c>
      <c r="D15212">
        <v>24</v>
      </c>
      <c r="E15212">
        <v>11732</v>
      </c>
    </row>
    <row r="15213" spans="1:5">
      <c r="A15213" t="s">
        <v>40</v>
      </c>
      <c r="B15213">
        <v>2016</v>
      </c>
      <c r="C15213">
        <v>12</v>
      </c>
      <c r="D15213">
        <v>21</v>
      </c>
      <c r="E15213">
        <v>4911</v>
      </c>
    </row>
    <row r="15214" spans="1:5">
      <c r="A15214" t="s">
        <v>41</v>
      </c>
      <c r="B15214">
        <v>2016</v>
      </c>
      <c r="C15214">
        <v>12</v>
      </c>
      <c r="D15214">
        <v>16</v>
      </c>
      <c r="E15214">
        <v>4734</v>
      </c>
    </row>
    <row r="15215" spans="1:5">
      <c r="A15215" t="s">
        <v>42</v>
      </c>
      <c r="B15215">
        <v>2016</v>
      </c>
      <c r="C15215">
        <v>12</v>
      </c>
      <c r="D15215">
        <v>27</v>
      </c>
      <c r="E15215">
        <v>13048</v>
      </c>
    </row>
    <row r="15216" spans="1:5">
      <c r="A15216" t="s">
        <v>43</v>
      </c>
      <c r="B15216">
        <v>2016</v>
      </c>
      <c r="C15216">
        <v>12</v>
      </c>
      <c r="D15216">
        <v>72</v>
      </c>
      <c r="E15216">
        <v>9604</v>
      </c>
    </row>
    <row r="15217" spans="1:5">
      <c r="A15217" t="s">
        <v>44</v>
      </c>
      <c r="B15217">
        <v>2016</v>
      </c>
      <c r="C15217">
        <v>12</v>
      </c>
      <c r="D15217">
        <v>46</v>
      </c>
      <c r="E15217">
        <v>12467</v>
      </c>
    </row>
    <row r="15218" spans="1:5">
      <c r="A15218" t="s">
        <v>45</v>
      </c>
      <c r="B15218">
        <v>2016</v>
      </c>
      <c r="C15218">
        <v>12</v>
      </c>
      <c r="D15218">
        <v>5</v>
      </c>
      <c r="E15218">
        <v>661</v>
      </c>
    </row>
    <row r="15219" spans="1:5">
      <c r="A15219" t="s">
        <v>46</v>
      </c>
      <c r="B15219">
        <v>2016</v>
      </c>
      <c r="C15219">
        <v>12</v>
      </c>
      <c r="D15219">
        <v>69</v>
      </c>
      <c r="E15219">
        <v>18218</v>
      </c>
    </row>
    <row r="15220" spans="1:5">
      <c r="A15220" t="s">
        <v>47</v>
      </c>
      <c r="B15220">
        <v>2016</v>
      </c>
      <c r="C15220">
        <v>12</v>
      </c>
      <c r="D15220">
        <v>25</v>
      </c>
      <c r="E15220">
        <v>5402</v>
      </c>
    </row>
    <row r="15221" spans="1:5">
      <c r="A15221" t="s">
        <v>48</v>
      </c>
      <c r="B15221">
        <v>2016</v>
      </c>
      <c r="C15221">
        <v>12</v>
      </c>
      <c r="D15221">
        <v>14</v>
      </c>
      <c r="E15221">
        <v>3285</v>
      </c>
    </row>
    <row r="15222" spans="1:5">
      <c r="A15222" t="s">
        <v>49</v>
      </c>
      <c r="B15222">
        <v>2016</v>
      </c>
      <c r="C15222">
        <v>12</v>
      </c>
      <c r="D15222">
        <v>34</v>
      </c>
      <c r="E15222">
        <v>13565</v>
      </c>
    </row>
    <row r="15223" spans="1:5">
      <c r="A15223" t="s">
        <v>50</v>
      </c>
      <c r="B15223">
        <v>2016</v>
      </c>
      <c r="C15223">
        <v>12</v>
      </c>
      <c r="D15223">
        <v>17</v>
      </c>
      <c r="E15223">
        <v>4163</v>
      </c>
    </row>
    <row r="15224" spans="1:5">
      <c r="A15224" t="s">
        <v>51</v>
      </c>
      <c r="B15224">
        <v>2016</v>
      </c>
      <c r="C15224">
        <v>12</v>
      </c>
      <c r="D15224">
        <v>11</v>
      </c>
      <c r="E15224">
        <v>4026</v>
      </c>
    </row>
    <row r="15225" spans="1:5">
      <c r="A15225" t="s">
        <v>52</v>
      </c>
      <c r="B15225">
        <v>2016</v>
      </c>
      <c r="C15225">
        <v>12</v>
      </c>
      <c r="D15225">
        <v>32</v>
      </c>
      <c r="E15225">
        <v>8501</v>
      </c>
    </row>
    <row r="15226" spans="1:5">
      <c r="A15226" t="s">
        <v>53</v>
      </c>
      <c r="B15226">
        <v>2016</v>
      </c>
      <c r="C15226">
        <v>12</v>
      </c>
      <c r="D15226">
        <v>51</v>
      </c>
      <c r="E15226">
        <v>7505</v>
      </c>
    </row>
    <row r="15227" spans="1:5">
      <c r="A15227" t="s">
        <v>54</v>
      </c>
      <c r="B15227">
        <v>2016</v>
      </c>
      <c r="C15227">
        <v>12</v>
      </c>
      <c r="D15227">
        <v>81</v>
      </c>
      <c r="E15227">
        <v>22436</v>
      </c>
    </row>
    <row r="15228" spans="1:5">
      <c r="A15228" t="s">
        <v>55</v>
      </c>
      <c r="B15228">
        <v>2016</v>
      </c>
      <c r="C15228">
        <v>12</v>
      </c>
      <c r="D15228">
        <v>41</v>
      </c>
      <c r="E15228">
        <v>16032</v>
      </c>
    </row>
    <row r="15229" spans="1:5">
      <c r="A15229" t="s">
        <v>56</v>
      </c>
      <c r="B15229">
        <v>2016</v>
      </c>
      <c r="C15229">
        <v>12</v>
      </c>
      <c r="D15229">
        <v>11</v>
      </c>
      <c r="E15229">
        <v>3354</v>
      </c>
    </row>
    <row r="15230" spans="1:5">
      <c r="A15230" t="s">
        <v>57</v>
      </c>
      <c r="B15230">
        <v>2016</v>
      </c>
      <c r="C15230">
        <v>12</v>
      </c>
      <c r="D15230">
        <v>142</v>
      </c>
      <c r="E15230">
        <v>97896</v>
      </c>
    </row>
    <row r="15231" spans="1:5">
      <c r="A15231" t="s">
        <v>58</v>
      </c>
      <c r="B15231">
        <v>2016</v>
      </c>
      <c r="C15231">
        <v>12</v>
      </c>
      <c r="D15231">
        <v>36</v>
      </c>
      <c r="E15231">
        <v>3926</v>
      </c>
    </row>
    <row r="15232" spans="1:5">
      <c r="A15232" t="s">
        <v>59</v>
      </c>
      <c r="B15232">
        <v>2016</v>
      </c>
      <c r="C15232">
        <v>12</v>
      </c>
      <c r="D15232">
        <v>49</v>
      </c>
      <c r="E15232">
        <v>17205</v>
      </c>
    </row>
    <row r="15233" spans="1:5">
      <c r="A15233" t="s">
        <v>60</v>
      </c>
      <c r="B15233">
        <v>2016</v>
      </c>
      <c r="C15233">
        <v>12</v>
      </c>
      <c r="D15233">
        <v>25</v>
      </c>
      <c r="E15233">
        <v>5082</v>
      </c>
    </row>
    <row r="15234" spans="1:5">
      <c r="A15234" t="s">
        <v>61</v>
      </c>
      <c r="B15234">
        <v>2016</v>
      </c>
      <c r="C15234">
        <v>12</v>
      </c>
      <c r="D15234">
        <v>18</v>
      </c>
      <c r="E15234">
        <v>4058</v>
      </c>
    </row>
    <row r="15235" spans="1:5">
      <c r="A15235" t="s">
        <v>64</v>
      </c>
      <c r="B15235">
        <v>2016</v>
      </c>
      <c r="C15235">
        <v>12</v>
      </c>
      <c r="D15235">
        <v>9</v>
      </c>
      <c r="E15235">
        <v>5891</v>
      </c>
    </row>
    <row r="15236" spans="1:5">
      <c r="A15236" t="s">
        <v>63</v>
      </c>
      <c r="B15236">
        <v>2016</v>
      </c>
      <c r="C15236">
        <v>12</v>
      </c>
      <c r="D15236">
        <v>2</v>
      </c>
      <c r="E15236">
        <v>796</v>
      </c>
    </row>
    <row r="15237" spans="1:5">
      <c r="A15237" t="s">
        <v>62</v>
      </c>
      <c r="B15237">
        <v>2016</v>
      </c>
      <c r="C15237">
        <v>12</v>
      </c>
      <c r="D15237">
        <v>83</v>
      </c>
      <c r="E15237">
        <v>102691</v>
      </c>
    </row>
    <row r="15238" spans="1:5">
      <c r="A15238" t="s">
        <v>6</v>
      </c>
      <c r="B15238">
        <v>2016</v>
      </c>
      <c r="C15238">
        <v>13</v>
      </c>
      <c r="D15238">
        <v>22</v>
      </c>
      <c r="E15238">
        <v>7119</v>
      </c>
    </row>
    <row r="15239" spans="1:5">
      <c r="A15239" t="s">
        <v>12</v>
      </c>
      <c r="B15239">
        <v>2016</v>
      </c>
      <c r="C15239">
        <v>13</v>
      </c>
      <c r="D15239">
        <v>7</v>
      </c>
      <c r="E15239">
        <v>1922</v>
      </c>
    </row>
    <row r="15240" spans="1:5">
      <c r="A15240" t="s">
        <v>13</v>
      </c>
      <c r="B15240">
        <v>2016</v>
      </c>
      <c r="C15240">
        <v>13</v>
      </c>
      <c r="D15240">
        <v>47</v>
      </c>
      <c r="E15240">
        <v>18341</v>
      </c>
    </row>
    <row r="15241" spans="1:5">
      <c r="A15241" t="s">
        <v>14</v>
      </c>
      <c r="B15241">
        <v>2016</v>
      </c>
      <c r="C15241">
        <v>13</v>
      </c>
      <c r="D15241">
        <v>9</v>
      </c>
      <c r="E15241">
        <v>3100</v>
      </c>
    </row>
    <row r="15242" spans="1:5">
      <c r="A15242" t="s">
        <v>15</v>
      </c>
      <c r="B15242">
        <v>2016</v>
      </c>
      <c r="C15242">
        <v>13</v>
      </c>
      <c r="D15242">
        <v>131</v>
      </c>
      <c r="E15242">
        <v>37483</v>
      </c>
    </row>
    <row r="15243" spans="1:5">
      <c r="A15243" t="s">
        <v>16</v>
      </c>
      <c r="B15243">
        <v>2016</v>
      </c>
      <c r="C15243">
        <v>13</v>
      </c>
      <c r="D15243">
        <v>6</v>
      </c>
      <c r="E15243">
        <v>2954</v>
      </c>
    </row>
    <row r="15244" spans="1:5">
      <c r="A15244" t="s">
        <v>17</v>
      </c>
      <c r="B15244">
        <v>2016</v>
      </c>
      <c r="C15244">
        <v>13</v>
      </c>
      <c r="D15244">
        <v>15</v>
      </c>
      <c r="E15244">
        <v>4598</v>
      </c>
    </row>
    <row r="15245" spans="1:5">
      <c r="A15245" t="s">
        <v>18</v>
      </c>
      <c r="B15245">
        <v>2016</v>
      </c>
      <c r="C15245">
        <v>13</v>
      </c>
      <c r="D15245">
        <v>13</v>
      </c>
      <c r="E15245">
        <v>2883</v>
      </c>
    </row>
    <row r="15246" spans="1:5">
      <c r="A15246" t="s">
        <v>19</v>
      </c>
      <c r="B15246">
        <v>2016</v>
      </c>
      <c r="C15246">
        <v>13</v>
      </c>
      <c r="D15246">
        <v>2</v>
      </c>
      <c r="E15246">
        <v>2290</v>
      </c>
    </row>
    <row r="15247" spans="1:5">
      <c r="A15247" t="s">
        <v>20</v>
      </c>
      <c r="B15247">
        <v>2016</v>
      </c>
      <c r="C15247">
        <v>13</v>
      </c>
      <c r="D15247">
        <v>0</v>
      </c>
      <c r="E15247">
        <v>0</v>
      </c>
    </row>
    <row r="15248" spans="1:5">
      <c r="A15248" t="s">
        <v>21</v>
      </c>
      <c r="B15248">
        <v>2016</v>
      </c>
      <c r="C15248">
        <v>13</v>
      </c>
      <c r="D15248">
        <v>29</v>
      </c>
      <c r="E15248">
        <v>38802</v>
      </c>
    </row>
    <row r="15249" spans="1:5">
      <c r="A15249" t="s">
        <v>22</v>
      </c>
      <c r="B15249">
        <v>2016</v>
      </c>
      <c r="C15249">
        <v>13</v>
      </c>
      <c r="D15249">
        <v>15</v>
      </c>
      <c r="E15249">
        <v>1719</v>
      </c>
    </row>
    <row r="15250" spans="1:5">
      <c r="A15250" t="s">
        <v>23</v>
      </c>
      <c r="B15250">
        <v>2016</v>
      </c>
      <c r="C15250">
        <v>13</v>
      </c>
      <c r="D15250">
        <v>9</v>
      </c>
      <c r="E15250">
        <v>2084</v>
      </c>
    </row>
    <row r="15251" spans="1:5">
      <c r="A15251" t="s">
        <v>24</v>
      </c>
      <c r="B15251">
        <v>2016</v>
      </c>
      <c r="C15251">
        <v>13</v>
      </c>
      <c r="D15251">
        <v>79</v>
      </c>
      <c r="E15251">
        <v>48786</v>
      </c>
    </row>
    <row r="15252" spans="1:5">
      <c r="A15252" t="s">
        <v>25</v>
      </c>
      <c r="B15252">
        <v>2016</v>
      </c>
      <c r="C15252">
        <v>13</v>
      </c>
      <c r="D15252">
        <v>27</v>
      </c>
      <c r="E15252">
        <v>6327</v>
      </c>
    </row>
    <row r="15253" spans="1:5">
      <c r="A15253" t="s">
        <v>26</v>
      </c>
      <c r="B15253">
        <v>2016</v>
      </c>
      <c r="C15253">
        <v>13</v>
      </c>
      <c r="D15253">
        <v>8</v>
      </c>
      <c r="E15253">
        <v>1878</v>
      </c>
    </row>
    <row r="15254" spans="1:5">
      <c r="A15254" t="s">
        <v>27</v>
      </c>
      <c r="B15254">
        <v>2016</v>
      </c>
      <c r="C15254">
        <v>13</v>
      </c>
      <c r="D15254">
        <v>29</v>
      </c>
      <c r="E15254">
        <v>6195</v>
      </c>
    </row>
    <row r="15255" spans="1:5">
      <c r="A15255" t="s">
        <v>28</v>
      </c>
      <c r="B15255">
        <v>2016</v>
      </c>
      <c r="C15255">
        <v>13</v>
      </c>
      <c r="D15255">
        <v>36</v>
      </c>
      <c r="E15255">
        <v>25161</v>
      </c>
    </row>
    <row r="15256" spans="1:5">
      <c r="A15256" t="s">
        <v>29</v>
      </c>
      <c r="B15256">
        <v>2016</v>
      </c>
      <c r="C15256">
        <v>13</v>
      </c>
      <c r="D15256">
        <v>75</v>
      </c>
      <c r="E15256">
        <v>44729</v>
      </c>
    </row>
    <row r="15257" spans="1:5">
      <c r="A15257" t="s">
        <v>30</v>
      </c>
      <c r="B15257">
        <v>2016</v>
      </c>
      <c r="C15257">
        <v>13</v>
      </c>
      <c r="D15257">
        <v>28</v>
      </c>
      <c r="E15257">
        <v>5535</v>
      </c>
    </row>
    <row r="15258" spans="1:5">
      <c r="A15258" t="s">
        <v>31</v>
      </c>
      <c r="B15258">
        <v>2016</v>
      </c>
      <c r="C15258">
        <v>13</v>
      </c>
      <c r="D15258">
        <v>25</v>
      </c>
      <c r="E15258">
        <v>7877</v>
      </c>
    </row>
    <row r="15259" spans="1:5">
      <c r="A15259" t="s">
        <v>32</v>
      </c>
      <c r="B15259">
        <v>2016</v>
      </c>
      <c r="C15259">
        <v>13</v>
      </c>
      <c r="D15259">
        <v>42</v>
      </c>
      <c r="E15259">
        <v>24522</v>
      </c>
    </row>
    <row r="15260" spans="1:5">
      <c r="A15260" t="s">
        <v>33</v>
      </c>
      <c r="B15260">
        <v>2016</v>
      </c>
      <c r="C15260">
        <v>13</v>
      </c>
      <c r="D15260">
        <v>75</v>
      </c>
      <c r="E15260">
        <v>24209</v>
      </c>
    </row>
    <row r="15261" spans="1:5">
      <c r="A15261" t="s">
        <v>34</v>
      </c>
      <c r="B15261">
        <v>2016</v>
      </c>
      <c r="C15261">
        <v>13</v>
      </c>
      <c r="D15261">
        <v>14</v>
      </c>
      <c r="E15261">
        <v>5062</v>
      </c>
    </row>
    <row r="15262" spans="1:5">
      <c r="A15262" t="s">
        <v>35</v>
      </c>
      <c r="B15262">
        <v>2016</v>
      </c>
      <c r="C15262">
        <v>13</v>
      </c>
      <c r="D15262">
        <v>47</v>
      </c>
      <c r="E15262">
        <v>16730</v>
      </c>
    </row>
    <row r="15263" spans="1:5">
      <c r="A15263" t="s">
        <v>36</v>
      </c>
      <c r="B15263">
        <v>2016</v>
      </c>
      <c r="C15263">
        <v>13</v>
      </c>
      <c r="D15263">
        <v>19</v>
      </c>
      <c r="E15263">
        <v>7263</v>
      </c>
    </row>
    <row r="15264" spans="1:5">
      <c r="A15264" t="s">
        <v>37</v>
      </c>
      <c r="B15264">
        <v>2016</v>
      </c>
      <c r="C15264">
        <v>13</v>
      </c>
      <c r="D15264">
        <v>9</v>
      </c>
      <c r="E15264">
        <v>3538</v>
      </c>
    </row>
    <row r="15265" spans="1:5">
      <c r="A15265" t="s">
        <v>38</v>
      </c>
      <c r="B15265">
        <v>2016</v>
      </c>
      <c r="C15265">
        <v>13</v>
      </c>
      <c r="D15265">
        <v>17</v>
      </c>
      <c r="E15265">
        <v>3403</v>
      </c>
    </row>
    <row r="15266" spans="1:5">
      <c r="A15266" t="s">
        <v>39</v>
      </c>
      <c r="B15266">
        <v>2016</v>
      </c>
      <c r="C15266">
        <v>13</v>
      </c>
      <c r="D15266">
        <v>23</v>
      </c>
      <c r="E15266">
        <v>10128</v>
      </c>
    </row>
    <row r="15267" spans="1:5">
      <c r="A15267" t="s">
        <v>40</v>
      </c>
      <c r="B15267">
        <v>2016</v>
      </c>
      <c r="C15267">
        <v>13</v>
      </c>
      <c r="D15267">
        <v>21</v>
      </c>
      <c r="E15267">
        <v>4984</v>
      </c>
    </row>
    <row r="15268" spans="1:5">
      <c r="A15268" t="s">
        <v>41</v>
      </c>
      <c r="B15268">
        <v>2016</v>
      </c>
      <c r="C15268">
        <v>13</v>
      </c>
      <c r="D15268">
        <v>15</v>
      </c>
      <c r="E15268">
        <v>4541</v>
      </c>
    </row>
    <row r="15269" spans="1:5">
      <c r="A15269" t="s">
        <v>42</v>
      </c>
      <c r="B15269">
        <v>2016</v>
      </c>
      <c r="C15269">
        <v>13</v>
      </c>
      <c r="D15269">
        <v>29</v>
      </c>
      <c r="E15269">
        <v>11737</v>
      </c>
    </row>
    <row r="15270" spans="1:5">
      <c r="A15270" t="s">
        <v>43</v>
      </c>
      <c r="B15270">
        <v>2016</v>
      </c>
      <c r="C15270">
        <v>13</v>
      </c>
      <c r="D15270">
        <v>47</v>
      </c>
      <c r="E15270">
        <v>7067</v>
      </c>
    </row>
    <row r="15271" spans="1:5">
      <c r="A15271" t="s">
        <v>44</v>
      </c>
      <c r="B15271">
        <v>2016</v>
      </c>
      <c r="C15271">
        <v>13</v>
      </c>
      <c r="D15271">
        <v>45</v>
      </c>
      <c r="E15271">
        <v>12667</v>
      </c>
    </row>
    <row r="15272" spans="1:5">
      <c r="A15272" t="s">
        <v>45</v>
      </c>
      <c r="B15272">
        <v>2016</v>
      </c>
      <c r="C15272">
        <v>13</v>
      </c>
      <c r="D15272">
        <v>7</v>
      </c>
      <c r="E15272">
        <v>840</v>
      </c>
    </row>
    <row r="15273" spans="1:5">
      <c r="A15273" t="s">
        <v>46</v>
      </c>
      <c r="B15273">
        <v>2016</v>
      </c>
      <c r="C15273">
        <v>13</v>
      </c>
      <c r="D15273">
        <v>67</v>
      </c>
      <c r="E15273">
        <v>16939</v>
      </c>
    </row>
    <row r="15274" spans="1:5">
      <c r="A15274" t="s">
        <v>47</v>
      </c>
      <c r="B15274">
        <v>2016</v>
      </c>
      <c r="C15274">
        <v>13</v>
      </c>
      <c r="D15274">
        <v>25</v>
      </c>
      <c r="E15274">
        <v>5148</v>
      </c>
    </row>
    <row r="15275" spans="1:5">
      <c r="A15275" t="s">
        <v>48</v>
      </c>
      <c r="B15275">
        <v>2016</v>
      </c>
      <c r="C15275">
        <v>13</v>
      </c>
      <c r="D15275">
        <v>14</v>
      </c>
      <c r="E15275">
        <v>4455</v>
      </c>
    </row>
    <row r="15276" spans="1:5">
      <c r="A15276" t="s">
        <v>49</v>
      </c>
      <c r="B15276">
        <v>2016</v>
      </c>
      <c r="C15276">
        <v>13</v>
      </c>
      <c r="D15276">
        <v>36</v>
      </c>
      <c r="E15276">
        <v>13723</v>
      </c>
    </row>
    <row r="15277" spans="1:5">
      <c r="A15277" t="s">
        <v>50</v>
      </c>
      <c r="B15277">
        <v>2016</v>
      </c>
      <c r="C15277">
        <v>13</v>
      </c>
      <c r="D15277">
        <v>17</v>
      </c>
      <c r="E15277">
        <v>5318</v>
      </c>
    </row>
    <row r="15278" spans="1:5">
      <c r="A15278" t="s">
        <v>51</v>
      </c>
      <c r="B15278">
        <v>2016</v>
      </c>
      <c r="C15278">
        <v>13</v>
      </c>
      <c r="D15278">
        <v>11</v>
      </c>
      <c r="E15278">
        <v>4115</v>
      </c>
    </row>
    <row r="15279" spans="1:5">
      <c r="A15279" t="s">
        <v>52</v>
      </c>
      <c r="B15279">
        <v>2016</v>
      </c>
      <c r="C15279">
        <v>13</v>
      </c>
      <c r="D15279">
        <v>34</v>
      </c>
      <c r="E15279">
        <v>8792</v>
      </c>
    </row>
    <row r="15280" spans="1:5">
      <c r="A15280" t="s">
        <v>53</v>
      </c>
      <c r="B15280">
        <v>2016</v>
      </c>
      <c r="C15280">
        <v>13</v>
      </c>
      <c r="D15280">
        <v>58</v>
      </c>
      <c r="E15280">
        <v>10176</v>
      </c>
    </row>
    <row r="15281" spans="1:5">
      <c r="A15281" t="s">
        <v>54</v>
      </c>
      <c r="B15281">
        <v>2016</v>
      </c>
      <c r="C15281">
        <v>13</v>
      </c>
      <c r="D15281">
        <v>80</v>
      </c>
      <c r="E15281">
        <v>23425</v>
      </c>
    </row>
    <row r="15282" spans="1:5">
      <c r="A15282" t="s">
        <v>55</v>
      </c>
      <c r="B15282">
        <v>2016</v>
      </c>
      <c r="C15282">
        <v>13</v>
      </c>
      <c r="D15282">
        <v>42</v>
      </c>
      <c r="E15282">
        <v>22925</v>
      </c>
    </row>
    <row r="15283" spans="1:5">
      <c r="A15283" t="s">
        <v>56</v>
      </c>
      <c r="B15283">
        <v>2016</v>
      </c>
      <c r="C15283">
        <v>13</v>
      </c>
      <c r="D15283">
        <v>11</v>
      </c>
      <c r="E15283">
        <v>3452</v>
      </c>
    </row>
    <row r="15284" spans="1:5">
      <c r="A15284" t="s">
        <v>57</v>
      </c>
      <c r="B15284">
        <v>2016</v>
      </c>
      <c r="C15284">
        <v>13</v>
      </c>
      <c r="D15284">
        <v>141</v>
      </c>
      <c r="E15284">
        <v>93311</v>
      </c>
    </row>
    <row r="15285" spans="1:5">
      <c r="A15285" t="s">
        <v>58</v>
      </c>
      <c r="B15285">
        <v>2016</v>
      </c>
      <c r="C15285">
        <v>13</v>
      </c>
      <c r="D15285">
        <v>35</v>
      </c>
      <c r="E15285">
        <v>5263</v>
      </c>
    </row>
    <row r="15286" spans="1:5">
      <c r="A15286" t="s">
        <v>59</v>
      </c>
      <c r="B15286">
        <v>2016</v>
      </c>
      <c r="C15286">
        <v>13</v>
      </c>
      <c r="D15286">
        <v>46</v>
      </c>
      <c r="E15286">
        <v>16197</v>
      </c>
    </row>
    <row r="15287" spans="1:5">
      <c r="A15287" t="s">
        <v>60</v>
      </c>
      <c r="B15287">
        <v>2016</v>
      </c>
      <c r="C15287">
        <v>13</v>
      </c>
      <c r="D15287">
        <v>26</v>
      </c>
      <c r="E15287">
        <v>5567</v>
      </c>
    </row>
    <row r="15288" spans="1:5">
      <c r="A15288" t="s">
        <v>61</v>
      </c>
      <c r="B15288">
        <v>2016</v>
      </c>
      <c r="C15288">
        <v>13</v>
      </c>
      <c r="D15288">
        <v>18</v>
      </c>
      <c r="E15288">
        <v>3659</v>
      </c>
    </row>
    <row r="15289" spans="1:5">
      <c r="A15289" t="s">
        <v>64</v>
      </c>
      <c r="B15289">
        <v>2016</v>
      </c>
      <c r="C15289">
        <v>13</v>
      </c>
      <c r="D15289">
        <v>9</v>
      </c>
      <c r="E15289">
        <v>5623</v>
      </c>
    </row>
    <row r="15290" spans="1:5">
      <c r="A15290" t="s">
        <v>63</v>
      </c>
      <c r="B15290">
        <v>2016</v>
      </c>
      <c r="C15290">
        <v>13</v>
      </c>
      <c r="D15290">
        <v>2</v>
      </c>
      <c r="E15290">
        <v>758</v>
      </c>
    </row>
    <row r="15291" spans="1:5">
      <c r="A15291" t="s">
        <v>62</v>
      </c>
      <c r="B15291">
        <v>2016</v>
      </c>
      <c r="C15291">
        <v>13</v>
      </c>
      <c r="D15291">
        <v>84</v>
      </c>
      <c r="E15291">
        <v>101924</v>
      </c>
    </row>
    <row r="15292" spans="1:5">
      <c r="A15292" t="s">
        <v>6</v>
      </c>
      <c r="B15292">
        <v>2016</v>
      </c>
      <c r="C15292">
        <v>14</v>
      </c>
      <c r="D15292">
        <v>23</v>
      </c>
      <c r="E15292">
        <v>8158</v>
      </c>
    </row>
    <row r="15293" spans="1:5">
      <c r="A15293" t="s">
        <v>12</v>
      </c>
      <c r="B15293">
        <v>2016</v>
      </c>
      <c r="C15293">
        <v>14</v>
      </c>
      <c r="D15293">
        <v>6</v>
      </c>
      <c r="E15293">
        <v>1682</v>
      </c>
    </row>
    <row r="15294" spans="1:5">
      <c r="A15294" t="s">
        <v>13</v>
      </c>
      <c r="B15294">
        <v>2016</v>
      </c>
      <c r="C15294">
        <v>14</v>
      </c>
      <c r="D15294">
        <v>57</v>
      </c>
      <c r="E15294">
        <v>22301</v>
      </c>
    </row>
    <row r="15295" spans="1:5">
      <c r="A15295" t="s">
        <v>14</v>
      </c>
      <c r="B15295">
        <v>2016</v>
      </c>
      <c r="C15295">
        <v>14</v>
      </c>
      <c r="D15295">
        <v>9</v>
      </c>
      <c r="E15295">
        <v>3160</v>
      </c>
    </row>
    <row r="15296" spans="1:5">
      <c r="A15296" t="s">
        <v>15</v>
      </c>
      <c r="B15296">
        <v>2016</v>
      </c>
      <c r="C15296">
        <v>14</v>
      </c>
      <c r="D15296">
        <v>139</v>
      </c>
      <c r="E15296">
        <v>44318</v>
      </c>
    </row>
    <row r="15297" spans="1:5">
      <c r="A15297" t="s">
        <v>16</v>
      </c>
      <c r="B15297">
        <v>2016</v>
      </c>
      <c r="C15297">
        <v>14</v>
      </c>
      <c r="D15297">
        <v>6</v>
      </c>
      <c r="E15297">
        <v>3415</v>
      </c>
    </row>
    <row r="15298" spans="1:5">
      <c r="A15298" t="s">
        <v>17</v>
      </c>
      <c r="B15298">
        <v>2016</v>
      </c>
      <c r="C15298">
        <v>14</v>
      </c>
      <c r="D15298">
        <v>16</v>
      </c>
      <c r="E15298">
        <v>4935</v>
      </c>
    </row>
    <row r="15299" spans="1:5">
      <c r="A15299" t="s">
        <v>18</v>
      </c>
      <c r="B15299">
        <v>2016</v>
      </c>
      <c r="C15299">
        <v>14</v>
      </c>
      <c r="D15299">
        <v>13</v>
      </c>
      <c r="E15299">
        <v>3078</v>
      </c>
    </row>
    <row r="15300" spans="1:5">
      <c r="A15300" t="s">
        <v>19</v>
      </c>
      <c r="B15300">
        <v>2016</v>
      </c>
      <c r="C15300">
        <v>14</v>
      </c>
      <c r="D15300">
        <v>2</v>
      </c>
      <c r="E15300">
        <v>2376</v>
      </c>
    </row>
    <row r="15301" spans="1:5">
      <c r="A15301" t="s">
        <v>20</v>
      </c>
      <c r="B15301">
        <v>2016</v>
      </c>
      <c r="C15301">
        <v>14</v>
      </c>
      <c r="D15301">
        <v>0</v>
      </c>
      <c r="E15301">
        <v>0</v>
      </c>
    </row>
    <row r="15302" spans="1:5">
      <c r="A15302" t="s">
        <v>21</v>
      </c>
      <c r="B15302">
        <v>2016</v>
      </c>
      <c r="C15302">
        <v>14</v>
      </c>
      <c r="D15302">
        <v>30</v>
      </c>
      <c r="E15302">
        <v>37426</v>
      </c>
    </row>
    <row r="15303" spans="1:5">
      <c r="A15303" t="s">
        <v>22</v>
      </c>
      <c r="B15303">
        <v>2016</v>
      </c>
      <c r="C15303">
        <v>14</v>
      </c>
      <c r="D15303">
        <v>14</v>
      </c>
      <c r="E15303">
        <v>1681</v>
      </c>
    </row>
    <row r="15304" spans="1:5">
      <c r="A15304" t="s">
        <v>23</v>
      </c>
      <c r="B15304">
        <v>2016</v>
      </c>
      <c r="C15304">
        <v>14</v>
      </c>
      <c r="D15304">
        <v>8</v>
      </c>
      <c r="E15304">
        <v>1577</v>
      </c>
    </row>
    <row r="15305" spans="1:5">
      <c r="A15305" t="s">
        <v>24</v>
      </c>
      <c r="B15305">
        <v>2016</v>
      </c>
      <c r="C15305">
        <v>14</v>
      </c>
      <c r="D15305">
        <v>80</v>
      </c>
      <c r="E15305">
        <v>48984</v>
      </c>
    </row>
    <row r="15306" spans="1:5">
      <c r="A15306" t="s">
        <v>25</v>
      </c>
      <c r="B15306">
        <v>2016</v>
      </c>
      <c r="C15306">
        <v>14</v>
      </c>
      <c r="D15306">
        <v>29</v>
      </c>
      <c r="E15306">
        <v>6263</v>
      </c>
    </row>
    <row r="15307" spans="1:5">
      <c r="A15307" t="s">
        <v>26</v>
      </c>
      <c r="B15307">
        <v>2016</v>
      </c>
      <c r="C15307">
        <v>14</v>
      </c>
      <c r="D15307">
        <v>5</v>
      </c>
      <c r="E15307">
        <v>856</v>
      </c>
    </row>
    <row r="15308" spans="1:5">
      <c r="A15308" t="s">
        <v>27</v>
      </c>
      <c r="B15308">
        <v>2016</v>
      </c>
      <c r="C15308">
        <v>14</v>
      </c>
      <c r="D15308">
        <v>30</v>
      </c>
      <c r="E15308">
        <v>6865</v>
      </c>
    </row>
    <row r="15309" spans="1:5">
      <c r="A15309" t="s">
        <v>28</v>
      </c>
      <c r="B15309">
        <v>2016</v>
      </c>
      <c r="C15309">
        <v>14</v>
      </c>
      <c r="D15309">
        <v>35</v>
      </c>
      <c r="E15309">
        <v>24910</v>
      </c>
    </row>
    <row r="15310" spans="1:5">
      <c r="A15310" t="s">
        <v>29</v>
      </c>
      <c r="B15310">
        <v>2016</v>
      </c>
      <c r="C15310">
        <v>14</v>
      </c>
      <c r="D15310">
        <v>74</v>
      </c>
      <c r="E15310">
        <v>46008</v>
      </c>
    </row>
    <row r="15311" spans="1:5">
      <c r="A15311" t="s">
        <v>30</v>
      </c>
      <c r="B15311">
        <v>2016</v>
      </c>
      <c r="C15311">
        <v>14</v>
      </c>
      <c r="D15311">
        <v>26</v>
      </c>
      <c r="E15311">
        <v>5320</v>
      </c>
    </row>
    <row r="15312" spans="1:5">
      <c r="A15312" t="s">
        <v>31</v>
      </c>
      <c r="B15312">
        <v>2016</v>
      </c>
      <c r="C15312">
        <v>14</v>
      </c>
      <c r="D15312">
        <v>20</v>
      </c>
      <c r="E15312">
        <v>6616</v>
      </c>
    </row>
    <row r="15313" spans="1:5">
      <c r="A15313" t="s">
        <v>32</v>
      </c>
      <c r="B15313">
        <v>2016</v>
      </c>
      <c r="C15313">
        <v>14</v>
      </c>
      <c r="D15313">
        <v>41</v>
      </c>
      <c r="E15313">
        <v>23662</v>
      </c>
    </row>
    <row r="15314" spans="1:5">
      <c r="A15314" t="s">
        <v>33</v>
      </c>
      <c r="B15314">
        <v>2016</v>
      </c>
      <c r="C15314">
        <v>14</v>
      </c>
      <c r="D15314">
        <v>72</v>
      </c>
      <c r="E15314">
        <v>23893</v>
      </c>
    </row>
    <row r="15315" spans="1:5">
      <c r="A15315" t="s">
        <v>34</v>
      </c>
      <c r="B15315">
        <v>2016</v>
      </c>
      <c r="C15315">
        <v>14</v>
      </c>
      <c r="D15315">
        <v>15</v>
      </c>
      <c r="E15315">
        <v>5270</v>
      </c>
    </row>
    <row r="15316" spans="1:5">
      <c r="A15316" t="s">
        <v>35</v>
      </c>
      <c r="B15316">
        <v>2016</v>
      </c>
      <c r="C15316">
        <v>14</v>
      </c>
      <c r="D15316">
        <v>51</v>
      </c>
      <c r="E15316">
        <v>20441</v>
      </c>
    </row>
    <row r="15317" spans="1:5">
      <c r="A15317" t="s">
        <v>36</v>
      </c>
      <c r="B15317">
        <v>2016</v>
      </c>
      <c r="C15317">
        <v>14</v>
      </c>
      <c r="D15317">
        <v>19</v>
      </c>
      <c r="E15317">
        <v>8088</v>
      </c>
    </row>
    <row r="15318" spans="1:5">
      <c r="A15318" t="s">
        <v>37</v>
      </c>
      <c r="B15318">
        <v>2016</v>
      </c>
      <c r="C15318">
        <v>14</v>
      </c>
      <c r="D15318">
        <v>9</v>
      </c>
      <c r="E15318">
        <v>2914</v>
      </c>
    </row>
    <row r="15319" spans="1:5">
      <c r="A15319" t="s">
        <v>38</v>
      </c>
      <c r="B15319">
        <v>2016</v>
      </c>
      <c r="C15319">
        <v>14</v>
      </c>
      <c r="D15319">
        <v>16</v>
      </c>
      <c r="E15319">
        <v>3560</v>
      </c>
    </row>
    <row r="15320" spans="1:5">
      <c r="A15320" t="s">
        <v>39</v>
      </c>
      <c r="B15320">
        <v>2016</v>
      </c>
      <c r="C15320">
        <v>14</v>
      </c>
      <c r="D15320">
        <v>24</v>
      </c>
      <c r="E15320">
        <v>12680</v>
      </c>
    </row>
    <row r="15321" spans="1:5">
      <c r="A15321" t="s">
        <v>40</v>
      </c>
      <c r="B15321">
        <v>2016</v>
      </c>
      <c r="C15321">
        <v>14</v>
      </c>
      <c r="D15321">
        <v>21</v>
      </c>
      <c r="E15321">
        <v>4716</v>
      </c>
    </row>
    <row r="15322" spans="1:5">
      <c r="A15322" t="s">
        <v>41</v>
      </c>
      <c r="B15322">
        <v>2016</v>
      </c>
      <c r="C15322">
        <v>14</v>
      </c>
      <c r="D15322">
        <v>16</v>
      </c>
      <c r="E15322">
        <v>4776</v>
      </c>
    </row>
    <row r="15323" spans="1:5">
      <c r="A15323" t="s">
        <v>42</v>
      </c>
      <c r="B15323">
        <v>2016</v>
      </c>
      <c r="C15323">
        <v>14</v>
      </c>
      <c r="D15323">
        <v>29</v>
      </c>
      <c r="E15323">
        <v>12615</v>
      </c>
    </row>
    <row r="15324" spans="1:5">
      <c r="A15324" t="s">
        <v>43</v>
      </c>
      <c r="B15324">
        <v>2016</v>
      </c>
      <c r="C15324">
        <v>14</v>
      </c>
      <c r="D15324">
        <v>45</v>
      </c>
      <c r="E15324">
        <v>7178</v>
      </c>
    </row>
    <row r="15325" spans="1:5">
      <c r="A15325" t="s">
        <v>44</v>
      </c>
      <c r="B15325">
        <v>2016</v>
      </c>
      <c r="C15325">
        <v>14</v>
      </c>
      <c r="D15325">
        <v>42</v>
      </c>
      <c r="E15325">
        <v>12658</v>
      </c>
    </row>
    <row r="15326" spans="1:5">
      <c r="A15326" t="s">
        <v>45</v>
      </c>
      <c r="B15326">
        <v>2016</v>
      </c>
      <c r="C15326">
        <v>14</v>
      </c>
      <c r="D15326">
        <v>7</v>
      </c>
      <c r="E15326">
        <v>800</v>
      </c>
    </row>
    <row r="15327" spans="1:5">
      <c r="A15327" t="s">
        <v>46</v>
      </c>
      <c r="B15327">
        <v>2016</v>
      </c>
      <c r="C15327">
        <v>14</v>
      </c>
      <c r="D15327">
        <v>65</v>
      </c>
      <c r="E15327">
        <v>17756</v>
      </c>
    </row>
    <row r="15328" spans="1:5">
      <c r="A15328" t="s">
        <v>47</v>
      </c>
      <c r="B15328">
        <v>2016</v>
      </c>
      <c r="C15328">
        <v>14</v>
      </c>
      <c r="D15328">
        <v>24</v>
      </c>
      <c r="E15328">
        <v>5187</v>
      </c>
    </row>
    <row r="15329" spans="1:5">
      <c r="A15329" t="s">
        <v>48</v>
      </c>
      <c r="B15329">
        <v>2016</v>
      </c>
      <c r="C15329">
        <v>14</v>
      </c>
      <c r="D15329">
        <v>14</v>
      </c>
      <c r="E15329">
        <v>3712</v>
      </c>
    </row>
    <row r="15330" spans="1:5">
      <c r="A15330" t="s">
        <v>49</v>
      </c>
      <c r="B15330">
        <v>2016</v>
      </c>
      <c r="C15330">
        <v>14</v>
      </c>
      <c r="D15330">
        <v>36</v>
      </c>
      <c r="E15330">
        <v>13448</v>
      </c>
    </row>
    <row r="15331" spans="1:5">
      <c r="A15331" t="s">
        <v>50</v>
      </c>
      <c r="B15331">
        <v>2016</v>
      </c>
      <c r="C15331">
        <v>14</v>
      </c>
      <c r="D15331">
        <v>17</v>
      </c>
      <c r="E15331">
        <v>5397</v>
      </c>
    </row>
    <row r="15332" spans="1:5">
      <c r="A15332" t="s">
        <v>51</v>
      </c>
      <c r="B15332">
        <v>2016</v>
      </c>
      <c r="C15332">
        <v>14</v>
      </c>
      <c r="D15332">
        <v>11</v>
      </c>
      <c r="E15332">
        <v>3992</v>
      </c>
    </row>
    <row r="15333" spans="1:5">
      <c r="A15333" t="s">
        <v>52</v>
      </c>
      <c r="B15333">
        <v>2016</v>
      </c>
      <c r="C15333">
        <v>14</v>
      </c>
      <c r="D15333">
        <v>34</v>
      </c>
      <c r="E15333">
        <v>9364</v>
      </c>
    </row>
    <row r="15334" spans="1:5">
      <c r="A15334" t="s">
        <v>53</v>
      </c>
      <c r="B15334">
        <v>2016</v>
      </c>
      <c r="C15334">
        <v>14</v>
      </c>
      <c r="D15334">
        <v>56</v>
      </c>
      <c r="E15334">
        <v>10647</v>
      </c>
    </row>
    <row r="15335" spans="1:5">
      <c r="A15335" t="s">
        <v>54</v>
      </c>
      <c r="B15335">
        <v>2016</v>
      </c>
      <c r="C15335">
        <v>14</v>
      </c>
      <c r="D15335">
        <v>61</v>
      </c>
      <c r="E15335">
        <v>20070</v>
      </c>
    </row>
    <row r="15336" spans="1:5">
      <c r="A15336" t="s">
        <v>55</v>
      </c>
      <c r="B15336">
        <v>2016</v>
      </c>
      <c r="C15336">
        <v>14</v>
      </c>
      <c r="D15336">
        <v>38</v>
      </c>
      <c r="E15336">
        <v>21014</v>
      </c>
    </row>
    <row r="15337" spans="1:5">
      <c r="A15337" t="s">
        <v>56</v>
      </c>
      <c r="B15337">
        <v>2016</v>
      </c>
      <c r="C15337">
        <v>14</v>
      </c>
      <c r="D15337">
        <v>10</v>
      </c>
      <c r="E15337">
        <v>3040</v>
      </c>
    </row>
    <row r="15338" spans="1:5">
      <c r="A15338" t="s">
        <v>57</v>
      </c>
      <c r="B15338">
        <v>2016</v>
      </c>
      <c r="C15338">
        <v>14</v>
      </c>
      <c r="D15338">
        <v>142</v>
      </c>
      <c r="E15338">
        <v>94072</v>
      </c>
    </row>
    <row r="15339" spans="1:5">
      <c r="A15339" t="s">
        <v>58</v>
      </c>
      <c r="B15339">
        <v>2016</v>
      </c>
      <c r="C15339">
        <v>14</v>
      </c>
      <c r="D15339">
        <v>35</v>
      </c>
      <c r="E15339">
        <v>4839</v>
      </c>
    </row>
    <row r="15340" spans="1:5">
      <c r="A15340" t="s">
        <v>59</v>
      </c>
      <c r="B15340">
        <v>2016</v>
      </c>
      <c r="C15340">
        <v>14</v>
      </c>
      <c r="D15340">
        <v>47</v>
      </c>
      <c r="E15340">
        <v>17756</v>
      </c>
    </row>
    <row r="15341" spans="1:5">
      <c r="A15341" t="s">
        <v>60</v>
      </c>
      <c r="B15341">
        <v>2016</v>
      </c>
      <c r="C15341">
        <v>14</v>
      </c>
      <c r="D15341">
        <v>24</v>
      </c>
      <c r="E15341">
        <v>6455</v>
      </c>
    </row>
    <row r="15342" spans="1:5">
      <c r="A15342" t="s">
        <v>61</v>
      </c>
      <c r="B15342">
        <v>2016</v>
      </c>
      <c r="C15342">
        <v>14</v>
      </c>
      <c r="D15342">
        <v>17</v>
      </c>
      <c r="E15342">
        <v>3257</v>
      </c>
    </row>
    <row r="15343" spans="1:5">
      <c r="A15343" t="s">
        <v>64</v>
      </c>
      <c r="B15343">
        <v>2016</v>
      </c>
      <c r="C15343">
        <v>14</v>
      </c>
      <c r="D15343">
        <v>9</v>
      </c>
      <c r="E15343">
        <v>5859</v>
      </c>
    </row>
    <row r="15344" spans="1:5">
      <c r="A15344" t="s">
        <v>63</v>
      </c>
      <c r="B15344">
        <v>2016</v>
      </c>
      <c r="C15344">
        <v>14</v>
      </c>
      <c r="D15344">
        <v>2</v>
      </c>
      <c r="E15344">
        <v>821</v>
      </c>
    </row>
    <row r="15345" spans="1:5">
      <c r="A15345" t="s">
        <v>62</v>
      </c>
      <c r="B15345">
        <v>2016</v>
      </c>
      <c r="C15345">
        <v>14</v>
      </c>
      <c r="D15345">
        <v>87</v>
      </c>
      <c r="E15345">
        <v>98054</v>
      </c>
    </row>
    <row r="15346" spans="1:5">
      <c r="A15346" t="s">
        <v>6</v>
      </c>
      <c r="B15346">
        <v>2016</v>
      </c>
      <c r="C15346">
        <v>15</v>
      </c>
      <c r="D15346">
        <v>22</v>
      </c>
      <c r="E15346">
        <v>8569</v>
      </c>
    </row>
    <row r="15347" spans="1:5">
      <c r="A15347" t="s">
        <v>12</v>
      </c>
      <c r="B15347">
        <v>2016</v>
      </c>
      <c r="C15347">
        <v>15</v>
      </c>
      <c r="D15347">
        <v>5</v>
      </c>
      <c r="E15347">
        <v>1294</v>
      </c>
    </row>
    <row r="15348" spans="1:5">
      <c r="A15348" t="s">
        <v>13</v>
      </c>
      <c r="B15348">
        <v>2016</v>
      </c>
      <c r="C15348">
        <v>15</v>
      </c>
      <c r="D15348">
        <v>56</v>
      </c>
      <c r="E15348">
        <v>21167</v>
      </c>
    </row>
    <row r="15349" spans="1:5">
      <c r="A15349" t="s">
        <v>14</v>
      </c>
      <c r="B15349">
        <v>2016</v>
      </c>
      <c r="C15349">
        <v>15</v>
      </c>
      <c r="D15349">
        <v>9</v>
      </c>
      <c r="E15349">
        <v>3082</v>
      </c>
    </row>
    <row r="15350" spans="1:5">
      <c r="A15350" t="s">
        <v>15</v>
      </c>
      <c r="B15350">
        <v>2016</v>
      </c>
      <c r="C15350">
        <v>15</v>
      </c>
      <c r="D15350">
        <v>133</v>
      </c>
      <c r="E15350">
        <v>44438</v>
      </c>
    </row>
    <row r="15351" spans="1:5">
      <c r="A15351" t="s">
        <v>16</v>
      </c>
      <c r="B15351">
        <v>2016</v>
      </c>
      <c r="C15351">
        <v>15</v>
      </c>
      <c r="D15351">
        <v>7</v>
      </c>
      <c r="E15351">
        <v>3654</v>
      </c>
    </row>
    <row r="15352" spans="1:5">
      <c r="A15352" t="s">
        <v>17</v>
      </c>
      <c r="B15352">
        <v>2016</v>
      </c>
      <c r="C15352">
        <v>15</v>
      </c>
      <c r="D15352">
        <v>15</v>
      </c>
      <c r="E15352">
        <v>4997</v>
      </c>
    </row>
    <row r="15353" spans="1:5">
      <c r="A15353" t="s">
        <v>18</v>
      </c>
      <c r="B15353">
        <v>2016</v>
      </c>
      <c r="C15353">
        <v>15</v>
      </c>
      <c r="D15353">
        <v>13</v>
      </c>
      <c r="E15353">
        <v>3212</v>
      </c>
    </row>
    <row r="15354" spans="1:5">
      <c r="A15354" t="s">
        <v>19</v>
      </c>
      <c r="B15354">
        <v>2016</v>
      </c>
      <c r="C15354">
        <v>15</v>
      </c>
      <c r="D15354">
        <v>2</v>
      </c>
      <c r="E15354">
        <v>2294</v>
      </c>
    </row>
    <row r="15355" spans="1:5">
      <c r="A15355" t="s">
        <v>20</v>
      </c>
      <c r="B15355">
        <v>2016</v>
      </c>
      <c r="C15355">
        <v>15</v>
      </c>
      <c r="D15355">
        <v>0</v>
      </c>
      <c r="E15355">
        <v>0</v>
      </c>
    </row>
    <row r="15356" spans="1:5">
      <c r="A15356" t="s">
        <v>21</v>
      </c>
      <c r="B15356">
        <v>2016</v>
      </c>
      <c r="C15356">
        <v>15</v>
      </c>
      <c r="D15356">
        <v>30</v>
      </c>
      <c r="E15356">
        <v>36010</v>
      </c>
    </row>
    <row r="15357" spans="1:5">
      <c r="A15357" t="s">
        <v>22</v>
      </c>
      <c r="B15357">
        <v>2016</v>
      </c>
      <c r="C15357">
        <v>15</v>
      </c>
      <c r="D15357">
        <v>13</v>
      </c>
      <c r="E15357">
        <v>1503</v>
      </c>
    </row>
    <row r="15358" spans="1:5">
      <c r="A15358" t="s">
        <v>23</v>
      </c>
      <c r="B15358">
        <v>2016</v>
      </c>
      <c r="C15358">
        <v>15</v>
      </c>
      <c r="D15358">
        <v>8</v>
      </c>
      <c r="E15358">
        <v>1346</v>
      </c>
    </row>
    <row r="15359" spans="1:5">
      <c r="A15359" t="s">
        <v>24</v>
      </c>
      <c r="B15359">
        <v>2016</v>
      </c>
      <c r="C15359">
        <v>15</v>
      </c>
      <c r="D15359">
        <v>79</v>
      </c>
      <c r="E15359">
        <v>49589</v>
      </c>
    </row>
    <row r="15360" spans="1:5">
      <c r="A15360" t="s">
        <v>25</v>
      </c>
      <c r="B15360">
        <v>2016</v>
      </c>
      <c r="C15360">
        <v>15</v>
      </c>
      <c r="D15360">
        <v>28</v>
      </c>
      <c r="E15360">
        <v>6095</v>
      </c>
    </row>
    <row r="15361" spans="1:5">
      <c r="A15361" t="s">
        <v>26</v>
      </c>
      <c r="B15361">
        <v>2016</v>
      </c>
      <c r="C15361">
        <v>15</v>
      </c>
      <c r="D15361">
        <v>6</v>
      </c>
      <c r="E15361">
        <v>1752</v>
      </c>
    </row>
    <row r="15362" spans="1:5">
      <c r="A15362" t="s">
        <v>27</v>
      </c>
      <c r="B15362">
        <v>2016</v>
      </c>
      <c r="C15362">
        <v>15</v>
      </c>
      <c r="D15362">
        <v>31</v>
      </c>
      <c r="E15362">
        <v>7037</v>
      </c>
    </row>
    <row r="15363" spans="1:5">
      <c r="A15363" t="s">
        <v>28</v>
      </c>
      <c r="B15363">
        <v>2016</v>
      </c>
      <c r="C15363">
        <v>15</v>
      </c>
      <c r="D15363">
        <v>34</v>
      </c>
      <c r="E15363">
        <v>23907</v>
      </c>
    </row>
    <row r="15364" spans="1:5">
      <c r="A15364" t="s">
        <v>29</v>
      </c>
      <c r="B15364">
        <v>2016</v>
      </c>
      <c r="C15364">
        <v>15</v>
      </c>
      <c r="D15364">
        <v>71</v>
      </c>
      <c r="E15364">
        <v>45439</v>
      </c>
    </row>
    <row r="15365" spans="1:5">
      <c r="A15365" t="s">
        <v>30</v>
      </c>
      <c r="B15365">
        <v>2016</v>
      </c>
      <c r="C15365">
        <v>15</v>
      </c>
      <c r="D15365">
        <v>27</v>
      </c>
      <c r="E15365">
        <v>5384</v>
      </c>
    </row>
    <row r="15366" spans="1:5">
      <c r="A15366" t="s">
        <v>31</v>
      </c>
      <c r="B15366">
        <v>2016</v>
      </c>
      <c r="C15366">
        <v>15</v>
      </c>
      <c r="D15366">
        <v>28</v>
      </c>
      <c r="E15366">
        <v>9698</v>
      </c>
    </row>
    <row r="15367" spans="1:5">
      <c r="A15367" t="s">
        <v>32</v>
      </c>
      <c r="B15367">
        <v>2016</v>
      </c>
      <c r="C15367">
        <v>15</v>
      </c>
      <c r="D15367">
        <v>41</v>
      </c>
      <c r="E15367">
        <v>23612</v>
      </c>
    </row>
    <row r="15368" spans="1:5">
      <c r="A15368" t="s">
        <v>33</v>
      </c>
      <c r="B15368">
        <v>2016</v>
      </c>
      <c r="C15368">
        <v>15</v>
      </c>
      <c r="D15368">
        <v>69</v>
      </c>
      <c r="E15368">
        <v>25039</v>
      </c>
    </row>
    <row r="15369" spans="1:5">
      <c r="A15369" t="s">
        <v>34</v>
      </c>
      <c r="B15369">
        <v>2016</v>
      </c>
      <c r="C15369">
        <v>15</v>
      </c>
      <c r="D15369">
        <v>14</v>
      </c>
      <c r="E15369">
        <v>5294</v>
      </c>
    </row>
    <row r="15370" spans="1:5">
      <c r="A15370" t="s">
        <v>35</v>
      </c>
      <c r="B15370">
        <v>2016</v>
      </c>
      <c r="C15370">
        <v>15</v>
      </c>
      <c r="D15370">
        <v>50</v>
      </c>
      <c r="E15370">
        <v>19111</v>
      </c>
    </row>
    <row r="15371" spans="1:5">
      <c r="A15371" t="s">
        <v>36</v>
      </c>
      <c r="B15371">
        <v>2016</v>
      </c>
      <c r="C15371">
        <v>15</v>
      </c>
      <c r="D15371">
        <v>20</v>
      </c>
      <c r="E15371">
        <v>8299</v>
      </c>
    </row>
    <row r="15372" spans="1:5">
      <c r="A15372" t="s">
        <v>37</v>
      </c>
      <c r="B15372">
        <v>2016</v>
      </c>
      <c r="C15372">
        <v>15</v>
      </c>
      <c r="D15372">
        <v>9</v>
      </c>
      <c r="E15372">
        <v>3784</v>
      </c>
    </row>
    <row r="15373" spans="1:5">
      <c r="A15373" t="s">
        <v>38</v>
      </c>
      <c r="B15373">
        <v>2016</v>
      </c>
      <c r="C15373">
        <v>15</v>
      </c>
      <c r="D15373">
        <v>16</v>
      </c>
      <c r="E15373">
        <v>3383</v>
      </c>
    </row>
    <row r="15374" spans="1:5">
      <c r="A15374" t="s">
        <v>39</v>
      </c>
      <c r="B15374">
        <v>2016</v>
      </c>
      <c r="C15374">
        <v>15</v>
      </c>
      <c r="D15374">
        <v>22</v>
      </c>
      <c r="E15374">
        <v>11966</v>
      </c>
    </row>
    <row r="15375" spans="1:5">
      <c r="A15375" t="s">
        <v>40</v>
      </c>
      <c r="B15375">
        <v>2016</v>
      </c>
      <c r="C15375">
        <v>15</v>
      </c>
      <c r="D15375">
        <v>21</v>
      </c>
      <c r="E15375">
        <v>4798</v>
      </c>
    </row>
    <row r="15376" spans="1:5">
      <c r="A15376" t="s">
        <v>41</v>
      </c>
      <c r="B15376">
        <v>2016</v>
      </c>
      <c r="C15376">
        <v>15</v>
      </c>
      <c r="D15376">
        <v>15</v>
      </c>
      <c r="E15376">
        <v>4800</v>
      </c>
    </row>
    <row r="15377" spans="1:5">
      <c r="A15377" t="s">
        <v>42</v>
      </c>
      <c r="B15377">
        <v>2016</v>
      </c>
      <c r="C15377">
        <v>15</v>
      </c>
      <c r="D15377">
        <v>28</v>
      </c>
      <c r="E15377">
        <v>12329</v>
      </c>
    </row>
    <row r="15378" spans="1:5">
      <c r="A15378" t="s">
        <v>43</v>
      </c>
      <c r="B15378">
        <v>2016</v>
      </c>
      <c r="C15378">
        <v>15</v>
      </c>
      <c r="D15378">
        <v>41</v>
      </c>
      <c r="E15378">
        <v>7664</v>
      </c>
    </row>
    <row r="15379" spans="1:5">
      <c r="A15379" t="s">
        <v>44</v>
      </c>
      <c r="B15379">
        <v>2016</v>
      </c>
      <c r="C15379">
        <v>15</v>
      </c>
      <c r="D15379">
        <v>42</v>
      </c>
      <c r="E15379">
        <v>12939</v>
      </c>
    </row>
    <row r="15380" spans="1:5">
      <c r="A15380" t="s">
        <v>45</v>
      </c>
      <c r="B15380">
        <v>2016</v>
      </c>
      <c r="C15380">
        <v>15</v>
      </c>
      <c r="D15380">
        <v>7</v>
      </c>
      <c r="E15380">
        <v>842</v>
      </c>
    </row>
    <row r="15381" spans="1:5">
      <c r="A15381" t="s">
        <v>46</v>
      </c>
      <c r="B15381">
        <v>2016</v>
      </c>
      <c r="C15381">
        <v>15</v>
      </c>
      <c r="D15381">
        <v>63</v>
      </c>
      <c r="E15381">
        <v>17373</v>
      </c>
    </row>
    <row r="15382" spans="1:5">
      <c r="A15382" t="s">
        <v>47</v>
      </c>
      <c r="B15382">
        <v>2016</v>
      </c>
      <c r="C15382">
        <v>15</v>
      </c>
      <c r="D15382">
        <v>24</v>
      </c>
      <c r="E15382">
        <v>5155</v>
      </c>
    </row>
    <row r="15383" spans="1:5">
      <c r="A15383" t="s">
        <v>48</v>
      </c>
      <c r="B15383">
        <v>2016</v>
      </c>
      <c r="C15383">
        <v>15</v>
      </c>
      <c r="D15383">
        <v>13</v>
      </c>
      <c r="E15383">
        <v>4253</v>
      </c>
    </row>
    <row r="15384" spans="1:5">
      <c r="A15384" t="s">
        <v>49</v>
      </c>
      <c r="B15384">
        <v>2016</v>
      </c>
      <c r="C15384">
        <v>15</v>
      </c>
      <c r="D15384">
        <v>33</v>
      </c>
      <c r="E15384">
        <v>12491</v>
      </c>
    </row>
    <row r="15385" spans="1:5">
      <c r="A15385" t="s">
        <v>50</v>
      </c>
      <c r="B15385">
        <v>2016</v>
      </c>
      <c r="C15385">
        <v>15</v>
      </c>
      <c r="D15385">
        <v>17</v>
      </c>
      <c r="E15385">
        <v>5828</v>
      </c>
    </row>
    <row r="15386" spans="1:5">
      <c r="A15386" t="s">
        <v>51</v>
      </c>
      <c r="B15386">
        <v>2016</v>
      </c>
      <c r="C15386">
        <v>15</v>
      </c>
      <c r="D15386">
        <v>10</v>
      </c>
      <c r="E15386">
        <v>3905</v>
      </c>
    </row>
    <row r="15387" spans="1:5">
      <c r="A15387" t="s">
        <v>52</v>
      </c>
      <c r="B15387">
        <v>2016</v>
      </c>
      <c r="C15387">
        <v>15</v>
      </c>
      <c r="D15387">
        <v>33</v>
      </c>
      <c r="E15387">
        <v>8971</v>
      </c>
    </row>
    <row r="15388" spans="1:5">
      <c r="A15388" t="s">
        <v>53</v>
      </c>
      <c r="B15388">
        <v>2016</v>
      </c>
      <c r="C15388">
        <v>15</v>
      </c>
      <c r="D15388">
        <v>55</v>
      </c>
      <c r="E15388">
        <v>10088</v>
      </c>
    </row>
    <row r="15389" spans="1:5">
      <c r="A15389" t="s">
        <v>54</v>
      </c>
      <c r="B15389">
        <v>2016</v>
      </c>
      <c r="C15389">
        <v>15</v>
      </c>
      <c r="D15389">
        <v>77</v>
      </c>
      <c r="E15389">
        <v>24257</v>
      </c>
    </row>
    <row r="15390" spans="1:5">
      <c r="A15390" t="s">
        <v>55</v>
      </c>
      <c r="B15390">
        <v>2016</v>
      </c>
      <c r="C15390">
        <v>15</v>
      </c>
      <c r="D15390">
        <v>37</v>
      </c>
      <c r="E15390">
        <v>19964</v>
      </c>
    </row>
    <row r="15391" spans="1:5">
      <c r="A15391" t="s">
        <v>56</v>
      </c>
      <c r="B15391">
        <v>2016</v>
      </c>
      <c r="C15391">
        <v>15</v>
      </c>
      <c r="D15391">
        <v>11</v>
      </c>
      <c r="E15391">
        <v>3346</v>
      </c>
    </row>
    <row r="15392" spans="1:5">
      <c r="A15392" t="s">
        <v>57</v>
      </c>
      <c r="B15392">
        <v>2016</v>
      </c>
      <c r="C15392">
        <v>15</v>
      </c>
      <c r="D15392">
        <v>144</v>
      </c>
      <c r="E15392">
        <v>94202</v>
      </c>
    </row>
    <row r="15393" spans="1:5">
      <c r="A15393" t="s">
        <v>58</v>
      </c>
      <c r="B15393">
        <v>2016</v>
      </c>
      <c r="C15393">
        <v>15</v>
      </c>
      <c r="D15393">
        <v>33</v>
      </c>
      <c r="E15393">
        <v>4681</v>
      </c>
    </row>
    <row r="15394" spans="1:5">
      <c r="A15394" t="s">
        <v>59</v>
      </c>
      <c r="B15394">
        <v>2016</v>
      </c>
      <c r="C15394">
        <v>15</v>
      </c>
      <c r="D15394">
        <v>48</v>
      </c>
      <c r="E15394">
        <v>17666</v>
      </c>
    </row>
    <row r="15395" spans="1:5">
      <c r="A15395" t="s">
        <v>60</v>
      </c>
      <c r="B15395">
        <v>2016</v>
      </c>
      <c r="C15395">
        <v>15</v>
      </c>
      <c r="D15395">
        <v>24</v>
      </c>
      <c r="E15395">
        <v>6684</v>
      </c>
    </row>
    <row r="15396" spans="1:5">
      <c r="A15396" t="s">
        <v>61</v>
      </c>
      <c r="B15396">
        <v>2016</v>
      </c>
      <c r="C15396">
        <v>15</v>
      </c>
      <c r="D15396">
        <v>17</v>
      </c>
      <c r="E15396">
        <v>3471</v>
      </c>
    </row>
    <row r="15397" spans="1:5">
      <c r="A15397" t="s">
        <v>64</v>
      </c>
      <c r="B15397">
        <v>2016</v>
      </c>
      <c r="C15397">
        <v>15</v>
      </c>
      <c r="D15397">
        <v>9</v>
      </c>
      <c r="E15397">
        <v>5884</v>
      </c>
    </row>
    <row r="15398" spans="1:5">
      <c r="A15398" t="s">
        <v>63</v>
      </c>
      <c r="B15398">
        <v>2016</v>
      </c>
      <c r="C15398">
        <v>15</v>
      </c>
      <c r="D15398">
        <v>2</v>
      </c>
      <c r="E15398">
        <v>778</v>
      </c>
    </row>
    <row r="15399" spans="1:5">
      <c r="A15399" t="s">
        <v>62</v>
      </c>
      <c r="B15399">
        <v>2016</v>
      </c>
      <c r="C15399">
        <v>15</v>
      </c>
      <c r="D15399">
        <v>88</v>
      </c>
      <c r="E15399">
        <v>100445</v>
      </c>
    </row>
    <row r="15400" spans="1:5">
      <c r="A15400" t="s">
        <v>6</v>
      </c>
      <c r="B15400">
        <v>2016</v>
      </c>
      <c r="C15400">
        <v>16</v>
      </c>
      <c r="D15400">
        <v>22</v>
      </c>
      <c r="E15400">
        <v>8673</v>
      </c>
    </row>
    <row r="15401" spans="1:5">
      <c r="A15401" t="s">
        <v>12</v>
      </c>
      <c r="B15401">
        <v>2016</v>
      </c>
      <c r="C15401">
        <v>16</v>
      </c>
      <c r="D15401">
        <v>6</v>
      </c>
      <c r="E15401">
        <v>1518</v>
      </c>
    </row>
    <row r="15402" spans="1:5">
      <c r="A15402" t="s">
        <v>13</v>
      </c>
      <c r="B15402">
        <v>2016</v>
      </c>
      <c r="C15402">
        <v>16</v>
      </c>
      <c r="D15402">
        <v>55</v>
      </c>
      <c r="E15402">
        <v>21185</v>
      </c>
    </row>
    <row r="15403" spans="1:5">
      <c r="A15403" t="s">
        <v>14</v>
      </c>
      <c r="B15403">
        <v>2016</v>
      </c>
      <c r="C15403">
        <v>16</v>
      </c>
      <c r="D15403">
        <v>8</v>
      </c>
      <c r="E15403">
        <v>3032</v>
      </c>
    </row>
    <row r="15404" spans="1:5">
      <c r="A15404" t="s">
        <v>15</v>
      </c>
      <c r="B15404">
        <v>2016</v>
      </c>
      <c r="C15404">
        <v>16</v>
      </c>
      <c r="D15404">
        <v>128</v>
      </c>
      <c r="E15404">
        <v>43598</v>
      </c>
    </row>
    <row r="15405" spans="1:5">
      <c r="A15405" t="s">
        <v>16</v>
      </c>
      <c r="B15405">
        <v>2016</v>
      </c>
      <c r="C15405">
        <v>16</v>
      </c>
      <c r="D15405">
        <v>7</v>
      </c>
      <c r="E15405">
        <v>3403</v>
      </c>
    </row>
    <row r="15406" spans="1:5">
      <c r="A15406" t="s">
        <v>17</v>
      </c>
      <c r="B15406">
        <v>2016</v>
      </c>
      <c r="C15406">
        <v>16</v>
      </c>
      <c r="D15406">
        <v>17</v>
      </c>
      <c r="E15406">
        <v>4984</v>
      </c>
    </row>
    <row r="15407" spans="1:5">
      <c r="A15407" t="s">
        <v>18</v>
      </c>
      <c r="B15407">
        <v>2016</v>
      </c>
      <c r="C15407">
        <v>16</v>
      </c>
      <c r="D15407">
        <v>13</v>
      </c>
      <c r="E15407">
        <v>3262</v>
      </c>
    </row>
    <row r="15408" spans="1:5">
      <c r="A15408" t="s">
        <v>19</v>
      </c>
      <c r="B15408">
        <v>2016</v>
      </c>
      <c r="C15408">
        <v>16</v>
      </c>
      <c r="D15408">
        <v>2</v>
      </c>
      <c r="E15408">
        <v>2391</v>
      </c>
    </row>
    <row r="15409" spans="1:5">
      <c r="A15409" t="s">
        <v>20</v>
      </c>
      <c r="B15409">
        <v>2016</v>
      </c>
      <c r="C15409">
        <v>16</v>
      </c>
      <c r="D15409">
        <v>0</v>
      </c>
      <c r="E15409">
        <v>0</v>
      </c>
    </row>
    <row r="15410" spans="1:5">
      <c r="A15410" t="s">
        <v>21</v>
      </c>
      <c r="B15410">
        <v>2016</v>
      </c>
      <c r="C15410">
        <v>16</v>
      </c>
      <c r="D15410">
        <v>29</v>
      </c>
      <c r="E15410">
        <v>25214</v>
      </c>
    </row>
    <row r="15411" spans="1:5">
      <c r="A15411" t="s">
        <v>22</v>
      </c>
      <c r="B15411">
        <v>2016</v>
      </c>
      <c r="C15411">
        <v>16</v>
      </c>
      <c r="D15411">
        <v>13</v>
      </c>
      <c r="E15411">
        <v>1555</v>
      </c>
    </row>
    <row r="15412" spans="1:5">
      <c r="A15412" t="s">
        <v>23</v>
      </c>
      <c r="B15412">
        <v>2016</v>
      </c>
      <c r="C15412">
        <v>16</v>
      </c>
      <c r="D15412">
        <v>8</v>
      </c>
      <c r="E15412">
        <v>1925</v>
      </c>
    </row>
    <row r="15413" spans="1:5">
      <c r="A15413" t="s">
        <v>24</v>
      </c>
      <c r="B15413">
        <v>2016</v>
      </c>
      <c r="C15413">
        <v>16</v>
      </c>
      <c r="D15413">
        <v>79</v>
      </c>
      <c r="E15413">
        <v>49928</v>
      </c>
    </row>
    <row r="15414" spans="1:5">
      <c r="A15414" t="s">
        <v>25</v>
      </c>
      <c r="B15414">
        <v>2016</v>
      </c>
      <c r="C15414">
        <v>16</v>
      </c>
      <c r="D15414">
        <v>26</v>
      </c>
      <c r="E15414">
        <v>6180</v>
      </c>
    </row>
    <row r="15415" spans="1:5">
      <c r="A15415" t="s">
        <v>26</v>
      </c>
      <c r="B15415">
        <v>2016</v>
      </c>
      <c r="C15415">
        <v>16</v>
      </c>
      <c r="D15415">
        <v>6</v>
      </c>
      <c r="E15415">
        <v>1775</v>
      </c>
    </row>
    <row r="15416" spans="1:5">
      <c r="A15416" t="s">
        <v>27</v>
      </c>
      <c r="B15416">
        <v>2016</v>
      </c>
      <c r="C15416">
        <v>16</v>
      </c>
      <c r="D15416">
        <v>29</v>
      </c>
      <c r="E15416">
        <v>6792</v>
      </c>
    </row>
    <row r="15417" spans="1:5">
      <c r="A15417" t="s">
        <v>28</v>
      </c>
      <c r="B15417">
        <v>2016</v>
      </c>
      <c r="C15417">
        <v>16</v>
      </c>
      <c r="D15417">
        <v>30</v>
      </c>
      <c r="E15417">
        <v>25548</v>
      </c>
    </row>
    <row r="15418" spans="1:5">
      <c r="A15418" t="s">
        <v>29</v>
      </c>
      <c r="B15418">
        <v>2016</v>
      </c>
      <c r="C15418">
        <v>16</v>
      </c>
      <c r="D15418">
        <v>72</v>
      </c>
      <c r="E15418">
        <v>46613</v>
      </c>
    </row>
    <row r="15419" spans="1:5">
      <c r="A15419" t="s">
        <v>30</v>
      </c>
      <c r="B15419">
        <v>2016</v>
      </c>
      <c r="C15419">
        <v>16</v>
      </c>
      <c r="D15419">
        <v>28</v>
      </c>
      <c r="E15419">
        <v>5106</v>
      </c>
    </row>
    <row r="15420" spans="1:5">
      <c r="A15420" t="s">
        <v>31</v>
      </c>
      <c r="B15420">
        <v>2016</v>
      </c>
      <c r="C15420">
        <v>16</v>
      </c>
      <c r="D15420">
        <v>28</v>
      </c>
      <c r="E15420">
        <v>9508</v>
      </c>
    </row>
    <row r="15421" spans="1:5">
      <c r="A15421" t="s">
        <v>32</v>
      </c>
      <c r="B15421">
        <v>2016</v>
      </c>
      <c r="C15421">
        <v>16</v>
      </c>
      <c r="D15421">
        <v>36</v>
      </c>
      <c r="E15421">
        <v>18300</v>
      </c>
    </row>
    <row r="15422" spans="1:5">
      <c r="A15422" t="s">
        <v>33</v>
      </c>
      <c r="B15422">
        <v>2016</v>
      </c>
      <c r="C15422">
        <v>16</v>
      </c>
      <c r="D15422">
        <v>69</v>
      </c>
      <c r="E15422">
        <v>22725</v>
      </c>
    </row>
    <row r="15423" spans="1:5">
      <c r="A15423" t="s">
        <v>34</v>
      </c>
      <c r="B15423">
        <v>2016</v>
      </c>
      <c r="C15423">
        <v>16</v>
      </c>
      <c r="D15423">
        <v>15</v>
      </c>
      <c r="E15423">
        <v>5137</v>
      </c>
    </row>
    <row r="15424" spans="1:5">
      <c r="A15424" t="s">
        <v>35</v>
      </c>
      <c r="B15424">
        <v>2016</v>
      </c>
      <c r="C15424">
        <v>16</v>
      </c>
      <c r="D15424">
        <v>50</v>
      </c>
      <c r="E15424">
        <v>20882</v>
      </c>
    </row>
    <row r="15425" spans="1:5">
      <c r="A15425" t="s">
        <v>36</v>
      </c>
      <c r="B15425">
        <v>2016</v>
      </c>
      <c r="C15425">
        <v>16</v>
      </c>
      <c r="D15425">
        <v>20</v>
      </c>
      <c r="E15425">
        <v>8639</v>
      </c>
    </row>
    <row r="15426" spans="1:5">
      <c r="A15426" t="s">
        <v>37</v>
      </c>
      <c r="B15426">
        <v>2016</v>
      </c>
      <c r="C15426">
        <v>16</v>
      </c>
      <c r="D15426">
        <v>10</v>
      </c>
      <c r="E15426">
        <v>3769</v>
      </c>
    </row>
    <row r="15427" spans="1:5">
      <c r="A15427" t="s">
        <v>38</v>
      </c>
      <c r="B15427">
        <v>2016</v>
      </c>
      <c r="C15427">
        <v>16</v>
      </c>
      <c r="D15427">
        <v>16</v>
      </c>
      <c r="E15427">
        <v>3428</v>
      </c>
    </row>
    <row r="15428" spans="1:5">
      <c r="A15428" t="s">
        <v>39</v>
      </c>
      <c r="B15428">
        <v>2016</v>
      </c>
      <c r="C15428">
        <v>16</v>
      </c>
      <c r="D15428">
        <v>22</v>
      </c>
      <c r="E15428">
        <v>12462</v>
      </c>
    </row>
    <row r="15429" spans="1:5">
      <c r="A15429" t="s">
        <v>40</v>
      </c>
      <c r="B15429">
        <v>2016</v>
      </c>
      <c r="C15429">
        <v>16</v>
      </c>
      <c r="D15429">
        <v>21</v>
      </c>
      <c r="E15429">
        <v>4706</v>
      </c>
    </row>
    <row r="15430" spans="1:5">
      <c r="A15430" t="s">
        <v>41</v>
      </c>
      <c r="B15430">
        <v>2016</v>
      </c>
      <c r="C15430">
        <v>16</v>
      </c>
      <c r="D15430">
        <v>15</v>
      </c>
      <c r="E15430">
        <v>4784</v>
      </c>
    </row>
    <row r="15431" spans="1:5">
      <c r="A15431" t="s">
        <v>42</v>
      </c>
      <c r="B15431">
        <v>2016</v>
      </c>
      <c r="C15431">
        <v>16</v>
      </c>
      <c r="D15431">
        <v>29</v>
      </c>
      <c r="E15431">
        <v>11961</v>
      </c>
    </row>
    <row r="15432" spans="1:5">
      <c r="A15432" t="s">
        <v>43</v>
      </c>
      <c r="B15432">
        <v>2016</v>
      </c>
      <c r="C15432">
        <v>16</v>
      </c>
      <c r="D15432">
        <v>40</v>
      </c>
      <c r="E15432">
        <v>7202</v>
      </c>
    </row>
    <row r="15433" spans="1:5">
      <c r="A15433" t="s">
        <v>44</v>
      </c>
      <c r="B15433">
        <v>2016</v>
      </c>
      <c r="C15433">
        <v>16</v>
      </c>
      <c r="D15433">
        <v>39</v>
      </c>
      <c r="E15433">
        <v>12147</v>
      </c>
    </row>
    <row r="15434" spans="1:5">
      <c r="A15434" t="s">
        <v>45</v>
      </c>
      <c r="B15434">
        <v>2016</v>
      </c>
      <c r="C15434">
        <v>16</v>
      </c>
      <c r="D15434">
        <v>5</v>
      </c>
      <c r="E15434">
        <v>389</v>
      </c>
    </row>
    <row r="15435" spans="1:5">
      <c r="A15435" t="s">
        <v>46</v>
      </c>
      <c r="B15435">
        <v>2016</v>
      </c>
      <c r="C15435">
        <v>16</v>
      </c>
      <c r="D15435">
        <v>61</v>
      </c>
      <c r="E15435">
        <v>15943</v>
      </c>
    </row>
    <row r="15436" spans="1:5">
      <c r="A15436" t="s">
        <v>47</v>
      </c>
      <c r="B15436">
        <v>2016</v>
      </c>
      <c r="C15436">
        <v>16</v>
      </c>
      <c r="D15436">
        <v>24</v>
      </c>
      <c r="E15436">
        <v>5003</v>
      </c>
    </row>
    <row r="15437" spans="1:5">
      <c r="A15437" t="s">
        <v>48</v>
      </c>
      <c r="B15437">
        <v>2016</v>
      </c>
      <c r="C15437">
        <v>16</v>
      </c>
      <c r="D15437">
        <v>14</v>
      </c>
      <c r="E15437">
        <v>4411</v>
      </c>
    </row>
    <row r="15438" spans="1:5">
      <c r="A15438" t="s">
        <v>49</v>
      </c>
      <c r="B15438">
        <v>2016</v>
      </c>
      <c r="C15438">
        <v>16</v>
      </c>
      <c r="D15438">
        <v>33</v>
      </c>
      <c r="E15438">
        <v>13579</v>
      </c>
    </row>
    <row r="15439" spans="1:5">
      <c r="A15439" t="s">
        <v>50</v>
      </c>
      <c r="B15439">
        <v>2016</v>
      </c>
      <c r="C15439">
        <v>16</v>
      </c>
      <c r="D15439">
        <v>17</v>
      </c>
      <c r="E15439">
        <v>5572</v>
      </c>
    </row>
    <row r="15440" spans="1:5">
      <c r="A15440" t="s">
        <v>51</v>
      </c>
      <c r="B15440">
        <v>2016</v>
      </c>
      <c r="C15440">
        <v>16</v>
      </c>
      <c r="D15440">
        <v>9</v>
      </c>
      <c r="E15440">
        <v>4005</v>
      </c>
    </row>
    <row r="15441" spans="1:5">
      <c r="A15441" t="s">
        <v>52</v>
      </c>
      <c r="B15441">
        <v>2016</v>
      </c>
      <c r="C15441">
        <v>16</v>
      </c>
      <c r="D15441">
        <v>33</v>
      </c>
      <c r="E15441">
        <v>8843</v>
      </c>
    </row>
    <row r="15442" spans="1:5">
      <c r="A15442" t="s">
        <v>53</v>
      </c>
      <c r="B15442">
        <v>2016</v>
      </c>
      <c r="C15442">
        <v>16</v>
      </c>
      <c r="D15442">
        <v>56</v>
      </c>
      <c r="E15442">
        <v>10687</v>
      </c>
    </row>
    <row r="15443" spans="1:5">
      <c r="A15443" t="s">
        <v>54</v>
      </c>
      <c r="B15443">
        <v>2016</v>
      </c>
      <c r="C15443">
        <v>16</v>
      </c>
      <c r="D15443">
        <v>75</v>
      </c>
      <c r="E15443">
        <v>23636</v>
      </c>
    </row>
    <row r="15444" spans="1:5">
      <c r="A15444" t="s">
        <v>55</v>
      </c>
      <c r="B15444">
        <v>2016</v>
      </c>
      <c r="C15444">
        <v>16</v>
      </c>
      <c r="D15444">
        <v>40</v>
      </c>
      <c r="E15444">
        <v>17865</v>
      </c>
    </row>
    <row r="15445" spans="1:5">
      <c r="A15445" t="s">
        <v>56</v>
      </c>
      <c r="B15445">
        <v>2016</v>
      </c>
      <c r="C15445">
        <v>16</v>
      </c>
      <c r="D15445">
        <v>11</v>
      </c>
      <c r="E15445">
        <v>3145</v>
      </c>
    </row>
    <row r="15446" spans="1:5">
      <c r="A15446" t="s">
        <v>57</v>
      </c>
      <c r="B15446">
        <v>2016</v>
      </c>
      <c r="C15446">
        <v>16</v>
      </c>
      <c r="D15446">
        <v>143</v>
      </c>
      <c r="E15446">
        <v>97926</v>
      </c>
    </row>
    <row r="15447" spans="1:5">
      <c r="A15447" t="s">
        <v>58</v>
      </c>
      <c r="B15447">
        <v>2016</v>
      </c>
      <c r="C15447">
        <v>16</v>
      </c>
      <c r="D15447">
        <v>31</v>
      </c>
      <c r="E15447">
        <v>4696</v>
      </c>
    </row>
    <row r="15448" spans="1:5">
      <c r="A15448" t="s">
        <v>59</v>
      </c>
      <c r="B15448">
        <v>2016</v>
      </c>
      <c r="C15448">
        <v>16</v>
      </c>
      <c r="D15448">
        <v>43</v>
      </c>
      <c r="E15448">
        <v>16559</v>
      </c>
    </row>
    <row r="15449" spans="1:5">
      <c r="A15449" t="s">
        <v>60</v>
      </c>
      <c r="B15449">
        <v>2016</v>
      </c>
      <c r="C15449">
        <v>16</v>
      </c>
      <c r="D15449">
        <v>23</v>
      </c>
      <c r="E15449">
        <v>5932</v>
      </c>
    </row>
    <row r="15450" spans="1:5">
      <c r="A15450" t="s">
        <v>61</v>
      </c>
      <c r="B15450">
        <v>2016</v>
      </c>
      <c r="C15450">
        <v>16</v>
      </c>
      <c r="D15450">
        <v>14</v>
      </c>
      <c r="E15450">
        <v>3233</v>
      </c>
    </row>
    <row r="15451" spans="1:5">
      <c r="A15451" t="s">
        <v>64</v>
      </c>
      <c r="B15451">
        <v>2016</v>
      </c>
      <c r="C15451">
        <v>16</v>
      </c>
      <c r="D15451">
        <v>9</v>
      </c>
      <c r="E15451">
        <v>5978</v>
      </c>
    </row>
    <row r="15452" spans="1:5">
      <c r="A15452" t="s">
        <v>63</v>
      </c>
      <c r="B15452">
        <v>2016</v>
      </c>
      <c r="C15452">
        <v>16</v>
      </c>
      <c r="D15452">
        <v>2</v>
      </c>
      <c r="E15452">
        <v>809</v>
      </c>
    </row>
    <row r="15453" spans="1:5">
      <c r="A15453" t="s">
        <v>62</v>
      </c>
      <c r="B15453">
        <v>2016</v>
      </c>
      <c r="C15453">
        <v>16</v>
      </c>
      <c r="D15453">
        <v>89</v>
      </c>
      <c r="E15453">
        <v>101268</v>
      </c>
    </row>
    <row r="15454" spans="1:5">
      <c r="A15454" t="s">
        <v>6</v>
      </c>
      <c r="B15454">
        <v>2016</v>
      </c>
      <c r="C15454">
        <v>17</v>
      </c>
      <c r="D15454">
        <v>22</v>
      </c>
      <c r="E15454">
        <v>7952</v>
      </c>
    </row>
    <row r="15455" spans="1:5">
      <c r="A15455" t="s">
        <v>12</v>
      </c>
      <c r="B15455">
        <v>2016</v>
      </c>
      <c r="C15455">
        <v>17</v>
      </c>
      <c r="D15455">
        <v>6</v>
      </c>
      <c r="E15455">
        <v>1474</v>
      </c>
    </row>
    <row r="15456" spans="1:5">
      <c r="A15456" t="s">
        <v>13</v>
      </c>
      <c r="B15456">
        <v>2016</v>
      </c>
      <c r="C15456">
        <v>17</v>
      </c>
      <c r="D15456">
        <v>54</v>
      </c>
      <c r="E15456">
        <v>20890</v>
      </c>
    </row>
    <row r="15457" spans="1:5">
      <c r="A15457" t="s">
        <v>14</v>
      </c>
      <c r="B15457">
        <v>2016</v>
      </c>
      <c r="C15457">
        <v>17</v>
      </c>
      <c r="D15457">
        <v>8</v>
      </c>
      <c r="E15457">
        <v>2919</v>
      </c>
    </row>
    <row r="15458" spans="1:5">
      <c r="A15458" t="s">
        <v>15</v>
      </c>
      <c r="B15458">
        <v>2016</v>
      </c>
      <c r="C15458">
        <v>17</v>
      </c>
      <c r="D15458">
        <v>123</v>
      </c>
      <c r="E15458">
        <v>40957</v>
      </c>
    </row>
    <row r="15459" spans="1:5">
      <c r="A15459" t="s">
        <v>16</v>
      </c>
      <c r="B15459">
        <v>2016</v>
      </c>
      <c r="C15459">
        <v>17</v>
      </c>
      <c r="D15459">
        <v>7</v>
      </c>
      <c r="E15459">
        <v>4068</v>
      </c>
    </row>
    <row r="15460" spans="1:5">
      <c r="A15460" t="s">
        <v>17</v>
      </c>
      <c r="B15460">
        <v>2016</v>
      </c>
      <c r="C15460">
        <v>17</v>
      </c>
      <c r="D15460">
        <v>16</v>
      </c>
      <c r="E15460">
        <v>3856</v>
      </c>
    </row>
    <row r="15461" spans="1:5">
      <c r="A15461" t="s">
        <v>18</v>
      </c>
      <c r="B15461">
        <v>2016</v>
      </c>
      <c r="C15461">
        <v>17</v>
      </c>
      <c r="D15461">
        <v>13</v>
      </c>
      <c r="E15461">
        <v>2978</v>
      </c>
    </row>
    <row r="15462" spans="1:5">
      <c r="A15462" t="s">
        <v>19</v>
      </c>
      <c r="B15462">
        <v>2016</v>
      </c>
      <c r="C15462">
        <v>17</v>
      </c>
      <c r="D15462">
        <v>2</v>
      </c>
      <c r="E15462">
        <v>1299</v>
      </c>
    </row>
    <row r="15463" spans="1:5">
      <c r="A15463" t="s">
        <v>20</v>
      </c>
      <c r="B15463">
        <v>2016</v>
      </c>
      <c r="C15463">
        <v>17</v>
      </c>
      <c r="D15463">
        <v>0</v>
      </c>
      <c r="E15463">
        <v>0</v>
      </c>
    </row>
    <row r="15464" spans="1:5">
      <c r="A15464" t="s">
        <v>21</v>
      </c>
      <c r="B15464">
        <v>2016</v>
      </c>
      <c r="C15464">
        <v>17</v>
      </c>
      <c r="D15464">
        <v>29</v>
      </c>
      <c r="E15464">
        <v>38086</v>
      </c>
    </row>
    <row r="15465" spans="1:5">
      <c r="A15465" t="s">
        <v>22</v>
      </c>
      <c r="B15465">
        <v>2016</v>
      </c>
      <c r="C15465">
        <v>17</v>
      </c>
      <c r="D15465">
        <v>11</v>
      </c>
      <c r="E15465">
        <v>1083</v>
      </c>
    </row>
    <row r="15466" spans="1:5">
      <c r="A15466" t="s">
        <v>23</v>
      </c>
      <c r="B15466">
        <v>2016</v>
      </c>
      <c r="C15466">
        <v>17</v>
      </c>
      <c r="D15466">
        <v>7</v>
      </c>
      <c r="E15466">
        <v>1685</v>
      </c>
    </row>
    <row r="15467" spans="1:5">
      <c r="A15467" t="s">
        <v>24</v>
      </c>
      <c r="B15467">
        <v>2016</v>
      </c>
      <c r="C15467">
        <v>17</v>
      </c>
      <c r="D15467">
        <v>78</v>
      </c>
      <c r="E15467">
        <v>49573</v>
      </c>
    </row>
    <row r="15468" spans="1:5">
      <c r="A15468" t="s">
        <v>25</v>
      </c>
      <c r="B15468">
        <v>2016</v>
      </c>
      <c r="C15468">
        <v>17</v>
      </c>
      <c r="D15468">
        <v>29</v>
      </c>
      <c r="E15468">
        <v>6406</v>
      </c>
    </row>
    <row r="15469" spans="1:5">
      <c r="A15469" t="s">
        <v>26</v>
      </c>
      <c r="B15469">
        <v>2016</v>
      </c>
      <c r="C15469">
        <v>17</v>
      </c>
      <c r="D15469">
        <v>6</v>
      </c>
      <c r="E15469">
        <v>1742</v>
      </c>
    </row>
    <row r="15470" spans="1:5">
      <c r="A15470" t="s">
        <v>27</v>
      </c>
      <c r="B15470">
        <v>2016</v>
      </c>
      <c r="C15470">
        <v>17</v>
      </c>
      <c r="D15470">
        <v>27</v>
      </c>
      <c r="E15470">
        <v>6268</v>
      </c>
    </row>
    <row r="15471" spans="1:5">
      <c r="A15471" t="s">
        <v>28</v>
      </c>
      <c r="B15471">
        <v>2016</v>
      </c>
      <c r="C15471">
        <v>17</v>
      </c>
      <c r="D15471">
        <v>31</v>
      </c>
      <c r="E15471">
        <v>24622</v>
      </c>
    </row>
    <row r="15472" spans="1:5">
      <c r="A15472" t="s">
        <v>29</v>
      </c>
      <c r="B15472">
        <v>2016</v>
      </c>
      <c r="C15472">
        <v>17</v>
      </c>
      <c r="D15472">
        <v>71</v>
      </c>
      <c r="E15472">
        <v>44023</v>
      </c>
    </row>
    <row r="15473" spans="1:5">
      <c r="A15473" t="s">
        <v>30</v>
      </c>
      <c r="B15473">
        <v>2016</v>
      </c>
      <c r="C15473">
        <v>17</v>
      </c>
      <c r="D15473">
        <v>27</v>
      </c>
      <c r="E15473">
        <v>5317</v>
      </c>
    </row>
    <row r="15474" spans="1:5">
      <c r="A15474" t="s">
        <v>31</v>
      </c>
      <c r="B15474">
        <v>2016</v>
      </c>
      <c r="C15474">
        <v>17</v>
      </c>
      <c r="D15474">
        <v>26</v>
      </c>
      <c r="E15474">
        <v>9307</v>
      </c>
    </row>
    <row r="15475" spans="1:5">
      <c r="A15475" t="s">
        <v>32</v>
      </c>
      <c r="B15475">
        <v>2016</v>
      </c>
      <c r="C15475">
        <v>17</v>
      </c>
      <c r="D15475">
        <v>37</v>
      </c>
      <c r="E15475">
        <v>23266</v>
      </c>
    </row>
    <row r="15476" spans="1:5">
      <c r="A15476" t="s">
        <v>33</v>
      </c>
      <c r="B15476">
        <v>2016</v>
      </c>
      <c r="C15476">
        <v>17</v>
      </c>
      <c r="D15476">
        <v>73</v>
      </c>
      <c r="E15476">
        <v>23313</v>
      </c>
    </row>
    <row r="15477" spans="1:5">
      <c r="A15477" t="s">
        <v>34</v>
      </c>
      <c r="B15477">
        <v>2016</v>
      </c>
      <c r="C15477">
        <v>17</v>
      </c>
      <c r="D15477">
        <v>14</v>
      </c>
      <c r="E15477">
        <v>3418</v>
      </c>
    </row>
    <row r="15478" spans="1:5">
      <c r="A15478" t="s">
        <v>35</v>
      </c>
      <c r="B15478">
        <v>2016</v>
      </c>
      <c r="C15478">
        <v>17</v>
      </c>
      <c r="D15478">
        <v>51</v>
      </c>
      <c r="E15478">
        <v>21239</v>
      </c>
    </row>
    <row r="15479" spans="1:5">
      <c r="A15479" t="s">
        <v>36</v>
      </c>
      <c r="B15479">
        <v>2016</v>
      </c>
      <c r="C15479">
        <v>17</v>
      </c>
      <c r="D15479">
        <v>21</v>
      </c>
      <c r="E15479">
        <v>7870</v>
      </c>
    </row>
    <row r="15480" spans="1:5">
      <c r="A15480" t="s">
        <v>37</v>
      </c>
      <c r="B15480">
        <v>2016</v>
      </c>
      <c r="C15480">
        <v>17</v>
      </c>
      <c r="D15480">
        <v>9</v>
      </c>
      <c r="E15480">
        <v>3784</v>
      </c>
    </row>
    <row r="15481" spans="1:5">
      <c r="A15481" t="s">
        <v>38</v>
      </c>
      <c r="B15481">
        <v>2016</v>
      </c>
      <c r="C15481">
        <v>17</v>
      </c>
      <c r="D15481">
        <v>16</v>
      </c>
      <c r="E15481">
        <v>3350</v>
      </c>
    </row>
    <row r="15482" spans="1:5">
      <c r="A15482" t="s">
        <v>39</v>
      </c>
      <c r="B15482">
        <v>2016</v>
      </c>
      <c r="C15482">
        <v>17</v>
      </c>
      <c r="D15482">
        <v>22</v>
      </c>
      <c r="E15482">
        <v>15086</v>
      </c>
    </row>
    <row r="15483" spans="1:5">
      <c r="A15483" t="s">
        <v>40</v>
      </c>
      <c r="B15483">
        <v>2016</v>
      </c>
      <c r="C15483">
        <v>17</v>
      </c>
      <c r="D15483">
        <v>21</v>
      </c>
      <c r="E15483">
        <v>4670</v>
      </c>
    </row>
    <row r="15484" spans="1:5">
      <c r="A15484" t="s">
        <v>41</v>
      </c>
      <c r="B15484">
        <v>2016</v>
      </c>
      <c r="C15484">
        <v>17</v>
      </c>
      <c r="D15484">
        <v>14</v>
      </c>
      <c r="E15484">
        <v>4866</v>
      </c>
    </row>
    <row r="15485" spans="1:5">
      <c r="A15485" t="s">
        <v>42</v>
      </c>
      <c r="B15485">
        <v>2016</v>
      </c>
      <c r="C15485">
        <v>17</v>
      </c>
      <c r="D15485">
        <v>29</v>
      </c>
      <c r="E15485">
        <v>11455</v>
      </c>
    </row>
    <row r="15486" spans="1:5">
      <c r="A15486" t="s">
        <v>43</v>
      </c>
      <c r="B15486">
        <v>2016</v>
      </c>
      <c r="C15486">
        <v>17</v>
      </c>
      <c r="D15486">
        <v>40</v>
      </c>
      <c r="E15486">
        <v>6618</v>
      </c>
    </row>
    <row r="15487" spans="1:5">
      <c r="A15487" t="s">
        <v>44</v>
      </c>
      <c r="B15487">
        <v>2016</v>
      </c>
      <c r="C15487">
        <v>17</v>
      </c>
      <c r="D15487">
        <v>42</v>
      </c>
      <c r="E15487">
        <v>12685</v>
      </c>
    </row>
    <row r="15488" spans="1:5">
      <c r="A15488" t="s">
        <v>45</v>
      </c>
      <c r="B15488">
        <v>2016</v>
      </c>
      <c r="C15488">
        <v>17</v>
      </c>
      <c r="D15488">
        <v>7</v>
      </c>
      <c r="E15488">
        <v>769</v>
      </c>
    </row>
    <row r="15489" spans="1:5">
      <c r="A15489" t="s">
        <v>46</v>
      </c>
      <c r="B15489">
        <v>2016</v>
      </c>
      <c r="C15489">
        <v>17</v>
      </c>
      <c r="D15489">
        <v>63</v>
      </c>
      <c r="E15489">
        <v>15749</v>
      </c>
    </row>
    <row r="15490" spans="1:5">
      <c r="A15490" t="s">
        <v>47</v>
      </c>
      <c r="B15490">
        <v>2016</v>
      </c>
      <c r="C15490">
        <v>17</v>
      </c>
      <c r="D15490">
        <v>24</v>
      </c>
      <c r="E15490">
        <v>4965</v>
      </c>
    </row>
    <row r="15491" spans="1:5">
      <c r="A15491" t="s">
        <v>48</v>
      </c>
      <c r="B15491">
        <v>2016</v>
      </c>
      <c r="C15491">
        <v>17</v>
      </c>
      <c r="D15491">
        <v>12</v>
      </c>
      <c r="E15491">
        <v>4060</v>
      </c>
    </row>
    <row r="15492" spans="1:5">
      <c r="A15492" t="s">
        <v>49</v>
      </c>
      <c r="B15492">
        <v>2016</v>
      </c>
      <c r="C15492">
        <v>17</v>
      </c>
      <c r="D15492">
        <v>32</v>
      </c>
      <c r="E15492">
        <v>13451</v>
      </c>
    </row>
    <row r="15493" spans="1:5">
      <c r="A15493" t="s">
        <v>50</v>
      </c>
      <c r="B15493">
        <v>2016</v>
      </c>
      <c r="C15493">
        <v>17</v>
      </c>
      <c r="D15493">
        <v>17</v>
      </c>
      <c r="E15493">
        <v>5175</v>
      </c>
    </row>
    <row r="15494" spans="1:5">
      <c r="A15494" t="s">
        <v>51</v>
      </c>
      <c r="B15494">
        <v>2016</v>
      </c>
      <c r="C15494">
        <v>17</v>
      </c>
      <c r="D15494">
        <v>8</v>
      </c>
      <c r="E15494">
        <v>3739</v>
      </c>
    </row>
    <row r="15495" spans="1:5">
      <c r="A15495" t="s">
        <v>52</v>
      </c>
      <c r="B15495">
        <v>2016</v>
      </c>
      <c r="C15495">
        <v>17</v>
      </c>
      <c r="D15495">
        <v>34</v>
      </c>
      <c r="E15495">
        <v>8511</v>
      </c>
    </row>
    <row r="15496" spans="1:5">
      <c r="A15496" t="s">
        <v>53</v>
      </c>
      <c r="B15496">
        <v>2016</v>
      </c>
      <c r="C15496">
        <v>17</v>
      </c>
      <c r="D15496">
        <v>57</v>
      </c>
      <c r="E15496">
        <v>10037</v>
      </c>
    </row>
    <row r="15497" spans="1:5">
      <c r="A15497" t="s">
        <v>54</v>
      </c>
      <c r="B15497">
        <v>2016</v>
      </c>
      <c r="C15497">
        <v>17</v>
      </c>
      <c r="D15497">
        <v>79</v>
      </c>
      <c r="E15497">
        <v>24578</v>
      </c>
    </row>
    <row r="15498" spans="1:5">
      <c r="A15498" t="s">
        <v>55</v>
      </c>
      <c r="B15498">
        <v>2016</v>
      </c>
      <c r="C15498">
        <v>17</v>
      </c>
      <c r="D15498">
        <v>39</v>
      </c>
      <c r="E15498">
        <v>19792</v>
      </c>
    </row>
    <row r="15499" spans="1:5">
      <c r="A15499" t="s">
        <v>56</v>
      </c>
      <c r="B15499">
        <v>2016</v>
      </c>
      <c r="C15499">
        <v>17</v>
      </c>
      <c r="D15499">
        <v>11</v>
      </c>
      <c r="E15499">
        <v>3451</v>
      </c>
    </row>
    <row r="15500" spans="1:5">
      <c r="A15500" t="s">
        <v>57</v>
      </c>
      <c r="B15500">
        <v>2016</v>
      </c>
      <c r="C15500">
        <v>17</v>
      </c>
      <c r="D15500">
        <v>142</v>
      </c>
      <c r="E15500">
        <v>96591</v>
      </c>
    </row>
    <row r="15501" spans="1:5">
      <c r="A15501" t="s">
        <v>58</v>
      </c>
      <c r="B15501">
        <v>2016</v>
      </c>
      <c r="C15501">
        <v>17</v>
      </c>
      <c r="D15501">
        <v>32</v>
      </c>
      <c r="E15501">
        <v>4744</v>
      </c>
    </row>
    <row r="15502" spans="1:5">
      <c r="A15502" t="s">
        <v>59</v>
      </c>
      <c r="B15502">
        <v>2016</v>
      </c>
      <c r="C15502">
        <v>17</v>
      </c>
      <c r="D15502">
        <v>42</v>
      </c>
      <c r="E15502">
        <v>15946</v>
      </c>
    </row>
    <row r="15503" spans="1:5">
      <c r="A15503" t="s">
        <v>60</v>
      </c>
      <c r="B15503">
        <v>2016</v>
      </c>
      <c r="C15503">
        <v>17</v>
      </c>
      <c r="D15503">
        <v>22</v>
      </c>
      <c r="E15503">
        <v>5699</v>
      </c>
    </row>
    <row r="15504" spans="1:5">
      <c r="A15504" t="s">
        <v>61</v>
      </c>
      <c r="B15504">
        <v>2016</v>
      </c>
      <c r="C15504">
        <v>17</v>
      </c>
      <c r="D15504">
        <v>15</v>
      </c>
      <c r="E15504">
        <v>3026</v>
      </c>
    </row>
    <row r="15505" spans="1:5">
      <c r="A15505" t="s">
        <v>64</v>
      </c>
      <c r="B15505">
        <v>2016</v>
      </c>
      <c r="C15505">
        <v>17</v>
      </c>
      <c r="D15505">
        <v>9</v>
      </c>
      <c r="E15505">
        <v>5424</v>
      </c>
    </row>
    <row r="15506" spans="1:5">
      <c r="A15506" t="s">
        <v>63</v>
      </c>
      <c r="B15506">
        <v>2016</v>
      </c>
      <c r="C15506">
        <v>17</v>
      </c>
      <c r="D15506">
        <v>2</v>
      </c>
      <c r="E15506">
        <v>847</v>
      </c>
    </row>
    <row r="15507" spans="1:5">
      <c r="A15507" t="s">
        <v>62</v>
      </c>
      <c r="B15507">
        <v>2016</v>
      </c>
      <c r="C15507">
        <v>17</v>
      </c>
      <c r="D15507">
        <v>76</v>
      </c>
      <c r="E15507">
        <v>95229</v>
      </c>
    </row>
    <row r="15508" spans="1:5">
      <c r="A15508" t="s">
        <v>6</v>
      </c>
      <c r="B15508">
        <v>2016</v>
      </c>
      <c r="C15508">
        <v>18</v>
      </c>
      <c r="D15508">
        <v>24</v>
      </c>
      <c r="E15508">
        <v>7888</v>
      </c>
    </row>
    <row r="15509" spans="1:5">
      <c r="A15509" t="s">
        <v>12</v>
      </c>
      <c r="B15509">
        <v>2016</v>
      </c>
      <c r="C15509">
        <v>18</v>
      </c>
      <c r="D15509">
        <v>6</v>
      </c>
      <c r="E15509">
        <v>1565</v>
      </c>
    </row>
    <row r="15510" spans="1:5">
      <c r="A15510" t="s">
        <v>13</v>
      </c>
      <c r="B15510">
        <v>2016</v>
      </c>
      <c r="C15510">
        <v>18</v>
      </c>
      <c r="D15510">
        <v>54</v>
      </c>
      <c r="E15510">
        <v>19851</v>
      </c>
    </row>
    <row r="15511" spans="1:5">
      <c r="A15511" t="s">
        <v>14</v>
      </c>
      <c r="B15511">
        <v>2016</v>
      </c>
      <c r="C15511">
        <v>18</v>
      </c>
      <c r="D15511">
        <v>8</v>
      </c>
      <c r="E15511">
        <v>2703</v>
      </c>
    </row>
    <row r="15512" spans="1:5">
      <c r="A15512" t="s">
        <v>15</v>
      </c>
      <c r="B15512">
        <v>2016</v>
      </c>
      <c r="C15512">
        <v>18</v>
      </c>
      <c r="D15512">
        <v>115</v>
      </c>
      <c r="E15512">
        <v>39264</v>
      </c>
    </row>
    <row r="15513" spans="1:5">
      <c r="A15513" t="s">
        <v>16</v>
      </c>
      <c r="B15513">
        <v>2016</v>
      </c>
      <c r="C15513">
        <v>18</v>
      </c>
      <c r="D15513">
        <v>5</v>
      </c>
      <c r="E15513">
        <v>2714</v>
      </c>
    </row>
    <row r="15514" spans="1:5">
      <c r="A15514" t="s">
        <v>17</v>
      </c>
      <c r="B15514">
        <v>2016</v>
      </c>
      <c r="C15514">
        <v>18</v>
      </c>
      <c r="D15514">
        <v>10</v>
      </c>
      <c r="E15514">
        <v>1926</v>
      </c>
    </row>
    <row r="15515" spans="1:5">
      <c r="A15515" t="s">
        <v>18</v>
      </c>
      <c r="B15515">
        <v>2016</v>
      </c>
      <c r="C15515">
        <v>18</v>
      </c>
      <c r="D15515">
        <v>13</v>
      </c>
      <c r="E15515">
        <v>2972</v>
      </c>
    </row>
    <row r="15516" spans="1:5">
      <c r="A15516" t="s">
        <v>19</v>
      </c>
      <c r="B15516">
        <v>2016</v>
      </c>
      <c r="C15516">
        <v>18</v>
      </c>
      <c r="D15516">
        <v>1</v>
      </c>
      <c r="E15516">
        <v>1793</v>
      </c>
    </row>
    <row r="15517" spans="1:5">
      <c r="A15517" t="s">
        <v>20</v>
      </c>
      <c r="B15517">
        <v>2016</v>
      </c>
      <c r="C15517">
        <v>18</v>
      </c>
      <c r="D15517">
        <v>0</v>
      </c>
      <c r="E15517">
        <v>0</v>
      </c>
    </row>
    <row r="15518" spans="1:5">
      <c r="A15518" t="s">
        <v>21</v>
      </c>
      <c r="B15518">
        <v>2016</v>
      </c>
      <c r="C15518">
        <v>18</v>
      </c>
      <c r="D15518">
        <v>28</v>
      </c>
      <c r="E15518">
        <v>34422</v>
      </c>
    </row>
    <row r="15519" spans="1:5">
      <c r="A15519" t="s">
        <v>22</v>
      </c>
      <c r="B15519">
        <v>2016</v>
      </c>
      <c r="C15519">
        <v>18</v>
      </c>
      <c r="D15519">
        <v>13</v>
      </c>
      <c r="E15519">
        <v>1396</v>
      </c>
    </row>
    <row r="15520" spans="1:5">
      <c r="A15520" t="s">
        <v>23</v>
      </c>
      <c r="B15520">
        <v>2016</v>
      </c>
      <c r="C15520">
        <v>18</v>
      </c>
      <c r="D15520">
        <v>8</v>
      </c>
      <c r="E15520">
        <v>1539</v>
      </c>
    </row>
    <row r="15521" spans="1:5">
      <c r="A15521" t="s">
        <v>24</v>
      </c>
      <c r="B15521">
        <v>2016</v>
      </c>
      <c r="C15521">
        <v>18</v>
      </c>
      <c r="D15521">
        <v>77</v>
      </c>
      <c r="E15521">
        <v>47662</v>
      </c>
    </row>
    <row r="15522" spans="1:5">
      <c r="A15522" t="s">
        <v>25</v>
      </c>
      <c r="B15522">
        <v>2016</v>
      </c>
      <c r="C15522">
        <v>18</v>
      </c>
      <c r="D15522">
        <v>27</v>
      </c>
      <c r="E15522">
        <v>4577</v>
      </c>
    </row>
    <row r="15523" spans="1:5">
      <c r="A15523" t="s">
        <v>26</v>
      </c>
      <c r="B15523">
        <v>2016</v>
      </c>
      <c r="C15523">
        <v>18</v>
      </c>
      <c r="D15523">
        <v>6</v>
      </c>
      <c r="E15523">
        <v>1633</v>
      </c>
    </row>
    <row r="15524" spans="1:5">
      <c r="A15524" t="s">
        <v>27</v>
      </c>
      <c r="B15524">
        <v>2016</v>
      </c>
      <c r="C15524">
        <v>18</v>
      </c>
      <c r="D15524">
        <v>28</v>
      </c>
      <c r="E15524">
        <v>6413</v>
      </c>
    </row>
    <row r="15525" spans="1:5">
      <c r="A15525" t="s">
        <v>28</v>
      </c>
      <c r="B15525">
        <v>2016</v>
      </c>
      <c r="C15525">
        <v>18</v>
      </c>
      <c r="D15525">
        <v>30</v>
      </c>
      <c r="E15525">
        <v>23564</v>
      </c>
    </row>
    <row r="15526" spans="1:5">
      <c r="A15526" t="s">
        <v>29</v>
      </c>
      <c r="B15526">
        <v>2016</v>
      </c>
      <c r="C15526">
        <v>18</v>
      </c>
      <c r="D15526">
        <v>72</v>
      </c>
      <c r="E15526">
        <v>46760</v>
      </c>
    </row>
    <row r="15527" spans="1:5">
      <c r="A15527" t="s">
        <v>30</v>
      </c>
      <c r="B15527">
        <v>2016</v>
      </c>
      <c r="C15527">
        <v>18</v>
      </c>
      <c r="D15527">
        <v>26</v>
      </c>
      <c r="E15527">
        <v>5305</v>
      </c>
    </row>
    <row r="15528" spans="1:5">
      <c r="A15528" t="s">
        <v>31</v>
      </c>
      <c r="B15528">
        <v>2016</v>
      </c>
      <c r="C15528">
        <v>18</v>
      </c>
      <c r="D15528">
        <v>25</v>
      </c>
      <c r="E15528">
        <v>7833</v>
      </c>
    </row>
    <row r="15529" spans="1:5">
      <c r="A15529" t="s">
        <v>32</v>
      </c>
      <c r="B15529">
        <v>2016</v>
      </c>
      <c r="C15529">
        <v>18</v>
      </c>
      <c r="D15529">
        <v>38</v>
      </c>
      <c r="E15529">
        <v>22007</v>
      </c>
    </row>
    <row r="15530" spans="1:5">
      <c r="A15530" t="s">
        <v>33</v>
      </c>
      <c r="B15530">
        <v>2016</v>
      </c>
      <c r="C15530">
        <v>18</v>
      </c>
      <c r="D15530">
        <v>74</v>
      </c>
      <c r="E15530">
        <v>24151</v>
      </c>
    </row>
    <row r="15531" spans="1:5">
      <c r="A15531" t="s">
        <v>34</v>
      </c>
      <c r="B15531">
        <v>2016</v>
      </c>
      <c r="C15531">
        <v>18</v>
      </c>
      <c r="D15531">
        <v>13</v>
      </c>
      <c r="E15531">
        <v>3145</v>
      </c>
    </row>
    <row r="15532" spans="1:5">
      <c r="A15532" t="s">
        <v>35</v>
      </c>
      <c r="B15532">
        <v>2016</v>
      </c>
      <c r="C15532">
        <v>18</v>
      </c>
      <c r="D15532">
        <v>50</v>
      </c>
      <c r="E15532">
        <v>19524</v>
      </c>
    </row>
    <row r="15533" spans="1:5">
      <c r="A15533" t="s">
        <v>36</v>
      </c>
      <c r="B15533">
        <v>2016</v>
      </c>
      <c r="C15533">
        <v>18</v>
      </c>
      <c r="D15533">
        <v>20</v>
      </c>
      <c r="E15533">
        <v>7482</v>
      </c>
    </row>
    <row r="15534" spans="1:5">
      <c r="A15534" t="s">
        <v>37</v>
      </c>
      <c r="B15534">
        <v>2016</v>
      </c>
      <c r="C15534">
        <v>18</v>
      </c>
      <c r="D15534">
        <v>8</v>
      </c>
      <c r="E15534">
        <v>3126</v>
      </c>
    </row>
    <row r="15535" spans="1:5">
      <c r="A15535" t="s">
        <v>38</v>
      </c>
      <c r="B15535">
        <v>2016</v>
      </c>
      <c r="C15535">
        <v>18</v>
      </c>
      <c r="D15535">
        <v>15</v>
      </c>
      <c r="E15535">
        <v>3166</v>
      </c>
    </row>
    <row r="15536" spans="1:5">
      <c r="A15536" t="s">
        <v>39</v>
      </c>
      <c r="B15536">
        <v>2016</v>
      </c>
      <c r="C15536">
        <v>18</v>
      </c>
      <c r="D15536">
        <v>22</v>
      </c>
      <c r="E15536">
        <v>12419</v>
      </c>
    </row>
    <row r="15537" spans="1:5">
      <c r="A15537" t="s">
        <v>40</v>
      </c>
      <c r="B15537">
        <v>2016</v>
      </c>
      <c r="C15537">
        <v>18</v>
      </c>
      <c r="D15537">
        <v>20</v>
      </c>
      <c r="E15537">
        <v>4574</v>
      </c>
    </row>
    <row r="15538" spans="1:5">
      <c r="A15538" t="s">
        <v>41</v>
      </c>
      <c r="B15538">
        <v>2016</v>
      </c>
      <c r="C15538">
        <v>18</v>
      </c>
      <c r="D15538">
        <v>14</v>
      </c>
      <c r="E15538">
        <v>4342</v>
      </c>
    </row>
    <row r="15539" spans="1:5">
      <c r="A15539" t="s">
        <v>42</v>
      </c>
      <c r="B15539">
        <v>2016</v>
      </c>
      <c r="C15539">
        <v>18</v>
      </c>
      <c r="D15539">
        <v>28</v>
      </c>
      <c r="E15539">
        <v>11275</v>
      </c>
    </row>
    <row r="15540" spans="1:5">
      <c r="A15540" t="s">
        <v>43</v>
      </c>
      <c r="B15540">
        <v>2016</v>
      </c>
      <c r="C15540">
        <v>18</v>
      </c>
      <c r="D15540">
        <v>37</v>
      </c>
      <c r="E15540">
        <v>6403</v>
      </c>
    </row>
    <row r="15541" spans="1:5">
      <c r="A15541" t="s">
        <v>44</v>
      </c>
      <c r="B15541">
        <v>2016</v>
      </c>
      <c r="C15541">
        <v>18</v>
      </c>
      <c r="D15541">
        <v>40</v>
      </c>
      <c r="E15541">
        <v>10912</v>
      </c>
    </row>
    <row r="15542" spans="1:5">
      <c r="A15542" t="s">
        <v>45</v>
      </c>
      <c r="B15542">
        <v>2016</v>
      </c>
      <c r="C15542">
        <v>18</v>
      </c>
      <c r="D15542">
        <v>7</v>
      </c>
      <c r="E15542">
        <v>1108</v>
      </c>
    </row>
    <row r="15543" spans="1:5">
      <c r="A15543" t="s">
        <v>46</v>
      </c>
      <c r="B15543">
        <v>2016</v>
      </c>
      <c r="C15543">
        <v>18</v>
      </c>
      <c r="D15543">
        <v>63</v>
      </c>
      <c r="E15543">
        <v>14640</v>
      </c>
    </row>
    <row r="15544" spans="1:5">
      <c r="A15544" t="s">
        <v>47</v>
      </c>
      <c r="B15544">
        <v>2016</v>
      </c>
      <c r="C15544">
        <v>18</v>
      </c>
      <c r="D15544">
        <v>26</v>
      </c>
      <c r="E15544">
        <v>5183</v>
      </c>
    </row>
    <row r="15545" spans="1:5">
      <c r="A15545" t="s">
        <v>48</v>
      </c>
      <c r="B15545">
        <v>2016</v>
      </c>
      <c r="C15545">
        <v>18</v>
      </c>
      <c r="D15545">
        <v>11</v>
      </c>
      <c r="E15545">
        <v>3992</v>
      </c>
    </row>
    <row r="15546" spans="1:5">
      <c r="A15546" t="s">
        <v>49</v>
      </c>
      <c r="B15546">
        <v>2016</v>
      </c>
      <c r="C15546">
        <v>18</v>
      </c>
      <c r="D15546">
        <v>32</v>
      </c>
      <c r="E15546">
        <v>11709</v>
      </c>
    </row>
    <row r="15547" spans="1:5">
      <c r="A15547" t="s">
        <v>50</v>
      </c>
      <c r="B15547">
        <v>2016</v>
      </c>
      <c r="C15547">
        <v>18</v>
      </c>
      <c r="D15547">
        <v>17</v>
      </c>
      <c r="E15547">
        <v>5204</v>
      </c>
    </row>
    <row r="15548" spans="1:5">
      <c r="A15548" t="s">
        <v>51</v>
      </c>
      <c r="B15548">
        <v>2016</v>
      </c>
      <c r="C15548">
        <v>18</v>
      </c>
      <c r="D15548">
        <v>10</v>
      </c>
      <c r="E15548">
        <v>3516</v>
      </c>
    </row>
    <row r="15549" spans="1:5">
      <c r="A15549" t="s">
        <v>52</v>
      </c>
      <c r="B15549">
        <v>2016</v>
      </c>
      <c r="C15549">
        <v>18</v>
      </c>
      <c r="D15549">
        <v>33</v>
      </c>
      <c r="E15549">
        <v>8237</v>
      </c>
    </row>
    <row r="15550" spans="1:5">
      <c r="A15550" t="s">
        <v>53</v>
      </c>
      <c r="B15550">
        <v>2016</v>
      </c>
      <c r="C15550">
        <v>18</v>
      </c>
      <c r="D15550">
        <v>55</v>
      </c>
      <c r="E15550">
        <v>8792</v>
      </c>
    </row>
    <row r="15551" spans="1:5">
      <c r="A15551" t="s">
        <v>54</v>
      </c>
      <c r="B15551">
        <v>2016</v>
      </c>
      <c r="C15551">
        <v>18</v>
      </c>
      <c r="D15551">
        <v>77</v>
      </c>
      <c r="E15551">
        <v>22443</v>
      </c>
    </row>
    <row r="15552" spans="1:5">
      <c r="A15552" t="s">
        <v>55</v>
      </c>
      <c r="B15552">
        <v>2016</v>
      </c>
      <c r="C15552">
        <v>18</v>
      </c>
      <c r="D15552">
        <v>38</v>
      </c>
      <c r="E15552">
        <v>20668</v>
      </c>
    </row>
    <row r="15553" spans="1:5">
      <c r="A15553" t="s">
        <v>56</v>
      </c>
      <c r="B15553">
        <v>2016</v>
      </c>
      <c r="C15553">
        <v>18</v>
      </c>
      <c r="D15553">
        <v>11</v>
      </c>
      <c r="E15553">
        <v>3375</v>
      </c>
    </row>
    <row r="15554" spans="1:5">
      <c r="A15554" t="s">
        <v>57</v>
      </c>
      <c r="B15554">
        <v>2016</v>
      </c>
      <c r="C15554">
        <v>18</v>
      </c>
      <c r="D15554">
        <v>149</v>
      </c>
      <c r="E15554">
        <v>93682</v>
      </c>
    </row>
    <row r="15555" spans="1:5">
      <c r="A15555" t="s">
        <v>58</v>
      </c>
      <c r="B15555">
        <v>2016</v>
      </c>
      <c r="C15555">
        <v>18</v>
      </c>
      <c r="D15555">
        <v>26</v>
      </c>
      <c r="E15555">
        <v>2359</v>
      </c>
    </row>
    <row r="15556" spans="1:5">
      <c r="A15556" t="s">
        <v>59</v>
      </c>
      <c r="B15556">
        <v>2016</v>
      </c>
      <c r="C15556">
        <v>18</v>
      </c>
      <c r="D15556">
        <v>45</v>
      </c>
      <c r="E15556">
        <v>16579</v>
      </c>
    </row>
    <row r="15557" spans="1:5">
      <c r="A15557" t="s">
        <v>60</v>
      </c>
      <c r="B15557">
        <v>2016</v>
      </c>
      <c r="C15557">
        <v>18</v>
      </c>
      <c r="D15557">
        <v>20</v>
      </c>
      <c r="E15557">
        <v>4838</v>
      </c>
    </row>
    <row r="15558" spans="1:5">
      <c r="A15558" t="s">
        <v>61</v>
      </c>
      <c r="B15558">
        <v>2016</v>
      </c>
      <c r="C15558">
        <v>18</v>
      </c>
      <c r="D15558">
        <v>15</v>
      </c>
      <c r="E15558">
        <v>3090</v>
      </c>
    </row>
    <row r="15559" spans="1:5">
      <c r="A15559" t="s">
        <v>64</v>
      </c>
      <c r="B15559">
        <v>2016</v>
      </c>
      <c r="C15559">
        <v>18</v>
      </c>
      <c r="D15559">
        <v>9</v>
      </c>
      <c r="E15559">
        <v>5896</v>
      </c>
    </row>
    <row r="15560" spans="1:5">
      <c r="A15560" t="s">
        <v>63</v>
      </c>
      <c r="B15560">
        <v>2016</v>
      </c>
      <c r="C15560">
        <v>18</v>
      </c>
      <c r="D15560">
        <v>2</v>
      </c>
      <c r="E15560">
        <v>865</v>
      </c>
    </row>
    <row r="15561" spans="1:5">
      <c r="A15561" t="s">
        <v>62</v>
      </c>
      <c r="B15561">
        <v>2016</v>
      </c>
      <c r="C15561">
        <v>18</v>
      </c>
      <c r="D15561">
        <v>88</v>
      </c>
      <c r="E15561">
        <v>96313</v>
      </c>
    </row>
    <row r="15562" spans="1:5">
      <c r="A15562" t="s">
        <v>6</v>
      </c>
      <c r="B15562">
        <v>2016</v>
      </c>
      <c r="C15562">
        <v>19</v>
      </c>
      <c r="D15562">
        <v>22</v>
      </c>
      <c r="E15562">
        <v>6391</v>
      </c>
    </row>
    <row r="15563" spans="1:5">
      <c r="A15563" t="s">
        <v>12</v>
      </c>
      <c r="B15563">
        <v>2016</v>
      </c>
      <c r="C15563">
        <v>19</v>
      </c>
      <c r="D15563">
        <v>5</v>
      </c>
      <c r="E15563">
        <v>1353</v>
      </c>
    </row>
    <row r="15564" spans="1:5">
      <c r="A15564" t="s">
        <v>13</v>
      </c>
      <c r="B15564">
        <v>2016</v>
      </c>
      <c r="C15564">
        <v>19</v>
      </c>
      <c r="D15564">
        <v>55</v>
      </c>
      <c r="E15564">
        <v>19643</v>
      </c>
    </row>
    <row r="15565" spans="1:5">
      <c r="A15565" t="s">
        <v>14</v>
      </c>
      <c r="B15565">
        <v>2016</v>
      </c>
      <c r="C15565">
        <v>19</v>
      </c>
      <c r="D15565">
        <v>8</v>
      </c>
      <c r="E15565">
        <v>2322</v>
      </c>
    </row>
    <row r="15566" spans="1:5">
      <c r="A15566" t="s">
        <v>15</v>
      </c>
      <c r="B15566">
        <v>2016</v>
      </c>
      <c r="C15566">
        <v>19</v>
      </c>
      <c r="D15566">
        <v>109</v>
      </c>
      <c r="E15566">
        <v>38286</v>
      </c>
    </row>
    <row r="15567" spans="1:5">
      <c r="A15567" t="s">
        <v>16</v>
      </c>
      <c r="B15567">
        <v>2016</v>
      </c>
      <c r="C15567">
        <v>19</v>
      </c>
      <c r="D15567">
        <v>7</v>
      </c>
      <c r="E15567">
        <v>3428</v>
      </c>
    </row>
    <row r="15568" spans="1:5">
      <c r="A15568" t="s">
        <v>17</v>
      </c>
      <c r="B15568">
        <v>2016</v>
      </c>
      <c r="C15568">
        <v>19</v>
      </c>
      <c r="D15568">
        <v>11</v>
      </c>
      <c r="E15568">
        <v>1541</v>
      </c>
    </row>
    <row r="15569" spans="1:5">
      <c r="A15569" t="s">
        <v>18</v>
      </c>
      <c r="B15569">
        <v>2016</v>
      </c>
      <c r="C15569">
        <v>19</v>
      </c>
      <c r="D15569">
        <v>13</v>
      </c>
      <c r="E15569">
        <v>3055</v>
      </c>
    </row>
    <row r="15570" spans="1:5">
      <c r="A15570" t="s">
        <v>19</v>
      </c>
      <c r="B15570">
        <v>2016</v>
      </c>
      <c r="C15570">
        <v>19</v>
      </c>
      <c r="D15570">
        <v>2</v>
      </c>
      <c r="E15570">
        <v>2066</v>
      </c>
    </row>
    <row r="15571" spans="1:5">
      <c r="A15571" t="s">
        <v>20</v>
      </c>
      <c r="B15571">
        <v>2016</v>
      </c>
      <c r="C15571">
        <v>19</v>
      </c>
      <c r="D15571">
        <v>0</v>
      </c>
      <c r="E15571">
        <v>0</v>
      </c>
    </row>
    <row r="15572" spans="1:5">
      <c r="A15572" t="s">
        <v>21</v>
      </c>
      <c r="B15572">
        <v>2016</v>
      </c>
      <c r="C15572">
        <v>19</v>
      </c>
      <c r="D15572">
        <v>26</v>
      </c>
      <c r="E15572">
        <v>34631</v>
      </c>
    </row>
    <row r="15573" spans="1:5">
      <c r="A15573" t="s">
        <v>22</v>
      </c>
      <c r="B15573">
        <v>2016</v>
      </c>
      <c r="C15573">
        <v>19</v>
      </c>
      <c r="D15573">
        <v>12</v>
      </c>
      <c r="E15573">
        <v>1499</v>
      </c>
    </row>
    <row r="15574" spans="1:5">
      <c r="A15574" t="s">
        <v>23</v>
      </c>
      <c r="B15574">
        <v>2016</v>
      </c>
      <c r="C15574">
        <v>19</v>
      </c>
      <c r="D15574">
        <v>8</v>
      </c>
      <c r="E15574">
        <v>1632</v>
      </c>
    </row>
    <row r="15575" spans="1:5">
      <c r="A15575" t="s">
        <v>24</v>
      </c>
      <c r="B15575">
        <v>2016</v>
      </c>
      <c r="C15575">
        <v>19</v>
      </c>
      <c r="D15575">
        <v>75</v>
      </c>
      <c r="E15575">
        <v>46841</v>
      </c>
    </row>
    <row r="15576" spans="1:5">
      <c r="A15576" t="s">
        <v>25</v>
      </c>
      <c r="B15576">
        <v>2016</v>
      </c>
      <c r="C15576">
        <v>19</v>
      </c>
      <c r="D15576">
        <v>27</v>
      </c>
      <c r="E15576">
        <v>3958</v>
      </c>
    </row>
    <row r="15577" spans="1:5">
      <c r="A15577" t="s">
        <v>26</v>
      </c>
      <c r="B15577">
        <v>2016</v>
      </c>
      <c r="C15577">
        <v>19</v>
      </c>
      <c r="D15577">
        <v>6</v>
      </c>
      <c r="E15577">
        <v>1121</v>
      </c>
    </row>
    <row r="15578" spans="1:5">
      <c r="A15578" t="s">
        <v>27</v>
      </c>
      <c r="B15578">
        <v>2016</v>
      </c>
      <c r="C15578">
        <v>19</v>
      </c>
      <c r="D15578">
        <v>28</v>
      </c>
      <c r="E15578">
        <v>6284</v>
      </c>
    </row>
    <row r="15579" spans="1:5">
      <c r="A15579" t="s">
        <v>28</v>
      </c>
      <c r="B15579">
        <v>2016</v>
      </c>
      <c r="C15579">
        <v>19</v>
      </c>
      <c r="D15579">
        <v>28</v>
      </c>
      <c r="E15579">
        <v>22682</v>
      </c>
    </row>
    <row r="15580" spans="1:5">
      <c r="A15580" t="s">
        <v>29</v>
      </c>
      <c r="B15580">
        <v>2016</v>
      </c>
      <c r="C15580">
        <v>19</v>
      </c>
      <c r="D15580">
        <v>72</v>
      </c>
      <c r="E15580">
        <v>48072</v>
      </c>
    </row>
    <row r="15581" spans="1:5">
      <c r="A15581" t="s">
        <v>30</v>
      </c>
      <c r="B15581">
        <v>2016</v>
      </c>
      <c r="C15581">
        <v>19</v>
      </c>
      <c r="D15581">
        <v>26</v>
      </c>
      <c r="E15581">
        <v>5087</v>
      </c>
    </row>
    <row r="15582" spans="1:5">
      <c r="A15582" t="s">
        <v>31</v>
      </c>
      <c r="B15582">
        <v>2016</v>
      </c>
      <c r="C15582">
        <v>19</v>
      </c>
      <c r="D15582">
        <v>24</v>
      </c>
      <c r="E15582">
        <v>8285</v>
      </c>
    </row>
    <row r="15583" spans="1:5">
      <c r="A15583" t="s">
        <v>32</v>
      </c>
      <c r="B15583">
        <v>2016</v>
      </c>
      <c r="C15583">
        <v>19</v>
      </c>
      <c r="D15583">
        <v>36</v>
      </c>
      <c r="E15583">
        <v>21701</v>
      </c>
    </row>
    <row r="15584" spans="1:5">
      <c r="A15584" t="s">
        <v>33</v>
      </c>
      <c r="B15584">
        <v>2016</v>
      </c>
      <c r="C15584">
        <v>19</v>
      </c>
      <c r="D15584">
        <v>74</v>
      </c>
      <c r="E15584">
        <v>24222</v>
      </c>
    </row>
    <row r="15585" spans="1:5">
      <c r="A15585" t="s">
        <v>34</v>
      </c>
      <c r="B15585">
        <v>2016</v>
      </c>
      <c r="C15585">
        <v>19</v>
      </c>
      <c r="D15585">
        <v>13</v>
      </c>
      <c r="E15585">
        <v>2580</v>
      </c>
    </row>
    <row r="15586" spans="1:5">
      <c r="A15586" t="s">
        <v>35</v>
      </c>
      <c r="B15586">
        <v>2016</v>
      </c>
      <c r="C15586">
        <v>19</v>
      </c>
      <c r="D15586">
        <v>49</v>
      </c>
      <c r="E15586">
        <v>19036</v>
      </c>
    </row>
    <row r="15587" spans="1:5">
      <c r="A15587" t="s">
        <v>36</v>
      </c>
      <c r="B15587">
        <v>2016</v>
      </c>
      <c r="C15587">
        <v>19</v>
      </c>
      <c r="D15587">
        <v>18</v>
      </c>
      <c r="E15587">
        <v>7117</v>
      </c>
    </row>
    <row r="15588" spans="1:5">
      <c r="A15588" t="s">
        <v>37</v>
      </c>
      <c r="B15588">
        <v>2016</v>
      </c>
      <c r="C15588">
        <v>19</v>
      </c>
      <c r="D15588">
        <v>7</v>
      </c>
      <c r="E15588">
        <v>2777</v>
      </c>
    </row>
    <row r="15589" spans="1:5">
      <c r="A15589" t="s">
        <v>38</v>
      </c>
      <c r="B15589">
        <v>2016</v>
      </c>
      <c r="C15589">
        <v>19</v>
      </c>
      <c r="D15589">
        <v>14</v>
      </c>
      <c r="E15589">
        <v>2972</v>
      </c>
    </row>
    <row r="15590" spans="1:5">
      <c r="A15590" t="s">
        <v>39</v>
      </c>
      <c r="B15590">
        <v>2016</v>
      </c>
      <c r="C15590">
        <v>19</v>
      </c>
      <c r="D15590">
        <v>21</v>
      </c>
      <c r="E15590">
        <v>12029</v>
      </c>
    </row>
    <row r="15591" spans="1:5">
      <c r="A15591" t="s">
        <v>40</v>
      </c>
      <c r="B15591">
        <v>2016</v>
      </c>
      <c r="C15591">
        <v>19</v>
      </c>
      <c r="D15591">
        <v>19</v>
      </c>
      <c r="E15591">
        <v>3829</v>
      </c>
    </row>
    <row r="15592" spans="1:5">
      <c r="A15592" t="s">
        <v>41</v>
      </c>
      <c r="B15592">
        <v>2016</v>
      </c>
      <c r="C15592">
        <v>19</v>
      </c>
      <c r="D15592">
        <v>13</v>
      </c>
      <c r="E15592">
        <v>3957</v>
      </c>
    </row>
    <row r="15593" spans="1:5">
      <c r="A15593" t="s">
        <v>42</v>
      </c>
      <c r="B15593">
        <v>2016</v>
      </c>
      <c r="C15593">
        <v>19</v>
      </c>
      <c r="D15593">
        <v>28</v>
      </c>
      <c r="E15593">
        <v>11077</v>
      </c>
    </row>
    <row r="15594" spans="1:5">
      <c r="A15594" t="s">
        <v>43</v>
      </c>
      <c r="B15594">
        <v>2016</v>
      </c>
      <c r="C15594">
        <v>19</v>
      </c>
      <c r="D15594">
        <v>36</v>
      </c>
      <c r="E15594">
        <v>5613</v>
      </c>
    </row>
    <row r="15595" spans="1:5">
      <c r="A15595" t="s">
        <v>44</v>
      </c>
      <c r="B15595">
        <v>2016</v>
      </c>
      <c r="C15595">
        <v>19</v>
      </c>
      <c r="D15595">
        <v>38</v>
      </c>
      <c r="E15595">
        <v>9173</v>
      </c>
    </row>
    <row r="15596" spans="1:5">
      <c r="A15596" t="s">
        <v>45</v>
      </c>
      <c r="B15596">
        <v>2016</v>
      </c>
      <c r="C15596">
        <v>19</v>
      </c>
      <c r="D15596">
        <v>7</v>
      </c>
      <c r="E15596">
        <v>1177</v>
      </c>
    </row>
    <row r="15597" spans="1:5">
      <c r="A15597" t="s">
        <v>46</v>
      </c>
      <c r="B15597">
        <v>2016</v>
      </c>
      <c r="C15597">
        <v>19</v>
      </c>
      <c r="D15597">
        <v>60</v>
      </c>
      <c r="E15597">
        <v>13219</v>
      </c>
    </row>
    <row r="15598" spans="1:5">
      <c r="A15598" t="s">
        <v>47</v>
      </c>
      <c r="B15598">
        <v>2016</v>
      </c>
      <c r="C15598">
        <v>19</v>
      </c>
      <c r="D15598">
        <v>21</v>
      </c>
      <c r="E15598">
        <v>4407</v>
      </c>
    </row>
    <row r="15599" spans="1:5">
      <c r="A15599" t="s">
        <v>48</v>
      </c>
      <c r="B15599">
        <v>2016</v>
      </c>
      <c r="C15599">
        <v>19</v>
      </c>
      <c r="D15599">
        <v>11</v>
      </c>
      <c r="E15599">
        <v>3648</v>
      </c>
    </row>
    <row r="15600" spans="1:5">
      <c r="A15600" t="s">
        <v>49</v>
      </c>
      <c r="B15600">
        <v>2016</v>
      </c>
      <c r="C15600">
        <v>19</v>
      </c>
      <c r="D15600">
        <v>31</v>
      </c>
      <c r="E15600">
        <v>10259</v>
      </c>
    </row>
    <row r="15601" spans="1:5">
      <c r="A15601" t="s">
        <v>50</v>
      </c>
      <c r="B15601">
        <v>2016</v>
      </c>
      <c r="C15601">
        <v>19</v>
      </c>
      <c r="D15601">
        <v>17</v>
      </c>
      <c r="E15601">
        <v>5027</v>
      </c>
    </row>
    <row r="15602" spans="1:5">
      <c r="A15602" t="s">
        <v>51</v>
      </c>
      <c r="B15602">
        <v>2016</v>
      </c>
      <c r="C15602">
        <v>19</v>
      </c>
      <c r="D15602">
        <v>10</v>
      </c>
      <c r="E15602">
        <v>3130</v>
      </c>
    </row>
    <row r="15603" spans="1:5">
      <c r="A15603" t="s">
        <v>52</v>
      </c>
      <c r="B15603">
        <v>2016</v>
      </c>
      <c r="C15603">
        <v>19</v>
      </c>
      <c r="D15603">
        <v>33</v>
      </c>
      <c r="E15603">
        <v>7749</v>
      </c>
    </row>
    <row r="15604" spans="1:5">
      <c r="A15604" t="s">
        <v>53</v>
      </c>
      <c r="B15604">
        <v>2016</v>
      </c>
      <c r="C15604">
        <v>19</v>
      </c>
      <c r="D15604">
        <v>54</v>
      </c>
      <c r="E15604">
        <v>8157</v>
      </c>
    </row>
    <row r="15605" spans="1:5">
      <c r="A15605" t="s">
        <v>54</v>
      </c>
      <c r="B15605">
        <v>2016</v>
      </c>
      <c r="C15605">
        <v>19</v>
      </c>
      <c r="D15605">
        <v>73</v>
      </c>
      <c r="E15605">
        <v>20486</v>
      </c>
    </row>
    <row r="15606" spans="1:5">
      <c r="A15606" t="s">
        <v>55</v>
      </c>
      <c r="B15606">
        <v>2016</v>
      </c>
      <c r="C15606">
        <v>19</v>
      </c>
      <c r="D15606">
        <v>39</v>
      </c>
      <c r="E15606">
        <v>22995</v>
      </c>
    </row>
    <row r="15607" spans="1:5">
      <c r="A15607" t="s">
        <v>56</v>
      </c>
      <c r="B15607">
        <v>2016</v>
      </c>
      <c r="C15607">
        <v>19</v>
      </c>
      <c r="D15607">
        <v>11</v>
      </c>
      <c r="E15607">
        <v>3123</v>
      </c>
    </row>
    <row r="15608" spans="1:5">
      <c r="A15608" t="s">
        <v>57</v>
      </c>
      <c r="B15608">
        <v>2016</v>
      </c>
      <c r="C15608">
        <v>19</v>
      </c>
      <c r="D15608">
        <v>142</v>
      </c>
      <c r="E15608">
        <v>92946</v>
      </c>
    </row>
    <row r="15609" spans="1:5">
      <c r="A15609" t="s">
        <v>58</v>
      </c>
      <c r="B15609">
        <v>2016</v>
      </c>
      <c r="C15609">
        <v>19</v>
      </c>
      <c r="D15609">
        <v>31</v>
      </c>
      <c r="E15609">
        <v>4102</v>
      </c>
    </row>
    <row r="15610" spans="1:5">
      <c r="A15610" t="s">
        <v>59</v>
      </c>
      <c r="B15610">
        <v>2016</v>
      </c>
      <c r="C15610">
        <v>19</v>
      </c>
      <c r="D15610">
        <v>42</v>
      </c>
      <c r="E15610">
        <v>15915</v>
      </c>
    </row>
    <row r="15611" spans="1:5">
      <c r="A15611" t="s">
        <v>60</v>
      </c>
      <c r="B15611">
        <v>2016</v>
      </c>
      <c r="C15611">
        <v>19</v>
      </c>
      <c r="D15611">
        <v>18</v>
      </c>
      <c r="E15611">
        <v>5711</v>
      </c>
    </row>
    <row r="15612" spans="1:5">
      <c r="A15612" t="s">
        <v>61</v>
      </c>
      <c r="B15612">
        <v>2016</v>
      </c>
      <c r="C15612">
        <v>19</v>
      </c>
      <c r="D15612">
        <v>14</v>
      </c>
      <c r="E15612">
        <v>2646</v>
      </c>
    </row>
    <row r="15613" spans="1:5">
      <c r="A15613" t="s">
        <v>64</v>
      </c>
      <c r="B15613">
        <v>2016</v>
      </c>
      <c r="C15613">
        <v>19</v>
      </c>
      <c r="D15613">
        <v>7</v>
      </c>
      <c r="E15613">
        <v>4472</v>
      </c>
    </row>
    <row r="15614" spans="1:5">
      <c r="A15614" t="s">
        <v>63</v>
      </c>
      <c r="B15614">
        <v>2016</v>
      </c>
      <c r="C15614">
        <v>19</v>
      </c>
      <c r="D15614">
        <v>2</v>
      </c>
      <c r="E15614">
        <v>856</v>
      </c>
    </row>
    <row r="15615" spans="1:5">
      <c r="A15615" t="s">
        <v>62</v>
      </c>
      <c r="B15615">
        <v>2016</v>
      </c>
      <c r="C15615">
        <v>19</v>
      </c>
      <c r="D15615">
        <v>89</v>
      </c>
      <c r="E15615">
        <v>99056</v>
      </c>
    </row>
    <row r="15616" spans="1:5">
      <c r="A15616" t="s">
        <v>6</v>
      </c>
      <c r="B15616">
        <v>2016</v>
      </c>
      <c r="C15616">
        <v>20</v>
      </c>
      <c r="D15616">
        <v>22</v>
      </c>
      <c r="E15616">
        <v>6408</v>
      </c>
    </row>
    <row r="15617" spans="1:5">
      <c r="A15617" t="s">
        <v>12</v>
      </c>
      <c r="B15617">
        <v>2016</v>
      </c>
      <c r="C15617">
        <v>20</v>
      </c>
      <c r="D15617">
        <v>4</v>
      </c>
      <c r="E15617">
        <v>1177</v>
      </c>
    </row>
    <row r="15618" spans="1:5">
      <c r="A15618" t="s">
        <v>13</v>
      </c>
      <c r="B15618">
        <v>2016</v>
      </c>
      <c r="C15618">
        <v>20</v>
      </c>
      <c r="D15618">
        <v>56</v>
      </c>
      <c r="E15618">
        <v>19348</v>
      </c>
    </row>
    <row r="15619" spans="1:5">
      <c r="A15619" t="s">
        <v>14</v>
      </c>
      <c r="B15619">
        <v>2016</v>
      </c>
      <c r="C15619">
        <v>20</v>
      </c>
      <c r="D15619">
        <v>7</v>
      </c>
      <c r="E15619">
        <v>2131</v>
      </c>
    </row>
    <row r="15620" spans="1:5">
      <c r="A15620" t="s">
        <v>15</v>
      </c>
      <c r="B15620">
        <v>2016</v>
      </c>
      <c r="C15620">
        <v>20</v>
      </c>
      <c r="D15620">
        <v>102</v>
      </c>
      <c r="E15620">
        <v>35445</v>
      </c>
    </row>
    <row r="15621" spans="1:5">
      <c r="A15621" t="s">
        <v>16</v>
      </c>
      <c r="B15621">
        <v>2016</v>
      </c>
      <c r="C15621">
        <v>20</v>
      </c>
      <c r="D15621">
        <v>6</v>
      </c>
      <c r="E15621">
        <v>3461</v>
      </c>
    </row>
    <row r="15622" spans="1:5">
      <c r="A15622" t="s">
        <v>17</v>
      </c>
      <c r="B15622">
        <v>2016</v>
      </c>
      <c r="C15622">
        <v>20</v>
      </c>
      <c r="D15622">
        <v>10</v>
      </c>
      <c r="E15622">
        <v>845</v>
      </c>
    </row>
    <row r="15623" spans="1:5">
      <c r="A15623" t="s">
        <v>18</v>
      </c>
      <c r="B15623">
        <v>2016</v>
      </c>
      <c r="C15623">
        <v>20</v>
      </c>
      <c r="D15623">
        <v>11</v>
      </c>
      <c r="E15623">
        <v>2667</v>
      </c>
    </row>
    <row r="15624" spans="1:5">
      <c r="A15624" t="s">
        <v>19</v>
      </c>
      <c r="B15624">
        <v>2016</v>
      </c>
      <c r="C15624">
        <v>20</v>
      </c>
      <c r="D15624">
        <v>2</v>
      </c>
      <c r="E15624">
        <v>1550</v>
      </c>
    </row>
    <row r="15625" spans="1:5">
      <c r="A15625" t="s">
        <v>20</v>
      </c>
      <c r="B15625">
        <v>2016</v>
      </c>
      <c r="C15625">
        <v>20</v>
      </c>
      <c r="D15625">
        <v>0</v>
      </c>
      <c r="E15625">
        <v>0</v>
      </c>
    </row>
    <row r="15626" spans="1:5">
      <c r="A15626" t="s">
        <v>21</v>
      </c>
      <c r="B15626">
        <v>2016</v>
      </c>
      <c r="C15626">
        <v>20</v>
      </c>
      <c r="D15626">
        <v>28</v>
      </c>
      <c r="E15626">
        <v>33790</v>
      </c>
    </row>
    <row r="15627" spans="1:5">
      <c r="A15627" t="s">
        <v>22</v>
      </c>
      <c r="B15627">
        <v>2016</v>
      </c>
      <c r="C15627">
        <v>20</v>
      </c>
      <c r="D15627">
        <v>12</v>
      </c>
      <c r="E15627">
        <v>1276</v>
      </c>
    </row>
    <row r="15628" spans="1:5">
      <c r="A15628" t="s">
        <v>23</v>
      </c>
      <c r="B15628">
        <v>2016</v>
      </c>
      <c r="C15628">
        <v>20</v>
      </c>
      <c r="D15628">
        <v>6</v>
      </c>
      <c r="E15628">
        <v>1301</v>
      </c>
    </row>
    <row r="15629" spans="1:5">
      <c r="A15629" t="s">
        <v>24</v>
      </c>
      <c r="B15629">
        <v>2016</v>
      </c>
      <c r="C15629">
        <v>20</v>
      </c>
      <c r="D15629">
        <v>76</v>
      </c>
      <c r="E15629">
        <v>45071</v>
      </c>
    </row>
    <row r="15630" spans="1:5">
      <c r="A15630" t="s">
        <v>25</v>
      </c>
      <c r="B15630">
        <v>2016</v>
      </c>
      <c r="C15630">
        <v>20</v>
      </c>
      <c r="D15630">
        <v>24</v>
      </c>
      <c r="E15630">
        <v>3462</v>
      </c>
    </row>
    <row r="15631" spans="1:5">
      <c r="A15631" t="s">
        <v>26</v>
      </c>
      <c r="B15631">
        <v>2016</v>
      </c>
      <c r="C15631">
        <v>20</v>
      </c>
      <c r="D15631">
        <v>6</v>
      </c>
      <c r="E15631">
        <v>1090</v>
      </c>
    </row>
    <row r="15632" spans="1:5">
      <c r="A15632" t="s">
        <v>27</v>
      </c>
      <c r="B15632">
        <v>2016</v>
      </c>
      <c r="C15632">
        <v>20</v>
      </c>
      <c r="D15632">
        <v>25</v>
      </c>
      <c r="E15632">
        <v>5117</v>
      </c>
    </row>
    <row r="15633" spans="1:5">
      <c r="A15633" t="s">
        <v>28</v>
      </c>
      <c r="B15633">
        <v>2016</v>
      </c>
      <c r="C15633">
        <v>20</v>
      </c>
      <c r="D15633">
        <v>28</v>
      </c>
      <c r="E15633">
        <v>22512</v>
      </c>
    </row>
    <row r="15634" spans="1:5">
      <c r="A15634" t="s">
        <v>29</v>
      </c>
      <c r="B15634">
        <v>2016</v>
      </c>
      <c r="C15634">
        <v>20</v>
      </c>
      <c r="D15634">
        <v>72</v>
      </c>
      <c r="E15634">
        <v>46937</v>
      </c>
    </row>
    <row r="15635" spans="1:5">
      <c r="A15635" t="s">
        <v>30</v>
      </c>
      <c r="B15635">
        <v>2016</v>
      </c>
      <c r="C15635">
        <v>20</v>
      </c>
      <c r="D15635">
        <v>25</v>
      </c>
      <c r="E15635">
        <v>5139</v>
      </c>
    </row>
    <row r="15636" spans="1:5">
      <c r="A15636" t="s">
        <v>31</v>
      </c>
      <c r="B15636">
        <v>2016</v>
      </c>
      <c r="C15636">
        <v>20</v>
      </c>
      <c r="D15636">
        <v>25</v>
      </c>
      <c r="E15636">
        <v>8988</v>
      </c>
    </row>
    <row r="15637" spans="1:5">
      <c r="A15637" t="s">
        <v>32</v>
      </c>
      <c r="B15637">
        <v>2016</v>
      </c>
      <c r="C15637">
        <v>20</v>
      </c>
      <c r="D15637">
        <v>33</v>
      </c>
      <c r="E15637">
        <v>22419</v>
      </c>
    </row>
    <row r="15638" spans="1:5">
      <c r="A15638" t="s">
        <v>33</v>
      </c>
      <c r="B15638">
        <v>2016</v>
      </c>
      <c r="C15638">
        <v>20</v>
      </c>
      <c r="D15638">
        <v>73</v>
      </c>
      <c r="E15638">
        <v>24326</v>
      </c>
    </row>
    <row r="15639" spans="1:5">
      <c r="A15639" t="s">
        <v>34</v>
      </c>
      <c r="B15639">
        <v>2016</v>
      </c>
      <c r="C15639">
        <v>20</v>
      </c>
      <c r="D15639">
        <v>13</v>
      </c>
      <c r="E15639">
        <v>2206</v>
      </c>
    </row>
    <row r="15640" spans="1:5">
      <c r="A15640" t="s">
        <v>35</v>
      </c>
      <c r="B15640">
        <v>2016</v>
      </c>
      <c r="C15640">
        <v>20</v>
      </c>
      <c r="D15640">
        <v>46</v>
      </c>
      <c r="E15640">
        <v>17860</v>
      </c>
    </row>
    <row r="15641" spans="1:5">
      <c r="A15641" t="s">
        <v>36</v>
      </c>
      <c r="B15641">
        <v>2016</v>
      </c>
      <c r="C15641">
        <v>20</v>
      </c>
      <c r="D15641">
        <v>19</v>
      </c>
      <c r="E15641">
        <v>3609</v>
      </c>
    </row>
    <row r="15642" spans="1:5">
      <c r="A15642" t="s">
        <v>37</v>
      </c>
      <c r="B15642">
        <v>2016</v>
      </c>
      <c r="C15642">
        <v>20</v>
      </c>
      <c r="D15642">
        <v>6</v>
      </c>
      <c r="E15642">
        <v>1627</v>
      </c>
    </row>
    <row r="15643" spans="1:5">
      <c r="A15643" t="s">
        <v>38</v>
      </c>
      <c r="B15643">
        <v>2016</v>
      </c>
      <c r="C15643">
        <v>20</v>
      </c>
      <c r="D15643">
        <v>12</v>
      </c>
      <c r="E15643">
        <v>2268</v>
      </c>
    </row>
    <row r="15644" spans="1:5">
      <c r="A15644" t="s">
        <v>39</v>
      </c>
      <c r="B15644">
        <v>2016</v>
      </c>
      <c r="C15644">
        <v>20</v>
      </c>
      <c r="D15644">
        <v>20</v>
      </c>
      <c r="E15644">
        <v>11039</v>
      </c>
    </row>
    <row r="15645" spans="1:5">
      <c r="A15645" t="s">
        <v>40</v>
      </c>
      <c r="B15645">
        <v>2016</v>
      </c>
      <c r="C15645">
        <v>20</v>
      </c>
      <c r="D15645">
        <v>19</v>
      </c>
      <c r="E15645">
        <v>3604</v>
      </c>
    </row>
    <row r="15646" spans="1:5">
      <c r="A15646" t="s">
        <v>41</v>
      </c>
      <c r="B15646">
        <v>2016</v>
      </c>
      <c r="C15646">
        <v>20</v>
      </c>
      <c r="D15646">
        <v>13</v>
      </c>
      <c r="E15646">
        <v>3436</v>
      </c>
    </row>
    <row r="15647" spans="1:5">
      <c r="A15647" t="s">
        <v>42</v>
      </c>
      <c r="B15647">
        <v>2016</v>
      </c>
      <c r="C15647">
        <v>20</v>
      </c>
      <c r="D15647">
        <v>26</v>
      </c>
      <c r="E15647">
        <v>10756</v>
      </c>
    </row>
    <row r="15648" spans="1:5">
      <c r="A15648" t="s">
        <v>43</v>
      </c>
      <c r="B15648">
        <v>2016</v>
      </c>
      <c r="C15648">
        <v>20</v>
      </c>
      <c r="D15648">
        <v>34</v>
      </c>
      <c r="E15648">
        <v>4341</v>
      </c>
    </row>
    <row r="15649" spans="1:5">
      <c r="A15649" t="s">
        <v>44</v>
      </c>
      <c r="B15649">
        <v>2016</v>
      </c>
      <c r="C15649">
        <v>20</v>
      </c>
      <c r="D15649">
        <v>36</v>
      </c>
      <c r="E15649">
        <v>7330</v>
      </c>
    </row>
    <row r="15650" spans="1:5">
      <c r="A15650" t="s">
        <v>45</v>
      </c>
      <c r="B15650">
        <v>2016</v>
      </c>
      <c r="C15650">
        <v>20</v>
      </c>
      <c r="D15650">
        <v>7</v>
      </c>
      <c r="E15650">
        <v>1163</v>
      </c>
    </row>
    <row r="15651" spans="1:5">
      <c r="A15651" t="s">
        <v>46</v>
      </c>
      <c r="B15651">
        <v>2016</v>
      </c>
      <c r="C15651">
        <v>20</v>
      </c>
      <c r="D15651">
        <v>62</v>
      </c>
      <c r="E15651">
        <v>14068</v>
      </c>
    </row>
    <row r="15652" spans="1:5">
      <c r="A15652" t="s">
        <v>47</v>
      </c>
      <c r="B15652">
        <v>2016</v>
      </c>
      <c r="C15652">
        <v>20</v>
      </c>
      <c r="D15652">
        <v>22</v>
      </c>
      <c r="E15652">
        <v>4524</v>
      </c>
    </row>
    <row r="15653" spans="1:5">
      <c r="A15653" t="s">
        <v>48</v>
      </c>
      <c r="B15653">
        <v>2016</v>
      </c>
      <c r="C15653">
        <v>20</v>
      </c>
      <c r="D15653">
        <v>8</v>
      </c>
      <c r="E15653">
        <v>2620</v>
      </c>
    </row>
    <row r="15654" spans="1:5">
      <c r="A15654" t="s">
        <v>49</v>
      </c>
      <c r="B15654">
        <v>2016</v>
      </c>
      <c r="C15654">
        <v>20</v>
      </c>
      <c r="D15654">
        <v>33</v>
      </c>
      <c r="E15654">
        <v>8999</v>
      </c>
    </row>
    <row r="15655" spans="1:5">
      <c r="A15655" t="s">
        <v>50</v>
      </c>
      <c r="B15655">
        <v>2016</v>
      </c>
      <c r="C15655">
        <v>20</v>
      </c>
      <c r="D15655">
        <v>17</v>
      </c>
      <c r="E15655">
        <v>4604</v>
      </c>
    </row>
    <row r="15656" spans="1:5">
      <c r="A15656" t="s">
        <v>51</v>
      </c>
      <c r="B15656">
        <v>2016</v>
      </c>
      <c r="C15656">
        <v>20</v>
      </c>
      <c r="D15656">
        <v>8</v>
      </c>
      <c r="E15656">
        <v>2689</v>
      </c>
    </row>
    <row r="15657" spans="1:5">
      <c r="A15657" t="s">
        <v>52</v>
      </c>
      <c r="B15657">
        <v>2016</v>
      </c>
      <c r="C15657">
        <v>20</v>
      </c>
      <c r="D15657">
        <v>32</v>
      </c>
      <c r="E15657">
        <v>6477</v>
      </c>
    </row>
    <row r="15658" spans="1:5">
      <c r="A15658" t="s">
        <v>53</v>
      </c>
      <c r="B15658">
        <v>2016</v>
      </c>
      <c r="C15658">
        <v>20</v>
      </c>
      <c r="D15658">
        <v>53</v>
      </c>
      <c r="E15658">
        <v>8274</v>
      </c>
    </row>
    <row r="15659" spans="1:5">
      <c r="A15659" t="s">
        <v>54</v>
      </c>
      <c r="B15659">
        <v>2016</v>
      </c>
      <c r="C15659">
        <v>20</v>
      </c>
      <c r="D15659">
        <v>76</v>
      </c>
      <c r="E15659">
        <v>19479</v>
      </c>
    </row>
    <row r="15660" spans="1:5">
      <c r="A15660" t="s">
        <v>55</v>
      </c>
      <c r="B15660">
        <v>2016</v>
      </c>
      <c r="C15660">
        <v>20</v>
      </c>
      <c r="D15660">
        <v>34</v>
      </c>
      <c r="E15660">
        <v>18449</v>
      </c>
    </row>
    <row r="15661" spans="1:5">
      <c r="A15661" t="s">
        <v>56</v>
      </c>
      <c r="B15661">
        <v>2016</v>
      </c>
      <c r="C15661">
        <v>20</v>
      </c>
      <c r="D15661">
        <v>11</v>
      </c>
      <c r="E15661">
        <v>2972</v>
      </c>
    </row>
    <row r="15662" spans="1:5">
      <c r="A15662" t="s">
        <v>57</v>
      </c>
      <c r="B15662">
        <v>2016</v>
      </c>
      <c r="C15662">
        <v>20</v>
      </c>
      <c r="D15662">
        <v>144</v>
      </c>
      <c r="E15662">
        <v>92366</v>
      </c>
    </row>
    <row r="15663" spans="1:5">
      <c r="A15663" t="s">
        <v>58</v>
      </c>
      <c r="B15663">
        <v>2016</v>
      </c>
      <c r="C15663">
        <v>20</v>
      </c>
      <c r="D15663">
        <v>31</v>
      </c>
      <c r="E15663">
        <v>3962</v>
      </c>
    </row>
    <row r="15664" spans="1:5">
      <c r="A15664" t="s">
        <v>59</v>
      </c>
      <c r="B15664">
        <v>2016</v>
      </c>
      <c r="C15664">
        <v>20</v>
      </c>
      <c r="D15664">
        <v>41</v>
      </c>
      <c r="E15664">
        <v>15102</v>
      </c>
    </row>
    <row r="15665" spans="1:5">
      <c r="A15665" t="s">
        <v>60</v>
      </c>
      <c r="B15665">
        <v>2016</v>
      </c>
      <c r="C15665">
        <v>20</v>
      </c>
      <c r="D15665">
        <v>16</v>
      </c>
      <c r="E15665">
        <v>5041</v>
      </c>
    </row>
    <row r="15666" spans="1:5">
      <c r="A15666" t="s">
        <v>61</v>
      </c>
      <c r="B15666">
        <v>2016</v>
      </c>
      <c r="C15666">
        <v>20</v>
      </c>
      <c r="D15666">
        <v>13</v>
      </c>
      <c r="E15666">
        <v>2698</v>
      </c>
    </row>
    <row r="15667" spans="1:5">
      <c r="A15667" t="s">
        <v>64</v>
      </c>
      <c r="B15667">
        <v>2016</v>
      </c>
      <c r="C15667">
        <v>20</v>
      </c>
      <c r="D15667">
        <v>9</v>
      </c>
      <c r="E15667">
        <v>6151</v>
      </c>
    </row>
    <row r="15668" spans="1:5">
      <c r="A15668" t="s">
        <v>63</v>
      </c>
      <c r="B15668">
        <v>2016</v>
      </c>
      <c r="C15668">
        <v>20</v>
      </c>
      <c r="D15668">
        <v>2</v>
      </c>
      <c r="E15668">
        <v>853</v>
      </c>
    </row>
    <row r="15669" spans="1:5">
      <c r="A15669" t="s">
        <v>62</v>
      </c>
      <c r="B15669">
        <v>2016</v>
      </c>
      <c r="C15669">
        <v>20</v>
      </c>
      <c r="D15669">
        <v>87</v>
      </c>
      <c r="E15669">
        <v>99428</v>
      </c>
    </row>
    <row r="15670" spans="1:5">
      <c r="A15670" t="s">
        <v>6</v>
      </c>
      <c r="B15670">
        <v>2016</v>
      </c>
      <c r="C15670">
        <v>21</v>
      </c>
      <c r="D15670">
        <v>22</v>
      </c>
      <c r="E15670">
        <v>5452</v>
      </c>
    </row>
    <row r="15671" spans="1:5">
      <c r="A15671" t="s">
        <v>12</v>
      </c>
      <c r="B15671">
        <v>2016</v>
      </c>
      <c r="C15671">
        <v>21</v>
      </c>
      <c r="D15671">
        <v>5</v>
      </c>
      <c r="E15671">
        <v>1469</v>
      </c>
    </row>
    <row r="15672" spans="1:5">
      <c r="A15672" t="s">
        <v>13</v>
      </c>
      <c r="B15672">
        <v>2016</v>
      </c>
      <c r="C15672">
        <v>21</v>
      </c>
      <c r="D15672">
        <v>54</v>
      </c>
      <c r="E15672">
        <v>21928</v>
      </c>
    </row>
    <row r="15673" spans="1:5">
      <c r="A15673" t="s">
        <v>14</v>
      </c>
      <c r="B15673">
        <v>2016</v>
      </c>
      <c r="C15673">
        <v>21</v>
      </c>
      <c r="D15673">
        <v>6</v>
      </c>
      <c r="E15673">
        <v>1026</v>
      </c>
    </row>
    <row r="15674" spans="1:5">
      <c r="A15674" t="s">
        <v>15</v>
      </c>
      <c r="B15674">
        <v>2016</v>
      </c>
      <c r="C15674">
        <v>21</v>
      </c>
      <c r="D15674">
        <v>99</v>
      </c>
      <c r="E15674">
        <v>35665</v>
      </c>
    </row>
    <row r="15675" spans="1:5">
      <c r="A15675" t="s">
        <v>16</v>
      </c>
      <c r="B15675">
        <v>2016</v>
      </c>
      <c r="C15675">
        <v>21</v>
      </c>
      <c r="D15675">
        <v>6</v>
      </c>
      <c r="E15675">
        <v>3242</v>
      </c>
    </row>
    <row r="15676" spans="1:5">
      <c r="A15676" t="s">
        <v>17</v>
      </c>
      <c r="B15676">
        <v>2016</v>
      </c>
      <c r="C15676">
        <v>21</v>
      </c>
      <c r="D15676">
        <v>11</v>
      </c>
      <c r="E15676">
        <v>722</v>
      </c>
    </row>
    <row r="15677" spans="1:5">
      <c r="A15677" t="s">
        <v>18</v>
      </c>
      <c r="B15677">
        <v>2016</v>
      </c>
      <c r="C15677">
        <v>21</v>
      </c>
      <c r="D15677">
        <v>12</v>
      </c>
      <c r="E15677">
        <v>2939</v>
      </c>
    </row>
    <row r="15678" spans="1:5">
      <c r="A15678" t="s">
        <v>19</v>
      </c>
      <c r="B15678">
        <v>2016</v>
      </c>
      <c r="C15678">
        <v>21</v>
      </c>
      <c r="D15678">
        <v>2</v>
      </c>
      <c r="E15678">
        <v>1802</v>
      </c>
    </row>
    <row r="15679" spans="1:5">
      <c r="A15679" t="s">
        <v>20</v>
      </c>
      <c r="B15679">
        <v>2016</v>
      </c>
      <c r="C15679">
        <v>21</v>
      </c>
      <c r="D15679">
        <v>0</v>
      </c>
      <c r="E15679">
        <v>0</v>
      </c>
    </row>
    <row r="15680" spans="1:5">
      <c r="A15680" t="s">
        <v>21</v>
      </c>
      <c r="B15680">
        <v>2016</v>
      </c>
      <c r="C15680">
        <v>21</v>
      </c>
      <c r="D15680">
        <v>28</v>
      </c>
      <c r="E15680">
        <v>33086</v>
      </c>
    </row>
    <row r="15681" spans="1:5">
      <c r="A15681" t="s">
        <v>22</v>
      </c>
      <c r="B15681">
        <v>2016</v>
      </c>
      <c r="C15681">
        <v>21</v>
      </c>
      <c r="D15681">
        <v>12</v>
      </c>
      <c r="E15681">
        <v>1260</v>
      </c>
    </row>
    <row r="15682" spans="1:5">
      <c r="A15682" t="s">
        <v>23</v>
      </c>
      <c r="B15682">
        <v>2016</v>
      </c>
      <c r="C15682">
        <v>21</v>
      </c>
      <c r="D15682">
        <v>4</v>
      </c>
      <c r="E15682">
        <v>540</v>
      </c>
    </row>
    <row r="15683" spans="1:5">
      <c r="A15683" t="s">
        <v>24</v>
      </c>
      <c r="B15683">
        <v>2016</v>
      </c>
      <c r="C15683">
        <v>21</v>
      </c>
      <c r="D15683">
        <v>69</v>
      </c>
      <c r="E15683">
        <v>40945</v>
      </c>
    </row>
    <row r="15684" spans="1:5">
      <c r="A15684" t="s">
        <v>25</v>
      </c>
      <c r="B15684">
        <v>2016</v>
      </c>
      <c r="C15684">
        <v>21</v>
      </c>
      <c r="D15684">
        <v>19</v>
      </c>
      <c r="E15684">
        <v>2995</v>
      </c>
    </row>
    <row r="15685" spans="1:5">
      <c r="A15685" t="s">
        <v>26</v>
      </c>
      <c r="B15685">
        <v>2016</v>
      </c>
      <c r="C15685">
        <v>21</v>
      </c>
      <c r="D15685">
        <v>6</v>
      </c>
      <c r="E15685">
        <v>1159</v>
      </c>
    </row>
    <row r="15686" spans="1:5">
      <c r="A15686" t="s">
        <v>27</v>
      </c>
      <c r="B15686">
        <v>2016</v>
      </c>
      <c r="C15686">
        <v>21</v>
      </c>
      <c r="D15686">
        <v>16</v>
      </c>
      <c r="E15686">
        <v>4105</v>
      </c>
    </row>
    <row r="15687" spans="1:5">
      <c r="A15687" t="s">
        <v>28</v>
      </c>
      <c r="B15687">
        <v>2016</v>
      </c>
      <c r="C15687">
        <v>21</v>
      </c>
      <c r="D15687">
        <v>22</v>
      </c>
      <c r="E15687">
        <v>19387</v>
      </c>
    </row>
    <row r="15688" spans="1:5">
      <c r="A15688" t="s">
        <v>29</v>
      </c>
      <c r="B15688">
        <v>2016</v>
      </c>
      <c r="C15688">
        <v>21</v>
      </c>
      <c r="D15688">
        <v>73</v>
      </c>
      <c r="E15688">
        <v>46463</v>
      </c>
    </row>
    <row r="15689" spans="1:5">
      <c r="A15689" t="s">
        <v>30</v>
      </c>
      <c r="B15689">
        <v>2016</v>
      </c>
      <c r="C15689">
        <v>21</v>
      </c>
      <c r="D15689">
        <v>24</v>
      </c>
      <c r="E15689">
        <v>4836</v>
      </c>
    </row>
    <row r="15690" spans="1:5">
      <c r="A15690" t="s">
        <v>31</v>
      </c>
      <c r="B15690">
        <v>2016</v>
      </c>
      <c r="C15690">
        <v>21</v>
      </c>
      <c r="D15690">
        <v>20</v>
      </c>
      <c r="E15690">
        <v>7231</v>
      </c>
    </row>
    <row r="15691" spans="1:5">
      <c r="A15691" t="s">
        <v>32</v>
      </c>
      <c r="B15691">
        <v>2016</v>
      </c>
      <c r="C15691">
        <v>21</v>
      </c>
      <c r="D15691">
        <v>28</v>
      </c>
      <c r="E15691">
        <v>21189</v>
      </c>
    </row>
    <row r="15692" spans="1:5">
      <c r="A15692" t="s">
        <v>33</v>
      </c>
      <c r="B15692">
        <v>2016</v>
      </c>
      <c r="C15692">
        <v>21</v>
      </c>
      <c r="D15692">
        <v>68</v>
      </c>
      <c r="E15692">
        <v>18329</v>
      </c>
    </row>
    <row r="15693" spans="1:5">
      <c r="A15693" t="s">
        <v>34</v>
      </c>
      <c r="B15693">
        <v>2016</v>
      </c>
      <c r="C15693">
        <v>21</v>
      </c>
      <c r="D15693">
        <v>13</v>
      </c>
      <c r="E15693">
        <v>2715</v>
      </c>
    </row>
    <row r="15694" spans="1:5">
      <c r="A15694" t="s">
        <v>35</v>
      </c>
      <c r="B15694">
        <v>2016</v>
      </c>
      <c r="C15694">
        <v>21</v>
      </c>
      <c r="D15694">
        <v>44</v>
      </c>
      <c r="E15694">
        <v>17336</v>
      </c>
    </row>
    <row r="15695" spans="1:5">
      <c r="A15695" t="s">
        <v>36</v>
      </c>
      <c r="B15695">
        <v>2016</v>
      </c>
      <c r="C15695">
        <v>21</v>
      </c>
      <c r="D15695">
        <v>13</v>
      </c>
      <c r="E15695">
        <v>2235</v>
      </c>
    </row>
    <row r="15696" spans="1:5">
      <c r="A15696" t="s">
        <v>37</v>
      </c>
      <c r="B15696">
        <v>2016</v>
      </c>
      <c r="C15696">
        <v>21</v>
      </c>
      <c r="D15696">
        <v>6</v>
      </c>
      <c r="E15696">
        <v>1787</v>
      </c>
    </row>
    <row r="15697" spans="1:5">
      <c r="A15697" t="s">
        <v>38</v>
      </c>
      <c r="B15697">
        <v>2016</v>
      </c>
      <c r="C15697">
        <v>21</v>
      </c>
      <c r="D15697">
        <v>10</v>
      </c>
      <c r="E15697">
        <v>1691</v>
      </c>
    </row>
    <row r="15698" spans="1:5">
      <c r="A15698" t="s">
        <v>39</v>
      </c>
      <c r="B15698">
        <v>2016</v>
      </c>
      <c r="C15698">
        <v>21</v>
      </c>
      <c r="D15698">
        <v>24</v>
      </c>
      <c r="E15698">
        <v>14307</v>
      </c>
    </row>
    <row r="15699" spans="1:5">
      <c r="A15699" t="s">
        <v>40</v>
      </c>
      <c r="B15699">
        <v>2016</v>
      </c>
      <c r="C15699">
        <v>21</v>
      </c>
      <c r="D15699">
        <v>19</v>
      </c>
      <c r="E15699">
        <v>4162</v>
      </c>
    </row>
    <row r="15700" spans="1:5">
      <c r="A15700" t="s">
        <v>41</v>
      </c>
      <c r="B15700">
        <v>2016</v>
      </c>
      <c r="C15700">
        <v>21</v>
      </c>
      <c r="D15700">
        <v>13</v>
      </c>
      <c r="E15700">
        <v>3235</v>
      </c>
    </row>
    <row r="15701" spans="1:5">
      <c r="A15701" t="s">
        <v>42</v>
      </c>
      <c r="B15701">
        <v>2016</v>
      </c>
      <c r="C15701">
        <v>21</v>
      </c>
      <c r="D15701">
        <v>20</v>
      </c>
      <c r="E15701">
        <v>7768</v>
      </c>
    </row>
    <row r="15702" spans="1:5">
      <c r="A15702" t="s">
        <v>43</v>
      </c>
      <c r="B15702">
        <v>2016</v>
      </c>
      <c r="C15702">
        <v>21</v>
      </c>
      <c r="D15702">
        <v>30</v>
      </c>
      <c r="E15702">
        <v>2445</v>
      </c>
    </row>
    <row r="15703" spans="1:5">
      <c r="A15703" t="s">
        <v>44</v>
      </c>
      <c r="B15703">
        <v>2016</v>
      </c>
      <c r="C15703">
        <v>21</v>
      </c>
      <c r="D15703">
        <v>27</v>
      </c>
      <c r="E15703">
        <v>5371</v>
      </c>
    </row>
    <row r="15704" spans="1:5">
      <c r="A15704" t="s">
        <v>45</v>
      </c>
      <c r="B15704">
        <v>2016</v>
      </c>
      <c r="C15704">
        <v>21</v>
      </c>
      <c r="D15704">
        <v>7</v>
      </c>
      <c r="E15704">
        <v>1281</v>
      </c>
    </row>
    <row r="15705" spans="1:5">
      <c r="A15705" t="s">
        <v>46</v>
      </c>
      <c r="B15705">
        <v>2016</v>
      </c>
      <c r="C15705">
        <v>21</v>
      </c>
      <c r="D15705">
        <v>46</v>
      </c>
      <c r="E15705">
        <v>11094</v>
      </c>
    </row>
    <row r="15706" spans="1:5">
      <c r="A15706" t="s">
        <v>47</v>
      </c>
      <c r="B15706">
        <v>2016</v>
      </c>
      <c r="C15706">
        <v>21</v>
      </c>
      <c r="D15706">
        <v>16</v>
      </c>
      <c r="E15706">
        <v>2037</v>
      </c>
    </row>
    <row r="15707" spans="1:5">
      <c r="A15707" t="s">
        <v>48</v>
      </c>
      <c r="B15707">
        <v>2016</v>
      </c>
      <c r="C15707">
        <v>21</v>
      </c>
      <c r="D15707">
        <v>7</v>
      </c>
      <c r="E15707">
        <v>2516</v>
      </c>
    </row>
    <row r="15708" spans="1:5">
      <c r="A15708" t="s">
        <v>49</v>
      </c>
      <c r="B15708">
        <v>2016</v>
      </c>
      <c r="C15708">
        <v>21</v>
      </c>
      <c r="D15708">
        <v>32</v>
      </c>
      <c r="E15708">
        <v>10268</v>
      </c>
    </row>
    <row r="15709" spans="1:5">
      <c r="A15709" t="s">
        <v>50</v>
      </c>
      <c r="B15709">
        <v>2016</v>
      </c>
      <c r="C15709">
        <v>21</v>
      </c>
      <c r="D15709">
        <v>15</v>
      </c>
      <c r="E15709">
        <v>3742</v>
      </c>
    </row>
    <row r="15710" spans="1:5">
      <c r="A15710" t="s">
        <v>51</v>
      </c>
      <c r="B15710">
        <v>2016</v>
      </c>
      <c r="C15710">
        <v>21</v>
      </c>
      <c r="D15710">
        <v>8</v>
      </c>
      <c r="E15710">
        <v>2899</v>
      </c>
    </row>
    <row r="15711" spans="1:5">
      <c r="A15711" t="s">
        <v>52</v>
      </c>
      <c r="B15711">
        <v>2016</v>
      </c>
      <c r="C15711">
        <v>21</v>
      </c>
      <c r="D15711">
        <v>24</v>
      </c>
      <c r="E15711">
        <v>4770</v>
      </c>
    </row>
    <row r="15712" spans="1:5">
      <c r="A15712" t="s">
        <v>53</v>
      </c>
      <c r="B15712">
        <v>2016</v>
      </c>
      <c r="C15712">
        <v>21</v>
      </c>
      <c r="D15712">
        <v>50</v>
      </c>
      <c r="E15712">
        <v>7274</v>
      </c>
    </row>
    <row r="15713" spans="1:5">
      <c r="A15713" t="s">
        <v>54</v>
      </c>
      <c r="B15713">
        <v>2016</v>
      </c>
      <c r="C15713">
        <v>21</v>
      </c>
      <c r="D15713">
        <v>74</v>
      </c>
      <c r="E15713">
        <v>18579</v>
      </c>
    </row>
    <row r="15714" spans="1:5">
      <c r="A15714" t="s">
        <v>55</v>
      </c>
      <c r="B15714">
        <v>2016</v>
      </c>
      <c r="C15714">
        <v>21</v>
      </c>
      <c r="D15714">
        <v>28</v>
      </c>
      <c r="E15714">
        <v>16672</v>
      </c>
    </row>
    <row r="15715" spans="1:5">
      <c r="A15715" t="s">
        <v>56</v>
      </c>
      <c r="B15715">
        <v>2016</v>
      </c>
      <c r="C15715">
        <v>21</v>
      </c>
      <c r="D15715">
        <v>7</v>
      </c>
      <c r="E15715">
        <v>1421</v>
      </c>
    </row>
    <row r="15716" spans="1:5">
      <c r="A15716" t="s">
        <v>57</v>
      </c>
      <c r="B15716">
        <v>2016</v>
      </c>
      <c r="C15716">
        <v>21</v>
      </c>
      <c r="D15716">
        <v>139</v>
      </c>
      <c r="E15716">
        <v>90729</v>
      </c>
    </row>
    <row r="15717" spans="1:5">
      <c r="A15717" t="s">
        <v>58</v>
      </c>
      <c r="B15717">
        <v>2016</v>
      </c>
      <c r="C15717">
        <v>21</v>
      </c>
      <c r="D15717">
        <v>25</v>
      </c>
      <c r="E15717">
        <v>2825</v>
      </c>
    </row>
    <row r="15718" spans="1:5">
      <c r="A15718" t="s">
        <v>59</v>
      </c>
      <c r="B15718">
        <v>2016</v>
      </c>
      <c r="C15718">
        <v>21</v>
      </c>
      <c r="D15718">
        <v>32</v>
      </c>
      <c r="E15718">
        <v>13838</v>
      </c>
    </row>
    <row r="15719" spans="1:5">
      <c r="A15719" t="s">
        <v>60</v>
      </c>
      <c r="B15719">
        <v>2016</v>
      </c>
      <c r="C15719">
        <v>21</v>
      </c>
      <c r="D15719">
        <v>18</v>
      </c>
      <c r="E15719">
        <v>2259</v>
      </c>
    </row>
    <row r="15720" spans="1:5">
      <c r="A15720" t="s">
        <v>61</v>
      </c>
      <c r="B15720">
        <v>2016</v>
      </c>
      <c r="C15720">
        <v>21</v>
      </c>
      <c r="D15720">
        <v>13</v>
      </c>
      <c r="E15720">
        <v>2734</v>
      </c>
    </row>
    <row r="15721" spans="1:5">
      <c r="A15721" t="s">
        <v>64</v>
      </c>
      <c r="B15721">
        <v>2016</v>
      </c>
      <c r="C15721">
        <v>21</v>
      </c>
      <c r="D15721">
        <v>7</v>
      </c>
      <c r="E15721">
        <v>4700</v>
      </c>
    </row>
    <row r="15722" spans="1:5">
      <c r="A15722" t="s">
        <v>63</v>
      </c>
      <c r="B15722">
        <v>2016</v>
      </c>
      <c r="C15722">
        <v>21</v>
      </c>
      <c r="D15722">
        <v>2</v>
      </c>
      <c r="E15722">
        <v>784</v>
      </c>
    </row>
    <row r="15723" spans="1:5">
      <c r="A15723" t="s">
        <v>62</v>
      </c>
      <c r="B15723">
        <v>2016</v>
      </c>
      <c r="C15723">
        <v>21</v>
      </c>
      <c r="D15723">
        <v>45</v>
      </c>
      <c r="E15723">
        <v>90550</v>
      </c>
    </row>
    <row r="15724" spans="1:5">
      <c r="A15724" t="s">
        <v>6</v>
      </c>
      <c r="B15724">
        <v>2016</v>
      </c>
      <c r="C15724">
        <v>22</v>
      </c>
      <c r="D15724">
        <v>19</v>
      </c>
      <c r="E15724">
        <v>4354</v>
      </c>
    </row>
    <row r="15725" spans="1:5">
      <c r="A15725" t="s">
        <v>12</v>
      </c>
      <c r="B15725">
        <v>2016</v>
      </c>
      <c r="C15725">
        <v>22</v>
      </c>
      <c r="D15725">
        <v>4</v>
      </c>
      <c r="E15725">
        <v>1095</v>
      </c>
    </row>
    <row r="15726" spans="1:5">
      <c r="A15726" t="s">
        <v>13</v>
      </c>
      <c r="B15726">
        <v>2016</v>
      </c>
      <c r="C15726">
        <v>22</v>
      </c>
      <c r="D15726">
        <v>55</v>
      </c>
      <c r="E15726">
        <v>19919</v>
      </c>
    </row>
    <row r="15727" spans="1:5">
      <c r="A15727" t="s">
        <v>14</v>
      </c>
      <c r="B15727">
        <v>2016</v>
      </c>
      <c r="C15727">
        <v>22</v>
      </c>
      <c r="D15727">
        <v>5</v>
      </c>
      <c r="E15727">
        <v>570</v>
      </c>
    </row>
    <row r="15728" spans="1:5">
      <c r="A15728" t="s">
        <v>15</v>
      </c>
      <c r="B15728">
        <v>2016</v>
      </c>
      <c r="C15728">
        <v>22</v>
      </c>
      <c r="D15728">
        <v>105</v>
      </c>
      <c r="E15728">
        <v>30247</v>
      </c>
    </row>
    <row r="15729" spans="1:5">
      <c r="A15729" t="s">
        <v>16</v>
      </c>
      <c r="B15729">
        <v>2016</v>
      </c>
      <c r="C15729">
        <v>22</v>
      </c>
      <c r="D15729">
        <v>6</v>
      </c>
      <c r="E15729">
        <v>2885</v>
      </c>
    </row>
    <row r="15730" spans="1:5">
      <c r="A15730" t="s">
        <v>17</v>
      </c>
      <c r="B15730">
        <v>2016</v>
      </c>
      <c r="C15730">
        <v>22</v>
      </c>
      <c r="D15730">
        <v>11</v>
      </c>
      <c r="E15730">
        <v>904</v>
      </c>
    </row>
    <row r="15731" spans="1:5">
      <c r="A15731" t="s">
        <v>18</v>
      </c>
      <c r="B15731">
        <v>2016</v>
      </c>
      <c r="C15731">
        <v>22</v>
      </c>
      <c r="D15731">
        <v>12</v>
      </c>
      <c r="E15731">
        <v>2179</v>
      </c>
    </row>
    <row r="15732" spans="1:5">
      <c r="A15732" t="s">
        <v>19</v>
      </c>
      <c r="B15732">
        <v>2016</v>
      </c>
      <c r="C15732">
        <v>22</v>
      </c>
      <c r="D15732">
        <v>2</v>
      </c>
      <c r="E15732">
        <v>1468</v>
      </c>
    </row>
    <row r="15733" spans="1:5">
      <c r="A15733" t="s">
        <v>20</v>
      </c>
      <c r="B15733">
        <v>2016</v>
      </c>
      <c r="C15733">
        <v>22</v>
      </c>
      <c r="D15733">
        <v>0</v>
      </c>
      <c r="E15733">
        <v>0</v>
      </c>
    </row>
    <row r="15734" spans="1:5">
      <c r="A15734" t="s">
        <v>21</v>
      </c>
      <c r="B15734">
        <v>2016</v>
      </c>
      <c r="C15734">
        <v>22</v>
      </c>
      <c r="D15734">
        <v>29</v>
      </c>
      <c r="E15734">
        <v>33364</v>
      </c>
    </row>
    <row r="15735" spans="1:5">
      <c r="A15735" t="s">
        <v>22</v>
      </c>
      <c r="B15735">
        <v>2016</v>
      </c>
      <c r="C15735">
        <v>22</v>
      </c>
      <c r="D15735">
        <v>10</v>
      </c>
      <c r="E15735">
        <v>704</v>
      </c>
    </row>
    <row r="15736" spans="1:5">
      <c r="A15736" t="s">
        <v>23</v>
      </c>
      <c r="B15736">
        <v>2016</v>
      </c>
      <c r="C15736">
        <v>22</v>
      </c>
      <c r="D15736">
        <v>2</v>
      </c>
      <c r="E15736">
        <v>292</v>
      </c>
    </row>
    <row r="15737" spans="1:5">
      <c r="A15737" t="s">
        <v>24</v>
      </c>
      <c r="B15737">
        <v>2016</v>
      </c>
      <c r="C15737">
        <v>22</v>
      </c>
      <c r="D15737">
        <v>66</v>
      </c>
      <c r="E15737">
        <v>37182</v>
      </c>
    </row>
    <row r="15738" spans="1:5">
      <c r="A15738" t="s">
        <v>25</v>
      </c>
      <c r="B15738">
        <v>2016</v>
      </c>
      <c r="C15738">
        <v>22</v>
      </c>
      <c r="D15738">
        <v>19</v>
      </c>
      <c r="E15738">
        <v>2993</v>
      </c>
    </row>
    <row r="15739" spans="1:5">
      <c r="A15739" t="s">
        <v>26</v>
      </c>
      <c r="B15739">
        <v>2016</v>
      </c>
      <c r="C15739">
        <v>22</v>
      </c>
      <c r="D15739">
        <v>6</v>
      </c>
      <c r="E15739">
        <v>869</v>
      </c>
    </row>
    <row r="15740" spans="1:5">
      <c r="A15740" t="s">
        <v>27</v>
      </c>
      <c r="B15740">
        <v>2016</v>
      </c>
      <c r="C15740">
        <v>22</v>
      </c>
      <c r="D15740">
        <v>14</v>
      </c>
      <c r="E15740">
        <v>3010</v>
      </c>
    </row>
    <row r="15741" spans="1:5">
      <c r="A15741" t="s">
        <v>28</v>
      </c>
      <c r="B15741">
        <v>2016</v>
      </c>
      <c r="C15741">
        <v>22</v>
      </c>
      <c r="D15741">
        <v>20</v>
      </c>
      <c r="E15741">
        <v>20885</v>
      </c>
    </row>
    <row r="15742" spans="1:5">
      <c r="A15742" t="s">
        <v>29</v>
      </c>
      <c r="B15742">
        <v>2016</v>
      </c>
      <c r="C15742">
        <v>22</v>
      </c>
      <c r="D15742">
        <v>72</v>
      </c>
      <c r="E15742">
        <v>44917</v>
      </c>
    </row>
    <row r="15743" spans="1:5">
      <c r="A15743" t="s">
        <v>30</v>
      </c>
      <c r="B15743">
        <v>2016</v>
      </c>
      <c r="C15743">
        <v>22</v>
      </c>
      <c r="D15743">
        <v>24</v>
      </c>
      <c r="E15743">
        <v>3804</v>
      </c>
    </row>
    <row r="15744" spans="1:5">
      <c r="A15744" t="s">
        <v>31</v>
      </c>
      <c r="B15744">
        <v>2016</v>
      </c>
      <c r="C15744">
        <v>22</v>
      </c>
      <c r="D15744">
        <v>18</v>
      </c>
      <c r="E15744">
        <v>5327</v>
      </c>
    </row>
    <row r="15745" spans="1:5">
      <c r="A15745" t="s">
        <v>32</v>
      </c>
      <c r="B15745">
        <v>2016</v>
      </c>
      <c r="C15745">
        <v>22</v>
      </c>
      <c r="D15745">
        <v>26</v>
      </c>
      <c r="E15745">
        <v>17004</v>
      </c>
    </row>
    <row r="15746" spans="1:5">
      <c r="A15746" t="s">
        <v>33</v>
      </c>
      <c r="B15746">
        <v>2016</v>
      </c>
      <c r="C15746">
        <v>22</v>
      </c>
      <c r="D15746">
        <v>69</v>
      </c>
      <c r="E15746">
        <v>16579</v>
      </c>
    </row>
    <row r="15747" spans="1:5">
      <c r="A15747" t="s">
        <v>34</v>
      </c>
      <c r="B15747">
        <v>2016</v>
      </c>
      <c r="C15747">
        <v>22</v>
      </c>
      <c r="D15747">
        <v>11</v>
      </c>
      <c r="E15747">
        <v>1954</v>
      </c>
    </row>
    <row r="15748" spans="1:5">
      <c r="A15748" t="s">
        <v>35</v>
      </c>
      <c r="B15748">
        <v>2016</v>
      </c>
      <c r="C15748">
        <v>22</v>
      </c>
      <c r="D15748">
        <v>47</v>
      </c>
      <c r="E15748">
        <v>17538</v>
      </c>
    </row>
    <row r="15749" spans="1:5">
      <c r="A15749" t="s">
        <v>36</v>
      </c>
      <c r="B15749">
        <v>2016</v>
      </c>
      <c r="C15749">
        <v>22</v>
      </c>
      <c r="D15749">
        <v>16</v>
      </c>
      <c r="E15749">
        <v>2249</v>
      </c>
    </row>
    <row r="15750" spans="1:5">
      <c r="A15750" t="s">
        <v>37</v>
      </c>
      <c r="B15750">
        <v>2016</v>
      </c>
      <c r="C15750">
        <v>22</v>
      </c>
      <c r="D15750">
        <v>6</v>
      </c>
      <c r="E15750">
        <v>1348</v>
      </c>
    </row>
    <row r="15751" spans="1:5">
      <c r="A15751" t="s">
        <v>38</v>
      </c>
      <c r="B15751">
        <v>2016</v>
      </c>
      <c r="C15751">
        <v>22</v>
      </c>
      <c r="D15751">
        <v>10</v>
      </c>
      <c r="E15751">
        <v>1418</v>
      </c>
    </row>
    <row r="15752" spans="1:5">
      <c r="A15752" t="s">
        <v>39</v>
      </c>
      <c r="B15752">
        <v>2016</v>
      </c>
      <c r="C15752">
        <v>22</v>
      </c>
      <c r="D15752">
        <v>23</v>
      </c>
      <c r="E15752">
        <v>10633</v>
      </c>
    </row>
    <row r="15753" spans="1:5">
      <c r="A15753" t="s">
        <v>40</v>
      </c>
      <c r="B15753">
        <v>2016</v>
      </c>
      <c r="C15753">
        <v>22</v>
      </c>
      <c r="D15753">
        <v>19</v>
      </c>
      <c r="E15753">
        <v>3166</v>
      </c>
    </row>
    <row r="15754" spans="1:5">
      <c r="A15754" t="s">
        <v>41</v>
      </c>
      <c r="B15754">
        <v>2016</v>
      </c>
      <c r="C15754">
        <v>22</v>
      </c>
      <c r="D15754">
        <v>14</v>
      </c>
      <c r="E15754">
        <v>1832</v>
      </c>
    </row>
    <row r="15755" spans="1:5">
      <c r="A15755" t="s">
        <v>42</v>
      </c>
      <c r="B15755">
        <v>2016</v>
      </c>
      <c r="C15755">
        <v>22</v>
      </c>
      <c r="D15755">
        <v>16</v>
      </c>
      <c r="E15755">
        <v>5176</v>
      </c>
    </row>
    <row r="15756" spans="1:5">
      <c r="A15756" t="s">
        <v>43</v>
      </c>
      <c r="B15756">
        <v>2016</v>
      </c>
      <c r="C15756">
        <v>22</v>
      </c>
      <c r="D15756">
        <v>32</v>
      </c>
      <c r="E15756">
        <v>1965</v>
      </c>
    </row>
    <row r="15757" spans="1:5">
      <c r="A15757" t="s">
        <v>44</v>
      </c>
      <c r="B15757">
        <v>2016</v>
      </c>
      <c r="C15757">
        <v>22</v>
      </c>
      <c r="D15757">
        <v>25</v>
      </c>
      <c r="E15757">
        <v>4989</v>
      </c>
    </row>
    <row r="15758" spans="1:5">
      <c r="A15758" t="s">
        <v>45</v>
      </c>
      <c r="B15758">
        <v>2016</v>
      </c>
      <c r="C15758">
        <v>22</v>
      </c>
      <c r="D15758">
        <v>7</v>
      </c>
      <c r="E15758">
        <v>1092</v>
      </c>
    </row>
    <row r="15759" spans="1:5">
      <c r="A15759" t="s">
        <v>46</v>
      </c>
      <c r="B15759">
        <v>2016</v>
      </c>
      <c r="C15759">
        <v>22</v>
      </c>
      <c r="D15759">
        <v>48</v>
      </c>
      <c r="E15759">
        <v>8508</v>
      </c>
    </row>
    <row r="15760" spans="1:5">
      <c r="A15760" t="s">
        <v>47</v>
      </c>
      <c r="B15760">
        <v>2016</v>
      </c>
      <c r="C15760">
        <v>22</v>
      </c>
      <c r="D15760">
        <v>17</v>
      </c>
      <c r="E15760">
        <v>3597</v>
      </c>
    </row>
    <row r="15761" spans="1:5">
      <c r="A15761" t="s">
        <v>48</v>
      </c>
      <c r="B15761">
        <v>2016</v>
      </c>
      <c r="C15761">
        <v>22</v>
      </c>
      <c r="D15761">
        <v>7</v>
      </c>
      <c r="E15761">
        <v>2105</v>
      </c>
    </row>
    <row r="15762" spans="1:5">
      <c r="A15762" t="s">
        <v>49</v>
      </c>
      <c r="B15762">
        <v>2016</v>
      </c>
      <c r="C15762">
        <v>22</v>
      </c>
      <c r="D15762">
        <v>33</v>
      </c>
      <c r="E15762">
        <v>9060</v>
      </c>
    </row>
    <row r="15763" spans="1:5">
      <c r="A15763" t="s">
        <v>50</v>
      </c>
      <c r="B15763">
        <v>2016</v>
      </c>
      <c r="C15763">
        <v>22</v>
      </c>
      <c r="D15763">
        <v>16</v>
      </c>
      <c r="E15763">
        <v>3131</v>
      </c>
    </row>
    <row r="15764" spans="1:5">
      <c r="A15764" t="s">
        <v>51</v>
      </c>
      <c r="B15764">
        <v>2016</v>
      </c>
      <c r="C15764">
        <v>22</v>
      </c>
      <c r="D15764">
        <v>7</v>
      </c>
      <c r="E15764">
        <v>2460</v>
      </c>
    </row>
    <row r="15765" spans="1:5">
      <c r="A15765" t="s">
        <v>52</v>
      </c>
      <c r="B15765">
        <v>2016</v>
      </c>
      <c r="C15765">
        <v>22</v>
      </c>
      <c r="D15765">
        <v>24</v>
      </c>
      <c r="E15765">
        <v>4204</v>
      </c>
    </row>
    <row r="15766" spans="1:5">
      <c r="A15766" t="s">
        <v>53</v>
      </c>
      <c r="B15766">
        <v>2016</v>
      </c>
      <c r="C15766">
        <v>22</v>
      </c>
      <c r="D15766">
        <v>50</v>
      </c>
      <c r="E15766">
        <v>5892</v>
      </c>
    </row>
    <row r="15767" spans="1:5">
      <c r="A15767" t="s">
        <v>54</v>
      </c>
      <c r="B15767">
        <v>2016</v>
      </c>
      <c r="C15767">
        <v>22</v>
      </c>
      <c r="D15767">
        <v>72</v>
      </c>
      <c r="E15767">
        <v>15966</v>
      </c>
    </row>
    <row r="15768" spans="1:5">
      <c r="A15768" t="s">
        <v>55</v>
      </c>
      <c r="B15768">
        <v>2016</v>
      </c>
      <c r="C15768">
        <v>22</v>
      </c>
      <c r="D15768">
        <v>31</v>
      </c>
      <c r="E15768">
        <v>14142</v>
      </c>
    </row>
    <row r="15769" spans="1:5">
      <c r="A15769" t="s">
        <v>56</v>
      </c>
      <c r="B15769">
        <v>2016</v>
      </c>
      <c r="C15769">
        <v>22</v>
      </c>
      <c r="D15769">
        <v>8</v>
      </c>
      <c r="E15769">
        <v>1442</v>
      </c>
    </row>
    <row r="15770" spans="1:5">
      <c r="A15770" t="s">
        <v>57</v>
      </c>
      <c r="B15770">
        <v>2016</v>
      </c>
      <c r="C15770">
        <v>22</v>
      </c>
      <c r="D15770">
        <v>139</v>
      </c>
      <c r="E15770">
        <v>92286</v>
      </c>
    </row>
    <row r="15771" spans="1:5">
      <c r="A15771" t="s">
        <v>58</v>
      </c>
      <c r="B15771">
        <v>2016</v>
      </c>
      <c r="C15771">
        <v>22</v>
      </c>
      <c r="D15771">
        <v>24</v>
      </c>
      <c r="E15771">
        <v>2674</v>
      </c>
    </row>
    <row r="15772" spans="1:5">
      <c r="A15772" t="s">
        <v>59</v>
      </c>
      <c r="B15772">
        <v>2016</v>
      </c>
      <c r="C15772">
        <v>22</v>
      </c>
      <c r="D15772">
        <v>35</v>
      </c>
      <c r="E15772">
        <v>12614</v>
      </c>
    </row>
    <row r="15773" spans="1:5">
      <c r="A15773" t="s">
        <v>60</v>
      </c>
      <c r="B15773">
        <v>2016</v>
      </c>
      <c r="C15773">
        <v>22</v>
      </c>
      <c r="D15773">
        <v>20</v>
      </c>
      <c r="E15773">
        <v>4161</v>
      </c>
    </row>
    <row r="15774" spans="1:5">
      <c r="A15774" t="s">
        <v>61</v>
      </c>
      <c r="B15774">
        <v>2016</v>
      </c>
      <c r="C15774">
        <v>22</v>
      </c>
      <c r="D15774">
        <v>14</v>
      </c>
      <c r="E15774">
        <v>2257</v>
      </c>
    </row>
    <row r="15775" spans="1:5">
      <c r="A15775" t="s">
        <v>64</v>
      </c>
      <c r="B15775">
        <v>2016</v>
      </c>
      <c r="C15775">
        <v>22</v>
      </c>
      <c r="D15775">
        <v>9</v>
      </c>
      <c r="E15775">
        <v>5581</v>
      </c>
    </row>
    <row r="15776" spans="1:5">
      <c r="A15776" t="s">
        <v>63</v>
      </c>
      <c r="B15776">
        <v>2016</v>
      </c>
      <c r="C15776">
        <v>22</v>
      </c>
      <c r="D15776">
        <v>2</v>
      </c>
      <c r="E15776">
        <v>720</v>
      </c>
    </row>
    <row r="15777" spans="1:5">
      <c r="A15777" t="s">
        <v>62</v>
      </c>
      <c r="B15777">
        <v>2016</v>
      </c>
      <c r="C15777">
        <v>22</v>
      </c>
      <c r="D15777">
        <v>87</v>
      </c>
      <c r="E15777">
        <v>97831</v>
      </c>
    </row>
    <row r="15778" spans="1:5">
      <c r="A15778" t="s">
        <v>6</v>
      </c>
      <c r="B15778">
        <v>2016</v>
      </c>
      <c r="C15778">
        <v>23</v>
      </c>
      <c r="D15778">
        <v>21</v>
      </c>
      <c r="E15778">
        <v>5639</v>
      </c>
    </row>
    <row r="15779" spans="1:5">
      <c r="A15779" t="s">
        <v>12</v>
      </c>
      <c r="B15779">
        <v>2016</v>
      </c>
      <c r="C15779">
        <v>23</v>
      </c>
      <c r="D15779">
        <v>4</v>
      </c>
      <c r="E15779">
        <v>1145</v>
      </c>
    </row>
    <row r="15780" spans="1:5">
      <c r="A15780" t="s">
        <v>13</v>
      </c>
      <c r="B15780">
        <v>2016</v>
      </c>
      <c r="C15780">
        <v>23</v>
      </c>
      <c r="D15780">
        <v>54</v>
      </c>
      <c r="E15780">
        <v>23206</v>
      </c>
    </row>
    <row r="15781" spans="1:5">
      <c r="A15781" t="s">
        <v>14</v>
      </c>
      <c r="B15781">
        <v>2016</v>
      </c>
      <c r="C15781">
        <v>23</v>
      </c>
      <c r="D15781">
        <v>5</v>
      </c>
      <c r="E15781">
        <v>915</v>
      </c>
    </row>
    <row r="15782" spans="1:5">
      <c r="A15782" t="s">
        <v>15</v>
      </c>
      <c r="B15782">
        <v>2016</v>
      </c>
      <c r="C15782">
        <v>23</v>
      </c>
      <c r="D15782">
        <v>97</v>
      </c>
      <c r="E15782">
        <v>32194</v>
      </c>
    </row>
    <row r="15783" spans="1:5">
      <c r="A15783" t="s">
        <v>16</v>
      </c>
      <c r="B15783">
        <v>2016</v>
      </c>
      <c r="C15783">
        <v>23</v>
      </c>
      <c r="D15783">
        <v>7</v>
      </c>
      <c r="E15783">
        <v>3292</v>
      </c>
    </row>
    <row r="15784" spans="1:5">
      <c r="A15784" t="s">
        <v>17</v>
      </c>
      <c r="B15784">
        <v>2016</v>
      </c>
      <c r="C15784">
        <v>23</v>
      </c>
      <c r="D15784">
        <v>11</v>
      </c>
      <c r="E15784">
        <v>816</v>
      </c>
    </row>
    <row r="15785" spans="1:5">
      <c r="A15785" t="s">
        <v>18</v>
      </c>
      <c r="B15785">
        <v>2016</v>
      </c>
      <c r="C15785">
        <v>23</v>
      </c>
      <c r="D15785">
        <v>12</v>
      </c>
      <c r="E15785">
        <v>2973</v>
      </c>
    </row>
    <row r="15786" spans="1:5">
      <c r="A15786" t="s">
        <v>19</v>
      </c>
      <c r="B15786">
        <v>2016</v>
      </c>
      <c r="C15786">
        <v>23</v>
      </c>
      <c r="D15786">
        <v>2</v>
      </c>
      <c r="E15786">
        <v>1829</v>
      </c>
    </row>
    <row r="15787" spans="1:5">
      <c r="A15787" t="s">
        <v>20</v>
      </c>
      <c r="B15787">
        <v>2016</v>
      </c>
      <c r="C15787">
        <v>23</v>
      </c>
      <c r="D15787">
        <v>0</v>
      </c>
      <c r="E15787">
        <v>0</v>
      </c>
    </row>
    <row r="15788" spans="1:5">
      <c r="A15788" t="s">
        <v>21</v>
      </c>
      <c r="B15788">
        <v>2016</v>
      </c>
      <c r="C15788">
        <v>23</v>
      </c>
      <c r="D15788">
        <v>29</v>
      </c>
      <c r="E15788">
        <v>34534</v>
      </c>
    </row>
    <row r="15789" spans="1:5">
      <c r="A15789" t="s">
        <v>22</v>
      </c>
      <c r="B15789">
        <v>2016</v>
      </c>
      <c r="C15789">
        <v>23</v>
      </c>
      <c r="D15789">
        <v>11</v>
      </c>
      <c r="E15789">
        <v>744</v>
      </c>
    </row>
    <row r="15790" spans="1:5">
      <c r="A15790" t="s">
        <v>23</v>
      </c>
      <c r="B15790">
        <v>2016</v>
      </c>
      <c r="C15790">
        <v>23</v>
      </c>
      <c r="D15790">
        <v>2</v>
      </c>
      <c r="E15790">
        <v>398</v>
      </c>
    </row>
    <row r="15791" spans="1:5">
      <c r="A15791" t="s">
        <v>24</v>
      </c>
      <c r="B15791">
        <v>2016</v>
      </c>
      <c r="C15791">
        <v>23</v>
      </c>
      <c r="D15791">
        <v>64</v>
      </c>
      <c r="E15791">
        <v>39419</v>
      </c>
    </row>
    <row r="15792" spans="1:5">
      <c r="A15792" t="s">
        <v>25</v>
      </c>
      <c r="B15792">
        <v>2016</v>
      </c>
      <c r="C15792">
        <v>23</v>
      </c>
      <c r="D15792">
        <v>19</v>
      </c>
      <c r="E15792">
        <v>3137</v>
      </c>
    </row>
    <row r="15793" spans="1:5">
      <c r="A15793" t="s">
        <v>26</v>
      </c>
      <c r="B15793">
        <v>2016</v>
      </c>
      <c r="C15793">
        <v>23</v>
      </c>
      <c r="D15793">
        <v>3</v>
      </c>
      <c r="E15793">
        <v>389</v>
      </c>
    </row>
    <row r="15794" spans="1:5">
      <c r="A15794" t="s">
        <v>27</v>
      </c>
      <c r="B15794">
        <v>2016</v>
      </c>
      <c r="C15794">
        <v>23</v>
      </c>
      <c r="D15794">
        <v>13</v>
      </c>
      <c r="E15794">
        <v>2974</v>
      </c>
    </row>
    <row r="15795" spans="1:5">
      <c r="A15795" t="s">
        <v>28</v>
      </c>
      <c r="B15795">
        <v>2016</v>
      </c>
      <c r="C15795">
        <v>23</v>
      </c>
      <c r="D15795">
        <v>20</v>
      </c>
      <c r="E15795">
        <v>18711</v>
      </c>
    </row>
    <row r="15796" spans="1:5">
      <c r="A15796" t="s">
        <v>29</v>
      </c>
      <c r="B15796">
        <v>2016</v>
      </c>
      <c r="C15796">
        <v>23</v>
      </c>
      <c r="D15796">
        <v>72</v>
      </c>
      <c r="E15796">
        <v>45442</v>
      </c>
    </row>
    <row r="15797" spans="1:5">
      <c r="A15797" t="s">
        <v>30</v>
      </c>
      <c r="B15797">
        <v>2016</v>
      </c>
      <c r="C15797">
        <v>23</v>
      </c>
      <c r="D15797">
        <v>24</v>
      </c>
      <c r="E15797">
        <v>4684</v>
      </c>
    </row>
    <row r="15798" spans="1:5">
      <c r="A15798" t="s">
        <v>31</v>
      </c>
      <c r="B15798">
        <v>2016</v>
      </c>
      <c r="C15798">
        <v>23</v>
      </c>
      <c r="D15798">
        <v>18</v>
      </c>
      <c r="E15798">
        <v>6424</v>
      </c>
    </row>
    <row r="15799" spans="1:5">
      <c r="A15799" t="s">
        <v>32</v>
      </c>
      <c r="B15799">
        <v>2016</v>
      </c>
      <c r="C15799">
        <v>23</v>
      </c>
      <c r="D15799">
        <v>25</v>
      </c>
      <c r="E15799">
        <v>19713</v>
      </c>
    </row>
    <row r="15800" spans="1:5">
      <c r="A15800" t="s">
        <v>33</v>
      </c>
      <c r="B15800">
        <v>2016</v>
      </c>
      <c r="C15800">
        <v>23</v>
      </c>
      <c r="D15800">
        <v>68</v>
      </c>
      <c r="E15800">
        <v>18465</v>
      </c>
    </row>
    <row r="15801" spans="1:5">
      <c r="A15801" t="s">
        <v>34</v>
      </c>
      <c r="B15801">
        <v>2016</v>
      </c>
      <c r="C15801">
        <v>23</v>
      </c>
      <c r="D15801">
        <v>13</v>
      </c>
      <c r="E15801">
        <v>2147</v>
      </c>
    </row>
    <row r="15802" spans="1:5">
      <c r="A15802" t="s">
        <v>35</v>
      </c>
      <c r="B15802">
        <v>2016</v>
      </c>
      <c r="C15802">
        <v>23</v>
      </c>
      <c r="D15802">
        <v>48</v>
      </c>
      <c r="E15802">
        <v>18180</v>
      </c>
    </row>
    <row r="15803" spans="1:5">
      <c r="A15803" t="s">
        <v>36</v>
      </c>
      <c r="B15803">
        <v>2016</v>
      </c>
      <c r="C15803">
        <v>23</v>
      </c>
      <c r="D15803">
        <v>16</v>
      </c>
      <c r="E15803">
        <v>2394</v>
      </c>
    </row>
    <row r="15804" spans="1:5">
      <c r="A15804" t="s">
        <v>37</v>
      </c>
      <c r="B15804">
        <v>2016</v>
      </c>
      <c r="C15804">
        <v>23</v>
      </c>
      <c r="D15804">
        <v>4</v>
      </c>
      <c r="E15804">
        <v>1604</v>
      </c>
    </row>
    <row r="15805" spans="1:5">
      <c r="A15805" t="s">
        <v>38</v>
      </c>
      <c r="B15805">
        <v>2016</v>
      </c>
      <c r="C15805">
        <v>23</v>
      </c>
      <c r="D15805">
        <v>10</v>
      </c>
      <c r="E15805">
        <v>1826</v>
      </c>
    </row>
    <row r="15806" spans="1:5">
      <c r="A15806" t="s">
        <v>39</v>
      </c>
      <c r="B15806">
        <v>2016</v>
      </c>
      <c r="C15806">
        <v>23</v>
      </c>
      <c r="D15806">
        <v>20</v>
      </c>
      <c r="E15806">
        <v>11505</v>
      </c>
    </row>
    <row r="15807" spans="1:5">
      <c r="A15807" t="s">
        <v>40</v>
      </c>
      <c r="B15807">
        <v>2016</v>
      </c>
      <c r="C15807">
        <v>23</v>
      </c>
      <c r="D15807">
        <v>16</v>
      </c>
      <c r="E15807">
        <v>2951</v>
      </c>
    </row>
    <row r="15808" spans="1:5">
      <c r="A15808" t="s">
        <v>41</v>
      </c>
      <c r="B15808">
        <v>2016</v>
      </c>
      <c r="C15808">
        <v>23</v>
      </c>
      <c r="D15808">
        <v>13</v>
      </c>
      <c r="E15808">
        <v>1847</v>
      </c>
    </row>
    <row r="15809" spans="1:5">
      <c r="A15809" t="s">
        <v>42</v>
      </c>
      <c r="B15809">
        <v>2016</v>
      </c>
      <c r="C15809">
        <v>23</v>
      </c>
      <c r="D15809">
        <v>19</v>
      </c>
      <c r="E15809">
        <v>6386</v>
      </c>
    </row>
    <row r="15810" spans="1:5">
      <c r="A15810" t="s">
        <v>43</v>
      </c>
      <c r="B15810">
        <v>2016</v>
      </c>
      <c r="C15810">
        <v>23</v>
      </c>
      <c r="D15810">
        <v>32</v>
      </c>
      <c r="E15810">
        <v>2372</v>
      </c>
    </row>
    <row r="15811" spans="1:5">
      <c r="A15811" t="s">
        <v>44</v>
      </c>
      <c r="B15811">
        <v>2016</v>
      </c>
      <c r="C15811">
        <v>23</v>
      </c>
      <c r="D15811">
        <v>25</v>
      </c>
      <c r="E15811">
        <v>5587</v>
      </c>
    </row>
    <row r="15812" spans="1:5">
      <c r="A15812" t="s">
        <v>45</v>
      </c>
      <c r="B15812">
        <v>2016</v>
      </c>
      <c r="C15812">
        <v>23</v>
      </c>
      <c r="D15812">
        <v>6</v>
      </c>
      <c r="E15812">
        <v>1010</v>
      </c>
    </row>
    <row r="15813" spans="1:5">
      <c r="A15813" t="s">
        <v>46</v>
      </c>
      <c r="B15813">
        <v>2016</v>
      </c>
      <c r="C15813">
        <v>23</v>
      </c>
      <c r="D15813">
        <v>47</v>
      </c>
      <c r="E15813">
        <v>10177</v>
      </c>
    </row>
    <row r="15814" spans="1:5">
      <c r="A15814" t="s">
        <v>47</v>
      </c>
      <c r="B15814">
        <v>2016</v>
      </c>
      <c r="C15814">
        <v>23</v>
      </c>
      <c r="D15814">
        <v>16</v>
      </c>
      <c r="E15814">
        <v>3576</v>
      </c>
    </row>
    <row r="15815" spans="1:5">
      <c r="A15815" t="s">
        <v>48</v>
      </c>
      <c r="B15815">
        <v>2016</v>
      </c>
      <c r="C15815">
        <v>23</v>
      </c>
      <c r="D15815">
        <v>7</v>
      </c>
      <c r="E15815">
        <v>2249</v>
      </c>
    </row>
    <row r="15816" spans="1:5">
      <c r="A15816" t="s">
        <v>49</v>
      </c>
      <c r="B15816">
        <v>2016</v>
      </c>
      <c r="C15816">
        <v>23</v>
      </c>
      <c r="D15816">
        <v>35</v>
      </c>
      <c r="E15816">
        <v>9324</v>
      </c>
    </row>
    <row r="15817" spans="1:5">
      <c r="A15817" t="s">
        <v>50</v>
      </c>
      <c r="B15817">
        <v>2016</v>
      </c>
      <c r="C15817">
        <v>23</v>
      </c>
      <c r="D15817">
        <v>16</v>
      </c>
      <c r="E15817">
        <v>3557</v>
      </c>
    </row>
    <row r="15818" spans="1:5">
      <c r="A15818" t="s">
        <v>51</v>
      </c>
      <c r="B15818">
        <v>2016</v>
      </c>
      <c r="C15818">
        <v>23</v>
      </c>
      <c r="D15818">
        <v>8</v>
      </c>
      <c r="E15818">
        <v>2681</v>
      </c>
    </row>
    <row r="15819" spans="1:5">
      <c r="A15819" t="s">
        <v>52</v>
      </c>
      <c r="B15819">
        <v>2016</v>
      </c>
      <c r="C15819">
        <v>23</v>
      </c>
      <c r="D15819">
        <v>25</v>
      </c>
      <c r="E15819">
        <v>4778</v>
      </c>
    </row>
    <row r="15820" spans="1:5">
      <c r="A15820" t="s">
        <v>53</v>
      </c>
      <c r="B15820">
        <v>2016</v>
      </c>
      <c r="C15820">
        <v>23</v>
      </c>
      <c r="D15820">
        <v>50</v>
      </c>
      <c r="E15820">
        <v>6304</v>
      </c>
    </row>
    <row r="15821" spans="1:5">
      <c r="A15821" t="s">
        <v>54</v>
      </c>
      <c r="B15821">
        <v>2016</v>
      </c>
      <c r="C15821">
        <v>23</v>
      </c>
      <c r="D15821">
        <v>49</v>
      </c>
      <c r="E15821">
        <v>13852</v>
      </c>
    </row>
    <row r="15822" spans="1:5">
      <c r="A15822" t="s">
        <v>55</v>
      </c>
      <c r="B15822">
        <v>2016</v>
      </c>
      <c r="C15822">
        <v>23</v>
      </c>
      <c r="D15822">
        <v>38</v>
      </c>
      <c r="E15822">
        <v>22146</v>
      </c>
    </row>
    <row r="15823" spans="1:5">
      <c r="A15823" t="s">
        <v>56</v>
      </c>
      <c r="B15823">
        <v>2016</v>
      </c>
      <c r="C15823">
        <v>23</v>
      </c>
      <c r="D15823">
        <v>8</v>
      </c>
      <c r="E15823">
        <v>1601</v>
      </c>
    </row>
    <row r="15824" spans="1:5">
      <c r="A15824" t="s">
        <v>57</v>
      </c>
      <c r="B15824">
        <v>2016</v>
      </c>
      <c r="C15824">
        <v>23</v>
      </c>
      <c r="D15824">
        <v>137</v>
      </c>
      <c r="E15824">
        <v>91223</v>
      </c>
    </row>
    <row r="15825" spans="1:5">
      <c r="A15825" t="s">
        <v>58</v>
      </c>
      <c r="B15825">
        <v>2016</v>
      </c>
      <c r="C15825">
        <v>23</v>
      </c>
      <c r="D15825">
        <v>24</v>
      </c>
      <c r="E15825">
        <v>3250</v>
      </c>
    </row>
    <row r="15826" spans="1:5">
      <c r="A15826" t="s">
        <v>59</v>
      </c>
      <c r="B15826">
        <v>2016</v>
      </c>
      <c r="C15826">
        <v>23</v>
      </c>
      <c r="D15826">
        <v>37</v>
      </c>
      <c r="E15826">
        <v>14361</v>
      </c>
    </row>
    <row r="15827" spans="1:5">
      <c r="A15827" t="s">
        <v>60</v>
      </c>
      <c r="B15827">
        <v>2016</v>
      </c>
      <c r="C15827">
        <v>23</v>
      </c>
      <c r="D15827">
        <v>18</v>
      </c>
      <c r="E15827">
        <v>4795</v>
      </c>
    </row>
    <row r="15828" spans="1:5">
      <c r="A15828" t="s">
        <v>61</v>
      </c>
      <c r="B15828">
        <v>2016</v>
      </c>
      <c r="C15828">
        <v>23</v>
      </c>
      <c r="D15828">
        <v>15</v>
      </c>
      <c r="E15828">
        <v>2818</v>
      </c>
    </row>
    <row r="15829" spans="1:5">
      <c r="A15829" t="s">
        <v>64</v>
      </c>
      <c r="B15829">
        <v>2016</v>
      </c>
      <c r="C15829">
        <v>23</v>
      </c>
      <c r="D15829">
        <v>8</v>
      </c>
      <c r="E15829">
        <v>4919</v>
      </c>
    </row>
    <row r="15830" spans="1:5">
      <c r="A15830" t="s">
        <v>63</v>
      </c>
      <c r="B15830">
        <v>2016</v>
      </c>
      <c r="C15830">
        <v>23</v>
      </c>
      <c r="D15830">
        <v>2</v>
      </c>
      <c r="E15830">
        <v>720</v>
      </c>
    </row>
    <row r="15831" spans="1:5">
      <c r="A15831" t="s">
        <v>62</v>
      </c>
      <c r="B15831">
        <v>2016</v>
      </c>
      <c r="C15831">
        <v>23</v>
      </c>
      <c r="D15831">
        <v>85</v>
      </c>
      <c r="E15831">
        <v>100193</v>
      </c>
    </row>
    <row r="15832" spans="1:5">
      <c r="A15832" t="s">
        <v>6</v>
      </c>
      <c r="B15832">
        <v>2016</v>
      </c>
      <c r="C15832">
        <v>24</v>
      </c>
      <c r="D15832">
        <v>21</v>
      </c>
      <c r="E15832">
        <v>5333</v>
      </c>
    </row>
    <row r="15833" spans="1:5">
      <c r="A15833" t="s">
        <v>12</v>
      </c>
      <c r="B15833">
        <v>2016</v>
      </c>
      <c r="C15833">
        <v>24</v>
      </c>
      <c r="D15833">
        <v>4</v>
      </c>
      <c r="E15833">
        <v>1064</v>
      </c>
    </row>
    <row r="15834" spans="1:5">
      <c r="A15834" t="s">
        <v>13</v>
      </c>
      <c r="B15834">
        <v>2016</v>
      </c>
      <c r="C15834">
        <v>24</v>
      </c>
      <c r="D15834">
        <v>54</v>
      </c>
      <c r="E15834">
        <v>22386</v>
      </c>
    </row>
    <row r="15835" spans="1:5">
      <c r="A15835" t="s">
        <v>14</v>
      </c>
      <c r="B15835">
        <v>2016</v>
      </c>
      <c r="C15835">
        <v>24</v>
      </c>
      <c r="D15835">
        <v>6</v>
      </c>
      <c r="E15835">
        <v>1027</v>
      </c>
    </row>
    <row r="15836" spans="1:5">
      <c r="A15836" t="s">
        <v>15</v>
      </c>
      <c r="B15836">
        <v>2016</v>
      </c>
      <c r="C15836">
        <v>24</v>
      </c>
      <c r="D15836">
        <v>102</v>
      </c>
      <c r="E15836">
        <v>31240</v>
      </c>
    </row>
    <row r="15837" spans="1:5">
      <c r="A15837" t="s">
        <v>16</v>
      </c>
      <c r="B15837">
        <v>2016</v>
      </c>
      <c r="C15837">
        <v>24</v>
      </c>
      <c r="D15837">
        <v>6</v>
      </c>
      <c r="E15837">
        <v>3349</v>
      </c>
    </row>
    <row r="15838" spans="1:5">
      <c r="A15838" t="s">
        <v>17</v>
      </c>
      <c r="B15838">
        <v>2016</v>
      </c>
      <c r="C15838">
        <v>24</v>
      </c>
      <c r="D15838">
        <v>12</v>
      </c>
      <c r="E15838">
        <v>886</v>
      </c>
    </row>
    <row r="15839" spans="1:5">
      <c r="A15839" t="s">
        <v>18</v>
      </c>
      <c r="B15839">
        <v>2016</v>
      </c>
      <c r="C15839">
        <v>24</v>
      </c>
      <c r="D15839">
        <v>12</v>
      </c>
      <c r="E15839">
        <v>2888</v>
      </c>
    </row>
    <row r="15840" spans="1:5">
      <c r="A15840" t="s">
        <v>19</v>
      </c>
      <c r="B15840">
        <v>2016</v>
      </c>
      <c r="C15840">
        <v>24</v>
      </c>
      <c r="D15840">
        <v>2</v>
      </c>
      <c r="E15840">
        <v>1706</v>
      </c>
    </row>
    <row r="15841" spans="1:5">
      <c r="A15841" t="s">
        <v>20</v>
      </c>
      <c r="B15841">
        <v>2016</v>
      </c>
      <c r="C15841">
        <v>24</v>
      </c>
      <c r="D15841">
        <v>0</v>
      </c>
      <c r="E15841">
        <v>0</v>
      </c>
    </row>
    <row r="15842" spans="1:5">
      <c r="A15842" t="s">
        <v>21</v>
      </c>
      <c r="B15842">
        <v>2016</v>
      </c>
      <c r="C15842">
        <v>24</v>
      </c>
      <c r="D15842">
        <v>29</v>
      </c>
      <c r="E15842">
        <v>35300</v>
      </c>
    </row>
    <row r="15843" spans="1:5">
      <c r="A15843" t="s">
        <v>22</v>
      </c>
      <c r="B15843">
        <v>2016</v>
      </c>
      <c r="C15843">
        <v>24</v>
      </c>
      <c r="D15843">
        <v>11</v>
      </c>
      <c r="E15843">
        <v>939</v>
      </c>
    </row>
    <row r="15844" spans="1:5">
      <c r="A15844" t="s">
        <v>23</v>
      </c>
      <c r="B15844">
        <v>2016</v>
      </c>
      <c r="C15844">
        <v>24</v>
      </c>
      <c r="D15844">
        <v>3</v>
      </c>
      <c r="E15844">
        <v>724</v>
      </c>
    </row>
    <row r="15845" spans="1:5">
      <c r="A15845" t="s">
        <v>24</v>
      </c>
      <c r="B15845">
        <v>2016</v>
      </c>
      <c r="C15845">
        <v>24</v>
      </c>
      <c r="D15845">
        <v>58</v>
      </c>
      <c r="E15845">
        <v>36004</v>
      </c>
    </row>
    <row r="15846" spans="1:5">
      <c r="A15846" t="s">
        <v>25</v>
      </c>
      <c r="B15846">
        <v>2016</v>
      </c>
      <c r="C15846">
        <v>24</v>
      </c>
      <c r="D15846">
        <v>18</v>
      </c>
      <c r="E15846">
        <v>3100</v>
      </c>
    </row>
    <row r="15847" spans="1:5">
      <c r="A15847" t="s">
        <v>26</v>
      </c>
      <c r="B15847">
        <v>2016</v>
      </c>
      <c r="C15847">
        <v>24</v>
      </c>
      <c r="D15847">
        <v>3</v>
      </c>
      <c r="E15847">
        <v>518</v>
      </c>
    </row>
    <row r="15848" spans="1:5">
      <c r="A15848" t="s">
        <v>27</v>
      </c>
      <c r="B15848">
        <v>2016</v>
      </c>
      <c r="C15848">
        <v>24</v>
      </c>
      <c r="D15848">
        <v>13</v>
      </c>
      <c r="E15848">
        <v>3283</v>
      </c>
    </row>
    <row r="15849" spans="1:5">
      <c r="A15849" t="s">
        <v>28</v>
      </c>
      <c r="B15849">
        <v>2016</v>
      </c>
      <c r="C15849">
        <v>24</v>
      </c>
      <c r="D15849">
        <v>18</v>
      </c>
      <c r="E15849">
        <v>20747</v>
      </c>
    </row>
    <row r="15850" spans="1:5">
      <c r="A15850" t="s">
        <v>29</v>
      </c>
      <c r="B15850">
        <v>2016</v>
      </c>
      <c r="C15850">
        <v>24</v>
      </c>
      <c r="D15850">
        <v>73</v>
      </c>
      <c r="E15850">
        <v>45917</v>
      </c>
    </row>
    <row r="15851" spans="1:5">
      <c r="A15851" t="s">
        <v>30</v>
      </c>
      <c r="B15851">
        <v>2016</v>
      </c>
      <c r="C15851">
        <v>24</v>
      </c>
      <c r="D15851">
        <v>24</v>
      </c>
      <c r="E15851">
        <v>4731</v>
      </c>
    </row>
    <row r="15852" spans="1:5">
      <c r="A15852" t="s">
        <v>31</v>
      </c>
      <c r="B15852">
        <v>2016</v>
      </c>
      <c r="C15852">
        <v>24</v>
      </c>
      <c r="D15852">
        <v>19</v>
      </c>
      <c r="E15852">
        <v>5833</v>
      </c>
    </row>
    <row r="15853" spans="1:5">
      <c r="A15853" t="s">
        <v>32</v>
      </c>
      <c r="B15853">
        <v>2016</v>
      </c>
      <c r="C15853">
        <v>24</v>
      </c>
      <c r="D15853">
        <v>24</v>
      </c>
      <c r="E15853">
        <v>18260</v>
      </c>
    </row>
    <row r="15854" spans="1:5">
      <c r="A15854" t="s">
        <v>33</v>
      </c>
      <c r="B15854">
        <v>2016</v>
      </c>
      <c r="C15854">
        <v>24</v>
      </c>
      <c r="D15854">
        <v>64</v>
      </c>
      <c r="E15854">
        <v>17716</v>
      </c>
    </row>
    <row r="15855" spans="1:5">
      <c r="A15855" t="s">
        <v>34</v>
      </c>
      <c r="B15855">
        <v>2016</v>
      </c>
      <c r="C15855">
        <v>24</v>
      </c>
      <c r="D15855">
        <v>13</v>
      </c>
      <c r="E15855">
        <v>2086</v>
      </c>
    </row>
    <row r="15856" spans="1:5">
      <c r="A15856" t="s">
        <v>35</v>
      </c>
      <c r="B15856">
        <v>2016</v>
      </c>
      <c r="C15856">
        <v>24</v>
      </c>
      <c r="D15856">
        <v>48</v>
      </c>
      <c r="E15856">
        <v>18253</v>
      </c>
    </row>
    <row r="15857" spans="1:5">
      <c r="A15857" t="s">
        <v>36</v>
      </c>
      <c r="B15857">
        <v>2016</v>
      </c>
      <c r="C15857">
        <v>24</v>
      </c>
      <c r="D15857">
        <v>16</v>
      </c>
      <c r="E15857">
        <v>2468</v>
      </c>
    </row>
    <row r="15858" spans="1:5">
      <c r="A15858" t="s">
        <v>37</v>
      </c>
      <c r="B15858">
        <v>2016</v>
      </c>
      <c r="C15858">
        <v>24</v>
      </c>
      <c r="D15858">
        <v>4</v>
      </c>
      <c r="E15858">
        <v>1465</v>
      </c>
    </row>
    <row r="15859" spans="1:5">
      <c r="A15859" t="s">
        <v>38</v>
      </c>
      <c r="B15859">
        <v>2016</v>
      </c>
      <c r="C15859">
        <v>24</v>
      </c>
      <c r="D15859">
        <v>10</v>
      </c>
      <c r="E15859">
        <v>1880</v>
      </c>
    </row>
    <row r="15860" spans="1:5">
      <c r="A15860" t="s">
        <v>39</v>
      </c>
      <c r="B15860">
        <v>2016</v>
      </c>
      <c r="C15860">
        <v>24</v>
      </c>
      <c r="D15860">
        <v>20</v>
      </c>
      <c r="E15860">
        <v>10882</v>
      </c>
    </row>
    <row r="15861" spans="1:5">
      <c r="A15861" t="s">
        <v>40</v>
      </c>
      <c r="B15861">
        <v>2016</v>
      </c>
      <c r="C15861">
        <v>24</v>
      </c>
      <c r="D15861">
        <v>17</v>
      </c>
      <c r="E15861">
        <v>2999</v>
      </c>
    </row>
    <row r="15862" spans="1:5">
      <c r="A15862" t="s">
        <v>41</v>
      </c>
      <c r="B15862">
        <v>2016</v>
      </c>
      <c r="C15862">
        <v>24</v>
      </c>
      <c r="D15862">
        <v>14</v>
      </c>
      <c r="E15862">
        <v>3070</v>
      </c>
    </row>
    <row r="15863" spans="1:5">
      <c r="A15863" t="s">
        <v>42</v>
      </c>
      <c r="B15863">
        <v>2016</v>
      </c>
      <c r="C15863">
        <v>24</v>
      </c>
      <c r="D15863">
        <v>18</v>
      </c>
      <c r="E15863">
        <v>6480</v>
      </c>
    </row>
    <row r="15864" spans="1:5">
      <c r="A15864" t="s">
        <v>43</v>
      </c>
      <c r="B15864">
        <v>2016</v>
      </c>
      <c r="C15864">
        <v>24</v>
      </c>
      <c r="D15864">
        <v>30</v>
      </c>
      <c r="E15864">
        <v>2041</v>
      </c>
    </row>
    <row r="15865" spans="1:5">
      <c r="A15865" t="s">
        <v>44</v>
      </c>
      <c r="B15865">
        <v>2016</v>
      </c>
      <c r="C15865">
        <v>24</v>
      </c>
      <c r="D15865">
        <v>26</v>
      </c>
      <c r="E15865">
        <v>5898</v>
      </c>
    </row>
    <row r="15866" spans="1:5">
      <c r="A15866" t="s">
        <v>45</v>
      </c>
      <c r="B15866">
        <v>2016</v>
      </c>
      <c r="C15866">
        <v>24</v>
      </c>
      <c r="D15866">
        <v>5</v>
      </c>
      <c r="E15866">
        <v>879</v>
      </c>
    </row>
    <row r="15867" spans="1:5">
      <c r="A15867" t="s">
        <v>46</v>
      </c>
      <c r="B15867">
        <v>2016</v>
      </c>
      <c r="C15867">
        <v>24</v>
      </c>
      <c r="D15867">
        <v>46</v>
      </c>
      <c r="E15867">
        <v>10283</v>
      </c>
    </row>
    <row r="15868" spans="1:5">
      <c r="A15868" t="s">
        <v>47</v>
      </c>
      <c r="B15868">
        <v>2016</v>
      </c>
      <c r="C15868">
        <v>24</v>
      </c>
      <c r="D15868">
        <v>17</v>
      </c>
      <c r="E15868">
        <v>3812</v>
      </c>
    </row>
    <row r="15869" spans="1:5">
      <c r="A15869" t="s">
        <v>48</v>
      </c>
      <c r="B15869">
        <v>2016</v>
      </c>
      <c r="C15869">
        <v>24</v>
      </c>
      <c r="D15869">
        <v>6</v>
      </c>
      <c r="E15869">
        <v>1491</v>
      </c>
    </row>
    <row r="15870" spans="1:5">
      <c r="A15870" t="s">
        <v>49</v>
      </c>
      <c r="B15870">
        <v>2016</v>
      </c>
      <c r="C15870">
        <v>24</v>
      </c>
      <c r="D15870">
        <v>31</v>
      </c>
      <c r="E15870">
        <v>9643</v>
      </c>
    </row>
    <row r="15871" spans="1:5">
      <c r="A15871" t="s">
        <v>50</v>
      </c>
      <c r="B15871">
        <v>2016</v>
      </c>
      <c r="C15871">
        <v>24</v>
      </c>
      <c r="D15871">
        <v>15</v>
      </c>
      <c r="E15871">
        <v>3504</v>
      </c>
    </row>
    <row r="15872" spans="1:5">
      <c r="A15872" t="s">
        <v>51</v>
      </c>
      <c r="B15872">
        <v>2016</v>
      </c>
      <c r="C15872">
        <v>24</v>
      </c>
      <c r="D15872">
        <v>8</v>
      </c>
      <c r="E15872">
        <v>2695</v>
      </c>
    </row>
    <row r="15873" spans="1:5">
      <c r="A15873" t="s">
        <v>52</v>
      </c>
      <c r="B15873">
        <v>2016</v>
      </c>
      <c r="C15873">
        <v>24</v>
      </c>
      <c r="D15873">
        <v>24</v>
      </c>
      <c r="E15873">
        <v>4576</v>
      </c>
    </row>
    <row r="15874" spans="1:5">
      <c r="A15874" t="s">
        <v>53</v>
      </c>
      <c r="B15874">
        <v>2016</v>
      </c>
      <c r="C15874">
        <v>24</v>
      </c>
      <c r="D15874">
        <v>49</v>
      </c>
      <c r="E15874">
        <v>6495</v>
      </c>
    </row>
    <row r="15875" spans="1:5">
      <c r="A15875" t="s">
        <v>54</v>
      </c>
      <c r="B15875">
        <v>2016</v>
      </c>
      <c r="C15875">
        <v>24</v>
      </c>
      <c r="D15875">
        <v>69</v>
      </c>
      <c r="E15875">
        <v>17234</v>
      </c>
    </row>
    <row r="15876" spans="1:5">
      <c r="A15876" t="s">
        <v>55</v>
      </c>
      <c r="B15876">
        <v>2016</v>
      </c>
      <c r="C15876">
        <v>24</v>
      </c>
      <c r="D15876">
        <v>39</v>
      </c>
      <c r="E15876">
        <v>22785</v>
      </c>
    </row>
    <row r="15877" spans="1:5">
      <c r="A15877" t="s">
        <v>56</v>
      </c>
      <c r="B15877">
        <v>2016</v>
      </c>
      <c r="C15877">
        <v>24</v>
      </c>
      <c r="D15877">
        <v>8</v>
      </c>
      <c r="E15877">
        <v>1660</v>
      </c>
    </row>
    <row r="15878" spans="1:5">
      <c r="A15878" t="s">
        <v>57</v>
      </c>
      <c r="B15878">
        <v>2016</v>
      </c>
      <c r="C15878">
        <v>24</v>
      </c>
      <c r="D15878">
        <v>129</v>
      </c>
      <c r="E15878">
        <v>85379</v>
      </c>
    </row>
    <row r="15879" spans="1:5">
      <c r="A15879" t="s">
        <v>58</v>
      </c>
      <c r="B15879">
        <v>2016</v>
      </c>
      <c r="C15879">
        <v>24</v>
      </c>
      <c r="D15879">
        <v>24</v>
      </c>
      <c r="E15879">
        <v>2432</v>
      </c>
    </row>
    <row r="15880" spans="1:5">
      <c r="A15880" t="s">
        <v>59</v>
      </c>
      <c r="B15880">
        <v>2016</v>
      </c>
      <c r="C15880">
        <v>24</v>
      </c>
      <c r="D15880">
        <v>35</v>
      </c>
      <c r="E15880">
        <v>13509</v>
      </c>
    </row>
    <row r="15881" spans="1:5">
      <c r="A15881" t="s">
        <v>60</v>
      </c>
      <c r="B15881">
        <v>2016</v>
      </c>
      <c r="C15881">
        <v>24</v>
      </c>
      <c r="D15881">
        <v>13</v>
      </c>
      <c r="E15881">
        <v>731</v>
      </c>
    </row>
    <row r="15882" spans="1:5">
      <c r="A15882" t="s">
        <v>61</v>
      </c>
      <c r="B15882">
        <v>2016</v>
      </c>
      <c r="C15882">
        <v>24</v>
      </c>
      <c r="D15882">
        <v>14</v>
      </c>
      <c r="E15882">
        <v>2621</v>
      </c>
    </row>
    <row r="15883" spans="1:5">
      <c r="A15883" t="s">
        <v>64</v>
      </c>
      <c r="B15883">
        <v>2016</v>
      </c>
      <c r="C15883">
        <v>24</v>
      </c>
      <c r="D15883">
        <v>9</v>
      </c>
      <c r="E15883">
        <v>5805</v>
      </c>
    </row>
    <row r="15884" spans="1:5">
      <c r="A15884" t="s">
        <v>63</v>
      </c>
      <c r="B15884">
        <v>2016</v>
      </c>
      <c r="C15884">
        <v>24</v>
      </c>
      <c r="D15884">
        <v>1</v>
      </c>
      <c r="E15884">
        <v>364</v>
      </c>
    </row>
    <row r="15885" spans="1:5">
      <c r="A15885" t="s">
        <v>62</v>
      </c>
      <c r="B15885">
        <v>2016</v>
      </c>
      <c r="C15885">
        <v>24</v>
      </c>
      <c r="D15885">
        <v>88</v>
      </c>
      <c r="E15885">
        <v>96833</v>
      </c>
    </row>
    <row r="15886" spans="1:5">
      <c r="A15886" t="s">
        <v>6</v>
      </c>
      <c r="B15886">
        <v>2016</v>
      </c>
      <c r="C15886">
        <v>25</v>
      </c>
      <c r="D15886">
        <v>19</v>
      </c>
      <c r="E15886">
        <v>4789</v>
      </c>
    </row>
    <row r="15887" spans="1:5">
      <c r="A15887" t="s">
        <v>12</v>
      </c>
      <c r="B15887">
        <v>2016</v>
      </c>
      <c r="C15887">
        <v>25</v>
      </c>
      <c r="D15887">
        <v>5</v>
      </c>
      <c r="E15887">
        <v>1462</v>
      </c>
    </row>
    <row r="15888" spans="1:5">
      <c r="A15888" t="s">
        <v>13</v>
      </c>
      <c r="B15888">
        <v>2016</v>
      </c>
      <c r="C15888">
        <v>25</v>
      </c>
      <c r="D15888">
        <v>45</v>
      </c>
      <c r="E15888">
        <v>18798</v>
      </c>
    </row>
    <row r="15889" spans="1:5">
      <c r="A15889" t="s">
        <v>14</v>
      </c>
      <c r="B15889">
        <v>2016</v>
      </c>
      <c r="C15889">
        <v>25</v>
      </c>
      <c r="D15889">
        <v>5</v>
      </c>
      <c r="E15889">
        <v>945</v>
      </c>
    </row>
    <row r="15890" spans="1:5">
      <c r="A15890" t="s">
        <v>15</v>
      </c>
      <c r="B15890">
        <v>2016</v>
      </c>
      <c r="C15890">
        <v>25</v>
      </c>
      <c r="D15890">
        <v>100</v>
      </c>
      <c r="E15890">
        <v>32451</v>
      </c>
    </row>
    <row r="15891" spans="1:5">
      <c r="A15891" t="s">
        <v>16</v>
      </c>
      <c r="B15891">
        <v>2016</v>
      </c>
      <c r="C15891">
        <v>25</v>
      </c>
      <c r="D15891">
        <v>6</v>
      </c>
      <c r="E15891">
        <v>3173</v>
      </c>
    </row>
    <row r="15892" spans="1:5">
      <c r="A15892" t="s">
        <v>17</v>
      </c>
      <c r="B15892">
        <v>2016</v>
      </c>
      <c r="C15892">
        <v>25</v>
      </c>
      <c r="D15892">
        <v>12</v>
      </c>
      <c r="E15892">
        <v>857</v>
      </c>
    </row>
    <row r="15893" spans="1:5">
      <c r="A15893" t="s">
        <v>18</v>
      </c>
      <c r="B15893">
        <v>2016</v>
      </c>
      <c r="C15893">
        <v>25</v>
      </c>
      <c r="D15893">
        <v>12</v>
      </c>
      <c r="E15893">
        <v>2492</v>
      </c>
    </row>
    <row r="15894" spans="1:5">
      <c r="A15894" t="s">
        <v>19</v>
      </c>
      <c r="B15894">
        <v>2016</v>
      </c>
      <c r="C15894">
        <v>25</v>
      </c>
      <c r="D15894">
        <v>2</v>
      </c>
      <c r="E15894">
        <v>1729</v>
      </c>
    </row>
    <row r="15895" spans="1:5">
      <c r="A15895" t="s">
        <v>20</v>
      </c>
      <c r="B15895">
        <v>2016</v>
      </c>
      <c r="C15895">
        <v>25</v>
      </c>
      <c r="D15895">
        <v>0</v>
      </c>
      <c r="E15895">
        <v>0</v>
      </c>
    </row>
    <row r="15896" spans="1:5">
      <c r="A15896" t="s">
        <v>21</v>
      </c>
      <c r="B15896">
        <v>2016</v>
      </c>
      <c r="C15896">
        <v>25</v>
      </c>
      <c r="D15896">
        <v>28</v>
      </c>
      <c r="E15896">
        <v>34943</v>
      </c>
    </row>
    <row r="15897" spans="1:5">
      <c r="A15897" t="s">
        <v>22</v>
      </c>
      <c r="B15897">
        <v>2016</v>
      </c>
      <c r="C15897">
        <v>25</v>
      </c>
      <c r="D15897">
        <v>11</v>
      </c>
      <c r="E15897">
        <v>871</v>
      </c>
    </row>
    <row r="15898" spans="1:5">
      <c r="A15898" t="s">
        <v>23</v>
      </c>
      <c r="B15898">
        <v>2016</v>
      </c>
      <c r="C15898">
        <v>25</v>
      </c>
      <c r="D15898">
        <v>2</v>
      </c>
      <c r="E15898">
        <v>582</v>
      </c>
    </row>
    <row r="15899" spans="1:5">
      <c r="A15899" t="s">
        <v>24</v>
      </c>
      <c r="B15899">
        <v>2016</v>
      </c>
      <c r="C15899">
        <v>25</v>
      </c>
      <c r="D15899">
        <v>58</v>
      </c>
      <c r="E15899">
        <v>35000</v>
      </c>
    </row>
    <row r="15900" spans="1:5">
      <c r="A15900" t="s">
        <v>25</v>
      </c>
      <c r="B15900">
        <v>2016</v>
      </c>
      <c r="C15900">
        <v>25</v>
      </c>
      <c r="D15900">
        <v>18</v>
      </c>
      <c r="E15900">
        <v>2881</v>
      </c>
    </row>
    <row r="15901" spans="1:5">
      <c r="A15901" t="s">
        <v>26</v>
      </c>
      <c r="B15901">
        <v>2016</v>
      </c>
      <c r="C15901">
        <v>25</v>
      </c>
      <c r="D15901">
        <v>3</v>
      </c>
      <c r="E15901">
        <v>455</v>
      </c>
    </row>
    <row r="15902" spans="1:5">
      <c r="A15902" t="s">
        <v>27</v>
      </c>
      <c r="B15902">
        <v>2016</v>
      </c>
      <c r="C15902">
        <v>25</v>
      </c>
      <c r="D15902">
        <v>13</v>
      </c>
      <c r="E15902">
        <v>3299</v>
      </c>
    </row>
    <row r="15903" spans="1:5">
      <c r="A15903" t="s">
        <v>28</v>
      </c>
      <c r="B15903">
        <v>2016</v>
      </c>
      <c r="C15903">
        <v>25</v>
      </c>
      <c r="D15903">
        <v>16</v>
      </c>
      <c r="E15903">
        <v>20289</v>
      </c>
    </row>
    <row r="15904" spans="1:5">
      <c r="A15904" t="s">
        <v>29</v>
      </c>
      <c r="B15904">
        <v>2016</v>
      </c>
      <c r="C15904">
        <v>25</v>
      </c>
      <c r="D15904">
        <v>72</v>
      </c>
      <c r="E15904">
        <v>45617</v>
      </c>
    </row>
    <row r="15905" spans="1:5">
      <c r="A15905" t="s">
        <v>30</v>
      </c>
      <c r="B15905">
        <v>2016</v>
      </c>
      <c r="C15905">
        <v>25</v>
      </c>
      <c r="D15905">
        <v>24</v>
      </c>
      <c r="E15905">
        <v>4824</v>
      </c>
    </row>
    <row r="15906" spans="1:5">
      <c r="A15906" t="s">
        <v>31</v>
      </c>
      <c r="B15906">
        <v>2016</v>
      </c>
      <c r="C15906">
        <v>25</v>
      </c>
      <c r="D15906">
        <v>19</v>
      </c>
      <c r="E15906">
        <v>5653</v>
      </c>
    </row>
    <row r="15907" spans="1:5">
      <c r="A15907" t="s">
        <v>32</v>
      </c>
      <c r="B15907">
        <v>2016</v>
      </c>
      <c r="C15907">
        <v>25</v>
      </c>
      <c r="D15907">
        <v>23</v>
      </c>
      <c r="E15907">
        <v>17386</v>
      </c>
    </row>
    <row r="15908" spans="1:5">
      <c r="A15908" t="s">
        <v>33</v>
      </c>
      <c r="B15908">
        <v>2016</v>
      </c>
      <c r="C15908">
        <v>25</v>
      </c>
      <c r="D15908">
        <v>66</v>
      </c>
      <c r="E15908">
        <v>17635</v>
      </c>
    </row>
    <row r="15909" spans="1:5">
      <c r="A15909" t="s">
        <v>34</v>
      </c>
      <c r="B15909">
        <v>2016</v>
      </c>
      <c r="C15909">
        <v>25</v>
      </c>
      <c r="D15909">
        <v>13</v>
      </c>
      <c r="E15909">
        <v>2109</v>
      </c>
    </row>
    <row r="15910" spans="1:5">
      <c r="A15910" t="s">
        <v>35</v>
      </c>
      <c r="B15910">
        <v>2016</v>
      </c>
      <c r="C15910">
        <v>25</v>
      </c>
      <c r="D15910">
        <v>48</v>
      </c>
      <c r="E15910">
        <v>17705</v>
      </c>
    </row>
    <row r="15911" spans="1:5">
      <c r="A15911" t="s">
        <v>36</v>
      </c>
      <c r="B15911">
        <v>2016</v>
      </c>
      <c r="C15911">
        <v>25</v>
      </c>
      <c r="D15911">
        <v>16</v>
      </c>
      <c r="E15911">
        <v>2401</v>
      </c>
    </row>
    <row r="15912" spans="1:5">
      <c r="A15912" t="s">
        <v>37</v>
      </c>
      <c r="B15912">
        <v>2016</v>
      </c>
      <c r="C15912">
        <v>25</v>
      </c>
      <c r="D15912">
        <v>4</v>
      </c>
      <c r="E15912">
        <v>1488</v>
      </c>
    </row>
    <row r="15913" spans="1:5">
      <c r="A15913" t="s">
        <v>38</v>
      </c>
      <c r="B15913">
        <v>2016</v>
      </c>
      <c r="C15913">
        <v>25</v>
      </c>
      <c r="D15913">
        <v>8</v>
      </c>
      <c r="E15913">
        <v>1443</v>
      </c>
    </row>
    <row r="15914" spans="1:5">
      <c r="A15914" t="s">
        <v>39</v>
      </c>
      <c r="B15914">
        <v>2016</v>
      </c>
      <c r="C15914">
        <v>25</v>
      </c>
      <c r="D15914">
        <v>21</v>
      </c>
      <c r="E15914">
        <v>13367</v>
      </c>
    </row>
    <row r="15915" spans="1:5">
      <c r="A15915" t="s">
        <v>40</v>
      </c>
      <c r="B15915">
        <v>2016</v>
      </c>
      <c r="C15915">
        <v>25</v>
      </c>
      <c r="D15915">
        <v>16</v>
      </c>
      <c r="E15915">
        <v>2667</v>
      </c>
    </row>
    <row r="15916" spans="1:5">
      <c r="A15916" t="s">
        <v>41</v>
      </c>
      <c r="B15916">
        <v>2016</v>
      </c>
      <c r="C15916">
        <v>25</v>
      </c>
      <c r="D15916">
        <v>13</v>
      </c>
      <c r="E15916">
        <v>3117</v>
      </c>
    </row>
    <row r="15917" spans="1:5">
      <c r="A15917" t="s">
        <v>42</v>
      </c>
      <c r="B15917">
        <v>2016</v>
      </c>
      <c r="C15917">
        <v>25</v>
      </c>
      <c r="D15917">
        <v>19</v>
      </c>
      <c r="E15917">
        <v>7207</v>
      </c>
    </row>
    <row r="15918" spans="1:5">
      <c r="A15918" t="s">
        <v>43</v>
      </c>
      <c r="B15918">
        <v>2016</v>
      </c>
      <c r="C15918">
        <v>25</v>
      </c>
      <c r="D15918">
        <v>31</v>
      </c>
      <c r="E15918">
        <v>2203</v>
      </c>
    </row>
    <row r="15919" spans="1:5">
      <c r="A15919" t="s">
        <v>44</v>
      </c>
      <c r="B15919">
        <v>2016</v>
      </c>
      <c r="C15919">
        <v>25</v>
      </c>
      <c r="D15919">
        <v>23</v>
      </c>
      <c r="E15919">
        <v>4969</v>
      </c>
    </row>
    <row r="15920" spans="1:5">
      <c r="A15920" t="s">
        <v>45</v>
      </c>
      <c r="B15920">
        <v>2016</v>
      </c>
      <c r="C15920">
        <v>25</v>
      </c>
      <c r="D15920">
        <v>6</v>
      </c>
      <c r="E15920">
        <v>984</v>
      </c>
    </row>
    <row r="15921" spans="1:5">
      <c r="A15921" t="s">
        <v>46</v>
      </c>
      <c r="B15921">
        <v>2016</v>
      </c>
      <c r="C15921">
        <v>25</v>
      </c>
      <c r="D15921">
        <v>45</v>
      </c>
      <c r="E15921">
        <v>9248</v>
      </c>
    </row>
    <row r="15922" spans="1:5">
      <c r="A15922" t="s">
        <v>47</v>
      </c>
      <c r="B15922">
        <v>2016</v>
      </c>
      <c r="C15922">
        <v>25</v>
      </c>
      <c r="D15922">
        <v>16</v>
      </c>
      <c r="E15922">
        <v>3139</v>
      </c>
    </row>
    <row r="15923" spans="1:5">
      <c r="A15923" t="s">
        <v>48</v>
      </c>
      <c r="B15923">
        <v>2016</v>
      </c>
      <c r="C15923">
        <v>25</v>
      </c>
      <c r="D15923">
        <v>5</v>
      </c>
      <c r="E15923">
        <v>1291</v>
      </c>
    </row>
    <row r="15924" spans="1:5">
      <c r="A15924" t="s">
        <v>49</v>
      </c>
      <c r="B15924">
        <v>2016</v>
      </c>
      <c r="C15924">
        <v>25</v>
      </c>
      <c r="D15924">
        <v>31</v>
      </c>
      <c r="E15924">
        <v>9238</v>
      </c>
    </row>
    <row r="15925" spans="1:5">
      <c r="A15925" t="s">
        <v>50</v>
      </c>
      <c r="B15925">
        <v>2016</v>
      </c>
      <c r="C15925">
        <v>25</v>
      </c>
      <c r="D15925">
        <v>16</v>
      </c>
      <c r="E15925">
        <v>3580</v>
      </c>
    </row>
    <row r="15926" spans="1:5">
      <c r="A15926" t="s">
        <v>51</v>
      </c>
      <c r="B15926">
        <v>2016</v>
      </c>
      <c r="C15926">
        <v>25</v>
      </c>
      <c r="D15926">
        <v>8</v>
      </c>
      <c r="E15926">
        <v>2677</v>
      </c>
    </row>
    <row r="15927" spans="1:5">
      <c r="A15927" t="s">
        <v>52</v>
      </c>
      <c r="B15927">
        <v>2016</v>
      </c>
      <c r="C15927">
        <v>25</v>
      </c>
      <c r="D15927">
        <v>22</v>
      </c>
      <c r="E15927">
        <v>4775</v>
      </c>
    </row>
    <row r="15928" spans="1:5">
      <c r="A15928" t="s">
        <v>53</v>
      </c>
      <c r="B15928">
        <v>2016</v>
      </c>
      <c r="C15928">
        <v>25</v>
      </c>
      <c r="D15928">
        <v>49</v>
      </c>
      <c r="E15928">
        <v>6591</v>
      </c>
    </row>
    <row r="15929" spans="1:5">
      <c r="A15929" t="s">
        <v>54</v>
      </c>
      <c r="B15929">
        <v>2016</v>
      </c>
      <c r="C15929">
        <v>25</v>
      </c>
      <c r="D15929">
        <v>68</v>
      </c>
      <c r="E15929">
        <v>16884</v>
      </c>
    </row>
    <row r="15930" spans="1:5">
      <c r="A15930" t="s">
        <v>55</v>
      </c>
      <c r="B15930">
        <v>2016</v>
      </c>
      <c r="C15930">
        <v>25</v>
      </c>
      <c r="D15930">
        <v>34</v>
      </c>
      <c r="E15930">
        <v>16496</v>
      </c>
    </row>
    <row r="15931" spans="1:5">
      <c r="A15931" t="s">
        <v>56</v>
      </c>
      <c r="B15931">
        <v>2016</v>
      </c>
      <c r="C15931">
        <v>25</v>
      </c>
      <c r="D15931">
        <v>7</v>
      </c>
      <c r="E15931">
        <v>1539</v>
      </c>
    </row>
    <row r="15932" spans="1:5">
      <c r="A15932" t="s">
        <v>57</v>
      </c>
      <c r="B15932">
        <v>2016</v>
      </c>
      <c r="C15932">
        <v>25</v>
      </c>
      <c r="D15932">
        <v>124</v>
      </c>
      <c r="E15932">
        <v>79120</v>
      </c>
    </row>
    <row r="15933" spans="1:5">
      <c r="A15933" t="s">
        <v>58</v>
      </c>
      <c r="B15933">
        <v>2016</v>
      </c>
      <c r="C15933">
        <v>25</v>
      </c>
      <c r="D15933">
        <v>20</v>
      </c>
      <c r="E15933">
        <v>2611</v>
      </c>
    </row>
    <row r="15934" spans="1:5">
      <c r="A15934" t="s">
        <v>59</v>
      </c>
      <c r="B15934">
        <v>2016</v>
      </c>
      <c r="C15934">
        <v>25</v>
      </c>
      <c r="D15934">
        <v>33</v>
      </c>
      <c r="E15934">
        <v>12530</v>
      </c>
    </row>
    <row r="15935" spans="1:5">
      <c r="A15935" t="s">
        <v>60</v>
      </c>
      <c r="B15935">
        <v>2016</v>
      </c>
      <c r="C15935">
        <v>25</v>
      </c>
      <c r="D15935">
        <v>18</v>
      </c>
      <c r="E15935">
        <v>2327</v>
      </c>
    </row>
    <row r="15936" spans="1:5">
      <c r="A15936" t="s">
        <v>61</v>
      </c>
      <c r="B15936">
        <v>2016</v>
      </c>
      <c r="C15936">
        <v>25</v>
      </c>
      <c r="D15936">
        <v>14</v>
      </c>
      <c r="E15936">
        <v>2803</v>
      </c>
    </row>
    <row r="15937" spans="1:5">
      <c r="A15937" t="s">
        <v>64</v>
      </c>
      <c r="B15937">
        <v>2016</v>
      </c>
      <c r="C15937">
        <v>25</v>
      </c>
      <c r="D15937">
        <v>9</v>
      </c>
      <c r="E15937">
        <v>5493</v>
      </c>
    </row>
    <row r="15938" spans="1:5">
      <c r="A15938" t="s">
        <v>63</v>
      </c>
      <c r="B15938">
        <v>2016</v>
      </c>
      <c r="C15938">
        <v>25</v>
      </c>
      <c r="D15938">
        <v>1</v>
      </c>
      <c r="E15938">
        <v>368</v>
      </c>
    </row>
    <row r="15939" spans="1:5">
      <c r="A15939" t="s">
        <v>62</v>
      </c>
      <c r="B15939">
        <v>2016</v>
      </c>
      <c r="C15939">
        <v>25</v>
      </c>
      <c r="D15939">
        <v>86</v>
      </c>
      <c r="E15939">
        <v>101185</v>
      </c>
    </row>
    <row r="15940" spans="1:5">
      <c r="A15940" t="s">
        <v>6</v>
      </c>
      <c r="B15940">
        <v>2016</v>
      </c>
      <c r="C15940">
        <v>26</v>
      </c>
      <c r="D15940">
        <v>20</v>
      </c>
      <c r="E15940">
        <v>4953</v>
      </c>
    </row>
    <row r="15941" spans="1:5">
      <c r="A15941" t="s">
        <v>12</v>
      </c>
      <c r="B15941">
        <v>2016</v>
      </c>
      <c r="C15941">
        <v>26</v>
      </c>
      <c r="D15941">
        <v>4</v>
      </c>
      <c r="E15941">
        <v>1072</v>
      </c>
    </row>
    <row r="15942" spans="1:5">
      <c r="A15942" t="s">
        <v>13</v>
      </c>
      <c r="B15942">
        <v>2016</v>
      </c>
      <c r="C15942">
        <v>26</v>
      </c>
      <c r="D15942">
        <v>44</v>
      </c>
      <c r="E15942">
        <v>15861</v>
      </c>
    </row>
    <row r="15943" spans="1:5">
      <c r="A15943" t="s">
        <v>14</v>
      </c>
      <c r="B15943">
        <v>2016</v>
      </c>
      <c r="C15943">
        <v>26</v>
      </c>
      <c r="D15943">
        <v>5</v>
      </c>
      <c r="E15943">
        <v>1007</v>
      </c>
    </row>
    <row r="15944" spans="1:5">
      <c r="A15944" t="s">
        <v>15</v>
      </c>
      <c r="B15944">
        <v>2016</v>
      </c>
      <c r="C15944">
        <v>26</v>
      </c>
      <c r="D15944">
        <v>96</v>
      </c>
      <c r="E15944">
        <v>31233</v>
      </c>
    </row>
    <row r="15945" spans="1:5">
      <c r="A15945" t="s">
        <v>16</v>
      </c>
      <c r="B15945">
        <v>2016</v>
      </c>
      <c r="C15945">
        <v>26</v>
      </c>
      <c r="D15945">
        <v>5</v>
      </c>
      <c r="E15945">
        <v>3101</v>
      </c>
    </row>
    <row r="15946" spans="1:5">
      <c r="A15946" t="s">
        <v>17</v>
      </c>
      <c r="B15946">
        <v>2016</v>
      </c>
      <c r="C15946">
        <v>26</v>
      </c>
      <c r="D15946">
        <v>15</v>
      </c>
      <c r="E15946">
        <v>1316</v>
      </c>
    </row>
    <row r="15947" spans="1:5">
      <c r="A15947" t="s">
        <v>18</v>
      </c>
      <c r="B15947">
        <v>2016</v>
      </c>
      <c r="C15947">
        <v>26</v>
      </c>
      <c r="D15947">
        <v>12</v>
      </c>
      <c r="E15947">
        <v>2763</v>
      </c>
    </row>
    <row r="15948" spans="1:5">
      <c r="A15948" t="s">
        <v>19</v>
      </c>
      <c r="B15948">
        <v>2016</v>
      </c>
      <c r="C15948">
        <v>26</v>
      </c>
      <c r="D15948">
        <v>2</v>
      </c>
      <c r="E15948">
        <v>1442</v>
      </c>
    </row>
    <row r="15949" spans="1:5">
      <c r="A15949" t="s">
        <v>20</v>
      </c>
      <c r="B15949">
        <v>2016</v>
      </c>
      <c r="C15949">
        <v>26</v>
      </c>
      <c r="D15949">
        <v>0</v>
      </c>
      <c r="E15949">
        <v>0</v>
      </c>
    </row>
    <row r="15950" spans="1:5">
      <c r="A15950" t="s">
        <v>21</v>
      </c>
      <c r="B15950">
        <v>2016</v>
      </c>
      <c r="C15950">
        <v>26</v>
      </c>
      <c r="D15950">
        <v>28</v>
      </c>
      <c r="E15950">
        <v>33365</v>
      </c>
    </row>
    <row r="15951" spans="1:5">
      <c r="A15951" t="s">
        <v>22</v>
      </c>
      <c r="B15951">
        <v>2016</v>
      </c>
      <c r="C15951">
        <v>26</v>
      </c>
      <c r="D15951">
        <v>12</v>
      </c>
      <c r="E15951">
        <v>907</v>
      </c>
    </row>
    <row r="15952" spans="1:5">
      <c r="A15952" t="s">
        <v>23</v>
      </c>
      <c r="B15952">
        <v>2016</v>
      </c>
      <c r="C15952">
        <v>26</v>
      </c>
      <c r="D15952">
        <v>1</v>
      </c>
      <c r="E15952">
        <v>297</v>
      </c>
    </row>
    <row r="15953" spans="1:5">
      <c r="A15953" t="s">
        <v>24</v>
      </c>
      <c r="B15953">
        <v>2016</v>
      </c>
      <c r="C15953">
        <v>26</v>
      </c>
      <c r="D15953">
        <v>57</v>
      </c>
      <c r="E15953">
        <v>30575</v>
      </c>
    </row>
    <row r="15954" spans="1:5">
      <c r="A15954" t="s">
        <v>25</v>
      </c>
      <c r="B15954">
        <v>2016</v>
      </c>
      <c r="C15954">
        <v>26</v>
      </c>
      <c r="D15954">
        <v>18</v>
      </c>
      <c r="E15954">
        <v>2869</v>
      </c>
    </row>
    <row r="15955" spans="1:5">
      <c r="A15955" t="s">
        <v>26</v>
      </c>
      <c r="B15955">
        <v>2016</v>
      </c>
      <c r="C15955">
        <v>26</v>
      </c>
      <c r="D15955">
        <v>3</v>
      </c>
      <c r="E15955">
        <v>354</v>
      </c>
    </row>
    <row r="15956" spans="1:5">
      <c r="A15956" t="s">
        <v>27</v>
      </c>
      <c r="B15956">
        <v>2016</v>
      </c>
      <c r="C15956">
        <v>26</v>
      </c>
      <c r="D15956">
        <v>12</v>
      </c>
      <c r="E15956">
        <v>3107</v>
      </c>
    </row>
    <row r="15957" spans="1:5">
      <c r="A15957" t="s">
        <v>28</v>
      </c>
      <c r="B15957">
        <v>2016</v>
      </c>
      <c r="C15957">
        <v>26</v>
      </c>
      <c r="D15957">
        <v>15</v>
      </c>
      <c r="E15957">
        <v>17288</v>
      </c>
    </row>
    <row r="15958" spans="1:5">
      <c r="A15958" t="s">
        <v>29</v>
      </c>
      <c r="B15958">
        <v>2016</v>
      </c>
      <c r="C15958">
        <v>26</v>
      </c>
      <c r="D15958">
        <v>71</v>
      </c>
      <c r="E15958">
        <v>45127</v>
      </c>
    </row>
    <row r="15959" spans="1:5">
      <c r="A15959" t="s">
        <v>30</v>
      </c>
      <c r="B15959">
        <v>2016</v>
      </c>
      <c r="C15959">
        <v>26</v>
      </c>
      <c r="D15959">
        <v>24</v>
      </c>
      <c r="E15959">
        <v>4434</v>
      </c>
    </row>
    <row r="15960" spans="1:5">
      <c r="A15960" t="s">
        <v>31</v>
      </c>
      <c r="B15960">
        <v>2016</v>
      </c>
      <c r="C15960">
        <v>26</v>
      </c>
      <c r="D15960">
        <v>18</v>
      </c>
      <c r="E15960">
        <v>5625</v>
      </c>
    </row>
    <row r="15961" spans="1:5">
      <c r="A15961" t="s">
        <v>32</v>
      </c>
      <c r="B15961">
        <v>2016</v>
      </c>
      <c r="C15961">
        <v>26</v>
      </c>
      <c r="D15961">
        <v>22</v>
      </c>
      <c r="E15961">
        <v>16941</v>
      </c>
    </row>
    <row r="15962" spans="1:5">
      <c r="A15962" t="s">
        <v>33</v>
      </c>
      <c r="B15962">
        <v>2016</v>
      </c>
      <c r="C15962">
        <v>26</v>
      </c>
      <c r="D15962">
        <v>60</v>
      </c>
      <c r="E15962">
        <v>14428</v>
      </c>
    </row>
    <row r="15963" spans="1:5">
      <c r="A15963" t="s">
        <v>34</v>
      </c>
      <c r="B15963">
        <v>2016</v>
      </c>
      <c r="C15963">
        <v>26</v>
      </c>
      <c r="D15963">
        <v>14</v>
      </c>
      <c r="E15963">
        <v>2522</v>
      </c>
    </row>
    <row r="15964" spans="1:5">
      <c r="A15964" t="s">
        <v>35</v>
      </c>
      <c r="B15964">
        <v>2016</v>
      </c>
      <c r="C15964">
        <v>26</v>
      </c>
      <c r="D15964">
        <v>48</v>
      </c>
      <c r="E15964">
        <v>15672</v>
      </c>
    </row>
    <row r="15965" spans="1:5">
      <c r="A15965" t="s">
        <v>36</v>
      </c>
      <c r="B15965">
        <v>2016</v>
      </c>
      <c r="C15965">
        <v>26</v>
      </c>
      <c r="D15965">
        <v>16</v>
      </c>
      <c r="E15965">
        <v>2319</v>
      </c>
    </row>
    <row r="15966" spans="1:5">
      <c r="A15966" t="s">
        <v>37</v>
      </c>
      <c r="B15966">
        <v>2016</v>
      </c>
      <c r="C15966">
        <v>26</v>
      </c>
      <c r="D15966">
        <v>3</v>
      </c>
      <c r="E15966">
        <v>1435</v>
      </c>
    </row>
    <row r="15967" spans="1:5">
      <c r="A15967" t="s">
        <v>38</v>
      </c>
      <c r="B15967">
        <v>2016</v>
      </c>
      <c r="C15967">
        <v>26</v>
      </c>
      <c r="D15967">
        <v>10</v>
      </c>
      <c r="E15967">
        <v>1738</v>
      </c>
    </row>
    <row r="15968" spans="1:5">
      <c r="A15968" t="s">
        <v>39</v>
      </c>
      <c r="B15968">
        <v>2016</v>
      </c>
      <c r="C15968">
        <v>26</v>
      </c>
      <c r="D15968">
        <v>17</v>
      </c>
      <c r="E15968">
        <v>9776</v>
      </c>
    </row>
    <row r="15969" spans="1:5">
      <c r="A15969" t="s">
        <v>40</v>
      </c>
      <c r="B15969">
        <v>2016</v>
      </c>
      <c r="C15969">
        <v>26</v>
      </c>
      <c r="D15969">
        <v>17</v>
      </c>
      <c r="E15969">
        <v>2834</v>
      </c>
    </row>
    <row r="15970" spans="1:5">
      <c r="A15970" t="s">
        <v>41</v>
      </c>
      <c r="B15970">
        <v>2016</v>
      </c>
      <c r="C15970">
        <v>26</v>
      </c>
      <c r="D15970">
        <v>14</v>
      </c>
      <c r="E15970">
        <v>2987</v>
      </c>
    </row>
    <row r="15971" spans="1:5">
      <c r="A15971" t="s">
        <v>42</v>
      </c>
      <c r="B15971">
        <v>2016</v>
      </c>
      <c r="C15971">
        <v>26</v>
      </c>
      <c r="D15971">
        <v>17</v>
      </c>
      <c r="E15971">
        <v>6753</v>
      </c>
    </row>
    <row r="15972" spans="1:5">
      <c r="A15972" t="s">
        <v>43</v>
      </c>
      <c r="B15972">
        <v>2016</v>
      </c>
      <c r="C15972">
        <v>26</v>
      </c>
      <c r="D15972">
        <v>31</v>
      </c>
      <c r="E15972">
        <v>2187</v>
      </c>
    </row>
    <row r="15973" spans="1:5">
      <c r="A15973" t="s">
        <v>44</v>
      </c>
      <c r="B15973">
        <v>2016</v>
      </c>
      <c r="C15973">
        <v>26</v>
      </c>
      <c r="D15973">
        <v>23</v>
      </c>
      <c r="E15973">
        <v>5051</v>
      </c>
    </row>
    <row r="15974" spans="1:5">
      <c r="A15974" t="s">
        <v>45</v>
      </c>
      <c r="B15974">
        <v>2016</v>
      </c>
      <c r="C15974">
        <v>26</v>
      </c>
      <c r="D15974">
        <v>5</v>
      </c>
      <c r="E15974">
        <v>422</v>
      </c>
    </row>
    <row r="15975" spans="1:5">
      <c r="A15975" t="s">
        <v>46</v>
      </c>
      <c r="B15975">
        <v>2016</v>
      </c>
      <c r="C15975">
        <v>26</v>
      </c>
      <c r="D15975">
        <v>43</v>
      </c>
      <c r="E15975">
        <v>9457</v>
      </c>
    </row>
    <row r="15976" spans="1:5">
      <c r="A15976" t="s">
        <v>47</v>
      </c>
      <c r="B15976">
        <v>2016</v>
      </c>
      <c r="C15976">
        <v>26</v>
      </c>
      <c r="D15976">
        <v>15</v>
      </c>
      <c r="E15976">
        <v>2946</v>
      </c>
    </row>
    <row r="15977" spans="1:5">
      <c r="A15977" t="s">
        <v>48</v>
      </c>
      <c r="B15977">
        <v>2016</v>
      </c>
      <c r="C15977">
        <v>26</v>
      </c>
      <c r="D15977">
        <v>6</v>
      </c>
      <c r="E15977">
        <v>1318</v>
      </c>
    </row>
    <row r="15978" spans="1:5">
      <c r="A15978" t="s">
        <v>49</v>
      </c>
      <c r="B15978">
        <v>2016</v>
      </c>
      <c r="C15978">
        <v>26</v>
      </c>
      <c r="D15978">
        <v>32</v>
      </c>
      <c r="E15978">
        <v>8979</v>
      </c>
    </row>
    <row r="15979" spans="1:5">
      <c r="A15979" t="s">
        <v>50</v>
      </c>
      <c r="B15979">
        <v>2016</v>
      </c>
      <c r="C15979">
        <v>26</v>
      </c>
      <c r="D15979">
        <v>16</v>
      </c>
      <c r="E15979">
        <v>3460</v>
      </c>
    </row>
    <row r="15980" spans="1:5">
      <c r="A15980" t="s">
        <v>51</v>
      </c>
      <c r="B15980">
        <v>2016</v>
      </c>
      <c r="C15980">
        <v>26</v>
      </c>
      <c r="D15980">
        <v>9</v>
      </c>
      <c r="E15980">
        <v>2759</v>
      </c>
    </row>
    <row r="15981" spans="1:5">
      <c r="A15981" t="s">
        <v>52</v>
      </c>
      <c r="B15981">
        <v>2016</v>
      </c>
      <c r="C15981">
        <v>26</v>
      </c>
      <c r="D15981">
        <v>24</v>
      </c>
      <c r="E15981">
        <v>4276</v>
      </c>
    </row>
    <row r="15982" spans="1:5">
      <c r="A15982" t="s">
        <v>53</v>
      </c>
      <c r="B15982">
        <v>2016</v>
      </c>
      <c r="C15982">
        <v>26</v>
      </c>
      <c r="D15982">
        <v>51</v>
      </c>
      <c r="E15982">
        <v>6407</v>
      </c>
    </row>
    <row r="15983" spans="1:5">
      <c r="A15983" t="s">
        <v>54</v>
      </c>
      <c r="B15983">
        <v>2016</v>
      </c>
      <c r="C15983">
        <v>26</v>
      </c>
      <c r="D15983">
        <v>65</v>
      </c>
      <c r="E15983">
        <v>16091</v>
      </c>
    </row>
    <row r="15984" spans="1:5">
      <c r="A15984" t="s">
        <v>55</v>
      </c>
      <c r="B15984">
        <v>2016</v>
      </c>
      <c r="C15984">
        <v>26</v>
      </c>
      <c r="D15984">
        <v>38</v>
      </c>
      <c r="E15984">
        <v>21654</v>
      </c>
    </row>
    <row r="15985" spans="1:5">
      <c r="A15985" t="s">
        <v>56</v>
      </c>
      <c r="B15985">
        <v>2016</v>
      </c>
      <c r="C15985">
        <v>26</v>
      </c>
      <c r="D15985">
        <v>6</v>
      </c>
      <c r="E15985">
        <v>1320</v>
      </c>
    </row>
    <row r="15986" spans="1:5">
      <c r="A15986" t="s">
        <v>57</v>
      </c>
      <c r="B15986">
        <v>2016</v>
      </c>
      <c r="C15986">
        <v>26</v>
      </c>
      <c r="D15986">
        <v>119</v>
      </c>
      <c r="E15986">
        <v>74740</v>
      </c>
    </row>
    <row r="15987" spans="1:5">
      <c r="A15987" t="s">
        <v>58</v>
      </c>
      <c r="B15987">
        <v>2016</v>
      </c>
      <c r="C15987">
        <v>26</v>
      </c>
      <c r="D15987">
        <v>24</v>
      </c>
      <c r="E15987">
        <v>2808</v>
      </c>
    </row>
    <row r="15988" spans="1:5">
      <c r="A15988" t="s">
        <v>59</v>
      </c>
      <c r="B15988">
        <v>2016</v>
      </c>
      <c r="C15988">
        <v>26</v>
      </c>
      <c r="D15988">
        <v>34</v>
      </c>
      <c r="E15988">
        <v>12785</v>
      </c>
    </row>
    <row r="15989" spans="1:5">
      <c r="A15989" t="s">
        <v>60</v>
      </c>
      <c r="B15989">
        <v>2016</v>
      </c>
      <c r="C15989">
        <v>26</v>
      </c>
      <c r="D15989">
        <v>17</v>
      </c>
      <c r="E15989">
        <v>2187</v>
      </c>
    </row>
    <row r="15990" spans="1:5">
      <c r="A15990" t="s">
        <v>61</v>
      </c>
      <c r="B15990">
        <v>2016</v>
      </c>
      <c r="C15990">
        <v>26</v>
      </c>
      <c r="D15990">
        <v>14</v>
      </c>
      <c r="E15990">
        <v>2834</v>
      </c>
    </row>
    <row r="15991" spans="1:5">
      <c r="A15991" t="s">
        <v>64</v>
      </c>
      <c r="B15991">
        <v>2016</v>
      </c>
      <c r="C15991">
        <v>26</v>
      </c>
      <c r="D15991">
        <v>7</v>
      </c>
      <c r="E15991">
        <v>4262</v>
      </c>
    </row>
    <row r="15992" spans="1:5">
      <c r="A15992" t="s">
        <v>63</v>
      </c>
      <c r="B15992">
        <v>2016</v>
      </c>
      <c r="C15992">
        <v>26</v>
      </c>
      <c r="D15992">
        <v>1</v>
      </c>
      <c r="E15992">
        <v>340</v>
      </c>
    </row>
    <row r="15993" spans="1:5">
      <c r="A15993" t="s">
        <v>62</v>
      </c>
      <c r="B15993">
        <v>2016</v>
      </c>
      <c r="C15993">
        <v>26</v>
      </c>
      <c r="D15993">
        <v>83</v>
      </c>
      <c r="E15993">
        <v>98091</v>
      </c>
    </row>
    <row r="15994" spans="1:5">
      <c r="A15994" t="s">
        <v>6</v>
      </c>
      <c r="B15994">
        <v>2016</v>
      </c>
      <c r="C15994">
        <v>27</v>
      </c>
      <c r="D15994">
        <v>19</v>
      </c>
      <c r="E15994">
        <v>4145</v>
      </c>
    </row>
    <row r="15995" spans="1:5">
      <c r="A15995" t="s">
        <v>12</v>
      </c>
      <c r="B15995">
        <v>2016</v>
      </c>
      <c r="C15995">
        <v>27</v>
      </c>
      <c r="D15995">
        <v>5</v>
      </c>
      <c r="E15995">
        <v>1344</v>
      </c>
    </row>
    <row r="15996" spans="1:5">
      <c r="A15996" t="s">
        <v>13</v>
      </c>
      <c r="B15996">
        <v>2016</v>
      </c>
      <c r="C15996">
        <v>27</v>
      </c>
      <c r="D15996">
        <v>42</v>
      </c>
      <c r="E15996">
        <v>14840</v>
      </c>
    </row>
    <row r="15997" spans="1:5">
      <c r="A15997" t="s">
        <v>14</v>
      </c>
      <c r="B15997">
        <v>2016</v>
      </c>
      <c r="C15997">
        <v>27</v>
      </c>
      <c r="D15997">
        <v>5</v>
      </c>
      <c r="E15997">
        <v>908</v>
      </c>
    </row>
    <row r="15998" spans="1:5">
      <c r="A15998" t="s">
        <v>15</v>
      </c>
      <c r="B15998">
        <v>2016</v>
      </c>
      <c r="C15998">
        <v>27</v>
      </c>
      <c r="D15998">
        <v>97</v>
      </c>
      <c r="E15998">
        <v>26089</v>
      </c>
    </row>
    <row r="15999" spans="1:5">
      <c r="A15999" t="s">
        <v>16</v>
      </c>
      <c r="B15999">
        <v>2016</v>
      </c>
      <c r="C15999">
        <v>27</v>
      </c>
      <c r="D15999">
        <v>7</v>
      </c>
      <c r="E15999">
        <v>2480</v>
      </c>
    </row>
    <row r="16000" spans="1:5">
      <c r="A16000" t="s">
        <v>17</v>
      </c>
      <c r="B16000">
        <v>2016</v>
      </c>
      <c r="C16000">
        <v>27</v>
      </c>
      <c r="D16000">
        <v>12</v>
      </c>
      <c r="E16000">
        <v>893</v>
      </c>
    </row>
    <row r="16001" spans="1:5">
      <c r="A16001" t="s">
        <v>18</v>
      </c>
      <c r="B16001">
        <v>2016</v>
      </c>
      <c r="C16001">
        <v>27</v>
      </c>
      <c r="D16001">
        <v>10</v>
      </c>
      <c r="E16001">
        <v>1845</v>
      </c>
    </row>
    <row r="16002" spans="1:5">
      <c r="A16002" t="s">
        <v>19</v>
      </c>
      <c r="B16002">
        <v>2016</v>
      </c>
      <c r="C16002">
        <v>27</v>
      </c>
      <c r="D16002">
        <v>2</v>
      </c>
      <c r="E16002">
        <v>1363</v>
      </c>
    </row>
    <row r="16003" spans="1:5">
      <c r="A16003" t="s">
        <v>20</v>
      </c>
      <c r="B16003">
        <v>2016</v>
      </c>
      <c r="C16003">
        <v>27</v>
      </c>
      <c r="D16003">
        <v>0</v>
      </c>
      <c r="E16003">
        <v>0</v>
      </c>
    </row>
    <row r="16004" spans="1:5">
      <c r="A16004" t="s">
        <v>21</v>
      </c>
      <c r="B16004">
        <v>2016</v>
      </c>
      <c r="C16004">
        <v>27</v>
      </c>
      <c r="D16004">
        <v>29</v>
      </c>
      <c r="E16004">
        <v>30007</v>
      </c>
    </row>
    <row r="16005" spans="1:5">
      <c r="A16005" t="s">
        <v>22</v>
      </c>
      <c r="B16005">
        <v>2016</v>
      </c>
      <c r="C16005">
        <v>27</v>
      </c>
      <c r="D16005">
        <v>13</v>
      </c>
      <c r="E16005">
        <v>752</v>
      </c>
    </row>
    <row r="16006" spans="1:5">
      <c r="A16006" t="s">
        <v>23</v>
      </c>
      <c r="B16006">
        <v>2016</v>
      </c>
      <c r="C16006">
        <v>27</v>
      </c>
      <c r="D16006">
        <v>2</v>
      </c>
      <c r="E16006">
        <v>671</v>
      </c>
    </row>
    <row r="16007" spans="1:5">
      <c r="A16007" t="s">
        <v>24</v>
      </c>
      <c r="B16007">
        <v>2016</v>
      </c>
      <c r="C16007">
        <v>27</v>
      </c>
      <c r="D16007">
        <v>53</v>
      </c>
      <c r="E16007">
        <v>33162</v>
      </c>
    </row>
    <row r="16008" spans="1:5">
      <c r="A16008" t="s">
        <v>25</v>
      </c>
      <c r="B16008">
        <v>2016</v>
      </c>
      <c r="C16008">
        <v>27</v>
      </c>
      <c r="D16008">
        <v>18</v>
      </c>
      <c r="E16008">
        <v>2264</v>
      </c>
    </row>
    <row r="16009" spans="1:5">
      <c r="A16009" t="s">
        <v>26</v>
      </c>
      <c r="B16009">
        <v>2016</v>
      </c>
      <c r="C16009">
        <v>27</v>
      </c>
      <c r="D16009">
        <v>3</v>
      </c>
      <c r="E16009">
        <v>304</v>
      </c>
    </row>
    <row r="16010" spans="1:5">
      <c r="A16010" t="s">
        <v>27</v>
      </c>
      <c r="B16010">
        <v>2016</v>
      </c>
      <c r="C16010">
        <v>27</v>
      </c>
      <c r="D16010">
        <v>13</v>
      </c>
      <c r="E16010">
        <v>3019</v>
      </c>
    </row>
    <row r="16011" spans="1:5">
      <c r="A16011" t="s">
        <v>28</v>
      </c>
      <c r="B16011">
        <v>2016</v>
      </c>
      <c r="C16011">
        <v>27</v>
      </c>
      <c r="D16011">
        <v>15</v>
      </c>
      <c r="E16011">
        <v>17366</v>
      </c>
    </row>
    <row r="16012" spans="1:5">
      <c r="A16012" t="s">
        <v>29</v>
      </c>
      <c r="B16012">
        <v>2016</v>
      </c>
      <c r="C16012">
        <v>27</v>
      </c>
      <c r="D16012">
        <v>70</v>
      </c>
      <c r="E16012">
        <v>45918</v>
      </c>
    </row>
    <row r="16013" spans="1:5">
      <c r="A16013" t="s">
        <v>30</v>
      </c>
      <c r="B16013">
        <v>2016</v>
      </c>
      <c r="C16013">
        <v>27</v>
      </c>
      <c r="D16013">
        <v>23</v>
      </c>
      <c r="E16013">
        <v>3841</v>
      </c>
    </row>
    <row r="16014" spans="1:5">
      <c r="A16014" t="s">
        <v>31</v>
      </c>
      <c r="B16014">
        <v>2016</v>
      </c>
      <c r="C16014">
        <v>27</v>
      </c>
      <c r="D16014">
        <v>17</v>
      </c>
      <c r="E16014">
        <v>4715</v>
      </c>
    </row>
    <row r="16015" spans="1:5">
      <c r="A16015" t="s">
        <v>32</v>
      </c>
      <c r="B16015">
        <v>2016</v>
      </c>
      <c r="C16015">
        <v>27</v>
      </c>
      <c r="D16015">
        <v>23</v>
      </c>
      <c r="E16015">
        <v>12278</v>
      </c>
    </row>
    <row r="16016" spans="1:5">
      <c r="A16016" t="s">
        <v>33</v>
      </c>
      <c r="B16016">
        <v>2016</v>
      </c>
      <c r="C16016">
        <v>27</v>
      </c>
      <c r="D16016">
        <v>63</v>
      </c>
      <c r="E16016">
        <v>14907</v>
      </c>
    </row>
    <row r="16017" spans="1:5">
      <c r="A16017" t="s">
        <v>34</v>
      </c>
      <c r="B16017">
        <v>2016</v>
      </c>
      <c r="C16017">
        <v>27</v>
      </c>
      <c r="D16017">
        <v>14</v>
      </c>
      <c r="E16017">
        <v>2254</v>
      </c>
    </row>
    <row r="16018" spans="1:5">
      <c r="A16018" t="s">
        <v>35</v>
      </c>
      <c r="B16018">
        <v>2016</v>
      </c>
      <c r="C16018">
        <v>27</v>
      </c>
      <c r="D16018">
        <v>47</v>
      </c>
      <c r="E16018">
        <v>17921</v>
      </c>
    </row>
    <row r="16019" spans="1:5">
      <c r="A16019" t="s">
        <v>36</v>
      </c>
      <c r="B16019">
        <v>2016</v>
      </c>
      <c r="C16019">
        <v>27</v>
      </c>
      <c r="D16019">
        <v>16</v>
      </c>
      <c r="E16019">
        <v>2216</v>
      </c>
    </row>
    <row r="16020" spans="1:5">
      <c r="A16020" t="s">
        <v>37</v>
      </c>
      <c r="B16020">
        <v>2016</v>
      </c>
      <c r="C16020">
        <v>27</v>
      </c>
      <c r="D16020">
        <v>3</v>
      </c>
      <c r="E16020">
        <v>1091</v>
      </c>
    </row>
    <row r="16021" spans="1:5">
      <c r="A16021" t="s">
        <v>38</v>
      </c>
      <c r="B16021">
        <v>2016</v>
      </c>
      <c r="C16021">
        <v>27</v>
      </c>
      <c r="D16021">
        <v>10</v>
      </c>
      <c r="E16021">
        <v>1401</v>
      </c>
    </row>
    <row r="16022" spans="1:5">
      <c r="A16022" t="s">
        <v>39</v>
      </c>
      <c r="B16022">
        <v>2016</v>
      </c>
      <c r="C16022">
        <v>27</v>
      </c>
      <c r="D16022">
        <v>19</v>
      </c>
      <c r="E16022">
        <v>9905</v>
      </c>
    </row>
    <row r="16023" spans="1:5">
      <c r="A16023" t="s">
        <v>40</v>
      </c>
      <c r="B16023">
        <v>2016</v>
      </c>
      <c r="C16023">
        <v>27</v>
      </c>
      <c r="D16023">
        <v>17</v>
      </c>
      <c r="E16023">
        <v>2166</v>
      </c>
    </row>
    <row r="16024" spans="1:5">
      <c r="A16024" t="s">
        <v>41</v>
      </c>
      <c r="B16024">
        <v>2016</v>
      </c>
      <c r="C16024">
        <v>27</v>
      </c>
      <c r="D16024">
        <v>12</v>
      </c>
      <c r="E16024">
        <v>2582</v>
      </c>
    </row>
    <row r="16025" spans="1:5">
      <c r="A16025" t="s">
        <v>42</v>
      </c>
      <c r="B16025">
        <v>2016</v>
      </c>
      <c r="C16025">
        <v>27</v>
      </c>
      <c r="D16025">
        <v>20</v>
      </c>
      <c r="E16025">
        <v>7169</v>
      </c>
    </row>
    <row r="16026" spans="1:5">
      <c r="A16026" t="s">
        <v>43</v>
      </c>
      <c r="B16026">
        <v>2016</v>
      </c>
      <c r="C16026">
        <v>27</v>
      </c>
      <c r="D16026">
        <v>31</v>
      </c>
      <c r="E16026">
        <v>1800</v>
      </c>
    </row>
    <row r="16027" spans="1:5">
      <c r="A16027" t="s">
        <v>44</v>
      </c>
      <c r="B16027">
        <v>2016</v>
      </c>
      <c r="C16027">
        <v>27</v>
      </c>
      <c r="D16027">
        <v>21</v>
      </c>
      <c r="E16027">
        <v>4012</v>
      </c>
    </row>
    <row r="16028" spans="1:5">
      <c r="A16028" t="s">
        <v>45</v>
      </c>
      <c r="B16028">
        <v>2016</v>
      </c>
      <c r="C16028">
        <v>27</v>
      </c>
      <c r="D16028">
        <v>5</v>
      </c>
      <c r="E16028">
        <v>872</v>
      </c>
    </row>
    <row r="16029" spans="1:5">
      <c r="A16029" t="s">
        <v>46</v>
      </c>
      <c r="B16029">
        <v>2016</v>
      </c>
      <c r="C16029">
        <v>27</v>
      </c>
      <c r="D16029">
        <v>44</v>
      </c>
      <c r="E16029">
        <v>8045</v>
      </c>
    </row>
    <row r="16030" spans="1:5">
      <c r="A16030" t="s">
        <v>47</v>
      </c>
      <c r="B16030">
        <v>2016</v>
      </c>
      <c r="C16030">
        <v>27</v>
      </c>
      <c r="D16030">
        <v>14</v>
      </c>
      <c r="E16030">
        <v>2770</v>
      </c>
    </row>
    <row r="16031" spans="1:5">
      <c r="A16031" t="s">
        <v>48</v>
      </c>
      <c r="B16031">
        <v>2016</v>
      </c>
      <c r="C16031">
        <v>27</v>
      </c>
      <c r="D16031">
        <v>6</v>
      </c>
      <c r="E16031">
        <v>1054</v>
      </c>
    </row>
    <row r="16032" spans="1:5">
      <c r="A16032" t="s">
        <v>49</v>
      </c>
      <c r="B16032">
        <v>2016</v>
      </c>
      <c r="C16032">
        <v>27</v>
      </c>
      <c r="D16032">
        <v>31</v>
      </c>
      <c r="E16032">
        <v>7824</v>
      </c>
    </row>
    <row r="16033" spans="1:5">
      <c r="A16033" t="s">
        <v>50</v>
      </c>
      <c r="B16033">
        <v>2016</v>
      </c>
      <c r="C16033">
        <v>27</v>
      </c>
      <c r="D16033">
        <v>15</v>
      </c>
      <c r="E16033">
        <v>2341</v>
      </c>
    </row>
    <row r="16034" spans="1:5">
      <c r="A16034" t="s">
        <v>51</v>
      </c>
      <c r="B16034">
        <v>2016</v>
      </c>
      <c r="C16034">
        <v>27</v>
      </c>
      <c r="D16034">
        <v>9</v>
      </c>
      <c r="E16034">
        <v>2608</v>
      </c>
    </row>
    <row r="16035" spans="1:5">
      <c r="A16035" t="s">
        <v>52</v>
      </c>
      <c r="B16035">
        <v>2016</v>
      </c>
      <c r="C16035">
        <v>27</v>
      </c>
      <c r="D16035">
        <v>20</v>
      </c>
      <c r="E16035">
        <v>3067</v>
      </c>
    </row>
    <row r="16036" spans="1:5">
      <c r="A16036" t="s">
        <v>53</v>
      </c>
      <c r="B16036">
        <v>2016</v>
      </c>
      <c r="C16036">
        <v>27</v>
      </c>
      <c r="D16036">
        <v>50</v>
      </c>
      <c r="E16036">
        <v>5486</v>
      </c>
    </row>
    <row r="16037" spans="1:5">
      <c r="A16037" t="s">
        <v>54</v>
      </c>
      <c r="B16037">
        <v>2016</v>
      </c>
      <c r="C16037">
        <v>27</v>
      </c>
      <c r="D16037">
        <v>68</v>
      </c>
      <c r="E16037">
        <v>14880</v>
      </c>
    </row>
    <row r="16038" spans="1:5">
      <c r="A16038" t="s">
        <v>55</v>
      </c>
      <c r="B16038">
        <v>2016</v>
      </c>
      <c r="C16038">
        <v>27</v>
      </c>
      <c r="D16038">
        <v>41</v>
      </c>
      <c r="E16038">
        <v>21961</v>
      </c>
    </row>
    <row r="16039" spans="1:5">
      <c r="A16039" t="s">
        <v>56</v>
      </c>
      <c r="B16039">
        <v>2016</v>
      </c>
      <c r="C16039">
        <v>27</v>
      </c>
      <c r="D16039">
        <v>7</v>
      </c>
      <c r="E16039">
        <v>1278</v>
      </c>
    </row>
    <row r="16040" spans="1:5">
      <c r="A16040" t="s">
        <v>57</v>
      </c>
      <c r="B16040">
        <v>2016</v>
      </c>
      <c r="C16040">
        <v>27</v>
      </c>
      <c r="D16040">
        <v>120</v>
      </c>
      <c r="E16040">
        <v>78023</v>
      </c>
    </row>
    <row r="16041" spans="1:5">
      <c r="A16041" t="s">
        <v>58</v>
      </c>
      <c r="B16041">
        <v>2016</v>
      </c>
      <c r="C16041">
        <v>27</v>
      </c>
      <c r="D16041">
        <v>25</v>
      </c>
      <c r="E16041">
        <v>2426</v>
      </c>
    </row>
    <row r="16042" spans="1:5">
      <c r="A16042" t="s">
        <v>59</v>
      </c>
      <c r="B16042">
        <v>2016</v>
      </c>
      <c r="C16042">
        <v>27</v>
      </c>
      <c r="D16042">
        <v>35</v>
      </c>
      <c r="E16042">
        <v>12816</v>
      </c>
    </row>
    <row r="16043" spans="1:5">
      <c r="A16043" t="s">
        <v>60</v>
      </c>
      <c r="B16043">
        <v>2016</v>
      </c>
      <c r="C16043">
        <v>27</v>
      </c>
      <c r="D16043">
        <v>17</v>
      </c>
      <c r="E16043">
        <v>1711</v>
      </c>
    </row>
    <row r="16044" spans="1:5">
      <c r="A16044" t="s">
        <v>61</v>
      </c>
      <c r="B16044">
        <v>2016</v>
      </c>
      <c r="C16044">
        <v>27</v>
      </c>
      <c r="D16044">
        <v>14</v>
      </c>
      <c r="E16044">
        <v>2364</v>
      </c>
    </row>
    <row r="16045" spans="1:5">
      <c r="A16045" t="s">
        <v>64</v>
      </c>
      <c r="B16045">
        <v>2016</v>
      </c>
      <c r="C16045">
        <v>27</v>
      </c>
      <c r="D16045">
        <v>8</v>
      </c>
      <c r="E16045">
        <v>4595</v>
      </c>
    </row>
    <row r="16046" spans="1:5">
      <c r="A16046" t="s">
        <v>63</v>
      </c>
      <c r="B16046">
        <v>2016</v>
      </c>
      <c r="C16046">
        <v>27</v>
      </c>
      <c r="D16046">
        <v>1</v>
      </c>
      <c r="E16046">
        <v>342</v>
      </c>
    </row>
    <row r="16047" spans="1:5">
      <c r="A16047" t="s">
        <v>62</v>
      </c>
      <c r="B16047">
        <v>2016</v>
      </c>
      <c r="C16047">
        <v>27</v>
      </c>
      <c r="D16047">
        <v>77</v>
      </c>
      <c r="E16047">
        <v>93893</v>
      </c>
    </row>
    <row r="16048" spans="1:5">
      <c r="A16048" t="s">
        <v>6</v>
      </c>
      <c r="B16048">
        <v>2016</v>
      </c>
      <c r="C16048">
        <v>28</v>
      </c>
      <c r="D16048">
        <v>18</v>
      </c>
      <c r="E16048">
        <v>4649</v>
      </c>
    </row>
    <row r="16049" spans="1:5">
      <c r="A16049" t="s">
        <v>12</v>
      </c>
      <c r="B16049">
        <v>2016</v>
      </c>
      <c r="C16049">
        <v>28</v>
      </c>
      <c r="D16049">
        <v>4</v>
      </c>
      <c r="E16049">
        <v>1152</v>
      </c>
    </row>
    <row r="16050" spans="1:5">
      <c r="A16050" t="s">
        <v>13</v>
      </c>
      <c r="B16050">
        <v>2016</v>
      </c>
      <c r="C16050">
        <v>28</v>
      </c>
      <c r="D16050">
        <v>44</v>
      </c>
      <c r="E16050">
        <v>18462</v>
      </c>
    </row>
    <row r="16051" spans="1:5">
      <c r="A16051" t="s">
        <v>14</v>
      </c>
      <c r="B16051">
        <v>2016</v>
      </c>
      <c r="C16051">
        <v>28</v>
      </c>
      <c r="D16051">
        <v>5</v>
      </c>
      <c r="E16051">
        <v>1004</v>
      </c>
    </row>
    <row r="16052" spans="1:5">
      <c r="A16052" t="s">
        <v>15</v>
      </c>
      <c r="B16052">
        <v>2016</v>
      </c>
      <c r="C16052">
        <v>28</v>
      </c>
      <c r="D16052">
        <v>98</v>
      </c>
      <c r="E16052">
        <v>30983</v>
      </c>
    </row>
    <row r="16053" spans="1:5">
      <c r="A16053" t="s">
        <v>16</v>
      </c>
      <c r="B16053">
        <v>2016</v>
      </c>
      <c r="C16053">
        <v>28</v>
      </c>
      <c r="D16053">
        <v>7</v>
      </c>
      <c r="E16053">
        <v>3365</v>
      </c>
    </row>
    <row r="16054" spans="1:5">
      <c r="A16054" t="s">
        <v>17</v>
      </c>
      <c r="B16054">
        <v>2016</v>
      </c>
      <c r="C16054">
        <v>28</v>
      </c>
      <c r="D16054">
        <v>13</v>
      </c>
      <c r="E16054">
        <v>972</v>
      </c>
    </row>
    <row r="16055" spans="1:5">
      <c r="A16055" t="s">
        <v>18</v>
      </c>
      <c r="B16055">
        <v>2016</v>
      </c>
      <c r="C16055">
        <v>28</v>
      </c>
      <c r="D16055">
        <v>12</v>
      </c>
      <c r="E16055">
        <v>2777</v>
      </c>
    </row>
    <row r="16056" spans="1:5">
      <c r="A16056" t="s">
        <v>19</v>
      </c>
      <c r="B16056">
        <v>2016</v>
      </c>
      <c r="C16056">
        <v>28</v>
      </c>
      <c r="D16056">
        <v>2</v>
      </c>
      <c r="E16056">
        <v>1779</v>
      </c>
    </row>
    <row r="16057" spans="1:5">
      <c r="A16057" t="s">
        <v>20</v>
      </c>
      <c r="B16057">
        <v>2016</v>
      </c>
      <c r="C16057">
        <v>28</v>
      </c>
      <c r="D16057">
        <v>0</v>
      </c>
      <c r="E16057">
        <v>0</v>
      </c>
    </row>
    <row r="16058" spans="1:5">
      <c r="A16058" t="s">
        <v>21</v>
      </c>
      <c r="B16058">
        <v>2016</v>
      </c>
      <c r="C16058">
        <v>28</v>
      </c>
      <c r="D16058">
        <v>25</v>
      </c>
      <c r="E16058">
        <v>31232</v>
      </c>
    </row>
    <row r="16059" spans="1:5">
      <c r="A16059" t="s">
        <v>22</v>
      </c>
      <c r="B16059">
        <v>2016</v>
      </c>
      <c r="C16059">
        <v>28</v>
      </c>
      <c r="D16059">
        <v>13</v>
      </c>
      <c r="E16059">
        <v>994</v>
      </c>
    </row>
    <row r="16060" spans="1:5">
      <c r="A16060" t="s">
        <v>23</v>
      </c>
      <c r="B16060">
        <v>2016</v>
      </c>
      <c r="C16060">
        <v>28</v>
      </c>
      <c r="D16060">
        <v>2</v>
      </c>
      <c r="E16060">
        <v>772</v>
      </c>
    </row>
    <row r="16061" spans="1:5">
      <c r="A16061" t="s">
        <v>24</v>
      </c>
      <c r="B16061">
        <v>2016</v>
      </c>
      <c r="C16061">
        <v>28</v>
      </c>
      <c r="D16061">
        <v>55</v>
      </c>
      <c r="E16061">
        <v>38049</v>
      </c>
    </row>
    <row r="16062" spans="1:5">
      <c r="A16062" t="s">
        <v>25</v>
      </c>
      <c r="B16062">
        <v>2016</v>
      </c>
      <c r="C16062">
        <v>28</v>
      </c>
      <c r="D16062">
        <v>18</v>
      </c>
      <c r="E16062">
        <v>3148</v>
      </c>
    </row>
    <row r="16063" spans="1:5">
      <c r="A16063" t="s">
        <v>26</v>
      </c>
      <c r="B16063">
        <v>2016</v>
      </c>
      <c r="C16063">
        <v>28</v>
      </c>
      <c r="D16063">
        <v>3</v>
      </c>
      <c r="E16063">
        <v>378</v>
      </c>
    </row>
    <row r="16064" spans="1:5">
      <c r="A16064" t="s">
        <v>27</v>
      </c>
      <c r="B16064">
        <v>2016</v>
      </c>
      <c r="C16064">
        <v>28</v>
      </c>
      <c r="D16064">
        <v>13</v>
      </c>
      <c r="E16064">
        <v>3410</v>
      </c>
    </row>
    <row r="16065" spans="1:5">
      <c r="A16065" t="s">
        <v>28</v>
      </c>
      <c r="B16065">
        <v>2016</v>
      </c>
      <c r="C16065">
        <v>28</v>
      </c>
      <c r="D16065">
        <v>15</v>
      </c>
      <c r="E16065">
        <v>20370</v>
      </c>
    </row>
    <row r="16066" spans="1:5">
      <c r="A16066" t="s">
        <v>29</v>
      </c>
      <c r="B16066">
        <v>2016</v>
      </c>
      <c r="C16066">
        <v>28</v>
      </c>
      <c r="D16066">
        <v>72</v>
      </c>
      <c r="E16066">
        <v>45299</v>
      </c>
    </row>
    <row r="16067" spans="1:5">
      <c r="A16067" t="s">
        <v>30</v>
      </c>
      <c r="B16067">
        <v>2016</v>
      </c>
      <c r="C16067">
        <v>28</v>
      </c>
      <c r="D16067">
        <v>24</v>
      </c>
      <c r="E16067">
        <v>4583</v>
      </c>
    </row>
    <row r="16068" spans="1:5">
      <c r="A16068" t="s">
        <v>31</v>
      </c>
      <c r="B16068">
        <v>2016</v>
      </c>
      <c r="C16068">
        <v>28</v>
      </c>
      <c r="D16068">
        <v>17</v>
      </c>
      <c r="E16068">
        <v>5337</v>
      </c>
    </row>
    <row r="16069" spans="1:5">
      <c r="A16069" t="s">
        <v>32</v>
      </c>
      <c r="B16069">
        <v>2016</v>
      </c>
      <c r="C16069">
        <v>28</v>
      </c>
      <c r="D16069">
        <v>22</v>
      </c>
      <c r="E16069">
        <v>15234</v>
      </c>
    </row>
    <row r="16070" spans="1:5">
      <c r="A16070" t="s">
        <v>33</v>
      </c>
      <c r="B16070">
        <v>2016</v>
      </c>
      <c r="C16070">
        <v>28</v>
      </c>
      <c r="D16070">
        <v>63</v>
      </c>
      <c r="E16070">
        <v>17940</v>
      </c>
    </row>
    <row r="16071" spans="1:5">
      <c r="A16071" t="s">
        <v>34</v>
      </c>
      <c r="B16071">
        <v>2016</v>
      </c>
      <c r="C16071">
        <v>28</v>
      </c>
      <c r="D16071">
        <v>13</v>
      </c>
      <c r="E16071">
        <v>2155</v>
      </c>
    </row>
    <row r="16072" spans="1:5">
      <c r="A16072" t="s">
        <v>35</v>
      </c>
      <c r="B16072">
        <v>2016</v>
      </c>
      <c r="C16072">
        <v>28</v>
      </c>
      <c r="D16072">
        <v>49</v>
      </c>
      <c r="E16072">
        <v>18008</v>
      </c>
    </row>
    <row r="16073" spans="1:5">
      <c r="A16073" t="s">
        <v>36</v>
      </c>
      <c r="B16073">
        <v>2016</v>
      </c>
      <c r="C16073">
        <v>28</v>
      </c>
      <c r="D16073">
        <v>16</v>
      </c>
      <c r="E16073">
        <v>2255</v>
      </c>
    </row>
    <row r="16074" spans="1:5">
      <c r="A16074" t="s">
        <v>37</v>
      </c>
      <c r="B16074">
        <v>2016</v>
      </c>
      <c r="C16074">
        <v>28</v>
      </c>
      <c r="D16074">
        <v>3</v>
      </c>
      <c r="E16074">
        <v>1360</v>
      </c>
    </row>
    <row r="16075" spans="1:5">
      <c r="A16075" t="s">
        <v>38</v>
      </c>
      <c r="B16075">
        <v>2016</v>
      </c>
      <c r="C16075">
        <v>28</v>
      </c>
      <c r="D16075">
        <v>11</v>
      </c>
      <c r="E16075">
        <v>1894</v>
      </c>
    </row>
    <row r="16076" spans="1:5">
      <c r="A16076" t="s">
        <v>39</v>
      </c>
      <c r="B16076">
        <v>2016</v>
      </c>
      <c r="C16076">
        <v>28</v>
      </c>
      <c r="D16076">
        <v>19</v>
      </c>
      <c r="E16076">
        <v>10380</v>
      </c>
    </row>
    <row r="16077" spans="1:5">
      <c r="A16077" t="s">
        <v>40</v>
      </c>
      <c r="B16077">
        <v>2016</v>
      </c>
      <c r="C16077">
        <v>28</v>
      </c>
      <c r="D16077">
        <v>17</v>
      </c>
      <c r="E16077">
        <v>2843</v>
      </c>
    </row>
    <row r="16078" spans="1:5">
      <c r="A16078" t="s">
        <v>41</v>
      </c>
      <c r="B16078">
        <v>2016</v>
      </c>
      <c r="C16078">
        <v>28</v>
      </c>
      <c r="D16078">
        <v>13</v>
      </c>
      <c r="E16078">
        <v>3545</v>
      </c>
    </row>
    <row r="16079" spans="1:5">
      <c r="A16079" t="s">
        <v>42</v>
      </c>
      <c r="B16079">
        <v>2016</v>
      </c>
      <c r="C16079">
        <v>28</v>
      </c>
      <c r="D16079">
        <v>20</v>
      </c>
      <c r="E16079">
        <v>7453</v>
      </c>
    </row>
    <row r="16080" spans="1:5">
      <c r="A16080" t="s">
        <v>43</v>
      </c>
      <c r="B16080">
        <v>2016</v>
      </c>
      <c r="C16080">
        <v>28</v>
      </c>
      <c r="D16080">
        <v>30</v>
      </c>
      <c r="E16080">
        <v>2384</v>
      </c>
    </row>
    <row r="16081" spans="1:5">
      <c r="A16081" t="s">
        <v>44</v>
      </c>
      <c r="B16081">
        <v>2016</v>
      </c>
      <c r="C16081">
        <v>28</v>
      </c>
      <c r="D16081">
        <v>20</v>
      </c>
      <c r="E16081">
        <v>5071</v>
      </c>
    </row>
    <row r="16082" spans="1:5">
      <c r="A16082" t="s">
        <v>45</v>
      </c>
      <c r="B16082">
        <v>2016</v>
      </c>
      <c r="C16082">
        <v>28</v>
      </c>
      <c r="D16082">
        <v>5</v>
      </c>
      <c r="E16082">
        <v>944</v>
      </c>
    </row>
    <row r="16083" spans="1:5">
      <c r="A16083" t="s">
        <v>46</v>
      </c>
      <c r="B16083">
        <v>2016</v>
      </c>
      <c r="C16083">
        <v>28</v>
      </c>
      <c r="D16083">
        <v>42</v>
      </c>
      <c r="E16083">
        <v>9579</v>
      </c>
    </row>
    <row r="16084" spans="1:5">
      <c r="A16084" t="s">
        <v>47</v>
      </c>
      <c r="B16084">
        <v>2016</v>
      </c>
      <c r="C16084">
        <v>28</v>
      </c>
      <c r="D16084">
        <v>14</v>
      </c>
      <c r="E16084">
        <v>3362</v>
      </c>
    </row>
    <row r="16085" spans="1:5">
      <c r="A16085" t="s">
        <v>48</v>
      </c>
      <c r="B16085">
        <v>2016</v>
      </c>
      <c r="C16085">
        <v>28</v>
      </c>
      <c r="D16085">
        <v>6</v>
      </c>
      <c r="E16085">
        <v>1234</v>
      </c>
    </row>
    <row r="16086" spans="1:5">
      <c r="A16086" t="s">
        <v>49</v>
      </c>
      <c r="B16086">
        <v>2016</v>
      </c>
      <c r="C16086">
        <v>28</v>
      </c>
      <c r="D16086">
        <v>31</v>
      </c>
      <c r="E16086">
        <v>9555</v>
      </c>
    </row>
    <row r="16087" spans="1:5">
      <c r="A16087" t="s">
        <v>50</v>
      </c>
      <c r="B16087">
        <v>2016</v>
      </c>
      <c r="C16087">
        <v>28</v>
      </c>
      <c r="D16087">
        <v>16</v>
      </c>
      <c r="E16087">
        <v>3346</v>
      </c>
    </row>
    <row r="16088" spans="1:5">
      <c r="A16088" t="s">
        <v>51</v>
      </c>
      <c r="B16088">
        <v>2016</v>
      </c>
      <c r="C16088">
        <v>28</v>
      </c>
      <c r="D16088">
        <v>8</v>
      </c>
      <c r="E16088">
        <v>2603</v>
      </c>
    </row>
    <row r="16089" spans="1:5">
      <c r="A16089" t="s">
        <v>52</v>
      </c>
      <c r="B16089">
        <v>2016</v>
      </c>
      <c r="C16089">
        <v>28</v>
      </c>
      <c r="D16089">
        <v>24</v>
      </c>
      <c r="E16089">
        <v>5486</v>
      </c>
    </row>
    <row r="16090" spans="1:5">
      <c r="A16090" t="s">
        <v>53</v>
      </c>
      <c r="B16090">
        <v>2016</v>
      </c>
      <c r="C16090">
        <v>28</v>
      </c>
      <c r="D16090">
        <v>53</v>
      </c>
      <c r="E16090">
        <v>7463</v>
      </c>
    </row>
    <row r="16091" spans="1:5">
      <c r="A16091" t="s">
        <v>54</v>
      </c>
      <c r="B16091">
        <v>2016</v>
      </c>
      <c r="C16091">
        <v>28</v>
      </c>
      <c r="D16091">
        <v>68</v>
      </c>
      <c r="E16091">
        <v>12155</v>
      </c>
    </row>
    <row r="16092" spans="1:5">
      <c r="A16092" t="s">
        <v>55</v>
      </c>
      <c r="B16092">
        <v>2016</v>
      </c>
      <c r="C16092">
        <v>28</v>
      </c>
      <c r="D16092">
        <v>41</v>
      </c>
      <c r="E16092">
        <v>24321</v>
      </c>
    </row>
    <row r="16093" spans="1:5">
      <c r="A16093" t="s">
        <v>56</v>
      </c>
      <c r="B16093">
        <v>2016</v>
      </c>
      <c r="C16093">
        <v>28</v>
      </c>
      <c r="D16093">
        <v>7</v>
      </c>
      <c r="E16093">
        <v>1343</v>
      </c>
    </row>
    <row r="16094" spans="1:5">
      <c r="A16094" t="s">
        <v>57</v>
      </c>
      <c r="B16094">
        <v>2016</v>
      </c>
      <c r="C16094">
        <v>28</v>
      </c>
      <c r="D16094">
        <v>117</v>
      </c>
      <c r="E16094">
        <v>78981</v>
      </c>
    </row>
    <row r="16095" spans="1:5">
      <c r="A16095" t="s">
        <v>58</v>
      </c>
      <c r="B16095">
        <v>2016</v>
      </c>
      <c r="C16095">
        <v>28</v>
      </c>
      <c r="D16095">
        <v>24</v>
      </c>
      <c r="E16095">
        <v>2924</v>
      </c>
    </row>
    <row r="16096" spans="1:5">
      <c r="A16096" t="s">
        <v>59</v>
      </c>
      <c r="B16096">
        <v>2016</v>
      </c>
      <c r="C16096">
        <v>28</v>
      </c>
      <c r="D16096">
        <v>34</v>
      </c>
      <c r="E16096">
        <v>13376</v>
      </c>
    </row>
    <row r="16097" spans="1:5">
      <c r="A16097" t="s">
        <v>60</v>
      </c>
      <c r="B16097">
        <v>2016</v>
      </c>
      <c r="C16097">
        <v>28</v>
      </c>
      <c r="D16097">
        <v>19</v>
      </c>
      <c r="E16097">
        <v>2353</v>
      </c>
    </row>
    <row r="16098" spans="1:5">
      <c r="A16098" t="s">
        <v>61</v>
      </c>
      <c r="B16098">
        <v>2016</v>
      </c>
      <c r="C16098">
        <v>28</v>
      </c>
      <c r="D16098">
        <v>14</v>
      </c>
      <c r="E16098">
        <v>2838</v>
      </c>
    </row>
    <row r="16099" spans="1:5">
      <c r="A16099" t="s">
        <v>64</v>
      </c>
      <c r="B16099">
        <v>2016</v>
      </c>
      <c r="C16099">
        <v>28</v>
      </c>
      <c r="D16099">
        <v>8</v>
      </c>
      <c r="E16099">
        <v>4939</v>
      </c>
    </row>
    <row r="16100" spans="1:5">
      <c r="A16100" t="s">
        <v>63</v>
      </c>
      <c r="B16100">
        <v>2016</v>
      </c>
      <c r="C16100">
        <v>28</v>
      </c>
      <c r="D16100">
        <v>1</v>
      </c>
      <c r="E16100">
        <v>339</v>
      </c>
    </row>
    <row r="16101" spans="1:5">
      <c r="A16101" t="s">
        <v>62</v>
      </c>
      <c r="B16101">
        <v>2016</v>
      </c>
      <c r="C16101">
        <v>28</v>
      </c>
      <c r="D16101">
        <v>84</v>
      </c>
      <c r="E16101">
        <v>100183</v>
      </c>
    </row>
    <row r="16102" spans="1:5">
      <c r="A16102" t="s">
        <v>6</v>
      </c>
      <c r="B16102">
        <v>2016</v>
      </c>
      <c r="C16102">
        <v>29</v>
      </c>
      <c r="D16102">
        <v>17</v>
      </c>
      <c r="E16102">
        <v>4868</v>
      </c>
    </row>
    <row r="16103" spans="1:5">
      <c r="A16103" t="s">
        <v>12</v>
      </c>
      <c r="B16103">
        <v>2016</v>
      </c>
      <c r="C16103">
        <v>29</v>
      </c>
      <c r="D16103">
        <v>4</v>
      </c>
      <c r="E16103">
        <v>1189</v>
      </c>
    </row>
    <row r="16104" spans="1:5">
      <c r="A16104" t="s">
        <v>13</v>
      </c>
      <c r="B16104">
        <v>2016</v>
      </c>
      <c r="C16104">
        <v>29</v>
      </c>
      <c r="D16104">
        <v>44</v>
      </c>
      <c r="E16104">
        <v>18939</v>
      </c>
    </row>
    <row r="16105" spans="1:5">
      <c r="A16105" t="s">
        <v>14</v>
      </c>
      <c r="B16105">
        <v>2016</v>
      </c>
      <c r="C16105">
        <v>29</v>
      </c>
      <c r="D16105">
        <v>5</v>
      </c>
      <c r="E16105">
        <v>899</v>
      </c>
    </row>
    <row r="16106" spans="1:5">
      <c r="A16106" t="s">
        <v>15</v>
      </c>
      <c r="B16106">
        <v>2016</v>
      </c>
      <c r="C16106">
        <v>29</v>
      </c>
      <c r="D16106">
        <v>96</v>
      </c>
      <c r="E16106">
        <v>29752</v>
      </c>
    </row>
    <row r="16107" spans="1:5">
      <c r="A16107" t="s">
        <v>16</v>
      </c>
      <c r="B16107">
        <v>2016</v>
      </c>
      <c r="C16107">
        <v>29</v>
      </c>
      <c r="D16107">
        <v>6</v>
      </c>
      <c r="E16107">
        <v>3179</v>
      </c>
    </row>
    <row r="16108" spans="1:5">
      <c r="A16108" t="s">
        <v>17</v>
      </c>
      <c r="B16108">
        <v>2016</v>
      </c>
      <c r="C16108">
        <v>29</v>
      </c>
      <c r="D16108">
        <v>13</v>
      </c>
      <c r="E16108">
        <v>921</v>
      </c>
    </row>
    <row r="16109" spans="1:5">
      <c r="A16109" t="s">
        <v>18</v>
      </c>
      <c r="B16109">
        <v>2016</v>
      </c>
      <c r="C16109">
        <v>29</v>
      </c>
      <c r="D16109">
        <v>12</v>
      </c>
      <c r="E16109">
        <v>2914</v>
      </c>
    </row>
    <row r="16110" spans="1:5">
      <c r="A16110" t="s">
        <v>19</v>
      </c>
      <c r="B16110">
        <v>2016</v>
      </c>
      <c r="C16110">
        <v>29</v>
      </c>
      <c r="D16110">
        <v>2</v>
      </c>
      <c r="E16110">
        <v>1639</v>
      </c>
    </row>
    <row r="16111" spans="1:5">
      <c r="A16111" t="s">
        <v>20</v>
      </c>
      <c r="B16111">
        <v>2016</v>
      </c>
      <c r="C16111">
        <v>29</v>
      </c>
      <c r="D16111">
        <v>0</v>
      </c>
      <c r="E16111">
        <v>0</v>
      </c>
    </row>
    <row r="16112" spans="1:5">
      <c r="A16112" t="s">
        <v>21</v>
      </c>
      <c r="B16112">
        <v>2016</v>
      </c>
      <c r="C16112">
        <v>29</v>
      </c>
      <c r="D16112">
        <v>25</v>
      </c>
      <c r="E16112">
        <v>30756</v>
      </c>
    </row>
    <row r="16113" spans="1:5">
      <c r="A16113" t="s">
        <v>22</v>
      </c>
      <c r="B16113">
        <v>2016</v>
      </c>
      <c r="C16113">
        <v>29</v>
      </c>
      <c r="D16113">
        <v>13</v>
      </c>
      <c r="E16113">
        <v>1096</v>
      </c>
    </row>
    <row r="16114" spans="1:5">
      <c r="A16114" t="s">
        <v>23</v>
      </c>
      <c r="B16114">
        <v>2016</v>
      </c>
      <c r="C16114">
        <v>29</v>
      </c>
      <c r="D16114">
        <v>2</v>
      </c>
      <c r="E16114">
        <v>589</v>
      </c>
    </row>
    <row r="16115" spans="1:5">
      <c r="A16115" t="s">
        <v>24</v>
      </c>
      <c r="B16115">
        <v>2016</v>
      </c>
      <c r="C16115">
        <v>29</v>
      </c>
      <c r="D16115">
        <v>56</v>
      </c>
      <c r="E16115">
        <v>37289</v>
      </c>
    </row>
    <row r="16116" spans="1:5">
      <c r="A16116" t="s">
        <v>25</v>
      </c>
      <c r="B16116">
        <v>2016</v>
      </c>
      <c r="C16116">
        <v>29</v>
      </c>
      <c r="D16116">
        <v>16</v>
      </c>
      <c r="E16116">
        <v>2941</v>
      </c>
    </row>
    <row r="16117" spans="1:5">
      <c r="A16117" t="s">
        <v>26</v>
      </c>
      <c r="B16117">
        <v>2016</v>
      </c>
      <c r="C16117">
        <v>29</v>
      </c>
      <c r="D16117">
        <v>3</v>
      </c>
      <c r="E16117">
        <v>367</v>
      </c>
    </row>
    <row r="16118" spans="1:5">
      <c r="A16118" t="s">
        <v>27</v>
      </c>
      <c r="B16118">
        <v>2016</v>
      </c>
      <c r="C16118">
        <v>29</v>
      </c>
      <c r="D16118">
        <v>12</v>
      </c>
      <c r="E16118">
        <v>3302</v>
      </c>
    </row>
    <row r="16119" spans="1:5">
      <c r="A16119" t="s">
        <v>28</v>
      </c>
      <c r="B16119">
        <v>2016</v>
      </c>
      <c r="C16119">
        <v>29</v>
      </c>
      <c r="D16119">
        <v>15</v>
      </c>
      <c r="E16119">
        <v>19945</v>
      </c>
    </row>
    <row r="16120" spans="1:5">
      <c r="A16120" t="s">
        <v>29</v>
      </c>
      <c r="B16120">
        <v>2016</v>
      </c>
      <c r="C16120">
        <v>29</v>
      </c>
      <c r="D16120">
        <v>72</v>
      </c>
      <c r="E16120">
        <v>46924</v>
      </c>
    </row>
    <row r="16121" spans="1:5">
      <c r="A16121" t="s">
        <v>30</v>
      </c>
      <c r="B16121">
        <v>2016</v>
      </c>
      <c r="C16121">
        <v>29</v>
      </c>
      <c r="D16121">
        <v>24</v>
      </c>
      <c r="E16121">
        <v>4522</v>
      </c>
    </row>
    <row r="16122" spans="1:5">
      <c r="A16122" t="s">
        <v>31</v>
      </c>
      <c r="B16122">
        <v>2016</v>
      </c>
      <c r="C16122">
        <v>29</v>
      </c>
      <c r="D16122">
        <v>17</v>
      </c>
      <c r="E16122">
        <v>5206</v>
      </c>
    </row>
    <row r="16123" spans="1:5">
      <c r="A16123" t="s">
        <v>32</v>
      </c>
      <c r="B16123">
        <v>2016</v>
      </c>
      <c r="C16123">
        <v>29</v>
      </c>
      <c r="D16123">
        <v>24</v>
      </c>
      <c r="E16123">
        <v>14963</v>
      </c>
    </row>
    <row r="16124" spans="1:5">
      <c r="A16124" t="s">
        <v>33</v>
      </c>
      <c r="B16124">
        <v>2016</v>
      </c>
      <c r="C16124">
        <v>29</v>
      </c>
      <c r="D16124">
        <v>59</v>
      </c>
      <c r="E16124">
        <v>16443</v>
      </c>
    </row>
    <row r="16125" spans="1:5">
      <c r="A16125" t="s">
        <v>34</v>
      </c>
      <c r="B16125">
        <v>2016</v>
      </c>
      <c r="C16125">
        <v>29</v>
      </c>
      <c r="D16125">
        <v>13</v>
      </c>
      <c r="E16125">
        <v>2018</v>
      </c>
    </row>
    <row r="16126" spans="1:5">
      <c r="A16126" t="s">
        <v>35</v>
      </c>
      <c r="B16126">
        <v>2016</v>
      </c>
      <c r="C16126">
        <v>29</v>
      </c>
      <c r="D16126">
        <v>47</v>
      </c>
      <c r="E16126">
        <v>18057</v>
      </c>
    </row>
    <row r="16127" spans="1:5">
      <c r="A16127" t="s">
        <v>36</v>
      </c>
      <c r="B16127">
        <v>2016</v>
      </c>
      <c r="C16127">
        <v>29</v>
      </c>
      <c r="D16127">
        <v>16</v>
      </c>
      <c r="E16127">
        <v>2450</v>
      </c>
    </row>
    <row r="16128" spans="1:5">
      <c r="A16128" t="s">
        <v>37</v>
      </c>
      <c r="B16128">
        <v>2016</v>
      </c>
      <c r="C16128">
        <v>29</v>
      </c>
      <c r="D16128">
        <v>3</v>
      </c>
      <c r="E16128">
        <v>1446</v>
      </c>
    </row>
    <row r="16129" spans="1:5">
      <c r="A16129" t="s">
        <v>38</v>
      </c>
      <c r="B16129">
        <v>2016</v>
      </c>
      <c r="C16129">
        <v>29</v>
      </c>
      <c r="D16129">
        <v>10</v>
      </c>
      <c r="E16129">
        <v>2041</v>
      </c>
    </row>
    <row r="16130" spans="1:5">
      <c r="A16130" t="s">
        <v>39</v>
      </c>
      <c r="B16130">
        <v>2016</v>
      </c>
      <c r="C16130">
        <v>29</v>
      </c>
      <c r="D16130">
        <v>19</v>
      </c>
      <c r="E16130">
        <v>10625</v>
      </c>
    </row>
    <row r="16131" spans="1:5">
      <c r="A16131" t="s">
        <v>40</v>
      </c>
      <c r="B16131">
        <v>2016</v>
      </c>
      <c r="C16131">
        <v>29</v>
      </c>
      <c r="D16131">
        <v>17</v>
      </c>
      <c r="E16131">
        <v>2998</v>
      </c>
    </row>
    <row r="16132" spans="1:5">
      <c r="A16132" t="s">
        <v>41</v>
      </c>
      <c r="B16132">
        <v>2016</v>
      </c>
      <c r="C16132">
        <v>29</v>
      </c>
      <c r="D16132">
        <v>13</v>
      </c>
      <c r="E16132">
        <v>3810</v>
      </c>
    </row>
    <row r="16133" spans="1:5">
      <c r="A16133" t="s">
        <v>42</v>
      </c>
      <c r="B16133">
        <v>2016</v>
      </c>
      <c r="C16133">
        <v>29</v>
      </c>
      <c r="D16133">
        <v>18</v>
      </c>
      <c r="E16133">
        <v>6403</v>
      </c>
    </row>
    <row r="16134" spans="1:5">
      <c r="A16134" t="s">
        <v>43</v>
      </c>
      <c r="B16134">
        <v>2016</v>
      </c>
      <c r="C16134">
        <v>29</v>
      </c>
      <c r="D16134">
        <v>29</v>
      </c>
      <c r="E16134">
        <v>1968</v>
      </c>
    </row>
    <row r="16135" spans="1:5">
      <c r="A16135" t="s">
        <v>44</v>
      </c>
      <c r="B16135">
        <v>2016</v>
      </c>
      <c r="C16135">
        <v>29</v>
      </c>
      <c r="D16135">
        <v>20</v>
      </c>
      <c r="E16135">
        <v>5220</v>
      </c>
    </row>
    <row r="16136" spans="1:5">
      <c r="A16136" t="s">
        <v>45</v>
      </c>
      <c r="B16136">
        <v>2016</v>
      </c>
      <c r="C16136">
        <v>29</v>
      </c>
      <c r="D16136">
        <v>4</v>
      </c>
      <c r="E16136">
        <v>808</v>
      </c>
    </row>
    <row r="16137" spans="1:5">
      <c r="A16137" t="s">
        <v>46</v>
      </c>
      <c r="B16137">
        <v>2016</v>
      </c>
      <c r="C16137">
        <v>29</v>
      </c>
      <c r="D16137">
        <v>43</v>
      </c>
      <c r="E16137">
        <v>8909</v>
      </c>
    </row>
    <row r="16138" spans="1:5">
      <c r="A16138" t="s">
        <v>47</v>
      </c>
      <c r="B16138">
        <v>2016</v>
      </c>
      <c r="C16138">
        <v>29</v>
      </c>
      <c r="D16138">
        <v>13</v>
      </c>
      <c r="E16138">
        <v>3310</v>
      </c>
    </row>
    <row r="16139" spans="1:5">
      <c r="A16139" t="s">
        <v>48</v>
      </c>
      <c r="B16139">
        <v>2016</v>
      </c>
      <c r="C16139">
        <v>29</v>
      </c>
      <c r="D16139">
        <v>5</v>
      </c>
      <c r="E16139">
        <v>1243</v>
      </c>
    </row>
    <row r="16140" spans="1:5">
      <c r="A16140" t="s">
        <v>49</v>
      </c>
      <c r="B16140">
        <v>2016</v>
      </c>
      <c r="C16140">
        <v>29</v>
      </c>
      <c r="D16140">
        <v>31</v>
      </c>
      <c r="E16140">
        <v>9551</v>
      </c>
    </row>
    <row r="16141" spans="1:5">
      <c r="A16141" t="s">
        <v>50</v>
      </c>
      <c r="B16141">
        <v>2016</v>
      </c>
      <c r="C16141">
        <v>29</v>
      </c>
      <c r="D16141">
        <v>16</v>
      </c>
      <c r="E16141">
        <v>3779</v>
      </c>
    </row>
    <row r="16142" spans="1:5">
      <c r="A16142" t="s">
        <v>51</v>
      </c>
      <c r="B16142">
        <v>2016</v>
      </c>
      <c r="C16142">
        <v>29</v>
      </c>
      <c r="D16142">
        <v>8</v>
      </c>
      <c r="E16142">
        <v>2560</v>
      </c>
    </row>
    <row r="16143" spans="1:5">
      <c r="A16143" t="s">
        <v>52</v>
      </c>
      <c r="B16143">
        <v>2016</v>
      </c>
      <c r="C16143">
        <v>29</v>
      </c>
      <c r="D16143">
        <v>22</v>
      </c>
      <c r="E16143">
        <v>4171</v>
      </c>
    </row>
    <row r="16144" spans="1:5">
      <c r="A16144" t="s">
        <v>53</v>
      </c>
      <c r="B16144">
        <v>2016</v>
      </c>
      <c r="C16144">
        <v>29</v>
      </c>
      <c r="D16144">
        <v>49</v>
      </c>
      <c r="E16144">
        <v>6482</v>
      </c>
    </row>
    <row r="16145" spans="1:5">
      <c r="A16145" t="s">
        <v>54</v>
      </c>
      <c r="B16145">
        <v>2016</v>
      </c>
      <c r="C16145">
        <v>29</v>
      </c>
      <c r="D16145">
        <v>67</v>
      </c>
      <c r="E16145">
        <v>16810</v>
      </c>
    </row>
    <row r="16146" spans="1:5">
      <c r="A16146" t="s">
        <v>55</v>
      </c>
      <c r="B16146">
        <v>2016</v>
      </c>
      <c r="C16146">
        <v>29</v>
      </c>
      <c r="D16146">
        <v>40</v>
      </c>
      <c r="E16146">
        <v>21563</v>
      </c>
    </row>
    <row r="16147" spans="1:5">
      <c r="A16147" t="s">
        <v>56</v>
      </c>
      <c r="B16147">
        <v>2016</v>
      </c>
      <c r="C16147">
        <v>29</v>
      </c>
      <c r="D16147">
        <v>6</v>
      </c>
      <c r="E16147">
        <v>1316</v>
      </c>
    </row>
    <row r="16148" spans="1:5">
      <c r="A16148" t="s">
        <v>57</v>
      </c>
      <c r="B16148">
        <v>2016</v>
      </c>
      <c r="C16148">
        <v>29</v>
      </c>
      <c r="D16148">
        <v>114</v>
      </c>
      <c r="E16148">
        <v>75526</v>
      </c>
    </row>
    <row r="16149" spans="1:5">
      <c r="A16149" t="s">
        <v>58</v>
      </c>
      <c r="B16149">
        <v>2016</v>
      </c>
      <c r="C16149">
        <v>29</v>
      </c>
      <c r="D16149">
        <v>24</v>
      </c>
      <c r="E16149">
        <v>2822</v>
      </c>
    </row>
    <row r="16150" spans="1:5">
      <c r="A16150" t="s">
        <v>59</v>
      </c>
      <c r="B16150">
        <v>2016</v>
      </c>
      <c r="C16150">
        <v>29</v>
      </c>
      <c r="D16150">
        <v>36</v>
      </c>
      <c r="E16150">
        <v>14039</v>
      </c>
    </row>
    <row r="16151" spans="1:5">
      <c r="A16151" t="s">
        <v>60</v>
      </c>
      <c r="B16151">
        <v>2016</v>
      </c>
      <c r="C16151">
        <v>29</v>
      </c>
      <c r="D16151">
        <v>18</v>
      </c>
      <c r="E16151">
        <v>2346</v>
      </c>
    </row>
    <row r="16152" spans="1:5">
      <c r="A16152" t="s">
        <v>61</v>
      </c>
      <c r="B16152">
        <v>2016</v>
      </c>
      <c r="C16152">
        <v>29</v>
      </c>
      <c r="D16152">
        <v>14</v>
      </c>
      <c r="E16152">
        <v>2779</v>
      </c>
    </row>
    <row r="16153" spans="1:5">
      <c r="A16153" t="s">
        <v>64</v>
      </c>
      <c r="B16153">
        <v>2016</v>
      </c>
      <c r="C16153">
        <v>29</v>
      </c>
      <c r="D16153">
        <v>7</v>
      </c>
      <c r="E16153">
        <v>4206</v>
      </c>
    </row>
    <row r="16154" spans="1:5">
      <c r="A16154" t="s">
        <v>63</v>
      </c>
      <c r="B16154">
        <v>2016</v>
      </c>
      <c r="C16154">
        <v>29</v>
      </c>
      <c r="D16154">
        <v>1</v>
      </c>
      <c r="E16154">
        <v>309</v>
      </c>
    </row>
    <row r="16155" spans="1:5">
      <c r="A16155" t="s">
        <v>62</v>
      </c>
      <c r="B16155">
        <v>2016</v>
      </c>
      <c r="C16155">
        <v>29</v>
      </c>
      <c r="D16155">
        <v>81</v>
      </c>
      <c r="E16155">
        <v>99662</v>
      </c>
    </row>
    <row r="16156" spans="1:5">
      <c r="A16156" t="s">
        <v>6</v>
      </c>
      <c r="B16156">
        <v>2016</v>
      </c>
      <c r="C16156">
        <v>30</v>
      </c>
      <c r="D16156">
        <v>20</v>
      </c>
      <c r="E16156">
        <v>5613</v>
      </c>
    </row>
    <row r="16157" spans="1:5">
      <c r="A16157" t="s">
        <v>12</v>
      </c>
      <c r="B16157">
        <v>2016</v>
      </c>
      <c r="C16157">
        <v>30</v>
      </c>
      <c r="D16157">
        <v>4</v>
      </c>
      <c r="E16157">
        <v>1170</v>
      </c>
    </row>
    <row r="16158" spans="1:5">
      <c r="A16158" t="s">
        <v>13</v>
      </c>
      <c r="B16158">
        <v>2016</v>
      </c>
      <c r="C16158">
        <v>30</v>
      </c>
      <c r="D16158">
        <v>44</v>
      </c>
      <c r="E16158">
        <v>18277</v>
      </c>
    </row>
    <row r="16159" spans="1:5">
      <c r="A16159" t="s">
        <v>14</v>
      </c>
      <c r="B16159">
        <v>2016</v>
      </c>
      <c r="C16159">
        <v>30</v>
      </c>
      <c r="D16159">
        <v>5</v>
      </c>
      <c r="E16159">
        <v>936</v>
      </c>
    </row>
    <row r="16160" spans="1:5">
      <c r="A16160" t="s">
        <v>15</v>
      </c>
      <c r="B16160">
        <v>2016</v>
      </c>
      <c r="C16160">
        <v>30</v>
      </c>
      <c r="D16160">
        <v>96</v>
      </c>
      <c r="E16160">
        <v>30595</v>
      </c>
    </row>
    <row r="16161" spans="1:5">
      <c r="A16161" t="s">
        <v>16</v>
      </c>
      <c r="B16161">
        <v>2016</v>
      </c>
      <c r="C16161">
        <v>30</v>
      </c>
      <c r="D16161">
        <v>5</v>
      </c>
      <c r="E16161">
        <v>3660</v>
      </c>
    </row>
    <row r="16162" spans="1:5">
      <c r="A16162" t="s">
        <v>17</v>
      </c>
      <c r="B16162">
        <v>2016</v>
      </c>
      <c r="C16162">
        <v>30</v>
      </c>
      <c r="D16162">
        <v>10</v>
      </c>
      <c r="E16162">
        <v>823</v>
      </c>
    </row>
    <row r="16163" spans="1:5">
      <c r="A16163" t="s">
        <v>18</v>
      </c>
      <c r="B16163">
        <v>2016</v>
      </c>
      <c r="C16163">
        <v>30</v>
      </c>
      <c r="D16163">
        <v>12</v>
      </c>
      <c r="E16163">
        <v>2699</v>
      </c>
    </row>
    <row r="16164" spans="1:5">
      <c r="A16164" t="s">
        <v>19</v>
      </c>
      <c r="B16164">
        <v>2016</v>
      </c>
      <c r="C16164">
        <v>30</v>
      </c>
      <c r="D16164">
        <v>2</v>
      </c>
      <c r="E16164">
        <v>1744</v>
      </c>
    </row>
    <row r="16165" spans="1:5">
      <c r="A16165" t="s">
        <v>20</v>
      </c>
      <c r="B16165">
        <v>2016</v>
      </c>
      <c r="C16165">
        <v>30</v>
      </c>
      <c r="D16165">
        <v>0</v>
      </c>
      <c r="E16165">
        <v>0</v>
      </c>
    </row>
    <row r="16166" spans="1:5">
      <c r="A16166" t="s">
        <v>21</v>
      </c>
      <c r="B16166">
        <v>2016</v>
      </c>
      <c r="C16166">
        <v>30</v>
      </c>
      <c r="D16166">
        <v>28</v>
      </c>
      <c r="E16166">
        <v>33297</v>
      </c>
    </row>
    <row r="16167" spans="1:5">
      <c r="A16167" t="s">
        <v>22</v>
      </c>
      <c r="B16167">
        <v>2016</v>
      </c>
      <c r="C16167">
        <v>30</v>
      </c>
      <c r="D16167">
        <v>13</v>
      </c>
      <c r="E16167">
        <v>1118</v>
      </c>
    </row>
    <row r="16168" spans="1:5">
      <c r="A16168" t="s">
        <v>23</v>
      </c>
      <c r="B16168">
        <v>2016</v>
      </c>
      <c r="C16168">
        <v>30</v>
      </c>
      <c r="D16168">
        <v>2</v>
      </c>
      <c r="E16168">
        <v>513</v>
      </c>
    </row>
    <row r="16169" spans="1:5">
      <c r="A16169" t="s">
        <v>24</v>
      </c>
      <c r="B16169">
        <v>2016</v>
      </c>
      <c r="C16169">
        <v>30</v>
      </c>
      <c r="D16169">
        <v>55</v>
      </c>
      <c r="E16169">
        <v>37455</v>
      </c>
    </row>
    <row r="16170" spans="1:5">
      <c r="A16170" t="s">
        <v>25</v>
      </c>
      <c r="B16170">
        <v>2016</v>
      </c>
      <c r="C16170">
        <v>30</v>
      </c>
      <c r="D16170">
        <v>17</v>
      </c>
      <c r="E16170">
        <v>3063</v>
      </c>
    </row>
    <row r="16171" spans="1:5">
      <c r="A16171" t="s">
        <v>26</v>
      </c>
      <c r="B16171">
        <v>2016</v>
      </c>
      <c r="C16171">
        <v>30</v>
      </c>
      <c r="D16171">
        <v>3</v>
      </c>
      <c r="E16171">
        <v>369</v>
      </c>
    </row>
    <row r="16172" spans="1:5">
      <c r="A16172" t="s">
        <v>27</v>
      </c>
      <c r="B16172">
        <v>2016</v>
      </c>
      <c r="C16172">
        <v>30</v>
      </c>
      <c r="D16172">
        <v>12</v>
      </c>
      <c r="E16172">
        <v>3495</v>
      </c>
    </row>
    <row r="16173" spans="1:5">
      <c r="A16173" t="s">
        <v>28</v>
      </c>
      <c r="B16173">
        <v>2016</v>
      </c>
      <c r="C16173">
        <v>30</v>
      </c>
      <c r="D16173">
        <v>15</v>
      </c>
      <c r="E16173">
        <v>20310</v>
      </c>
    </row>
    <row r="16174" spans="1:5">
      <c r="A16174" t="s">
        <v>29</v>
      </c>
      <c r="B16174">
        <v>2016</v>
      </c>
      <c r="C16174">
        <v>30</v>
      </c>
      <c r="D16174">
        <v>71</v>
      </c>
      <c r="E16174">
        <v>40578</v>
      </c>
    </row>
    <row r="16175" spans="1:5">
      <c r="A16175" t="s">
        <v>30</v>
      </c>
      <c r="B16175">
        <v>2016</v>
      </c>
      <c r="C16175">
        <v>30</v>
      </c>
      <c r="D16175">
        <v>24</v>
      </c>
      <c r="E16175">
        <v>4519</v>
      </c>
    </row>
    <row r="16176" spans="1:5">
      <c r="A16176" t="s">
        <v>31</v>
      </c>
      <c r="B16176">
        <v>2016</v>
      </c>
      <c r="C16176">
        <v>30</v>
      </c>
      <c r="D16176">
        <v>19</v>
      </c>
      <c r="E16176">
        <v>5831</v>
      </c>
    </row>
    <row r="16177" spans="1:5">
      <c r="A16177" t="s">
        <v>32</v>
      </c>
      <c r="B16177">
        <v>2016</v>
      </c>
      <c r="C16177">
        <v>30</v>
      </c>
      <c r="D16177">
        <v>23</v>
      </c>
      <c r="E16177">
        <v>17115</v>
      </c>
    </row>
    <row r="16178" spans="1:5">
      <c r="A16178" t="s">
        <v>33</v>
      </c>
      <c r="B16178">
        <v>2016</v>
      </c>
      <c r="C16178">
        <v>30</v>
      </c>
      <c r="D16178">
        <v>58</v>
      </c>
      <c r="E16178">
        <v>16272</v>
      </c>
    </row>
    <row r="16179" spans="1:5">
      <c r="A16179" t="s">
        <v>34</v>
      </c>
      <c r="B16179">
        <v>2016</v>
      </c>
      <c r="C16179">
        <v>30</v>
      </c>
      <c r="D16179">
        <v>11</v>
      </c>
      <c r="E16179">
        <v>1478</v>
      </c>
    </row>
    <row r="16180" spans="1:5">
      <c r="A16180" t="s">
        <v>35</v>
      </c>
      <c r="B16180">
        <v>2016</v>
      </c>
      <c r="C16180">
        <v>30</v>
      </c>
      <c r="D16180">
        <v>45</v>
      </c>
      <c r="E16180">
        <v>16934</v>
      </c>
    </row>
    <row r="16181" spans="1:5">
      <c r="A16181" t="s">
        <v>36</v>
      </c>
      <c r="B16181">
        <v>2016</v>
      </c>
      <c r="C16181">
        <v>30</v>
      </c>
      <c r="D16181">
        <v>16</v>
      </c>
      <c r="E16181">
        <v>2312</v>
      </c>
    </row>
    <row r="16182" spans="1:5">
      <c r="A16182" t="s">
        <v>37</v>
      </c>
      <c r="B16182">
        <v>2016</v>
      </c>
      <c r="C16182">
        <v>30</v>
      </c>
      <c r="D16182">
        <v>3</v>
      </c>
      <c r="E16182">
        <v>1448</v>
      </c>
    </row>
    <row r="16183" spans="1:5">
      <c r="A16183" t="s">
        <v>38</v>
      </c>
      <c r="B16183">
        <v>2016</v>
      </c>
      <c r="C16183">
        <v>30</v>
      </c>
      <c r="D16183">
        <v>11</v>
      </c>
      <c r="E16183">
        <v>1970</v>
      </c>
    </row>
    <row r="16184" spans="1:5">
      <c r="A16184" t="s">
        <v>39</v>
      </c>
      <c r="B16184">
        <v>2016</v>
      </c>
      <c r="C16184">
        <v>30</v>
      </c>
      <c r="D16184">
        <v>22</v>
      </c>
      <c r="E16184">
        <v>11951</v>
      </c>
    </row>
    <row r="16185" spans="1:5">
      <c r="A16185" t="s">
        <v>40</v>
      </c>
      <c r="B16185">
        <v>2016</v>
      </c>
      <c r="C16185">
        <v>30</v>
      </c>
      <c r="D16185">
        <v>16</v>
      </c>
      <c r="E16185">
        <v>1943</v>
      </c>
    </row>
    <row r="16186" spans="1:5">
      <c r="A16186" t="s">
        <v>41</v>
      </c>
      <c r="B16186">
        <v>2016</v>
      </c>
      <c r="C16186">
        <v>30</v>
      </c>
      <c r="D16186">
        <v>12</v>
      </c>
      <c r="E16186">
        <v>4075</v>
      </c>
    </row>
    <row r="16187" spans="1:5">
      <c r="A16187" t="s">
        <v>42</v>
      </c>
      <c r="B16187">
        <v>2016</v>
      </c>
      <c r="C16187">
        <v>30</v>
      </c>
      <c r="D16187">
        <v>18</v>
      </c>
      <c r="E16187">
        <v>6091</v>
      </c>
    </row>
    <row r="16188" spans="1:5">
      <c r="A16188" t="s">
        <v>43</v>
      </c>
      <c r="B16188">
        <v>2016</v>
      </c>
      <c r="C16188">
        <v>30</v>
      </c>
      <c r="D16188">
        <v>30</v>
      </c>
      <c r="E16188">
        <v>2143</v>
      </c>
    </row>
    <row r="16189" spans="1:5">
      <c r="A16189" t="s">
        <v>44</v>
      </c>
      <c r="B16189">
        <v>2016</v>
      </c>
      <c r="C16189">
        <v>30</v>
      </c>
      <c r="D16189">
        <v>21</v>
      </c>
      <c r="E16189">
        <v>5172</v>
      </c>
    </row>
    <row r="16190" spans="1:5">
      <c r="A16190" t="s">
        <v>45</v>
      </c>
      <c r="B16190">
        <v>2016</v>
      </c>
      <c r="C16190">
        <v>30</v>
      </c>
      <c r="D16190">
        <v>4</v>
      </c>
      <c r="E16190">
        <v>862</v>
      </c>
    </row>
    <row r="16191" spans="1:5">
      <c r="A16191" t="s">
        <v>46</v>
      </c>
      <c r="B16191">
        <v>2016</v>
      </c>
      <c r="C16191">
        <v>30</v>
      </c>
      <c r="D16191">
        <v>44</v>
      </c>
      <c r="E16191">
        <v>9499</v>
      </c>
    </row>
    <row r="16192" spans="1:5">
      <c r="A16192" t="s">
        <v>47</v>
      </c>
      <c r="B16192">
        <v>2016</v>
      </c>
      <c r="C16192">
        <v>30</v>
      </c>
      <c r="D16192">
        <v>16</v>
      </c>
      <c r="E16192">
        <v>3479</v>
      </c>
    </row>
    <row r="16193" spans="1:5">
      <c r="A16193" t="s">
        <v>48</v>
      </c>
      <c r="B16193">
        <v>2016</v>
      </c>
      <c r="C16193">
        <v>30</v>
      </c>
      <c r="D16193">
        <v>4</v>
      </c>
      <c r="E16193">
        <v>922</v>
      </c>
    </row>
    <row r="16194" spans="1:5">
      <c r="A16194" t="s">
        <v>49</v>
      </c>
      <c r="B16194">
        <v>2016</v>
      </c>
      <c r="C16194">
        <v>30</v>
      </c>
      <c r="D16194">
        <v>30</v>
      </c>
      <c r="E16194">
        <v>9051</v>
      </c>
    </row>
    <row r="16195" spans="1:5">
      <c r="A16195" t="s">
        <v>50</v>
      </c>
      <c r="B16195">
        <v>2016</v>
      </c>
      <c r="C16195">
        <v>30</v>
      </c>
      <c r="D16195">
        <v>16</v>
      </c>
      <c r="E16195">
        <v>3239</v>
      </c>
    </row>
    <row r="16196" spans="1:5">
      <c r="A16196" t="s">
        <v>51</v>
      </c>
      <c r="B16196">
        <v>2016</v>
      </c>
      <c r="C16196">
        <v>30</v>
      </c>
      <c r="D16196">
        <v>8</v>
      </c>
      <c r="E16196">
        <v>2605</v>
      </c>
    </row>
    <row r="16197" spans="1:5">
      <c r="A16197" t="s">
        <v>52</v>
      </c>
      <c r="B16197">
        <v>2016</v>
      </c>
      <c r="C16197">
        <v>30</v>
      </c>
      <c r="D16197">
        <v>23</v>
      </c>
      <c r="E16197">
        <v>4722</v>
      </c>
    </row>
    <row r="16198" spans="1:5">
      <c r="A16198" t="s">
        <v>53</v>
      </c>
      <c r="B16198">
        <v>2016</v>
      </c>
      <c r="C16198">
        <v>30</v>
      </c>
      <c r="D16198">
        <v>52</v>
      </c>
      <c r="E16198">
        <v>7741</v>
      </c>
    </row>
    <row r="16199" spans="1:5">
      <c r="A16199" t="s">
        <v>54</v>
      </c>
      <c r="B16199">
        <v>2016</v>
      </c>
      <c r="C16199">
        <v>30</v>
      </c>
      <c r="D16199">
        <v>67</v>
      </c>
      <c r="E16199">
        <v>16612</v>
      </c>
    </row>
    <row r="16200" spans="1:5">
      <c r="A16200" t="s">
        <v>55</v>
      </c>
      <c r="B16200">
        <v>2016</v>
      </c>
      <c r="C16200">
        <v>30</v>
      </c>
      <c r="D16200">
        <v>40</v>
      </c>
      <c r="E16200">
        <v>21242</v>
      </c>
    </row>
    <row r="16201" spans="1:5">
      <c r="A16201" t="s">
        <v>56</v>
      </c>
      <c r="B16201">
        <v>2016</v>
      </c>
      <c r="C16201">
        <v>30</v>
      </c>
      <c r="D16201">
        <v>5</v>
      </c>
      <c r="E16201">
        <v>902</v>
      </c>
    </row>
    <row r="16202" spans="1:5">
      <c r="A16202" t="s">
        <v>57</v>
      </c>
      <c r="B16202">
        <v>2016</v>
      </c>
      <c r="C16202">
        <v>30</v>
      </c>
      <c r="D16202">
        <v>113</v>
      </c>
      <c r="E16202">
        <v>71572</v>
      </c>
    </row>
    <row r="16203" spans="1:5">
      <c r="A16203" t="s">
        <v>58</v>
      </c>
      <c r="B16203">
        <v>2016</v>
      </c>
      <c r="C16203">
        <v>30</v>
      </c>
      <c r="D16203">
        <v>24</v>
      </c>
      <c r="E16203">
        <v>2719</v>
      </c>
    </row>
    <row r="16204" spans="1:5">
      <c r="A16204" t="s">
        <v>59</v>
      </c>
      <c r="B16204">
        <v>2016</v>
      </c>
      <c r="C16204">
        <v>30</v>
      </c>
      <c r="D16204">
        <v>35</v>
      </c>
      <c r="E16204">
        <v>14128</v>
      </c>
    </row>
    <row r="16205" spans="1:5">
      <c r="A16205" t="s">
        <v>60</v>
      </c>
      <c r="B16205">
        <v>2016</v>
      </c>
      <c r="C16205">
        <v>30</v>
      </c>
      <c r="D16205">
        <v>12</v>
      </c>
      <c r="E16205">
        <v>663</v>
      </c>
    </row>
    <row r="16206" spans="1:5">
      <c r="A16206" t="s">
        <v>61</v>
      </c>
      <c r="B16206">
        <v>2016</v>
      </c>
      <c r="C16206">
        <v>30</v>
      </c>
      <c r="D16206">
        <v>14</v>
      </c>
      <c r="E16206">
        <v>2857</v>
      </c>
    </row>
    <row r="16207" spans="1:5">
      <c r="A16207" t="s">
        <v>64</v>
      </c>
      <c r="B16207">
        <v>2016</v>
      </c>
      <c r="C16207">
        <v>30</v>
      </c>
      <c r="D16207">
        <v>7</v>
      </c>
      <c r="E16207">
        <v>3864</v>
      </c>
    </row>
    <row r="16208" spans="1:5">
      <c r="A16208" t="s">
        <v>63</v>
      </c>
      <c r="B16208">
        <v>2016</v>
      </c>
      <c r="C16208">
        <v>30</v>
      </c>
      <c r="D16208">
        <v>1</v>
      </c>
      <c r="E16208">
        <v>329</v>
      </c>
    </row>
    <row r="16209" spans="1:5">
      <c r="A16209" t="s">
        <v>62</v>
      </c>
      <c r="B16209">
        <v>2016</v>
      </c>
      <c r="C16209">
        <v>30</v>
      </c>
      <c r="D16209">
        <v>89</v>
      </c>
      <c r="E16209">
        <v>98806</v>
      </c>
    </row>
    <row r="16210" spans="1:5">
      <c r="A16210" t="s">
        <v>6</v>
      </c>
      <c r="B16210">
        <v>2016</v>
      </c>
      <c r="C16210">
        <v>31</v>
      </c>
      <c r="D16210">
        <v>18</v>
      </c>
      <c r="E16210">
        <v>5242</v>
      </c>
    </row>
    <row r="16211" spans="1:5">
      <c r="A16211" t="s">
        <v>12</v>
      </c>
      <c r="B16211">
        <v>2016</v>
      </c>
      <c r="C16211">
        <v>31</v>
      </c>
      <c r="D16211">
        <v>4</v>
      </c>
      <c r="E16211">
        <v>1193</v>
      </c>
    </row>
    <row r="16212" spans="1:5">
      <c r="A16212" t="s">
        <v>13</v>
      </c>
      <c r="B16212">
        <v>2016</v>
      </c>
      <c r="C16212">
        <v>31</v>
      </c>
      <c r="D16212">
        <v>45</v>
      </c>
      <c r="E16212">
        <v>19494</v>
      </c>
    </row>
    <row r="16213" spans="1:5">
      <c r="A16213" t="s">
        <v>14</v>
      </c>
      <c r="B16213">
        <v>2016</v>
      </c>
      <c r="C16213">
        <v>31</v>
      </c>
      <c r="D16213">
        <v>4</v>
      </c>
      <c r="E16213">
        <v>627</v>
      </c>
    </row>
    <row r="16214" spans="1:5">
      <c r="A16214" t="s">
        <v>15</v>
      </c>
      <c r="B16214">
        <v>2016</v>
      </c>
      <c r="C16214">
        <v>31</v>
      </c>
      <c r="D16214">
        <v>82</v>
      </c>
      <c r="E16214">
        <v>28898</v>
      </c>
    </row>
    <row r="16215" spans="1:5">
      <c r="A16215" t="s">
        <v>16</v>
      </c>
      <c r="B16215">
        <v>2016</v>
      </c>
      <c r="C16215">
        <v>31</v>
      </c>
      <c r="D16215">
        <v>6</v>
      </c>
      <c r="E16215">
        <v>2867</v>
      </c>
    </row>
    <row r="16216" spans="1:5">
      <c r="A16216" t="s">
        <v>17</v>
      </c>
      <c r="B16216">
        <v>2016</v>
      </c>
      <c r="C16216">
        <v>31</v>
      </c>
      <c r="D16216">
        <v>11</v>
      </c>
      <c r="E16216">
        <v>726</v>
      </c>
    </row>
    <row r="16217" spans="1:5">
      <c r="A16217" t="s">
        <v>18</v>
      </c>
      <c r="B16217">
        <v>2016</v>
      </c>
      <c r="C16217">
        <v>31</v>
      </c>
      <c r="D16217">
        <v>12</v>
      </c>
      <c r="E16217">
        <v>2707</v>
      </c>
    </row>
    <row r="16218" spans="1:5">
      <c r="A16218" t="s">
        <v>19</v>
      </c>
      <c r="B16218">
        <v>2016</v>
      </c>
      <c r="C16218">
        <v>31</v>
      </c>
      <c r="D16218">
        <v>2</v>
      </c>
      <c r="E16218">
        <v>1678</v>
      </c>
    </row>
    <row r="16219" spans="1:5">
      <c r="A16219" t="s">
        <v>20</v>
      </c>
      <c r="B16219">
        <v>2016</v>
      </c>
      <c r="C16219">
        <v>31</v>
      </c>
      <c r="D16219">
        <v>0</v>
      </c>
      <c r="E16219">
        <v>0</v>
      </c>
    </row>
    <row r="16220" spans="1:5">
      <c r="A16220" t="s">
        <v>21</v>
      </c>
      <c r="B16220">
        <v>2016</v>
      </c>
      <c r="C16220">
        <v>31</v>
      </c>
      <c r="D16220">
        <v>27</v>
      </c>
      <c r="E16220">
        <v>30788</v>
      </c>
    </row>
    <row r="16221" spans="1:5">
      <c r="A16221" t="s">
        <v>22</v>
      </c>
      <c r="B16221">
        <v>2016</v>
      </c>
      <c r="C16221">
        <v>31</v>
      </c>
      <c r="D16221">
        <v>13</v>
      </c>
      <c r="E16221">
        <v>1248</v>
      </c>
    </row>
    <row r="16222" spans="1:5">
      <c r="A16222" t="s">
        <v>23</v>
      </c>
      <c r="B16222">
        <v>2016</v>
      </c>
      <c r="C16222">
        <v>31</v>
      </c>
      <c r="D16222">
        <v>2</v>
      </c>
      <c r="E16222">
        <v>569</v>
      </c>
    </row>
    <row r="16223" spans="1:5">
      <c r="A16223" t="s">
        <v>24</v>
      </c>
      <c r="B16223">
        <v>2016</v>
      </c>
      <c r="C16223">
        <v>31</v>
      </c>
      <c r="D16223">
        <v>55</v>
      </c>
      <c r="E16223">
        <v>36812</v>
      </c>
    </row>
    <row r="16224" spans="1:5">
      <c r="A16224" t="s">
        <v>25</v>
      </c>
      <c r="B16224">
        <v>2016</v>
      </c>
      <c r="C16224">
        <v>31</v>
      </c>
      <c r="D16224">
        <v>19</v>
      </c>
      <c r="E16224">
        <v>2945</v>
      </c>
    </row>
    <row r="16225" spans="1:5">
      <c r="A16225" t="s">
        <v>26</v>
      </c>
      <c r="B16225">
        <v>2016</v>
      </c>
      <c r="C16225">
        <v>31</v>
      </c>
      <c r="D16225">
        <v>4</v>
      </c>
      <c r="E16225">
        <v>509</v>
      </c>
    </row>
    <row r="16226" spans="1:5">
      <c r="A16226" t="s">
        <v>27</v>
      </c>
      <c r="B16226">
        <v>2016</v>
      </c>
      <c r="C16226">
        <v>31</v>
      </c>
      <c r="D16226">
        <v>11</v>
      </c>
      <c r="E16226">
        <v>3157</v>
      </c>
    </row>
    <row r="16227" spans="1:5">
      <c r="A16227" t="s">
        <v>28</v>
      </c>
      <c r="B16227">
        <v>2016</v>
      </c>
      <c r="C16227">
        <v>31</v>
      </c>
      <c r="D16227">
        <v>17</v>
      </c>
      <c r="E16227">
        <v>19775</v>
      </c>
    </row>
    <row r="16228" spans="1:5">
      <c r="A16228" t="s">
        <v>29</v>
      </c>
      <c r="B16228">
        <v>2016</v>
      </c>
      <c r="C16228">
        <v>31</v>
      </c>
      <c r="D16228">
        <v>72</v>
      </c>
      <c r="E16228">
        <v>38669</v>
      </c>
    </row>
    <row r="16229" spans="1:5">
      <c r="A16229" t="s">
        <v>30</v>
      </c>
      <c r="B16229">
        <v>2016</v>
      </c>
      <c r="C16229">
        <v>31</v>
      </c>
      <c r="D16229">
        <v>23</v>
      </c>
      <c r="E16229">
        <v>4294</v>
      </c>
    </row>
    <row r="16230" spans="1:5">
      <c r="A16230" t="s">
        <v>31</v>
      </c>
      <c r="B16230">
        <v>2016</v>
      </c>
      <c r="C16230">
        <v>31</v>
      </c>
      <c r="D16230">
        <v>18</v>
      </c>
      <c r="E16230">
        <v>5464</v>
      </c>
    </row>
    <row r="16231" spans="1:5">
      <c r="A16231" t="s">
        <v>32</v>
      </c>
      <c r="B16231">
        <v>2016</v>
      </c>
      <c r="C16231">
        <v>31</v>
      </c>
      <c r="D16231">
        <v>22</v>
      </c>
      <c r="E16231">
        <v>16698</v>
      </c>
    </row>
    <row r="16232" spans="1:5">
      <c r="A16232" t="s">
        <v>33</v>
      </c>
      <c r="B16232">
        <v>2016</v>
      </c>
      <c r="C16232">
        <v>31</v>
      </c>
      <c r="D16232">
        <v>57</v>
      </c>
      <c r="E16232">
        <v>17133</v>
      </c>
    </row>
    <row r="16233" spans="1:5">
      <c r="A16233" t="s">
        <v>34</v>
      </c>
      <c r="B16233">
        <v>2016</v>
      </c>
      <c r="C16233">
        <v>31</v>
      </c>
      <c r="D16233">
        <v>13</v>
      </c>
      <c r="E16233">
        <v>2373</v>
      </c>
    </row>
    <row r="16234" spans="1:5">
      <c r="A16234" t="s">
        <v>35</v>
      </c>
      <c r="B16234">
        <v>2016</v>
      </c>
      <c r="C16234">
        <v>31</v>
      </c>
      <c r="D16234">
        <v>45</v>
      </c>
      <c r="E16234">
        <v>16788</v>
      </c>
    </row>
    <row r="16235" spans="1:5">
      <c r="A16235" t="s">
        <v>36</v>
      </c>
      <c r="B16235">
        <v>2016</v>
      </c>
      <c r="C16235">
        <v>31</v>
      </c>
      <c r="D16235">
        <v>15</v>
      </c>
      <c r="E16235">
        <v>2208</v>
      </c>
    </row>
    <row r="16236" spans="1:5">
      <c r="A16236" t="s">
        <v>37</v>
      </c>
      <c r="B16236">
        <v>2016</v>
      </c>
      <c r="C16236">
        <v>31</v>
      </c>
      <c r="D16236">
        <v>3</v>
      </c>
      <c r="E16236">
        <v>1258</v>
      </c>
    </row>
    <row r="16237" spans="1:5">
      <c r="A16237" t="s">
        <v>38</v>
      </c>
      <c r="B16237">
        <v>2016</v>
      </c>
      <c r="C16237">
        <v>31</v>
      </c>
      <c r="D16237">
        <v>11</v>
      </c>
      <c r="E16237">
        <v>2101</v>
      </c>
    </row>
    <row r="16238" spans="1:5">
      <c r="A16238" t="s">
        <v>39</v>
      </c>
      <c r="B16238">
        <v>2016</v>
      </c>
      <c r="C16238">
        <v>31</v>
      </c>
      <c r="D16238">
        <v>20</v>
      </c>
      <c r="E16238">
        <v>9923</v>
      </c>
    </row>
    <row r="16239" spans="1:5">
      <c r="A16239" t="s">
        <v>40</v>
      </c>
      <c r="B16239">
        <v>2016</v>
      </c>
      <c r="C16239">
        <v>31</v>
      </c>
      <c r="D16239">
        <v>16</v>
      </c>
      <c r="E16239">
        <v>1978</v>
      </c>
    </row>
    <row r="16240" spans="1:5">
      <c r="A16240" t="s">
        <v>41</v>
      </c>
      <c r="B16240">
        <v>2016</v>
      </c>
      <c r="C16240">
        <v>31</v>
      </c>
      <c r="D16240">
        <v>12</v>
      </c>
      <c r="E16240">
        <v>4387</v>
      </c>
    </row>
    <row r="16241" spans="1:5">
      <c r="A16241" t="s">
        <v>42</v>
      </c>
      <c r="B16241">
        <v>2016</v>
      </c>
      <c r="C16241">
        <v>31</v>
      </c>
      <c r="D16241">
        <v>18</v>
      </c>
      <c r="E16241">
        <v>6666</v>
      </c>
    </row>
    <row r="16242" spans="1:5">
      <c r="A16242" t="s">
        <v>43</v>
      </c>
      <c r="B16242">
        <v>2016</v>
      </c>
      <c r="C16242">
        <v>31</v>
      </c>
      <c r="D16242">
        <v>26</v>
      </c>
      <c r="E16242">
        <v>1806</v>
      </c>
    </row>
    <row r="16243" spans="1:5">
      <c r="A16243" t="s">
        <v>44</v>
      </c>
      <c r="B16243">
        <v>2016</v>
      </c>
      <c r="C16243">
        <v>31</v>
      </c>
      <c r="D16243">
        <v>20</v>
      </c>
      <c r="E16243">
        <v>4590</v>
      </c>
    </row>
    <row r="16244" spans="1:5">
      <c r="A16244" t="s">
        <v>45</v>
      </c>
      <c r="B16244">
        <v>2016</v>
      </c>
      <c r="C16244">
        <v>31</v>
      </c>
      <c r="D16244">
        <v>3</v>
      </c>
      <c r="E16244">
        <v>775</v>
      </c>
    </row>
    <row r="16245" spans="1:5">
      <c r="A16245" t="s">
        <v>46</v>
      </c>
      <c r="B16245">
        <v>2016</v>
      </c>
      <c r="C16245">
        <v>31</v>
      </c>
      <c r="D16245">
        <v>44</v>
      </c>
      <c r="E16245">
        <v>9065</v>
      </c>
    </row>
    <row r="16246" spans="1:5">
      <c r="A16246" t="s">
        <v>47</v>
      </c>
      <c r="B16246">
        <v>2016</v>
      </c>
      <c r="C16246">
        <v>31</v>
      </c>
      <c r="D16246">
        <v>15</v>
      </c>
      <c r="E16246">
        <v>3759</v>
      </c>
    </row>
    <row r="16247" spans="1:5">
      <c r="A16247" t="s">
        <v>48</v>
      </c>
      <c r="B16247">
        <v>2016</v>
      </c>
      <c r="C16247">
        <v>31</v>
      </c>
      <c r="D16247">
        <v>5</v>
      </c>
      <c r="E16247">
        <v>1445</v>
      </c>
    </row>
    <row r="16248" spans="1:5">
      <c r="A16248" t="s">
        <v>49</v>
      </c>
      <c r="B16248">
        <v>2016</v>
      </c>
      <c r="C16248">
        <v>31</v>
      </c>
      <c r="D16248">
        <v>29</v>
      </c>
      <c r="E16248">
        <v>8495</v>
      </c>
    </row>
    <row r="16249" spans="1:5">
      <c r="A16249" t="s">
        <v>50</v>
      </c>
      <c r="B16249">
        <v>2016</v>
      </c>
      <c r="C16249">
        <v>31</v>
      </c>
      <c r="D16249">
        <v>14</v>
      </c>
      <c r="E16249">
        <v>2669</v>
      </c>
    </row>
    <row r="16250" spans="1:5">
      <c r="A16250" t="s">
        <v>51</v>
      </c>
      <c r="B16250">
        <v>2016</v>
      </c>
      <c r="C16250">
        <v>31</v>
      </c>
      <c r="D16250">
        <v>8</v>
      </c>
      <c r="E16250">
        <v>2418</v>
      </c>
    </row>
    <row r="16251" spans="1:5">
      <c r="A16251" t="s">
        <v>52</v>
      </c>
      <c r="B16251">
        <v>2016</v>
      </c>
      <c r="C16251">
        <v>31</v>
      </c>
      <c r="D16251">
        <v>25</v>
      </c>
      <c r="E16251">
        <v>4882</v>
      </c>
    </row>
    <row r="16252" spans="1:5">
      <c r="A16252" t="s">
        <v>53</v>
      </c>
      <c r="B16252">
        <v>2016</v>
      </c>
      <c r="C16252">
        <v>31</v>
      </c>
      <c r="D16252">
        <v>47</v>
      </c>
      <c r="E16252">
        <v>6848</v>
      </c>
    </row>
    <row r="16253" spans="1:5">
      <c r="A16253" t="s">
        <v>54</v>
      </c>
      <c r="B16253">
        <v>2016</v>
      </c>
      <c r="C16253">
        <v>31</v>
      </c>
      <c r="D16253">
        <v>67</v>
      </c>
      <c r="E16253">
        <v>16954</v>
      </c>
    </row>
    <row r="16254" spans="1:5">
      <c r="A16254" t="s">
        <v>55</v>
      </c>
      <c r="B16254">
        <v>2016</v>
      </c>
      <c r="C16254">
        <v>31</v>
      </c>
      <c r="D16254">
        <v>40</v>
      </c>
      <c r="E16254">
        <v>21797</v>
      </c>
    </row>
    <row r="16255" spans="1:5">
      <c r="A16255" t="s">
        <v>56</v>
      </c>
      <c r="B16255">
        <v>2016</v>
      </c>
      <c r="C16255">
        <v>31</v>
      </c>
      <c r="D16255">
        <v>3</v>
      </c>
      <c r="E16255">
        <v>758</v>
      </c>
    </row>
    <row r="16256" spans="1:5">
      <c r="A16256" t="s">
        <v>57</v>
      </c>
      <c r="B16256">
        <v>2016</v>
      </c>
      <c r="C16256">
        <v>31</v>
      </c>
      <c r="D16256">
        <v>109</v>
      </c>
      <c r="E16256">
        <v>69173</v>
      </c>
    </row>
    <row r="16257" spans="1:5">
      <c r="A16257" t="s">
        <v>58</v>
      </c>
      <c r="B16257">
        <v>2016</v>
      </c>
      <c r="C16257">
        <v>31</v>
      </c>
      <c r="D16257">
        <v>24</v>
      </c>
      <c r="E16257">
        <v>2525</v>
      </c>
    </row>
    <row r="16258" spans="1:5">
      <c r="A16258" t="s">
        <v>59</v>
      </c>
      <c r="B16258">
        <v>2016</v>
      </c>
      <c r="C16258">
        <v>31</v>
      </c>
      <c r="D16258">
        <v>34</v>
      </c>
      <c r="E16258">
        <v>14072</v>
      </c>
    </row>
    <row r="16259" spans="1:5">
      <c r="A16259" t="s">
        <v>60</v>
      </c>
      <c r="B16259">
        <v>2016</v>
      </c>
      <c r="C16259">
        <v>31</v>
      </c>
      <c r="D16259">
        <v>19</v>
      </c>
      <c r="E16259">
        <v>2464</v>
      </c>
    </row>
    <row r="16260" spans="1:5">
      <c r="A16260" t="s">
        <v>61</v>
      </c>
      <c r="B16260">
        <v>2016</v>
      </c>
      <c r="C16260">
        <v>31</v>
      </c>
      <c r="D16260">
        <v>14</v>
      </c>
      <c r="E16260">
        <v>2977</v>
      </c>
    </row>
    <row r="16261" spans="1:5">
      <c r="A16261" t="s">
        <v>64</v>
      </c>
      <c r="B16261">
        <v>2016</v>
      </c>
      <c r="C16261">
        <v>31</v>
      </c>
      <c r="D16261">
        <v>7</v>
      </c>
      <c r="E16261">
        <v>3967</v>
      </c>
    </row>
    <row r="16262" spans="1:5">
      <c r="A16262" t="s">
        <v>63</v>
      </c>
      <c r="B16262">
        <v>2016</v>
      </c>
      <c r="C16262">
        <v>31</v>
      </c>
      <c r="D16262">
        <v>1</v>
      </c>
      <c r="E16262">
        <v>294</v>
      </c>
    </row>
    <row r="16263" spans="1:5">
      <c r="A16263" t="s">
        <v>62</v>
      </c>
      <c r="B16263">
        <v>2016</v>
      </c>
      <c r="C16263">
        <v>31</v>
      </c>
      <c r="D16263">
        <v>83</v>
      </c>
      <c r="E16263">
        <v>98105</v>
      </c>
    </row>
    <row r="16264" spans="1:5">
      <c r="A16264" t="s">
        <v>6</v>
      </c>
      <c r="B16264">
        <v>2016</v>
      </c>
      <c r="C16264">
        <v>32</v>
      </c>
      <c r="D16264">
        <v>20</v>
      </c>
      <c r="E16264">
        <v>5212</v>
      </c>
    </row>
    <row r="16265" spans="1:5">
      <c r="A16265" t="s">
        <v>12</v>
      </c>
      <c r="B16265">
        <v>2016</v>
      </c>
      <c r="C16265">
        <v>32</v>
      </c>
      <c r="D16265">
        <v>4</v>
      </c>
      <c r="E16265">
        <v>1213</v>
      </c>
    </row>
    <row r="16266" spans="1:5">
      <c r="A16266" t="s">
        <v>13</v>
      </c>
      <c r="B16266">
        <v>2016</v>
      </c>
      <c r="C16266">
        <v>32</v>
      </c>
      <c r="D16266">
        <v>25</v>
      </c>
      <c r="E16266">
        <v>16482</v>
      </c>
    </row>
    <row r="16267" spans="1:5">
      <c r="A16267" t="s">
        <v>14</v>
      </c>
      <c r="B16267">
        <v>2016</v>
      </c>
      <c r="C16267">
        <v>32</v>
      </c>
      <c r="D16267">
        <v>4</v>
      </c>
      <c r="E16267">
        <v>686</v>
      </c>
    </row>
    <row r="16268" spans="1:5">
      <c r="A16268" t="s">
        <v>15</v>
      </c>
      <c r="B16268">
        <v>2016</v>
      </c>
      <c r="C16268">
        <v>32</v>
      </c>
      <c r="D16268">
        <v>83</v>
      </c>
      <c r="E16268">
        <v>29796</v>
      </c>
    </row>
    <row r="16269" spans="1:5">
      <c r="A16269" t="s">
        <v>16</v>
      </c>
      <c r="B16269">
        <v>2016</v>
      </c>
      <c r="C16269">
        <v>32</v>
      </c>
      <c r="D16269">
        <v>5</v>
      </c>
      <c r="E16269">
        <v>3312</v>
      </c>
    </row>
    <row r="16270" spans="1:5">
      <c r="A16270" t="s">
        <v>17</v>
      </c>
      <c r="B16270">
        <v>2016</v>
      </c>
      <c r="C16270">
        <v>32</v>
      </c>
      <c r="D16270">
        <v>10</v>
      </c>
      <c r="E16270">
        <v>881</v>
      </c>
    </row>
    <row r="16271" spans="1:5">
      <c r="A16271" t="s">
        <v>18</v>
      </c>
      <c r="B16271">
        <v>2016</v>
      </c>
      <c r="C16271">
        <v>32</v>
      </c>
      <c r="D16271">
        <v>12</v>
      </c>
      <c r="E16271">
        <v>2674</v>
      </c>
    </row>
    <row r="16272" spans="1:5">
      <c r="A16272" t="s">
        <v>19</v>
      </c>
      <c r="B16272">
        <v>2016</v>
      </c>
      <c r="C16272">
        <v>32</v>
      </c>
      <c r="D16272">
        <v>2</v>
      </c>
      <c r="E16272">
        <v>1844</v>
      </c>
    </row>
    <row r="16273" spans="1:5">
      <c r="A16273" t="s">
        <v>20</v>
      </c>
      <c r="B16273">
        <v>2016</v>
      </c>
      <c r="C16273">
        <v>32</v>
      </c>
      <c r="D16273">
        <v>0</v>
      </c>
      <c r="E16273">
        <v>0</v>
      </c>
    </row>
    <row r="16274" spans="1:5">
      <c r="A16274" t="s">
        <v>21</v>
      </c>
      <c r="B16274">
        <v>2016</v>
      </c>
      <c r="C16274">
        <v>32</v>
      </c>
      <c r="D16274">
        <v>28</v>
      </c>
      <c r="E16274">
        <v>31897</v>
      </c>
    </row>
    <row r="16275" spans="1:5">
      <c r="A16275" t="s">
        <v>22</v>
      </c>
      <c r="B16275">
        <v>2016</v>
      </c>
      <c r="C16275">
        <v>32</v>
      </c>
      <c r="D16275">
        <v>13</v>
      </c>
      <c r="E16275">
        <v>1772</v>
      </c>
    </row>
    <row r="16276" spans="1:5">
      <c r="A16276" t="s">
        <v>23</v>
      </c>
      <c r="B16276">
        <v>2016</v>
      </c>
      <c r="C16276">
        <v>32</v>
      </c>
      <c r="D16276">
        <v>2</v>
      </c>
      <c r="E16276">
        <v>465</v>
      </c>
    </row>
    <row r="16277" spans="1:5">
      <c r="A16277" t="s">
        <v>24</v>
      </c>
      <c r="B16277">
        <v>2016</v>
      </c>
      <c r="C16277">
        <v>32</v>
      </c>
      <c r="D16277">
        <v>59</v>
      </c>
      <c r="E16277">
        <v>38387</v>
      </c>
    </row>
    <row r="16278" spans="1:5">
      <c r="A16278" t="s">
        <v>25</v>
      </c>
      <c r="B16278">
        <v>2016</v>
      </c>
      <c r="C16278">
        <v>32</v>
      </c>
      <c r="D16278">
        <v>19</v>
      </c>
      <c r="E16278">
        <v>3041</v>
      </c>
    </row>
    <row r="16279" spans="1:5">
      <c r="A16279" t="s">
        <v>26</v>
      </c>
      <c r="B16279">
        <v>2016</v>
      </c>
      <c r="C16279">
        <v>32</v>
      </c>
      <c r="D16279">
        <v>3</v>
      </c>
      <c r="E16279">
        <v>355</v>
      </c>
    </row>
    <row r="16280" spans="1:5">
      <c r="A16280" t="s">
        <v>27</v>
      </c>
      <c r="B16280">
        <v>2016</v>
      </c>
      <c r="C16280">
        <v>32</v>
      </c>
      <c r="D16280">
        <v>11</v>
      </c>
      <c r="E16280">
        <v>3471</v>
      </c>
    </row>
    <row r="16281" spans="1:5">
      <c r="A16281" t="s">
        <v>28</v>
      </c>
      <c r="B16281">
        <v>2016</v>
      </c>
      <c r="C16281">
        <v>32</v>
      </c>
      <c r="D16281">
        <v>14</v>
      </c>
      <c r="E16281">
        <v>20155</v>
      </c>
    </row>
    <row r="16282" spans="1:5">
      <c r="A16282" t="s">
        <v>29</v>
      </c>
      <c r="B16282">
        <v>2016</v>
      </c>
      <c r="C16282">
        <v>32</v>
      </c>
      <c r="D16282">
        <v>60</v>
      </c>
      <c r="E16282">
        <v>35850</v>
      </c>
    </row>
    <row r="16283" spans="1:5">
      <c r="A16283" t="s">
        <v>30</v>
      </c>
      <c r="B16283">
        <v>2016</v>
      </c>
      <c r="C16283">
        <v>32</v>
      </c>
      <c r="D16283">
        <v>24</v>
      </c>
      <c r="E16283">
        <v>4452</v>
      </c>
    </row>
    <row r="16284" spans="1:5">
      <c r="A16284" t="s">
        <v>31</v>
      </c>
      <c r="B16284">
        <v>2016</v>
      </c>
      <c r="C16284">
        <v>32</v>
      </c>
      <c r="D16284">
        <v>18</v>
      </c>
      <c r="E16284">
        <v>5728</v>
      </c>
    </row>
    <row r="16285" spans="1:5">
      <c r="A16285" t="s">
        <v>32</v>
      </c>
      <c r="B16285">
        <v>2016</v>
      </c>
      <c r="C16285">
        <v>32</v>
      </c>
      <c r="D16285">
        <v>22</v>
      </c>
      <c r="E16285">
        <v>16483</v>
      </c>
    </row>
    <row r="16286" spans="1:5">
      <c r="A16286" t="s">
        <v>33</v>
      </c>
      <c r="B16286">
        <v>2016</v>
      </c>
      <c r="C16286">
        <v>32</v>
      </c>
      <c r="D16286">
        <v>58</v>
      </c>
      <c r="E16286">
        <v>16621</v>
      </c>
    </row>
    <row r="16287" spans="1:5">
      <c r="A16287" t="s">
        <v>34</v>
      </c>
      <c r="B16287">
        <v>2016</v>
      </c>
      <c r="C16287">
        <v>32</v>
      </c>
      <c r="D16287">
        <v>9</v>
      </c>
      <c r="E16287">
        <v>1900</v>
      </c>
    </row>
    <row r="16288" spans="1:5">
      <c r="A16288" t="s">
        <v>35</v>
      </c>
      <c r="B16288">
        <v>2016</v>
      </c>
      <c r="C16288">
        <v>32</v>
      </c>
      <c r="D16288">
        <v>47</v>
      </c>
      <c r="E16288">
        <v>17140</v>
      </c>
    </row>
    <row r="16289" spans="1:5">
      <c r="A16289" t="s">
        <v>36</v>
      </c>
      <c r="B16289">
        <v>2016</v>
      </c>
      <c r="C16289">
        <v>32</v>
      </c>
      <c r="D16289">
        <v>16</v>
      </c>
      <c r="E16289">
        <v>2482</v>
      </c>
    </row>
    <row r="16290" spans="1:5">
      <c r="A16290" t="s">
        <v>37</v>
      </c>
      <c r="B16290">
        <v>2016</v>
      </c>
      <c r="C16290">
        <v>32</v>
      </c>
      <c r="D16290">
        <v>3</v>
      </c>
      <c r="E16290">
        <v>1419</v>
      </c>
    </row>
    <row r="16291" spans="1:5">
      <c r="A16291" t="s">
        <v>38</v>
      </c>
      <c r="B16291">
        <v>2016</v>
      </c>
      <c r="C16291">
        <v>32</v>
      </c>
      <c r="D16291">
        <v>9</v>
      </c>
      <c r="E16291">
        <v>1792</v>
      </c>
    </row>
    <row r="16292" spans="1:5">
      <c r="A16292" t="s">
        <v>39</v>
      </c>
      <c r="B16292">
        <v>2016</v>
      </c>
      <c r="C16292">
        <v>32</v>
      </c>
      <c r="D16292">
        <v>20</v>
      </c>
      <c r="E16292">
        <v>9993</v>
      </c>
    </row>
    <row r="16293" spans="1:5">
      <c r="A16293" t="s">
        <v>40</v>
      </c>
      <c r="B16293">
        <v>2016</v>
      </c>
      <c r="C16293">
        <v>32</v>
      </c>
      <c r="D16293">
        <v>15</v>
      </c>
      <c r="E16293">
        <v>1916</v>
      </c>
    </row>
    <row r="16294" spans="1:5">
      <c r="A16294" t="s">
        <v>41</v>
      </c>
      <c r="B16294">
        <v>2016</v>
      </c>
      <c r="C16294">
        <v>32</v>
      </c>
      <c r="D16294">
        <v>11</v>
      </c>
      <c r="E16294">
        <v>4558</v>
      </c>
    </row>
    <row r="16295" spans="1:5">
      <c r="A16295" t="s">
        <v>42</v>
      </c>
      <c r="B16295">
        <v>2016</v>
      </c>
      <c r="C16295">
        <v>32</v>
      </c>
      <c r="D16295">
        <v>15</v>
      </c>
      <c r="E16295">
        <v>5444</v>
      </c>
    </row>
    <row r="16296" spans="1:5">
      <c r="A16296" t="s">
        <v>43</v>
      </c>
      <c r="B16296">
        <v>2016</v>
      </c>
      <c r="C16296">
        <v>32</v>
      </c>
      <c r="D16296">
        <v>26</v>
      </c>
      <c r="E16296">
        <v>1638</v>
      </c>
    </row>
    <row r="16297" spans="1:5">
      <c r="A16297" t="s">
        <v>44</v>
      </c>
      <c r="B16297">
        <v>2016</v>
      </c>
      <c r="C16297">
        <v>32</v>
      </c>
      <c r="D16297">
        <v>20</v>
      </c>
      <c r="E16297">
        <v>4665</v>
      </c>
    </row>
    <row r="16298" spans="1:5">
      <c r="A16298" t="s">
        <v>45</v>
      </c>
      <c r="B16298">
        <v>2016</v>
      </c>
      <c r="C16298">
        <v>32</v>
      </c>
      <c r="D16298">
        <v>3</v>
      </c>
      <c r="E16298">
        <v>782</v>
      </c>
    </row>
    <row r="16299" spans="1:5">
      <c r="A16299" t="s">
        <v>46</v>
      </c>
      <c r="B16299">
        <v>2016</v>
      </c>
      <c r="C16299">
        <v>32</v>
      </c>
      <c r="D16299">
        <v>49</v>
      </c>
      <c r="E16299">
        <v>10494</v>
      </c>
    </row>
    <row r="16300" spans="1:5">
      <c r="A16300" t="s">
        <v>47</v>
      </c>
      <c r="B16300">
        <v>2016</v>
      </c>
      <c r="C16300">
        <v>32</v>
      </c>
      <c r="D16300">
        <v>14</v>
      </c>
      <c r="E16300">
        <v>3092</v>
      </c>
    </row>
    <row r="16301" spans="1:5">
      <c r="A16301" t="s">
        <v>48</v>
      </c>
      <c r="B16301">
        <v>2016</v>
      </c>
      <c r="C16301">
        <v>32</v>
      </c>
      <c r="D16301">
        <v>5</v>
      </c>
      <c r="E16301">
        <v>1398</v>
      </c>
    </row>
    <row r="16302" spans="1:5">
      <c r="A16302" t="s">
        <v>49</v>
      </c>
      <c r="B16302">
        <v>2016</v>
      </c>
      <c r="C16302">
        <v>32</v>
      </c>
      <c r="D16302">
        <v>28</v>
      </c>
      <c r="E16302">
        <v>9241</v>
      </c>
    </row>
    <row r="16303" spans="1:5">
      <c r="A16303" t="s">
        <v>50</v>
      </c>
      <c r="B16303">
        <v>2016</v>
      </c>
      <c r="C16303">
        <v>32</v>
      </c>
      <c r="D16303">
        <v>16</v>
      </c>
      <c r="E16303">
        <v>2923</v>
      </c>
    </row>
    <row r="16304" spans="1:5">
      <c r="A16304" t="s">
        <v>51</v>
      </c>
      <c r="B16304">
        <v>2016</v>
      </c>
      <c r="C16304">
        <v>32</v>
      </c>
      <c r="D16304">
        <v>7</v>
      </c>
      <c r="E16304">
        <v>2506</v>
      </c>
    </row>
    <row r="16305" spans="1:5">
      <c r="A16305" t="s">
        <v>52</v>
      </c>
      <c r="B16305">
        <v>2016</v>
      </c>
      <c r="C16305">
        <v>32</v>
      </c>
      <c r="D16305">
        <v>25</v>
      </c>
      <c r="E16305">
        <v>4803</v>
      </c>
    </row>
    <row r="16306" spans="1:5">
      <c r="A16306" t="s">
        <v>53</v>
      </c>
      <c r="B16306">
        <v>2016</v>
      </c>
      <c r="C16306">
        <v>32</v>
      </c>
      <c r="D16306">
        <v>51</v>
      </c>
      <c r="E16306">
        <v>7538</v>
      </c>
    </row>
    <row r="16307" spans="1:5">
      <c r="A16307" t="s">
        <v>54</v>
      </c>
      <c r="B16307">
        <v>2016</v>
      </c>
      <c r="C16307">
        <v>32</v>
      </c>
      <c r="D16307">
        <v>62</v>
      </c>
      <c r="E16307">
        <v>16069</v>
      </c>
    </row>
    <row r="16308" spans="1:5">
      <c r="A16308" t="s">
        <v>55</v>
      </c>
      <c r="B16308">
        <v>2016</v>
      </c>
      <c r="C16308">
        <v>32</v>
      </c>
      <c r="D16308">
        <v>41</v>
      </c>
      <c r="E16308">
        <v>22588</v>
      </c>
    </row>
    <row r="16309" spans="1:5">
      <c r="A16309" t="s">
        <v>56</v>
      </c>
      <c r="B16309">
        <v>2016</v>
      </c>
      <c r="C16309">
        <v>32</v>
      </c>
      <c r="D16309">
        <v>4</v>
      </c>
      <c r="E16309">
        <v>766</v>
      </c>
    </row>
    <row r="16310" spans="1:5">
      <c r="A16310" t="s">
        <v>57</v>
      </c>
      <c r="B16310">
        <v>2016</v>
      </c>
      <c r="C16310">
        <v>32</v>
      </c>
      <c r="D16310">
        <v>108</v>
      </c>
      <c r="E16310">
        <v>69821</v>
      </c>
    </row>
    <row r="16311" spans="1:5">
      <c r="A16311" t="s">
        <v>58</v>
      </c>
      <c r="B16311">
        <v>2016</v>
      </c>
      <c r="C16311">
        <v>32</v>
      </c>
      <c r="D16311">
        <v>24</v>
      </c>
      <c r="E16311">
        <v>2707</v>
      </c>
    </row>
    <row r="16312" spans="1:5">
      <c r="A16312" t="s">
        <v>59</v>
      </c>
      <c r="B16312">
        <v>2016</v>
      </c>
      <c r="C16312">
        <v>32</v>
      </c>
      <c r="D16312">
        <v>34</v>
      </c>
      <c r="E16312">
        <v>14726</v>
      </c>
    </row>
    <row r="16313" spans="1:5">
      <c r="A16313" t="s">
        <v>60</v>
      </c>
      <c r="B16313">
        <v>2016</v>
      </c>
      <c r="C16313">
        <v>32</v>
      </c>
      <c r="D16313">
        <v>18</v>
      </c>
      <c r="E16313">
        <v>1962</v>
      </c>
    </row>
    <row r="16314" spans="1:5">
      <c r="A16314" t="s">
        <v>61</v>
      </c>
      <c r="B16314">
        <v>2016</v>
      </c>
      <c r="C16314">
        <v>32</v>
      </c>
      <c r="D16314">
        <v>14</v>
      </c>
      <c r="E16314">
        <v>3189</v>
      </c>
    </row>
    <row r="16315" spans="1:5">
      <c r="A16315" t="s">
        <v>64</v>
      </c>
      <c r="B16315">
        <v>2016</v>
      </c>
      <c r="C16315">
        <v>32</v>
      </c>
      <c r="D16315">
        <v>8</v>
      </c>
      <c r="E16315">
        <v>4413</v>
      </c>
    </row>
    <row r="16316" spans="1:5">
      <c r="A16316" t="s">
        <v>63</v>
      </c>
      <c r="B16316">
        <v>2016</v>
      </c>
      <c r="C16316">
        <v>32</v>
      </c>
      <c r="D16316">
        <v>1</v>
      </c>
      <c r="E16316">
        <v>357</v>
      </c>
    </row>
    <row r="16317" spans="1:5">
      <c r="A16317" t="s">
        <v>62</v>
      </c>
      <c r="B16317">
        <v>2016</v>
      </c>
      <c r="C16317">
        <v>32</v>
      </c>
      <c r="D16317">
        <v>82</v>
      </c>
      <c r="E16317">
        <v>98934</v>
      </c>
    </row>
    <row r="16318" spans="1:5">
      <c r="A16318" t="s">
        <v>6</v>
      </c>
      <c r="B16318">
        <v>2016</v>
      </c>
      <c r="C16318">
        <v>33</v>
      </c>
      <c r="D16318">
        <v>20</v>
      </c>
      <c r="E16318">
        <v>6163</v>
      </c>
    </row>
    <row r="16319" spans="1:5">
      <c r="A16319" t="s">
        <v>12</v>
      </c>
      <c r="B16319">
        <v>2016</v>
      </c>
      <c r="C16319">
        <v>33</v>
      </c>
      <c r="D16319">
        <v>5</v>
      </c>
      <c r="E16319">
        <v>1556</v>
      </c>
    </row>
    <row r="16320" spans="1:5">
      <c r="A16320" t="s">
        <v>13</v>
      </c>
      <c r="B16320">
        <v>2016</v>
      </c>
      <c r="C16320">
        <v>33</v>
      </c>
      <c r="D16320">
        <v>24</v>
      </c>
      <c r="E16320">
        <v>17204</v>
      </c>
    </row>
    <row r="16321" spans="1:5">
      <c r="A16321" t="s">
        <v>14</v>
      </c>
      <c r="B16321">
        <v>2016</v>
      </c>
      <c r="C16321">
        <v>33</v>
      </c>
      <c r="D16321">
        <v>4</v>
      </c>
      <c r="E16321">
        <v>1094</v>
      </c>
    </row>
    <row r="16322" spans="1:5">
      <c r="A16322" t="s">
        <v>15</v>
      </c>
      <c r="B16322">
        <v>2016</v>
      </c>
      <c r="C16322">
        <v>33</v>
      </c>
      <c r="D16322">
        <v>83</v>
      </c>
      <c r="E16322">
        <v>30695</v>
      </c>
    </row>
    <row r="16323" spans="1:5">
      <c r="A16323" t="s">
        <v>16</v>
      </c>
      <c r="B16323">
        <v>2016</v>
      </c>
      <c r="C16323">
        <v>33</v>
      </c>
      <c r="D16323">
        <v>6</v>
      </c>
      <c r="E16323">
        <v>3692</v>
      </c>
    </row>
    <row r="16324" spans="1:5">
      <c r="A16324" t="s">
        <v>17</v>
      </c>
      <c r="B16324">
        <v>2016</v>
      </c>
      <c r="C16324">
        <v>33</v>
      </c>
      <c r="D16324">
        <v>10</v>
      </c>
      <c r="E16324">
        <v>1098</v>
      </c>
    </row>
    <row r="16325" spans="1:5">
      <c r="A16325" t="s">
        <v>18</v>
      </c>
      <c r="B16325">
        <v>2016</v>
      </c>
      <c r="C16325">
        <v>33</v>
      </c>
      <c r="D16325">
        <v>11</v>
      </c>
      <c r="E16325">
        <v>2458</v>
      </c>
    </row>
    <row r="16326" spans="1:5">
      <c r="A16326" t="s">
        <v>19</v>
      </c>
      <c r="B16326">
        <v>2016</v>
      </c>
      <c r="C16326">
        <v>33</v>
      </c>
      <c r="D16326">
        <v>2</v>
      </c>
      <c r="E16326">
        <v>1693</v>
      </c>
    </row>
    <row r="16327" spans="1:5">
      <c r="A16327" t="s">
        <v>20</v>
      </c>
      <c r="B16327">
        <v>2016</v>
      </c>
      <c r="C16327">
        <v>33</v>
      </c>
      <c r="D16327">
        <v>0</v>
      </c>
      <c r="E16327">
        <v>0</v>
      </c>
    </row>
    <row r="16328" spans="1:5">
      <c r="A16328" t="s">
        <v>21</v>
      </c>
      <c r="B16328">
        <v>2016</v>
      </c>
      <c r="C16328">
        <v>33</v>
      </c>
      <c r="D16328">
        <v>29</v>
      </c>
      <c r="E16328">
        <v>34287</v>
      </c>
    </row>
    <row r="16329" spans="1:5">
      <c r="A16329" t="s">
        <v>22</v>
      </c>
      <c r="B16329">
        <v>2016</v>
      </c>
      <c r="C16329">
        <v>33</v>
      </c>
      <c r="D16329">
        <v>13</v>
      </c>
      <c r="E16329">
        <v>1635</v>
      </c>
    </row>
    <row r="16330" spans="1:5">
      <c r="A16330" t="s">
        <v>23</v>
      </c>
      <c r="B16330">
        <v>2016</v>
      </c>
      <c r="C16330">
        <v>33</v>
      </c>
      <c r="D16330">
        <v>2</v>
      </c>
      <c r="E16330">
        <v>522</v>
      </c>
    </row>
    <row r="16331" spans="1:5">
      <c r="A16331" t="s">
        <v>24</v>
      </c>
      <c r="B16331">
        <v>2016</v>
      </c>
      <c r="C16331">
        <v>33</v>
      </c>
      <c r="D16331">
        <v>59</v>
      </c>
      <c r="E16331">
        <v>39081</v>
      </c>
    </row>
    <row r="16332" spans="1:5">
      <c r="A16332" t="s">
        <v>25</v>
      </c>
      <c r="B16332">
        <v>2016</v>
      </c>
      <c r="C16332">
        <v>33</v>
      </c>
      <c r="D16332">
        <v>19</v>
      </c>
      <c r="E16332">
        <v>3817</v>
      </c>
    </row>
    <row r="16333" spans="1:5">
      <c r="A16333" t="s">
        <v>26</v>
      </c>
      <c r="B16333">
        <v>2016</v>
      </c>
      <c r="C16333">
        <v>33</v>
      </c>
      <c r="D16333">
        <v>3</v>
      </c>
      <c r="E16333">
        <v>435</v>
      </c>
    </row>
    <row r="16334" spans="1:5">
      <c r="A16334" t="s">
        <v>27</v>
      </c>
      <c r="B16334">
        <v>2016</v>
      </c>
      <c r="C16334">
        <v>33</v>
      </c>
      <c r="D16334">
        <v>8</v>
      </c>
      <c r="E16334">
        <v>3129</v>
      </c>
    </row>
    <row r="16335" spans="1:5">
      <c r="A16335" t="s">
        <v>28</v>
      </c>
      <c r="B16335">
        <v>2016</v>
      </c>
      <c r="C16335">
        <v>33</v>
      </c>
      <c r="D16335">
        <v>14</v>
      </c>
      <c r="E16335">
        <v>20927</v>
      </c>
    </row>
    <row r="16336" spans="1:5">
      <c r="A16336" t="s">
        <v>29</v>
      </c>
      <c r="B16336">
        <v>2016</v>
      </c>
      <c r="C16336">
        <v>33</v>
      </c>
      <c r="D16336">
        <v>72</v>
      </c>
      <c r="E16336">
        <v>45510</v>
      </c>
    </row>
    <row r="16337" spans="1:5">
      <c r="A16337" t="s">
        <v>30</v>
      </c>
      <c r="B16337">
        <v>2016</v>
      </c>
      <c r="C16337">
        <v>33</v>
      </c>
      <c r="D16337">
        <v>24</v>
      </c>
      <c r="E16337">
        <v>4667</v>
      </c>
    </row>
    <row r="16338" spans="1:5">
      <c r="A16338" t="s">
        <v>31</v>
      </c>
      <c r="B16338">
        <v>2016</v>
      </c>
      <c r="C16338">
        <v>33</v>
      </c>
      <c r="D16338">
        <v>16</v>
      </c>
      <c r="E16338">
        <v>5310</v>
      </c>
    </row>
    <row r="16339" spans="1:5">
      <c r="A16339" t="s">
        <v>32</v>
      </c>
      <c r="B16339">
        <v>2016</v>
      </c>
      <c r="C16339">
        <v>33</v>
      </c>
      <c r="D16339">
        <v>25</v>
      </c>
      <c r="E16339">
        <v>21474</v>
      </c>
    </row>
    <row r="16340" spans="1:5">
      <c r="A16340" t="s">
        <v>33</v>
      </c>
      <c r="B16340">
        <v>2016</v>
      </c>
      <c r="C16340">
        <v>33</v>
      </c>
      <c r="D16340">
        <v>56</v>
      </c>
      <c r="E16340">
        <v>16637</v>
      </c>
    </row>
    <row r="16341" spans="1:5">
      <c r="A16341" t="s">
        <v>34</v>
      </c>
      <c r="B16341">
        <v>2016</v>
      </c>
      <c r="C16341">
        <v>33</v>
      </c>
      <c r="D16341">
        <v>9</v>
      </c>
      <c r="E16341">
        <v>1877</v>
      </c>
    </row>
    <row r="16342" spans="1:5">
      <c r="A16342" t="s">
        <v>35</v>
      </c>
      <c r="B16342">
        <v>2016</v>
      </c>
      <c r="C16342">
        <v>33</v>
      </c>
      <c r="D16342">
        <v>41</v>
      </c>
      <c r="E16342">
        <v>17741</v>
      </c>
    </row>
    <row r="16343" spans="1:5">
      <c r="A16343" t="s">
        <v>36</v>
      </c>
      <c r="B16343">
        <v>2016</v>
      </c>
      <c r="C16343">
        <v>33</v>
      </c>
      <c r="D16343">
        <v>16</v>
      </c>
      <c r="E16343">
        <v>2930</v>
      </c>
    </row>
    <row r="16344" spans="1:5">
      <c r="A16344" t="s">
        <v>37</v>
      </c>
      <c r="B16344">
        <v>2016</v>
      </c>
      <c r="C16344">
        <v>33</v>
      </c>
      <c r="D16344">
        <v>3</v>
      </c>
      <c r="E16344">
        <v>1246</v>
      </c>
    </row>
    <row r="16345" spans="1:5">
      <c r="A16345" t="s">
        <v>38</v>
      </c>
      <c r="B16345">
        <v>2016</v>
      </c>
      <c r="C16345">
        <v>33</v>
      </c>
      <c r="D16345">
        <v>10</v>
      </c>
      <c r="E16345">
        <v>1697</v>
      </c>
    </row>
    <row r="16346" spans="1:5">
      <c r="A16346" t="s">
        <v>39</v>
      </c>
      <c r="B16346">
        <v>2016</v>
      </c>
      <c r="C16346">
        <v>33</v>
      </c>
      <c r="D16346">
        <v>21</v>
      </c>
      <c r="E16346">
        <v>10817</v>
      </c>
    </row>
    <row r="16347" spans="1:5">
      <c r="A16347" t="s">
        <v>40</v>
      </c>
      <c r="B16347">
        <v>2016</v>
      </c>
      <c r="C16347">
        <v>33</v>
      </c>
      <c r="D16347">
        <v>16</v>
      </c>
      <c r="E16347">
        <v>1893</v>
      </c>
    </row>
    <row r="16348" spans="1:5">
      <c r="A16348" t="s">
        <v>41</v>
      </c>
      <c r="B16348">
        <v>2016</v>
      </c>
      <c r="C16348">
        <v>33</v>
      </c>
      <c r="D16348">
        <v>11</v>
      </c>
      <c r="E16348">
        <v>4848</v>
      </c>
    </row>
    <row r="16349" spans="1:5">
      <c r="A16349" t="s">
        <v>42</v>
      </c>
      <c r="B16349">
        <v>2016</v>
      </c>
      <c r="C16349">
        <v>33</v>
      </c>
      <c r="D16349">
        <v>18</v>
      </c>
      <c r="E16349">
        <v>6678</v>
      </c>
    </row>
    <row r="16350" spans="1:5">
      <c r="A16350" t="s">
        <v>43</v>
      </c>
      <c r="B16350">
        <v>2016</v>
      </c>
      <c r="C16350">
        <v>33</v>
      </c>
      <c r="D16350">
        <v>23</v>
      </c>
      <c r="E16350">
        <v>1648</v>
      </c>
    </row>
    <row r="16351" spans="1:5">
      <c r="A16351" t="s">
        <v>44</v>
      </c>
      <c r="B16351">
        <v>2016</v>
      </c>
      <c r="C16351">
        <v>33</v>
      </c>
      <c r="D16351">
        <v>18</v>
      </c>
      <c r="E16351">
        <v>4536</v>
      </c>
    </row>
    <row r="16352" spans="1:5">
      <c r="A16352" t="s">
        <v>45</v>
      </c>
      <c r="B16352">
        <v>2016</v>
      </c>
      <c r="C16352">
        <v>33</v>
      </c>
      <c r="D16352">
        <v>2</v>
      </c>
      <c r="E16352">
        <v>669</v>
      </c>
    </row>
    <row r="16353" spans="1:5">
      <c r="A16353" t="s">
        <v>46</v>
      </c>
      <c r="B16353">
        <v>2016</v>
      </c>
      <c r="C16353">
        <v>33</v>
      </c>
      <c r="D16353">
        <v>47</v>
      </c>
      <c r="E16353">
        <v>10945</v>
      </c>
    </row>
    <row r="16354" spans="1:5">
      <c r="A16354" t="s">
        <v>47</v>
      </c>
      <c r="B16354">
        <v>2016</v>
      </c>
      <c r="C16354">
        <v>33</v>
      </c>
      <c r="D16354">
        <v>14</v>
      </c>
      <c r="E16354">
        <v>3587</v>
      </c>
    </row>
    <row r="16355" spans="1:5">
      <c r="A16355" t="s">
        <v>48</v>
      </c>
      <c r="B16355">
        <v>2016</v>
      </c>
      <c r="C16355">
        <v>33</v>
      </c>
      <c r="D16355">
        <v>5</v>
      </c>
      <c r="E16355">
        <v>1428</v>
      </c>
    </row>
    <row r="16356" spans="1:5">
      <c r="A16356" t="s">
        <v>49</v>
      </c>
      <c r="B16356">
        <v>2016</v>
      </c>
      <c r="C16356">
        <v>33</v>
      </c>
      <c r="D16356">
        <v>50</v>
      </c>
      <c r="E16356">
        <v>10796</v>
      </c>
    </row>
    <row r="16357" spans="1:5">
      <c r="A16357" t="s">
        <v>50</v>
      </c>
      <c r="B16357">
        <v>2016</v>
      </c>
      <c r="C16357">
        <v>33</v>
      </c>
      <c r="D16357">
        <v>16</v>
      </c>
      <c r="E16357">
        <v>3647</v>
      </c>
    </row>
    <row r="16358" spans="1:5">
      <c r="A16358" t="s">
        <v>51</v>
      </c>
      <c r="B16358">
        <v>2016</v>
      </c>
      <c r="C16358">
        <v>33</v>
      </c>
      <c r="D16358">
        <v>8</v>
      </c>
      <c r="E16358">
        <v>2952</v>
      </c>
    </row>
    <row r="16359" spans="1:5">
      <c r="A16359" t="s">
        <v>52</v>
      </c>
      <c r="B16359">
        <v>2016</v>
      </c>
      <c r="C16359">
        <v>33</v>
      </c>
      <c r="D16359">
        <v>25</v>
      </c>
      <c r="E16359">
        <v>5236</v>
      </c>
    </row>
    <row r="16360" spans="1:5">
      <c r="A16360" t="s">
        <v>53</v>
      </c>
      <c r="B16360">
        <v>2016</v>
      </c>
      <c r="C16360">
        <v>33</v>
      </c>
      <c r="D16360">
        <v>52</v>
      </c>
      <c r="E16360">
        <v>9139</v>
      </c>
    </row>
    <row r="16361" spans="1:5">
      <c r="A16361" t="s">
        <v>54</v>
      </c>
      <c r="B16361">
        <v>2016</v>
      </c>
      <c r="C16361">
        <v>33</v>
      </c>
      <c r="D16361">
        <v>65</v>
      </c>
      <c r="E16361">
        <v>17079</v>
      </c>
    </row>
    <row r="16362" spans="1:5">
      <c r="A16362" t="s">
        <v>55</v>
      </c>
      <c r="B16362">
        <v>2016</v>
      </c>
      <c r="C16362">
        <v>33</v>
      </c>
      <c r="D16362">
        <v>39</v>
      </c>
      <c r="E16362">
        <v>20023</v>
      </c>
    </row>
    <row r="16363" spans="1:5">
      <c r="A16363" t="s">
        <v>56</v>
      </c>
      <c r="B16363">
        <v>2016</v>
      </c>
      <c r="C16363">
        <v>33</v>
      </c>
      <c r="D16363">
        <v>4</v>
      </c>
      <c r="E16363">
        <v>752</v>
      </c>
    </row>
    <row r="16364" spans="1:5">
      <c r="A16364" t="s">
        <v>57</v>
      </c>
      <c r="B16364">
        <v>2016</v>
      </c>
      <c r="C16364">
        <v>33</v>
      </c>
      <c r="D16364">
        <v>108</v>
      </c>
      <c r="E16364">
        <v>71605</v>
      </c>
    </row>
    <row r="16365" spans="1:5">
      <c r="A16365" t="s">
        <v>58</v>
      </c>
      <c r="B16365">
        <v>2016</v>
      </c>
      <c r="C16365">
        <v>33</v>
      </c>
      <c r="D16365">
        <v>25</v>
      </c>
      <c r="E16365">
        <v>3223</v>
      </c>
    </row>
    <row r="16366" spans="1:5">
      <c r="A16366" t="s">
        <v>59</v>
      </c>
      <c r="B16366">
        <v>2016</v>
      </c>
      <c r="C16366">
        <v>33</v>
      </c>
      <c r="D16366">
        <v>33</v>
      </c>
      <c r="E16366">
        <v>14321</v>
      </c>
    </row>
    <row r="16367" spans="1:5">
      <c r="A16367" t="s">
        <v>60</v>
      </c>
      <c r="B16367">
        <v>2016</v>
      </c>
      <c r="C16367">
        <v>33</v>
      </c>
      <c r="D16367">
        <v>17</v>
      </c>
      <c r="E16367">
        <v>2344</v>
      </c>
    </row>
    <row r="16368" spans="1:5">
      <c r="A16368" t="s">
        <v>61</v>
      </c>
      <c r="B16368">
        <v>2016</v>
      </c>
      <c r="C16368">
        <v>33</v>
      </c>
      <c r="D16368">
        <v>13</v>
      </c>
      <c r="E16368">
        <v>2756</v>
      </c>
    </row>
    <row r="16369" spans="1:5">
      <c r="A16369" t="s">
        <v>64</v>
      </c>
      <c r="B16369">
        <v>2016</v>
      </c>
      <c r="C16369">
        <v>33</v>
      </c>
      <c r="D16369">
        <v>7</v>
      </c>
      <c r="E16369">
        <v>4466</v>
      </c>
    </row>
    <row r="16370" spans="1:5">
      <c r="A16370" t="s">
        <v>63</v>
      </c>
      <c r="B16370">
        <v>2016</v>
      </c>
      <c r="C16370">
        <v>33</v>
      </c>
      <c r="D16370">
        <v>1</v>
      </c>
      <c r="E16370">
        <v>334</v>
      </c>
    </row>
    <row r="16371" spans="1:5">
      <c r="A16371" t="s">
        <v>62</v>
      </c>
      <c r="B16371">
        <v>2016</v>
      </c>
      <c r="C16371">
        <v>33</v>
      </c>
      <c r="D16371">
        <v>77</v>
      </c>
      <c r="E16371">
        <v>97079</v>
      </c>
    </row>
    <row r="16372" spans="1:5">
      <c r="A16372" t="s">
        <v>6</v>
      </c>
      <c r="B16372">
        <v>2016</v>
      </c>
      <c r="C16372">
        <v>34</v>
      </c>
      <c r="D16372">
        <v>20</v>
      </c>
      <c r="E16372">
        <v>6656</v>
      </c>
    </row>
    <row r="16373" spans="1:5">
      <c r="A16373" t="s">
        <v>12</v>
      </c>
      <c r="B16373">
        <v>2016</v>
      </c>
      <c r="C16373">
        <v>34</v>
      </c>
      <c r="D16373">
        <v>4</v>
      </c>
      <c r="E16373">
        <v>1250</v>
      </c>
    </row>
    <row r="16374" spans="1:5">
      <c r="A16374" t="s">
        <v>13</v>
      </c>
      <c r="B16374">
        <v>2016</v>
      </c>
      <c r="C16374">
        <v>34</v>
      </c>
      <c r="D16374">
        <v>22</v>
      </c>
      <c r="E16374">
        <v>16122</v>
      </c>
    </row>
    <row r="16375" spans="1:5">
      <c r="A16375" t="s">
        <v>14</v>
      </c>
      <c r="B16375">
        <v>2016</v>
      </c>
      <c r="C16375">
        <v>34</v>
      </c>
      <c r="D16375">
        <v>4</v>
      </c>
      <c r="E16375">
        <v>1304</v>
      </c>
    </row>
    <row r="16376" spans="1:5">
      <c r="A16376" t="s">
        <v>15</v>
      </c>
      <c r="B16376">
        <v>2016</v>
      </c>
      <c r="C16376">
        <v>34</v>
      </c>
      <c r="D16376">
        <v>81</v>
      </c>
      <c r="E16376">
        <v>32662</v>
      </c>
    </row>
    <row r="16377" spans="1:5">
      <c r="A16377" t="s">
        <v>16</v>
      </c>
      <c r="B16377">
        <v>2016</v>
      </c>
      <c r="C16377">
        <v>34</v>
      </c>
      <c r="D16377">
        <v>7</v>
      </c>
      <c r="E16377">
        <v>2590</v>
      </c>
    </row>
    <row r="16378" spans="1:5">
      <c r="A16378" t="s">
        <v>17</v>
      </c>
      <c r="B16378">
        <v>2016</v>
      </c>
      <c r="C16378">
        <v>34</v>
      </c>
      <c r="D16378">
        <v>12</v>
      </c>
      <c r="E16378">
        <v>1273</v>
      </c>
    </row>
    <row r="16379" spans="1:5">
      <c r="A16379" t="s">
        <v>18</v>
      </c>
      <c r="B16379">
        <v>2016</v>
      </c>
      <c r="C16379">
        <v>34</v>
      </c>
      <c r="D16379">
        <v>12</v>
      </c>
      <c r="E16379">
        <v>3021</v>
      </c>
    </row>
    <row r="16380" spans="1:5">
      <c r="A16380" t="s">
        <v>19</v>
      </c>
      <c r="B16380">
        <v>2016</v>
      </c>
      <c r="C16380">
        <v>34</v>
      </c>
      <c r="D16380">
        <v>2</v>
      </c>
      <c r="E16380">
        <v>2405</v>
      </c>
    </row>
    <row r="16381" spans="1:5">
      <c r="A16381" t="s">
        <v>20</v>
      </c>
      <c r="B16381">
        <v>2016</v>
      </c>
      <c r="C16381">
        <v>34</v>
      </c>
      <c r="D16381">
        <v>0</v>
      </c>
      <c r="E16381">
        <v>0</v>
      </c>
    </row>
    <row r="16382" spans="1:5">
      <c r="A16382" t="s">
        <v>21</v>
      </c>
      <c r="B16382">
        <v>2016</v>
      </c>
      <c r="C16382">
        <v>34</v>
      </c>
      <c r="D16382">
        <v>28</v>
      </c>
      <c r="E16382">
        <v>34775</v>
      </c>
    </row>
    <row r="16383" spans="1:5">
      <c r="A16383" t="s">
        <v>22</v>
      </c>
      <c r="B16383">
        <v>2016</v>
      </c>
      <c r="C16383">
        <v>34</v>
      </c>
      <c r="D16383">
        <v>13</v>
      </c>
      <c r="E16383">
        <v>1418</v>
      </c>
    </row>
    <row r="16384" spans="1:5">
      <c r="A16384" t="s">
        <v>23</v>
      </c>
      <c r="B16384">
        <v>2016</v>
      </c>
      <c r="C16384">
        <v>34</v>
      </c>
      <c r="D16384">
        <v>2</v>
      </c>
      <c r="E16384">
        <v>489</v>
      </c>
    </row>
    <row r="16385" spans="1:5">
      <c r="A16385" t="s">
        <v>24</v>
      </c>
      <c r="B16385">
        <v>2016</v>
      </c>
      <c r="C16385">
        <v>34</v>
      </c>
      <c r="D16385">
        <v>56</v>
      </c>
      <c r="E16385">
        <v>38635</v>
      </c>
    </row>
    <row r="16386" spans="1:5">
      <c r="A16386" t="s">
        <v>25</v>
      </c>
      <c r="B16386">
        <v>2016</v>
      </c>
      <c r="C16386">
        <v>34</v>
      </c>
      <c r="D16386">
        <v>17</v>
      </c>
      <c r="E16386">
        <v>4237</v>
      </c>
    </row>
    <row r="16387" spans="1:5">
      <c r="A16387" t="s">
        <v>26</v>
      </c>
      <c r="B16387">
        <v>2016</v>
      </c>
      <c r="C16387">
        <v>34</v>
      </c>
      <c r="D16387">
        <v>3</v>
      </c>
      <c r="E16387">
        <v>979</v>
      </c>
    </row>
    <row r="16388" spans="1:5">
      <c r="A16388" t="s">
        <v>27</v>
      </c>
      <c r="B16388">
        <v>2016</v>
      </c>
      <c r="C16388">
        <v>34</v>
      </c>
      <c r="D16388">
        <v>11</v>
      </c>
      <c r="E16388">
        <v>3901</v>
      </c>
    </row>
    <row r="16389" spans="1:5">
      <c r="A16389" t="s">
        <v>28</v>
      </c>
      <c r="B16389">
        <v>2016</v>
      </c>
      <c r="C16389">
        <v>34</v>
      </c>
      <c r="D16389">
        <v>10</v>
      </c>
      <c r="E16389">
        <v>7181</v>
      </c>
    </row>
    <row r="16390" spans="1:5">
      <c r="A16390" t="s">
        <v>29</v>
      </c>
      <c r="B16390">
        <v>2016</v>
      </c>
      <c r="C16390">
        <v>34</v>
      </c>
      <c r="D16390">
        <v>72</v>
      </c>
      <c r="E16390">
        <v>44881</v>
      </c>
    </row>
    <row r="16391" spans="1:5">
      <c r="A16391" t="s">
        <v>30</v>
      </c>
      <c r="B16391">
        <v>2016</v>
      </c>
      <c r="C16391">
        <v>34</v>
      </c>
      <c r="D16391">
        <v>24</v>
      </c>
      <c r="E16391">
        <v>4554</v>
      </c>
    </row>
    <row r="16392" spans="1:5">
      <c r="A16392" t="s">
        <v>31</v>
      </c>
      <c r="B16392">
        <v>2016</v>
      </c>
      <c r="C16392">
        <v>34</v>
      </c>
      <c r="D16392">
        <v>17</v>
      </c>
      <c r="E16392">
        <v>5433</v>
      </c>
    </row>
    <row r="16393" spans="1:5">
      <c r="A16393" t="s">
        <v>32</v>
      </c>
      <c r="B16393">
        <v>2016</v>
      </c>
      <c r="C16393">
        <v>34</v>
      </c>
      <c r="D16393">
        <v>25</v>
      </c>
      <c r="E16393">
        <v>21158</v>
      </c>
    </row>
    <row r="16394" spans="1:5">
      <c r="A16394" t="s">
        <v>33</v>
      </c>
      <c r="B16394">
        <v>2016</v>
      </c>
      <c r="C16394">
        <v>34</v>
      </c>
      <c r="D16394">
        <v>52</v>
      </c>
      <c r="E16394">
        <v>16094</v>
      </c>
    </row>
    <row r="16395" spans="1:5">
      <c r="A16395" t="s">
        <v>34</v>
      </c>
      <c r="B16395">
        <v>2016</v>
      </c>
      <c r="C16395">
        <v>34</v>
      </c>
      <c r="D16395">
        <v>7</v>
      </c>
      <c r="E16395">
        <v>1590</v>
      </c>
    </row>
    <row r="16396" spans="1:5">
      <c r="A16396" t="s">
        <v>35</v>
      </c>
      <c r="B16396">
        <v>2016</v>
      </c>
      <c r="C16396">
        <v>34</v>
      </c>
      <c r="D16396">
        <v>43</v>
      </c>
      <c r="E16396">
        <v>17934</v>
      </c>
    </row>
    <row r="16397" spans="1:5">
      <c r="A16397" t="s">
        <v>36</v>
      </c>
      <c r="B16397">
        <v>2016</v>
      </c>
      <c r="C16397">
        <v>34</v>
      </c>
      <c r="D16397">
        <v>17</v>
      </c>
      <c r="E16397">
        <v>3675</v>
      </c>
    </row>
    <row r="16398" spans="1:5">
      <c r="A16398" t="s">
        <v>37</v>
      </c>
      <c r="B16398">
        <v>2016</v>
      </c>
      <c r="C16398">
        <v>34</v>
      </c>
      <c r="D16398">
        <v>3</v>
      </c>
      <c r="E16398">
        <v>1521</v>
      </c>
    </row>
    <row r="16399" spans="1:5">
      <c r="A16399" t="s">
        <v>38</v>
      </c>
      <c r="B16399">
        <v>2016</v>
      </c>
      <c r="C16399">
        <v>34</v>
      </c>
      <c r="D16399">
        <v>9</v>
      </c>
      <c r="E16399">
        <v>1893</v>
      </c>
    </row>
    <row r="16400" spans="1:5">
      <c r="A16400" t="s">
        <v>39</v>
      </c>
      <c r="B16400">
        <v>2016</v>
      </c>
      <c r="C16400">
        <v>34</v>
      </c>
      <c r="D16400">
        <v>21</v>
      </c>
      <c r="E16400">
        <v>11564</v>
      </c>
    </row>
    <row r="16401" spans="1:5">
      <c r="A16401" t="s">
        <v>40</v>
      </c>
      <c r="B16401">
        <v>2016</v>
      </c>
      <c r="C16401">
        <v>34</v>
      </c>
      <c r="D16401">
        <v>16</v>
      </c>
      <c r="E16401">
        <v>2005</v>
      </c>
    </row>
    <row r="16402" spans="1:5">
      <c r="A16402" t="s">
        <v>41</v>
      </c>
      <c r="B16402">
        <v>2016</v>
      </c>
      <c r="C16402">
        <v>34</v>
      </c>
      <c r="D16402">
        <v>9</v>
      </c>
      <c r="E16402">
        <v>3389</v>
      </c>
    </row>
    <row r="16403" spans="1:5">
      <c r="A16403" t="s">
        <v>42</v>
      </c>
      <c r="B16403">
        <v>2016</v>
      </c>
      <c r="C16403">
        <v>34</v>
      </c>
      <c r="D16403">
        <v>15</v>
      </c>
      <c r="E16403">
        <v>6370</v>
      </c>
    </row>
    <row r="16404" spans="1:5">
      <c r="A16404" t="s">
        <v>43</v>
      </c>
      <c r="B16404">
        <v>2016</v>
      </c>
      <c r="C16404">
        <v>34</v>
      </c>
      <c r="D16404">
        <v>21</v>
      </c>
      <c r="E16404">
        <v>3174</v>
      </c>
    </row>
    <row r="16405" spans="1:5">
      <c r="A16405" t="s">
        <v>44</v>
      </c>
      <c r="B16405">
        <v>2016</v>
      </c>
      <c r="C16405">
        <v>34</v>
      </c>
      <c r="D16405">
        <v>17</v>
      </c>
      <c r="E16405">
        <v>4856</v>
      </c>
    </row>
    <row r="16406" spans="1:5">
      <c r="A16406" t="s">
        <v>45</v>
      </c>
      <c r="B16406">
        <v>2016</v>
      </c>
      <c r="C16406">
        <v>34</v>
      </c>
      <c r="D16406">
        <v>3</v>
      </c>
      <c r="E16406">
        <v>796</v>
      </c>
    </row>
    <row r="16407" spans="1:5">
      <c r="A16407" t="s">
        <v>46</v>
      </c>
      <c r="B16407">
        <v>2016</v>
      </c>
      <c r="C16407">
        <v>34</v>
      </c>
      <c r="D16407">
        <v>49</v>
      </c>
      <c r="E16407">
        <v>13692</v>
      </c>
    </row>
    <row r="16408" spans="1:5">
      <c r="A16408" t="s">
        <v>47</v>
      </c>
      <c r="B16408">
        <v>2016</v>
      </c>
      <c r="C16408">
        <v>34</v>
      </c>
      <c r="D16408">
        <v>14</v>
      </c>
      <c r="E16408">
        <v>3697</v>
      </c>
    </row>
    <row r="16409" spans="1:5">
      <c r="A16409" t="s">
        <v>48</v>
      </c>
      <c r="B16409">
        <v>2016</v>
      </c>
      <c r="C16409">
        <v>34</v>
      </c>
      <c r="D16409">
        <v>5</v>
      </c>
      <c r="E16409">
        <v>1374</v>
      </c>
    </row>
    <row r="16410" spans="1:5">
      <c r="A16410" t="s">
        <v>49</v>
      </c>
      <c r="B16410">
        <v>2016</v>
      </c>
      <c r="C16410">
        <v>34</v>
      </c>
      <c r="D16410">
        <v>50</v>
      </c>
      <c r="E16410">
        <v>12677</v>
      </c>
    </row>
    <row r="16411" spans="1:5">
      <c r="A16411" t="s">
        <v>50</v>
      </c>
      <c r="B16411">
        <v>2016</v>
      </c>
      <c r="C16411">
        <v>34</v>
      </c>
      <c r="D16411">
        <v>15</v>
      </c>
      <c r="E16411">
        <v>3011</v>
      </c>
    </row>
    <row r="16412" spans="1:5">
      <c r="A16412" t="s">
        <v>51</v>
      </c>
      <c r="B16412">
        <v>2016</v>
      </c>
      <c r="C16412">
        <v>34</v>
      </c>
      <c r="D16412">
        <v>8</v>
      </c>
      <c r="E16412">
        <v>3419</v>
      </c>
    </row>
    <row r="16413" spans="1:5">
      <c r="A16413" t="s">
        <v>52</v>
      </c>
      <c r="B16413">
        <v>2016</v>
      </c>
      <c r="C16413">
        <v>34</v>
      </c>
      <c r="D16413">
        <v>25</v>
      </c>
      <c r="E16413">
        <v>4949</v>
      </c>
    </row>
    <row r="16414" spans="1:5">
      <c r="A16414" t="s">
        <v>53</v>
      </c>
      <c r="B16414">
        <v>2016</v>
      </c>
      <c r="C16414">
        <v>34</v>
      </c>
      <c r="D16414">
        <v>53</v>
      </c>
      <c r="E16414">
        <v>10540</v>
      </c>
    </row>
    <row r="16415" spans="1:5">
      <c r="A16415" t="s">
        <v>54</v>
      </c>
      <c r="B16415">
        <v>2016</v>
      </c>
      <c r="C16415">
        <v>34</v>
      </c>
      <c r="D16415">
        <v>66</v>
      </c>
      <c r="E16415">
        <v>19028</v>
      </c>
    </row>
    <row r="16416" spans="1:5">
      <c r="A16416" t="s">
        <v>55</v>
      </c>
      <c r="B16416">
        <v>2016</v>
      </c>
      <c r="C16416">
        <v>34</v>
      </c>
      <c r="D16416">
        <v>40</v>
      </c>
      <c r="E16416">
        <v>21825</v>
      </c>
    </row>
    <row r="16417" spans="1:5">
      <c r="A16417" t="s">
        <v>56</v>
      </c>
      <c r="B16417">
        <v>2016</v>
      </c>
      <c r="C16417">
        <v>34</v>
      </c>
      <c r="D16417">
        <v>4</v>
      </c>
      <c r="E16417">
        <v>795</v>
      </c>
    </row>
    <row r="16418" spans="1:5">
      <c r="A16418" t="s">
        <v>57</v>
      </c>
      <c r="B16418">
        <v>2016</v>
      </c>
      <c r="C16418">
        <v>34</v>
      </c>
      <c r="D16418">
        <v>116</v>
      </c>
      <c r="E16418">
        <v>75721</v>
      </c>
    </row>
    <row r="16419" spans="1:5">
      <c r="A16419" t="s">
        <v>58</v>
      </c>
      <c r="B16419">
        <v>2016</v>
      </c>
      <c r="C16419">
        <v>34</v>
      </c>
      <c r="D16419">
        <v>35</v>
      </c>
      <c r="E16419">
        <v>3579</v>
      </c>
    </row>
    <row r="16420" spans="1:5">
      <c r="A16420" t="s">
        <v>59</v>
      </c>
      <c r="B16420">
        <v>2016</v>
      </c>
      <c r="C16420">
        <v>34</v>
      </c>
      <c r="D16420">
        <v>34</v>
      </c>
      <c r="E16420">
        <v>15080</v>
      </c>
    </row>
    <row r="16421" spans="1:5">
      <c r="A16421" t="s">
        <v>60</v>
      </c>
      <c r="B16421">
        <v>2016</v>
      </c>
      <c r="C16421">
        <v>34</v>
      </c>
      <c r="D16421">
        <v>19</v>
      </c>
      <c r="E16421">
        <v>2453</v>
      </c>
    </row>
    <row r="16422" spans="1:5">
      <c r="A16422" t="s">
        <v>61</v>
      </c>
      <c r="B16422">
        <v>2016</v>
      </c>
      <c r="C16422">
        <v>34</v>
      </c>
      <c r="D16422">
        <v>13</v>
      </c>
      <c r="E16422">
        <v>2888</v>
      </c>
    </row>
    <row r="16423" spans="1:5">
      <c r="A16423" t="s">
        <v>64</v>
      </c>
      <c r="B16423">
        <v>2016</v>
      </c>
      <c r="C16423">
        <v>34</v>
      </c>
      <c r="D16423">
        <v>8</v>
      </c>
      <c r="E16423">
        <v>4859</v>
      </c>
    </row>
    <row r="16424" spans="1:5">
      <c r="A16424" t="s">
        <v>63</v>
      </c>
      <c r="B16424">
        <v>2016</v>
      </c>
      <c r="C16424">
        <v>34</v>
      </c>
      <c r="D16424">
        <v>1</v>
      </c>
      <c r="E16424">
        <v>317</v>
      </c>
    </row>
    <row r="16425" spans="1:5">
      <c r="A16425" t="s">
        <v>62</v>
      </c>
      <c r="B16425">
        <v>2016</v>
      </c>
      <c r="C16425">
        <v>34</v>
      </c>
      <c r="D16425">
        <v>79</v>
      </c>
      <c r="E16425">
        <v>97460</v>
      </c>
    </row>
    <row r="16426" spans="1:5">
      <c r="A16426" t="s">
        <v>6</v>
      </c>
      <c r="B16426">
        <v>2016</v>
      </c>
      <c r="C16426">
        <v>35</v>
      </c>
      <c r="D16426">
        <v>20</v>
      </c>
      <c r="E16426">
        <v>6374</v>
      </c>
    </row>
    <row r="16427" spans="1:5">
      <c r="A16427" t="s">
        <v>12</v>
      </c>
      <c r="B16427">
        <v>2016</v>
      </c>
      <c r="C16427">
        <v>35</v>
      </c>
      <c r="D16427">
        <v>4</v>
      </c>
      <c r="E16427">
        <v>642</v>
      </c>
    </row>
    <row r="16428" spans="1:5">
      <c r="A16428" t="s">
        <v>13</v>
      </c>
      <c r="B16428">
        <v>2016</v>
      </c>
      <c r="C16428">
        <v>35</v>
      </c>
      <c r="D16428">
        <v>20</v>
      </c>
      <c r="E16428">
        <v>10587</v>
      </c>
    </row>
    <row r="16429" spans="1:5">
      <c r="A16429" t="s">
        <v>14</v>
      </c>
      <c r="B16429">
        <v>2016</v>
      </c>
      <c r="C16429">
        <v>35</v>
      </c>
      <c r="D16429">
        <v>4</v>
      </c>
      <c r="E16429">
        <v>1333</v>
      </c>
    </row>
    <row r="16430" spans="1:5">
      <c r="A16430" t="s">
        <v>15</v>
      </c>
      <c r="B16430">
        <v>2016</v>
      </c>
      <c r="C16430">
        <v>35</v>
      </c>
      <c r="D16430">
        <v>82</v>
      </c>
      <c r="E16430">
        <v>34124</v>
      </c>
    </row>
    <row r="16431" spans="1:5">
      <c r="A16431" t="s">
        <v>16</v>
      </c>
      <c r="B16431">
        <v>2016</v>
      </c>
      <c r="C16431">
        <v>35</v>
      </c>
      <c r="D16431">
        <v>7</v>
      </c>
      <c r="E16431">
        <v>4347</v>
      </c>
    </row>
    <row r="16432" spans="1:5">
      <c r="A16432" t="s">
        <v>17</v>
      </c>
      <c r="B16432">
        <v>2016</v>
      </c>
      <c r="C16432">
        <v>35</v>
      </c>
      <c r="D16432">
        <v>12</v>
      </c>
      <c r="E16432">
        <v>2185</v>
      </c>
    </row>
    <row r="16433" spans="1:5">
      <c r="A16433" t="s">
        <v>18</v>
      </c>
      <c r="B16433">
        <v>2016</v>
      </c>
      <c r="C16433">
        <v>35</v>
      </c>
      <c r="D16433">
        <v>12</v>
      </c>
      <c r="E16433">
        <v>2749</v>
      </c>
    </row>
    <row r="16434" spans="1:5">
      <c r="A16434" t="s">
        <v>19</v>
      </c>
      <c r="B16434">
        <v>2016</v>
      </c>
      <c r="C16434">
        <v>35</v>
      </c>
      <c r="D16434">
        <v>2</v>
      </c>
      <c r="E16434">
        <v>2390</v>
      </c>
    </row>
    <row r="16435" spans="1:5">
      <c r="A16435" t="s">
        <v>20</v>
      </c>
      <c r="B16435">
        <v>2016</v>
      </c>
      <c r="C16435">
        <v>35</v>
      </c>
      <c r="D16435">
        <v>0</v>
      </c>
      <c r="E16435">
        <v>0</v>
      </c>
    </row>
    <row r="16436" spans="1:5">
      <c r="A16436" t="s">
        <v>21</v>
      </c>
      <c r="B16436">
        <v>2016</v>
      </c>
      <c r="C16436">
        <v>35</v>
      </c>
      <c r="D16436">
        <v>28</v>
      </c>
      <c r="E16436">
        <v>32082</v>
      </c>
    </row>
    <row r="16437" spans="1:5">
      <c r="A16437" t="s">
        <v>22</v>
      </c>
      <c r="B16437">
        <v>2016</v>
      </c>
      <c r="C16437">
        <v>35</v>
      </c>
      <c r="D16437">
        <v>14</v>
      </c>
      <c r="E16437">
        <v>1208</v>
      </c>
    </row>
    <row r="16438" spans="1:5">
      <c r="A16438" t="s">
        <v>23</v>
      </c>
      <c r="B16438">
        <v>2016</v>
      </c>
      <c r="C16438">
        <v>35</v>
      </c>
      <c r="D16438">
        <v>2</v>
      </c>
      <c r="E16438">
        <v>612</v>
      </c>
    </row>
    <row r="16439" spans="1:5">
      <c r="A16439" t="s">
        <v>24</v>
      </c>
      <c r="B16439">
        <v>2016</v>
      </c>
      <c r="C16439">
        <v>35</v>
      </c>
      <c r="D16439">
        <v>55</v>
      </c>
      <c r="E16439">
        <v>39968</v>
      </c>
    </row>
    <row r="16440" spans="1:5">
      <c r="A16440" t="s">
        <v>25</v>
      </c>
      <c r="B16440">
        <v>2016</v>
      </c>
      <c r="C16440">
        <v>35</v>
      </c>
      <c r="D16440">
        <v>15</v>
      </c>
      <c r="E16440">
        <v>4026</v>
      </c>
    </row>
    <row r="16441" spans="1:5">
      <c r="A16441" t="s">
        <v>26</v>
      </c>
      <c r="B16441">
        <v>2016</v>
      </c>
      <c r="C16441">
        <v>35</v>
      </c>
      <c r="D16441">
        <v>3</v>
      </c>
      <c r="E16441">
        <v>1092</v>
      </c>
    </row>
    <row r="16442" spans="1:5">
      <c r="A16442" t="s">
        <v>27</v>
      </c>
      <c r="B16442">
        <v>2016</v>
      </c>
      <c r="C16442">
        <v>35</v>
      </c>
      <c r="D16442">
        <v>11</v>
      </c>
      <c r="E16442">
        <v>4056</v>
      </c>
    </row>
    <row r="16443" spans="1:5">
      <c r="A16443" t="s">
        <v>28</v>
      </c>
      <c r="B16443">
        <v>2016</v>
      </c>
      <c r="C16443">
        <v>35</v>
      </c>
      <c r="D16443">
        <v>10</v>
      </c>
      <c r="E16443">
        <v>7213</v>
      </c>
    </row>
    <row r="16444" spans="1:5">
      <c r="A16444" t="s">
        <v>29</v>
      </c>
      <c r="B16444">
        <v>2016</v>
      </c>
      <c r="C16444">
        <v>35</v>
      </c>
      <c r="D16444">
        <v>73</v>
      </c>
      <c r="E16444">
        <v>48062</v>
      </c>
    </row>
    <row r="16445" spans="1:5">
      <c r="A16445" t="s">
        <v>30</v>
      </c>
      <c r="B16445">
        <v>2016</v>
      </c>
      <c r="C16445">
        <v>35</v>
      </c>
      <c r="D16445">
        <v>25</v>
      </c>
      <c r="E16445">
        <v>4943</v>
      </c>
    </row>
    <row r="16446" spans="1:5">
      <c r="A16446" t="s">
        <v>31</v>
      </c>
      <c r="B16446">
        <v>2016</v>
      </c>
      <c r="C16446">
        <v>35</v>
      </c>
      <c r="D16446">
        <v>16</v>
      </c>
      <c r="E16446">
        <v>5506</v>
      </c>
    </row>
    <row r="16447" spans="1:5">
      <c r="A16447" t="s">
        <v>32</v>
      </c>
      <c r="B16447">
        <v>2016</v>
      </c>
      <c r="C16447">
        <v>35</v>
      </c>
      <c r="D16447">
        <v>26</v>
      </c>
      <c r="E16447">
        <v>22187</v>
      </c>
    </row>
    <row r="16448" spans="1:5">
      <c r="A16448" t="s">
        <v>33</v>
      </c>
      <c r="B16448">
        <v>2016</v>
      </c>
      <c r="C16448">
        <v>35</v>
      </c>
      <c r="D16448">
        <v>54</v>
      </c>
      <c r="E16448">
        <v>13620</v>
      </c>
    </row>
    <row r="16449" spans="1:5">
      <c r="A16449" t="s">
        <v>34</v>
      </c>
      <c r="B16449">
        <v>2016</v>
      </c>
      <c r="C16449">
        <v>35</v>
      </c>
      <c r="D16449">
        <v>6</v>
      </c>
      <c r="E16449">
        <v>1577</v>
      </c>
    </row>
    <row r="16450" spans="1:5">
      <c r="A16450" t="s">
        <v>35</v>
      </c>
      <c r="B16450">
        <v>2016</v>
      </c>
      <c r="C16450">
        <v>35</v>
      </c>
      <c r="D16450">
        <v>39</v>
      </c>
      <c r="E16450">
        <v>14884</v>
      </c>
    </row>
    <row r="16451" spans="1:5">
      <c r="A16451" t="s">
        <v>36</v>
      </c>
      <c r="B16451">
        <v>2016</v>
      </c>
      <c r="C16451">
        <v>35</v>
      </c>
      <c r="D16451">
        <v>17</v>
      </c>
      <c r="E16451">
        <v>3523</v>
      </c>
    </row>
    <row r="16452" spans="1:5">
      <c r="A16452" t="s">
        <v>37</v>
      </c>
      <c r="B16452">
        <v>2016</v>
      </c>
      <c r="C16452">
        <v>35</v>
      </c>
      <c r="D16452">
        <v>2</v>
      </c>
      <c r="E16452">
        <v>617</v>
      </c>
    </row>
    <row r="16453" spans="1:5">
      <c r="A16453" t="s">
        <v>38</v>
      </c>
      <c r="B16453">
        <v>2016</v>
      </c>
      <c r="C16453">
        <v>35</v>
      </c>
      <c r="D16453">
        <v>11</v>
      </c>
      <c r="E16453">
        <v>2028</v>
      </c>
    </row>
    <row r="16454" spans="1:5">
      <c r="A16454" t="s">
        <v>39</v>
      </c>
      <c r="B16454">
        <v>2016</v>
      </c>
      <c r="C16454">
        <v>35</v>
      </c>
      <c r="D16454">
        <v>22</v>
      </c>
      <c r="E16454">
        <v>11842</v>
      </c>
    </row>
    <row r="16455" spans="1:5">
      <c r="A16455" t="s">
        <v>40</v>
      </c>
      <c r="B16455">
        <v>2016</v>
      </c>
      <c r="C16455">
        <v>35</v>
      </c>
      <c r="D16455">
        <v>16</v>
      </c>
      <c r="E16455">
        <v>2050</v>
      </c>
    </row>
    <row r="16456" spans="1:5">
      <c r="A16456" t="s">
        <v>41</v>
      </c>
      <c r="B16456">
        <v>2016</v>
      </c>
      <c r="C16456">
        <v>35</v>
      </c>
      <c r="D16456">
        <v>9</v>
      </c>
      <c r="E16456">
        <v>2037</v>
      </c>
    </row>
    <row r="16457" spans="1:5">
      <c r="A16457" t="s">
        <v>42</v>
      </c>
      <c r="B16457">
        <v>2016</v>
      </c>
      <c r="C16457">
        <v>35</v>
      </c>
      <c r="D16457">
        <v>14</v>
      </c>
      <c r="E16457">
        <v>6721</v>
      </c>
    </row>
    <row r="16458" spans="1:5">
      <c r="A16458" t="s">
        <v>43</v>
      </c>
      <c r="B16458">
        <v>2016</v>
      </c>
      <c r="C16458">
        <v>35</v>
      </c>
      <c r="D16458">
        <v>24</v>
      </c>
      <c r="E16458">
        <v>4301</v>
      </c>
    </row>
    <row r="16459" spans="1:5">
      <c r="A16459" t="s">
        <v>44</v>
      </c>
      <c r="B16459">
        <v>2016</v>
      </c>
      <c r="C16459">
        <v>35</v>
      </c>
      <c r="D16459">
        <v>17</v>
      </c>
      <c r="E16459">
        <v>5100</v>
      </c>
    </row>
    <row r="16460" spans="1:5">
      <c r="A16460" t="s">
        <v>45</v>
      </c>
      <c r="B16460">
        <v>2016</v>
      </c>
      <c r="C16460">
        <v>35</v>
      </c>
      <c r="D16460">
        <v>3</v>
      </c>
      <c r="E16460">
        <v>754</v>
      </c>
    </row>
    <row r="16461" spans="1:5">
      <c r="A16461" t="s">
        <v>46</v>
      </c>
      <c r="B16461">
        <v>2016</v>
      </c>
      <c r="C16461">
        <v>35</v>
      </c>
      <c r="D16461">
        <v>45</v>
      </c>
      <c r="E16461">
        <v>11387</v>
      </c>
    </row>
    <row r="16462" spans="1:5">
      <c r="A16462" t="s">
        <v>47</v>
      </c>
      <c r="B16462">
        <v>2016</v>
      </c>
      <c r="C16462">
        <v>35</v>
      </c>
      <c r="D16462">
        <v>15</v>
      </c>
      <c r="E16462">
        <v>3952</v>
      </c>
    </row>
    <row r="16463" spans="1:5">
      <c r="A16463" t="s">
        <v>48</v>
      </c>
      <c r="B16463">
        <v>2016</v>
      </c>
      <c r="C16463">
        <v>35</v>
      </c>
      <c r="D16463">
        <v>4</v>
      </c>
      <c r="E16463">
        <v>1260</v>
      </c>
    </row>
    <row r="16464" spans="1:5">
      <c r="A16464" t="s">
        <v>49</v>
      </c>
      <c r="B16464">
        <v>2016</v>
      </c>
      <c r="C16464">
        <v>35</v>
      </c>
      <c r="D16464">
        <v>51</v>
      </c>
      <c r="E16464">
        <v>14036</v>
      </c>
    </row>
    <row r="16465" spans="1:5">
      <c r="A16465" t="s">
        <v>50</v>
      </c>
      <c r="B16465">
        <v>2016</v>
      </c>
      <c r="C16465">
        <v>35</v>
      </c>
      <c r="D16465">
        <v>16</v>
      </c>
      <c r="E16465">
        <v>3812</v>
      </c>
    </row>
    <row r="16466" spans="1:5">
      <c r="A16466" t="s">
        <v>51</v>
      </c>
      <c r="B16466">
        <v>2016</v>
      </c>
      <c r="C16466">
        <v>35</v>
      </c>
      <c r="D16466">
        <v>8</v>
      </c>
      <c r="E16466">
        <v>3387</v>
      </c>
    </row>
    <row r="16467" spans="1:5">
      <c r="A16467" t="s">
        <v>52</v>
      </c>
      <c r="B16467">
        <v>2016</v>
      </c>
      <c r="C16467">
        <v>35</v>
      </c>
      <c r="D16467">
        <v>25</v>
      </c>
      <c r="E16467">
        <v>4959</v>
      </c>
    </row>
    <row r="16468" spans="1:5">
      <c r="A16468" t="s">
        <v>53</v>
      </c>
      <c r="B16468">
        <v>2016</v>
      </c>
      <c r="C16468">
        <v>35</v>
      </c>
      <c r="D16468">
        <v>46</v>
      </c>
      <c r="E16468">
        <v>9346</v>
      </c>
    </row>
    <row r="16469" spans="1:5">
      <c r="A16469" t="s">
        <v>54</v>
      </c>
      <c r="B16469">
        <v>2016</v>
      </c>
      <c r="C16469">
        <v>35</v>
      </c>
      <c r="D16469">
        <v>64</v>
      </c>
      <c r="E16469">
        <v>14601</v>
      </c>
    </row>
    <row r="16470" spans="1:5">
      <c r="A16470" t="s">
        <v>55</v>
      </c>
      <c r="B16470">
        <v>2016</v>
      </c>
      <c r="C16470">
        <v>35</v>
      </c>
      <c r="D16470">
        <v>40</v>
      </c>
      <c r="E16470">
        <v>22576</v>
      </c>
    </row>
    <row r="16471" spans="1:5">
      <c r="A16471" t="s">
        <v>56</v>
      </c>
      <c r="B16471">
        <v>2016</v>
      </c>
      <c r="C16471">
        <v>35</v>
      </c>
      <c r="D16471">
        <v>4</v>
      </c>
      <c r="E16471">
        <v>759</v>
      </c>
    </row>
    <row r="16472" spans="1:5">
      <c r="A16472" t="s">
        <v>57</v>
      </c>
      <c r="B16472">
        <v>2016</v>
      </c>
      <c r="C16472">
        <v>35</v>
      </c>
      <c r="D16472">
        <v>125</v>
      </c>
      <c r="E16472">
        <v>79920</v>
      </c>
    </row>
    <row r="16473" spans="1:5">
      <c r="A16473" t="s">
        <v>58</v>
      </c>
      <c r="B16473">
        <v>2016</v>
      </c>
      <c r="C16473">
        <v>35</v>
      </c>
      <c r="D16473">
        <v>35</v>
      </c>
      <c r="E16473">
        <v>2785</v>
      </c>
    </row>
    <row r="16474" spans="1:5">
      <c r="A16474" t="s">
        <v>59</v>
      </c>
      <c r="B16474">
        <v>2016</v>
      </c>
      <c r="C16474">
        <v>35</v>
      </c>
      <c r="D16474">
        <v>31</v>
      </c>
      <c r="E16474">
        <v>13498</v>
      </c>
    </row>
    <row r="16475" spans="1:5">
      <c r="A16475" t="s">
        <v>60</v>
      </c>
      <c r="B16475">
        <v>2016</v>
      </c>
      <c r="C16475">
        <v>35</v>
      </c>
      <c r="D16475">
        <v>18</v>
      </c>
      <c r="E16475">
        <v>2813</v>
      </c>
    </row>
    <row r="16476" spans="1:5">
      <c r="A16476" t="s">
        <v>61</v>
      </c>
      <c r="B16476">
        <v>2016</v>
      </c>
      <c r="C16476">
        <v>35</v>
      </c>
      <c r="D16476">
        <v>13</v>
      </c>
      <c r="E16476">
        <v>2940</v>
      </c>
    </row>
    <row r="16477" spans="1:5">
      <c r="A16477" t="s">
        <v>64</v>
      </c>
      <c r="B16477">
        <v>2016</v>
      </c>
      <c r="C16477">
        <v>35</v>
      </c>
      <c r="D16477">
        <v>8</v>
      </c>
      <c r="E16477">
        <v>4748</v>
      </c>
    </row>
    <row r="16478" spans="1:5">
      <c r="A16478" t="s">
        <v>63</v>
      </c>
      <c r="B16478">
        <v>2016</v>
      </c>
      <c r="C16478">
        <v>35</v>
      </c>
      <c r="D16478">
        <v>1</v>
      </c>
      <c r="E16478">
        <v>338</v>
      </c>
    </row>
    <row r="16479" spans="1:5">
      <c r="A16479" t="s">
        <v>62</v>
      </c>
      <c r="B16479">
        <v>2016</v>
      </c>
      <c r="C16479">
        <v>35</v>
      </c>
      <c r="D16479">
        <v>82</v>
      </c>
      <c r="E16479">
        <v>98833</v>
      </c>
    </row>
    <row r="16480" spans="1:5">
      <c r="A16480" t="s">
        <v>6</v>
      </c>
      <c r="B16480">
        <v>2016</v>
      </c>
      <c r="C16480">
        <v>36</v>
      </c>
      <c r="D16480">
        <v>19</v>
      </c>
      <c r="E16480">
        <v>5215</v>
      </c>
    </row>
    <row r="16481" spans="1:5">
      <c r="A16481" t="s">
        <v>12</v>
      </c>
      <c r="B16481">
        <v>2016</v>
      </c>
      <c r="C16481">
        <v>36</v>
      </c>
      <c r="D16481">
        <v>5</v>
      </c>
      <c r="E16481">
        <v>1541</v>
      </c>
    </row>
    <row r="16482" spans="1:5">
      <c r="A16482" t="s">
        <v>13</v>
      </c>
      <c r="B16482">
        <v>2016</v>
      </c>
      <c r="C16482">
        <v>36</v>
      </c>
      <c r="D16482">
        <v>17</v>
      </c>
      <c r="E16482">
        <v>12452</v>
      </c>
    </row>
    <row r="16483" spans="1:5">
      <c r="A16483" t="s">
        <v>14</v>
      </c>
      <c r="B16483">
        <v>2016</v>
      </c>
      <c r="C16483">
        <v>36</v>
      </c>
      <c r="D16483">
        <v>4</v>
      </c>
      <c r="E16483">
        <v>1239</v>
      </c>
    </row>
    <row r="16484" spans="1:5">
      <c r="A16484" t="s">
        <v>15</v>
      </c>
      <c r="B16484">
        <v>2016</v>
      </c>
      <c r="C16484">
        <v>36</v>
      </c>
      <c r="D16484">
        <v>81</v>
      </c>
      <c r="E16484">
        <v>29206</v>
      </c>
    </row>
    <row r="16485" spans="1:5">
      <c r="A16485" t="s">
        <v>16</v>
      </c>
      <c r="B16485">
        <v>2016</v>
      </c>
      <c r="C16485">
        <v>36</v>
      </c>
      <c r="D16485">
        <v>7</v>
      </c>
      <c r="E16485">
        <v>3024</v>
      </c>
    </row>
    <row r="16486" spans="1:5">
      <c r="A16486" t="s">
        <v>17</v>
      </c>
      <c r="B16486">
        <v>2016</v>
      </c>
      <c r="C16486">
        <v>36</v>
      </c>
      <c r="D16486">
        <v>12</v>
      </c>
      <c r="E16486">
        <v>2286</v>
      </c>
    </row>
    <row r="16487" spans="1:5">
      <c r="A16487" t="s">
        <v>18</v>
      </c>
      <c r="B16487">
        <v>2016</v>
      </c>
      <c r="C16487">
        <v>36</v>
      </c>
      <c r="D16487">
        <v>11</v>
      </c>
      <c r="E16487">
        <v>2044</v>
      </c>
    </row>
    <row r="16488" spans="1:5">
      <c r="A16488" t="s">
        <v>19</v>
      </c>
      <c r="B16488">
        <v>2016</v>
      </c>
      <c r="C16488">
        <v>36</v>
      </c>
      <c r="D16488">
        <v>2</v>
      </c>
      <c r="E16488">
        <v>1523</v>
      </c>
    </row>
    <row r="16489" spans="1:5">
      <c r="A16489" t="s">
        <v>20</v>
      </c>
      <c r="B16489">
        <v>2016</v>
      </c>
      <c r="C16489">
        <v>36</v>
      </c>
      <c r="D16489">
        <v>0</v>
      </c>
      <c r="E16489">
        <v>0</v>
      </c>
    </row>
    <row r="16490" spans="1:5">
      <c r="A16490" t="s">
        <v>21</v>
      </c>
      <c r="B16490">
        <v>2016</v>
      </c>
      <c r="C16490">
        <v>36</v>
      </c>
      <c r="D16490">
        <v>29</v>
      </c>
      <c r="E16490">
        <v>34277</v>
      </c>
    </row>
    <row r="16491" spans="1:5">
      <c r="A16491" t="s">
        <v>22</v>
      </c>
      <c r="B16491">
        <v>2016</v>
      </c>
      <c r="C16491">
        <v>36</v>
      </c>
      <c r="D16491">
        <v>14</v>
      </c>
      <c r="E16491">
        <v>1290</v>
      </c>
    </row>
    <row r="16492" spans="1:5">
      <c r="A16492" t="s">
        <v>23</v>
      </c>
      <c r="B16492">
        <v>2016</v>
      </c>
      <c r="C16492">
        <v>36</v>
      </c>
      <c r="D16492">
        <v>2</v>
      </c>
      <c r="E16492">
        <v>475</v>
      </c>
    </row>
    <row r="16493" spans="1:5">
      <c r="A16493" t="s">
        <v>24</v>
      </c>
      <c r="B16493">
        <v>2016</v>
      </c>
      <c r="C16493">
        <v>36</v>
      </c>
      <c r="D16493">
        <v>58</v>
      </c>
      <c r="E16493">
        <v>38388</v>
      </c>
    </row>
    <row r="16494" spans="1:5">
      <c r="A16494" t="s">
        <v>25</v>
      </c>
      <c r="B16494">
        <v>2016</v>
      </c>
      <c r="C16494">
        <v>36</v>
      </c>
      <c r="D16494">
        <v>17</v>
      </c>
      <c r="E16494">
        <v>3949</v>
      </c>
    </row>
    <row r="16495" spans="1:5">
      <c r="A16495" t="s">
        <v>26</v>
      </c>
      <c r="B16495">
        <v>2016</v>
      </c>
      <c r="C16495">
        <v>36</v>
      </c>
      <c r="D16495">
        <v>3</v>
      </c>
      <c r="E16495">
        <v>997</v>
      </c>
    </row>
    <row r="16496" spans="1:5">
      <c r="A16496" t="s">
        <v>27</v>
      </c>
      <c r="B16496">
        <v>2016</v>
      </c>
      <c r="C16496">
        <v>36</v>
      </c>
      <c r="D16496">
        <v>11</v>
      </c>
      <c r="E16496">
        <v>3669</v>
      </c>
    </row>
    <row r="16497" spans="1:5">
      <c r="A16497" t="s">
        <v>28</v>
      </c>
      <c r="B16497">
        <v>2016</v>
      </c>
      <c r="C16497">
        <v>36</v>
      </c>
      <c r="D16497">
        <v>9</v>
      </c>
      <c r="E16497">
        <v>7141</v>
      </c>
    </row>
    <row r="16498" spans="1:5">
      <c r="A16498" t="s">
        <v>29</v>
      </c>
      <c r="B16498">
        <v>2016</v>
      </c>
      <c r="C16498">
        <v>36</v>
      </c>
      <c r="D16498">
        <v>72</v>
      </c>
      <c r="E16498">
        <v>50250</v>
      </c>
    </row>
    <row r="16499" spans="1:5">
      <c r="A16499" t="s">
        <v>30</v>
      </c>
      <c r="B16499">
        <v>2016</v>
      </c>
      <c r="C16499">
        <v>36</v>
      </c>
      <c r="D16499">
        <v>25</v>
      </c>
      <c r="E16499">
        <v>4164</v>
      </c>
    </row>
    <row r="16500" spans="1:5">
      <c r="A16500" t="s">
        <v>31</v>
      </c>
      <c r="B16500">
        <v>2016</v>
      </c>
      <c r="C16500">
        <v>36</v>
      </c>
      <c r="D16500">
        <v>17</v>
      </c>
      <c r="E16500">
        <v>4948</v>
      </c>
    </row>
    <row r="16501" spans="1:5">
      <c r="A16501" t="s">
        <v>32</v>
      </c>
      <c r="B16501">
        <v>2016</v>
      </c>
      <c r="C16501">
        <v>36</v>
      </c>
      <c r="D16501">
        <v>25</v>
      </c>
      <c r="E16501">
        <v>19262</v>
      </c>
    </row>
    <row r="16502" spans="1:5">
      <c r="A16502" t="s">
        <v>33</v>
      </c>
      <c r="B16502">
        <v>2016</v>
      </c>
      <c r="C16502">
        <v>36</v>
      </c>
      <c r="D16502">
        <v>53</v>
      </c>
      <c r="E16502">
        <v>15291</v>
      </c>
    </row>
    <row r="16503" spans="1:5">
      <c r="A16503" t="s">
        <v>34</v>
      </c>
      <c r="B16503">
        <v>2016</v>
      </c>
      <c r="C16503">
        <v>36</v>
      </c>
      <c r="D16503">
        <v>8</v>
      </c>
      <c r="E16503">
        <v>2342</v>
      </c>
    </row>
    <row r="16504" spans="1:5">
      <c r="A16504" t="s">
        <v>35</v>
      </c>
      <c r="B16504">
        <v>2016</v>
      </c>
      <c r="C16504">
        <v>36</v>
      </c>
      <c r="D16504">
        <v>46</v>
      </c>
      <c r="E16504">
        <v>18403</v>
      </c>
    </row>
    <row r="16505" spans="1:5">
      <c r="A16505" t="s">
        <v>36</v>
      </c>
      <c r="B16505">
        <v>2016</v>
      </c>
      <c r="C16505">
        <v>36</v>
      </c>
      <c r="D16505">
        <v>17</v>
      </c>
      <c r="E16505">
        <v>3518</v>
      </c>
    </row>
    <row r="16506" spans="1:5">
      <c r="A16506" t="s">
        <v>37</v>
      </c>
      <c r="B16506">
        <v>2016</v>
      </c>
      <c r="C16506">
        <v>36</v>
      </c>
      <c r="D16506">
        <v>3</v>
      </c>
      <c r="E16506">
        <v>1472</v>
      </c>
    </row>
    <row r="16507" spans="1:5">
      <c r="A16507" t="s">
        <v>38</v>
      </c>
      <c r="B16507">
        <v>2016</v>
      </c>
      <c r="C16507">
        <v>36</v>
      </c>
      <c r="D16507">
        <v>11</v>
      </c>
      <c r="E16507">
        <v>1847</v>
      </c>
    </row>
    <row r="16508" spans="1:5">
      <c r="A16508" t="s">
        <v>39</v>
      </c>
      <c r="B16508">
        <v>2016</v>
      </c>
      <c r="C16508">
        <v>36</v>
      </c>
      <c r="D16508">
        <v>21</v>
      </c>
      <c r="E16508">
        <v>10643</v>
      </c>
    </row>
    <row r="16509" spans="1:5">
      <c r="A16509" t="s">
        <v>40</v>
      </c>
      <c r="B16509">
        <v>2016</v>
      </c>
      <c r="C16509">
        <v>36</v>
      </c>
      <c r="D16509">
        <v>16</v>
      </c>
      <c r="E16509">
        <v>1700</v>
      </c>
    </row>
    <row r="16510" spans="1:5">
      <c r="A16510" t="s">
        <v>41</v>
      </c>
      <c r="B16510">
        <v>2016</v>
      </c>
      <c r="C16510">
        <v>36</v>
      </c>
      <c r="D16510">
        <v>10</v>
      </c>
      <c r="E16510">
        <v>3444</v>
      </c>
    </row>
    <row r="16511" spans="1:5">
      <c r="A16511" t="s">
        <v>42</v>
      </c>
      <c r="B16511">
        <v>2016</v>
      </c>
      <c r="C16511">
        <v>36</v>
      </c>
      <c r="D16511">
        <v>11</v>
      </c>
      <c r="E16511">
        <v>4570</v>
      </c>
    </row>
    <row r="16512" spans="1:5">
      <c r="A16512" t="s">
        <v>43</v>
      </c>
      <c r="B16512">
        <v>2016</v>
      </c>
      <c r="C16512">
        <v>36</v>
      </c>
      <c r="D16512">
        <v>24</v>
      </c>
      <c r="E16512">
        <v>3858</v>
      </c>
    </row>
    <row r="16513" spans="1:5">
      <c r="A16513" t="s">
        <v>44</v>
      </c>
      <c r="B16513">
        <v>2016</v>
      </c>
      <c r="C16513">
        <v>36</v>
      </c>
      <c r="D16513">
        <v>18</v>
      </c>
      <c r="E16513">
        <v>4972</v>
      </c>
    </row>
    <row r="16514" spans="1:5">
      <c r="A16514" t="s">
        <v>45</v>
      </c>
      <c r="B16514">
        <v>2016</v>
      </c>
      <c r="C16514">
        <v>36</v>
      </c>
      <c r="D16514">
        <v>2</v>
      </c>
      <c r="E16514">
        <v>530</v>
      </c>
    </row>
    <row r="16515" spans="1:5">
      <c r="A16515" t="s">
        <v>46</v>
      </c>
      <c r="B16515">
        <v>2016</v>
      </c>
      <c r="C16515">
        <v>36</v>
      </c>
      <c r="D16515">
        <v>45</v>
      </c>
      <c r="E16515">
        <v>9005</v>
      </c>
    </row>
    <row r="16516" spans="1:5">
      <c r="A16516" t="s">
        <v>47</v>
      </c>
      <c r="B16516">
        <v>2016</v>
      </c>
      <c r="C16516">
        <v>36</v>
      </c>
      <c r="D16516">
        <v>14</v>
      </c>
      <c r="E16516">
        <v>3341</v>
      </c>
    </row>
    <row r="16517" spans="1:5">
      <c r="A16517" t="s">
        <v>48</v>
      </c>
      <c r="B16517">
        <v>2016</v>
      </c>
      <c r="C16517">
        <v>36</v>
      </c>
      <c r="D16517">
        <v>5</v>
      </c>
      <c r="E16517">
        <v>951</v>
      </c>
    </row>
    <row r="16518" spans="1:5">
      <c r="A16518" t="s">
        <v>49</v>
      </c>
      <c r="B16518">
        <v>2016</v>
      </c>
      <c r="C16518">
        <v>36</v>
      </c>
      <c r="D16518">
        <v>51</v>
      </c>
      <c r="E16518">
        <v>13392</v>
      </c>
    </row>
    <row r="16519" spans="1:5">
      <c r="A16519" t="s">
        <v>50</v>
      </c>
      <c r="B16519">
        <v>2016</v>
      </c>
      <c r="C16519">
        <v>36</v>
      </c>
      <c r="D16519">
        <v>15</v>
      </c>
      <c r="E16519">
        <v>3464</v>
      </c>
    </row>
    <row r="16520" spans="1:5">
      <c r="A16520" t="s">
        <v>51</v>
      </c>
      <c r="B16520">
        <v>2016</v>
      </c>
      <c r="C16520">
        <v>36</v>
      </c>
      <c r="D16520">
        <v>9</v>
      </c>
      <c r="E16520">
        <v>3340</v>
      </c>
    </row>
    <row r="16521" spans="1:5">
      <c r="A16521" t="s">
        <v>52</v>
      </c>
      <c r="B16521">
        <v>2016</v>
      </c>
      <c r="C16521">
        <v>36</v>
      </c>
      <c r="D16521">
        <v>24</v>
      </c>
      <c r="E16521">
        <v>4143</v>
      </c>
    </row>
    <row r="16522" spans="1:5">
      <c r="A16522" t="s">
        <v>53</v>
      </c>
      <c r="B16522">
        <v>2016</v>
      </c>
      <c r="C16522">
        <v>36</v>
      </c>
      <c r="D16522">
        <v>44</v>
      </c>
      <c r="E16522">
        <v>7056</v>
      </c>
    </row>
    <row r="16523" spans="1:5">
      <c r="A16523" t="s">
        <v>54</v>
      </c>
      <c r="B16523">
        <v>2016</v>
      </c>
      <c r="C16523">
        <v>36</v>
      </c>
      <c r="D16523">
        <v>63</v>
      </c>
      <c r="E16523">
        <v>17755</v>
      </c>
    </row>
    <row r="16524" spans="1:5">
      <c r="A16524" t="s">
        <v>55</v>
      </c>
      <c r="B16524">
        <v>2016</v>
      </c>
      <c r="C16524">
        <v>36</v>
      </c>
      <c r="D16524">
        <v>40</v>
      </c>
      <c r="E16524">
        <v>21124</v>
      </c>
    </row>
    <row r="16525" spans="1:5">
      <c r="A16525" t="s">
        <v>56</v>
      </c>
      <c r="B16525">
        <v>2016</v>
      </c>
      <c r="C16525">
        <v>36</v>
      </c>
      <c r="D16525">
        <v>3</v>
      </c>
      <c r="E16525">
        <v>767</v>
      </c>
    </row>
    <row r="16526" spans="1:5">
      <c r="A16526" t="s">
        <v>57</v>
      </c>
      <c r="B16526">
        <v>2016</v>
      </c>
      <c r="C16526">
        <v>36</v>
      </c>
      <c r="D16526">
        <v>125</v>
      </c>
      <c r="E16526">
        <v>81121</v>
      </c>
    </row>
    <row r="16527" spans="1:5">
      <c r="A16527" t="s">
        <v>58</v>
      </c>
      <c r="B16527">
        <v>2016</v>
      </c>
      <c r="C16527">
        <v>36</v>
      </c>
      <c r="D16527">
        <v>30</v>
      </c>
      <c r="E16527">
        <v>1830</v>
      </c>
    </row>
    <row r="16528" spans="1:5">
      <c r="A16528" t="s">
        <v>59</v>
      </c>
      <c r="B16528">
        <v>2016</v>
      </c>
      <c r="C16528">
        <v>36</v>
      </c>
      <c r="D16528">
        <v>34</v>
      </c>
      <c r="E16528">
        <v>14109</v>
      </c>
    </row>
    <row r="16529" spans="1:5">
      <c r="A16529" t="s">
        <v>60</v>
      </c>
      <c r="B16529">
        <v>2016</v>
      </c>
      <c r="C16529">
        <v>36</v>
      </c>
      <c r="D16529">
        <v>18</v>
      </c>
      <c r="E16529">
        <v>2679</v>
      </c>
    </row>
    <row r="16530" spans="1:5">
      <c r="A16530" t="s">
        <v>61</v>
      </c>
      <c r="B16530">
        <v>2016</v>
      </c>
      <c r="C16530">
        <v>36</v>
      </c>
      <c r="D16530">
        <v>12</v>
      </c>
      <c r="E16530">
        <v>2326</v>
      </c>
    </row>
    <row r="16531" spans="1:5">
      <c r="A16531" t="s">
        <v>64</v>
      </c>
      <c r="B16531">
        <v>2016</v>
      </c>
      <c r="C16531">
        <v>36</v>
      </c>
      <c r="D16531">
        <v>8</v>
      </c>
      <c r="E16531">
        <v>4855</v>
      </c>
    </row>
    <row r="16532" spans="1:5">
      <c r="A16532" t="s">
        <v>63</v>
      </c>
      <c r="B16532">
        <v>2016</v>
      </c>
      <c r="C16532">
        <v>36</v>
      </c>
      <c r="D16532">
        <v>1</v>
      </c>
      <c r="E16532">
        <v>300</v>
      </c>
    </row>
    <row r="16533" spans="1:5">
      <c r="A16533" t="s">
        <v>62</v>
      </c>
      <c r="B16533">
        <v>2016</v>
      </c>
      <c r="C16533">
        <v>36</v>
      </c>
      <c r="D16533">
        <v>79</v>
      </c>
      <c r="E16533">
        <v>97275</v>
      </c>
    </row>
    <row r="16534" spans="1:5">
      <c r="A16534" t="s">
        <v>6</v>
      </c>
      <c r="B16534">
        <v>2016</v>
      </c>
      <c r="C16534">
        <v>37</v>
      </c>
      <c r="D16534">
        <v>19</v>
      </c>
      <c r="E16534">
        <v>5940</v>
      </c>
    </row>
    <row r="16535" spans="1:5">
      <c r="A16535" t="s">
        <v>12</v>
      </c>
      <c r="B16535">
        <v>2016</v>
      </c>
      <c r="C16535">
        <v>37</v>
      </c>
      <c r="D16535">
        <v>5</v>
      </c>
      <c r="E16535">
        <v>1525</v>
      </c>
    </row>
    <row r="16536" spans="1:5">
      <c r="A16536" t="s">
        <v>13</v>
      </c>
      <c r="B16536">
        <v>2016</v>
      </c>
      <c r="C16536">
        <v>37</v>
      </c>
      <c r="D16536">
        <v>17</v>
      </c>
      <c r="E16536">
        <v>15246</v>
      </c>
    </row>
    <row r="16537" spans="1:5">
      <c r="A16537" t="s">
        <v>14</v>
      </c>
      <c r="B16537">
        <v>2016</v>
      </c>
      <c r="C16537">
        <v>37</v>
      </c>
      <c r="D16537">
        <v>4</v>
      </c>
      <c r="E16537">
        <v>1442</v>
      </c>
    </row>
    <row r="16538" spans="1:5">
      <c r="A16538" t="s">
        <v>15</v>
      </c>
      <c r="B16538">
        <v>2016</v>
      </c>
      <c r="C16538">
        <v>37</v>
      </c>
      <c r="D16538">
        <v>86</v>
      </c>
      <c r="E16538">
        <v>35176</v>
      </c>
    </row>
    <row r="16539" spans="1:5">
      <c r="A16539" t="s">
        <v>16</v>
      </c>
      <c r="B16539">
        <v>2016</v>
      </c>
      <c r="C16539">
        <v>37</v>
      </c>
      <c r="D16539">
        <v>6</v>
      </c>
      <c r="E16539">
        <v>3603</v>
      </c>
    </row>
    <row r="16540" spans="1:5">
      <c r="A16540" t="s">
        <v>17</v>
      </c>
      <c r="B16540">
        <v>2016</v>
      </c>
      <c r="C16540">
        <v>37</v>
      </c>
      <c r="D16540">
        <v>10</v>
      </c>
      <c r="E16540">
        <v>2361</v>
      </c>
    </row>
    <row r="16541" spans="1:5">
      <c r="A16541" t="s">
        <v>18</v>
      </c>
      <c r="B16541">
        <v>2016</v>
      </c>
      <c r="C16541">
        <v>37</v>
      </c>
      <c r="D16541">
        <v>11</v>
      </c>
      <c r="E16541">
        <v>2786</v>
      </c>
    </row>
    <row r="16542" spans="1:5">
      <c r="A16542" t="s">
        <v>19</v>
      </c>
      <c r="B16542">
        <v>2016</v>
      </c>
      <c r="C16542">
        <v>37</v>
      </c>
      <c r="D16542">
        <v>2</v>
      </c>
      <c r="E16542">
        <v>2697</v>
      </c>
    </row>
    <row r="16543" spans="1:5">
      <c r="A16543" t="s">
        <v>20</v>
      </c>
      <c r="B16543">
        <v>2016</v>
      </c>
      <c r="C16543">
        <v>37</v>
      </c>
      <c r="D16543">
        <v>0</v>
      </c>
      <c r="E16543">
        <v>0</v>
      </c>
    </row>
    <row r="16544" spans="1:5">
      <c r="A16544" t="s">
        <v>21</v>
      </c>
      <c r="B16544">
        <v>2016</v>
      </c>
      <c r="C16544">
        <v>37</v>
      </c>
      <c r="D16544">
        <v>30</v>
      </c>
      <c r="E16544">
        <v>40190</v>
      </c>
    </row>
    <row r="16545" spans="1:5">
      <c r="A16545" t="s">
        <v>22</v>
      </c>
      <c r="B16545">
        <v>2016</v>
      </c>
      <c r="C16545">
        <v>37</v>
      </c>
      <c r="D16545">
        <v>14</v>
      </c>
      <c r="E16545">
        <v>1583</v>
      </c>
    </row>
    <row r="16546" spans="1:5">
      <c r="A16546" t="s">
        <v>23</v>
      </c>
      <c r="B16546">
        <v>2016</v>
      </c>
      <c r="C16546">
        <v>37</v>
      </c>
      <c r="D16546">
        <v>2</v>
      </c>
      <c r="E16546">
        <v>836</v>
      </c>
    </row>
    <row r="16547" spans="1:5">
      <c r="A16547" t="s">
        <v>24</v>
      </c>
      <c r="B16547">
        <v>2016</v>
      </c>
      <c r="C16547">
        <v>37</v>
      </c>
      <c r="D16547">
        <v>60</v>
      </c>
      <c r="E16547">
        <v>39913</v>
      </c>
    </row>
    <row r="16548" spans="1:5">
      <c r="A16548" t="s">
        <v>25</v>
      </c>
      <c r="B16548">
        <v>2016</v>
      </c>
      <c r="C16548">
        <v>37</v>
      </c>
      <c r="D16548">
        <v>16</v>
      </c>
      <c r="E16548">
        <v>4327</v>
      </c>
    </row>
    <row r="16549" spans="1:5">
      <c r="A16549" t="s">
        <v>26</v>
      </c>
      <c r="B16549">
        <v>2016</v>
      </c>
      <c r="C16549">
        <v>37</v>
      </c>
      <c r="D16549">
        <v>3</v>
      </c>
      <c r="E16549">
        <v>1196</v>
      </c>
    </row>
    <row r="16550" spans="1:5">
      <c r="A16550" t="s">
        <v>27</v>
      </c>
      <c r="B16550">
        <v>2016</v>
      </c>
      <c r="C16550">
        <v>37</v>
      </c>
      <c r="D16550">
        <v>11</v>
      </c>
      <c r="E16550">
        <v>4069</v>
      </c>
    </row>
    <row r="16551" spans="1:5">
      <c r="A16551" t="s">
        <v>28</v>
      </c>
      <c r="B16551">
        <v>2016</v>
      </c>
      <c r="C16551">
        <v>37</v>
      </c>
      <c r="D16551">
        <v>9</v>
      </c>
      <c r="E16551">
        <v>7468</v>
      </c>
    </row>
    <row r="16552" spans="1:5">
      <c r="A16552" t="s">
        <v>29</v>
      </c>
      <c r="B16552">
        <v>2016</v>
      </c>
      <c r="C16552">
        <v>37</v>
      </c>
      <c r="D16552">
        <v>73</v>
      </c>
      <c r="E16552">
        <v>50116</v>
      </c>
    </row>
    <row r="16553" spans="1:5">
      <c r="A16553" t="s">
        <v>30</v>
      </c>
      <c r="B16553">
        <v>2016</v>
      </c>
      <c r="C16553">
        <v>37</v>
      </c>
      <c r="D16553">
        <v>25</v>
      </c>
      <c r="E16553">
        <v>4857</v>
      </c>
    </row>
    <row r="16554" spans="1:5">
      <c r="A16554" t="s">
        <v>31</v>
      </c>
      <c r="B16554">
        <v>2016</v>
      </c>
      <c r="C16554">
        <v>37</v>
      </c>
      <c r="D16554">
        <v>18</v>
      </c>
      <c r="E16554">
        <v>5788</v>
      </c>
    </row>
    <row r="16555" spans="1:5">
      <c r="A16555" t="s">
        <v>32</v>
      </c>
      <c r="B16555">
        <v>2016</v>
      </c>
      <c r="C16555">
        <v>37</v>
      </c>
      <c r="D16555">
        <v>26</v>
      </c>
      <c r="E16555">
        <v>24916</v>
      </c>
    </row>
    <row r="16556" spans="1:5">
      <c r="A16556" t="s">
        <v>33</v>
      </c>
      <c r="B16556">
        <v>2016</v>
      </c>
      <c r="C16556">
        <v>37</v>
      </c>
      <c r="D16556">
        <v>54</v>
      </c>
      <c r="E16556">
        <v>17911</v>
      </c>
    </row>
    <row r="16557" spans="1:5">
      <c r="A16557" t="s">
        <v>34</v>
      </c>
      <c r="B16557">
        <v>2016</v>
      </c>
      <c r="C16557">
        <v>37</v>
      </c>
      <c r="D16557">
        <v>8</v>
      </c>
      <c r="E16557">
        <v>2677</v>
      </c>
    </row>
    <row r="16558" spans="1:5">
      <c r="A16558" t="s">
        <v>35</v>
      </c>
      <c r="B16558">
        <v>2016</v>
      </c>
      <c r="C16558">
        <v>37</v>
      </c>
      <c r="D16558">
        <v>45</v>
      </c>
      <c r="E16558">
        <v>15686</v>
      </c>
    </row>
    <row r="16559" spans="1:5">
      <c r="A16559" t="s">
        <v>36</v>
      </c>
      <c r="B16559">
        <v>2016</v>
      </c>
      <c r="C16559">
        <v>37</v>
      </c>
      <c r="D16559">
        <v>17</v>
      </c>
      <c r="E16559">
        <v>3948</v>
      </c>
    </row>
    <row r="16560" spans="1:5">
      <c r="A16560" t="s">
        <v>37</v>
      </c>
      <c r="B16560">
        <v>2016</v>
      </c>
      <c r="C16560">
        <v>37</v>
      </c>
      <c r="D16560">
        <v>3</v>
      </c>
      <c r="E16560">
        <v>1692</v>
      </c>
    </row>
    <row r="16561" spans="1:5">
      <c r="A16561" t="s">
        <v>38</v>
      </c>
      <c r="B16561">
        <v>2016</v>
      </c>
      <c r="C16561">
        <v>37</v>
      </c>
      <c r="D16561">
        <v>11</v>
      </c>
      <c r="E16561">
        <v>2098</v>
      </c>
    </row>
    <row r="16562" spans="1:5">
      <c r="A16562" t="s">
        <v>39</v>
      </c>
      <c r="B16562">
        <v>2016</v>
      </c>
      <c r="C16562">
        <v>37</v>
      </c>
      <c r="D16562">
        <v>21</v>
      </c>
      <c r="E16562">
        <v>11281</v>
      </c>
    </row>
    <row r="16563" spans="1:5">
      <c r="A16563" t="s">
        <v>40</v>
      </c>
      <c r="B16563">
        <v>2016</v>
      </c>
      <c r="C16563">
        <v>37</v>
      </c>
      <c r="D16563">
        <v>16</v>
      </c>
      <c r="E16563">
        <v>1921</v>
      </c>
    </row>
    <row r="16564" spans="1:5">
      <c r="A16564" t="s">
        <v>41</v>
      </c>
      <c r="B16564">
        <v>2016</v>
      </c>
      <c r="C16564">
        <v>37</v>
      </c>
      <c r="D16564">
        <v>11</v>
      </c>
      <c r="E16564">
        <v>4416</v>
      </c>
    </row>
    <row r="16565" spans="1:5">
      <c r="A16565" t="s">
        <v>42</v>
      </c>
      <c r="B16565">
        <v>2016</v>
      </c>
      <c r="C16565">
        <v>37</v>
      </c>
      <c r="D16565">
        <v>14</v>
      </c>
      <c r="E16565">
        <v>5710</v>
      </c>
    </row>
    <row r="16566" spans="1:5">
      <c r="A16566" t="s">
        <v>43</v>
      </c>
      <c r="B16566">
        <v>2016</v>
      </c>
      <c r="C16566">
        <v>37</v>
      </c>
      <c r="D16566">
        <v>24</v>
      </c>
      <c r="E16566">
        <v>4905</v>
      </c>
    </row>
    <row r="16567" spans="1:5">
      <c r="A16567" t="s">
        <v>44</v>
      </c>
      <c r="B16567">
        <v>2016</v>
      </c>
      <c r="C16567">
        <v>37</v>
      </c>
      <c r="D16567">
        <v>17</v>
      </c>
      <c r="E16567">
        <v>5501</v>
      </c>
    </row>
    <row r="16568" spans="1:5">
      <c r="A16568" t="s">
        <v>45</v>
      </c>
      <c r="B16568">
        <v>2016</v>
      </c>
      <c r="C16568">
        <v>37</v>
      </c>
      <c r="D16568">
        <v>1</v>
      </c>
      <c r="E16568">
        <v>492</v>
      </c>
    </row>
    <row r="16569" spans="1:5">
      <c r="A16569" t="s">
        <v>46</v>
      </c>
      <c r="B16569">
        <v>2016</v>
      </c>
      <c r="C16569">
        <v>37</v>
      </c>
      <c r="D16569">
        <v>43</v>
      </c>
      <c r="E16569">
        <v>10492</v>
      </c>
    </row>
    <row r="16570" spans="1:5">
      <c r="A16570" t="s">
        <v>47</v>
      </c>
      <c r="B16570">
        <v>2016</v>
      </c>
      <c r="C16570">
        <v>37</v>
      </c>
      <c r="D16570">
        <v>15</v>
      </c>
      <c r="E16570">
        <v>3400</v>
      </c>
    </row>
    <row r="16571" spans="1:5">
      <c r="A16571" t="s">
        <v>48</v>
      </c>
      <c r="B16571">
        <v>2016</v>
      </c>
      <c r="C16571">
        <v>37</v>
      </c>
      <c r="D16571">
        <v>6</v>
      </c>
      <c r="E16571">
        <v>1446</v>
      </c>
    </row>
    <row r="16572" spans="1:5">
      <c r="A16572" t="s">
        <v>49</v>
      </c>
      <c r="B16572">
        <v>2016</v>
      </c>
      <c r="C16572">
        <v>37</v>
      </c>
      <c r="D16572">
        <v>50</v>
      </c>
      <c r="E16572">
        <v>14662</v>
      </c>
    </row>
    <row r="16573" spans="1:5">
      <c r="A16573" t="s">
        <v>50</v>
      </c>
      <c r="B16573">
        <v>2016</v>
      </c>
      <c r="C16573">
        <v>37</v>
      </c>
      <c r="D16573">
        <v>15</v>
      </c>
      <c r="E16573">
        <v>5256</v>
      </c>
    </row>
    <row r="16574" spans="1:5">
      <c r="A16574" t="s">
        <v>51</v>
      </c>
      <c r="B16574">
        <v>2016</v>
      </c>
      <c r="C16574">
        <v>37</v>
      </c>
      <c r="D16574">
        <v>9</v>
      </c>
      <c r="E16574">
        <v>3289</v>
      </c>
    </row>
    <row r="16575" spans="1:5">
      <c r="A16575" t="s">
        <v>52</v>
      </c>
      <c r="B16575">
        <v>2016</v>
      </c>
      <c r="C16575">
        <v>37</v>
      </c>
      <c r="D16575">
        <v>19</v>
      </c>
      <c r="E16575">
        <v>3587</v>
      </c>
    </row>
    <row r="16576" spans="1:5">
      <c r="A16576" t="s">
        <v>53</v>
      </c>
      <c r="B16576">
        <v>2016</v>
      </c>
      <c r="C16576">
        <v>37</v>
      </c>
      <c r="D16576">
        <v>52</v>
      </c>
      <c r="E16576">
        <v>10268</v>
      </c>
    </row>
    <row r="16577" spans="1:5">
      <c r="A16577" t="s">
        <v>54</v>
      </c>
      <c r="B16577">
        <v>2016</v>
      </c>
      <c r="C16577">
        <v>37</v>
      </c>
      <c r="D16577">
        <v>61</v>
      </c>
      <c r="E16577">
        <v>19542</v>
      </c>
    </row>
    <row r="16578" spans="1:5">
      <c r="A16578" t="s">
        <v>55</v>
      </c>
      <c r="B16578">
        <v>2016</v>
      </c>
      <c r="C16578">
        <v>37</v>
      </c>
      <c r="D16578">
        <v>40</v>
      </c>
      <c r="E16578">
        <v>23032</v>
      </c>
    </row>
    <row r="16579" spans="1:5">
      <c r="A16579" t="s">
        <v>56</v>
      </c>
      <c r="B16579">
        <v>2016</v>
      </c>
      <c r="C16579">
        <v>37</v>
      </c>
      <c r="D16579">
        <v>3</v>
      </c>
      <c r="E16579">
        <v>765</v>
      </c>
    </row>
    <row r="16580" spans="1:5">
      <c r="A16580" t="s">
        <v>57</v>
      </c>
      <c r="B16580">
        <v>2016</v>
      </c>
      <c r="C16580">
        <v>37</v>
      </c>
      <c r="D16580">
        <v>134</v>
      </c>
      <c r="E16580">
        <v>89597</v>
      </c>
    </row>
    <row r="16581" spans="1:5">
      <c r="A16581" t="s">
        <v>58</v>
      </c>
      <c r="B16581">
        <v>2016</v>
      </c>
      <c r="C16581">
        <v>37</v>
      </c>
      <c r="D16581">
        <v>29</v>
      </c>
      <c r="E16581">
        <v>2026</v>
      </c>
    </row>
    <row r="16582" spans="1:5">
      <c r="A16582" t="s">
        <v>59</v>
      </c>
      <c r="B16582">
        <v>2016</v>
      </c>
      <c r="C16582">
        <v>37</v>
      </c>
      <c r="D16582">
        <v>31</v>
      </c>
      <c r="E16582">
        <v>14784</v>
      </c>
    </row>
    <row r="16583" spans="1:5">
      <c r="A16583" t="s">
        <v>60</v>
      </c>
      <c r="B16583">
        <v>2016</v>
      </c>
      <c r="C16583">
        <v>37</v>
      </c>
      <c r="D16583">
        <v>19</v>
      </c>
      <c r="E16583">
        <v>3456</v>
      </c>
    </row>
    <row r="16584" spans="1:5">
      <c r="A16584" t="s">
        <v>61</v>
      </c>
      <c r="B16584">
        <v>2016</v>
      </c>
      <c r="C16584">
        <v>37</v>
      </c>
      <c r="D16584">
        <v>14</v>
      </c>
      <c r="E16584">
        <v>3203</v>
      </c>
    </row>
    <row r="16585" spans="1:5">
      <c r="A16585" t="s">
        <v>64</v>
      </c>
      <c r="B16585">
        <v>2016</v>
      </c>
      <c r="C16585">
        <v>37</v>
      </c>
      <c r="D16585">
        <v>8</v>
      </c>
      <c r="E16585">
        <v>5089</v>
      </c>
    </row>
    <row r="16586" spans="1:5">
      <c r="A16586" t="s">
        <v>63</v>
      </c>
      <c r="B16586">
        <v>2016</v>
      </c>
      <c r="C16586">
        <v>37</v>
      </c>
      <c r="D16586">
        <v>1</v>
      </c>
      <c r="E16586">
        <v>323</v>
      </c>
    </row>
    <row r="16587" spans="1:5">
      <c r="A16587" t="s">
        <v>62</v>
      </c>
      <c r="B16587">
        <v>2016</v>
      </c>
      <c r="C16587">
        <v>37</v>
      </c>
      <c r="D16587">
        <v>78</v>
      </c>
      <c r="E16587">
        <v>102312</v>
      </c>
    </row>
    <row r="16588" spans="1:5">
      <c r="A16588" t="s">
        <v>6</v>
      </c>
      <c r="B16588">
        <v>2016</v>
      </c>
      <c r="C16588">
        <v>38</v>
      </c>
      <c r="D16588">
        <v>19</v>
      </c>
      <c r="E16588">
        <v>6384</v>
      </c>
    </row>
    <row r="16589" spans="1:5">
      <c r="A16589" t="s">
        <v>12</v>
      </c>
      <c r="B16589">
        <v>2016</v>
      </c>
      <c r="C16589">
        <v>38</v>
      </c>
      <c r="D16589">
        <v>4</v>
      </c>
      <c r="E16589">
        <v>1122</v>
      </c>
    </row>
    <row r="16590" spans="1:5">
      <c r="A16590" t="s">
        <v>13</v>
      </c>
      <c r="B16590">
        <v>2016</v>
      </c>
      <c r="C16590">
        <v>38</v>
      </c>
      <c r="D16590">
        <v>16</v>
      </c>
      <c r="E16590">
        <v>14986</v>
      </c>
    </row>
    <row r="16591" spans="1:5">
      <c r="A16591" t="s">
        <v>14</v>
      </c>
      <c r="B16591">
        <v>2016</v>
      </c>
      <c r="C16591">
        <v>38</v>
      </c>
      <c r="D16591">
        <v>4</v>
      </c>
      <c r="E16591">
        <v>1466</v>
      </c>
    </row>
    <row r="16592" spans="1:5">
      <c r="A16592" t="s">
        <v>15</v>
      </c>
      <c r="B16592">
        <v>2016</v>
      </c>
      <c r="C16592">
        <v>38</v>
      </c>
      <c r="D16592">
        <v>88</v>
      </c>
      <c r="E16592">
        <v>34978</v>
      </c>
    </row>
    <row r="16593" spans="1:5">
      <c r="A16593" t="s">
        <v>16</v>
      </c>
      <c r="B16593">
        <v>2016</v>
      </c>
      <c r="C16593">
        <v>38</v>
      </c>
      <c r="D16593">
        <v>6</v>
      </c>
      <c r="E16593">
        <v>3133</v>
      </c>
    </row>
    <row r="16594" spans="1:5">
      <c r="A16594" t="s">
        <v>17</v>
      </c>
      <c r="B16594">
        <v>2016</v>
      </c>
      <c r="C16594">
        <v>38</v>
      </c>
      <c r="D16594">
        <v>11</v>
      </c>
      <c r="E16594">
        <v>2530</v>
      </c>
    </row>
    <row r="16595" spans="1:5">
      <c r="A16595" t="s">
        <v>18</v>
      </c>
      <c r="B16595">
        <v>2016</v>
      </c>
      <c r="C16595">
        <v>38</v>
      </c>
      <c r="D16595">
        <v>11</v>
      </c>
      <c r="E16595">
        <v>2917</v>
      </c>
    </row>
    <row r="16596" spans="1:5">
      <c r="A16596" t="s">
        <v>19</v>
      </c>
      <c r="B16596">
        <v>2016</v>
      </c>
      <c r="C16596">
        <v>38</v>
      </c>
      <c r="D16596">
        <v>2</v>
      </c>
      <c r="E16596">
        <v>2569</v>
      </c>
    </row>
    <row r="16597" spans="1:5">
      <c r="A16597" t="s">
        <v>20</v>
      </c>
      <c r="B16597">
        <v>2016</v>
      </c>
      <c r="C16597">
        <v>38</v>
      </c>
      <c r="D16597">
        <v>0</v>
      </c>
      <c r="E16597">
        <v>0</v>
      </c>
    </row>
    <row r="16598" spans="1:5">
      <c r="A16598" t="s">
        <v>21</v>
      </c>
      <c r="B16598">
        <v>2016</v>
      </c>
      <c r="C16598">
        <v>38</v>
      </c>
      <c r="D16598">
        <v>30</v>
      </c>
      <c r="E16598">
        <v>40658</v>
      </c>
    </row>
    <row r="16599" spans="1:5">
      <c r="A16599" t="s">
        <v>22</v>
      </c>
      <c r="B16599">
        <v>2016</v>
      </c>
      <c r="C16599">
        <v>38</v>
      </c>
      <c r="D16599">
        <v>13</v>
      </c>
      <c r="E16599">
        <v>1448</v>
      </c>
    </row>
    <row r="16600" spans="1:5">
      <c r="A16600" t="s">
        <v>23</v>
      </c>
      <c r="B16600">
        <v>2016</v>
      </c>
      <c r="C16600">
        <v>38</v>
      </c>
      <c r="D16600">
        <v>3</v>
      </c>
      <c r="E16600">
        <v>1811</v>
      </c>
    </row>
    <row r="16601" spans="1:5">
      <c r="A16601" t="s">
        <v>24</v>
      </c>
      <c r="B16601">
        <v>2016</v>
      </c>
      <c r="C16601">
        <v>38</v>
      </c>
      <c r="D16601">
        <v>61</v>
      </c>
      <c r="E16601">
        <v>42245</v>
      </c>
    </row>
    <row r="16602" spans="1:5">
      <c r="A16602" t="s">
        <v>25</v>
      </c>
      <c r="B16602">
        <v>2016</v>
      </c>
      <c r="C16602">
        <v>38</v>
      </c>
      <c r="D16602">
        <v>17</v>
      </c>
      <c r="E16602">
        <v>4784</v>
      </c>
    </row>
    <row r="16603" spans="1:5">
      <c r="A16603" t="s">
        <v>26</v>
      </c>
      <c r="B16603">
        <v>2016</v>
      </c>
      <c r="C16603">
        <v>38</v>
      </c>
      <c r="D16603">
        <v>3</v>
      </c>
      <c r="E16603">
        <v>1165</v>
      </c>
    </row>
    <row r="16604" spans="1:5">
      <c r="A16604" t="s">
        <v>27</v>
      </c>
      <c r="B16604">
        <v>2016</v>
      </c>
      <c r="C16604">
        <v>38</v>
      </c>
      <c r="D16604">
        <v>11</v>
      </c>
      <c r="E16604">
        <v>4360</v>
      </c>
    </row>
    <row r="16605" spans="1:5">
      <c r="A16605" t="s">
        <v>28</v>
      </c>
      <c r="B16605">
        <v>2016</v>
      </c>
      <c r="C16605">
        <v>38</v>
      </c>
      <c r="D16605">
        <v>10</v>
      </c>
      <c r="E16605">
        <v>7292</v>
      </c>
    </row>
    <row r="16606" spans="1:5">
      <c r="A16606" t="s">
        <v>29</v>
      </c>
      <c r="B16606">
        <v>2016</v>
      </c>
      <c r="C16606">
        <v>38</v>
      </c>
      <c r="D16606">
        <v>72</v>
      </c>
      <c r="E16606">
        <v>49720</v>
      </c>
    </row>
    <row r="16607" spans="1:5">
      <c r="A16607" t="s">
        <v>30</v>
      </c>
      <c r="B16607">
        <v>2016</v>
      </c>
      <c r="C16607">
        <v>38</v>
      </c>
      <c r="D16607">
        <v>24</v>
      </c>
      <c r="E16607">
        <v>4664</v>
      </c>
    </row>
    <row r="16608" spans="1:5">
      <c r="A16608" t="s">
        <v>31</v>
      </c>
      <c r="B16608">
        <v>2016</v>
      </c>
      <c r="C16608">
        <v>38</v>
      </c>
      <c r="D16608">
        <v>19</v>
      </c>
      <c r="E16608">
        <v>6093</v>
      </c>
    </row>
    <row r="16609" spans="1:5">
      <c r="A16609" t="s">
        <v>32</v>
      </c>
      <c r="B16609">
        <v>2016</v>
      </c>
      <c r="C16609">
        <v>38</v>
      </c>
      <c r="D16609">
        <v>27</v>
      </c>
      <c r="E16609">
        <v>25709</v>
      </c>
    </row>
    <row r="16610" spans="1:5">
      <c r="A16610" t="s">
        <v>33</v>
      </c>
      <c r="B16610">
        <v>2016</v>
      </c>
      <c r="C16610">
        <v>38</v>
      </c>
      <c r="D16610">
        <v>60</v>
      </c>
      <c r="E16610">
        <v>19017</v>
      </c>
    </row>
    <row r="16611" spans="1:5">
      <c r="A16611" t="s">
        <v>34</v>
      </c>
      <c r="B16611">
        <v>2016</v>
      </c>
      <c r="C16611">
        <v>38</v>
      </c>
      <c r="D16611">
        <v>8</v>
      </c>
      <c r="E16611">
        <v>2779</v>
      </c>
    </row>
    <row r="16612" spans="1:5">
      <c r="A16612" t="s">
        <v>35</v>
      </c>
      <c r="B16612">
        <v>2016</v>
      </c>
      <c r="C16612">
        <v>38</v>
      </c>
      <c r="D16612">
        <v>44</v>
      </c>
      <c r="E16612">
        <v>18937</v>
      </c>
    </row>
    <row r="16613" spans="1:5">
      <c r="A16613" t="s">
        <v>36</v>
      </c>
      <c r="B16613">
        <v>2016</v>
      </c>
      <c r="C16613">
        <v>38</v>
      </c>
      <c r="D16613">
        <v>16</v>
      </c>
      <c r="E16613">
        <v>3807</v>
      </c>
    </row>
    <row r="16614" spans="1:5">
      <c r="A16614" t="s">
        <v>37</v>
      </c>
      <c r="B16614">
        <v>2016</v>
      </c>
      <c r="C16614">
        <v>38</v>
      </c>
      <c r="D16614">
        <v>3</v>
      </c>
      <c r="E16614">
        <v>1792</v>
      </c>
    </row>
    <row r="16615" spans="1:5">
      <c r="A16615" t="s">
        <v>38</v>
      </c>
      <c r="B16615">
        <v>2016</v>
      </c>
      <c r="C16615">
        <v>38</v>
      </c>
      <c r="D16615">
        <v>9</v>
      </c>
      <c r="E16615">
        <v>1837</v>
      </c>
    </row>
    <row r="16616" spans="1:5">
      <c r="A16616" t="s">
        <v>39</v>
      </c>
      <c r="B16616">
        <v>2016</v>
      </c>
      <c r="C16616">
        <v>38</v>
      </c>
      <c r="D16616">
        <v>20</v>
      </c>
      <c r="E16616">
        <v>11190</v>
      </c>
    </row>
    <row r="16617" spans="1:5">
      <c r="A16617" t="s">
        <v>40</v>
      </c>
      <c r="B16617">
        <v>2016</v>
      </c>
      <c r="C16617">
        <v>38</v>
      </c>
      <c r="D16617">
        <v>15</v>
      </c>
      <c r="E16617">
        <v>2196</v>
      </c>
    </row>
    <row r="16618" spans="1:5">
      <c r="A16618" t="s">
        <v>41</v>
      </c>
      <c r="B16618">
        <v>2016</v>
      </c>
      <c r="C16618">
        <v>38</v>
      </c>
      <c r="D16618">
        <v>11</v>
      </c>
      <c r="E16618">
        <v>4224</v>
      </c>
    </row>
    <row r="16619" spans="1:5">
      <c r="A16619" t="s">
        <v>42</v>
      </c>
      <c r="B16619">
        <v>2016</v>
      </c>
      <c r="C16619">
        <v>38</v>
      </c>
      <c r="D16619">
        <v>16</v>
      </c>
      <c r="E16619">
        <v>7162</v>
      </c>
    </row>
    <row r="16620" spans="1:5">
      <c r="A16620" t="s">
        <v>43</v>
      </c>
      <c r="B16620">
        <v>2016</v>
      </c>
      <c r="C16620">
        <v>38</v>
      </c>
      <c r="D16620">
        <v>24</v>
      </c>
      <c r="E16620">
        <v>4843</v>
      </c>
    </row>
    <row r="16621" spans="1:5">
      <c r="A16621" t="s">
        <v>44</v>
      </c>
      <c r="B16621">
        <v>2016</v>
      </c>
      <c r="C16621">
        <v>38</v>
      </c>
      <c r="D16621">
        <v>17</v>
      </c>
      <c r="E16621">
        <v>5427</v>
      </c>
    </row>
    <row r="16622" spans="1:5">
      <c r="A16622" t="s">
        <v>45</v>
      </c>
      <c r="B16622">
        <v>2016</v>
      </c>
      <c r="C16622">
        <v>38</v>
      </c>
      <c r="D16622">
        <v>2</v>
      </c>
      <c r="E16622">
        <v>603</v>
      </c>
    </row>
    <row r="16623" spans="1:5">
      <c r="A16623" t="s">
        <v>46</v>
      </c>
      <c r="B16623">
        <v>2016</v>
      </c>
      <c r="C16623">
        <v>38</v>
      </c>
      <c r="D16623">
        <v>43</v>
      </c>
      <c r="E16623">
        <v>11137</v>
      </c>
    </row>
    <row r="16624" spans="1:5">
      <c r="A16624" t="s">
        <v>47</v>
      </c>
      <c r="B16624">
        <v>2016</v>
      </c>
      <c r="C16624">
        <v>38</v>
      </c>
      <c r="D16624">
        <v>14</v>
      </c>
      <c r="E16624">
        <v>2231</v>
      </c>
    </row>
    <row r="16625" spans="1:5">
      <c r="A16625" t="s">
        <v>48</v>
      </c>
      <c r="B16625">
        <v>2016</v>
      </c>
      <c r="C16625">
        <v>38</v>
      </c>
      <c r="D16625">
        <v>5</v>
      </c>
      <c r="E16625">
        <v>2578</v>
      </c>
    </row>
    <row r="16626" spans="1:5">
      <c r="A16626" t="s">
        <v>49</v>
      </c>
      <c r="B16626">
        <v>2016</v>
      </c>
      <c r="C16626">
        <v>38</v>
      </c>
      <c r="D16626">
        <v>50</v>
      </c>
      <c r="E16626">
        <v>13874</v>
      </c>
    </row>
    <row r="16627" spans="1:5">
      <c r="A16627" t="s">
        <v>50</v>
      </c>
      <c r="B16627">
        <v>2016</v>
      </c>
      <c r="C16627">
        <v>38</v>
      </c>
      <c r="D16627">
        <v>16</v>
      </c>
      <c r="E16627">
        <v>5501</v>
      </c>
    </row>
    <row r="16628" spans="1:5">
      <c r="A16628" t="s">
        <v>51</v>
      </c>
      <c r="B16628">
        <v>2016</v>
      </c>
      <c r="C16628">
        <v>38</v>
      </c>
      <c r="D16628">
        <v>6</v>
      </c>
      <c r="E16628">
        <v>3402</v>
      </c>
    </row>
    <row r="16629" spans="1:5">
      <c r="A16629" t="s">
        <v>52</v>
      </c>
      <c r="B16629">
        <v>2016</v>
      </c>
      <c r="C16629">
        <v>38</v>
      </c>
      <c r="D16629">
        <v>25</v>
      </c>
      <c r="E16629">
        <v>5388</v>
      </c>
    </row>
    <row r="16630" spans="1:5">
      <c r="A16630" t="s">
        <v>53</v>
      </c>
      <c r="B16630">
        <v>2016</v>
      </c>
      <c r="C16630">
        <v>38</v>
      </c>
      <c r="D16630">
        <v>51</v>
      </c>
      <c r="E16630">
        <v>9796</v>
      </c>
    </row>
    <row r="16631" spans="1:5">
      <c r="A16631" t="s">
        <v>54</v>
      </c>
      <c r="B16631">
        <v>2016</v>
      </c>
      <c r="C16631">
        <v>38</v>
      </c>
      <c r="D16631">
        <v>60</v>
      </c>
      <c r="E16631">
        <v>14263</v>
      </c>
    </row>
    <row r="16632" spans="1:5">
      <c r="A16632" t="s">
        <v>55</v>
      </c>
      <c r="B16632">
        <v>2016</v>
      </c>
      <c r="C16632">
        <v>38</v>
      </c>
      <c r="D16632">
        <v>40</v>
      </c>
      <c r="E16632">
        <v>22419</v>
      </c>
    </row>
    <row r="16633" spans="1:5">
      <c r="A16633" t="s">
        <v>56</v>
      </c>
      <c r="B16633">
        <v>2016</v>
      </c>
      <c r="C16633">
        <v>38</v>
      </c>
      <c r="D16633">
        <v>3</v>
      </c>
      <c r="E16633">
        <v>732</v>
      </c>
    </row>
    <row r="16634" spans="1:5">
      <c r="A16634" t="s">
        <v>57</v>
      </c>
      <c r="B16634">
        <v>2016</v>
      </c>
      <c r="C16634">
        <v>38</v>
      </c>
      <c r="D16634">
        <v>133</v>
      </c>
      <c r="E16634">
        <v>88770</v>
      </c>
    </row>
    <row r="16635" spans="1:5">
      <c r="A16635" t="s">
        <v>58</v>
      </c>
      <c r="B16635">
        <v>2016</v>
      </c>
      <c r="C16635">
        <v>38</v>
      </c>
      <c r="D16635">
        <v>22</v>
      </c>
      <c r="E16635">
        <v>3898</v>
      </c>
    </row>
    <row r="16636" spans="1:5">
      <c r="A16636" t="s">
        <v>59</v>
      </c>
      <c r="B16636">
        <v>2016</v>
      </c>
      <c r="C16636">
        <v>38</v>
      </c>
      <c r="D16636">
        <v>33</v>
      </c>
      <c r="E16636">
        <v>15257</v>
      </c>
    </row>
    <row r="16637" spans="1:5">
      <c r="A16637" t="s">
        <v>60</v>
      </c>
      <c r="B16637">
        <v>2016</v>
      </c>
      <c r="C16637">
        <v>38</v>
      </c>
      <c r="D16637">
        <v>20</v>
      </c>
      <c r="E16637">
        <v>3643</v>
      </c>
    </row>
    <row r="16638" spans="1:5">
      <c r="A16638" t="s">
        <v>61</v>
      </c>
      <c r="B16638">
        <v>2016</v>
      </c>
      <c r="C16638">
        <v>38</v>
      </c>
      <c r="D16638">
        <v>13</v>
      </c>
      <c r="E16638">
        <v>2944</v>
      </c>
    </row>
    <row r="16639" spans="1:5">
      <c r="A16639" t="s">
        <v>64</v>
      </c>
      <c r="B16639">
        <v>2016</v>
      </c>
      <c r="C16639">
        <v>38</v>
      </c>
      <c r="D16639">
        <v>8</v>
      </c>
      <c r="E16639">
        <v>5477</v>
      </c>
    </row>
    <row r="16640" spans="1:5">
      <c r="A16640" t="s">
        <v>63</v>
      </c>
      <c r="B16640">
        <v>2016</v>
      </c>
      <c r="C16640">
        <v>38</v>
      </c>
      <c r="D16640">
        <v>1</v>
      </c>
      <c r="E16640">
        <v>326</v>
      </c>
    </row>
    <row r="16641" spans="1:5">
      <c r="A16641" t="s">
        <v>62</v>
      </c>
      <c r="B16641">
        <v>2016</v>
      </c>
      <c r="C16641">
        <v>38</v>
      </c>
      <c r="D16641">
        <v>78</v>
      </c>
      <c r="E16641">
        <v>104524</v>
      </c>
    </row>
    <row r="16642" spans="1:5">
      <c r="A16642" t="s">
        <v>6</v>
      </c>
      <c r="B16642">
        <v>2016</v>
      </c>
      <c r="C16642">
        <v>39</v>
      </c>
      <c r="D16642">
        <v>19</v>
      </c>
      <c r="E16642">
        <v>6615</v>
      </c>
    </row>
    <row r="16643" spans="1:5">
      <c r="A16643" t="s">
        <v>12</v>
      </c>
      <c r="B16643">
        <v>2016</v>
      </c>
      <c r="C16643">
        <v>39</v>
      </c>
      <c r="D16643">
        <v>4</v>
      </c>
      <c r="E16643">
        <v>1122</v>
      </c>
    </row>
    <row r="16644" spans="1:5">
      <c r="A16644" t="s">
        <v>13</v>
      </c>
      <c r="B16644">
        <v>2016</v>
      </c>
      <c r="C16644">
        <v>39</v>
      </c>
      <c r="D16644">
        <v>18</v>
      </c>
      <c r="E16644">
        <v>15296</v>
      </c>
    </row>
    <row r="16645" spans="1:5">
      <c r="A16645" t="s">
        <v>14</v>
      </c>
      <c r="B16645">
        <v>2016</v>
      </c>
      <c r="C16645">
        <v>39</v>
      </c>
      <c r="D16645">
        <v>3</v>
      </c>
      <c r="E16645">
        <v>919</v>
      </c>
    </row>
    <row r="16646" spans="1:5">
      <c r="A16646" t="s">
        <v>15</v>
      </c>
      <c r="B16646">
        <v>2016</v>
      </c>
      <c r="C16646">
        <v>39</v>
      </c>
      <c r="D16646">
        <v>95</v>
      </c>
      <c r="E16646">
        <v>38382</v>
      </c>
    </row>
    <row r="16647" spans="1:5">
      <c r="A16647" t="s">
        <v>16</v>
      </c>
      <c r="B16647">
        <v>2016</v>
      </c>
      <c r="C16647">
        <v>39</v>
      </c>
      <c r="D16647">
        <v>6</v>
      </c>
      <c r="E16647">
        <v>5044</v>
      </c>
    </row>
    <row r="16648" spans="1:5">
      <c r="A16648" t="s">
        <v>17</v>
      </c>
      <c r="B16648">
        <v>2016</v>
      </c>
      <c r="C16648">
        <v>39</v>
      </c>
      <c r="D16648">
        <v>12</v>
      </c>
      <c r="E16648">
        <v>3130</v>
      </c>
    </row>
    <row r="16649" spans="1:5">
      <c r="A16649" t="s">
        <v>18</v>
      </c>
      <c r="B16649">
        <v>2016</v>
      </c>
      <c r="C16649">
        <v>39</v>
      </c>
      <c r="D16649">
        <v>11</v>
      </c>
      <c r="E16649">
        <v>2640</v>
      </c>
    </row>
    <row r="16650" spans="1:5">
      <c r="A16650" t="s">
        <v>19</v>
      </c>
      <c r="B16650">
        <v>2016</v>
      </c>
      <c r="C16650">
        <v>39</v>
      </c>
      <c r="D16650">
        <v>2</v>
      </c>
      <c r="E16650">
        <v>2504</v>
      </c>
    </row>
    <row r="16651" spans="1:5">
      <c r="A16651" t="s">
        <v>20</v>
      </c>
      <c r="B16651">
        <v>2016</v>
      </c>
      <c r="C16651">
        <v>39</v>
      </c>
      <c r="D16651">
        <v>0</v>
      </c>
      <c r="E16651">
        <v>0</v>
      </c>
    </row>
    <row r="16652" spans="1:5">
      <c r="A16652" t="s">
        <v>21</v>
      </c>
      <c r="B16652">
        <v>2016</v>
      </c>
      <c r="C16652">
        <v>39</v>
      </c>
      <c r="D16652">
        <v>30</v>
      </c>
      <c r="E16652">
        <v>38030</v>
      </c>
    </row>
    <row r="16653" spans="1:5">
      <c r="A16653" t="s">
        <v>22</v>
      </c>
      <c r="B16653">
        <v>2016</v>
      </c>
      <c r="C16653">
        <v>39</v>
      </c>
      <c r="D16653">
        <v>14</v>
      </c>
      <c r="E16653">
        <v>1346</v>
      </c>
    </row>
    <row r="16654" spans="1:5">
      <c r="A16654" t="s">
        <v>23</v>
      </c>
      <c r="B16654">
        <v>2016</v>
      </c>
      <c r="C16654">
        <v>39</v>
      </c>
      <c r="D16654">
        <v>4</v>
      </c>
      <c r="E16654">
        <v>2005</v>
      </c>
    </row>
    <row r="16655" spans="1:5">
      <c r="A16655" t="s">
        <v>24</v>
      </c>
      <c r="B16655">
        <v>2016</v>
      </c>
      <c r="C16655">
        <v>39</v>
      </c>
      <c r="D16655">
        <v>60</v>
      </c>
      <c r="E16655">
        <v>40089</v>
      </c>
    </row>
    <row r="16656" spans="1:5">
      <c r="A16656" t="s">
        <v>25</v>
      </c>
      <c r="B16656">
        <v>2016</v>
      </c>
      <c r="C16656">
        <v>39</v>
      </c>
      <c r="D16656">
        <v>16</v>
      </c>
      <c r="E16656">
        <v>4654</v>
      </c>
    </row>
    <row r="16657" spans="1:5">
      <c r="A16657" t="s">
        <v>26</v>
      </c>
      <c r="B16657">
        <v>2016</v>
      </c>
      <c r="C16657">
        <v>39</v>
      </c>
      <c r="D16657">
        <v>4</v>
      </c>
      <c r="E16657">
        <v>1226</v>
      </c>
    </row>
    <row r="16658" spans="1:5">
      <c r="A16658" t="s">
        <v>27</v>
      </c>
      <c r="B16658">
        <v>2016</v>
      </c>
      <c r="C16658">
        <v>39</v>
      </c>
      <c r="D16658">
        <v>11</v>
      </c>
      <c r="E16658">
        <v>3777</v>
      </c>
    </row>
    <row r="16659" spans="1:5">
      <c r="A16659" t="s">
        <v>28</v>
      </c>
      <c r="B16659">
        <v>2016</v>
      </c>
      <c r="C16659">
        <v>39</v>
      </c>
      <c r="D16659">
        <v>8</v>
      </c>
      <c r="E16659">
        <v>3086</v>
      </c>
    </row>
    <row r="16660" spans="1:5">
      <c r="A16660" t="s">
        <v>29</v>
      </c>
      <c r="B16660">
        <v>2016</v>
      </c>
      <c r="C16660">
        <v>39</v>
      </c>
      <c r="D16660">
        <v>72</v>
      </c>
      <c r="E16660">
        <v>47108</v>
      </c>
    </row>
    <row r="16661" spans="1:5">
      <c r="A16661" t="s">
        <v>30</v>
      </c>
      <c r="B16661">
        <v>2016</v>
      </c>
      <c r="C16661">
        <v>39</v>
      </c>
      <c r="D16661">
        <v>25</v>
      </c>
      <c r="E16661">
        <v>4694</v>
      </c>
    </row>
    <row r="16662" spans="1:5">
      <c r="A16662" t="s">
        <v>31</v>
      </c>
      <c r="B16662">
        <v>2016</v>
      </c>
      <c r="C16662">
        <v>39</v>
      </c>
      <c r="D16662">
        <v>18</v>
      </c>
      <c r="E16662">
        <v>5663</v>
      </c>
    </row>
    <row r="16663" spans="1:5">
      <c r="A16663" t="s">
        <v>32</v>
      </c>
      <c r="B16663">
        <v>2016</v>
      </c>
      <c r="C16663">
        <v>39</v>
      </c>
      <c r="D16663">
        <v>28</v>
      </c>
      <c r="E16663">
        <v>26654</v>
      </c>
    </row>
    <row r="16664" spans="1:5">
      <c r="A16664" t="s">
        <v>33</v>
      </c>
      <c r="B16664">
        <v>2016</v>
      </c>
      <c r="C16664">
        <v>39</v>
      </c>
      <c r="D16664">
        <v>63</v>
      </c>
      <c r="E16664">
        <v>19307</v>
      </c>
    </row>
    <row r="16665" spans="1:5">
      <c r="A16665" t="s">
        <v>34</v>
      </c>
      <c r="B16665">
        <v>2016</v>
      </c>
      <c r="C16665">
        <v>39</v>
      </c>
      <c r="D16665">
        <v>10</v>
      </c>
      <c r="E16665">
        <v>3237</v>
      </c>
    </row>
    <row r="16666" spans="1:5">
      <c r="A16666" t="s">
        <v>35</v>
      </c>
      <c r="B16666">
        <v>2016</v>
      </c>
      <c r="C16666">
        <v>39</v>
      </c>
      <c r="D16666">
        <v>46</v>
      </c>
      <c r="E16666">
        <v>18240</v>
      </c>
    </row>
    <row r="16667" spans="1:5">
      <c r="A16667" t="s">
        <v>36</v>
      </c>
      <c r="B16667">
        <v>2016</v>
      </c>
      <c r="C16667">
        <v>39</v>
      </c>
      <c r="D16667">
        <v>17</v>
      </c>
      <c r="E16667">
        <v>3928</v>
      </c>
    </row>
    <row r="16668" spans="1:5">
      <c r="A16668" t="s">
        <v>37</v>
      </c>
      <c r="B16668">
        <v>2016</v>
      </c>
      <c r="C16668">
        <v>39</v>
      </c>
      <c r="D16668">
        <v>3</v>
      </c>
      <c r="E16668">
        <v>1807</v>
      </c>
    </row>
    <row r="16669" spans="1:5">
      <c r="A16669" t="s">
        <v>38</v>
      </c>
      <c r="B16669">
        <v>2016</v>
      </c>
      <c r="C16669">
        <v>39</v>
      </c>
      <c r="D16669">
        <v>8</v>
      </c>
      <c r="E16669">
        <v>1815</v>
      </c>
    </row>
    <row r="16670" spans="1:5">
      <c r="A16670" t="s">
        <v>39</v>
      </c>
      <c r="B16670">
        <v>2016</v>
      </c>
      <c r="C16670">
        <v>39</v>
      </c>
      <c r="D16670">
        <v>20</v>
      </c>
      <c r="E16670">
        <v>11605</v>
      </c>
    </row>
    <row r="16671" spans="1:5">
      <c r="A16671" t="s">
        <v>40</v>
      </c>
      <c r="B16671">
        <v>2016</v>
      </c>
      <c r="C16671">
        <v>39</v>
      </c>
      <c r="D16671">
        <v>17</v>
      </c>
      <c r="E16671">
        <v>2445</v>
      </c>
    </row>
    <row r="16672" spans="1:5">
      <c r="A16672" t="s">
        <v>41</v>
      </c>
      <c r="B16672">
        <v>2016</v>
      </c>
      <c r="C16672">
        <v>39</v>
      </c>
      <c r="D16672">
        <v>9</v>
      </c>
      <c r="E16672">
        <v>4194</v>
      </c>
    </row>
    <row r="16673" spans="1:5">
      <c r="A16673" t="s">
        <v>42</v>
      </c>
      <c r="B16673">
        <v>2016</v>
      </c>
      <c r="C16673">
        <v>39</v>
      </c>
      <c r="D16673">
        <v>18</v>
      </c>
      <c r="E16673">
        <v>7563</v>
      </c>
    </row>
    <row r="16674" spans="1:5">
      <c r="A16674" t="s">
        <v>43</v>
      </c>
      <c r="B16674">
        <v>2016</v>
      </c>
      <c r="C16674">
        <v>39</v>
      </c>
      <c r="D16674">
        <v>25</v>
      </c>
      <c r="E16674">
        <v>4866</v>
      </c>
    </row>
    <row r="16675" spans="1:5">
      <c r="A16675" t="s">
        <v>44</v>
      </c>
      <c r="B16675">
        <v>2016</v>
      </c>
      <c r="C16675">
        <v>39</v>
      </c>
      <c r="D16675">
        <v>16</v>
      </c>
      <c r="E16675">
        <v>4821</v>
      </c>
    </row>
    <row r="16676" spans="1:5">
      <c r="A16676" t="s">
        <v>45</v>
      </c>
      <c r="B16676">
        <v>2016</v>
      </c>
      <c r="C16676">
        <v>39</v>
      </c>
      <c r="D16676">
        <v>2</v>
      </c>
      <c r="E16676">
        <v>587</v>
      </c>
    </row>
    <row r="16677" spans="1:5">
      <c r="A16677" t="s">
        <v>46</v>
      </c>
      <c r="B16677">
        <v>2016</v>
      </c>
      <c r="C16677">
        <v>39</v>
      </c>
      <c r="D16677">
        <v>43</v>
      </c>
      <c r="E16677">
        <v>10519</v>
      </c>
    </row>
    <row r="16678" spans="1:5">
      <c r="A16678" t="s">
        <v>47</v>
      </c>
      <c r="B16678">
        <v>2016</v>
      </c>
      <c r="C16678">
        <v>39</v>
      </c>
      <c r="D16678">
        <v>15</v>
      </c>
      <c r="E16678">
        <v>3246</v>
      </c>
    </row>
    <row r="16679" spans="1:5">
      <c r="A16679" t="s">
        <v>48</v>
      </c>
      <c r="B16679">
        <v>2016</v>
      </c>
      <c r="C16679">
        <v>39</v>
      </c>
      <c r="D16679">
        <v>5</v>
      </c>
      <c r="E16679">
        <v>2268</v>
      </c>
    </row>
    <row r="16680" spans="1:5">
      <c r="A16680" t="s">
        <v>49</v>
      </c>
      <c r="B16680">
        <v>2016</v>
      </c>
      <c r="C16680">
        <v>39</v>
      </c>
      <c r="D16680">
        <v>47</v>
      </c>
      <c r="E16680">
        <v>13859</v>
      </c>
    </row>
    <row r="16681" spans="1:5">
      <c r="A16681" t="s">
        <v>50</v>
      </c>
      <c r="B16681">
        <v>2016</v>
      </c>
      <c r="C16681">
        <v>39</v>
      </c>
      <c r="D16681">
        <v>16</v>
      </c>
      <c r="E16681">
        <v>5427</v>
      </c>
    </row>
    <row r="16682" spans="1:5">
      <c r="A16682" t="s">
        <v>51</v>
      </c>
      <c r="B16682">
        <v>2016</v>
      </c>
      <c r="C16682">
        <v>39</v>
      </c>
      <c r="D16682">
        <v>8</v>
      </c>
      <c r="E16682">
        <v>3485</v>
      </c>
    </row>
    <row r="16683" spans="1:5">
      <c r="A16683" t="s">
        <v>52</v>
      </c>
      <c r="B16683">
        <v>2016</v>
      </c>
      <c r="C16683">
        <v>39</v>
      </c>
      <c r="D16683">
        <v>25</v>
      </c>
      <c r="E16683">
        <v>5551</v>
      </c>
    </row>
    <row r="16684" spans="1:5">
      <c r="A16684" t="s">
        <v>53</v>
      </c>
      <c r="B16684">
        <v>2016</v>
      </c>
      <c r="C16684">
        <v>39</v>
      </c>
      <c r="D16684">
        <v>45</v>
      </c>
      <c r="E16684">
        <v>9128</v>
      </c>
    </row>
    <row r="16685" spans="1:5">
      <c r="A16685" t="s">
        <v>54</v>
      </c>
      <c r="B16685">
        <v>2016</v>
      </c>
      <c r="C16685">
        <v>39</v>
      </c>
      <c r="D16685">
        <v>60</v>
      </c>
      <c r="E16685">
        <v>14541</v>
      </c>
    </row>
    <row r="16686" spans="1:5">
      <c r="A16686" t="s">
        <v>55</v>
      </c>
      <c r="B16686">
        <v>2016</v>
      </c>
      <c r="C16686">
        <v>39</v>
      </c>
      <c r="D16686">
        <v>39</v>
      </c>
      <c r="E16686">
        <v>11119</v>
      </c>
    </row>
    <row r="16687" spans="1:5">
      <c r="A16687" t="s">
        <v>56</v>
      </c>
      <c r="B16687">
        <v>2016</v>
      </c>
      <c r="C16687">
        <v>39</v>
      </c>
      <c r="D16687">
        <v>4</v>
      </c>
      <c r="E16687">
        <v>716</v>
      </c>
    </row>
    <row r="16688" spans="1:5">
      <c r="A16688" t="s">
        <v>57</v>
      </c>
      <c r="B16688">
        <v>2016</v>
      </c>
      <c r="C16688">
        <v>39</v>
      </c>
      <c r="D16688">
        <v>136</v>
      </c>
      <c r="E16688">
        <v>88114</v>
      </c>
    </row>
    <row r="16689" spans="1:5">
      <c r="A16689" t="s">
        <v>58</v>
      </c>
      <c r="B16689">
        <v>2016</v>
      </c>
      <c r="C16689">
        <v>39</v>
      </c>
      <c r="D16689">
        <v>30</v>
      </c>
      <c r="E16689">
        <v>2672</v>
      </c>
    </row>
    <row r="16690" spans="1:5">
      <c r="A16690" t="s">
        <v>59</v>
      </c>
      <c r="B16690">
        <v>2016</v>
      </c>
      <c r="C16690">
        <v>39</v>
      </c>
      <c r="D16690">
        <v>32</v>
      </c>
      <c r="E16690">
        <v>13868</v>
      </c>
    </row>
    <row r="16691" spans="1:5">
      <c r="A16691" t="s">
        <v>60</v>
      </c>
      <c r="B16691">
        <v>2016</v>
      </c>
      <c r="C16691">
        <v>39</v>
      </c>
      <c r="D16691">
        <v>19</v>
      </c>
      <c r="E16691">
        <v>3569</v>
      </c>
    </row>
    <row r="16692" spans="1:5">
      <c r="A16692" t="s">
        <v>61</v>
      </c>
      <c r="B16692">
        <v>2016</v>
      </c>
      <c r="C16692">
        <v>39</v>
      </c>
      <c r="D16692">
        <v>13</v>
      </c>
      <c r="E16692">
        <v>3227</v>
      </c>
    </row>
    <row r="16693" spans="1:5">
      <c r="A16693" t="s">
        <v>64</v>
      </c>
      <c r="B16693">
        <v>2016</v>
      </c>
      <c r="C16693">
        <v>39</v>
      </c>
      <c r="D16693">
        <v>8</v>
      </c>
      <c r="E16693">
        <v>5159</v>
      </c>
    </row>
    <row r="16694" spans="1:5">
      <c r="A16694" t="s">
        <v>63</v>
      </c>
      <c r="B16694">
        <v>2016</v>
      </c>
      <c r="C16694">
        <v>39</v>
      </c>
      <c r="D16694">
        <v>1</v>
      </c>
      <c r="E16694">
        <v>345</v>
      </c>
    </row>
    <row r="16695" spans="1:5">
      <c r="A16695" t="s">
        <v>62</v>
      </c>
      <c r="B16695">
        <v>2016</v>
      </c>
      <c r="C16695">
        <v>39</v>
      </c>
      <c r="D16695">
        <v>81</v>
      </c>
      <c r="E16695">
        <v>98263</v>
      </c>
    </row>
    <row r="16696" spans="1:5">
      <c r="A16696" t="s">
        <v>6</v>
      </c>
      <c r="B16696">
        <v>2016</v>
      </c>
      <c r="C16696">
        <v>40</v>
      </c>
      <c r="D16696">
        <v>23</v>
      </c>
      <c r="E16696">
        <v>7599</v>
      </c>
    </row>
    <row r="16697" spans="1:5">
      <c r="A16697" t="s">
        <v>12</v>
      </c>
      <c r="B16697">
        <v>2016</v>
      </c>
      <c r="C16697">
        <v>40</v>
      </c>
      <c r="D16697">
        <v>6</v>
      </c>
      <c r="E16697">
        <v>1489</v>
      </c>
    </row>
    <row r="16698" spans="1:5">
      <c r="A16698" t="s">
        <v>13</v>
      </c>
      <c r="B16698">
        <v>2016</v>
      </c>
      <c r="C16698">
        <v>40</v>
      </c>
      <c r="D16698">
        <v>49</v>
      </c>
      <c r="E16698">
        <v>25032</v>
      </c>
    </row>
    <row r="16699" spans="1:5">
      <c r="A16699" t="s">
        <v>14</v>
      </c>
      <c r="B16699">
        <v>2016</v>
      </c>
      <c r="C16699">
        <v>40</v>
      </c>
      <c r="D16699">
        <v>13</v>
      </c>
      <c r="E16699">
        <v>4360</v>
      </c>
    </row>
    <row r="16700" spans="1:5">
      <c r="A16700" t="s">
        <v>15</v>
      </c>
      <c r="B16700">
        <v>2016</v>
      </c>
      <c r="C16700">
        <v>40</v>
      </c>
      <c r="D16700">
        <v>129</v>
      </c>
      <c r="E16700">
        <v>53317</v>
      </c>
    </row>
    <row r="16701" spans="1:5">
      <c r="A16701" t="s">
        <v>16</v>
      </c>
      <c r="B16701">
        <v>2016</v>
      </c>
      <c r="C16701">
        <v>40</v>
      </c>
      <c r="D16701">
        <v>5</v>
      </c>
      <c r="E16701">
        <v>2836</v>
      </c>
    </row>
    <row r="16702" spans="1:5">
      <c r="A16702" t="s">
        <v>17</v>
      </c>
      <c r="B16702">
        <v>2016</v>
      </c>
      <c r="C16702">
        <v>40</v>
      </c>
      <c r="D16702">
        <v>19</v>
      </c>
      <c r="E16702">
        <v>5180</v>
      </c>
    </row>
    <row r="16703" spans="1:5">
      <c r="A16703" t="s">
        <v>18</v>
      </c>
      <c r="B16703">
        <v>2016</v>
      </c>
      <c r="C16703">
        <v>40</v>
      </c>
      <c r="D16703">
        <v>12</v>
      </c>
      <c r="E16703">
        <v>2861</v>
      </c>
    </row>
    <row r="16704" spans="1:5">
      <c r="A16704" t="s">
        <v>19</v>
      </c>
      <c r="B16704">
        <v>2016</v>
      </c>
      <c r="C16704">
        <v>40</v>
      </c>
      <c r="D16704">
        <v>2</v>
      </c>
      <c r="E16704">
        <v>2896</v>
      </c>
    </row>
    <row r="16705" spans="1:5">
      <c r="A16705" t="s">
        <v>20</v>
      </c>
      <c r="B16705">
        <v>2016</v>
      </c>
      <c r="C16705">
        <v>40</v>
      </c>
      <c r="D16705">
        <v>0</v>
      </c>
      <c r="E16705">
        <v>0</v>
      </c>
    </row>
    <row r="16706" spans="1:5">
      <c r="A16706" t="s">
        <v>21</v>
      </c>
      <c r="B16706">
        <v>2016</v>
      </c>
      <c r="C16706">
        <v>40</v>
      </c>
      <c r="D16706">
        <v>53</v>
      </c>
      <c r="E16706">
        <v>55581</v>
      </c>
    </row>
    <row r="16707" spans="1:5">
      <c r="A16707" t="s">
        <v>22</v>
      </c>
      <c r="B16707">
        <v>2016</v>
      </c>
      <c r="C16707">
        <v>40</v>
      </c>
      <c r="D16707">
        <v>15</v>
      </c>
      <c r="E16707">
        <v>1398</v>
      </c>
    </row>
    <row r="16708" spans="1:5">
      <c r="A16708" t="s">
        <v>23</v>
      </c>
      <c r="B16708">
        <v>2016</v>
      </c>
      <c r="C16708">
        <v>40</v>
      </c>
      <c r="D16708">
        <v>8</v>
      </c>
      <c r="E16708">
        <v>2677</v>
      </c>
    </row>
    <row r="16709" spans="1:5">
      <c r="A16709" t="s">
        <v>24</v>
      </c>
      <c r="B16709">
        <v>2016</v>
      </c>
      <c r="C16709">
        <v>40</v>
      </c>
      <c r="D16709">
        <v>79</v>
      </c>
      <c r="E16709">
        <v>49406</v>
      </c>
    </row>
    <row r="16710" spans="1:5">
      <c r="A16710" t="s">
        <v>25</v>
      </c>
      <c r="B16710">
        <v>2016</v>
      </c>
      <c r="C16710">
        <v>40</v>
      </c>
      <c r="D16710">
        <v>28</v>
      </c>
      <c r="E16710">
        <v>7004</v>
      </c>
    </row>
    <row r="16711" spans="1:5">
      <c r="A16711" t="s">
        <v>26</v>
      </c>
      <c r="B16711">
        <v>2016</v>
      </c>
      <c r="C16711">
        <v>40</v>
      </c>
      <c r="D16711">
        <v>8</v>
      </c>
      <c r="E16711">
        <v>3098</v>
      </c>
    </row>
    <row r="16712" spans="1:5">
      <c r="A16712" t="s">
        <v>27</v>
      </c>
      <c r="B16712">
        <v>2016</v>
      </c>
      <c r="C16712">
        <v>40</v>
      </c>
      <c r="D16712">
        <v>31</v>
      </c>
      <c r="E16712">
        <v>7254</v>
      </c>
    </row>
    <row r="16713" spans="1:5">
      <c r="A16713" t="s">
        <v>28</v>
      </c>
      <c r="B16713">
        <v>2016</v>
      </c>
      <c r="C16713">
        <v>40</v>
      </c>
      <c r="D16713">
        <v>29</v>
      </c>
      <c r="E16713">
        <v>23951</v>
      </c>
    </row>
    <row r="16714" spans="1:5">
      <c r="A16714" t="s">
        <v>29</v>
      </c>
      <c r="B16714">
        <v>2016</v>
      </c>
      <c r="C16714">
        <v>40</v>
      </c>
      <c r="D16714">
        <v>73</v>
      </c>
      <c r="E16714">
        <v>50517</v>
      </c>
    </row>
    <row r="16715" spans="1:5">
      <c r="A16715" t="s">
        <v>30</v>
      </c>
      <c r="B16715">
        <v>2016</v>
      </c>
      <c r="C16715">
        <v>40</v>
      </c>
      <c r="D16715">
        <v>28</v>
      </c>
      <c r="E16715">
        <v>5519</v>
      </c>
    </row>
    <row r="16716" spans="1:5">
      <c r="A16716" t="s">
        <v>31</v>
      </c>
      <c r="B16716">
        <v>2016</v>
      </c>
      <c r="C16716">
        <v>40</v>
      </c>
      <c r="D16716">
        <v>41</v>
      </c>
      <c r="E16716">
        <v>9347</v>
      </c>
    </row>
    <row r="16717" spans="1:5">
      <c r="A16717" t="s">
        <v>32</v>
      </c>
      <c r="B16717">
        <v>2016</v>
      </c>
      <c r="C16717">
        <v>40</v>
      </c>
      <c r="D16717">
        <v>45</v>
      </c>
      <c r="E16717">
        <v>28607</v>
      </c>
    </row>
    <row r="16718" spans="1:5">
      <c r="A16718" t="s">
        <v>33</v>
      </c>
      <c r="B16718">
        <v>2016</v>
      </c>
      <c r="C16718">
        <v>40</v>
      </c>
      <c r="D16718">
        <v>72</v>
      </c>
      <c r="E16718">
        <v>23993</v>
      </c>
    </row>
    <row r="16719" spans="1:5">
      <c r="A16719" t="s">
        <v>34</v>
      </c>
      <c r="B16719">
        <v>2016</v>
      </c>
      <c r="C16719">
        <v>40</v>
      </c>
      <c r="D16719">
        <v>21</v>
      </c>
      <c r="E16719">
        <v>4580</v>
      </c>
    </row>
    <row r="16720" spans="1:5">
      <c r="A16720" t="s">
        <v>35</v>
      </c>
      <c r="B16720">
        <v>2016</v>
      </c>
      <c r="C16720">
        <v>40</v>
      </c>
      <c r="D16720">
        <v>48</v>
      </c>
      <c r="E16720">
        <v>19282</v>
      </c>
    </row>
    <row r="16721" spans="1:5">
      <c r="A16721" t="s">
        <v>36</v>
      </c>
      <c r="B16721">
        <v>2016</v>
      </c>
      <c r="C16721">
        <v>40</v>
      </c>
      <c r="D16721">
        <v>19</v>
      </c>
      <c r="E16721">
        <v>8025</v>
      </c>
    </row>
    <row r="16722" spans="1:5">
      <c r="A16722" t="s">
        <v>37</v>
      </c>
      <c r="B16722">
        <v>2016</v>
      </c>
      <c r="C16722">
        <v>40</v>
      </c>
      <c r="D16722">
        <v>7</v>
      </c>
      <c r="E16722">
        <v>3190</v>
      </c>
    </row>
    <row r="16723" spans="1:5">
      <c r="A16723" t="s">
        <v>38</v>
      </c>
      <c r="B16723">
        <v>2016</v>
      </c>
      <c r="C16723">
        <v>40</v>
      </c>
      <c r="D16723">
        <v>14</v>
      </c>
      <c r="E16723">
        <v>3282</v>
      </c>
    </row>
    <row r="16724" spans="1:5">
      <c r="A16724" t="s">
        <v>39</v>
      </c>
      <c r="B16724">
        <v>2016</v>
      </c>
      <c r="C16724">
        <v>40</v>
      </c>
      <c r="D16724">
        <v>36</v>
      </c>
      <c r="E16724">
        <v>17484</v>
      </c>
    </row>
    <row r="16725" spans="1:5">
      <c r="A16725" t="s">
        <v>40</v>
      </c>
      <c r="B16725">
        <v>2016</v>
      </c>
      <c r="C16725">
        <v>40</v>
      </c>
      <c r="D16725">
        <v>20</v>
      </c>
      <c r="E16725">
        <v>4012</v>
      </c>
    </row>
    <row r="16726" spans="1:5">
      <c r="A16726" t="s">
        <v>41</v>
      </c>
      <c r="B16726">
        <v>2016</v>
      </c>
      <c r="C16726">
        <v>40</v>
      </c>
      <c r="D16726">
        <v>20</v>
      </c>
      <c r="E16726">
        <v>15759</v>
      </c>
    </row>
    <row r="16727" spans="1:5">
      <c r="A16727" t="s">
        <v>42</v>
      </c>
      <c r="B16727">
        <v>2016</v>
      </c>
      <c r="C16727">
        <v>40</v>
      </c>
      <c r="D16727">
        <v>28</v>
      </c>
      <c r="E16727">
        <v>11380</v>
      </c>
    </row>
    <row r="16728" spans="1:5">
      <c r="A16728" t="s">
        <v>43</v>
      </c>
      <c r="B16728">
        <v>2016</v>
      </c>
      <c r="C16728">
        <v>40</v>
      </c>
      <c r="D16728">
        <v>66</v>
      </c>
      <c r="E16728">
        <v>15842</v>
      </c>
    </row>
    <row r="16729" spans="1:5">
      <c r="A16729" t="s">
        <v>44</v>
      </c>
      <c r="B16729">
        <v>2016</v>
      </c>
      <c r="C16729">
        <v>40</v>
      </c>
      <c r="D16729">
        <v>38</v>
      </c>
      <c r="E16729">
        <v>14693</v>
      </c>
    </row>
    <row r="16730" spans="1:5">
      <c r="A16730" t="s">
        <v>45</v>
      </c>
      <c r="B16730">
        <v>2016</v>
      </c>
      <c r="C16730">
        <v>40</v>
      </c>
      <c r="D16730">
        <v>5</v>
      </c>
      <c r="E16730">
        <v>954</v>
      </c>
    </row>
    <row r="16731" spans="1:5">
      <c r="A16731" t="s">
        <v>46</v>
      </c>
      <c r="B16731">
        <v>2016</v>
      </c>
      <c r="C16731">
        <v>40</v>
      </c>
      <c r="D16731">
        <v>72</v>
      </c>
      <c r="E16731">
        <v>20989</v>
      </c>
    </row>
    <row r="16732" spans="1:5">
      <c r="A16732" t="s">
        <v>47</v>
      </c>
      <c r="B16732">
        <v>2016</v>
      </c>
      <c r="C16732">
        <v>40</v>
      </c>
      <c r="D16732">
        <v>18</v>
      </c>
      <c r="E16732">
        <v>3656</v>
      </c>
    </row>
    <row r="16733" spans="1:5">
      <c r="A16733" t="s">
        <v>48</v>
      </c>
      <c r="B16733">
        <v>2016</v>
      </c>
      <c r="C16733">
        <v>40</v>
      </c>
      <c r="D16733">
        <v>14</v>
      </c>
      <c r="E16733">
        <v>5556</v>
      </c>
    </row>
    <row r="16734" spans="1:5">
      <c r="A16734" t="s">
        <v>49</v>
      </c>
      <c r="B16734">
        <v>2016</v>
      </c>
      <c r="C16734">
        <v>40</v>
      </c>
      <c r="D16734">
        <v>57</v>
      </c>
      <c r="E16734">
        <v>15135</v>
      </c>
    </row>
    <row r="16735" spans="1:5">
      <c r="A16735" t="s">
        <v>50</v>
      </c>
      <c r="B16735">
        <v>2016</v>
      </c>
      <c r="C16735">
        <v>40</v>
      </c>
      <c r="D16735">
        <v>16</v>
      </c>
      <c r="E16735">
        <v>5238</v>
      </c>
    </row>
    <row r="16736" spans="1:5">
      <c r="A16736" t="s">
        <v>51</v>
      </c>
      <c r="B16736">
        <v>2016</v>
      </c>
      <c r="C16736">
        <v>40</v>
      </c>
      <c r="D16736">
        <v>13</v>
      </c>
      <c r="E16736">
        <v>3832</v>
      </c>
    </row>
    <row r="16737" spans="1:5">
      <c r="A16737" t="s">
        <v>52</v>
      </c>
      <c r="B16737">
        <v>2016</v>
      </c>
      <c r="C16737">
        <v>40</v>
      </c>
      <c r="D16737">
        <v>33</v>
      </c>
      <c r="E16737">
        <v>8367</v>
      </c>
    </row>
    <row r="16738" spans="1:5">
      <c r="A16738" t="s">
        <v>53</v>
      </c>
      <c r="B16738">
        <v>2016</v>
      </c>
      <c r="C16738">
        <v>40</v>
      </c>
      <c r="D16738">
        <v>49</v>
      </c>
      <c r="E16738">
        <v>9238</v>
      </c>
    </row>
    <row r="16739" spans="1:5">
      <c r="A16739" t="s">
        <v>54</v>
      </c>
      <c r="B16739">
        <v>2016</v>
      </c>
      <c r="C16739">
        <v>40</v>
      </c>
      <c r="D16739">
        <v>120</v>
      </c>
      <c r="E16739">
        <v>31338</v>
      </c>
    </row>
    <row r="16740" spans="1:5">
      <c r="A16740" t="s">
        <v>55</v>
      </c>
      <c r="B16740">
        <v>2016</v>
      </c>
      <c r="C16740">
        <v>40</v>
      </c>
      <c r="D16740">
        <v>38</v>
      </c>
      <c r="E16740">
        <v>20815</v>
      </c>
    </row>
    <row r="16741" spans="1:5">
      <c r="A16741" t="s">
        <v>56</v>
      </c>
      <c r="B16741">
        <v>2016</v>
      </c>
      <c r="C16741">
        <v>40</v>
      </c>
      <c r="D16741">
        <v>8</v>
      </c>
      <c r="E16741">
        <v>1930</v>
      </c>
    </row>
    <row r="16742" spans="1:5">
      <c r="A16742" t="s">
        <v>57</v>
      </c>
      <c r="B16742">
        <v>2016</v>
      </c>
      <c r="C16742">
        <v>40</v>
      </c>
      <c r="D16742">
        <v>136</v>
      </c>
      <c r="E16742">
        <v>88061</v>
      </c>
    </row>
    <row r="16743" spans="1:5">
      <c r="A16743" t="s">
        <v>58</v>
      </c>
      <c r="B16743">
        <v>2016</v>
      </c>
      <c r="C16743">
        <v>40</v>
      </c>
      <c r="D16743">
        <v>46</v>
      </c>
      <c r="E16743">
        <v>5136</v>
      </c>
    </row>
    <row r="16744" spans="1:5">
      <c r="A16744" t="s">
        <v>59</v>
      </c>
      <c r="B16744">
        <v>2016</v>
      </c>
      <c r="C16744">
        <v>40</v>
      </c>
      <c r="D16744">
        <v>47</v>
      </c>
      <c r="E16744">
        <v>15328</v>
      </c>
    </row>
    <row r="16745" spans="1:5">
      <c r="A16745" t="s">
        <v>60</v>
      </c>
      <c r="B16745">
        <v>2016</v>
      </c>
      <c r="C16745">
        <v>40</v>
      </c>
      <c r="D16745">
        <v>24</v>
      </c>
      <c r="E16745">
        <v>4035</v>
      </c>
    </row>
    <row r="16746" spans="1:5">
      <c r="A16746" t="s">
        <v>61</v>
      </c>
      <c r="B16746">
        <v>2016</v>
      </c>
      <c r="C16746">
        <v>40</v>
      </c>
      <c r="D16746">
        <v>24</v>
      </c>
      <c r="E16746">
        <v>4595</v>
      </c>
    </row>
    <row r="16747" spans="1:5">
      <c r="A16747" t="s">
        <v>64</v>
      </c>
      <c r="B16747">
        <v>2016</v>
      </c>
      <c r="C16747">
        <v>40</v>
      </c>
      <c r="D16747">
        <v>9</v>
      </c>
      <c r="E16747">
        <v>5124</v>
      </c>
    </row>
    <row r="16748" spans="1:5">
      <c r="A16748" t="s">
        <v>63</v>
      </c>
      <c r="B16748">
        <v>2016</v>
      </c>
      <c r="C16748">
        <v>40</v>
      </c>
      <c r="D16748">
        <v>1</v>
      </c>
      <c r="E16748">
        <v>347</v>
      </c>
    </row>
    <row r="16749" spans="1:5">
      <c r="A16749" t="s">
        <v>62</v>
      </c>
      <c r="B16749">
        <v>2016</v>
      </c>
      <c r="C16749">
        <v>40</v>
      </c>
      <c r="D16749">
        <v>78</v>
      </c>
      <c r="E16749">
        <v>98886</v>
      </c>
    </row>
    <row r="16750" spans="1:5">
      <c r="A16750" t="s">
        <v>6</v>
      </c>
      <c r="B16750">
        <v>2016</v>
      </c>
      <c r="C16750">
        <v>41</v>
      </c>
      <c r="D16750">
        <v>24</v>
      </c>
      <c r="E16750">
        <v>7377</v>
      </c>
    </row>
    <row r="16751" spans="1:5">
      <c r="A16751" t="s">
        <v>12</v>
      </c>
      <c r="B16751">
        <v>2016</v>
      </c>
      <c r="C16751">
        <v>41</v>
      </c>
      <c r="D16751">
        <v>5</v>
      </c>
      <c r="E16751">
        <v>1556</v>
      </c>
    </row>
    <row r="16752" spans="1:5">
      <c r="A16752" t="s">
        <v>13</v>
      </c>
      <c r="B16752">
        <v>2016</v>
      </c>
      <c r="C16752">
        <v>41</v>
      </c>
      <c r="D16752">
        <v>50</v>
      </c>
      <c r="E16752">
        <v>30038</v>
      </c>
    </row>
    <row r="16753" spans="1:5">
      <c r="A16753" t="s">
        <v>14</v>
      </c>
      <c r="B16753">
        <v>2016</v>
      </c>
      <c r="C16753">
        <v>41</v>
      </c>
      <c r="D16753">
        <v>13</v>
      </c>
      <c r="E16753">
        <v>4167</v>
      </c>
    </row>
    <row r="16754" spans="1:5">
      <c r="A16754" t="s">
        <v>15</v>
      </c>
      <c r="B16754">
        <v>2016</v>
      </c>
      <c r="C16754">
        <v>41</v>
      </c>
      <c r="D16754">
        <v>134</v>
      </c>
      <c r="E16754">
        <v>54562</v>
      </c>
    </row>
    <row r="16755" spans="1:5">
      <c r="A16755" t="s">
        <v>16</v>
      </c>
      <c r="B16755">
        <v>2016</v>
      </c>
      <c r="C16755">
        <v>41</v>
      </c>
      <c r="D16755">
        <v>5</v>
      </c>
      <c r="E16755">
        <v>3653</v>
      </c>
    </row>
    <row r="16756" spans="1:5">
      <c r="A16756" t="s">
        <v>17</v>
      </c>
      <c r="B16756">
        <v>2016</v>
      </c>
      <c r="C16756">
        <v>41</v>
      </c>
      <c r="D16756">
        <v>18</v>
      </c>
      <c r="E16756">
        <v>4486</v>
      </c>
    </row>
    <row r="16757" spans="1:5">
      <c r="A16757" t="s">
        <v>18</v>
      </c>
      <c r="B16757">
        <v>2016</v>
      </c>
      <c r="C16757">
        <v>41</v>
      </c>
      <c r="D16757">
        <v>12</v>
      </c>
      <c r="E16757">
        <v>2910</v>
      </c>
    </row>
    <row r="16758" spans="1:5">
      <c r="A16758" t="s">
        <v>19</v>
      </c>
      <c r="B16758">
        <v>2016</v>
      </c>
      <c r="C16758">
        <v>41</v>
      </c>
      <c r="D16758">
        <v>2</v>
      </c>
      <c r="E16758">
        <v>2826</v>
      </c>
    </row>
    <row r="16759" spans="1:5">
      <c r="A16759" t="s">
        <v>20</v>
      </c>
      <c r="B16759">
        <v>2016</v>
      </c>
      <c r="C16759">
        <v>41</v>
      </c>
      <c r="D16759">
        <v>0</v>
      </c>
      <c r="E16759">
        <v>0</v>
      </c>
    </row>
    <row r="16760" spans="1:5">
      <c r="A16760" t="s">
        <v>21</v>
      </c>
      <c r="B16760">
        <v>2016</v>
      </c>
      <c r="C16760">
        <v>41</v>
      </c>
      <c r="D16760">
        <v>55</v>
      </c>
      <c r="E16760">
        <v>53234</v>
      </c>
    </row>
    <row r="16761" spans="1:5">
      <c r="A16761" t="s">
        <v>22</v>
      </c>
      <c r="B16761">
        <v>2016</v>
      </c>
      <c r="C16761">
        <v>41</v>
      </c>
      <c r="D16761">
        <v>16</v>
      </c>
      <c r="E16761">
        <v>1465</v>
      </c>
    </row>
    <row r="16762" spans="1:5">
      <c r="A16762" t="s">
        <v>23</v>
      </c>
      <c r="B16762">
        <v>2016</v>
      </c>
      <c r="C16762">
        <v>41</v>
      </c>
      <c r="D16762">
        <v>7</v>
      </c>
      <c r="E16762">
        <v>2766</v>
      </c>
    </row>
    <row r="16763" spans="1:5">
      <c r="A16763" t="s">
        <v>24</v>
      </c>
      <c r="B16763">
        <v>2016</v>
      </c>
      <c r="C16763">
        <v>41</v>
      </c>
      <c r="D16763">
        <v>77</v>
      </c>
      <c r="E16763">
        <v>46943</v>
      </c>
    </row>
    <row r="16764" spans="1:5">
      <c r="A16764" t="s">
        <v>25</v>
      </c>
      <c r="B16764">
        <v>2016</v>
      </c>
      <c r="C16764">
        <v>41</v>
      </c>
      <c r="D16764">
        <v>27</v>
      </c>
      <c r="E16764">
        <v>6556</v>
      </c>
    </row>
    <row r="16765" spans="1:5">
      <c r="A16765" t="s">
        <v>26</v>
      </c>
      <c r="B16765">
        <v>2016</v>
      </c>
      <c r="C16765">
        <v>41</v>
      </c>
      <c r="D16765">
        <v>10</v>
      </c>
      <c r="E16765">
        <v>3626</v>
      </c>
    </row>
    <row r="16766" spans="1:5">
      <c r="A16766" t="s">
        <v>27</v>
      </c>
      <c r="B16766">
        <v>2016</v>
      </c>
      <c r="C16766">
        <v>41</v>
      </c>
      <c r="D16766">
        <v>32</v>
      </c>
      <c r="E16766">
        <v>6941</v>
      </c>
    </row>
    <row r="16767" spans="1:5">
      <c r="A16767" t="s">
        <v>28</v>
      </c>
      <c r="B16767">
        <v>2016</v>
      </c>
      <c r="C16767">
        <v>41</v>
      </c>
      <c r="D16767">
        <v>29</v>
      </c>
      <c r="E16767">
        <v>24064</v>
      </c>
    </row>
    <row r="16768" spans="1:5">
      <c r="A16768" t="s">
        <v>29</v>
      </c>
      <c r="B16768">
        <v>2016</v>
      </c>
      <c r="C16768">
        <v>41</v>
      </c>
      <c r="D16768">
        <v>75</v>
      </c>
      <c r="E16768">
        <v>45688</v>
      </c>
    </row>
    <row r="16769" spans="1:5">
      <c r="A16769" t="s">
        <v>30</v>
      </c>
      <c r="B16769">
        <v>2016</v>
      </c>
      <c r="C16769">
        <v>41</v>
      </c>
      <c r="D16769">
        <v>29</v>
      </c>
      <c r="E16769">
        <v>5397</v>
      </c>
    </row>
    <row r="16770" spans="1:5">
      <c r="A16770" t="s">
        <v>31</v>
      </c>
      <c r="B16770">
        <v>2016</v>
      </c>
      <c r="C16770">
        <v>41</v>
      </c>
      <c r="D16770">
        <v>42</v>
      </c>
      <c r="E16770">
        <v>9694</v>
      </c>
    </row>
    <row r="16771" spans="1:5">
      <c r="A16771" t="s">
        <v>32</v>
      </c>
      <c r="B16771">
        <v>2016</v>
      </c>
      <c r="C16771">
        <v>41</v>
      </c>
      <c r="D16771">
        <v>47</v>
      </c>
      <c r="E16771">
        <v>27872</v>
      </c>
    </row>
    <row r="16772" spans="1:5">
      <c r="A16772" t="s">
        <v>33</v>
      </c>
      <c r="B16772">
        <v>2016</v>
      </c>
      <c r="C16772">
        <v>41</v>
      </c>
      <c r="D16772">
        <v>75</v>
      </c>
      <c r="E16772">
        <v>25338</v>
      </c>
    </row>
    <row r="16773" spans="1:5">
      <c r="A16773" t="s">
        <v>34</v>
      </c>
      <c r="B16773">
        <v>2016</v>
      </c>
      <c r="C16773">
        <v>41</v>
      </c>
      <c r="D16773">
        <v>21</v>
      </c>
      <c r="E16773">
        <v>5548</v>
      </c>
    </row>
    <row r="16774" spans="1:5">
      <c r="A16774" t="s">
        <v>35</v>
      </c>
      <c r="B16774">
        <v>2016</v>
      </c>
      <c r="C16774">
        <v>41</v>
      </c>
      <c r="D16774">
        <v>50</v>
      </c>
      <c r="E16774">
        <v>19260</v>
      </c>
    </row>
    <row r="16775" spans="1:5">
      <c r="A16775" t="s">
        <v>36</v>
      </c>
      <c r="B16775">
        <v>2016</v>
      </c>
      <c r="C16775">
        <v>41</v>
      </c>
      <c r="D16775">
        <v>20</v>
      </c>
      <c r="E16775">
        <v>8228</v>
      </c>
    </row>
    <row r="16776" spans="1:5">
      <c r="A16776" t="s">
        <v>37</v>
      </c>
      <c r="B16776">
        <v>2016</v>
      </c>
      <c r="C16776">
        <v>41</v>
      </c>
      <c r="D16776">
        <v>8</v>
      </c>
      <c r="E16776">
        <v>3132</v>
      </c>
    </row>
    <row r="16777" spans="1:5">
      <c r="A16777" t="s">
        <v>38</v>
      </c>
      <c r="B16777">
        <v>2016</v>
      </c>
      <c r="C16777">
        <v>41</v>
      </c>
      <c r="D16777">
        <v>13</v>
      </c>
      <c r="E16777">
        <v>2756</v>
      </c>
    </row>
    <row r="16778" spans="1:5">
      <c r="A16778" t="s">
        <v>39</v>
      </c>
      <c r="B16778">
        <v>2016</v>
      </c>
      <c r="C16778">
        <v>41</v>
      </c>
      <c r="D16778">
        <v>38</v>
      </c>
      <c r="E16778">
        <v>17975</v>
      </c>
    </row>
    <row r="16779" spans="1:5">
      <c r="A16779" t="s">
        <v>40</v>
      </c>
      <c r="B16779">
        <v>2016</v>
      </c>
      <c r="C16779">
        <v>41</v>
      </c>
      <c r="D16779">
        <v>18</v>
      </c>
      <c r="E16779">
        <v>3555</v>
      </c>
    </row>
    <row r="16780" spans="1:5">
      <c r="A16780" t="s">
        <v>41</v>
      </c>
      <c r="B16780">
        <v>2016</v>
      </c>
      <c r="C16780">
        <v>41</v>
      </c>
      <c r="D16780">
        <v>21</v>
      </c>
      <c r="E16780">
        <v>15274</v>
      </c>
    </row>
    <row r="16781" spans="1:5">
      <c r="A16781" t="s">
        <v>42</v>
      </c>
      <c r="B16781">
        <v>2016</v>
      </c>
      <c r="C16781">
        <v>41</v>
      </c>
      <c r="D16781">
        <v>26</v>
      </c>
      <c r="E16781">
        <v>10672</v>
      </c>
    </row>
    <row r="16782" spans="1:5">
      <c r="A16782" t="s">
        <v>43</v>
      </c>
      <c r="B16782">
        <v>2016</v>
      </c>
      <c r="C16782">
        <v>41</v>
      </c>
      <c r="D16782">
        <v>64</v>
      </c>
      <c r="E16782">
        <v>14907</v>
      </c>
    </row>
    <row r="16783" spans="1:5">
      <c r="A16783" t="s">
        <v>44</v>
      </c>
      <c r="B16783">
        <v>2016</v>
      </c>
      <c r="C16783">
        <v>41</v>
      </c>
      <c r="D16783">
        <v>41</v>
      </c>
      <c r="E16783">
        <v>13992</v>
      </c>
    </row>
    <row r="16784" spans="1:5">
      <c r="A16784" t="s">
        <v>45</v>
      </c>
      <c r="B16784">
        <v>2016</v>
      </c>
      <c r="C16784">
        <v>41</v>
      </c>
      <c r="D16784">
        <v>7</v>
      </c>
      <c r="E16784">
        <v>1254</v>
      </c>
    </row>
    <row r="16785" spans="1:5">
      <c r="A16785" t="s">
        <v>46</v>
      </c>
      <c r="B16785">
        <v>2016</v>
      </c>
      <c r="C16785">
        <v>41</v>
      </c>
      <c r="D16785">
        <v>74</v>
      </c>
      <c r="E16785">
        <v>20810</v>
      </c>
    </row>
    <row r="16786" spans="1:5">
      <c r="A16786" t="s">
        <v>47</v>
      </c>
      <c r="B16786">
        <v>2016</v>
      </c>
      <c r="C16786">
        <v>41</v>
      </c>
      <c r="D16786">
        <v>19</v>
      </c>
      <c r="E16786">
        <v>4510</v>
      </c>
    </row>
    <row r="16787" spans="1:5">
      <c r="A16787" t="s">
        <v>48</v>
      </c>
      <c r="B16787">
        <v>2016</v>
      </c>
      <c r="C16787">
        <v>41</v>
      </c>
      <c r="D16787">
        <v>20</v>
      </c>
      <c r="E16787">
        <v>5980</v>
      </c>
    </row>
    <row r="16788" spans="1:5">
      <c r="A16788" t="s">
        <v>49</v>
      </c>
      <c r="B16788">
        <v>2016</v>
      </c>
      <c r="C16788">
        <v>41</v>
      </c>
      <c r="D16788">
        <v>58</v>
      </c>
      <c r="E16788">
        <v>16264</v>
      </c>
    </row>
    <row r="16789" spans="1:5">
      <c r="A16789" t="s">
        <v>50</v>
      </c>
      <c r="B16789">
        <v>2016</v>
      </c>
      <c r="C16789">
        <v>41</v>
      </c>
      <c r="D16789">
        <v>15</v>
      </c>
      <c r="E16789">
        <v>4239</v>
      </c>
    </row>
    <row r="16790" spans="1:5">
      <c r="A16790" t="s">
        <v>51</v>
      </c>
      <c r="B16790">
        <v>2016</v>
      </c>
      <c r="C16790">
        <v>41</v>
      </c>
      <c r="D16790">
        <v>14</v>
      </c>
      <c r="E16790">
        <v>3861</v>
      </c>
    </row>
    <row r="16791" spans="1:5">
      <c r="A16791" t="s">
        <v>52</v>
      </c>
      <c r="B16791">
        <v>2016</v>
      </c>
      <c r="C16791">
        <v>41</v>
      </c>
      <c r="D16791">
        <v>33</v>
      </c>
      <c r="E16791">
        <v>8651</v>
      </c>
    </row>
    <row r="16792" spans="1:5">
      <c r="A16792" t="s">
        <v>53</v>
      </c>
      <c r="B16792">
        <v>2016</v>
      </c>
      <c r="C16792">
        <v>41</v>
      </c>
      <c r="D16792">
        <v>51</v>
      </c>
      <c r="E16792">
        <v>8592</v>
      </c>
    </row>
    <row r="16793" spans="1:5">
      <c r="A16793" t="s">
        <v>54</v>
      </c>
      <c r="B16793">
        <v>2016</v>
      </c>
      <c r="C16793">
        <v>41</v>
      </c>
      <c r="D16793">
        <v>117</v>
      </c>
      <c r="E16793">
        <v>29247</v>
      </c>
    </row>
    <row r="16794" spans="1:5">
      <c r="A16794" t="s">
        <v>55</v>
      </c>
      <c r="B16794">
        <v>2016</v>
      </c>
      <c r="C16794">
        <v>41</v>
      </c>
      <c r="D16794">
        <v>39</v>
      </c>
      <c r="E16794">
        <v>22268</v>
      </c>
    </row>
    <row r="16795" spans="1:5">
      <c r="A16795" t="s">
        <v>56</v>
      </c>
      <c r="B16795">
        <v>2016</v>
      </c>
      <c r="C16795">
        <v>41</v>
      </c>
      <c r="D16795">
        <v>9</v>
      </c>
      <c r="E16795">
        <v>2239</v>
      </c>
    </row>
    <row r="16796" spans="1:5">
      <c r="A16796" t="s">
        <v>57</v>
      </c>
      <c r="B16796">
        <v>2016</v>
      </c>
      <c r="C16796">
        <v>41</v>
      </c>
      <c r="D16796">
        <v>136</v>
      </c>
      <c r="E16796">
        <v>85740</v>
      </c>
    </row>
    <row r="16797" spans="1:5">
      <c r="A16797" t="s">
        <v>58</v>
      </c>
      <c r="B16797">
        <v>2016</v>
      </c>
      <c r="C16797">
        <v>41</v>
      </c>
      <c r="D16797">
        <v>41</v>
      </c>
      <c r="E16797">
        <v>3111</v>
      </c>
    </row>
    <row r="16798" spans="1:5">
      <c r="A16798" t="s">
        <v>59</v>
      </c>
      <c r="B16798">
        <v>2016</v>
      </c>
      <c r="C16798">
        <v>41</v>
      </c>
      <c r="D16798">
        <v>50</v>
      </c>
      <c r="E16798">
        <v>17951</v>
      </c>
    </row>
    <row r="16799" spans="1:5">
      <c r="A16799" t="s">
        <v>60</v>
      </c>
      <c r="B16799">
        <v>2016</v>
      </c>
      <c r="C16799">
        <v>41</v>
      </c>
      <c r="D16799">
        <v>21</v>
      </c>
      <c r="E16799">
        <v>3791</v>
      </c>
    </row>
    <row r="16800" spans="1:5">
      <c r="A16800" t="s">
        <v>61</v>
      </c>
      <c r="B16800">
        <v>2016</v>
      </c>
      <c r="C16800">
        <v>41</v>
      </c>
      <c r="D16800">
        <v>26</v>
      </c>
      <c r="E16800">
        <v>4647</v>
      </c>
    </row>
    <row r="16801" spans="1:5">
      <c r="A16801" t="s">
        <v>64</v>
      </c>
      <c r="B16801">
        <v>2016</v>
      </c>
      <c r="C16801">
        <v>41</v>
      </c>
      <c r="D16801">
        <v>9</v>
      </c>
      <c r="E16801">
        <v>5129</v>
      </c>
    </row>
    <row r="16802" spans="1:5">
      <c r="A16802" t="s">
        <v>63</v>
      </c>
      <c r="B16802">
        <v>2016</v>
      </c>
      <c r="C16802">
        <v>41</v>
      </c>
      <c r="D16802">
        <v>2</v>
      </c>
      <c r="E16802">
        <v>314</v>
      </c>
    </row>
    <row r="16803" spans="1:5">
      <c r="A16803" t="s">
        <v>62</v>
      </c>
      <c r="B16803">
        <v>2016</v>
      </c>
      <c r="C16803">
        <v>41</v>
      </c>
      <c r="D16803">
        <v>75</v>
      </c>
      <c r="E16803">
        <v>98878</v>
      </c>
    </row>
    <row r="16804" spans="1:5">
      <c r="A16804" t="s">
        <v>6</v>
      </c>
      <c r="B16804">
        <v>2016</v>
      </c>
      <c r="C16804">
        <v>42</v>
      </c>
      <c r="D16804">
        <v>24</v>
      </c>
      <c r="E16804">
        <v>7664</v>
      </c>
    </row>
    <row r="16805" spans="1:5">
      <c r="A16805" t="s">
        <v>12</v>
      </c>
      <c r="B16805">
        <v>2016</v>
      </c>
      <c r="C16805">
        <v>42</v>
      </c>
      <c r="D16805">
        <v>6</v>
      </c>
      <c r="E16805">
        <v>1395</v>
      </c>
    </row>
    <row r="16806" spans="1:5">
      <c r="A16806" t="s">
        <v>13</v>
      </c>
      <c r="B16806">
        <v>2016</v>
      </c>
      <c r="C16806">
        <v>42</v>
      </c>
      <c r="D16806">
        <v>54</v>
      </c>
      <c r="E16806">
        <v>33544</v>
      </c>
    </row>
    <row r="16807" spans="1:5">
      <c r="A16807" t="s">
        <v>14</v>
      </c>
      <c r="B16807">
        <v>2016</v>
      </c>
      <c r="C16807">
        <v>42</v>
      </c>
      <c r="D16807">
        <v>13</v>
      </c>
      <c r="E16807">
        <v>4510</v>
      </c>
    </row>
    <row r="16808" spans="1:5">
      <c r="A16808" t="s">
        <v>15</v>
      </c>
      <c r="B16808">
        <v>2016</v>
      </c>
      <c r="C16808">
        <v>42</v>
      </c>
      <c r="D16808">
        <v>131</v>
      </c>
      <c r="E16808">
        <v>53551</v>
      </c>
    </row>
    <row r="16809" spans="1:5">
      <c r="A16809" t="s">
        <v>16</v>
      </c>
      <c r="B16809">
        <v>2016</v>
      </c>
      <c r="C16809">
        <v>42</v>
      </c>
      <c r="D16809">
        <v>5</v>
      </c>
      <c r="E16809">
        <v>3961</v>
      </c>
    </row>
    <row r="16810" spans="1:5">
      <c r="A16810" t="s">
        <v>17</v>
      </c>
      <c r="B16810">
        <v>2016</v>
      </c>
      <c r="C16810">
        <v>42</v>
      </c>
      <c r="D16810">
        <v>13</v>
      </c>
      <c r="E16810">
        <v>4072</v>
      </c>
    </row>
    <row r="16811" spans="1:5">
      <c r="A16811" t="s">
        <v>18</v>
      </c>
      <c r="B16811">
        <v>2016</v>
      </c>
      <c r="C16811">
        <v>42</v>
      </c>
      <c r="D16811">
        <v>13</v>
      </c>
      <c r="E16811">
        <v>2912</v>
      </c>
    </row>
    <row r="16812" spans="1:5">
      <c r="A16812" t="s">
        <v>19</v>
      </c>
      <c r="B16812">
        <v>2016</v>
      </c>
      <c r="C16812">
        <v>42</v>
      </c>
      <c r="D16812">
        <v>2</v>
      </c>
      <c r="E16812">
        <v>2875</v>
      </c>
    </row>
    <row r="16813" spans="1:5">
      <c r="A16813" t="s">
        <v>20</v>
      </c>
      <c r="B16813">
        <v>2016</v>
      </c>
      <c r="C16813">
        <v>42</v>
      </c>
      <c r="D16813">
        <v>0</v>
      </c>
      <c r="E16813">
        <v>0</v>
      </c>
    </row>
    <row r="16814" spans="1:5">
      <c r="A16814" t="s">
        <v>21</v>
      </c>
      <c r="B16814">
        <v>2016</v>
      </c>
      <c r="C16814">
        <v>42</v>
      </c>
      <c r="D16814">
        <v>55</v>
      </c>
      <c r="E16814">
        <v>56815</v>
      </c>
    </row>
    <row r="16815" spans="1:5">
      <c r="A16815" t="s">
        <v>22</v>
      </c>
      <c r="B16815">
        <v>2016</v>
      </c>
      <c r="C16815">
        <v>42</v>
      </c>
      <c r="D16815">
        <v>16</v>
      </c>
      <c r="E16815">
        <v>1444</v>
      </c>
    </row>
    <row r="16816" spans="1:5">
      <c r="A16816" t="s">
        <v>23</v>
      </c>
      <c r="B16816">
        <v>2016</v>
      </c>
      <c r="C16816">
        <v>42</v>
      </c>
      <c r="D16816">
        <v>7</v>
      </c>
      <c r="E16816">
        <v>1786</v>
      </c>
    </row>
    <row r="16817" spans="1:5">
      <c r="A16817" t="s">
        <v>24</v>
      </c>
      <c r="B16817">
        <v>2016</v>
      </c>
      <c r="C16817">
        <v>42</v>
      </c>
      <c r="D16817">
        <v>77</v>
      </c>
      <c r="E16817">
        <v>49952</v>
      </c>
    </row>
    <row r="16818" spans="1:5">
      <c r="A16818" t="s">
        <v>25</v>
      </c>
      <c r="B16818">
        <v>2016</v>
      </c>
      <c r="C16818">
        <v>42</v>
      </c>
      <c r="D16818">
        <v>28</v>
      </c>
      <c r="E16818">
        <v>6278</v>
      </c>
    </row>
    <row r="16819" spans="1:5">
      <c r="A16819" t="s">
        <v>26</v>
      </c>
      <c r="B16819">
        <v>2016</v>
      </c>
      <c r="C16819">
        <v>42</v>
      </c>
      <c r="D16819">
        <v>10</v>
      </c>
      <c r="E16819">
        <v>3417</v>
      </c>
    </row>
    <row r="16820" spans="1:5">
      <c r="A16820" t="s">
        <v>27</v>
      </c>
      <c r="B16820">
        <v>2016</v>
      </c>
      <c r="C16820">
        <v>42</v>
      </c>
      <c r="D16820">
        <v>33</v>
      </c>
      <c r="E16820">
        <v>7538</v>
      </c>
    </row>
    <row r="16821" spans="1:5">
      <c r="A16821" t="s">
        <v>28</v>
      </c>
      <c r="B16821">
        <v>2016</v>
      </c>
      <c r="C16821">
        <v>42</v>
      </c>
      <c r="D16821">
        <v>32</v>
      </c>
      <c r="E16821">
        <v>26455</v>
      </c>
    </row>
    <row r="16822" spans="1:5">
      <c r="A16822" t="s">
        <v>29</v>
      </c>
      <c r="B16822">
        <v>2016</v>
      </c>
      <c r="C16822">
        <v>42</v>
      </c>
      <c r="D16822">
        <v>78</v>
      </c>
      <c r="E16822">
        <v>46266</v>
      </c>
    </row>
    <row r="16823" spans="1:5">
      <c r="A16823" t="s">
        <v>30</v>
      </c>
      <c r="B16823">
        <v>2016</v>
      </c>
      <c r="C16823">
        <v>42</v>
      </c>
      <c r="D16823">
        <v>28</v>
      </c>
      <c r="E16823">
        <v>5429</v>
      </c>
    </row>
    <row r="16824" spans="1:5">
      <c r="A16824" t="s">
        <v>31</v>
      </c>
      <c r="B16824">
        <v>2016</v>
      </c>
      <c r="C16824">
        <v>42</v>
      </c>
      <c r="D16824">
        <v>42</v>
      </c>
      <c r="E16824">
        <v>9895</v>
      </c>
    </row>
    <row r="16825" spans="1:5">
      <c r="A16825" t="s">
        <v>32</v>
      </c>
      <c r="B16825">
        <v>2016</v>
      </c>
      <c r="C16825">
        <v>42</v>
      </c>
      <c r="D16825">
        <v>46</v>
      </c>
      <c r="E16825">
        <v>29217</v>
      </c>
    </row>
    <row r="16826" spans="1:5">
      <c r="A16826" t="s">
        <v>33</v>
      </c>
      <c r="B16826">
        <v>2016</v>
      </c>
      <c r="C16826">
        <v>42</v>
      </c>
      <c r="D16826">
        <v>72</v>
      </c>
      <c r="E16826">
        <v>24790</v>
      </c>
    </row>
    <row r="16827" spans="1:5">
      <c r="A16827" t="s">
        <v>34</v>
      </c>
      <c r="B16827">
        <v>2016</v>
      </c>
      <c r="C16827">
        <v>42</v>
      </c>
      <c r="D16827">
        <v>21</v>
      </c>
      <c r="E16827">
        <v>5230</v>
      </c>
    </row>
    <row r="16828" spans="1:5">
      <c r="A16828" t="s">
        <v>35</v>
      </c>
      <c r="B16828">
        <v>2016</v>
      </c>
      <c r="C16828">
        <v>42</v>
      </c>
      <c r="D16828">
        <v>49</v>
      </c>
      <c r="E16828">
        <v>18537</v>
      </c>
    </row>
    <row r="16829" spans="1:5">
      <c r="A16829" t="s">
        <v>36</v>
      </c>
      <c r="B16829">
        <v>2016</v>
      </c>
      <c r="C16829">
        <v>42</v>
      </c>
      <c r="D16829">
        <v>19</v>
      </c>
      <c r="E16829">
        <v>8091</v>
      </c>
    </row>
    <row r="16830" spans="1:5">
      <c r="A16830" t="s">
        <v>37</v>
      </c>
      <c r="B16830">
        <v>2016</v>
      </c>
      <c r="C16830">
        <v>42</v>
      </c>
      <c r="D16830">
        <v>9</v>
      </c>
      <c r="E16830">
        <v>3406</v>
      </c>
    </row>
    <row r="16831" spans="1:5">
      <c r="A16831" t="s">
        <v>38</v>
      </c>
      <c r="B16831">
        <v>2016</v>
      </c>
      <c r="C16831">
        <v>42</v>
      </c>
      <c r="D16831">
        <v>15</v>
      </c>
      <c r="E16831">
        <v>3225</v>
      </c>
    </row>
    <row r="16832" spans="1:5">
      <c r="A16832" t="s">
        <v>39</v>
      </c>
      <c r="B16832">
        <v>2016</v>
      </c>
      <c r="C16832">
        <v>42</v>
      </c>
      <c r="D16832">
        <v>38</v>
      </c>
      <c r="E16832">
        <v>17757</v>
      </c>
    </row>
    <row r="16833" spans="1:5">
      <c r="A16833" t="s">
        <v>40</v>
      </c>
      <c r="B16833">
        <v>2016</v>
      </c>
      <c r="C16833">
        <v>42</v>
      </c>
      <c r="D16833">
        <v>19</v>
      </c>
      <c r="E16833">
        <v>4098</v>
      </c>
    </row>
    <row r="16834" spans="1:5">
      <c r="A16834" t="s">
        <v>41</v>
      </c>
      <c r="B16834">
        <v>2016</v>
      </c>
      <c r="C16834">
        <v>42</v>
      </c>
      <c r="D16834">
        <v>21</v>
      </c>
      <c r="E16834">
        <v>15087</v>
      </c>
    </row>
    <row r="16835" spans="1:5">
      <c r="A16835" t="s">
        <v>42</v>
      </c>
      <c r="B16835">
        <v>2016</v>
      </c>
      <c r="C16835">
        <v>42</v>
      </c>
      <c r="D16835">
        <v>27</v>
      </c>
      <c r="E16835">
        <v>11306</v>
      </c>
    </row>
    <row r="16836" spans="1:5">
      <c r="A16836" t="s">
        <v>43</v>
      </c>
      <c r="B16836">
        <v>2016</v>
      </c>
      <c r="C16836">
        <v>42</v>
      </c>
      <c r="D16836">
        <v>65</v>
      </c>
      <c r="E16836">
        <v>15885</v>
      </c>
    </row>
    <row r="16837" spans="1:5">
      <c r="A16837" t="s">
        <v>44</v>
      </c>
      <c r="B16837">
        <v>2016</v>
      </c>
      <c r="C16837">
        <v>42</v>
      </c>
      <c r="D16837">
        <v>45</v>
      </c>
      <c r="E16837">
        <v>16190</v>
      </c>
    </row>
    <row r="16838" spans="1:5">
      <c r="A16838" t="s">
        <v>45</v>
      </c>
      <c r="B16838">
        <v>2016</v>
      </c>
      <c r="C16838">
        <v>42</v>
      </c>
      <c r="D16838">
        <v>9</v>
      </c>
      <c r="E16838">
        <v>1377</v>
      </c>
    </row>
    <row r="16839" spans="1:5">
      <c r="A16839" t="s">
        <v>46</v>
      </c>
      <c r="B16839">
        <v>2016</v>
      </c>
      <c r="C16839">
        <v>42</v>
      </c>
      <c r="D16839">
        <v>72</v>
      </c>
      <c r="E16839">
        <v>21192</v>
      </c>
    </row>
    <row r="16840" spans="1:5">
      <c r="A16840" t="s">
        <v>47</v>
      </c>
      <c r="B16840">
        <v>2016</v>
      </c>
      <c r="C16840">
        <v>42</v>
      </c>
      <c r="D16840">
        <v>17</v>
      </c>
      <c r="E16840">
        <v>3934</v>
      </c>
    </row>
    <row r="16841" spans="1:5">
      <c r="A16841" t="s">
        <v>48</v>
      </c>
      <c r="B16841">
        <v>2016</v>
      </c>
      <c r="C16841">
        <v>42</v>
      </c>
      <c r="D16841">
        <v>19</v>
      </c>
      <c r="E16841">
        <v>5798</v>
      </c>
    </row>
    <row r="16842" spans="1:5">
      <c r="A16842" t="s">
        <v>49</v>
      </c>
      <c r="B16842">
        <v>2016</v>
      </c>
      <c r="C16842">
        <v>42</v>
      </c>
      <c r="D16842">
        <v>59</v>
      </c>
      <c r="E16842">
        <v>16106</v>
      </c>
    </row>
    <row r="16843" spans="1:5">
      <c r="A16843" t="s">
        <v>50</v>
      </c>
      <c r="B16843">
        <v>2016</v>
      </c>
      <c r="C16843">
        <v>42</v>
      </c>
      <c r="D16843">
        <v>17</v>
      </c>
      <c r="E16843">
        <v>5682</v>
      </c>
    </row>
    <row r="16844" spans="1:5">
      <c r="A16844" t="s">
        <v>51</v>
      </c>
      <c r="B16844">
        <v>2016</v>
      </c>
      <c r="C16844">
        <v>42</v>
      </c>
      <c r="D16844">
        <v>15</v>
      </c>
      <c r="E16844">
        <v>5497</v>
      </c>
    </row>
    <row r="16845" spans="1:5">
      <c r="A16845" t="s">
        <v>52</v>
      </c>
      <c r="B16845">
        <v>2016</v>
      </c>
      <c r="C16845">
        <v>42</v>
      </c>
      <c r="D16845">
        <v>33</v>
      </c>
      <c r="E16845">
        <v>8836</v>
      </c>
    </row>
    <row r="16846" spans="1:5">
      <c r="A16846" t="s">
        <v>53</v>
      </c>
      <c r="B16846">
        <v>2016</v>
      </c>
      <c r="C16846">
        <v>42</v>
      </c>
      <c r="D16846">
        <v>51</v>
      </c>
      <c r="E16846">
        <v>9759</v>
      </c>
    </row>
    <row r="16847" spans="1:5">
      <c r="A16847" t="s">
        <v>54</v>
      </c>
      <c r="B16847">
        <v>2016</v>
      </c>
      <c r="C16847">
        <v>42</v>
      </c>
      <c r="D16847">
        <v>114</v>
      </c>
      <c r="E16847">
        <v>29274</v>
      </c>
    </row>
    <row r="16848" spans="1:5">
      <c r="A16848" t="s">
        <v>55</v>
      </c>
      <c r="B16848">
        <v>2016</v>
      </c>
      <c r="C16848">
        <v>42</v>
      </c>
      <c r="D16848">
        <v>37</v>
      </c>
      <c r="E16848">
        <v>18419</v>
      </c>
    </row>
    <row r="16849" spans="1:5">
      <c r="A16849" t="s">
        <v>56</v>
      </c>
      <c r="B16849">
        <v>2016</v>
      </c>
      <c r="C16849">
        <v>42</v>
      </c>
      <c r="D16849">
        <v>9</v>
      </c>
      <c r="E16849">
        <v>2358</v>
      </c>
    </row>
    <row r="16850" spans="1:5">
      <c r="A16850" t="s">
        <v>57</v>
      </c>
      <c r="B16850">
        <v>2016</v>
      </c>
      <c r="C16850">
        <v>42</v>
      </c>
      <c r="D16850">
        <v>137</v>
      </c>
      <c r="E16850">
        <v>93386</v>
      </c>
    </row>
    <row r="16851" spans="1:5">
      <c r="A16851" t="s">
        <v>58</v>
      </c>
      <c r="B16851">
        <v>2016</v>
      </c>
      <c r="C16851">
        <v>42</v>
      </c>
      <c r="D16851">
        <v>46</v>
      </c>
      <c r="E16851">
        <v>5220</v>
      </c>
    </row>
    <row r="16852" spans="1:5">
      <c r="A16852" t="s">
        <v>59</v>
      </c>
      <c r="B16852">
        <v>2016</v>
      </c>
      <c r="C16852">
        <v>42</v>
      </c>
      <c r="D16852">
        <v>49</v>
      </c>
      <c r="E16852">
        <v>33670</v>
      </c>
    </row>
    <row r="16853" spans="1:5">
      <c r="A16853" t="s">
        <v>60</v>
      </c>
      <c r="B16853">
        <v>2016</v>
      </c>
      <c r="C16853">
        <v>42</v>
      </c>
      <c r="D16853">
        <v>22</v>
      </c>
      <c r="E16853">
        <v>3978</v>
      </c>
    </row>
    <row r="16854" spans="1:5">
      <c r="A16854" t="s">
        <v>61</v>
      </c>
      <c r="B16854">
        <v>2016</v>
      </c>
      <c r="C16854">
        <v>42</v>
      </c>
      <c r="D16854">
        <v>23</v>
      </c>
      <c r="E16854">
        <v>4683</v>
      </c>
    </row>
    <row r="16855" spans="1:5">
      <c r="A16855" t="s">
        <v>64</v>
      </c>
      <c r="B16855">
        <v>2016</v>
      </c>
      <c r="C16855">
        <v>42</v>
      </c>
      <c r="D16855">
        <v>9</v>
      </c>
      <c r="E16855">
        <v>5157</v>
      </c>
    </row>
    <row r="16856" spans="1:5">
      <c r="A16856" t="s">
        <v>63</v>
      </c>
      <c r="B16856">
        <v>2016</v>
      </c>
      <c r="C16856">
        <v>42</v>
      </c>
      <c r="D16856">
        <v>2</v>
      </c>
      <c r="E16856">
        <v>363</v>
      </c>
    </row>
    <row r="16857" spans="1:5">
      <c r="A16857" t="s">
        <v>62</v>
      </c>
      <c r="B16857">
        <v>2016</v>
      </c>
      <c r="C16857">
        <v>42</v>
      </c>
      <c r="D16857">
        <v>78</v>
      </c>
      <c r="E16857">
        <v>102851</v>
      </c>
    </row>
    <row r="16858" spans="1:5">
      <c r="A16858" t="s">
        <v>6</v>
      </c>
      <c r="B16858">
        <v>2016</v>
      </c>
      <c r="C16858">
        <v>43</v>
      </c>
      <c r="D16858">
        <v>24</v>
      </c>
      <c r="E16858">
        <v>7698</v>
      </c>
    </row>
    <row r="16859" spans="1:5">
      <c r="A16859" t="s">
        <v>12</v>
      </c>
      <c r="B16859">
        <v>2016</v>
      </c>
      <c r="C16859">
        <v>43</v>
      </c>
      <c r="D16859">
        <v>6</v>
      </c>
      <c r="E16859">
        <v>1470</v>
      </c>
    </row>
    <row r="16860" spans="1:5">
      <c r="A16860" t="s">
        <v>13</v>
      </c>
      <c r="B16860">
        <v>2016</v>
      </c>
      <c r="C16860">
        <v>43</v>
      </c>
      <c r="D16860">
        <v>47</v>
      </c>
      <c r="E16860">
        <v>25845</v>
      </c>
    </row>
    <row r="16861" spans="1:5">
      <c r="A16861" t="s">
        <v>14</v>
      </c>
      <c r="B16861">
        <v>2016</v>
      </c>
      <c r="C16861">
        <v>43</v>
      </c>
      <c r="D16861">
        <v>12</v>
      </c>
      <c r="E16861">
        <v>4766</v>
      </c>
    </row>
    <row r="16862" spans="1:5">
      <c r="A16862" t="s">
        <v>15</v>
      </c>
      <c r="B16862">
        <v>2016</v>
      </c>
      <c r="C16862">
        <v>43</v>
      </c>
      <c r="D16862">
        <v>130</v>
      </c>
      <c r="E16862">
        <v>54665</v>
      </c>
    </row>
    <row r="16863" spans="1:5">
      <c r="A16863" t="s">
        <v>16</v>
      </c>
      <c r="B16863">
        <v>2016</v>
      </c>
      <c r="C16863">
        <v>43</v>
      </c>
      <c r="D16863">
        <v>6</v>
      </c>
      <c r="E16863">
        <v>3972</v>
      </c>
    </row>
    <row r="16864" spans="1:5">
      <c r="A16864" t="s">
        <v>17</v>
      </c>
      <c r="B16864">
        <v>2016</v>
      </c>
      <c r="C16864">
        <v>43</v>
      </c>
      <c r="D16864">
        <v>15</v>
      </c>
      <c r="E16864">
        <v>4277</v>
      </c>
    </row>
    <row r="16865" spans="1:5">
      <c r="A16865" t="s">
        <v>18</v>
      </c>
      <c r="B16865">
        <v>2016</v>
      </c>
      <c r="C16865">
        <v>43</v>
      </c>
      <c r="D16865">
        <v>13</v>
      </c>
      <c r="E16865">
        <v>2841</v>
      </c>
    </row>
    <row r="16866" spans="1:5">
      <c r="A16866" t="s">
        <v>19</v>
      </c>
      <c r="B16866">
        <v>2016</v>
      </c>
      <c r="C16866">
        <v>43</v>
      </c>
      <c r="D16866">
        <v>2</v>
      </c>
      <c r="E16866">
        <v>2891</v>
      </c>
    </row>
    <row r="16867" spans="1:5">
      <c r="A16867" t="s">
        <v>20</v>
      </c>
      <c r="B16867">
        <v>2016</v>
      </c>
      <c r="C16867">
        <v>43</v>
      </c>
      <c r="D16867">
        <v>0</v>
      </c>
      <c r="E16867">
        <v>0</v>
      </c>
    </row>
    <row r="16868" spans="1:5">
      <c r="A16868" t="s">
        <v>21</v>
      </c>
      <c r="B16868">
        <v>2016</v>
      </c>
      <c r="C16868">
        <v>43</v>
      </c>
      <c r="D16868">
        <v>55</v>
      </c>
      <c r="E16868">
        <v>55019</v>
      </c>
    </row>
    <row r="16869" spans="1:5">
      <c r="A16869" t="s">
        <v>22</v>
      </c>
      <c r="B16869">
        <v>2016</v>
      </c>
      <c r="C16869">
        <v>43</v>
      </c>
      <c r="D16869">
        <v>16</v>
      </c>
      <c r="E16869">
        <v>1291</v>
      </c>
    </row>
    <row r="16870" spans="1:5">
      <c r="A16870" t="s">
        <v>23</v>
      </c>
      <c r="B16870">
        <v>2016</v>
      </c>
      <c r="C16870">
        <v>43</v>
      </c>
      <c r="D16870">
        <v>8</v>
      </c>
      <c r="E16870">
        <v>1895</v>
      </c>
    </row>
    <row r="16871" spans="1:5">
      <c r="A16871" t="s">
        <v>24</v>
      </c>
      <c r="B16871">
        <v>2016</v>
      </c>
      <c r="C16871">
        <v>43</v>
      </c>
      <c r="D16871">
        <v>80</v>
      </c>
      <c r="E16871">
        <v>48249</v>
      </c>
    </row>
    <row r="16872" spans="1:5">
      <c r="A16872" t="s">
        <v>25</v>
      </c>
      <c r="B16872">
        <v>2016</v>
      </c>
      <c r="C16872">
        <v>43</v>
      </c>
      <c r="D16872">
        <v>27</v>
      </c>
      <c r="E16872">
        <v>6796</v>
      </c>
    </row>
    <row r="16873" spans="1:5">
      <c r="A16873" t="s">
        <v>26</v>
      </c>
      <c r="B16873">
        <v>2016</v>
      </c>
      <c r="C16873">
        <v>43</v>
      </c>
      <c r="D16873">
        <v>11</v>
      </c>
      <c r="E16873">
        <v>4156</v>
      </c>
    </row>
    <row r="16874" spans="1:5">
      <c r="A16874" t="s">
        <v>27</v>
      </c>
      <c r="B16874">
        <v>2016</v>
      </c>
      <c r="C16874">
        <v>43</v>
      </c>
      <c r="D16874">
        <v>34</v>
      </c>
      <c r="E16874">
        <v>7533</v>
      </c>
    </row>
    <row r="16875" spans="1:5">
      <c r="A16875" t="s">
        <v>28</v>
      </c>
      <c r="B16875">
        <v>2016</v>
      </c>
      <c r="C16875">
        <v>43</v>
      </c>
      <c r="D16875">
        <v>34</v>
      </c>
      <c r="E16875">
        <v>25504</v>
      </c>
    </row>
    <row r="16876" spans="1:5">
      <c r="A16876" t="s">
        <v>29</v>
      </c>
      <c r="B16876">
        <v>2016</v>
      </c>
      <c r="C16876">
        <v>43</v>
      </c>
      <c r="D16876">
        <v>80</v>
      </c>
      <c r="E16876">
        <v>49052</v>
      </c>
    </row>
    <row r="16877" spans="1:5">
      <c r="A16877" t="s">
        <v>30</v>
      </c>
      <c r="B16877">
        <v>2016</v>
      </c>
      <c r="C16877">
        <v>43</v>
      </c>
      <c r="D16877">
        <v>28</v>
      </c>
      <c r="E16877">
        <v>5227</v>
      </c>
    </row>
    <row r="16878" spans="1:5">
      <c r="A16878" t="s">
        <v>31</v>
      </c>
      <c r="B16878">
        <v>2016</v>
      </c>
      <c r="C16878">
        <v>43</v>
      </c>
      <c r="D16878">
        <v>42</v>
      </c>
      <c r="E16878">
        <v>9761</v>
      </c>
    </row>
    <row r="16879" spans="1:5">
      <c r="A16879" t="s">
        <v>32</v>
      </c>
      <c r="B16879">
        <v>2016</v>
      </c>
      <c r="C16879">
        <v>43</v>
      </c>
      <c r="D16879">
        <v>46</v>
      </c>
      <c r="E16879">
        <v>29999</v>
      </c>
    </row>
    <row r="16880" spans="1:5">
      <c r="A16880" t="s">
        <v>33</v>
      </c>
      <c r="B16880">
        <v>2016</v>
      </c>
      <c r="C16880">
        <v>43</v>
      </c>
      <c r="D16880">
        <v>73</v>
      </c>
      <c r="E16880">
        <v>24693</v>
      </c>
    </row>
    <row r="16881" spans="1:5">
      <c r="A16881" t="s">
        <v>34</v>
      </c>
      <c r="B16881">
        <v>2016</v>
      </c>
      <c r="C16881">
        <v>43</v>
      </c>
      <c r="D16881">
        <v>20</v>
      </c>
      <c r="E16881">
        <v>4736</v>
      </c>
    </row>
    <row r="16882" spans="1:5">
      <c r="A16882" t="s">
        <v>35</v>
      </c>
      <c r="B16882">
        <v>2016</v>
      </c>
      <c r="C16882">
        <v>43</v>
      </c>
      <c r="D16882">
        <v>49</v>
      </c>
      <c r="E16882">
        <v>19629</v>
      </c>
    </row>
    <row r="16883" spans="1:5">
      <c r="A16883" t="s">
        <v>36</v>
      </c>
      <c r="B16883">
        <v>2016</v>
      </c>
      <c r="C16883">
        <v>43</v>
      </c>
      <c r="D16883">
        <v>20</v>
      </c>
      <c r="E16883">
        <v>8556</v>
      </c>
    </row>
    <row r="16884" spans="1:5">
      <c r="A16884" t="s">
        <v>37</v>
      </c>
      <c r="B16884">
        <v>2016</v>
      </c>
      <c r="C16884">
        <v>43</v>
      </c>
      <c r="D16884">
        <v>9</v>
      </c>
      <c r="E16884">
        <v>3521</v>
      </c>
    </row>
    <row r="16885" spans="1:5">
      <c r="A16885" t="s">
        <v>38</v>
      </c>
      <c r="B16885">
        <v>2016</v>
      </c>
      <c r="C16885">
        <v>43</v>
      </c>
      <c r="D16885">
        <v>14</v>
      </c>
      <c r="E16885">
        <v>3173</v>
      </c>
    </row>
    <row r="16886" spans="1:5">
      <c r="A16886" t="s">
        <v>39</v>
      </c>
      <c r="B16886">
        <v>2016</v>
      </c>
      <c r="C16886">
        <v>43</v>
      </c>
      <c r="D16886">
        <v>38</v>
      </c>
      <c r="E16886">
        <v>17534</v>
      </c>
    </row>
    <row r="16887" spans="1:5">
      <c r="A16887" t="s">
        <v>40</v>
      </c>
      <c r="B16887">
        <v>2016</v>
      </c>
      <c r="C16887">
        <v>43</v>
      </c>
      <c r="D16887">
        <v>20</v>
      </c>
      <c r="E16887">
        <v>4213</v>
      </c>
    </row>
    <row r="16888" spans="1:5">
      <c r="A16888" t="s">
        <v>41</v>
      </c>
      <c r="B16888">
        <v>2016</v>
      </c>
      <c r="C16888">
        <v>43</v>
      </c>
      <c r="D16888">
        <v>22</v>
      </c>
      <c r="E16888">
        <v>15375</v>
      </c>
    </row>
    <row r="16889" spans="1:5">
      <c r="A16889" t="s">
        <v>42</v>
      </c>
      <c r="B16889">
        <v>2016</v>
      </c>
      <c r="C16889">
        <v>43</v>
      </c>
      <c r="D16889">
        <v>27</v>
      </c>
      <c r="E16889">
        <v>11093</v>
      </c>
    </row>
    <row r="16890" spans="1:5">
      <c r="A16890" t="s">
        <v>43</v>
      </c>
      <c r="B16890">
        <v>2016</v>
      </c>
      <c r="C16890">
        <v>43</v>
      </c>
      <c r="D16890">
        <v>67</v>
      </c>
      <c r="E16890">
        <v>16243</v>
      </c>
    </row>
    <row r="16891" spans="1:5">
      <c r="A16891" t="s">
        <v>44</v>
      </c>
      <c r="B16891">
        <v>2016</v>
      </c>
      <c r="C16891">
        <v>43</v>
      </c>
      <c r="D16891">
        <v>44</v>
      </c>
      <c r="E16891">
        <v>17269</v>
      </c>
    </row>
    <row r="16892" spans="1:5">
      <c r="A16892" t="s">
        <v>45</v>
      </c>
      <c r="B16892">
        <v>2016</v>
      </c>
      <c r="C16892">
        <v>43</v>
      </c>
      <c r="D16892">
        <v>8</v>
      </c>
      <c r="E16892">
        <v>1138</v>
      </c>
    </row>
    <row r="16893" spans="1:5">
      <c r="A16893" t="s">
        <v>46</v>
      </c>
      <c r="B16893">
        <v>2016</v>
      </c>
      <c r="C16893">
        <v>43</v>
      </c>
      <c r="D16893">
        <v>74</v>
      </c>
      <c r="E16893">
        <v>20973</v>
      </c>
    </row>
    <row r="16894" spans="1:5">
      <c r="A16894" t="s">
        <v>47</v>
      </c>
      <c r="B16894">
        <v>2016</v>
      </c>
      <c r="C16894">
        <v>43</v>
      </c>
      <c r="D16894">
        <v>22</v>
      </c>
      <c r="E16894">
        <v>5086</v>
      </c>
    </row>
    <row r="16895" spans="1:5">
      <c r="A16895" t="s">
        <v>48</v>
      </c>
      <c r="B16895">
        <v>2016</v>
      </c>
      <c r="C16895">
        <v>43</v>
      </c>
      <c r="D16895">
        <v>21</v>
      </c>
      <c r="E16895">
        <v>6016</v>
      </c>
    </row>
    <row r="16896" spans="1:5">
      <c r="A16896" t="s">
        <v>49</v>
      </c>
      <c r="B16896">
        <v>2016</v>
      </c>
      <c r="C16896">
        <v>43</v>
      </c>
      <c r="D16896">
        <v>58</v>
      </c>
      <c r="E16896">
        <v>15308</v>
      </c>
    </row>
    <row r="16897" spans="1:5">
      <c r="A16897" t="s">
        <v>50</v>
      </c>
      <c r="B16897">
        <v>2016</v>
      </c>
      <c r="C16897">
        <v>43</v>
      </c>
      <c r="D16897">
        <v>17</v>
      </c>
      <c r="E16897">
        <v>5386</v>
      </c>
    </row>
    <row r="16898" spans="1:5">
      <c r="A16898" t="s">
        <v>51</v>
      </c>
      <c r="B16898">
        <v>2016</v>
      </c>
      <c r="C16898">
        <v>43</v>
      </c>
      <c r="D16898">
        <v>15</v>
      </c>
      <c r="E16898">
        <v>5347</v>
      </c>
    </row>
    <row r="16899" spans="1:5">
      <c r="A16899" t="s">
        <v>52</v>
      </c>
      <c r="B16899">
        <v>2016</v>
      </c>
      <c r="C16899">
        <v>43</v>
      </c>
      <c r="D16899">
        <v>33</v>
      </c>
      <c r="E16899">
        <v>8804</v>
      </c>
    </row>
    <row r="16900" spans="1:5">
      <c r="A16900" t="s">
        <v>53</v>
      </c>
      <c r="B16900">
        <v>2016</v>
      </c>
      <c r="C16900">
        <v>43</v>
      </c>
      <c r="D16900">
        <v>52</v>
      </c>
      <c r="E16900">
        <v>10636</v>
      </c>
    </row>
    <row r="16901" spans="1:5">
      <c r="A16901" t="s">
        <v>54</v>
      </c>
      <c r="B16901">
        <v>2016</v>
      </c>
      <c r="C16901">
        <v>43</v>
      </c>
      <c r="D16901">
        <v>114</v>
      </c>
      <c r="E16901">
        <v>28558</v>
      </c>
    </row>
    <row r="16902" spans="1:5">
      <c r="A16902" t="s">
        <v>55</v>
      </c>
      <c r="B16902">
        <v>2016</v>
      </c>
      <c r="C16902">
        <v>43</v>
      </c>
      <c r="D16902">
        <v>40</v>
      </c>
      <c r="E16902">
        <v>24091</v>
      </c>
    </row>
    <row r="16903" spans="1:5">
      <c r="A16903" t="s">
        <v>56</v>
      </c>
      <c r="B16903">
        <v>2016</v>
      </c>
      <c r="C16903">
        <v>43</v>
      </c>
      <c r="D16903">
        <v>9</v>
      </c>
      <c r="E16903">
        <v>2381</v>
      </c>
    </row>
    <row r="16904" spans="1:5">
      <c r="A16904" t="s">
        <v>57</v>
      </c>
      <c r="B16904">
        <v>2016</v>
      </c>
      <c r="C16904">
        <v>43</v>
      </c>
      <c r="D16904">
        <v>137</v>
      </c>
      <c r="E16904">
        <v>90236</v>
      </c>
    </row>
    <row r="16905" spans="1:5">
      <c r="A16905" t="s">
        <v>58</v>
      </c>
      <c r="B16905">
        <v>2016</v>
      </c>
      <c r="C16905">
        <v>43</v>
      </c>
      <c r="D16905">
        <v>47</v>
      </c>
      <c r="E16905">
        <v>5321</v>
      </c>
    </row>
    <row r="16906" spans="1:5">
      <c r="A16906" t="s">
        <v>59</v>
      </c>
      <c r="B16906">
        <v>2016</v>
      </c>
      <c r="C16906">
        <v>43</v>
      </c>
      <c r="D16906">
        <v>47</v>
      </c>
      <c r="E16906">
        <v>30279</v>
      </c>
    </row>
    <row r="16907" spans="1:5">
      <c r="A16907" t="s">
        <v>60</v>
      </c>
      <c r="B16907">
        <v>2016</v>
      </c>
      <c r="C16907">
        <v>43</v>
      </c>
      <c r="D16907">
        <v>23</v>
      </c>
      <c r="E16907">
        <v>3994</v>
      </c>
    </row>
    <row r="16908" spans="1:5">
      <c r="A16908" t="s">
        <v>61</v>
      </c>
      <c r="B16908">
        <v>2016</v>
      </c>
      <c r="C16908">
        <v>43</v>
      </c>
      <c r="D16908">
        <v>26</v>
      </c>
      <c r="E16908">
        <v>4830</v>
      </c>
    </row>
    <row r="16909" spans="1:5">
      <c r="A16909" t="s">
        <v>64</v>
      </c>
      <c r="B16909">
        <v>2016</v>
      </c>
      <c r="C16909">
        <v>43</v>
      </c>
      <c r="D16909">
        <v>8</v>
      </c>
      <c r="E16909">
        <v>4927</v>
      </c>
    </row>
    <row r="16910" spans="1:5">
      <c r="A16910" t="s">
        <v>63</v>
      </c>
      <c r="B16910">
        <v>2016</v>
      </c>
      <c r="C16910">
        <v>43</v>
      </c>
      <c r="D16910">
        <v>2</v>
      </c>
      <c r="E16910">
        <v>352</v>
      </c>
    </row>
    <row r="16911" spans="1:5">
      <c r="A16911" t="s">
        <v>62</v>
      </c>
      <c r="B16911">
        <v>2016</v>
      </c>
      <c r="C16911">
        <v>43</v>
      </c>
      <c r="D16911">
        <v>82</v>
      </c>
      <c r="E16911">
        <v>97838</v>
      </c>
    </row>
    <row r="16912" spans="1:5">
      <c r="A16912" t="s">
        <v>6</v>
      </c>
      <c r="B16912">
        <v>2016</v>
      </c>
      <c r="C16912">
        <v>44</v>
      </c>
      <c r="D16912">
        <v>25</v>
      </c>
      <c r="E16912">
        <v>7885</v>
      </c>
    </row>
    <row r="16913" spans="1:5">
      <c r="A16913" t="s">
        <v>12</v>
      </c>
      <c r="B16913">
        <v>2016</v>
      </c>
      <c r="C16913">
        <v>44</v>
      </c>
      <c r="D16913">
        <v>6</v>
      </c>
      <c r="E16913">
        <v>1499</v>
      </c>
    </row>
    <row r="16914" spans="1:5">
      <c r="A16914" t="s">
        <v>13</v>
      </c>
      <c r="B16914">
        <v>2016</v>
      </c>
      <c r="C16914">
        <v>44</v>
      </c>
      <c r="D16914">
        <v>47</v>
      </c>
      <c r="E16914">
        <v>19978</v>
      </c>
    </row>
    <row r="16915" spans="1:5">
      <c r="A16915" t="s">
        <v>14</v>
      </c>
      <c r="B16915">
        <v>2016</v>
      </c>
      <c r="C16915">
        <v>44</v>
      </c>
      <c r="D16915">
        <v>12</v>
      </c>
      <c r="E16915">
        <v>4677</v>
      </c>
    </row>
    <row r="16916" spans="1:5">
      <c r="A16916" t="s">
        <v>15</v>
      </c>
      <c r="B16916">
        <v>2016</v>
      </c>
      <c r="C16916">
        <v>44</v>
      </c>
      <c r="D16916">
        <v>132</v>
      </c>
      <c r="E16916">
        <v>53864</v>
      </c>
    </row>
    <row r="16917" spans="1:5">
      <c r="A16917" t="s">
        <v>16</v>
      </c>
      <c r="B16917">
        <v>2016</v>
      </c>
      <c r="C16917">
        <v>44</v>
      </c>
      <c r="D16917">
        <v>6</v>
      </c>
      <c r="E16917">
        <v>3863</v>
      </c>
    </row>
    <row r="16918" spans="1:5">
      <c r="A16918" t="s">
        <v>17</v>
      </c>
      <c r="B16918">
        <v>2016</v>
      </c>
      <c r="C16918">
        <v>44</v>
      </c>
      <c r="D16918">
        <v>15</v>
      </c>
      <c r="E16918">
        <v>4188</v>
      </c>
    </row>
    <row r="16919" spans="1:5">
      <c r="A16919" t="s">
        <v>18</v>
      </c>
      <c r="B16919">
        <v>2016</v>
      </c>
      <c r="C16919">
        <v>44</v>
      </c>
      <c r="D16919">
        <v>13</v>
      </c>
      <c r="E16919">
        <v>2730</v>
      </c>
    </row>
    <row r="16920" spans="1:5">
      <c r="A16920" t="s">
        <v>19</v>
      </c>
      <c r="B16920">
        <v>2016</v>
      </c>
      <c r="C16920">
        <v>44</v>
      </c>
      <c r="D16920">
        <v>2</v>
      </c>
      <c r="E16920">
        <v>2769</v>
      </c>
    </row>
    <row r="16921" spans="1:5">
      <c r="A16921" t="s">
        <v>20</v>
      </c>
      <c r="B16921">
        <v>2016</v>
      </c>
      <c r="C16921">
        <v>44</v>
      </c>
      <c r="D16921">
        <v>0</v>
      </c>
      <c r="E16921">
        <v>0</v>
      </c>
    </row>
    <row r="16922" spans="1:5">
      <c r="A16922" t="s">
        <v>21</v>
      </c>
      <c r="B16922">
        <v>2016</v>
      </c>
      <c r="C16922">
        <v>44</v>
      </c>
      <c r="D16922">
        <v>55</v>
      </c>
      <c r="E16922">
        <v>56334</v>
      </c>
    </row>
    <row r="16923" spans="1:5">
      <c r="A16923" t="s">
        <v>22</v>
      </c>
      <c r="B16923">
        <v>2016</v>
      </c>
      <c r="C16923">
        <v>44</v>
      </c>
      <c r="D16923">
        <v>15</v>
      </c>
      <c r="E16923">
        <v>1303</v>
      </c>
    </row>
    <row r="16924" spans="1:5">
      <c r="A16924" t="s">
        <v>23</v>
      </c>
      <c r="B16924">
        <v>2016</v>
      </c>
      <c r="C16924">
        <v>44</v>
      </c>
      <c r="D16924">
        <v>7</v>
      </c>
      <c r="E16924">
        <v>1954</v>
      </c>
    </row>
    <row r="16925" spans="1:5">
      <c r="A16925" t="s">
        <v>24</v>
      </c>
      <c r="B16925">
        <v>2016</v>
      </c>
      <c r="C16925">
        <v>44</v>
      </c>
      <c r="D16925">
        <v>75</v>
      </c>
      <c r="E16925">
        <v>48388</v>
      </c>
    </row>
    <row r="16926" spans="1:5">
      <c r="A16926" t="s">
        <v>25</v>
      </c>
      <c r="B16926">
        <v>2016</v>
      </c>
      <c r="C16926">
        <v>44</v>
      </c>
      <c r="D16926">
        <v>27</v>
      </c>
      <c r="E16926">
        <v>6622</v>
      </c>
    </row>
    <row r="16927" spans="1:5">
      <c r="A16927" t="s">
        <v>26</v>
      </c>
      <c r="B16927">
        <v>2016</v>
      </c>
      <c r="C16927">
        <v>44</v>
      </c>
      <c r="D16927">
        <v>10</v>
      </c>
      <c r="E16927">
        <v>3394</v>
      </c>
    </row>
    <row r="16928" spans="1:5">
      <c r="A16928" t="s">
        <v>27</v>
      </c>
      <c r="B16928">
        <v>2016</v>
      </c>
      <c r="C16928">
        <v>44</v>
      </c>
      <c r="D16928">
        <v>32</v>
      </c>
      <c r="E16928">
        <v>7126</v>
      </c>
    </row>
    <row r="16929" spans="1:5">
      <c r="A16929" t="s">
        <v>28</v>
      </c>
      <c r="B16929">
        <v>2016</v>
      </c>
      <c r="C16929">
        <v>44</v>
      </c>
      <c r="D16929">
        <v>33</v>
      </c>
      <c r="E16929">
        <v>24875</v>
      </c>
    </row>
    <row r="16930" spans="1:5">
      <c r="A16930" t="s">
        <v>29</v>
      </c>
      <c r="B16930">
        <v>2016</v>
      </c>
      <c r="C16930">
        <v>44</v>
      </c>
      <c r="D16930">
        <v>75</v>
      </c>
      <c r="E16930">
        <v>47932</v>
      </c>
    </row>
    <row r="16931" spans="1:5">
      <c r="A16931" t="s">
        <v>30</v>
      </c>
      <c r="B16931">
        <v>2016</v>
      </c>
      <c r="C16931">
        <v>44</v>
      </c>
      <c r="D16931">
        <v>28</v>
      </c>
      <c r="E16931">
        <v>5381</v>
      </c>
    </row>
    <row r="16932" spans="1:5">
      <c r="A16932" t="s">
        <v>31</v>
      </c>
      <c r="B16932">
        <v>2016</v>
      </c>
      <c r="C16932">
        <v>44</v>
      </c>
      <c r="D16932">
        <v>42</v>
      </c>
      <c r="E16932">
        <v>9248</v>
      </c>
    </row>
    <row r="16933" spans="1:5">
      <c r="A16933" t="s">
        <v>32</v>
      </c>
      <c r="B16933">
        <v>2016</v>
      </c>
      <c r="C16933">
        <v>44</v>
      </c>
      <c r="D16933">
        <v>46</v>
      </c>
      <c r="E16933">
        <v>29980</v>
      </c>
    </row>
    <row r="16934" spans="1:5">
      <c r="A16934" t="s">
        <v>33</v>
      </c>
      <c r="B16934">
        <v>2016</v>
      </c>
      <c r="C16934">
        <v>44</v>
      </c>
      <c r="D16934">
        <v>73</v>
      </c>
      <c r="E16934">
        <v>24881</v>
      </c>
    </row>
    <row r="16935" spans="1:5">
      <c r="A16935" t="s">
        <v>34</v>
      </c>
      <c r="B16935">
        <v>2016</v>
      </c>
      <c r="C16935">
        <v>44</v>
      </c>
      <c r="D16935">
        <v>22</v>
      </c>
      <c r="E16935">
        <v>7836</v>
      </c>
    </row>
    <row r="16936" spans="1:5">
      <c r="A16936" t="s">
        <v>35</v>
      </c>
      <c r="B16936">
        <v>2016</v>
      </c>
      <c r="C16936">
        <v>44</v>
      </c>
      <c r="D16936">
        <v>50</v>
      </c>
      <c r="E16936">
        <v>18992</v>
      </c>
    </row>
    <row r="16937" spans="1:5">
      <c r="A16937" t="s">
        <v>36</v>
      </c>
      <c r="B16937">
        <v>2016</v>
      </c>
      <c r="C16937">
        <v>44</v>
      </c>
      <c r="D16937">
        <v>20</v>
      </c>
      <c r="E16937">
        <v>8638</v>
      </c>
    </row>
    <row r="16938" spans="1:5">
      <c r="A16938" t="s">
        <v>37</v>
      </c>
      <c r="B16938">
        <v>2016</v>
      </c>
      <c r="C16938">
        <v>44</v>
      </c>
      <c r="D16938">
        <v>9</v>
      </c>
      <c r="E16938">
        <v>3544</v>
      </c>
    </row>
    <row r="16939" spans="1:5">
      <c r="A16939" t="s">
        <v>38</v>
      </c>
      <c r="B16939">
        <v>2016</v>
      </c>
      <c r="C16939">
        <v>44</v>
      </c>
      <c r="D16939">
        <v>15</v>
      </c>
      <c r="E16939">
        <v>3363</v>
      </c>
    </row>
    <row r="16940" spans="1:5">
      <c r="A16940" t="s">
        <v>39</v>
      </c>
      <c r="B16940">
        <v>2016</v>
      </c>
      <c r="C16940">
        <v>44</v>
      </c>
      <c r="D16940">
        <v>37</v>
      </c>
      <c r="E16940">
        <v>18227</v>
      </c>
    </row>
    <row r="16941" spans="1:5">
      <c r="A16941" t="s">
        <v>40</v>
      </c>
      <c r="B16941">
        <v>2016</v>
      </c>
      <c r="C16941">
        <v>44</v>
      </c>
      <c r="D16941">
        <v>19</v>
      </c>
      <c r="E16941">
        <v>3767</v>
      </c>
    </row>
    <row r="16942" spans="1:5">
      <c r="A16942" t="s">
        <v>41</v>
      </c>
      <c r="B16942">
        <v>2016</v>
      </c>
      <c r="C16942">
        <v>44</v>
      </c>
      <c r="D16942">
        <v>22</v>
      </c>
      <c r="E16942">
        <v>15437</v>
      </c>
    </row>
    <row r="16943" spans="1:5">
      <c r="A16943" t="s">
        <v>42</v>
      </c>
      <c r="B16943">
        <v>2016</v>
      </c>
      <c r="C16943">
        <v>44</v>
      </c>
      <c r="D16943">
        <v>27</v>
      </c>
      <c r="E16943">
        <v>10358</v>
      </c>
    </row>
    <row r="16944" spans="1:5">
      <c r="A16944" t="s">
        <v>43</v>
      </c>
      <c r="B16944">
        <v>2016</v>
      </c>
      <c r="C16944">
        <v>44</v>
      </c>
      <c r="D16944">
        <v>71</v>
      </c>
      <c r="E16944">
        <v>16122</v>
      </c>
    </row>
    <row r="16945" spans="1:5">
      <c r="A16945" t="s">
        <v>44</v>
      </c>
      <c r="B16945">
        <v>2016</v>
      </c>
      <c r="C16945">
        <v>44</v>
      </c>
      <c r="D16945">
        <v>47</v>
      </c>
      <c r="E16945">
        <v>18014</v>
      </c>
    </row>
    <row r="16946" spans="1:5">
      <c r="A16946" t="s">
        <v>45</v>
      </c>
      <c r="B16946">
        <v>2016</v>
      </c>
      <c r="C16946">
        <v>44</v>
      </c>
      <c r="D16946">
        <v>7</v>
      </c>
      <c r="E16946">
        <v>1069</v>
      </c>
    </row>
    <row r="16947" spans="1:5">
      <c r="A16947" t="s">
        <v>46</v>
      </c>
      <c r="B16947">
        <v>2016</v>
      </c>
      <c r="C16947">
        <v>44</v>
      </c>
      <c r="D16947">
        <v>72</v>
      </c>
      <c r="E16947">
        <v>21380</v>
      </c>
    </row>
    <row r="16948" spans="1:5">
      <c r="A16948" t="s">
        <v>47</v>
      </c>
      <c r="B16948">
        <v>2016</v>
      </c>
      <c r="C16948">
        <v>44</v>
      </c>
      <c r="D16948">
        <v>24</v>
      </c>
      <c r="E16948">
        <v>5514</v>
      </c>
    </row>
    <row r="16949" spans="1:5">
      <c r="A16949" t="s">
        <v>48</v>
      </c>
      <c r="B16949">
        <v>2016</v>
      </c>
      <c r="C16949">
        <v>44</v>
      </c>
      <c r="D16949">
        <v>22</v>
      </c>
      <c r="E16949">
        <v>6332</v>
      </c>
    </row>
    <row r="16950" spans="1:5">
      <c r="A16950" t="s">
        <v>49</v>
      </c>
      <c r="B16950">
        <v>2016</v>
      </c>
      <c r="C16950">
        <v>44</v>
      </c>
      <c r="D16950">
        <v>58</v>
      </c>
      <c r="E16950">
        <v>15884</v>
      </c>
    </row>
    <row r="16951" spans="1:5">
      <c r="A16951" t="s">
        <v>50</v>
      </c>
      <c r="B16951">
        <v>2016</v>
      </c>
      <c r="C16951">
        <v>44</v>
      </c>
      <c r="D16951">
        <v>17</v>
      </c>
      <c r="E16951">
        <v>5442</v>
      </c>
    </row>
    <row r="16952" spans="1:5">
      <c r="A16952" t="s">
        <v>51</v>
      </c>
      <c r="B16952">
        <v>2016</v>
      </c>
      <c r="C16952">
        <v>44</v>
      </c>
      <c r="D16952">
        <v>14</v>
      </c>
      <c r="E16952">
        <v>5202</v>
      </c>
    </row>
    <row r="16953" spans="1:5">
      <c r="A16953" t="s">
        <v>52</v>
      </c>
      <c r="B16953">
        <v>2016</v>
      </c>
      <c r="C16953">
        <v>44</v>
      </c>
      <c r="D16953">
        <v>33</v>
      </c>
      <c r="E16953">
        <v>7842</v>
      </c>
    </row>
    <row r="16954" spans="1:5">
      <c r="A16954" t="s">
        <v>53</v>
      </c>
      <c r="B16954">
        <v>2016</v>
      </c>
      <c r="C16954">
        <v>44</v>
      </c>
      <c r="D16954">
        <v>50</v>
      </c>
      <c r="E16954">
        <v>10189</v>
      </c>
    </row>
    <row r="16955" spans="1:5">
      <c r="A16955" t="s">
        <v>54</v>
      </c>
      <c r="B16955">
        <v>2016</v>
      </c>
      <c r="C16955">
        <v>44</v>
      </c>
      <c r="D16955">
        <v>112</v>
      </c>
      <c r="E16955">
        <v>28878</v>
      </c>
    </row>
    <row r="16956" spans="1:5">
      <c r="A16956" t="s">
        <v>55</v>
      </c>
      <c r="B16956">
        <v>2016</v>
      </c>
      <c r="C16956">
        <v>44</v>
      </c>
      <c r="D16956">
        <v>41</v>
      </c>
      <c r="E16956">
        <v>23339</v>
      </c>
    </row>
    <row r="16957" spans="1:5">
      <c r="A16957" t="s">
        <v>56</v>
      </c>
      <c r="B16957">
        <v>2016</v>
      </c>
      <c r="C16957">
        <v>44</v>
      </c>
      <c r="D16957">
        <v>9</v>
      </c>
      <c r="E16957">
        <v>2192</v>
      </c>
    </row>
    <row r="16958" spans="1:5">
      <c r="A16958" t="s">
        <v>57</v>
      </c>
      <c r="B16958">
        <v>2016</v>
      </c>
      <c r="C16958">
        <v>44</v>
      </c>
      <c r="D16958">
        <v>139</v>
      </c>
      <c r="E16958">
        <v>91575</v>
      </c>
    </row>
    <row r="16959" spans="1:5">
      <c r="A16959" t="s">
        <v>58</v>
      </c>
      <c r="B16959">
        <v>2016</v>
      </c>
      <c r="C16959">
        <v>44</v>
      </c>
      <c r="D16959">
        <v>48</v>
      </c>
      <c r="E16959">
        <v>5080</v>
      </c>
    </row>
    <row r="16960" spans="1:5">
      <c r="A16960" t="s">
        <v>59</v>
      </c>
      <c r="B16960">
        <v>2016</v>
      </c>
      <c r="C16960">
        <v>44</v>
      </c>
      <c r="D16960">
        <v>48</v>
      </c>
      <c r="E16960">
        <v>25132</v>
      </c>
    </row>
    <row r="16961" spans="1:5">
      <c r="A16961" t="s">
        <v>60</v>
      </c>
      <c r="B16961">
        <v>2016</v>
      </c>
      <c r="C16961">
        <v>44</v>
      </c>
      <c r="D16961">
        <v>23</v>
      </c>
      <c r="E16961">
        <v>4178</v>
      </c>
    </row>
    <row r="16962" spans="1:5">
      <c r="A16962" t="s">
        <v>61</v>
      </c>
      <c r="B16962">
        <v>2016</v>
      </c>
      <c r="C16962">
        <v>44</v>
      </c>
      <c r="D16962">
        <v>26</v>
      </c>
      <c r="E16962">
        <v>4665</v>
      </c>
    </row>
    <row r="16963" spans="1:5">
      <c r="A16963" t="s">
        <v>64</v>
      </c>
      <c r="B16963">
        <v>2016</v>
      </c>
      <c r="C16963">
        <v>44</v>
      </c>
      <c r="D16963">
        <v>7</v>
      </c>
      <c r="E16963">
        <v>3688</v>
      </c>
    </row>
    <row r="16964" spans="1:5">
      <c r="A16964" t="s">
        <v>63</v>
      </c>
      <c r="B16964">
        <v>2016</v>
      </c>
      <c r="C16964">
        <v>44</v>
      </c>
      <c r="D16964">
        <v>1</v>
      </c>
      <c r="E16964">
        <v>349</v>
      </c>
    </row>
    <row r="16965" spans="1:5">
      <c r="A16965" t="s">
        <v>62</v>
      </c>
      <c r="B16965">
        <v>2016</v>
      </c>
      <c r="C16965">
        <v>44</v>
      </c>
      <c r="D16965">
        <v>79</v>
      </c>
      <c r="E16965">
        <v>101041</v>
      </c>
    </row>
    <row r="16966" spans="1:5">
      <c r="A16966" t="s">
        <v>6</v>
      </c>
      <c r="B16966">
        <v>2016</v>
      </c>
      <c r="C16966">
        <v>45</v>
      </c>
      <c r="D16966">
        <v>25</v>
      </c>
      <c r="E16966">
        <v>7924</v>
      </c>
    </row>
    <row r="16967" spans="1:5">
      <c r="A16967" t="s">
        <v>12</v>
      </c>
      <c r="B16967">
        <v>2016</v>
      </c>
      <c r="C16967">
        <v>45</v>
      </c>
      <c r="D16967">
        <v>6</v>
      </c>
      <c r="E16967">
        <v>1620</v>
      </c>
    </row>
    <row r="16968" spans="1:5">
      <c r="A16968" t="s">
        <v>13</v>
      </c>
      <c r="B16968">
        <v>2016</v>
      </c>
      <c r="C16968">
        <v>45</v>
      </c>
      <c r="D16968">
        <v>46</v>
      </c>
      <c r="E16968">
        <v>23723</v>
      </c>
    </row>
    <row r="16969" spans="1:5">
      <c r="A16969" t="s">
        <v>14</v>
      </c>
      <c r="B16969">
        <v>2016</v>
      </c>
      <c r="C16969">
        <v>45</v>
      </c>
      <c r="D16969">
        <v>12</v>
      </c>
      <c r="E16969">
        <v>4668</v>
      </c>
    </row>
    <row r="16970" spans="1:5">
      <c r="A16970" t="s">
        <v>15</v>
      </c>
      <c r="B16970">
        <v>2016</v>
      </c>
      <c r="C16970">
        <v>45</v>
      </c>
      <c r="D16970">
        <v>136</v>
      </c>
      <c r="E16970">
        <v>53923</v>
      </c>
    </row>
    <row r="16971" spans="1:5">
      <c r="A16971" t="s">
        <v>16</v>
      </c>
      <c r="B16971">
        <v>2016</v>
      </c>
      <c r="C16971">
        <v>45</v>
      </c>
      <c r="D16971">
        <v>7</v>
      </c>
      <c r="E16971">
        <v>3934</v>
      </c>
    </row>
    <row r="16972" spans="1:5">
      <c r="A16972" t="s">
        <v>17</v>
      </c>
      <c r="B16972">
        <v>2016</v>
      </c>
      <c r="C16972">
        <v>45</v>
      </c>
      <c r="D16972">
        <v>17</v>
      </c>
      <c r="E16972">
        <v>4534</v>
      </c>
    </row>
    <row r="16973" spans="1:5">
      <c r="A16973" t="s">
        <v>18</v>
      </c>
      <c r="B16973">
        <v>2016</v>
      </c>
      <c r="C16973">
        <v>45</v>
      </c>
      <c r="D16973">
        <v>13</v>
      </c>
      <c r="E16973">
        <v>2783</v>
      </c>
    </row>
    <row r="16974" spans="1:5">
      <c r="A16974" t="s">
        <v>19</v>
      </c>
      <c r="B16974">
        <v>2016</v>
      </c>
      <c r="C16974">
        <v>45</v>
      </c>
      <c r="D16974">
        <v>2</v>
      </c>
      <c r="E16974">
        <v>2745</v>
      </c>
    </row>
    <row r="16975" spans="1:5">
      <c r="A16975" t="s">
        <v>20</v>
      </c>
      <c r="B16975">
        <v>2016</v>
      </c>
      <c r="C16975">
        <v>45</v>
      </c>
      <c r="D16975">
        <v>0</v>
      </c>
      <c r="E16975">
        <v>0</v>
      </c>
    </row>
    <row r="16976" spans="1:5">
      <c r="A16976" t="s">
        <v>21</v>
      </c>
      <c r="B16976">
        <v>2016</v>
      </c>
      <c r="C16976">
        <v>45</v>
      </c>
      <c r="D16976">
        <v>56</v>
      </c>
      <c r="E16976">
        <v>55332</v>
      </c>
    </row>
    <row r="16977" spans="1:5">
      <c r="A16977" t="s">
        <v>22</v>
      </c>
      <c r="B16977">
        <v>2016</v>
      </c>
      <c r="C16977">
        <v>45</v>
      </c>
      <c r="D16977">
        <v>15</v>
      </c>
      <c r="E16977">
        <v>1096</v>
      </c>
    </row>
    <row r="16978" spans="1:5">
      <c r="A16978" t="s">
        <v>23</v>
      </c>
      <c r="B16978">
        <v>2016</v>
      </c>
      <c r="C16978">
        <v>45</v>
      </c>
      <c r="D16978">
        <v>8</v>
      </c>
      <c r="E16978">
        <v>1961</v>
      </c>
    </row>
    <row r="16979" spans="1:5">
      <c r="A16979" t="s">
        <v>24</v>
      </c>
      <c r="B16979">
        <v>2016</v>
      </c>
      <c r="C16979">
        <v>45</v>
      </c>
      <c r="D16979">
        <v>80</v>
      </c>
      <c r="E16979">
        <v>46592</v>
      </c>
    </row>
    <row r="16980" spans="1:5">
      <c r="A16980" t="s">
        <v>25</v>
      </c>
      <c r="B16980">
        <v>2016</v>
      </c>
      <c r="C16980">
        <v>45</v>
      </c>
      <c r="D16980">
        <v>26</v>
      </c>
      <c r="E16980">
        <v>6476</v>
      </c>
    </row>
    <row r="16981" spans="1:5">
      <c r="A16981" t="s">
        <v>26</v>
      </c>
      <c r="B16981">
        <v>2016</v>
      </c>
      <c r="C16981">
        <v>45</v>
      </c>
      <c r="D16981">
        <v>11</v>
      </c>
      <c r="E16981">
        <v>4197</v>
      </c>
    </row>
    <row r="16982" spans="1:5">
      <c r="A16982" t="s">
        <v>27</v>
      </c>
      <c r="B16982">
        <v>2016</v>
      </c>
      <c r="C16982">
        <v>45</v>
      </c>
      <c r="D16982">
        <v>32</v>
      </c>
      <c r="E16982">
        <v>7261</v>
      </c>
    </row>
    <row r="16983" spans="1:5">
      <c r="A16983" t="s">
        <v>28</v>
      </c>
      <c r="B16983">
        <v>2016</v>
      </c>
      <c r="C16983">
        <v>45</v>
      </c>
      <c r="D16983">
        <v>33</v>
      </c>
      <c r="E16983">
        <v>25019</v>
      </c>
    </row>
    <row r="16984" spans="1:5">
      <c r="A16984" t="s">
        <v>29</v>
      </c>
      <c r="B16984">
        <v>2016</v>
      </c>
      <c r="C16984">
        <v>45</v>
      </c>
      <c r="D16984">
        <v>74</v>
      </c>
      <c r="E16984">
        <v>41410</v>
      </c>
    </row>
    <row r="16985" spans="1:5">
      <c r="A16985" t="s">
        <v>30</v>
      </c>
      <c r="B16985">
        <v>2016</v>
      </c>
      <c r="C16985">
        <v>45</v>
      </c>
      <c r="D16985">
        <v>29</v>
      </c>
      <c r="E16985">
        <v>5539</v>
      </c>
    </row>
    <row r="16986" spans="1:5">
      <c r="A16986" t="s">
        <v>31</v>
      </c>
      <c r="B16986">
        <v>2016</v>
      </c>
      <c r="C16986">
        <v>45</v>
      </c>
      <c r="D16986">
        <v>42</v>
      </c>
      <c r="E16986">
        <v>9419</v>
      </c>
    </row>
    <row r="16987" spans="1:5">
      <c r="A16987" t="s">
        <v>32</v>
      </c>
      <c r="B16987">
        <v>2016</v>
      </c>
      <c r="C16987">
        <v>45</v>
      </c>
      <c r="D16987">
        <v>45</v>
      </c>
      <c r="E16987">
        <v>30910</v>
      </c>
    </row>
    <row r="16988" spans="1:5">
      <c r="A16988" t="s">
        <v>33</v>
      </c>
      <c r="B16988">
        <v>2016</v>
      </c>
      <c r="C16988">
        <v>45</v>
      </c>
      <c r="D16988">
        <v>70</v>
      </c>
      <c r="E16988">
        <v>23858</v>
      </c>
    </row>
    <row r="16989" spans="1:5">
      <c r="A16989" t="s">
        <v>34</v>
      </c>
      <c r="B16989">
        <v>2016</v>
      </c>
      <c r="C16989">
        <v>45</v>
      </c>
      <c r="D16989">
        <v>22</v>
      </c>
      <c r="E16989">
        <v>7420</v>
      </c>
    </row>
    <row r="16990" spans="1:5">
      <c r="A16990" t="s">
        <v>35</v>
      </c>
      <c r="B16990">
        <v>2016</v>
      </c>
      <c r="C16990">
        <v>45</v>
      </c>
      <c r="D16990">
        <v>49</v>
      </c>
      <c r="E16990">
        <v>19242</v>
      </c>
    </row>
    <row r="16991" spans="1:5">
      <c r="A16991" t="s">
        <v>36</v>
      </c>
      <c r="B16991">
        <v>2016</v>
      </c>
      <c r="C16991">
        <v>45</v>
      </c>
      <c r="D16991">
        <v>20</v>
      </c>
      <c r="E16991">
        <v>7918</v>
      </c>
    </row>
    <row r="16992" spans="1:5">
      <c r="A16992" t="s">
        <v>37</v>
      </c>
      <c r="B16992">
        <v>2016</v>
      </c>
      <c r="C16992">
        <v>45</v>
      </c>
      <c r="D16992">
        <v>9</v>
      </c>
      <c r="E16992">
        <v>2787</v>
      </c>
    </row>
    <row r="16993" spans="1:5">
      <c r="A16993" t="s">
        <v>38</v>
      </c>
      <c r="B16993">
        <v>2016</v>
      </c>
      <c r="C16993">
        <v>45</v>
      </c>
      <c r="D16993">
        <v>14</v>
      </c>
      <c r="E16993">
        <v>3419</v>
      </c>
    </row>
    <row r="16994" spans="1:5">
      <c r="A16994" t="s">
        <v>39</v>
      </c>
      <c r="B16994">
        <v>2016</v>
      </c>
      <c r="C16994">
        <v>45</v>
      </c>
      <c r="D16994">
        <v>35</v>
      </c>
      <c r="E16994">
        <v>17530</v>
      </c>
    </row>
    <row r="16995" spans="1:5">
      <c r="A16995" t="s">
        <v>40</v>
      </c>
      <c r="B16995">
        <v>2016</v>
      </c>
      <c r="C16995">
        <v>45</v>
      </c>
      <c r="D16995">
        <v>21</v>
      </c>
      <c r="E16995">
        <v>4119</v>
      </c>
    </row>
    <row r="16996" spans="1:5">
      <c r="A16996" t="s">
        <v>41</v>
      </c>
      <c r="B16996">
        <v>2016</v>
      </c>
      <c r="C16996">
        <v>45</v>
      </c>
      <c r="D16996">
        <v>20</v>
      </c>
      <c r="E16996">
        <v>13686</v>
      </c>
    </row>
    <row r="16997" spans="1:5">
      <c r="A16997" t="s">
        <v>42</v>
      </c>
      <c r="B16997">
        <v>2016</v>
      </c>
      <c r="C16997">
        <v>45</v>
      </c>
      <c r="D16997">
        <v>28</v>
      </c>
      <c r="E16997">
        <v>11178</v>
      </c>
    </row>
    <row r="16998" spans="1:5">
      <c r="A16998" t="s">
        <v>43</v>
      </c>
      <c r="B16998">
        <v>2016</v>
      </c>
      <c r="C16998">
        <v>45</v>
      </c>
      <c r="D16998">
        <v>69</v>
      </c>
      <c r="E16998">
        <v>15806</v>
      </c>
    </row>
    <row r="16999" spans="1:5">
      <c r="A16999" t="s">
        <v>44</v>
      </c>
      <c r="B16999">
        <v>2016</v>
      </c>
      <c r="C16999">
        <v>45</v>
      </c>
      <c r="D16999">
        <v>47</v>
      </c>
      <c r="E16999">
        <v>17343</v>
      </c>
    </row>
    <row r="17000" spans="1:5">
      <c r="A17000" t="s">
        <v>45</v>
      </c>
      <c r="B17000">
        <v>2016</v>
      </c>
      <c r="C17000">
        <v>45</v>
      </c>
      <c r="D17000">
        <v>7</v>
      </c>
      <c r="E17000">
        <v>1261</v>
      </c>
    </row>
    <row r="17001" spans="1:5">
      <c r="A17001" t="s">
        <v>46</v>
      </c>
      <c r="B17001">
        <v>2016</v>
      </c>
      <c r="C17001">
        <v>45</v>
      </c>
      <c r="D17001">
        <v>69</v>
      </c>
      <c r="E17001">
        <v>18260</v>
      </c>
    </row>
    <row r="17002" spans="1:5">
      <c r="A17002" t="s">
        <v>47</v>
      </c>
      <c r="B17002">
        <v>2016</v>
      </c>
      <c r="C17002">
        <v>45</v>
      </c>
      <c r="D17002">
        <v>20</v>
      </c>
      <c r="E17002">
        <v>4825</v>
      </c>
    </row>
    <row r="17003" spans="1:5">
      <c r="A17003" t="s">
        <v>48</v>
      </c>
      <c r="B17003">
        <v>2016</v>
      </c>
      <c r="C17003">
        <v>45</v>
      </c>
      <c r="D17003">
        <v>22</v>
      </c>
      <c r="E17003">
        <v>5968</v>
      </c>
    </row>
    <row r="17004" spans="1:5">
      <c r="A17004" t="s">
        <v>49</v>
      </c>
      <c r="B17004">
        <v>2016</v>
      </c>
      <c r="C17004">
        <v>45</v>
      </c>
      <c r="D17004">
        <v>58</v>
      </c>
      <c r="E17004">
        <v>15842</v>
      </c>
    </row>
    <row r="17005" spans="1:5">
      <c r="A17005" t="s">
        <v>50</v>
      </c>
      <c r="B17005">
        <v>2016</v>
      </c>
      <c r="C17005">
        <v>45</v>
      </c>
      <c r="D17005">
        <v>17</v>
      </c>
      <c r="E17005">
        <v>5087</v>
      </c>
    </row>
    <row r="17006" spans="1:5">
      <c r="A17006" t="s">
        <v>51</v>
      </c>
      <c r="B17006">
        <v>2016</v>
      </c>
      <c r="C17006">
        <v>45</v>
      </c>
      <c r="D17006">
        <v>13</v>
      </c>
      <c r="E17006">
        <v>4961</v>
      </c>
    </row>
    <row r="17007" spans="1:5">
      <c r="A17007" t="s">
        <v>52</v>
      </c>
      <c r="B17007">
        <v>2016</v>
      </c>
      <c r="C17007">
        <v>45</v>
      </c>
      <c r="D17007">
        <v>34</v>
      </c>
      <c r="E17007">
        <v>8808</v>
      </c>
    </row>
    <row r="17008" spans="1:5">
      <c r="A17008" t="s">
        <v>53</v>
      </c>
      <c r="B17008">
        <v>2016</v>
      </c>
      <c r="C17008">
        <v>45</v>
      </c>
      <c r="D17008">
        <v>52</v>
      </c>
      <c r="E17008">
        <v>9227</v>
      </c>
    </row>
    <row r="17009" spans="1:5">
      <c r="A17009" t="s">
        <v>54</v>
      </c>
      <c r="B17009">
        <v>2016</v>
      </c>
      <c r="C17009">
        <v>45</v>
      </c>
      <c r="D17009">
        <v>116</v>
      </c>
      <c r="E17009">
        <v>29111</v>
      </c>
    </row>
    <row r="17010" spans="1:5">
      <c r="A17010" t="s">
        <v>55</v>
      </c>
      <c r="B17010">
        <v>2016</v>
      </c>
      <c r="C17010">
        <v>45</v>
      </c>
      <c r="D17010">
        <v>41</v>
      </c>
      <c r="E17010">
        <v>24098</v>
      </c>
    </row>
    <row r="17011" spans="1:5">
      <c r="A17011" t="s">
        <v>56</v>
      </c>
      <c r="B17011">
        <v>2016</v>
      </c>
      <c r="C17011">
        <v>45</v>
      </c>
      <c r="D17011">
        <v>9</v>
      </c>
      <c r="E17011">
        <v>2389</v>
      </c>
    </row>
    <row r="17012" spans="1:5">
      <c r="A17012" t="s">
        <v>57</v>
      </c>
      <c r="B17012">
        <v>2016</v>
      </c>
      <c r="C17012">
        <v>45</v>
      </c>
      <c r="D17012">
        <v>137</v>
      </c>
      <c r="E17012">
        <v>88783</v>
      </c>
    </row>
    <row r="17013" spans="1:5">
      <c r="A17013" t="s">
        <v>58</v>
      </c>
      <c r="B17013">
        <v>2016</v>
      </c>
      <c r="C17013">
        <v>45</v>
      </c>
      <c r="D17013">
        <v>38</v>
      </c>
      <c r="E17013">
        <v>4651</v>
      </c>
    </row>
    <row r="17014" spans="1:5">
      <c r="A17014" t="s">
        <v>59</v>
      </c>
      <c r="B17014">
        <v>2016</v>
      </c>
      <c r="C17014">
        <v>45</v>
      </c>
      <c r="D17014">
        <v>50</v>
      </c>
      <c r="E17014">
        <v>25551</v>
      </c>
    </row>
    <row r="17015" spans="1:5">
      <c r="A17015" t="s">
        <v>60</v>
      </c>
      <c r="B17015">
        <v>2016</v>
      </c>
      <c r="C17015">
        <v>45</v>
      </c>
      <c r="D17015">
        <v>22</v>
      </c>
      <c r="E17015">
        <v>3858</v>
      </c>
    </row>
    <row r="17016" spans="1:5">
      <c r="A17016" t="s">
        <v>61</v>
      </c>
      <c r="B17016">
        <v>2016</v>
      </c>
      <c r="C17016">
        <v>45</v>
      </c>
      <c r="D17016">
        <v>24</v>
      </c>
      <c r="E17016">
        <v>4282</v>
      </c>
    </row>
    <row r="17017" spans="1:5">
      <c r="A17017" t="s">
        <v>64</v>
      </c>
      <c r="B17017">
        <v>2016</v>
      </c>
      <c r="C17017">
        <v>45</v>
      </c>
      <c r="D17017">
        <v>8</v>
      </c>
      <c r="E17017">
        <v>4971</v>
      </c>
    </row>
    <row r="17018" spans="1:5">
      <c r="A17018" t="s">
        <v>63</v>
      </c>
      <c r="B17018">
        <v>2016</v>
      </c>
      <c r="C17018">
        <v>45</v>
      </c>
      <c r="D17018">
        <v>1</v>
      </c>
      <c r="E17018">
        <v>378</v>
      </c>
    </row>
    <row r="17019" spans="1:5">
      <c r="A17019" t="s">
        <v>62</v>
      </c>
      <c r="B17019">
        <v>2016</v>
      </c>
      <c r="C17019">
        <v>45</v>
      </c>
      <c r="D17019">
        <v>78</v>
      </c>
      <c r="E17019">
        <v>98996</v>
      </c>
    </row>
    <row r="17020" spans="1:5">
      <c r="A17020" t="s">
        <v>6</v>
      </c>
      <c r="B17020">
        <v>2016</v>
      </c>
      <c r="C17020">
        <v>46</v>
      </c>
      <c r="D17020">
        <v>21</v>
      </c>
      <c r="E17020">
        <v>7879</v>
      </c>
    </row>
    <row r="17021" spans="1:5">
      <c r="A17021" t="s">
        <v>12</v>
      </c>
      <c r="B17021">
        <v>2016</v>
      </c>
      <c r="C17021">
        <v>46</v>
      </c>
      <c r="D17021">
        <v>6</v>
      </c>
      <c r="E17021">
        <v>1605</v>
      </c>
    </row>
    <row r="17022" spans="1:5">
      <c r="A17022" t="s">
        <v>13</v>
      </c>
      <c r="B17022">
        <v>2016</v>
      </c>
      <c r="C17022">
        <v>46</v>
      </c>
      <c r="D17022">
        <v>55</v>
      </c>
      <c r="E17022">
        <v>28005</v>
      </c>
    </row>
    <row r="17023" spans="1:5">
      <c r="A17023" t="s">
        <v>14</v>
      </c>
      <c r="B17023">
        <v>2016</v>
      </c>
      <c r="C17023">
        <v>46</v>
      </c>
      <c r="D17023">
        <v>12</v>
      </c>
      <c r="E17023">
        <v>4594</v>
      </c>
    </row>
    <row r="17024" spans="1:5">
      <c r="A17024" t="s">
        <v>15</v>
      </c>
      <c r="B17024">
        <v>2016</v>
      </c>
      <c r="C17024">
        <v>46</v>
      </c>
      <c r="D17024">
        <v>133</v>
      </c>
      <c r="E17024">
        <v>55887</v>
      </c>
    </row>
    <row r="17025" spans="1:5">
      <c r="A17025" t="s">
        <v>16</v>
      </c>
      <c r="B17025">
        <v>2016</v>
      </c>
      <c r="C17025">
        <v>46</v>
      </c>
      <c r="D17025">
        <v>7</v>
      </c>
      <c r="E17025">
        <v>3921</v>
      </c>
    </row>
    <row r="17026" spans="1:5">
      <c r="A17026" t="s">
        <v>17</v>
      </c>
      <c r="B17026">
        <v>2016</v>
      </c>
      <c r="C17026">
        <v>46</v>
      </c>
      <c r="D17026">
        <v>18</v>
      </c>
      <c r="E17026">
        <v>4256</v>
      </c>
    </row>
    <row r="17027" spans="1:5">
      <c r="A17027" t="s">
        <v>18</v>
      </c>
      <c r="B17027">
        <v>2016</v>
      </c>
      <c r="C17027">
        <v>46</v>
      </c>
      <c r="D17027">
        <v>13</v>
      </c>
      <c r="E17027">
        <v>2895</v>
      </c>
    </row>
    <row r="17028" spans="1:5">
      <c r="A17028" t="s">
        <v>19</v>
      </c>
      <c r="B17028">
        <v>2016</v>
      </c>
      <c r="C17028">
        <v>46</v>
      </c>
      <c r="D17028">
        <v>2</v>
      </c>
      <c r="E17028">
        <v>2451</v>
      </c>
    </row>
    <row r="17029" spans="1:5">
      <c r="A17029" t="s">
        <v>20</v>
      </c>
      <c r="B17029">
        <v>2016</v>
      </c>
      <c r="C17029">
        <v>46</v>
      </c>
      <c r="D17029">
        <v>0</v>
      </c>
      <c r="E17029">
        <v>0</v>
      </c>
    </row>
    <row r="17030" spans="1:5">
      <c r="A17030" t="s">
        <v>21</v>
      </c>
      <c r="B17030">
        <v>2016</v>
      </c>
      <c r="C17030">
        <v>46</v>
      </c>
      <c r="D17030">
        <v>56</v>
      </c>
      <c r="E17030">
        <v>56126</v>
      </c>
    </row>
    <row r="17031" spans="1:5">
      <c r="A17031" t="s">
        <v>22</v>
      </c>
      <c r="B17031">
        <v>2016</v>
      </c>
      <c r="C17031">
        <v>46</v>
      </c>
      <c r="D17031">
        <v>16</v>
      </c>
      <c r="E17031">
        <v>1420</v>
      </c>
    </row>
    <row r="17032" spans="1:5">
      <c r="A17032" t="s">
        <v>23</v>
      </c>
      <c r="B17032">
        <v>2016</v>
      </c>
      <c r="C17032">
        <v>46</v>
      </c>
      <c r="D17032">
        <v>8</v>
      </c>
      <c r="E17032">
        <v>1924</v>
      </c>
    </row>
    <row r="17033" spans="1:5">
      <c r="A17033" t="s">
        <v>24</v>
      </c>
      <c r="B17033">
        <v>2016</v>
      </c>
      <c r="C17033">
        <v>46</v>
      </c>
      <c r="D17033">
        <v>78</v>
      </c>
      <c r="E17033">
        <v>48074</v>
      </c>
    </row>
    <row r="17034" spans="1:5">
      <c r="A17034" t="s">
        <v>25</v>
      </c>
      <c r="B17034">
        <v>2016</v>
      </c>
      <c r="C17034">
        <v>46</v>
      </c>
      <c r="D17034">
        <v>26</v>
      </c>
      <c r="E17034">
        <v>6423</v>
      </c>
    </row>
    <row r="17035" spans="1:5">
      <c r="A17035" t="s">
        <v>26</v>
      </c>
      <c r="B17035">
        <v>2016</v>
      </c>
      <c r="C17035">
        <v>46</v>
      </c>
      <c r="D17035">
        <v>10</v>
      </c>
      <c r="E17035">
        <v>3477</v>
      </c>
    </row>
    <row r="17036" spans="1:5">
      <c r="A17036" t="s">
        <v>27</v>
      </c>
      <c r="B17036">
        <v>2016</v>
      </c>
      <c r="C17036">
        <v>46</v>
      </c>
      <c r="D17036">
        <v>29</v>
      </c>
      <c r="E17036">
        <v>6799</v>
      </c>
    </row>
    <row r="17037" spans="1:5">
      <c r="A17037" t="s">
        <v>28</v>
      </c>
      <c r="B17037">
        <v>2016</v>
      </c>
      <c r="C17037">
        <v>46</v>
      </c>
      <c r="D17037">
        <v>31</v>
      </c>
      <c r="E17037">
        <v>22028</v>
      </c>
    </row>
    <row r="17038" spans="1:5">
      <c r="A17038" t="s">
        <v>29</v>
      </c>
      <c r="B17038">
        <v>2016</v>
      </c>
      <c r="C17038">
        <v>46</v>
      </c>
      <c r="D17038">
        <v>79</v>
      </c>
      <c r="E17038">
        <v>46596</v>
      </c>
    </row>
    <row r="17039" spans="1:5">
      <c r="A17039" t="s">
        <v>30</v>
      </c>
      <c r="B17039">
        <v>2016</v>
      </c>
      <c r="C17039">
        <v>46</v>
      </c>
      <c r="D17039">
        <v>29</v>
      </c>
      <c r="E17039">
        <v>5650</v>
      </c>
    </row>
    <row r="17040" spans="1:5">
      <c r="A17040" t="s">
        <v>31</v>
      </c>
      <c r="B17040">
        <v>2016</v>
      </c>
      <c r="C17040">
        <v>46</v>
      </c>
      <c r="D17040">
        <v>41</v>
      </c>
      <c r="E17040">
        <v>10122</v>
      </c>
    </row>
    <row r="17041" spans="1:5">
      <c r="A17041" t="s">
        <v>32</v>
      </c>
      <c r="B17041">
        <v>2016</v>
      </c>
      <c r="C17041">
        <v>46</v>
      </c>
      <c r="D17041">
        <v>44</v>
      </c>
      <c r="E17041">
        <v>31597</v>
      </c>
    </row>
    <row r="17042" spans="1:5">
      <c r="A17042" t="s">
        <v>33</v>
      </c>
      <c r="B17042">
        <v>2016</v>
      </c>
      <c r="C17042">
        <v>46</v>
      </c>
      <c r="D17042">
        <v>74</v>
      </c>
      <c r="E17042">
        <v>24237</v>
      </c>
    </row>
    <row r="17043" spans="1:5">
      <c r="A17043" t="s">
        <v>34</v>
      </c>
      <c r="B17043">
        <v>2016</v>
      </c>
      <c r="C17043">
        <v>46</v>
      </c>
      <c r="D17043">
        <v>20</v>
      </c>
      <c r="E17043">
        <v>6389</v>
      </c>
    </row>
    <row r="17044" spans="1:5">
      <c r="A17044" t="s">
        <v>35</v>
      </c>
      <c r="B17044">
        <v>2016</v>
      </c>
      <c r="C17044">
        <v>46</v>
      </c>
      <c r="D17044">
        <v>49</v>
      </c>
      <c r="E17044">
        <v>16066</v>
      </c>
    </row>
    <row r="17045" spans="1:5">
      <c r="A17045" t="s">
        <v>36</v>
      </c>
      <c r="B17045">
        <v>2016</v>
      </c>
      <c r="C17045">
        <v>46</v>
      </c>
      <c r="D17045">
        <v>21</v>
      </c>
      <c r="E17045">
        <v>8538</v>
      </c>
    </row>
    <row r="17046" spans="1:5">
      <c r="A17046" t="s">
        <v>37</v>
      </c>
      <c r="B17046">
        <v>2016</v>
      </c>
      <c r="C17046">
        <v>46</v>
      </c>
      <c r="D17046">
        <v>8</v>
      </c>
      <c r="E17046">
        <v>3428</v>
      </c>
    </row>
    <row r="17047" spans="1:5">
      <c r="A17047" t="s">
        <v>38</v>
      </c>
      <c r="B17047">
        <v>2016</v>
      </c>
      <c r="C17047">
        <v>46</v>
      </c>
      <c r="D17047">
        <v>15</v>
      </c>
      <c r="E17047">
        <v>3173</v>
      </c>
    </row>
    <row r="17048" spans="1:5">
      <c r="A17048" t="s">
        <v>39</v>
      </c>
      <c r="B17048">
        <v>2016</v>
      </c>
      <c r="C17048">
        <v>46</v>
      </c>
      <c r="D17048">
        <v>36</v>
      </c>
      <c r="E17048">
        <v>18132</v>
      </c>
    </row>
    <row r="17049" spans="1:5">
      <c r="A17049" t="s">
        <v>40</v>
      </c>
      <c r="B17049">
        <v>2016</v>
      </c>
      <c r="C17049">
        <v>46</v>
      </c>
      <c r="D17049">
        <v>20</v>
      </c>
      <c r="E17049">
        <v>4239</v>
      </c>
    </row>
    <row r="17050" spans="1:5">
      <c r="A17050" t="s">
        <v>41</v>
      </c>
      <c r="B17050">
        <v>2016</v>
      </c>
      <c r="C17050">
        <v>46</v>
      </c>
      <c r="D17050">
        <v>24</v>
      </c>
      <c r="E17050">
        <v>15909</v>
      </c>
    </row>
    <row r="17051" spans="1:5">
      <c r="A17051" t="s">
        <v>42</v>
      </c>
      <c r="B17051">
        <v>2016</v>
      </c>
      <c r="C17051">
        <v>46</v>
      </c>
      <c r="D17051">
        <v>27</v>
      </c>
      <c r="E17051">
        <v>11715</v>
      </c>
    </row>
    <row r="17052" spans="1:5">
      <c r="A17052" t="s">
        <v>43</v>
      </c>
      <c r="B17052">
        <v>2016</v>
      </c>
      <c r="C17052">
        <v>46</v>
      </c>
      <c r="D17052">
        <v>70</v>
      </c>
      <c r="E17052">
        <v>16235</v>
      </c>
    </row>
    <row r="17053" spans="1:5">
      <c r="A17053" t="s">
        <v>44</v>
      </c>
      <c r="B17053">
        <v>2016</v>
      </c>
      <c r="C17053">
        <v>46</v>
      </c>
      <c r="D17053">
        <v>45</v>
      </c>
      <c r="E17053">
        <v>16777</v>
      </c>
    </row>
    <row r="17054" spans="1:5">
      <c r="A17054" t="s">
        <v>45</v>
      </c>
      <c r="B17054">
        <v>2016</v>
      </c>
      <c r="C17054">
        <v>46</v>
      </c>
      <c r="D17054">
        <v>9</v>
      </c>
      <c r="E17054">
        <v>1608</v>
      </c>
    </row>
    <row r="17055" spans="1:5">
      <c r="A17055" t="s">
        <v>46</v>
      </c>
      <c r="B17055">
        <v>2016</v>
      </c>
      <c r="C17055">
        <v>46</v>
      </c>
      <c r="D17055">
        <v>70</v>
      </c>
      <c r="E17055">
        <v>20556</v>
      </c>
    </row>
    <row r="17056" spans="1:5">
      <c r="A17056" t="s">
        <v>47</v>
      </c>
      <c r="B17056">
        <v>2016</v>
      </c>
      <c r="C17056">
        <v>46</v>
      </c>
      <c r="D17056">
        <v>19</v>
      </c>
      <c r="E17056">
        <v>4657</v>
      </c>
    </row>
    <row r="17057" spans="1:5">
      <c r="A17057" t="s">
        <v>48</v>
      </c>
      <c r="B17057">
        <v>2016</v>
      </c>
      <c r="C17057">
        <v>46</v>
      </c>
      <c r="D17057">
        <v>20</v>
      </c>
      <c r="E17057">
        <v>5689</v>
      </c>
    </row>
    <row r="17058" spans="1:5">
      <c r="A17058" t="s">
        <v>49</v>
      </c>
      <c r="B17058">
        <v>2016</v>
      </c>
      <c r="C17058">
        <v>46</v>
      </c>
      <c r="D17058">
        <v>56</v>
      </c>
      <c r="E17058">
        <v>14907</v>
      </c>
    </row>
    <row r="17059" spans="1:5">
      <c r="A17059" t="s">
        <v>50</v>
      </c>
      <c r="B17059">
        <v>2016</v>
      </c>
      <c r="C17059">
        <v>46</v>
      </c>
      <c r="D17059">
        <v>17</v>
      </c>
      <c r="E17059">
        <v>5723</v>
      </c>
    </row>
    <row r="17060" spans="1:5">
      <c r="A17060" t="s">
        <v>51</v>
      </c>
      <c r="B17060">
        <v>2016</v>
      </c>
      <c r="C17060">
        <v>46</v>
      </c>
      <c r="D17060">
        <v>14</v>
      </c>
      <c r="E17060">
        <v>6459</v>
      </c>
    </row>
    <row r="17061" spans="1:5">
      <c r="A17061" t="s">
        <v>52</v>
      </c>
      <c r="B17061">
        <v>2016</v>
      </c>
      <c r="C17061">
        <v>46</v>
      </c>
      <c r="D17061">
        <v>34</v>
      </c>
      <c r="E17061">
        <v>8508</v>
      </c>
    </row>
    <row r="17062" spans="1:5">
      <c r="A17062" t="s">
        <v>53</v>
      </c>
      <c r="B17062">
        <v>2016</v>
      </c>
      <c r="C17062">
        <v>46</v>
      </c>
      <c r="D17062">
        <v>52</v>
      </c>
      <c r="E17062">
        <v>10464</v>
      </c>
    </row>
    <row r="17063" spans="1:5">
      <c r="A17063" t="s">
        <v>54</v>
      </c>
      <c r="B17063">
        <v>2016</v>
      </c>
      <c r="C17063">
        <v>46</v>
      </c>
      <c r="D17063">
        <v>116</v>
      </c>
      <c r="E17063">
        <v>29924</v>
      </c>
    </row>
    <row r="17064" spans="1:5">
      <c r="A17064" t="s">
        <v>55</v>
      </c>
      <c r="B17064">
        <v>2016</v>
      </c>
      <c r="C17064">
        <v>46</v>
      </c>
      <c r="D17064">
        <v>40</v>
      </c>
      <c r="E17064">
        <v>23798</v>
      </c>
    </row>
    <row r="17065" spans="1:5">
      <c r="A17065" t="s">
        <v>56</v>
      </c>
      <c r="B17065">
        <v>2016</v>
      </c>
      <c r="C17065">
        <v>46</v>
      </c>
      <c r="D17065">
        <v>10</v>
      </c>
      <c r="E17065">
        <v>2918</v>
      </c>
    </row>
    <row r="17066" spans="1:5">
      <c r="A17066" t="s">
        <v>57</v>
      </c>
      <c r="B17066">
        <v>2016</v>
      </c>
      <c r="C17066">
        <v>46</v>
      </c>
      <c r="D17066">
        <v>142</v>
      </c>
      <c r="E17066">
        <v>92413</v>
      </c>
    </row>
    <row r="17067" spans="1:5">
      <c r="A17067" t="s">
        <v>58</v>
      </c>
      <c r="B17067">
        <v>2016</v>
      </c>
      <c r="C17067">
        <v>46</v>
      </c>
      <c r="D17067">
        <v>47</v>
      </c>
      <c r="E17067">
        <v>4831</v>
      </c>
    </row>
    <row r="17068" spans="1:5">
      <c r="A17068" t="s">
        <v>59</v>
      </c>
      <c r="B17068">
        <v>2016</v>
      </c>
      <c r="C17068">
        <v>46</v>
      </c>
      <c r="D17068">
        <v>46</v>
      </c>
      <c r="E17068">
        <v>15232</v>
      </c>
    </row>
    <row r="17069" spans="1:5">
      <c r="A17069" t="s">
        <v>60</v>
      </c>
      <c r="B17069">
        <v>2016</v>
      </c>
      <c r="C17069">
        <v>46</v>
      </c>
      <c r="D17069">
        <v>23</v>
      </c>
      <c r="E17069">
        <v>3890</v>
      </c>
    </row>
    <row r="17070" spans="1:5">
      <c r="A17070" t="s">
        <v>61</v>
      </c>
      <c r="B17070">
        <v>2016</v>
      </c>
      <c r="C17070">
        <v>46</v>
      </c>
      <c r="D17070">
        <v>23</v>
      </c>
      <c r="E17070">
        <v>4226</v>
      </c>
    </row>
    <row r="17071" spans="1:5">
      <c r="A17071" t="s">
        <v>64</v>
      </c>
      <c r="B17071">
        <v>2016</v>
      </c>
      <c r="C17071">
        <v>46</v>
      </c>
      <c r="D17071">
        <v>9</v>
      </c>
      <c r="E17071">
        <v>5175</v>
      </c>
    </row>
    <row r="17072" spans="1:5">
      <c r="A17072" t="s">
        <v>63</v>
      </c>
      <c r="B17072">
        <v>2016</v>
      </c>
      <c r="C17072">
        <v>46</v>
      </c>
      <c r="D17072">
        <v>1</v>
      </c>
      <c r="E17072">
        <v>423</v>
      </c>
    </row>
    <row r="17073" spans="1:5">
      <c r="A17073" t="s">
        <v>62</v>
      </c>
      <c r="B17073">
        <v>2016</v>
      </c>
      <c r="C17073">
        <v>46</v>
      </c>
      <c r="D17073">
        <v>76</v>
      </c>
      <c r="E17073">
        <v>102404</v>
      </c>
    </row>
    <row r="17074" spans="1:5">
      <c r="A17074" t="s">
        <v>6</v>
      </c>
      <c r="B17074">
        <v>2016</v>
      </c>
      <c r="C17074">
        <v>47</v>
      </c>
      <c r="D17074">
        <v>23</v>
      </c>
      <c r="E17074">
        <v>5113</v>
      </c>
    </row>
    <row r="17075" spans="1:5">
      <c r="A17075" t="s">
        <v>12</v>
      </c>
      <c r="B17075">
        <v>2016</v>
      </c>
      <c r="C17075">
        <v>47</v>
      </c>
      <c r="D17075">
        <v>6</v>
      </c>
      <c r="E17075">
        <v>1299</v>
      </c>
    </row>
    <row r="17076" spans="1:5">
      <c r="A17076" t="s">
        <v>13</v>
      </c>
      <c r="B17076">
        <v>2016</v>
      </c>
      <c r="C17076">
        <v>47</v>
      </c>
      <c r="D17076">
        <v>46</v>
      </c>
      <c r="E17076">
        <v>16533</v>
      </c>
    </row>
    <row r="17077" spans="1:5">
      <c r="A17077" t="s">
        <v>14</v>
      </c>
      <c r="B17077">
        <v>2016</v>
      </c>
      <c r="C17077">
        <v>47</v>
      </c>
      <c r="D17077">
        <v>12</v>
      </c>
      <c r="E17077">
        <v>2755</v>
      </c>
    </row>
    <row r="17078" spans="1:5">
      <c r="A17078" t="s">
        <v>15</v>
      </c>
      <c r="B17078">
        <v>2016</v>
      </c>
      <c r="C17078">
        <v>47</v>
      </c>
      <c r="D17078">
        <v>133</v>
      </c>
      <c r="E17078">
        <v>40334</v>
      </c>
    </row>
    <row r="17079" spans="1:5">
      <c r="A17079" t="s">
        <v>16</v>
      </c>
      <c r="B17079">
        <v>2016</v>
      </c>
      <c r="C17079">
        <v>47</v>
      </c>
      <c r="D17079">
        <v>4</v>
      </c>
      <c r="E17079">
        <v>2444</v>
      </c>
    </row>
    <row r="17080" spans="1:5">
      <c r="A17080" t="s">
        <v>17</v>
      </c>
      <c r="B17080">
        <v>2016</v>
      </c>
      <c r="C17080">
        <v>47</v>
      </c>
      <c r="D17080">
        <v>19</v>
      </c>
      <c r="E17080">
        <v>2302</v>
      </c>
    </row>
    <row r="17081" spans="1:5">
      <c r="A17081" t="s">
        <v>18</v>
      </c>
      <c r="B17081">
        <v>2016</v>
      </c>
      <c r="C17081">
        <v>47</v>
      </c>
      <c r="D17081">
        <v>13</v>
      </c>
      <c r="E17081">
        <v>2016</v>
      </c>
    </row>
    <row r="17082" spans="1:5">
      <c r="A17082" t="s">
        <v>19</v>
      </c>
      <c r="B17082">
        <v>2016</v>
      </c>
      <c r="C17082">
        <v>47</v>
      </c>
      <c r="D17082">
        <v>2</v>
      </c>
      <c r="E17082">
        <v>1405</v>
      </c>
    </row>
    <row r="17083" spans="1:5">
      <c r="A17083" t="s">
        <v>20</v>
      </c>
      <c r="B17083">
        <v>2016</v>
      </c>
      <c r="C17083">
        <v>47</v>
      </c>
      <c r="D17083">
        <v>0</v>
      </c>
      <c r="E17083">
        <v>0</v>
      </c>
    </row>
    <row r="17084" spans="1:5">
      <c r="A17084" t="s">
        <v>21</v>
      </c>
      <c r="B17084">
        <v>2016</v>
      </c>
      <c r="C17084">
        <v>47</v>
      </c>
      <c r="D17084">
        <v>56</v>
      </c>
      <c r="E17084">
        <v>49314</v>
      </c>
    </row>
    <row r="17085" spans="1:5">
      <c r="A17085" t="s">
        <v>22</v>
      </c>
      <c r="B17085">
        <v>2016</v>
      </c>
      <c r="C17085">
        <v>47</v>
      </c>
      <c r="D17085">
        <v>16</v>
      </c>
      <c r="E17085">
        <v>1083</v>
      </c>
    </row>
    <row r="17086" spans="1:5">
      <c r="A17086" t="s">
        <v>23</v>
      </c>
      <c r="B17086">
        <v>2016</v>
      </c>
      <c r="C17086">
        <v>47</v>
      </c>
      <c r="D17086">
        <v>7</v>
      </c>
      <c r="E17086">
        <v>1322</v>
      </c>
    </row>
    <row r="17087" spans="1:5">
      <c r="A17087" t="s">
        <v>24</v>
      </c>
      <c r="B17087">
        <v>2016</v>
      </c>
      <c r="C17087">
        <v>47</v>
      </c>
      <c r="D17087">
        <v>77</v>
      </c>
      <c r="E17087">
        <v>38743</v>
      </c>
    </row>
    <row r="17088" spans="1:5">
      <c r="A17088" t="s">
        <v>25</v>
      </c>
      <c r="B17088">
        <v>2016</v>
      </c>
      <c r="C17088">
        <v>47</v>
      </c>
      <c r="D17088">
        <v>26</v>
      </c>
      <c r="E17088">
        <v>3958</v>
      </c>
    </row>
    <row r="17089" spans="1:5">
      <c r="A17089" t="s">
        <v>26</v>
      </c>
      <c r="B17089">
        <v>2016</v>
      </c>
      <c r="C17089">
        <v>47</v>
      </c>
      <c r="D17089">
        <v>11</v>
      </c>
      <c r="E17089">
        <v>1556</v>
      </c>
    </row>
    <row r="17090" spans="1:5">
      <c r="A17090" t="s">
        <v>27</v>
      </c>
      <c r="B17090">
        <v>2016</v>
      </c>
      <c r="C17090">
        <v>47</v>
      </c>
      <c r="D17090">
        <v>31</v>
      </c>
      <c r="E17090">
        <v>5016</v>
      </c>
    </row>
    <row r="17091" spans="1:5">
      <c r="A17091" t="s">
        <v>28</v>
      </c>
      <c r="B17091">
        <v>2016</v>
      </c>
      <c r="C17091">
        <v>47</v>
      </c>
      <c r="D17091">
        <v>31</v>
      </c>
      <c r="E17091">
        <v>20557</v>
      </c>
    </row>
    <row r="17092" spans="1:5">
      <c r="A17092" t="s">
        <v>29</v>
      </c>
      <c r="B17092">
        <v>2016</v>
      </c>
      <c r="C17092">
        <v>47</v>
      </c>
      <c r="D17092">
        <v>90</v>
      </c>
      <c r="E17092">
        <v>46634</v>
      </c>
    </row>
    <row r="17093" spans="1:5">
      <c r="A17093" t="s">
        <v>30</v>
      </c>
      <c r="B17093">
        <v>2016</v>
      </c>
      <c r="C17093">
        <v>47</v>
      </c>
      <c r="D17093">
        <v>29</v>
      </c>
      <c r="E17093">
        <v>3740</v>
      </c>
    </row>
    <row r="17094" spans="1:5">
      <c r="A17094" t="s">
        <v>31</v>
      </c>
      <c r="B17094">
        <v>2016</v>
      </c>
      <c r="C17094">
        <v>47</v>
      </c>
      <c r="D17094">
        <v>42</v>
      </c>
      <c r="E17094">
        <v>6603</v>
      </c>
    </row>
    <row r="17095" spans="1:5">
      <c r="A17095" t="s">
        <v>32</v>
      </c>
      <c r="B17095">
        <v>2016</v>
      </c>
      <c r="C17095">
        <v>47</v>
      </c>
      <c r="D17095">
        <v>48</v>
      </c>
      <c r="E17095">
        <v>21836</v>
      </c>
    </row>
    <row r="17096" spans="1:5">
      <c r="A17096" t="s">
        <v>33</v>
      </c>
      <c r="B17096">
        <v>2016</v>
      </c>
      <c r="C17096">
        <v>47</v>
      </c>
      <c r="D17096">
        <v>72</v>
      </c>
      <c r="E17096">
        <v>17482</v>
      </c>
    </row>
    <row r="17097" spans="1:5">
      <c r="A17097" t="s">
        <v>34</v>
      </c>
      <c r="B17097">
        <v>2016</v>
      </c>
      <c r="C17097">
        <v>47</v>
      </c>
      <c r="D17097">
        <v>22</v>
      </c>
      <c r="E17097">
        <v>5464</v>
      </c>
    </row>
    <row r="17098" spans="1:5">
      <c r="A17098" t="s">
        <v>35</v>
      </c>
      <c r="B17098">
        <v>2016</v>
      </c>
      <c r="C17098">
        <v>47</v>
      </c>
      <c r="D17098">
        <v>51</v>
      </c>
      <c r="E17098">
        <v>16784</v>
      </c>
    </row>
    <row r="17099" spans="1:5">
      <c r="A17099" t="s">
        <v>36</v>
      </c>
      <c r="B17099">
        <v>2016</v>
      </c>
      <c r="C17099">
        <v>47</v>
      </c>
      <c r="D17099">
        <v>20</v>
      </c>
      <c r="E17099">
        <v>5370</v>
      </c>
    </row>
    <row r="17100" spans="1:5">
      <c r="A17100" t="s">
        <v>37</v>
      </c>
      <c r="B17100">
        <v>2016</v>
      </c>
      <c r="C17100">
        <v>47</v>
      </c>
      <c r="D17100">
        <v>9</v>
      </c>
      <c r="E17100">
        <v>2619</v>
      </c>
    </row>
    <row r="17101" spans="1:5">
      <c r="A17101" t="s">
        <v>38</v>
      </c>
      <c r="B17101">
        <v>2016</v>
      </c>
      <c r="C17101">
        <v>47</v>
      </c>
      <c r="D17101">
        <v>14</v>
      </c>
      <c r="E17101">
        <v>2097</v>
      </c>
    </row>
    <row r="17102" spans="1:5">
      <c r="A17102" t="s">
        <v>39</v>
      </c>
      <c r="B17102">
        <v>2016</v>
      </c>
      <c r="C17102">
        <v>47</v>
      </c>
      <c r="D17102">
        <v>37</v>
      </c>
      <c r="E17102">
        <v>16725</v>
      </c>
    </row>
    <row r="17103" spans="1:5">
      <c r="A17103" t="s">
        <v>40</v>
      </c>
      <c r="B17103">
        <v>2016</v>
      </c>
      <c r="C17103">
        <v>47</v>
      </c>
      <c r="D17103">
        <v>21</v>
      </c>
      <c r="E17103">
        <v>2805</v>
      </c>
    </row>
    <row r="17104" spans="1:5">
      <c r="A17104" t="s">
        <v>41</v>
      </c>
      <c r="B17104">
        <v>2016</v>
      </c>
      <c r="C17104">
        <v>47</v>
      </c>
      <c r="D17104">
        <v>23</v>
      </c>
      <c r="E17104">
        <v>14189</v>
      </c>
    </row>
    <row r="17105" spans="1:5">
      <c r="A17105" t="s">
        <v>42</v>
      </c>
      <c r="B17105">
        <v>2016</v>
      </c>
      <c r="C17105">
        <v>47</v>
      </c>
      <c r="D17105">
        <v>27</v>
      </c>
      <c r="E17105">
        <v>9329</v>
      </c>
    </row>
    <row r="17106" spans="1:5">
      <c r="A17106" t="s">
        <v>43</v>
      </c>
      <c r="B17106">
        <v>2016</v>
      </c>
      <c r="C17106">
        <v>47</v>
      </c>
      <c r="D17106">
        <v>72</v>
      </c>
      <c r="E17106">
        <v>11098</v>
      </c>
    </row>
    <row r="17107" spans="1:5">
      <c r="A17107" t="s">
        <v>44</v>
      </c>
      <c r="B17107">
        <v>2016</v>
      </c>
      <c r="C17107">
        <v>47</v>
      </c>
      <c r="D17107">
        <v>47</v>
      </c>
      <c r="E17107">
        <v>11138</v>
      </c>
    </row>
    <row r="17108" spans="1:5">
      <c r="A17108" t="s">
        <v>45</v>
      </c>
      <c r="B17108">
        <v>2016</v>
      </c>
      <c r="C17108">
        <v>47</v>
      </c>
      <c r="D17108">
        <v>7</v>
      </c>
      <c r="E17108">
        <v>1052</v>
      </c>
    </row>
    <row r="17109" spans="1:5">
      <c r="A17109" t="s">
        <v>46</v>
      </c>
      <c r="B17109">
        <v>2016</v>
      </c>
      <c r="C17109">
        <v>47</v>
      </c>
      <c r="D17109">
        <v>66</v>
      </c>
      <c r="E17109">
        <v>13044</v>
      </c>
    </row>
    <row r="17110" spans="1:5">
      <c r="A17110" t="s">
        <v>47</v>
      </c>
      <c r="B17110">
        <v>2016</v>
      </c>
      <c r="C17110">
        <v>47</v>
      </c>
      <c r="D17110">
        <v>22</v>
      </c>
      <c r="E17110">
        <v>3615</v>
      </c>
    </row>
    <row r="17111" spans="1:5">
      <c r="A17111" t="s">
        <v>48</v>
      </c>
      <c r="B17111">
        <v>2016</v>
      </c>
      <c r="C17111">
        <v>47</v>
      </c>
      <c r="D17111">
        <v>20</v>
      </c>
      <c r="E17111">
        <v>4387</v>
      </c>
    </row>
    <row r="17112" spans="1:5">
      <c r="A17112" t="s">
        <v>49</v>
      </c>
      <c r="B17112">
        <v>2016</v>
      </c>
      <c r="C17112">
        <v>47</v>
      </c>
      <c r="D17112">
        <v>56</v>
      </c>
      <c r="E17112">
        <v>9992</v>
      </c>
    </row>
    <row r="17113" spans="1:5">
      <c r="A17113" t="s">
        <v>50</v>
      </c>
      <c r="B17113">
        <v>2016</v>
      </c>
      <c r="C17113">
        <v>47</v>
      </c>
      <c r="D17113">
        <v>17</v>
      </c>
      <c r="E17113">
        <v>3342</v>
      </c>
    </row>
    <row r="17114" spans="1:5">
      <c r="A17114" t="s">
        <v>51</v>
      </c>
      <c r="B17114">
        <v>2016</v>
      </c>
      <c r="C17114">
        <v>47</v>
      </c>
      <c r="D17114">
        <v>14</v>
      </c>
      <c r="E17114">
        <v>4595</v>
      </c>
    </row>
    <row r="17115" spans="1:5">
      <c r="A17115" t="s">
        <v>52</v>
      </c>
      <c r="B17115">
        <v>2016</v>
      </c>
      <c r="C17115">
        <v>47</v>
      </c>
      <c r="D17115">
        <v>34</v>
      </c>
      <c r="E17115">
        <v>7275</v>
      </c>
    </row>
    <row r="17116" spans="1:5">
      <c r="A17116" t="s">
        <v>53</v>
      </c>
      <c r="B17116">
        <v>2016</v>
      </c>
      <c r="C17116">
        <v>47</v>
      </c>
      <c r="D17116">
        <v>54</v>
      </c>
      <c r="E17116">
        <v>7397</v>
      </c>
    </row>
    <row r="17117" spans="1:5">
      <c r="A17117" t="s">
        <v>54</v>
      </c>
      <c r="B17117">
        <v>2016</v>
      </c>
      <c r="C17117">
        <v>47</v>
      </c>
      <c r="D17117">
        <v>114</v>
      </c>
      <c r="E17117">
        <v>21211</v>
      </c>
    </row>
    <row r="17118" spans="1:5">
      <c r="A17118" t="s">
        <v>55</v>
      </c>
      <c r="B17118">
        <v>2016</v>
      </c>
      <c r="C17118">
        <v>47</v>
      </c>
      <c r="D17118">
        <v>41</v>
      </c>
      <c r="E17118">
        <v>21278</v>
      </c>
    </row>
    <row r="17119" spans="1:5">
      <c r="A17119" t="s">
        <v>56</v>
      </c>
      <c r="B17119">
        <v>2016</v>
      </c>
      <c r="C17119">
        <v>47</v>
      </c>
      <c r="D17119">
        <v>10</v>
      </c>
      <c r="E17119">
        <v>1997</v>
      </c>
    </row>
    <row r="17120" spans="1:5">
      <c r="A17120" t="s">
        <v>57</v>
      </c>
      <c r="B17120">
        <v>2016</v>
      </c>
      <c r="C17120">
        <v>47</v>
      </c>
      <c r="D17120">
        <v>140</v>
      </c>
      <c r="E17120">
        <v>86851</v>
      </c>
    </row>
    <row r="17121" spans="1:5">
      <c r="A17121" t="s">
        <v>58</v>
      </c>
      <c r="B17121">
        <v>2016</v>
      </c>
      <c r="C17121">
        <v>47</v>
      </c>
      <c r="D17121">
        <v>47</v>
      </c>
      <c r="E17121">
        <v>2954</v>
      </c>
    </row>
    <row r="17122" spans="1:5">
      <c r="A17122" t="s">
        <v>59</v>
      </c>
      <c r="B17122">
        <v>2016</v>
      </c>
      <c r="C17122">
        <v>47</v>
      </c>
      <c r="D17122">
        <v>47</v>
      </c>
      <c r="E17122">
        <v>10547</v>
      </c>
    </row>
    <row r="17123" spans="1:5">
      <c r="A17123" t="s">
        <v>60</v>
      </c>
      <c r="B17123">
        <v>2016</v>
      </c>
      <c r="C17123">
        <v>47</v>
      </c>
      <c r="D17123">
        <v>21</v>
      </c>
      <c r="E17123">
        <v>2368</v>
      </c>
    </row>
    <row r="17124" spans="1:5">
      <c r="A17124" t="s">
        <v>61</v>
      </c>
      <c r="B17124">
        <v>2016</v>
      </c>
      <c r="C17124">
        <v>47</v>
      </c>
      <c r="D17124">
        <v>23</v>
      </c>
      <c r="E17124">
        <v>3211</v>
      </c>
    </row>
    <row r="17125" spans="1:5">
      <c r="A17125" t="s">
        <v>64</v>
      </c>
      <c r="B17125">
        <v>2016</v>
      </c>
      <c r="C17125">
        <v>47</v>
      </c>
      <c r="D17125">
        <v>8</v>
      </c>
      <c r="E17125">
        <v>4041</v>
      </c>
    </row>
    <row r="17126" spans="1:5">
      <c r="A17126" t="s">
        <v>63</v>
      </c>
      <c r="B17126">
        <v>2016</v>
      </c>
      <c r="C17126">
        <v>47</v>
      </c>
      <c r="D17126">
        <v>1</v>
      </c>
      <c r="E17126">
        <v>393</v>
      </c>
    </row>
    <row r="17127" spans="1:5">
      <c r="A17127" t="s">
        <v>62</v>
      </c>
      <c r="B17127">
        <v>2016</v>
      </c>
      <c r="C17127">
        <v>47</v>
      </c>
      <c r="D17127">
        <v>80</v>
      </c>
      <c r="E17127">
        <v>88256</v>
      </c>
    </row>
    <row r="17128" spans="1:5">
      <c r="A17128" t="s">
        <v>6</v>
      </c>
      <c r="B17128">
        <v>2016</v>
      </c>
      <c r="C17128">
        <v>48</v>
      </c>
      <c r="D17128">
        <v>25</v>
      </c>
      <c r="E17128">
        <v>7753</v>
      </c>
    </row>
    <row r="17129" spans="1:5">
      <c r="A17129" t="s">
        <v>12</v>
      </c>
      <c r="B17129">
        <v>2016</v>
      </c>
      <c r="C17129">
        <v>48</v>
      </c>
      <c r="D17129">
        <v>6</v>
      </c>
      <c r="E17129">
        <v>1533</v>
      </c>
    </row>
    <row r="17130" spans="1:5">
      <c r="A17130" t="s">
        <v>13</v>
      </c>
      <c r="B17130">
        <v>2016</v>
      </c>
      <c r="C17130">
        <v>48</v>
      </c>
      <c r="D17130">
        <v>45</v>
      </c>
      <c r="E17130">
        <v>24662</v>
      </c>
    </row>
    <row r="17131" spans="1:5">
      <c r="A17131" t="s">
        <v>14</v>
      </c>
      <c r="B17131">
        <v>2016</v>
      </c>
      <c r="C17131">
        <v>48</v>
      </c>
      <c r="D17131">
        <v>13</v>
      </c>
      <c r="E17131">
        <v>4444</v>
      </c>
    </row>
    <row r="17132" spans="1:5">
      <c r="A17132" t="s">
        <v>15</v>
      </c>
      <c r="B17132">
        <v>2016</v>
      </c>
      <c r="C17132">
        <v>48</v>
      </c>
      <c r="D17132">
        <v>132</v>
      </c>
      <c r="E17132">
        <v>54340</v>
      </c>
    </row>
    <row r="17133" spans="1:5">
      <c r="A17133" t="s">
        <v>16</v>
      </c>
      <c r="B17133">
        <v>2016</v>
      </c>
      <c r="C17133">
        <v>48</v>
      </c>
      <c r="D17133">
        <v>7</v>
      </c>
      <c r="E17133">
        <v>4035</v>
      </c>
    </row>
    <row r="17134" spans="1:5">
      <c r="A17134" t="s">
        <v>17</v>
      </c>
      <c r="B17134">
        <v>2016</v>
      </c>
      <c r="C17134">
        <v>48</v>
      </c>
      <c r="D17134">
        <v>17</v>
      </c>
      <c r="E17134">
        <v>4301</v>
      </c>
    </row>
    <row r="17135" spans="1:5">
      <c r="A17135" t="s">
        <v>18</v>
      </c>
      <c r="B17135">
        <v>2016</v>
      </c>
      <c r="C17135">
        <v>48</v>
      </c>
      <c r="D17135">
        <v>13</v>
      </c>
      <c r="E17135">
        <v>2857</v>
      </c>
    </row>
    <row r="17136" spans="1:5">
      <c r="A17136" t="s">
        <v>19</v>
      </c>
      <c r="B17136">
        <v>2016</v>
      </c>
      <c r="C17136">
        <v>48</v>
      </c>
      <c r="D17136">
        <v>2</v>
      </c>
      <c r="E17136">
        <v>2897</v>
      </c>
    </row>
    <row r="17137" spans="1:5">
      <c r="A17137" t="s">
        <v>20</v>
      </c>
      <c r="B17137">
        <v>2016</v>
      </c>
      <c r="C17137">
        <v>48</v>
      </c>
      <c r="D17137">
        <v>0</v>
      </c>
      <c r="E17137">
        <v>0</v>
      </c>
    </row>
    <row r="17138" spans="1:5">
      <c r="A17138" t="s">
        <v>21</v>
      </c>
      <c r="B17138">
        <v>2016</v>
      </c>
      <c r="C17138">
        <v>48</v>
      </c>
      <c r="D17138">
        <v>56</v>
      </c>
      <c r="E17138">
        <v>57314</v>
      </c>
    </row>
    <row r="17139" spans="1:5">
      <c r="A17139" t="s">
        <v>22</v>
      </c>
      <c r="B17139">
        <v>2016</v>
      </c>
      <c r="C17139">
        <v>48</v>
      </c>
      <c r="D17139">
        <v>16</v>
      </c>
      <c r="E17139">
        <v>1487</v>
      </c>
    </row>
    <row r="17140" spans="1:5">
      <c r="A17140" t="s">
        <v>23</v>
      </c>
      <c r="B17140">
        <v>2016</v>
      </c>
      <c r="C17140">
        <v>48</v>
      </c>
      <c r="D17140">
        <v>5</v>
      </c>
      <c r="E17140">
        <v>1895</v>
      </c>
    </row>
    <row r="17141" spans="1:5">
      <c r="A17141" t="s">
        <v>24</v>
      </c>
      <c r="B17141">
        <v>2016</v>
      </c>
      <c r="C17141">
        <v>48</v>
      </c>
      <c r="D17141">
        <v>80</v>
      </c>
      <c r="E17141">
        <v>48951</v>
      </c>
    </row>
    <row r="17142" spans="1:5">
      <c r="A17142" t="s">
        <v>25</v>
      </c>
      <c r="B17142">
        <v>2016</v>
      </c>
      <c r="C17142">
        <v>48</v>
      </c>
      <c r="D17142">
        <v>27</v>
      </c>
      <c r="E17142">
        <v>6394</v>
      </c>
    </row>
    <row r="17143" spans="1:5">
      <c r="A17143" t="s">
        <v>26</v>
      </c>
      <c r="B17143">
        <v>2016</v>
      </c>
      <c r="C17143">
        <v>48</v>
      </c>
      <c r="D17143">
        <v>11</v>
      </c>
      <c r="E17143">
        <v>4446</v>
      </c>
    </row>
    <row r="17144" spans="1:5">
      <c r="A17144" t="s">
        <v>27</v>
      </c>
      <c r="B17144">
        <v>2016</v>
      </c>
      <c r="C17144">
        <v>48</v>
      </c>
      <c r="D17144">
        <v>32</v>
      </c>
      <c r="E17144">
        <v>7789</v>
      </c>
    </row>
    <row r="17145" spans="1:5">
      <c r="A17145" t="s">
        <v>28</v>
      </c>
      <c r="B17145">
        <v>2016</v>
      </c>
      <c r="C17145">
        <v>48</v>
      </c>
      <c r="D17145">
        <v>29</v>
      </c>
      <c r="E17145">
        <v>25521</v>
      </c>
    </row>
    <row r="17146" spans="1:5">
      <c r="A17146" t="s">
        <v>29</v>
      </c>
      <c r="B17146">
        <v>2016</v>
      </c>
      <c r="C17146">
        <v>48</v>
      </c>
      <c r="D17146">
        <v>93</v>
      </c>
      <c r="E17146">
        <v>45866</v>
      </c>
    </row>
    <row r="17147" spans="1:5">
      <c r="A17147" t="s">
        <v>30</v>
      </c>
      <c r="B17147">
        <v>2016</v>
      </c>
      <c r="C17147">
        <v>48</v>
      </c>
      <c r="D17147">
        <v>29</v>
      </c>
      <c r="E17147">
        <v>5395</v>
      </c>
    </row>
    <row r="17148" spans="1:5">
      <c r="A17148" t="s">
        <v>31</v>
      </c>
      <c r="B17148">
        <v>2016</v>
      </c>
      <c r="C17148">
        <v>48</v>
      </c>
      <c r="D17148">
        <v>42</v>
      </c>
      <c r="E17148">
        <v>10120</v>
      </c>
    </row>
    <row r="17149" spans="1:5">
      <c r="A17149" t="s">
        <v>32</v>
      </c>
      <c r="B17149">
        <v>2016</v>
      </c>
      <c r="C17149">
        <v>48</v>
      </c>
      <c r="D17149">
        <v>44</v>
      </c>
      <c r="E17149">
        <v>31811</v>
      </c>
    </row>
    <row r="17150" spans="1:5">
      <c r="A17150" t="s">
        <v>33</v>
      </c>
      <c r="B17150">
        <v>2016</v>
      </c>
      <c r="C17150">
        <v>48</v>
      </c>
      <c r="D17150">
        <v>72</v>
      </c>
      <c r="E17150">
        <v>24645</v>
      </c>
    </row>
    <row r="17151" spans="1:5">
      <c r="A17151" t="s">
        <v>34</v>
      </c>
      <c r="B17151">
        <v>2016</v>
      </c>
      <c r="C17151">
        <v>48</v>
      </c>
      <c r="D17151">
        <v>22</v>
      </c>
      <c r="E17151">
        <v>7733</v>
      </c>
    </row>
    <row r="17152" spans="1:5">
      <c r="A17152" t="s">
        <v>35</v>
      </c>
      <c r="B17152">
        <v>2016</v>
      </c>
      <c r="C17152">
        <v>48</v>
      </c>
      <c r="D17152">
        <v>45</v>
      </c>
      <c r="E17152">
        <v>17573</v>
      </c>
    </row>
    <row r="17153" spans="1:5">
      <c r="A17153" t="s">
        <v>36</v>
      </c>
      <c r="B17153">
        <v>2016</v>
      </c>
      <c r="C17153">
        <v>48</v>
      </c>
      <c r="D17153">
        <v>20</v>
      </c>
      <c r="E17153">
        <v>7540</v>
      </c>
    </row>
    <row r="17154" spans="1:5">
      <c r="A17154" t="s">
        <v>37</v>
      </c>
      <c r="B17154">
        <v>2016</v>
      </c>
      <c r="C17154">
        <v>48</v>
      </c>
      <c r="D17154">
        <v>9</v>
      </c>
      <c r="E17154">
        <v>3714</v>
      </c>
    </row>
    <row r="17155" spans="1:5">
      <c r="A17155" t="s">
        <v>38</v>
      </c>
      <c r="B17155">
        <v>2016</v>
      </c>
      <c r="C17155">
        <v>48</v>
      </c>
      <c r="D17155">
        <v>15</v>
      </c>
      <c r="E17155">
        <v>3642</v>
      </c>
    </row>
    <row r="17156" spans="1:5">
      <c r="A17156" t="s">
        <v>39</v>
      </c>
      <c r="B17156">
        <v>2016</v>
      </c>
      <c r="C17156">
        <v>48</v>
      </c>
      <c r="D17156">
        <v>36</v>
      </c>
      <c r="E17156">
        <v>18608</v>
      </c>
    </row>
    <row r="17157" spans="1:5">
      <c r="A17157" t="s">
        <v>40</v>
      </c>
      <c r="B17157">
        <v>2016</v>
      </c>
      <c r="C17157">
        <v>48</v>
      </c>
      <c r="D17157">
        <v>21</v>
      </c>
      <c r="E17157">
        <v>4347</v>
      </c>
    </row>
    <row r="17158" spans="1:5">
      <c r="A17158" t="s">
        <v>41</v>
      </c>
      <c r="B17158">
        <v>2016</v>
      </c>
      <c r="C17158">
        <v>48</v>
      </c>
      <c r="D17158">
        <v>24</v>
      </c>
      <c r="E17158">
        <v>16947</v>
      </c>
    </row>
    <row r="17159" spans="1:5">
      <c r="A17159" t="s">
        <v>42</v>
      </c>
      <c r="B17159">
        <v>2016</v>
      </c>
      <c r="C17159">
        <v>48</v>
      </c>
      <c r="D17159">
        <v>27</v>
      </c>
      <c r="E17159">
        <v>11427</v>
      </c>
    </row>
    <row r="17160" spans="1:5">
      <c r="A17160" t="s">
        <v>43</v>
      </c>
      <c r="B17160">
        <v>2016</v>
      </c>
      <c r="C17160">
        <v>48</v>
      </c>
      <c r="D17160">
        <v>71</v>
      </c>
      <c r="E17160">
        <v>16048</v>
      </c>
    </row>
    <row r="17161" spans="1:5">
      <c r="A17161" t="s">
        <v>44</v>
      </c>
      <c r="B17161">
        <v>2016</v>
      </c>
      <c r="C17161">
        <v>48</v>
      </c>
      <c r="D17161">
        <v>48</v>
      </c>
      <c r="E17161">
        <v>17358</v>
      </c>
    </row>
    <row r="17162" spans="1:5">
      <c r="A17162" t="s">
        <v>45</v>
      </c>
      <c r="B17162">
        <v>2016</v>
      </c>
      <c r="C17162">
        <v>48</v>
      </c>
      <c r="D17162">
        <v>5</v>
      </c>
      <c r="E17162">
        <v>611</v>
      </c>
    </row>
    <row r="17163" spans="1:5">
      <c r="A17163" t="s">
        <v>46</v>
      </c>
      <c r="B17163">
        <v>2016</v>
      </c>
      <c r="C17163">
        <v>48</v>
      </c>
      <c r="D17163">
        <v>70</v>
      </c>
      <c r="E17163">
        <v>20279</v>
      </c>
    </row>
    <row r="17164" spans="1:5">
      <c r="A17164" t="s">
        <v>47</v>
      </c>
      <c r="B17164">
        <v>2016</v>
      </c>
      <c r="C17164">
        <v>48</v>
      </c>
      <c r="D17164">
        <v>22</v>
      </c>
      <c r="E17164">
        <v>5324</v>
      </c>
    </row>
    <row r="17165" spans="1:5">
      <c r="A17165" t="s">
        <v>48</v>
      </c>
      <c r="B17165">
        <v>2016</v>
      </c>
      <c r="C17165">
        <v>48</v>
      </c>
      <c r="D17165">
        <v>20</v>
      </c>
      <c r="E17165">
        <v>5905</v>
      </c>
    </row>
    <row r="17166" spans="1:5">
      <c r="A17166" t="s">
        <v>49</v>
      </c>
      <c r="B17166">
        <v>2016</v>
      </c>
      <c r="C17166">
        <v>48</v>
      </c>
      <c r="D17166">
        <v>58</v>
      </c>
      <c r="E17166">
        <v>15359</v>
      </c>
    </row>
    <row r="17167" spans="1:5">
      <c r="A17167" t="s">
        <v>50</v>
      </c>
      <c r="B17167">
        <v>2016</v>
      </c>
      <c r="C17167">
        <v>48</v>
      </c>
      <c r="D17167">
        <v>17</v>
      </c>
      <c r="E17167">
        <v>5331</v>
      </c>
    </row>
    <row r="17168" spans="1:5">
      <c r="A17168" t="s">
        <v>51</v>
      </c>
      <c r="B17168">
        <v>2016</v>
      </c>
      <c r="C17168">
        <v>48</v>
      </c>
      <c r="D17168">
        <v>16</v>
      </c>
      <c r="E17168">
        <v>6770</v>
      </c>
    </row>
    <row r="17169" spans="1:5">
      <c r="A17169" t="s">
        <v>52</v>
      </c>
      <c r="B17169">
        <v>2016</v>
      </c>
      <c r="C17169">
        <v>48</v>
      </c>
      <c r="D17169">
        <v>34</v>
      </c>
      <c r="E17169">
        <v>8894</v>
      </c>
    </row>
    <row r="17170" spans="1:5">
      <c r="A17170" t="s">
        <v>53</v>
      </c>
      <c r="B17170">
        <v>2016</v>
      </c>
      <c r="C17170">
        <v>48</v>
      </c>
      <c r="D17170">
        <v>55</v>
      </c>
      <c r="E17170">
        <v>10449</v>
      </c>
    </row>
    <row r="17171" spans="1:5">
      <c r="A17171" t="s">
        <v>54</v>
      </c>
      <c r="B17171">
        <v>2016</v>
      </c>
      <c r="C17171">
        <v>48</v>
      </c>
      <c r="D17171">
        <v>112</v>
      </c>
      <c r="E17171">
        <v>27895</v>
      </c>
    </row>
    <row r="17172" spans="1:5">
      <c r="A17172" t="s">
        <v>55</v>
      </c>
      <c r="B17172">
        <v>2016</v>
      </c>
      <c r="C17172">
        <v>48</v>
      </c>
      <c r="D17172">
        <v>40</v>
      </c>
      <c r="E17172">
        <v>24606</v>
      </c>
    </row>
    <row r="17173" spans="1:5">
      <c r="A17173" t="s">
        <v>56</v>
      </c>
      <c r="B17173">
        <v>2016</v>
      </c>
      <c r="C17173">
        <v>48</v>
      </c>
      <c r="D17173">
        <v>10</v>
      </c>
      <c r="E17173">
        <v>2918</v>
      </c>
    </row>
    <row r="17174" spans="1:5">
      <c r="A17174" t="s">
        <v>57</v>
      </c>
      <c r="B17174">
        <v>2016</v>
      </c>
      <c r="C17174">
        <v>48</v>
      </c>
      <c r="D17174">
        <v>137</v>
      </c>
      <c r="E17174">
        <v>92605</v>
      </c>
    </row>
    <row r="17175" spans="1:5">
      <c r="A17175" t="s">
        <v>58</v>
      </c>
      <c r="B17175">
        <v>2016</v>
      </c>
      <c r="C17175">
        <v>48</v>
      </c>
      <c r="D17175">
        <v>47</v>
      </c>
      <c r="E17175">
        <v>5004</v>
      </c>
    </row>
    <row r="17176" spans="1:5">
      <c r="A17176" t="s">
        <v>59</v>
      </c>
      <c r="B17176">
        <v>2016</v>
      </c>
      <c r="C17176">
        <v>48</v>
      </c>
      <c r="D17176">
        <v>44</v>
      </c>
      <c r="E17176">
        <v>14901</v>
      </c>
    </row>
    <row r="17177" spans="1:5">
      <c r="A17177" t="s">
        <v>60</v>
      </c>
      <c r="B17177">
        <v>2016</v>
      </c>
      <c r="C17177">
        <v>48</v>
      </c>
      <c r="D17177">
        <v>23</v>
      </c>
      <c r="E17177">
        <v>4108</v>
      </c>
    </row>
    <row r="17178" spans="1:5">
      <c r="A17178" t="s">
        <v>61</v>
      </c>
      <c r="B17178">
        <v>2016</v>
      </c>
      <c r="C17178">
        <v>48</v>
      </c>
      <c r="D17178">
        <v>24</v>
      </c>
      <c r="E17178">
        <v>4600</v>
      </c>
    </row>
    <row r="17179" spans="1:5">
      <c r="A17179" t="s">
        <v>64</v>
      </c>
      <c r="B17179">
        <v>2016</v>
      </c>
      <c r="C17179">
        <v>48</v>
      </c>
      <c r="D17179">
        <v>8</v>
      </c>
      <c r="E17179">
        <v>4325</v>
      </c>
    </row>
    <row r="17180" spans="1:5">
      <c r="A17180" t="s">
        <v>63</v>
      </c>
      <c r="B17180">
        <v>2016</v>
      </c>
      <c r="C17180">
        <v>48</v>
      </c>
      <c r="D17180">
        <v>2</v>
      </c>
      <c r="E17180">
        <v>796</v>
      </c>
    </row>
    <row r="17181" spans="1:5">
      <c r="A17181" t="s">
        <v>62</v>
      </c>
      <c r="B17181">
        <v>2016</v>
      </c>
      <c r="C17181">
        <v>48</v>
      </c>
      <c r="D17181">
        <v>70</v>
      </c>
      <c r="E17181">
        <v>102484</v>
      </c>
    </row>
    <row r="17182" spans="1:5">
      <c r="A17182" t="s">
        <v>6</v>
      </c>
      <c r="B17182">
        <v>2016</v>
      </c>
      <c r="C17182">
        <v>49</v>
      </c>
      <c r="D17182">
        <v>25</v>
      </c>
      <c r="E17182">
        <v>7990</v>
      </c>
    </row>
    <row r="17183" spans="1:5">
      <c r="A17183" t="s">
        <v>12</v>
      </c>
      <c r="B17183">
        <v>2016</v>
      </c>
      <c r="C17183">
        <v>49</v>
      </c>
      <c r="D17183">
        <v>6</v>
      </c>
      <c r="E17183">
        <v>1421</v>
      </c>
    </row>
    <row r="17184" spans="1:5">
      <c r="A17184" t="s">
        <v>13</v>
      </c>
      <c r="B17184">
        <v>2016</v>
      </c>
      <c r="C17184">
        <v>49</v>
      </c>
      <c r="D17184">
        <v>47</v>
      </c>
      <c r="E17184">
        <v>23597</v>
      </c>
    </row>
    <row r="17185" spans="1:5">
      <c r="A17185" t="s">
        <v>14</v>
      </c>
      <c r="B17185">
        <v>2016</v>
      </c>
      <c r="C17185">
        <v>49</v>
      </c>
      <c r="D17185">
        <v>11</v>
      </c>
      <c r="E17185">
        <v>4105</v>
      </c>
    </row>
    <row r="17186" spans="1:5">
      <c r="A17186" t="s">
        <v>15</v>
      </c>
      <c r="B17186">
        <v>2016</v>
      </c>
      <c r="C17186">
        <v>49</v>
      </c>
      <c r="D17186">
        <v>133</v>
      </c>
      <c r="E17186">
        <v>53691</v>
      </c>
    </row>
    <row r="17187" spans="1:5">
      <c r="A17187" t="s">
        <v>16</v>
      </c>
      <c r="B17187">
        <v>2016</v>
      </c>
      <c r="C17187">
        <v>49</v>
      </c>
      <c r="D17187">
        <v>7</v>
      </c>
      <c r="E17187">
        <v>3892</v>
      </c>
    </row>
    <row r="17188" spans="1:5">
      <c r="A17188" t="s">
        <v>17</v>
      </c>
      <c r="B17188">
        <v>2016</v>
      </c>
      <c r="C17188">
        <v>49</v>
      </c>
      <c r="D17188">
        <v>16</v>
      </c>
      <c r="E17188">
        <v>4045</v>
      </c>
    </row>
    <row r="17189" spans="1:5">
      <c r="A17189" t="s">
        <v>18</v>
      </c>
      <c r="B17189">
        <v>2016</v>
      </c>
      <c r="C17189">
        <v>49</v>
      </c>
      <c r="D17189">
        <v>13</v>
      </c>
      <c r="E17189">
        <v>2822</v>
      </c>
    </row>
    <row r="17190" spans="1:5">
      <c r="A17190" t="s">
        <v>19</v>
      </c>
      <c r="B17190">
        <v>2016</v>
      </c>
      <c r="C17190">
        <v>49</v>
      </c>
      <c r="D17190">
        <v>2</v>
      </c>
      <c r="E17190">
        <v>2968</v>
      </c>
    </row>
    <row r="17191" spans="1:5">
      <c r="A17191" t="s">
        <v>20</v>
      </c>
      <c r="B17191">
        <v>2016</v>
      </c>
      <c r="C17191">
        <v>49</v>
      </c>
      <c r="D17191">
        <v>0</v>
      </c>
      <c r="E17191">
        <v>0</v>
      </c>
    </row>
    <row r="17192" spans="1:5">
      <c r="A17192" t="s">
        <v>21</v>
      </c>
      <c r="B17192">
        <v>2016</v>
      </c>
      <c r="C17192">
        <v>49</v>
      </c>
      <c r="D17192">
        <v>53</v>
      </c>
      <c r="E17192">
        <v>52554</v>
      </c>
    </row>
    <row r="17193" spans="1:5">
      <c r="A17193" t="s">
        <v>22</v>
      </c>
      <c r="B17193">
        <v>2016</v>
      </c>
      <c r="C17193">
        <v>49</v>
      </c>
      <c r="D17193">
        <v>16</v>
      </c>
      <c r="E17193">
        <v>1468</v>
      </c>
    </row>
    <row r="17194" spans="1:5">
      <c r="A17194" t="s">
        <v>23</v>
      </c>
      <c r="B17194">
        <v>2016</v>
      </c>
      <c r="C17194">
        <v>49</v>
      </c>
      <c r="D17194">
        <v>8</v>
      </c>
      <c r="E17194">
        <v>2025</v>
      </c>
    </row>
    <row r="17195" spans="1:5">
      <c r="A17195" t="s">
        <v>24</v>
      </c>
      <c r="B17195">
        <v>2016</v>
      </c>
      <c r="C17195">
        <v>49</v>
      </c>
      <c r="D17195">
        <v>81</v>
      </c>
      <c r="E17195">
        <v>47265</v>
      </c>
    </row>
    <row r="17196" spans="1:5">
      <c r="A17196" t="s">
        <v>25</v>
      </c>
      <c r="B17196">
        <v>2016</v>
      </c>
      <c r="C17196">
        <v>49</v>
      </c>
      <c r="D17196">
        <v>27</v>
      </c>
      <c r="E17196">
        <v>5855</v>
      </c>
    </row>
    <row r="17197" spans="1:5">
      <c r="A17197" t="s">
        <v>26</v>
      </c>
      <c r="B17197">
        <v>2016</v>
      </c>
      <c r="C17197">
        <v>49</v>
      </c>
      <c r="D17197">
        <v>10</v>
      </c>
      <c r="E17197">
        <v>3370</v>
      </c>
    </row>
    <row r="17198" spans="1:5">
      <c r="A17198" t="s">
        <v>27</v>
      </c>
      <c r="B17198">
        <v>2016</v>
      </c>
      <c r="C17198">
        <v>49</v>
      </c>
      <c r="D17198">
        <v>30</v>
      </c>
      <c r="E17198">
        <v>6645</v>
      </c>
    </row>
    <row r="17199" spans="1:5">
      <c r="A17199" t="s">
        <v>28</v>
      </c>
      <c r="B17199">
        <v>2016</v>
      </c>
      <c r="C17199">
        <v>49</v>
      </c>
      <c r="D17199">
        <v>31</v>
      </c>
      <c r="E17199">
        <v>23807</v>
      </c>
    </row>
    <row r="17200" spans="1:5">
      <c r="A17200" t="s">
        <v>29</v>
      </c>
      <c r="B17200">
        <v>2016</v>
      </c>
      <c r="C17200">
        <v>49</v>
      </c>
      <c r="D17200">
        <v>100</v>
      </c>
      <c r="E17200">
        <v>48060</v>
      </c>
    </row>
    <row r="17201" spans="1:5">
      <c r="A17201" t="s">
        <v>30</v>
      </c>
      <c r="B17201">
        <v>2016</v>
      </c>
      <c r="C17201">
        <v>49</v>
      </c>
      <c r="D17201">
        <v>28</v>
      </c>
      <c r="E17201">
        <v>5432</v>
      </c>
    </row>
    <row r="17202" spans="1:5">
      <c r="A17202" t="s">
        <v>31</v>
      </c>
      <c r="B17202">
        <v>2016</v>
      </c>
      <c r="C17202">
        <v>49</v>
      </c>
      <c r="D17202">
        <v>41</v>
      </c>
      <c r="E17202">
        <v>9271</v>
      </c>
    </row>
    <row r="17203" spans="1:5">
      <c r="A17203" t="s">
        <v>32</v>
      </c>
      <c r="B17203">
        <v>2016</v>
      </c>
      <c r="C17203">
        <v>49</v>
      </c>
      <c r="D17203">
        <v>44</v>
      </c>
      <c r="E17203">
        <v>30650</v>
      </c>
    </row>
    <row r="17204" spans="1:5">
      <c r="A17204" t="s">
        <v>33</v>
      </c>
      <c r="B17204">
        <v>2016</v>
      </c>
      <c r="C17204">
        <v>49</v>
      </c>
      <c r="D17204">
        <v>71</v>
      </c>
      <c r="E17204">
        <v>20837</v>
      </c>
    </row>
    <row r="17205" spans="1:5">
      <c r="A17205" t="s">
        <v>34</v>
      </c>
      <c r="B17205">
        <v>2016</v>
      </c>
      <c r="C17205">
        <v>49</v>
      </c>
      <c r="D17205">
        <v>22</v>
      </c>
      <c r="E17205">
        <v>7075</v>
      </c>
    </row>
    <row r="17206" spans="1:5">
      <c r="A17206" t="s">
        <v>35</v>
      </c>
      <c r="B17206">
        <v>2016</v>
      </c>
      <c r="C17206">
        <v>49</v>
      </c>
      <c r="D17206">
        <v>46</v>
      </c>
      <c r="E17206">
        <v>15806</v>
      </c>
    </row>
    <row r="17207" spans="1:5">
      <c r="A17207" t="s">
        <v>36</v>
      </c>
      <c r="B17207">
        <v>2016</v>
      </c>
      <c r="C17207">
        <v>49</v>
      </c>
      <c r="D17207">
        <v>19</v>
      </c>
      <c r="E17207">
        <v>6773</v>
      </c>
    </row>
    <row r="17208" spans="1:5">
      <c r="A17208" t="s">
        <v>37</v>
      </c>
      <c r="B17208">
        <v>2016</v>
      </c>
      <c r="C17208">
        <v>49</v>
      </c>
      <c r="D17208">
        <v>8</v>
      </c>
      <c r="E17208">
        <v>3080</v>
      </c>
    </row>
    <row r="17209" spans="1:5">
      <c r="A17209" t="s">
        <v>38</v>
      </c>
      <c r="B17209">
        <v>2016</v>
      </c>
      <c r="C17209">
        <v>49</v>
      </c>
      <c r="D17209">
        <v>13</v>
      </c>
      <c r="E17209">
        <v>3214</v>
      </c>
    </row>
    <row r="17210" spans="1:5">
      <c r="A17210" t="s">
        <v>39</v>
      </c>
      <c r="B17210">
        <v>2016</v>
      </c>
      <c r="C17210">
        <v>49</v>
      </c>
      <c r="D17210">
        <v>34</v>
      </c>
      <c r="E17210">
        <v>16781</v>
      </c>
    </row>
    <row r="17211" spans="1:5">
      <c r="A17211" t="s">
        <v>40</v>
      </c>
      <c r="B17211">
        <v>2016</v>
      </c>
      <c r="C17211">
        <v>49</v>
      </c>
      <c r="D17211">
        <v>20</v>
      </c>
      <c r="E17211">
        <v>3894</v>
      </c>
    </row>
    <row r="17212" spans="1:5">
      <c r="A17212" t="s">
        <v>41</v>
      </c>
      <c r="B17212">
        <v>2016</v>
      </c>
      <c r="C17212">
        <v>49</v>
      </c>
      <c r="D17212">
        <v>24</v>
      </c>
      <c r="E17212">
        <v>16404</v>
      </c>
    </row>
    <row r="17213" spans="1:5">
      <c r="A17213" t="s">
        <v>42</v>
      </c>
      <c r="B17213">
        <v>2016</v>
      </c>
      <c r="C17213">
        <v>49</v>
      </c>
      <c r="D17213">
        <v>27</v>
      </c>
      <c r="E17213">
        <v>11145</v>
      </c>
    </row>
    <row r="17214" spans="1:5">
      <c r="A17214" t="s">
        <v>43</v>
      </c>
      <c r="B17214">
        <v>2016</v>
      </c>
      <c r="C17214">
        <v>49</v>
      </c>
      <c r="D17214">
        <v>70</v>
      </c>
      <c r="E17214">
        <v>15314</v>
      </c>
    </row>
    <row r="17215" spans="1:5">
      <c r="A17215" t="s">
        <v>44</v>
      </c>
      <c r="B17215">
        <v>2016</v>
      </c>
      <c r="C17215">
        <v>49</v>
      </c>
      <c r="D17215">
        <v>50</v>
      </c>
      <c r="E17215">
        <v>16435</v>
      </c>
    </row>
    <row r="17216" spans="1:5">
      <c r="A17216" t="s">
        <v>45</v>
      </c>
      <c r="B17216">
        <v>2016</v>
      </c>
      <c r="C17216">
        <v>49</v>
      </c>
      <c r="D17216">
        <v>6</v>
      </c>
      <c r="E17216">
        <v>552</v>
      </c>
    </row>
    <row r="17217" spans="1:5">
      <c r="A17217" t="s">
        <v>46</v>
      </c>
      <c r="B17217">
        <v>2016</v>
      </c>
      <c r="C17217">
        <v>49</v>
      </c>
      <c r="D17217">
        <v>70</v>
      </c>
      <c r="E17217">
        <v>19608</v>
      </c>
    </row>
    <row r="17218" spans="1:5">
      <c r="A17218" t="s">
        <v>47</v>
      </c>
      <c r="B17218">
        <v>2016</v>
      </c>
      <c r="C17218">
        <v>49</v>
      </c>
      <c r="D17218">
        <v>23</v>
      </c>
      <c r="E17218">
        <v>5104</v>
      </c>
    </row>
    <row r="17219" spans="1:5">
      <c r="A17219" t="s">
        <v>48</v>
      </c>
      <c r="B17219">
        <v>2016</v>
      </c>
      <c r="C17219">
        <v>49</v>
      </c>
      <c r="D17219">
        <v>18</v>
      </c>
      <c r="E17219">
        <v>4849</v>
      </c>
    </row>
    <row r="17220" spans="1:5">
      <c r="A17220" t="s">
        <v>49</v>
      </c>
      <c r="B17220">
        <v>2016</v>
      </c>
      <c r="C17220">
        <v>49</v>
      </c>
      <c r="D17220">
        <v>59</v>
      </c>
      <c r="E17220">
        <v>14215</v>
      </c>
    </row>
    <row r="17221" spans="1:5">
      <c r="A17221" t="s">
        <v>50</v>
      </c>
      <c r="B17221">
        <v>2016</v>
      </c>
      <c r="C17221">
        <v>49</v>
      </c>
      <c r="D17221">
        <v>17</v>
      </c>
      <c r="E17221">
        <v>5473</v>
      </c>
    </row>
    <row r="17222" spans="1:5">
      <c r="A17222" t="s">
        <v>51</v>
      </c>
      <c r="B17222">
        <v>2016</v>
      </c>
      <c r="C17222">
        <v>49</v>
      </c>
      <c r="D17222">
        <v>14</v>
      </c>
      <c r="E17222">
        <v>5880</v>
      </c>
    </row>
    <row r="17223" spans="1:5">
      <c r="A17223" t="s">
        <v>52</v>
      </c>
      <c r="B17223">
        <v>2016</v>
      </c>
      <c r="C17223">
        <v>49</v>
      </c>
      <c r="D17223">
        <v>34</v>
      </c>
      <c r="E17223">
        <v>8557</v>
      </c>
    </row>
    <row r="17224" spans="1:5">
      <c r="A17224" t="s">
        <v>53</v>
      </c>
      <c r="B17224">
        <v>2016</v>
      </c>
      <c r="C17224">
        <v>49</v>
      </c>
      <c r="D17224">
        <v>56</v>
      </c>
      <c r="E17224">
        <v>10078</v>
      </c>
    </row>
    <row r="17225" spans="1:5">
      <c r="A17225" t="s">
        <v>54</v>
      </c>
      <c r="B17225">
        <v>2016</v>
      </c>
      <c r="C17225">
        <v>49</v>
      </c>
      <c r="D17225">
        <v>113</v>
      </c>
      <c r="E17225">
        <v>26591</v>
      </c>
    </row>
    <row r="17226" spans="1:5">
      <c r="A17226" t="s">
        <v>55</v>
      </c>
      <c r="B17226">
        <v>2016</v>
      </c>
      <c r="C17226">
        <v>49</v>
      </c>
      <c r="D17226">
        <v>41</v>
      </c>
      <c r="E17226">
        <v>24352</v>
      </c>
    </row>
    <row r="17227" spans="1:5">
      <c r="A17227" t="s">
        <v>56</v>
      </c>
      <c r="B17227">
        <v>2016</v>
      </c>
      <c r="C17227">
        <v>49</v>
      </c>
      <c r="D17227">
        <v>10</v>
      </c>
      <c r="E17227">
        <v>2986</v>
      </c>
    </row>
    <row r="17228" spans="1:5">
      <c r="A17228" t="s">
        <v>57</v>
      </c>
      <c r="B17228">
        <v>2016</v>
      </c>
      <c r="C17228">
        <v>49</v>
      </c>
      <c r="D17228">
        <v>142</v>
      </c>
      <c r="E17228">
        <v>90373</v>
      </c>
    </row>
    <row r="17229" spans="1:5">
      <c r="A17229" t="s">
        <v>58</v>
      </c>
      <c r="B17229">
        <v>2016</v>
      </c>
      <c r="C17229">
        <v>49</v>
      </c>
      <c r="D17229">
        <v>38</v>
      </c>
      <c r="E17229">
        <v>4352</v>
      </c>
    </row>
    <row r="17230" spans="1:5">
      <c r="A17230" t="s">
        <v>59</v>
      </c>
      <c r="B17230">
        <v>2016</v>
      </c>
      <c r="C17230">
        <v>49</v>
      </c>
      <c r="D17230">
        <v>46</v>
      </c>
      <c r="E17230">
        <v>14455</v>
      </c>
    </row>
    <row r="17231" spans="1:5">
      <c r="A17231" t="s">
        <v>60</v>
      </c>
      <c r="B17231">
        <v>2016</v>
      </c>
      <c r="C17231">
        <v>49</v>
      </c>
      <c r="D17231">
        <v>24</v>
      </c>
      <c r="E17231">
        <v>4090</v>
      </c>
    </row>
    <row r="17232" spans="1:5">
      <c r="A17232" t="s">
        <v>61</v>
      </c>
      <c r="B17232">
        <v>2016</v>
      </c>
      <c r="C17232">
        <v>49</v>
      </c>
      <c r="D17232">
        <v>24</v>
      </c>
      <c r="E17232">
        <v>4196</v>
      </c>
    </row>
    <row r="17233" spans="1:5">
      <c r="A17233" t="s">
        <v>64</v>
      </c>
      <c r="B17233">
        <v>2016</v>
      </c>
      <c r="C17233">
        <v>49</v>
      </c>
      <c r="D17233">
        <v>8</v>
      </c>
      <c r="E17233">
        <v>4513</v>
      </c>
    </row>
    <row r="17234" spans="1:5">
      <c r="A17234" t="s">
        <v>63</v>
      </c>
      <c r="B17234">
        <v>2016</v>
      </c>
      <c r="C17234">
        <v>49</v>
      </c>
      <c r="D17234">
        <v>2</v>
      </c>
      <c r="E17234">
        <v>751</v>
      </c>
    </row>
    <row r="17235" spans="1:5">
      <c r="A17235" t="s">
        <v>62</v>
      </c>
      <c r="B17235">
        <v>2016</v>
      </c>
      <c r="C17235">
        <v>49</v>
      </c>
      <c r="D17235">
        <v>83</v>
      </c>
      <c r="E17235">
        <v>104228</v>
      </c>
    </row>
    <row r="17236" spans="1:5">
      <c r="A17236" t="s">
        <v>6</v>
      </c>
      <c r="B17236">
        <v>2016</v>
      </c>
      <c r="C17236">
        <v>50</v>
      </c>
      <c r="D17236">
        <v>26</v>
      </c>
      <c r="E17236">
        <v>8063</v>
      </c>
    </row>
    <row r="17237" spans="1:5">
      <c r="A17237" t="s">
        <v>12</v>
      </c>
      <c r="B17237">
        <v>2016</v>
      </c>
      <c r="C17237">
        <v>50</v>
      </c>
      <c r="D17237">
        <v>6</v>
      </c>
      <c r="E17237">
        <v>1462</v>
      </c>
    </row>
    <row r="17238" spans="1:5">
      <c r="A17238" t="s">
        <v>13</v>
      </c>
      <c r="B17238">
        <v>2016</v>
      </c>
      <c r="C17238">
        <v>50</v>
      </c>
      <c r="D17238">
        <v>54</v>
      </c>
      <c r="E17238">
        <v>27097</v>
      </c>
    </row>
    <row r="17239" spans="1:5">
      <c r="A17239" t="s">
        <v>14</v>
      </c>
      <c r="B17239">
        <v>2016</v>
      </c>
      <c r="C17239">
        <v>50</v>
      </c>
      <c r="D17239">
        <v>12</v>
      </c>
      <c r="E17239">
        <v>3725</v>
      </c>
    </row>
    <row r="17240" spans="1:5">
      <c r="A17240" t="s">
        <v>15</v>
      </c>
      <c r="B17240">
        <v>2016</v>
      </c>
      <c r="C17240">
        <v>50</v>
      </c>
      <c r="D17240">
        <v>124</v>
      </c>
      <c r="E17240">
        <v>50100</v>
      </c>
    </row>
    <row r="17241" spans="1:5">
      <c r="A17241" t="s">
        <v>16</v>
      </c>
      <c r="B17241">
        <v>2016</v>
      </c>
      <c r="C17241">
        <v>50</v>
      </c>
      <c r="D17241">
        <v>7</v>
      </c>
      <c r="E17241">
        <v>3724</v>
      </c>
    </row>
    <row r="17242" spans="1:5">
      <c r="A17242" t="s">
        <v>17</v>
      </c>
      <c r="B17242">
        <v>2016</v>
      </c>
      <c r="C17242">
        <v>50</v>
      </c>
      <c r="D17242">
        <v>21</v>
      </c>
      <c r="E17242">
        <v>4036</v>
      </c>
    </row>
    <row r="17243" spans="1:5">
      <c r="A17243" t="s">
        <v>18</v>
      </c>
      <c r="B17243">
        <v>2016</v>
      </c>
      <c r="C17243">
        <v>50</v>
      </c>
      <c r="D17243">
        <v>13</v>
      </c>
      <c r="E17243">
        <v>2743</v>
      </c>
    </row>
    <row r="17244" spans="1:5">
      <c r="A17244" t="s">
        <v>19</v>
      </c>
      <c r="B17244">
        <v>2016</v>
      </c>
      <c r="C17244">
        <v>50</v>
      </c>
      <c r="D17244">
        <v>2</v>
      </c>
      <c r="E17244">
        <v>2782</v>
      </c>
    </row>
    <row r="17245" spans="1:5">
      <c r="A17245" t="s">
        <v>20</v>
      </c>
      <c r="B17245">
        <v>2016</v>
      </c>
      <c r="C17245">
        <v>50</v>
      </c>
      <c r="D17245">
        <v>0</v>
      </c>
      <c r="E17245">
        <v>0</v>
      </c>
    </row>
    <row r="17246" spans="1:5">
      <c r="A17246" t="s">
        <v>21</v>
      </c>
      <c r="B17246">
        <v>2016</v>
      </c>
      <c r="C17246">
        <v>50</v>
      </c>
      <c r="D17246">
        <v>55</v>
      </c>
      <c r="E17246">
        <v>48929</v>
      </c>
    </row>
    <row r="17247" spans="1:5">
      <c r="A17247" t="s">
        <v>22</v>
      </c>
      <c r="B17247">
        <v>2016</v>
      </c>
      <c r="C17247">
        <v>50</v>
      </c>
      <c r="D17247">
        <v>16</v>
      </c>
      <c r="E17247">
        <v>1370</v>
      </c>
    </row>
    <row r="17248" spans="1:5">
      <c r="A17248" t="s">
        <v>23</v>
      </c>
      <c r="B17248">
        <v>2016</v>
      </c>
      <c r="C17248">
        <v>50</v>
      </c>
      <c r="D17248">
        <v>7</v>
      </c>
      <c r="E17248">
        <v>1372</v>
      </c>
    </row>
    <row r="17249" spans="1:5">
      <c r="A17249" t="s">
        <v>24</v>
      </c>
      <c r="B17249">
        <v>2016</v>
      </c>
      <c r="C17249">
        <v>50</v>
      </c>
      <c r="D17249">
        <v>78</v>
      </c>
      <c r="E17249">
        <v>44978</v>
      </c>
    </row>
    <row r="17250" spans="1:5">
      <c r="A17250" t="s">
        <v>25</v>
      </c>
      <c r="B17250">
        <v>2016</v>
      </c>
      <c r="C17250">
        <v>50</v>
      </c>
      <c r="D17250">
        <v>27</v>
      </c>
      <c r="E17250">
        <v>5201</v>
      </c>
    </row>
    <row r="17251" spans="1:5">
      <c r="A17251" t="s">
        <v>26</v>
      </c>
      <c r="B17251">
        <v>2016</v>
      </c>
      <c r="C17251">
        <v>50</v>
      </c>
      <c r="D17251">
        <v>11</v>
      </c>
      <c r="E17251">
        <v>3572</v>
      </c>
    </row>
    <row r="17252" spans="1:5">
      <c r="A17252" t="s">
        <v>27</v>
      </c>
      <c r="B17252">
        <v>2016</v>
      </c>
      <c r="C17252">
        <v>50</v>
      </c>
      <c r="D17252">
        <v>30</v>
      </c>
      <c r="E17252">
        <v>6571</v>
      </c>
    </row>
    <row r="17253" spans="1:5">
      <c r="A17253" t="s">
        <v>28</v>
      </c>
      <c r="B17253">
        <v>2016</v>
      </c>
      <c r="C17253">
        <v>50</v>
      </c>
      <c r="D17253">
        <v>30</v>
      </c>
      <c r="E17253">
        <v>20168</v>
      </c>
    </row>
    <row r="17254" spans="1:5">
      <c r="A17254" t="s">
        <v>29</v>
      </c>
      <c r="B17254">
        <v>2016</v>
      </c>
      <c r="C17254">
        <v>50</v>
      </c>
      <c r="D17254">
        <v>97</v>
      </c>
      <c r="E17254">
        <v>48402</v>
      </c>
    </row>
    <row r="17255" spans="1:5">
      <c r="A17255" t="s">
        <v>30</v>
      </c>
      <c r="B17255">
        <v>2016</v>
      </c>
      <c r="C17255">
        <v>50</v>
      </c>
      <c r="D17255">
        <v>28</v>
      </c>
      <c r="E17255">
        <v>4704</v>
      </c>
    </row>
    <row r="17256" spans="1:5">
      <c r="A17256" t="s">
        <v>31</v>
      </c>
      <c r="B17256">
        <v>2016</v>
      </c>
      <c r="C17256">
        <v>50</v>
      </c>
      <c r="D17256">
        <v>41</v>
      </c>
      <c r="E17256">
        <v>8887</v>
      </c>
    </row>
    <row r="17257" spans="1:5">
      <c r="A17257" t="s">
        <v>32</v>
      </c>
      <c r="B17257">
        <v>2016</v>
      </c>
      <c r="C17257">
        <v>50</v>
      </c>
      <c r="D17257">
        <v>45</v>
      </c>
      <c r="E17257">
        <v>30692</v>
      </c>
    </row>
    <row r="17258" spans="1:5">
      <c r="A17258" t="s">
        <v>33</v>
      </c>
      <c r="B17258">
        <v>2016</v>
      </c>
      <c r="C17258">
        <v>50</v>
      </c>
      <c r="D17258">
        <v>75</v>
      </c>
      <c r="E17258">
        <v>21091</v>
      </c>
    </row>
    <row r="17259" spans="1:5">
      <c r="A17259" t="s">
        <v>34</v>
      </c>
      <c r="B17259">
        <v>2016</v>
      </c>
      <c r="C17259">
        <v>50</v>
      </c>
      <c r="D17259">
        <v>21</v>
      </c>
      <c r="E17259">
        <v>6428</v>
      </c>
    </row>
    <row r="17260" spans="1:5">
      <c r="A17260" t="s">
        <v>35</v>
      </c>
      <c r="B17260">
        <v>2016</v>
      </c>
      <c r="C17260">
        <v>50</v>
      </c>
      <c r="D17260">
        <v>44</v>
      </c>
      <c r="E17260">
        <v>15500</v>
      </c>
    </row>
    <row r="17261" spans="1:5">
      <c r="A17261" t="s">
        <v>36</v>
      </c>
      <c r="B17261">
        <v>2016</v>
      </c>
      <c r="C17261">
        <v>50</v>
      </c>
      <c r="D17261">
        <v>20</v>
      </c>
      <c r="E17261">
        <v>7351</v>
      </c>
    </row>
    <row r="17262" spans="1:5">
      <c r="A17262" t="s">
        <v>37</v>
      </c>
      <c r="B17262">
        <v>2016</v>
      </c>
      <c r="C17262">
        <v>50</v>
      </c>
      <c r="D17262">
        <v>8</v>
      </c>
      <c r="E17262">
        <v>3057</v>
      </c>
    </row>
    <row r="17263" spans="1:5">
      <c r="A17263" t="s">
        <v>38</v>
      </c>
      <c r="B17263">
        <v>2016</v>
      </c>
      <c r="C17263">
        <v>50</v>
      </c>
      <c r="D17263">
        <v>12</v>
      </c>
      <c r="E17263">
        <v>3211</v>
      </c>
    </row>
    <row r="17264" spans="1:5">
      <c r="A17264" t="s">
        <v>39</v>
      </c>
      <c r="B17264">
        <v>2016</v>
      </c>
      <c r="C17264">
        <v>50</v>
      </c>
      <c r="D17264">
        <v>35</v>
      </c>
      <c r="E17264">
        <v>18299</v>
      </c>
    </row>
    <row r="17265" spans="1:5">
      <c r="A17265" t="s">
        <v>40</v>
      </c>
      <c r="B17265">
        <v>2016</v>
      </c>
      <c r="C17265">
        <v>50</v>
      </c>
      <c r="D17265">
        <v>20</v>
      </c>
      <c r="E17265">
        <v>3882</v>
      </c>
    </row>
    <row r="17266" spans="1:5">
      <c r="A17266" t="s">
        <v>41</v>
      </c>
      <c r="B17266">
        <v>2016</v>
      </c>
      <c r="C17266">
        <v>50</v>
      </c>
      <c r="D17266">
        <v>25</v>
      </c>
      <c r="E17266">
        <v>15659</v>
      </c>
    </row>
    <row r="17267" spans="1:5">
      <c r="A17267" t="s">
        <v>42</v>
      </c>
      <c r="B17267">
        <v>2016</v>
      </c>
      <c r="C17267">
        <v>50</v>
      </c>
      <c r="D17267">
        <v>25</v>
      </c>
      <c r="E17267">
        <v>10200</v>
      </c>
    </row>
    <row r="17268" spans="1:5">
      <c r="A17268" t="s">
        <v>43</v>
      </c>
      <c r="B17268">
        <v>2016</v>
      </c>
      <c r="C17268">
        <v>50</v>
      </c>
      <c r="D17268">
        <v>69</v>
      </c>
      <c r="E17268">
        <v>14091</v>
      </c>
    </row>
    <row r="17269" spans="1:5">
      <c r="A17269" t="s">
        <v>44</v>
      </c>
      <c r="B17269">
        <v>2016</v>
      </c>
      <c r="C17269">
        <v>50</v>
      </c>
      <c r="D17269">
        <v>47</v>
      </c>
      <c r="E17269">
        <v>13609</v>
      </c>
    </row>
    <row r="17270" spans="1:5">
      <c r="A17270" t="s">
        <v>45</v>
      </c>
      <c r="B17270">
        <v>2016</v>
      </c>
      <c r="C17270">
        <v>50</v>
      </c>
      <c r="D17270">
        <v>5</v>
      </c>
      <c r="E17270">
        <v>534</v>
      </c>
    </row>
    <row r="17271" spans="1:5">
      <c r="A17271" t="s">
        <v>46</v>
      </c>
      <c r="B17271">
        <v>2016</v>
      </c>
      <c r="C17271">
        <v>50</v>
      </c>
      <c r="D17271">
        <v>68</v>
      </c>
      <c r="E17271">
        <v>18161</v>
      </c>
    </row>
    <row r="17272" spans="1:5">
      <c r="A17272" t="s">
        <v>47</v>
      </c>
      <c r="B17272">
        <v>2016</v>
      </c>
      <c r="C17272">
        <v>50</v>
      </c>
      <c r="D17272">
        <v>21</v>
      </c>
      <c r="E17272">
        <v>4653</v>
      </c>
    </row>
    <row r="17273" spans="1:5">
      <c r="A17273" t="s">
        <v>48</v>
      </c>
      <c r="B17273">
        <v>2016</v>
      </c>
      <c r="C17273">
        <v>50</v>
      </c>
      <c r="D17273">
        <v>19</v>
      </c>
      <c r="E17273">
        <v>4638</v>
      </c>
    </row>
    <row r="17274" spans="1:5">
      <c r="A17274" t="s">
        <v>49</v>
      </c>
      <c r="B17274">
        <v>2016</v>
      </c>
      <c r="C17274">
        <v>50</v>
      </c>
      <c r="D17274">
        <v>58</v>
      </c>
      <c r="E17274">
        <v>12723</v>
      </c>
    </row>
    <row r="17275" spans="1:5">
      <c r="A17275" t="s">
        <v>50</v>
      </c>
      <c r="B17275">
        <v>2016</v>
      </c>
      <c r="C17275">
        <v>50</v>
      </c>
      <c r="D17275">
        <v>17</v>
      </c>
      <c r="E17275">
        <v>5322</v>
      </c>
    </row>
    <row r="17276" spans="1:5">
      <c r="A17276" t="s">
        <v>51</v>
      </c>
      <c r="B17276">
        <v>2016</v>
      </c>
      <c r="C17276">
        <v>50</v>
      </c>
      <c r="D17276">
        <v>14</v>
      </c>
      <c r="E17276">
        <v>5382</v>
      </c>
    </row>
    <row r="17277" spans="1:5">
      <c r="A17277" t="s">
        <v>52</v>
      </c>
      <c r="B17277">
        <v>2016</v>
      </c>
      <c r="C17277">
        <v>50</v>
      </c>
      <c r="D17277">
        <v>34</v>
      </c>
      <c r="E17277">
        <v>8060</v>
      </c>
    </row>
    <row r="17278" spans="1:5">
      <c r="A17278" t="s">
        <v>53</v>
      </c>
      <c r="B17278">
        <v>2016</v>
      </c>
      <c r="C17278">
        <v>50</v>
      </c>
      <c r="D17278">
        <v>53</v>
      </c>
      <c r="E17278">
        <v>7964</v>
      </c>
    </row>
    <row r="17279" spans="1:5">
      <c r="A17279" t="s">
        <v>54</v>
      </c>
      <c r="B17279">
        <v>2016</v>
      </c>
      <c r="C17279">
        <v>50</v>
      </c>
      <c r="D17279">
        <v>111</v>
      </c>
      <c r="E17279">
        <v>25991</v>
      </c>
    </row>
    <row r="17280" spans="1:5">
      <c r="A17280" t="s">
        <v>55</v>
      </c>
      <c r="B17280">
        <v>2016</v>
      </c>
      <c r="C17280">
        <v>50</v>
      </c>
      <c r="D17280">
        <v>40</v>
      </c>
      <c r="E17280">
        <v>18071</v>
      </c>
    </row>
    <row r="17281" spans="1:5">
      <c r="A17281" t="s">
        <v>56</v>
      </c>
      <c r="B17281">
        <v>2016</v>
      </c>
      <c r="C17281">
        <v>50</v>
      </c>
      <c r="D17281">
        <v>10</v>
      </c>
      <c r="E17281">
        <v>2665</v>
      </c>
    </row>
    <row r="17282" spans="1:5">
      <c r="A17282" t="s">
        <v>57</v>
      </c>
      <c r="B17282">
        <v>2016</v>
      </c>
      <c r="C17282">
        <v>50</v>
      </c>
      <c r="D17282">
        <v>139</v>
      </c>
      <c r="E17282">
        <v>89545</v>
      </c>
    </row>
    <row r="17283" spans="1:5">
      <c r="A17283" t="s">
        <v>58</v>
      </c>
      <c r="B17283">
        <v>2016</v>
      </c>
      <c r="C17283">
        <v>50</v>
      </c>
      <c r="D17283">
        <v>46</v>
      </c>
      <c r="E17283">
        <v>4295</v>
      </c>
    </row>
    <row r="17284" spans="1:5">
      <c r="A17284" t="s">
        <v>59</v>
      </c>
      <c r="B17284">
        <v>2016</v>
      </c>
      <c r="C17284">
        <v>50</v>
      </c>
      <c r="D17284">
        <v>43</v>
      </c>
      <c r="E17284">
        <v>13257</v>
      </c>
    </row>
    <row r="17285" spans="1:5">
      <c r="A17285" t="s">
        <v>60</v>
      </c>
      <c r="B17285">
        <v>2016</v>
      </c>
      <c r="C17285">
        <v>50</v>
      </c>
      <c r="D17285">
        <v>24</v>
      </c>
      <c r="E17285">
        <v>3633</v>
      </c>
    </row>
    <row r="17286" spans="1:5">
      <c r="A17286" t="s">
        <v>61</v>
      </c>
      <c r="B17286">
        <v>2016</v>
      </c>
      <c r="C17286">
        <v>50</v>
      </c>
      <c r="D17286">
        <v>24</v>
      </c>
      <c r="E17286">
        <v>4238</v>
      </c>
    </row>
    <row r="17287" spans="1:5">
      <c r="A17287" t="s">
        <v>64</v>
      </c>
      <c r="B17287">
        <v>2016</v>
      </c>
      <c r="C17287">
        <v>50</v>
      </c>
      <c r="D17287">
        <v>8</v>
      </c>
      <c r="E17287">
        <v>4456</v>
      </c>
    </row>
    <row r="17288" spans="1:5">
      <c r="A17288" t="s">
        <v>63</v>
      </c>
      <c r="B17288">
        <v>2016</v>
      </c>
      <c r="C17288">
        <v>50</v>
      </c>
      <c r="D17288">
        <v>2</v>
      </c>
      <c r="E17288">
        <v>698</v>
      </c>
    </row>
    <row r="17289" spans="1:5">
      <c r="A17289" t="s">
        <v>62</v>
      </c>
      <c r="B17289">
        <v>2016</v>
      </c>
      <c r="C17289">
        <v>50</v>
      </c>
      <c r="D17289">
        <v>81</v>
      </c>
      <c r="E17289">
        <v>100984</v>
      </c>
    </row>
    <row r="17290" spans="1:5">
      <c r="A17290" t="s">
        <v>6</v>
      </c>
      <c r="B17290">
        <v>2016</v>
      </c>
      <c r="C17290">
        <v>51</v>
      </c>
      <c r="D17290">
        <v>25</v>
      </c>
      <c r="E17290">
        <v>6989</v>
      </c>
    </row>
    <row r="17291" spans="1:5">
      <c r="A17291" t="s">
        <v>12</v>
      </c>
      <c r="B17291">
        <v>2016</v>
      </c>
      <c r="C17291">
        <v>51</v>
      </c>
      <c r="D17291">
        <v>6</v>
      </c>
      <c r="E17291">
        <v>1488</v>
      </c>
    </row>
    <row r="17292" spans="1:5">
      <c r="A17292" t="s">
        <v>13</v>
      </c>
      <c r="B17292">
        <v>2016</v>
      </c>
      <c r="C17292">
        <v>51</v>
      </c>
      <c r="D17292">
        <v>54</v>
      </c>
      <c r="E17292">
        <v>23728</v>
      </c>
    </row>
    <row r="17293" spans="1:5">
      <c r="A17293" t="s">
        <v>14</v>
      </c>
      <c r="B17293">
        <v>2016</v>
      </c>
      <c r="C17293">
        <v>51</v>
      </c>
      <c r="D17293">
        <v>12</v>
      </c>
      <c r="E17293">
        <v>2979</v>
      </c>
    </row>
    <row r="17294" spans="1:5">
      <c r="A17294" t="s">
        <v>15</v>
      </c>
      <c r="B17294">
        <v>2016</v>
      </c>
      <c r="C17294">
        <v>51</v>
      </c>
      <c r="D17294">
        <v>122</v>
      </c>
      <c r="E17294">
        <v>42838</v>
      </c>
    </row>
    <row r="17295" spans="1:5">
      <c r="A17295" t="s">
        <v>16</v>
      </c>
      <c r="B17295">
        <v>2016</v>
      </c>
      <c r="C17295">
        <v>51</v>
      </c>
      <c r="D17295">
        <v>6</v>
      </c>
      <c r="E17295">
        <v>3790</v>
      </c>
    </row>
    <row r="17296" spans="1:5">
      <c r="A17296" t="s">
        <v>17</v>
      </c>
      <c r="B17296">
        <v>2016</v>
      </c>
      <c r="C17296">
        <v>51</v>
      </c>
      <c r="D17296">
        <v>17</v>
      </c>
      <c r="E17296">
        <v>1829</v>
      </c>
    </row>
    <row r="17297" spans="1:5">
      <c r="A17297" t="s">
        <v>18</v>
      </c>
      <c r="B17297">
        <v>2016</v>
      </c>
      <c r="C17297">
        <v>51</v>
      </c>
      <c r="D17297">
        <v>13</v>
      </c>
      <c r="E17297">
        <v>2545</v>
      </c>
    </row>
    <row r="17298" spans="1:5">
      <c r="A17298" t="s">
        <v>19</v>
      </c>
      <c r="B17298">
        <v>2016</v>
      </c>
      <c r="C17298">
        <v>51</v>
      </c>
      <c r="D17298">
        <v>2</v>
      </c>
      <c r="E17298">
        <v>1889</v>
      </c>
    </row>
    <row r="17299" spans="1:5">
      <c r="A17299" t="s">
        <v>20</v>
      </c>
      <c r="B17299">
        <v>2016</v>
      </c>
      <c r="C17299">
        <v>51</v>
      </c>
      <c r="D17299">
        <v>0</v>
      </c>
      <c r="E17299">
        <v>0</v>
      </c>
    </row>
    <row r="17300" spans="1:5">
      <c r="A17300" t="s">
        <v>21</v>
      </c>
      <c r="B17300">
        <v>2016</v>
      </c>
      <c r="C17300">
        <v>51</v>
      </c>
      <c r="D17300">
        <v>55</v>
      </c>
      <c r="E17300">
        <v>45961</v>
      </c>
    </row>
    <row r="17301" spans="1:5">
      <c r="A17301" t="s">
        <v>22</v>
      </c>
      <c r="B17301">
        <v>2016</v>
      </c>
      <c r="C17301">
        <v>51</v>
      </c>
      <c r="D17301">
        <v>15</v>
      </c>
      <c r="E17301">
        <v>976</v>
      </c>
    </row>
    <row r="17302" spans="1:5">
      <c r="A17302" t="s">
        <v>23</v>
      </c>
      <c r="B17302">
        <v>2016</v>
      </c>
      <c r="C17302">
        <v>51</v>
      </c>
      <c r="D17302">
        <v>7</v>
      </c>
      <c r="E17302">
        <v>1402</v>
      </c>
    </row>
    <row r="17303" spans="1:5">
      <c r="A17303" t="s">
        <v>24</v>
      </c>
      <c r="B17303">
        <v>2016</v>
      </c>
      <c r="C17303">
        <v>51</v>
      </c>
      <c r="D17303">
        <v>81</v>
      </c>
      <c r="E17303">
        <v>42500</v>
      </c>
    </row>
    <row r="17304" spans="1:5">
      <c r="A17304" t="s">
        <v>25</v>
      </c>
      <c r="B17304">
        <v>2016</v>
      </c>
      <c r="C17304">
        <v>51</v>
      </c>
      <c r="D17304">
        <v>25</v>
      </c>
      <c r="E17304">
        <v>3371</v>
      </c>
    </row>
    <row r="17305" spans="1:5">
      <c r="A17305" t="s">
        <v>26</v>
      </c>
      <c r="B17305">
        <v>2016</v>
      </c>
      <c r="C17305">
        <v>51</v>
      </c>
      <c r="D17305">
        <v>12</v>
      </c>
      <c r="E17305">
        <v>2197</v>
      </c>
    </row>
    <row r="17306" spans="1:5">
      <c r="A17306" t="s">
        <v>27</v>
      </c>
      <c r="B17306">
        <v>2016</v>
      </c>
      <c r="C17306">
        <v>51</v>
      </c>
      <c r="D17306">
        <v>29</v>
      </c>
      <c r="E17306">
        <v>5676</v>
      </c>
    </row>
    <row r="17307" spans="1:5">
      <c r="A17307" t="s">
        <v>28</v>
      </c>
      <c r="B17307">
        <v>2016</v>
      </c>
      <c r="C17307">
        <v>51</v>
      </c>
      <c r="D17307">
        <v>29</v>
      </c>
      <c r="E17307">
        <v>10956</v>
      </c>
    </row>
    <row r="17308" spans="1:5">
      <c r="A17308" t="s">
        <v>29</v>
      </c>
      <c r="B17308">
        <v>2016</v>
      </c>
      <c r="C17308">
        <v>51</v>
      </c>
      <c r="D17308">
        <v>102</v>
      </c>
      <c r="E17308">
        <v>48993</v>
      </c>
    </row>
    <row r="17309" spans="1:5">
      <c r="A17309" t="s">
        <v>30</v>
      </c>
      <c r="B17309">
        <v>2016</v>
      </c>
      <c r="C17309">
        <v>51</v>
      </c>
      <c r="D17309">
        <v>28</v>
      </c>
      <c r="E17309">
        <v>4479</v>
      </c>
    </row>
    <row r="17310" spans="1:5">
      <c r="A17310" t="s">
        <v>31</v>
      </c>
      <c r="B17310">
        <v>2016</v>
      </c>
      <c r="C17310">
        <v>51</v>
      </c>
      <c r="D17310">
        <v>41</v>
      </c>
      <c r="E17310">
        <v>8098</v>
      </c>
    </row>
    <row r="17311" spans="1:5">
      <c r="A17311" t="s">
        <v>32</v>
      </c>
      <c r="B17311">
        <v>2016</v>
      </c>
      <c r="C17311">
        <v>51</v>
      </c>
      <c r="D17311">
        <v>45</v>
      </c>
      <c r="E17311">
        <v>28860</v>
      </c>
    </row>
    <row r="17312" spans="1:5">
      <c r="A17312" t="s">
        <v>33</v>
      </c>
      <c r="B17312">
        <v>2016</v>
      </c>
      <c r="C17312">
        <v>51</v>
      </c>
      <c r="D17312">
        <v>73</v>
      </c>
      <c r="E17312">
        <v>16366</v>
      </c>
    </row>
    <row r="17313" spans="1:5">
      <c r="A17313" t="s">
        <v>34</v>
      </c>
      <c r="B17313">
        <v>2016</v>
      </c>
      <c r="C17313">
        <v>51</v>
      </c>
      <c r="D17313">
        <v>20</v>
      </c>
      <c r="E17313">
        <v>5512</v>
      </c>
    </row>
    <row r="17314" spans="1:5">
      <c r="A17314" t="s">
        <v>35</v>
      </c>
      <c r="B17314">
        <v>2016</v>
      </c>
      <c r="C17314">
        <v>51</v>
      </c>
      <c r="D17314">
        <v>45</v>
      </c>
      <c r="E17314">
        <v>15067</v>
      </c>
    </row>
    <row r="17315" spans="1:5">
      <c r="A17315" t="s">
        <v>36</v>
      </c>
      <c r="B17315">
        <v>2016</v>
      </c>
      <c r="C17315">
        <v>51</v>
      </c>
      <c r="D17315">
        <v>19</v>
      </c>
      <c r="E17315">
        <v>5546</v>
      </c>
    </row>
    <row r="17316" spans="1:5">
      <c r="A17316" t="s">
        <v>37</v>
      </c>
      <c r="B17316">
        <v>2016</v>
      </c>
      <c r="C17316">
        <v>51</v>
      </c>
      <c r="D17316">
        <v>9</v>
      </c>
      <c r="E17316">
        <v>2831</v>
      </c>
    </row>
    <row r="17317" spans="1:5">
      <c r="A17317" t="s">
        <v>38</v>
      </c>
      <c r="B17317">
        <v>2016</v>
      </c>
      <c r="C17317">
        <v>51</v>
      </c>
      <c r="D17317">
        <v>13</v>
      </c>
      <c r="E17317">
        <v>2864</v>
      </c>
    </row>
    <row r="17318" spans="1:5">
      <c r="A17318" t="s">
        <v>39</v>
      </c>
      <c r="B17318">
        <v>2016</v>
      </c>
      <c r="C17318">
        <v>51</v>
      </c>
      <c r="D17318">
        <v>35</v>
      </c>
      <c r="E17318">
        <v>16562</v>
      </c>
    </row>
    <row r="17319" spans="1:5">
      <c r="A17319" t="s">
        <v>40</v>
      </c>
      <c r="B17319">
        <v>2016</v>
      </c>
      <c r="C17319">
        <v>51</v>
      </c>
      <c r="D17319">
        <v>21</v>
      </c>
      <c r="E17319">
        <v>3551</v>
      </c>
    </row>
    <row r="17320" spans="1:5">
      <c r="A17320" t="s">
        <v>41</v>
      </c>
      <c r="B17320">
        <v>2016</v>
      </c>
      <c r="C17320">
        <v>51</v>
      </c>
      <c r="D17320">
        <v>24</v>
      </c>
      <c r="E17320">
        <v>15326</v>
      </c>
    </row>
    <row r="17321" spans="1:5">
      <c r="A17321" t="s">
        <v>42</v>
      </c>
      <c r="B17321">
        <v>2016</v>
      </c>
      <c r="C17321">
        <v>51</v>
      </c>
      <c r="D17321">
        <v>25</v>
      </c>
      <c r="E17321">
        <v>9616</v>
      </c>
    </row>
    <row r="17322" spans="1:5">
      <c r="A17322" t="s">
        <v>43</v>
      </c>
      <c r="B17322">
        <v>2016</v>
      </c>
      <c r="C17322">
        <v>51</v>
      </c>
      <c r="D17322">
        <v>68</v>
      </c>
      <c r="E17322">
        <v>12387</v>
      </c>
    </row>
    <row r="17323" spans="1:5">
      <c r="A17323" t="s">
        <v>44</v>
      </c>
      <c r="B17323">
        <v>2016</v>
      </c>
      <c r="C17323">
        <v>51</v>
      </c>
      <c r="D17323">
        <v>44</v>
      </c>
      <c r="E17323">
        <v>9028</v>
      </c>
    </row>
    <row r="17324" spans="1:5">
      <c r="A17324" t="s">
        <v>45</v>
      </c>
      <c r="B17324">
        <v>2016</v>
      </c>
      <c r="C17324">
        <v>51</v>
      </c>
      <c r="D17324">
        <v>4</v>
      </c>
      <c r="E17324">
        <v>478</v>
      </c>
    </row>
    <row r="17325" spans="1:5">
      <c r="A17325" t="s">
        <v>46</v>
      </c>
      <c r="B17325">
        <v>2016</v>
      </c>
      <c r="C17325">
        <v>51</v>
      </c>
      <c r="D17325">
        <v>70</v>
      </c>
      <c r="E17325">
        <v>15583</v>
      </c>
    </row>
    <row r="17326" spans="1:5">
      <c r="A17326" t="s">
        <v>47</v>
      </c>
      <c r="B17326">
        <v>2016</v>
      </c>
      <c r="C17326">
        <v>51</v>
      </c>
      <c r="D17326">
        <v>20</v>
      </c>
      <c r="E17326">
        <v>4074</v>
      </c>
    </row>
    <row r="17327" spans="1:5">
      <c r="A17327" t="s">
        <v>48</v>
      </c>
      <c r="B17327">
        <v>2016</v>
      </c>
      <c r="C17327">
        <v>51</v>
      </c>
      <c r="D17327">
        <v>12</v>
      </c>
      <c r="E17327">
        <v>2885</v>
      </c>
    </row>
    <row r="17328" spans="1:5">
      <c r="A17328" t="s">
        <v>49</v>
      </c>
      <c r="B17328">
        <v>2016</v>
      </c>
      <c r="C17328">
        <v>51</v>
      </c>
      <c r="D17328">
        <v>57</v>
      </c>
      <c r="E17328">
        <v>11079</v>
      </c>
    </row>
    <row r="17329" spans="1:5">
      <c r="A17329" t="s">
        <v>50</v>
      </c>
      <c r="B17329">
        <v>2016</v>
      </c>
      <c r="C17329">
        <v>51</v>
      </c>
      <c r="D17329">
        <v>16</v>
      </c>
      <c r="E17329">
        <v>3776</v>
      </c>
    </row>
    <row r="17330" spans="1:5">
      <c r="A17330" t="s">
        <v>51</v>
      </c>
      <c r="B17330">
        <v>2016</v>
      </c>
      <c r="C17330">
        <v>51</v>
      </c>
      <c r="D17330">
        <v>15</v>
      </c>
      <c r="E17330">
        <v>5612</v>
      </c>
    </row>
    <row r="17331" spans="1:5">
      <c r="A17331" t="s">
        <v>52</v>
      </c>
      <c r="B17331">
        <v>2016</v>
      </c>
      <c r="C17331">
        <v>51</v>
      </c>
      <c r="D17331">
        <v>34</v>
      </c>
      <c r="E17331">
        <v>8314</v>
      </c>
    </row>
    <row r="17332" spans="1:5">
      <c r="A17332" t="s">
        <v>53</v>
      </c>
      <c r="B17332">
        <v>2016</v>
      </c>
      <c r="C17332">
        <v>51</v>
      </c>
      <c r="D17332">
        <v>51</v>
      </c>
      <c r="E17332">
        <v>7170</v>
      </c>
    </row>
    <row r="17333" spans="1:5">
      <c r="A17333" t="s">
        <v>54</v>
      </c>
      <c r="B17333">
        <v>2016</v>
      </c>
      <c r="C17333">
        <v>51</v>
      </c>
      <c r="D17333">
        <v>108</v>
      </c>
      <c r="E17333">
        <v>23177</v>
      </c>
    </row>
    <row r="17334" spans="1:5">
      <c r="A17334" t="s">
        <v>55</v>
      </c>
      <c r="B17334">
        <v>2016</v>
      </c>
      <c r="C17334">
        <v>51</v>
      </c>
      <c r="D17334">
        <v>32</v>
      </c>
      <c r="E17334">
        <v>12364</v>
      </c>
    </row>
    <row r="17335" spans="1:5">
      <c r="A17335" t="s">
        <v>56</v>
      </c>
      <c r="B17335">
        <v>2016</v>
      </c>
      <c r="C17335">
        <v>51</v>
      </c>
      <c r="D17335">
        <v>9</v>
      </c>
      <c r="E17335">
        <v>2295</v>
      </c>
    </row>
    <row r="17336" spans="1:5">
      <c r="A17336" t="s">
        <v>57</v>
      </c>
      <c r="B17336">
        <v>2016</v>
      </c>
      <c r="C17336">
        <v>51</v>
      </c>
      <c r="D17336">
        <v>141</v>
      </c>
      <c r="E17336">
        <v>88040</v>
      </c>
    </row>
    <row r="17337" spans="1:5">
      <c r="A17337" t="s">
        <v>58</v>
      </c>
      <c r="B17337">
        <v>2016</v>
      </c>
      <c r="C17337">
        <v>51</v>
      </c>
      <c r="D17337">
        <v>46</v>
      </c>
      <c r="E17337">
        <v>2972</v>
      </c>
    </row>
    <row r="17338" spans="1:5">
      <c r="A17338" t="s">
        <v>59</v>
      </c>
      <c r="B17338">
        <v>2016</v>
      </c>
      <c r="C17338">
        <v>51</v>
      </c>
      <c r="D17338">
        <v>45</v>
      </c>
      <c r="E17338">
        <v>16442</v>
      </c>
    </row>
    <row r="17339" spans="1:5">
      <c r="A17339" t="s">
        <v>60</v>
      </c>
      <c r="B17339">
        <v>2016</v>
      </c>
      <c r="C17339">
        <v>51</v>
      </c>
      <c r="D17339">
        <v>23</v>
      </c>
      <c r="E17339">
        <v>2866</v>
      </c>
    </row>
    <row r="17340" spans="1:5">
      <c r="A17340" t="s">
        <v>61</v>
      </c>
      <c r="B17340">
        <v>2016</v>
      </c>
      <c r="C17340">
        <v>51</v>
      </c>
      <c r="D17340">
        <v>22</v>
      </c>
      <c r="E17340">
        <v>3897</v>
      </c>
    </row>
    <row r="17341" spans="1:5">
      <c r="A17341" t="s">
        <v>64</v>
      </c>
      <c r="B17341">
        <v>2016</v>
      </c>
      <c r="C17341">
        <v>51</v>
      </c>
      <c r="D17341">
        <v>9</v>
      </c>
      <c r="E17341">
        <v>5223</v>
      </c>
    </row>
    <row r="17342" spans="1:5">
      <c r="A17342" t="s">
        <v>63</v>
      </c>
      <c r="B17342">
        <v>2016</v>
      </c>
      <c r="C17342">
        <v>51</v>
      </c>
      <c r="D17342">
        <v>2</v>
      </c>
      <c r="E17342">
        <v>671</v>
      </c>
    </row>
    <row r="17343" spans="1:5">
      <c r="A17343" t="s">
        <v>62</v>
      </c>
      <c r="B17343">
        <v>2016</v>
      </c>
      <c r="C17343">
        <v>51</v>
      </c>
      <c r="D17343">
        <v>86</v>
      </c>
      <c r="E17343">
        <v>105120</v>
      </c>
    </row>
    <row r="17344" spans="1:5">
      <c r="A17344" t="s">
        <v>6</v>
      </c>
      <c r="B17344">
        <v>2016</v>
      </c>
      <c r="C17344">
        <v>52</v>
      </c>
      <c r="D17344">
        <v>25</v>
      </c>
      <c r="E17344">
        <v>6302</v>
      </c>
    </row>
    <row r="17345" spans="1:5">
      <c r="A17345" t="s">
        <v>12</v>
      </c>
      <c r="B17345">
        <v>2016</v>
      </c>
      <c r="C17345">
        <v>52</v>
      </c>
      <c r="D17345">
        <v>5</v>
      </c>
      <c r="E17345">
        <v>1061</v>
      </c>
    </row>
    <row r="17346" spans="1:5">
      <c r="A17346" t="s">
        <v>13</v>
      </c>
      <c r="B17346">
        <v>2016</v>
      </c>
      <c r="C17346">
        <v>52</v>
      </c>
      <c r="D17346">
        <v>53</v>
      </c>
      <c r="E17346">
        <v>18873</v>
      </c>
    </row>
    <row r="17347" spans="1:5">
      <c r="A17347" t="s">
        <v>14</v>
      </c>
      <c r="B17347">
        <v>2016</v>
      </c>
      <c r="C17347">
        <v>52</v>
      </c>
      <c r="D17347">
        <v>12</v>
      </c>
      <c r="E17347">
        <v>2862</v>
      </c>
    </row>
    <row r="17348" spans="1:5">
      <c r="A17348" t="s">
        <v>15</v>
      </c>
      <c r="B17348">
        <v>2016</v>
      </c>
      <c r="C17348">
        <v>52</v>
      </c>
      <c r="D17348">
        <v>128</v>
      </c>
      <c r="E17348">
        <v>40243</v>
      </c>
    </row>
    <row r="17349" spans="1:5">
      <c r="A17349" t="s">
        <v>16</v>
      </c>
      <c r="B17349">
        <v>2016</v>
      </c>
      <c r="C17349">
        <v>52</v>
      </c>
      <c r="D17349">
        <v>4</v>
      </c>
      <c r="E17349">
        <v>382</v>
      </c>
    </row>
    <row r="17350" spans="1:5">
      <c r="A17350" t="s">
        <v>17</v>
      </c>
      <c r="B17350">
        <v>2016</v>
      </c>
      <c r="C17350">
        <v>52</v>
      </c>
      <c r="D17350">
        <v>18</v>
      </c>
      <c r="E17350">
        <v>1883</v>
      </c>
    </row>
    <row r="17351" spans="1:5">
      <c r="A17351" t="s">
        <v>18</v>
      </c>
      <c r="B17351">
        <v>2016</v>
      </c>
      <c r="C17351">
        <v>52</v>
      </c>
      <c r="D17351">
        <v>13</v>
      </c>
      <c r="E17351">
        <v>1870</v>
      </c>
    </row>
    <row r="17352" spans="1:5">
      <c r="A17352" t="s">
        <v>19</v>
      </c>
      <c r="B17352">
        <v>2016</v>
      </c>
      <c r="C17352">
        <v>52</v>
      </c>
      <c r="D17352">
        <v>2</v>
      </c>
      <c r="E17352">
        <v>1277</v>
      </c>
    </row>
    <row r="17353" spans="1:5">
      <c r="A17353" t="s">
        <v>20</v>
      </c>
      <c r="B17353">
        <v>2016</v>
      </c>
      <c r="C17353">
        <v>52</v>
      </c>
      <c r="D17353">
        <v>0</v>
      </c>
      <c r="E17353">
        <v>0</v>
      </c>
    </row>
    <row r="17354" spans="1:5">
      <c r="A17354" t="s">
        <v>21</v>
      </c>
      <c r="B17354">
        <v>2016</v>
      </c>
      <c r="C17354">
        <v>52</v>
      </c>
      <c r="D17354">
        <v>54</v>
      </c>
      <c r="E17354">
        <v>46418</v>
      </c>
    </row>
    <row r="17355" spans="1:5">
      <c r="A17355" t="s">
        <v>22</v>
      </c>
      <c r="B17355">
        <v>2016</v>
      </c>
      <c r="C17355">
        <v>52</v>
      </c>
      <c r="D17355">
        <v>15</v>
      </c>
      <c r="E17355">
        <v>728</v>
      </c>
    </row>
    <row r="17356" spans="1:5">
      <c r="A17356" t="s">
        <v>23</v>
      </c>
      <c r="B17356">
        <v>2016</v>
      </c>
      <c r="C17356">
        <v>52</v>
      </c>
      <c r="D17356">
        <v>7</v>
      </c>
      <c r="E17356">
        <v>1149</v>
      </c>
    </row>
    <row r="17357" spans="1:5">
      <c r="A17357" t="s">
        <v>24</v>
      </c>
      <c r="B17357">
        <v>2016</v>
      </c>
      <c r="C17357">
        <v>52</v>
      </c>
      <c r="D17357">
        <v>77</v>
      </c>
      <c r="E17357">
        <v>40207</v>
      </c>
    </row>
    <row r="17358" spans="1:5">
      <c r="A17358" t="s">
        <v>25</v>
      </c>
      <c r="B17358">
        <v>2016</v>
      </c>
      <c r="C17358">
        <v>52</v>
      </c>
      <c r="D17358">
        <v>24</v>
      </c>
      <c r="E17358">
        <v>2439</v>
      </c>
    </row>
    <row r="17359" spans="1:5">
      <c r="A17359" t="s">
        <v>26</v>
      </c>
      <c r="B17359">
        <v>2016</v>
      </c>
      <c r="C17359">
        <v>52</v>
      </c>
      <c r="D17359">
        <v>12</v>
      </c>
      <c r="E17359">
        <v>1604</v>
      </c>
    </row>
    <row r="17360" spans="1:5">
      <c r="A17360" t="s">
        <v>27</v>
      </c>
      <c r="B17360">
        <v>2016</v>
      </c>
      <c r="C17360">
        <v>52</v>
      </c>
      <c r="D17360">
        <v>28</v>
      </c>
      <c r="E17360">
        <v>5271</v>
      </c>
    </row>
    <row r="17361" spans="1:5">
      <c r="A17361" t="s">
        <v>28</v>
      </c>
      <c r="B17361">
        <v>2016</v>
      </c>
      <c r="C17361">
        <v>52</v>
      </c>
      <c r="D17361">
        <v>30</v>
      </c>
      <c r="E17361">
        <v>11110</v>
      </c>
    </row>
    <row r="17362" spans="1:5">
      <c r="A17362" t="s">
        <v>29</v>
      </c>
      <c r="B17362">
        <v>2016</v>
      </c>
      <c r="C17362">
        <v>52</v>
      </c>
      <c r="D17362">
        <v>95</v>
      </c>
      <c r="E17362">
        <v>52488</v>
      </c>
    </row>
    <row r="17363" spans="1:5">
      <c r="A17363" t="s">
        <v>30</v>
      </c>
      <c r="B17363">
        <v>2016</v>
      </c>
      <c r="C17363">
        <v>52</v>
      </c>
      <c r="D17363">
        <v>28</v>
      </c>
      <c r="E17363">
        <v>2968</v>
      </c>
    </row>
    <row r="17364" spans="1:5">
      <c r="A17364" t="s">
        <v>31</v>
      </c>
      <c r="B17364">
        <v>2016</v>
      </c>
      <c r="C17364">
        <v>52</v>
      </c>
      <c r="D17364">
        <v>41</v>
      </c>
      <c r="E17364">
        <v>6134</v>
      </c>
    </row>
    <row r="17365" spans="1:5">
      <c r="A17365" t="s">
        <v>32</v>
      </c>
      <c r="B17365">
        <v>2016</v>
      </c>
      <c r="C17365">
        <v>52</v>
      </c>
      <c r="D17365">
        <v>44</v>
      </c>
      <c r="E17365">
        <v>20318</v>
      </c>
    </row>
    <row r="17366" spans="1:5">
      <c r="A17366" t="s">
        <v>33</v>
      </c>
      <c r="B17366">
        <v>2016</v>
      </c>
      <c r="C17366">
        <v>52</v>
      </c>
      <c r="D17366">
        <v>72</v>
      </c>
      <c r="E17366">
        <v>15558</v>
      </c>
    </row>
    <row r="17367" spans="1:5">
      <c r="A17367" t="s">
        <v>34</v>
      </c>
      <c r="B17367">
        <v>2016</v>
      </c>
      <c r="C17367">
        <v>52</v>
      </c>
      <c r="D17367">
        <v>21</v>
      </c>
      <c r="E17367">
        <v>4489</v>
      </c>
    </row>
    <row r="17368" spans="1:5">
      <c r="A17368" t="s">
        <v>35</v>
      </c>
      <c r="B17368">
        <v>2016</v>
      </c>
      <c r="C17368">
        <v>52</v>
      </c>
      <c r="D17368">
        <v>45</v>
      </c>
      <c r="E17368">
        <v>17898</v>
      </c>
    </row>
    <row r="17369" spans="1:5">
      <c r="A17369" t="s">
        <v>36</v>
      </c>
      <c r="B17369">
        <v>2016</v>
      </c>
      <c r="C17369">
        <v>52</v>
      </c>
      <c r="D17369">
        <v>20</v>
      </c>
      <c r="E17369">
        <v>5507</v>
      </c>
    </row>
    <row r="17370" spans="1:5">
      <c r="A17370" t="s">
        <v>37</v>
      </c>
      <c r="B17370">
        <v>2016</v>
      </c>
      <c r="C17370">
        <v>52</v>
      </c>
      <c r="D17370">
        <v>7</v>
      </c>
      <c r="E17370">
        <v>1743</v>
      </c>
    </row>
    <row r="17371" spans="1:5">
      <c r="A17371" t="s">
        <v>38</v>
      </c>
      <c r="B17371">
        <v>2016</v>
      </c>
      <c r="C17371">
        <v>52</v>
      </c>
      <c r="D17371">
        <v>13</v>
      </c>
      <c r="E17371">
        <v>2395</v>
      </c>
    </row>
    <row r="17372" spans="1:5">
      <c r="A17372" t="s">
        <v>39</v>
      </c>
      <c r="B17372">
        <v>2016</v>
      </c>
      <c r="C17372">
        <v>52</v>
      </c>
      <c r="D17372">
        <v>36</v>
      </c>
      <c r="E17372">
        <v>18359</v>
      </c>
    </row>
    <row r="17373" spans="1:5">
      <c r="A17373" t="s">
        <v>40</v>
      </c>
      <c r="B17373">
        <v>2016</v>
      </c>
      <c r="C17373">
        <v>52</v>
      </c>
      <c r="D17373">
        <v>20</v>
      </c>
      <c r="E17373">
        <v>2273</v>
      </c>
    </row>
    <row r="17374" spans="1:5">
      <c r="A17374" t="s">
        <v>41</v>
      </c>
      <c r="B17374">
        <v>2016</v>
      </c>
      <c r="C17374">
        <v>52</v>
      </c>
      <c r="D17374">
        <v>22</v>
      </c>
      <c r="E17374">
        <v>15481</v>
      </c>
    </row>
    <row r="17375" spans="1:5">
      <c r="A17375" t="s">
        <v>42</v>
      </c>
      <c r="B17375">
        <v>2016</v>
      </c>
      <c r="C17375">
        <v>52</v>
      </c>
      <c r="D17375">
        <v>26</v>
      </c>
      <c r="E17375">
        <v>9017</v>
      </c>
    </row>
    <row r="17376" spans="1:5">
      <c r="A17376" t="s">
        <v>43</v>
      </c>
      <c r="B17376">
        <v>2016</v>
      </c>
      <c r="C17376">
        <v>52</v>
      </c>
      <c r="D17376">
        <v>64</v>
      </c>
      <c r="E17376">
        <v>9894</v>
      </c>
    </row>
    <row r="17377" spans="1:5">
      <c r="A17377" t="s">
        <v>44</v>
      </c>
      <c r="B17377">
        <v>2016</v>
      </c>
      <c r="C17377">
        <v>52</v>
      </c>
      <c r="D17377">
        <v>44</v>
      </c>
      <c r="E17377">
        <v>5687</v>
      </c>
    </row>
    <row r="17378" spans="1:5">
      <c r="A17378" t="s">
        <v>45</v>
      </c>
      <c r="B17378">
        <v>2016</v>
      </c>
      <c r="C17378">
        <v>52</v>
      </c>
      <c r="D17378">
        <v>5</v>
      </c>
      <c r="E17378">
        <v>836</v>
      </c>
    </row>
    <row r="17379" spans="1:5">
      <c r="A17379" t="s">
        <v>46</v>
      </c>
      <c r="B17379">
        <v>2016</v>
      </c>
      <c r="C17379">
        <v>52</v>
      </c>
      <c r="D17379">
        <v>62</v>
      </c>
      <c r="E17379">
        <v>14454</v>
      </c>
    </row>
    <row r="17380" spans="1:5">
      <c r="A17380" t="s">
        <v>47</v>
      </c>
      <c r="B17380">
        <v>2016</v>
      </c>
      <c r="C17380">
        <v>52</v>
      </c>
      <c r="D17380">
        <v>21</v>
      </c>
      <c r="E17380">
        <v>4000</v>
      </c>
    </row>
    <row r="17381" spans="1:5">
      <c r="A17381" t="s">
        <v>48</v>
      </c>
      <c r="B17381">
        <v>2016</v>
      </c>
      <c r="C17381">
        <v>52</v>
      </c>
      <c r="D17381">
        <v>17</v>
      </c>
      <c r="E17381">
        <v>3785</v>
      </c>
    </row>
    <row r="17382" spans="1:5">
      <c r="A17382" t="s">
        <v>49</v>
      </c>
      <c r="B17382">
        <v>2016</v>
      </c>
      <c r="C17382">
        <v>52</v>
      </c>
      <c r="D17382">
        <v>56</v>
      </c>
      <c r="E17382">
        <v>9513</v>
      </c>
    </row>
    <row r="17383" spans="1:5">
      <c r="A17383" t="s">
        <v>50</v>
      </c>
      <c r="B17383">
        <v>2016</v>
      </c>
      <c r="C17383">
        <v>52</v>
      </c>
      <c r="D17383">
        <v>17</v>
      </c>
      <c r="E17383">
        <v>2682</v>
      </c>
    </row>
    <row r="17384" spans="1:5">
      <c r="A17384" t="s">
        <v>51</v>
      </c>
      <c r="B17384">
        <v>2016</v>
      </c>
      <c r="C17384">
        <v>52</v>
      </c>
      <c r="D17384">
        <v>14</v>
      </c>
      <c r="E17384">
        <v>4882</v>
      </c>
    </row>
    <row r="17385" spans="1:5">
      <c r="A17385" t="s">
        <v>52</v>
      </c>
      <c r="B17385">
        <v>2016</v>
      </c>
      <c r="C17385">
        <v>52</v>
      </c>
      <c r="D17385">
        <v>34</v>
      </c>
      <c r="E17385">
        <v>7368</v>
      </c>
    </row>
    <row r="17386" spans="1:5">
      <c r="A17386" t="s">
        <v>53</v>
      </c>
      <c r="B17386">
        <v>2016</v>
      </c>
      <c r="C17386">
        <v>52</v>
      </c>
      <c r="D17386">
        <v>53</v>
      </c>
      <c r="E17386">
        <v>4914</v>
      </c>
    </row>
    <row r="17387" spans="1:5">
      <c r="A17387" t="s">
        <v>54</v>
      </c>
      <c r="B17387">
        <v>2016</v>
      </c>
      <c r="C17387">
        <v>52</v>
      </c>
      <c r="D17387">
        <v>109</v>
      </c>
      <c r="E17387">
        <v>22198</v>
      </c>
    </row>
    <row r="17388" spans="1:5">
      <c r="A17388" t="s">
        <v>55</v>
      </c>
      <c r="B17388">
        <v>2016</v>
      </c>
      <c r="C17388">
        <v>52</v>
      </c>
      <c r="D17388">
        <v>31</v>
      </c>
      <c r="E17388">
        <v>11524</v>
      </c>
    </row>
    <row r="17389" spans="1:5">
      <c r="A17389" t="s">
        <v>56</v>
      </c>
      <c r="B17389">
        <v>2016</v>
      </c>
      <c r="C17389">
        <v>52</v>
      </c>
      <c r="D17389">
        <v>9</v>
      </c>
      <c r="E17389">
        <v>1969</v>
      </c>
    </row>
    <row r="17390" spans="1:5">
      <c r="A17390" t="s">
        <v>57</v>
      </c>
      <c r="B17390">
        <v>2016</v>
      </c>
      <c r="C17390">
        <v>52</v>
      </c>
      <c r="D17390">
        <v>134</v>
      </c>
      <c r="E17390">
        <v>93401</v>
      </c>
    </row>
    <row r="17391" spans="1:5">
      <c r="A17391" t="s">
        <v>58</v>
      </c>
      <c r="B17391">
        <v>2016</v>
      </c>
      <c r="C17391">
        <v>52</v>
      </c>
      <c r="D17391">
        <v>46</v>
      </c>
      <c r="E17391">
        <v>2819</v>
      </c>
    </row>
    <row r="17392" spans="1:5">
      <c r="A17392" t="s">
        <v>59</v>
      </c>
      <c r="B17392">
        <v>2016</v>
      </c>
      <c r="C17392">
        <v>52</v>
      </c>
      <c r="D17392">
        <v>45</v>
      </c>
      <c r="E17392">
        <v>19504</v>
      </c>
    </row>
    <row r="17393" spans="1:5">
      <c r="A17393" t="s">
        <v>60</v>
      </c>
      <c r="B17393">
        <v>2016</v>
      </c>
      <c r="C17393">
        <v>52</v>
      </c>
      <c r="D17393">
        <v>21</v>
      </c>
      <c r="E17393">
        <v>1661</v>
      </c>
    </row>
    <row r="17394" spans="1:5">
      <c r="A17394" t="s">
        <v>61</v>
      </c>
      <c r="B17394">
        <v>2016</v>
      </c>
      <c r="C17394">
        <v>52</v>
      </c>
      <c r="D17394">
        <v>22</v>
      </c>
      <c r="E17394">
        <v>3342</v>
      </c>
    </row>
    <row r="17395" spans="1:5">
      <c r="A17395" t="s">
        <v>64</v>
      </c>
      <c r="B17395">
        <v>2016</v>
      </c>
      <c r="C17395">
        <v>52</v>
      </c>
      <c r="D17395">
        <v>7</v>
      </c>
      <c r="E17395">
        <v>3508</v>
      </c>
    </row>
    <row r="17396" spans="1:5">
      <c r="A17396" t="s">
        <v>63</v>
      </c>
      <c r="B17396">
        <v>2016</v>
      </c>
      <c r="C17396">
        <v>52</v>
      </c>
      <c r="D17396">
        <v>2</v>
      </c>
      <c r="E17396">
        <v>711</v>
      </c>
    </row>
    <row r="17397" spans="1:5">
      <c r="A17397" t="s">
        <v>62</v>
      </c>
      <c r="B17397">
        <v>2016</v>
      </c>
      <c r="C17397">
        <v>52</v>
      </c>
      <c r="D17397">
        <v>65</v>
      </c>
      <c r="E17397">
        <v>102232</v>
      </c>
    </row>
    <row r="17398" spans="1:5">
      <c r="A17398" t="s">
        <v>6</v>
      </c>
      <c r="B17398">
        <v>2017</v>
      </c>
      <c r="C17398">
        <v>1</v>
      </c>
      <c r="D17398">
        <v>24</v>
      </c>
      <c r="E17398">
        <v>6268</v>
      </c>
    </row>
    <row r="17399" spans="1:5">
      <c r="A17399" t="s">
        <v>12</v>
      </c>
      <c r="B17399">
        <v>2017</v>
      </c>
      <c r="C17399">
        <v>1</v>
      </c>
      <c r="D17399">
        <v>6</v>
      </c>
      <c r="E17399">
        <v>1526</v>
      </c>
    </row>
    <row r="17400" spans="1:5">
      <c r="A17400" t="s">
        <v>13</v>
      </c>
      <c r="B17400">
        <v>2017</v>
      </c>
      <c r="C17400">
        <v>1</v>
      </c>
      <c r="D17400">
        <v>55</v>
      </c>
      <c r="E17400">
        <v>22690</v>
      </c>
    </row>
    <row r="17401" spans="1:5">
      <c r="A17401" t="s">
        <v>14</v>
      </c>
      <c r="B17401">
        <v>2017</v>
      </c>
      <c r="C17401">
        <v>1</v>
      </c>
      <c r="D17401">
        <v>12</v>
      </c>
      <c r="E17401">
        <v>2913</v>
      </c>
    </row>
    <row r="17402" spans="1:5">
      <c r="A17402" t="s">
        <v>15</v>
      </c>
      <c r="B17402">
        <v>2017</v>
      </c>
      <c r="C17402">
        <v>1</v>
      </c>
      <c r="D17402">
        <v>133</v>
      </c>
      <c r="E17402">
        <v>47724</v>
      </c>
    </row>
    <row r="17403" spans="1:5">
      <c r="A17403" t="s">
        <v>16</v>
      </c>
      <c r="B17403">
        <v>2017</v>
      </c>
      <c r="C17403">
        <v>1</v>
      </c>
      <c r="D17403">
        <v>6</v>
      </c>
      <c r="E17403">
        <v>3434</v>
      </c>
    </row>
    <row r="17404" spans="1:5">
      <c r="A17404" t="s">
        <v>17</v>
      </c>
      <c r="B17404">
        <v>2017</v>
      </c>
      <c r="C17404">
        <v>1</v>
      </c>
      <c r="D17404">
        <v>17</v>
      </c>
      <c r="E17404">
        <v>1684</v>
      </c>
    </row>
    <row r="17405" spans="1:5">
      <c r="A17405" t="s">
        <v>18</v>
      </c>
      <c r="B17405">
        <v>2017</v>
      </c>
      <c r="C17405">
        <v>1</v>
      </c>
      <c r="D17405">
        <v>13</v>
      </c>
      <c r="E17405">
        <v>2162</v>
      </c>
    </row>
    <row r="17406" spans="1:5">
      <c r="A17406" t="s">
        <v>19</v>
      </c>
      <c r="B17406">
        <v>2017</v>
      </c>
      <c r="C17406">
        <v>1</v>
      </c>
      <c r="D17406">
        <v>2</v>
      </c>
      <c r="E17406">
        <v>1809</v>
      </c>
    </row>
    <row r="17407" spans="1:5">
      <c r="A17407" t="s">
        <v>20</v>
      </c>
      <c r="B17407">
        <v>2017</v>
      </c>
      <c r="C17407">
        <v>1</v>
      </c>
      <c r="D17407">
        <v>0</v>
      </c>
      <c r="E17407">
        <v>0</v>
      </c>
    </row>
    <row r="17408" spans="1:5">
      <c r="A17408" t="s">
        <v>21</v>
      </c>
      <c r="B17408">
        <v>2017</v>
      </c>
      <c r="C17408">
        <v>1</v>
      </c>
      <c r="D17408">
        <v>57</v>
      </c>
      <c r="E17408">
        <v>53710</v>
      </c>
    </row>
    <row r="17409" spans="1:5">
      <c r="A17409" t="s">
        <v>22</v>
      </c>
      <c r="B17409">
        <v>2017</v>
      </c>
      <c r="C17409">
        <v>1</v>
      </c>
      <c r="D17409">
        <v>14</v>
      </c>
      <c r="E17409">
        <v>1101</v>
      </c>
    </row>
    <row r="17410" spans="1:5">
      <c r="A17410" t="s">
        <v>23</v>
      </c>
      <c r="B17410">
        <v>2017</v>
      </c>
      <c r="C17410">
        <v>1</v>
      </c>
      <c r="D17410">
        <v>8</v>
      </c>
      <c r="E17410">
        <v>1482</v>
      </c>
    </row>
    <row r="17411" spans="1:5">
      <c r="A17411" t="s">
        <v>24</v>
      </c>
      <c r="B17411">
        <v>2017</v>
      </c>
      <c r="C17411">
        <v>1</v>
      </c>
      <c r="D17411">
        <v>80</v>
      </c>
      <c r="E17411">
        <v>44772</v>
      </c>
    </row>
    <row r="17412" spans="1:5">
      <c r="A17412" t="s">
        <v>25</v>
      </c>
      <c r="B17412">
        <v>2017</v>
      </c>
      <c r="C17412">
        <v>1</v>
      </c>
      <c r="D17412">
        <v>26</v>
      </c>
      <c r="E17412">
        <v>3512</v>
      </c>
    </row>
    <row r="17413" spans="1:5">
      <c r="A17413" t="s">
        <v>26</v>
      </c>
      <c r="B17413">
        <v>2017</v>
      </c>
      <c r="C17413">
        <v>1</v>
      </c>
      <c r="D17413">
        <v>12</v>
      </c>
      <c r="E17413">
        <v>2532</v>
      </c>
    </row>
    <row r="17414" spans="1:5">
      <c r="A17414" t="s">
        <v>27</v>
      </c>
      <c r="B17414">
        <v>2017</v>
      </c>
      <c r="C17414">
        <v>1</v>
      </c>
      <c r="D17414">
        <v>28</v>
      </c>
      <c r="E17414">
        <v>5673</v>
      </c>
    </row>
    <row r="17415" spans="1:5">
      <c r="A17415" t="s">
        <v>28</v>
      </c>
      <c r="B17415">
        <v>2017</v>
      </c>
      <c r="C17415">
        <v>1</v>
      </c>
      <c r="D17415">
        <v>30</v>
      </c>
      <c r="E17415">
        <v>10381</v>
      </c>
    </row>
    <row r="17416" spans="1:5">
      <c r="A17416" t="s">
        <v>29</v>
      </c>
      <c r="B17416">
        <v>2017</v>
      </c>
      <c r="C17416">
        <v>1</v>
      </c>
      <c r="D17416">
        <v>101</v>
      </c>
      <c r="E17416">
        <v>52476</v>
      </c>
    </row>
    <row r="17417" spans="1:5">
      <c r="A17417" t="s">
        <v>30</v>
      </c>
      <c r="B17417">
        <v>2017</v>
      </c>
      <c r="C17417">
        <v>1</v>
      </c>
      <c r="D17417">
        <v>28</v>
      </c>
      <c r="E17417">
        <v>4928</v>
      </c>
    </row>
    <row r="17418" spans="1:5">
      <c r="A17418" t="s">
        <v>31</v>
      </c>
      <c r="B17418">
        <v>2017</v>
      </c>
      <c r="C17418">
        <v>1</v>
      </c>
      <c r="D17418">
        <v>41</v>
      </c>
      <c r="E17418">
        <v>8219</v>
      </c>
    </row>
    <row r="17419" spans="1:5">
      <c r="A17419" t="s">
        <v>32</v>
      </c>
      <c r="B17419">
        <v>2017</v>
      </c>
      <c r="C17419">
        <v>1</v>
      </c>
      <c r="D17419">
        <v>45</v>
      </c>
      <c r="E17419">
        <v>26478</v>
      </c>
    </row>
    <row r="17420" spans="1:5">
      <c r="A17420" t="s">
        <v>33</v>
      </c>
      <c r="B17420">
        <v>2017</v>
      </c>
      <c r="C17420">
        <v>1</v>
      </c>
      <c r="D17420">
        <v>77</v>
      </c>
      <c r="E17420">
        <v>20844</v>
      </c>
    </row>
    <row r="17421" spans="1:5">
      <c r="A17421" t="s">
        <v>34</v>
      </c>
      <c r="B17421">
        <v>2017</v>
      </c>
      <c r="C17421">
        <v>1</v>
      </c>
      <c r="D17421">
        <v>21</v>
      </c>
      <c r="E17421">
        <v>4737</v>
      </c>
    </row>
    <row r="17422" spans="1:5">
      <c r="A17422" t="s">
        <v>35</v>
      </c>
      <c r="B17422">
        <v>2017</v>
      </c>
      <c r="C17422">
        <v>1</v>
      </c>
      <c r="D17422">
        <v>49</v>
      </c>
      <c r="E17422">
        <v>17872</v>
      </c>
    </row>
    <row r="17423" spans="1:5">
      <c r="A17423" t="s">
        <v>36</v>
      </c>
      <c r="B17423">
        <v>2017</v>
      </c>
      <c r="C17423">
        <v>1</v>
      </c>
      <c r="D17423">
        <v>20</v>
      </c>
      <c r="E17423">
        <v>5683</v>
      </c>
    </row>
    <row r="17424" spans="1:5">
      <c r="A17424" t="s">
        <v>37</v>
      </c>
      <c r="B17424">
        <v>2017</v>
      </c>
      <c r="C17424">
        <v>1</v>
      </c>
      <c r="D17424">
        <v>9</v>
      </c>
      <c r="E17424">
        <v>2554</v>
      </c>
    </row>
    <row r="17425" spans="1:5">
      <c r="A17425" t="s">
        <v>38</v>
      </c>
      <c r="B17425">
        <v>2017</v>
      </c>
      <c r="C17425">
        <v>1</v>
      </c>
      <c r="D17425">
        <v>14</v>
      </c>
      <c r="E17425">
        <v>2772</v>
      </c>
    </row>
    <row r="17426" spans="1:5">
      <c r="A17426" t="s">
        <v>39</v>
      </c>
      <c r="B17426">
        <v>2017</v>
      </c>
      <c r="C17426">
        <v>1</v>
      </c>
      <c r="D17426">
        <v>35</v>
      </c>
      <c r="E17426">
        <v>17559</v>
      </c>
    </row>
    <row r="17427" spans="1:5">
      <c r="A17427" t="s">
        <v>40</v>
      </c>
      <c r="B17427">
        <v>2017</v>
      </c>
      <c r="C17427">
        <v>1</v>
      </c>
      <c r="D17427">
        <v>21</v>
      </c>
      <c r="E17427">
        <v>3168</v>
      </c>
    </row>
    <row r="17428" spans="1:5">
      <c r="A17428" t="s">
        <v>41</v>
      </c>
      <c r="B17428">
        <v>2017</v>
      </c>
      <c r="C17428">
        <v>1</v>
      </c>
      <c r="D17428">
        <v>25</v>
      </c>
      <c r="E17428">
        <v>16113</v>
      </c>
    </row>
    <row r="17429" spans="1:5">
      <c r="A17429" t="s">
        <v>42</v>
      </c>
      <c r="B17429">
        <v>2017</v>
      </c>
      <c r="C17429">
        <v>1</v>
      </c>
      <c r="D17429">
        <v>26</v>
      </c>
      <c r="E17429">
        <v>10185</v>
      </c>
    </row>
    <row r="17430" spans="1:5">
      <c r="A17430" t="s">
        <v>43</v>
      </c>
      <c r="B17430">
        <v>2017</v>
      </c>
      <c r="C17430">
        <v>1</v>
      </c>
      <c r="D17430">
        <v>65</v>
      </c>
      <c r="E17430">
        <v>11290</v>
      </c>
    </row>
    <row r="17431" spans="1:5">
      <c r="A17431" t="s">
        <v>44</v>
      </c>
      <c r="B17431">
        <v>2017</v>
      </c>
      <c r="C17431">
        <v>1</v>
      </c>
      <c r="D17431">
        <v>50</v>
      </c>
      <c r="E17431">
        <v>11433</v>
      </c>
    </row>
    <row r="17432" spans="1:5">
      <c r="A17432" t="s">
        <v>45</v>
      </c>
      <c r="B17432">
        <v>2017</v>
      </c>
      <c r="C17432">
        <v>1</v>
      </c>
      <c r="D17432">
        <v>6</v>
      </c>
      <c r="E17432">
        <v>672</v>
      </c>
    </row>
    <row r="17433" spans="1:5">
      <c r="A17433" t="s">
        <v>46</v>
      </c>
      <c r="B17433">
        <v>2017</v>
      </c>
      <c r="C17433">
        <v>1</v>
      </c>
      <c r="D17433">
        <v>72</v>
      </c>
      <c r="E17433">
        <v>15684</v>
      </c>
    </row>
    <row r="17434" spans="1:5">
      <c r="A17434" t="s">
        <v>47</v>
      </c>
      <c r="B17434">
        <v>2017</v>
      </c>
      <c r="C17434">
        <v>1</v>
      </c>
      <c r="D17434">
        <v>21</v>
      </c>
      <c r="E17434">
        <v>4555</v>
      </c>
    </row>
    <row r="17435" spans="1:5">
      <c r="A17435" t="s">
        <v>48</v>
      </c>
      <c r="B17435">
        <v>2017</v>
      </c>
      <c r="C17435">
        <v>1</v>
      </c>
      <c r="D17435">
        <v>18</v>
      </c>
      <c r="E17435">
        <v>3671</v>
      </c>
    </row>
    <row r="17436" spans="1:5">
      <c r="A17436" t="s">
        <v>49</v>
      </c>
      <c r="B17436">
        <v>2017</v>
      </c>
      <c r="C17436">
        <v>1</v>
      </c>
      <c r="D17436">
        <v>61</v>
      </c>
      <c r="E17436">
        <v>12028</v>
      </c>
    </row>
    <row r="17437" spans="1:5">
      <c r="A17437" t="s">
        <v>50</v>
      </c>
      <c r="B17437">
        <v>2017</v>
      </c>
      <c r="C17437">
        <v>1</v>
      </c>
      <c r="D17437">
        <v>17</v>
      </c>
      <c r="E17437">
        <v>3167</v>
      </c>
    </row>
    <row r="17438" spans="1:5">
      <c r="A17438" t="s">
        <v>51</v>
      </c>
      <c r="B17438">
        <v>2017</v>
      </c>
      <c r="C17438">
        <v>1</v>
      </c>
      <c r="D17438">
        <v>14</v>
      </c>
      <c r="E17438">
        <v>4705</v>
      </c>
    </row>
    <row r="17439" spans="1:5">
      <c r="A17439" t="s">
        <v>52</v>
      </c>
      <c r="B17439">
        <v>2017</v>
      </c>
      <c r="C17439">
        <v>1</v>
      </c>
      <c r="D17439">
        <v>34</v>
      </c>
      <c r="E17439">
        <v>8066</v>
      </c>
    </row>
    <row r="17440" spans="1:5">
      <c r="A17440" t="s">
        <v>53</v>
      </c>
      <c r="B17440">
        <v>2017</v>
      </c>
      <c r="C17440">
        <v>1</v>
      </c>
      <c r="D17440">
        <v>55</v>
      </c>
      <c r="E17440">
        <v>7719</v>
      </c>
    </row>
    <row r="17441" spans="1:5">
      <c r="A17441" t="s">
        <v>54</v>
      </c>
      <c r="B17441">
        <v>2017</v>
      </c>
      <c r="C17441">
        <v>1</v>
      </c>
      <c r="D17441">
        <v>113</v>
      </c>
      <c r="E17441">
        <v>25675</v>
      </c>
    </row>
    <row r="17442" spans="1:5">
      <c r="A17442" t="s">
        <v>55</v>
      </c>
      <c r="B17442">
        <v>2017</v>
      </c>
      <c r="C17442">
        <v>1</v>
      </c>
      <c r="D17442">
        <v>35</v>
      </c>
      <c r="E17442">
        <v>12132</v>
      </c>
    </row>
    <row r="17443" spans="1:5">
      <c r="A17443" t="s">
        <v>56</v>
      </c>
      <c r="B17443">
        <v>2017</v>
      </c>
      <c r="C17443">
        <v>1</v>
      </c>
      <c r="D17443">
        <v>9</v>
      </c>
      <c r="E17443">
        <v>2252</v>
      </c>
    </row>
    <row r="17444" spans="1:5">
      <c r="A17444" t="s">
        <v>57</v>
      </c>
      <c r="B17444">
        <v>2017</v>
      </c>
      <c r="C17444">
        <v>1</v>
      </c>
      <c r="D17444">
        <v>146</v>
      </c>
      <c r="E17444">
        <v>98587</v>
      </c>
    </row>
    <row r="17445" spans="1:5">
      <c r="A17445" t="s">
        <v>58</v>
      </c>
      <c r="B17445">
        <v>2017</v>
      </c>
      <c r="C17445">
        <v>1</v>
      </c>
      <c r="D17445">
        <v>46</v>
      </c>
      <c r="E17445">
        <v>3823</v>
      </c>
    </row>
    <row r="17446" spans="1:5">
      <c r="A17446" t="s">
        <v>59</v>
      </c>
      <c r="B17446">
        <v>2017</v>
      </c>
      <c r="C17446">
        <v>1</v>
      </c>
      <c r="D17446">
        <v>44</v>
      </c>
      <c r="E17446">
        <v>20512</v>
      </c>
    </row>
    <row r="17447" spans="1:5">
      <c r="A17447" t="s">
        <v>60</v>
      </c>
      <c r="B17447">
        <v>2017</v>
      </c>
      <c r="C17447">
        <v>1</v>
      </c>
      <c r="D17447">
        <v>22</v>
      </c>
      <c r="E17447">
        <v>2683</v>
      </c>
    </row>
    <row r="17448" spans="1:5">
      <c r="A17448" t="s">
        <v>61</v>
      </c>
      <c r="B17448">
        <v>2017</v>
      </c>
      <c r="C17448">
        <v>1</v>
      </c>
      <c r="D17448">
        <v>23</v>
      </c>
      <c r="E17448">
        <v>3776</v>
      </c>
    </row>
    <row r="17449" spans="1:5">
      <c r="A17449" t="s">
        <v>64</v>
      </c>
      <c r="B17449">
        <v>2017</v>
      </c>
      <c r="C17449">
        <v>1</v>
      </c>
      <c r="D17449">
        <v>8</v>
      </c>
      <c r="E17449">
        <v>4989</v>
      </c>
    </row>
    <row r="17450" spans="1:5">
      <c r="A17450" t="s">
        <v>63</v>
      </c>
      <c r="B17450">
        <v>2017</v>
      </c>
      <c r="C17450">
        <v>1</v>
      </c>
      <c r="D17450">
        <v>2</v>
      </c>
      <c r="E17450">
        <v>692</v>
      </c>
    </row>
    <row r="17451" spans="1:5">
      <c r="A17451" t="s">
        <v>62</v>
      </c>
      <c r="B17451">
        <v>2017</v>
      </c>
      <c r="C17451">
        <v>1</v>
      </c>
      <c r="D17451">
        <v>73</v>
      </c>
      <c r="E17451">
        <v>105185</v>
      </c>
    </row>
    <row r="17452" spans="1:5">
      <c r="A17452" t="s">
        <v>6</v>
      </c>
      <c r="B17452">
        <v>2017</v>
      </c>
      <c r="C17452">
        <v>2</v>
      </c>
      <c r="D17452">
        <v>24</v>
      </c>
      <c r="E17452">
        <v>8017</v>
      </c>
    </row>
    <row r="17453" spans="1:5">
      <c r="A17453" t="s">
        <v>12</v>
      </c>
      <c r="B17453">
        <v>2017</v>
      </c>
      <c r="C17453">
        <v>2</v>
      </c>
      <c r="D17453">
        <v>6</v>
      </c>
      <c r="E17453">
        <v>1526</v>
      </c>
    </row>
    <row r="17454" spans="1:5">
      <c r="A17454" t="s">
        <v>13</v>
      </c>
      <c r="B17454">
        <v>2017</v>
      </c>
      <c r="C17454">
        <v>2</v>
      </c>
      <c r="D17454">
        <v>54</v>
      </c>
      <c r="E17454">
        <v>28242</v>
      </c>
    </row>
    <row r="17455" spans="1:5">
      <c r="A17455" t="s">
        <v>14</v>
      </c>
      <c r="B17455">
        <v>2017</v>
      </c>
      <c r="C17455">
        <v>2</v>
      </c>
      <c r="D17455">
        <v>12</v>
      </c>
      <c r="E17455">
        <v>3968</v>
      </c>
    </row>
    <row r="17456" spans="1:5">
      <c r="A17456" t="s">
        <v>15</v>
      </c>
      <c r="B17456">
        <v>2017</v>
      </c>
      <c r="C17456">
        <v>2</v>
      </c>
      <c r="D17456">
        <v>129</v>
      </c>
      <c r="E17456">
        <v>49675</v>
      </c>
    </row>
    <row r="17457" spans="1:5">
      <c r="A17457" t="s">
        <v>16</v>
      </c>
      <c r="B17457">
        <v>2017</v>
      </c>
      <c r="C17457">
        <v>2</v>
      </c>
      <c r="D17457">
        <v>5</v>
      </c>
      <c r="E17457">
        <v>3344</v>
      </c>
    </row>
    <row r="17458" spans="1:5">
      <c r="A17458" t="s">
        <v>17</v>
      </c>
      <c r="B17458">
        <v>2017</v>
      </c>
      <c r="C17458">
        <v>2</v>
      </c>
      <c r="D17458">
        <v>17</v>
      </c>
      <c r="E17458">
        <v>2111</v>
      </c>
    </row>
    <row r="17459" spans="1:5">
      <c r="A17459" t="s">
        <v>18</v>
      </c>
      <c r="B17459">
        <v>2017</v>
      </c>
      <c r="C17459">
        <v>2</v>
      </c>
      <c r="D17459">
        <v>13</v>
      </c>
      <c r="E17459">
        <v>2842</v>
      </c>
    </row>
    <row r="17460" spans="1:5">
      <c r="A17460" t="s">
        <v>19</v>
      </c>
      <c r="B17460">
        <v>2017</v>
      </c>
      <c r="C17460">
        <v>2</v>
      </c>
      <c r="D17460">
        <v>2</v>
      </c>
      <c r="E17460">
        <v>2477</v>
      </c>
    </row>
    <row r="17461" spans="1:5">
      <c r="A17461" t="s">
        <v>20</v>
      </c>
      <c r="B17461">
        <v>2017</v>
      </c>
      <c r="C17461">
        <v>2</v>
      </c>
      <c r="D17461">
        <v>0</v>
      </c>
      <c r="E17461">
        <v>0</v>
      </c>
    </row>
    <row r="17462" spans="1:5">
      <c r="A17462" t="s">
        <v>21</v>
      </c>
      <c r="B17462">
        <v>2017</v>
      </c>
      <c r="C17462">
        <v>2</v>
      </c>
      <c r="D17462">
        <v>58</v>
      </c>
      <c r="E17462">
        <v>56700</v>
      </c>
    </row>
    <row r="17463" spans="1:5">
      <c r="A17463" t="s">
        <v>22</v>
      </c>
      <c r="B17463">
        <v>2017</v>
      </c>
      <c r="C17463">
        <v>2</v>
      </c>
      <c r="D17463">
        <v>15</v>
      </c>
      <c r="E17463">
        <v>1462</v>
      </c>
    </row>
    <row r="17464" spans="1:5">
      <c r="A17464" t="s">
        <v>23</v>
      </c>
      <c r="B17464">
        <v>2017</v>
      </c>
      <c r="C17464">
        <v>2</v>
      </c>
      <c r="D17464">
        <v>7</v>
      </c>
      <c r="E17464">
        <v>1831</v>
      </c>
    </row>
    <row r="17465" spans="1:5">
      <c r="A17465" t="s">
        <v>24</v>
      </c>
      <c r="B17465">
        <v>2017</v>
      </c>
      <c r="C17465">
        <v>2</v>
      </c>
      <c r="D17465">
        <v>79</v>
      </c>
      <c r="E17465">
        <v>46715</v>
      </c>
    </row>
    <row r="17466" spans="1:5">
      <c r="A17466" t="s">
        <v>25</v>
      </c>
      <c r="B17466">
        <v>2017</v>
      </c>
      <c r="C17466">
        <v>2</v>
      </c>
      <c r="D17466">
        <v>26</v>
      </c>
      <c r="E17466">
        <v>5076</v>
      </c>
    </row>
    <row r="17467" spans="1:5">
      <c r="A17467" t="s">
        <v>26</v>
      </c>
      <c r="B17467">
        <v>2017</v>
      </c>
      <c r="C17467">
        <v>2</v>
      </c>
      <c r="D17467">
        <v>11</v>
      </c>
      <c r="E17467">
        <v>2781</v>
      </c>
    </row>
    <row r="17468" spans="1:5">
      <c r="A17468" t="s">
        <v>27</v>
      </c>
      <c r="B17468">
        <v>2017</v>
      </c>
      <c r="C17468">
        <v>2</v>
      </c>
      <c r="D17468">
        <v>28</v>
      </c>
      <c r="E17468">
        <v>6353</v>
      </c>
    </row>
    <row r="17469" spans="1:5">
      <c r="A17469" t="s">
        <v>28</v>
      </c>
      <c r="B17469">
        <v>2017</v>
      </c>
      <c r="C17469">
        <v>2</v>
      </c>
      <c r="D17469">
        <v>32</v>
      </c>
      <c r="E17469">
        <v>10925</v>
      </c>
    </row>
    <row r="17470" spans="1:5">
      <c r="A17470" t="s">
        <v>29</v>
      </c>
      <c r="B17470">
        <v>2017</v>
      </c>
      <c r="C17470">
        <v>2</v>
      </c>
      <c r="D17470">
        <v>102</v>
      </c>
      <c r="E17470">
        <v>53321</v>
      </c>
    </row>
    <row r="17471" spans="1:5">
      <c r="A17471" t="s">
        <v>30</v>
      </c>
      <c r="B17471">
        <v>2017</v>
      </c>
      <c r="C17471">
        <v>2</v>
      </c>
      <c r="D17471">
        <v>28</v>
      </c>
      <c r="E17471">
        <v>4640</v>
      </c>
    </row>
    <row r="17472" spans="1:5">
      <c r="A17472" t="s">
        <v>31</v>
      </c>
      <c r="B17472">
        <v>2017</v>
      </c>
      <c r="C17472">
        <v>2</v>
      </c>
      <c r="D17472">
        <v>41</v>
      </c>
      <c r="E17472">
        <v>8396</v>
      </c>
    </row>
    <row r="17473" spans="1:5">
      <c r="A17473" t="s">
        <v>32</v>
      </c>
      <c r="B17473">
        <v>2017</v>
      </c>
      <c r="C17473">
        <v>2</v>
      </c>
      <c r="D17473">
        <v>45</v>
      </c>
      <c r="E17473">
        <v>30624</v>
      </c>
    </row>
    <row r="17474" spans="1:5">
      <c r="A17474" t="s">
        <v>33</v>
      </c>
      <c r="B17474">
        <v>2017</v>
      </c>
      <c r="C17474">
        <v>2</v>
      </c>
      <c r="D17474">
        <v>77</v>
      </c>
      <c r="E17474">
        <v>23085</v>
      </c>
    </row>
    <row r="17475" spans="1:5">
      <c r="A17475" t="s">
        <v>34</v>
      </c>
      <c r="B17475">
        <v>2017</v>
      </c>
      <c r="C17475">
        <v>2</v>
      </c>
      <c r="D17475">
        <v>21</v>
      </c>
      <c r="E17475">
        <v>6044</v>
      </c>
    </row>
    <row r="17476" spans="1:5">
      <c r="A17476" t="s">
        <v>35</v>
      </c>
      <c r="B17476">
        <v>2017</v>
      </c>
      <c r="C17476">
        <v>2</v>
      </c>
      <c r="D17476">
        <v>48</v>
      </c>
      <c r="E17476">
        <v>18167</v>
      </c>
    </row>
    <row r="17477" spans="1:5">
      <c r="A17477" t="s">
        <v>36</v>
      </c>
      <c r="B17477">
        <v>2017</v>
      </c>
      <c r="C17477">
        <v>2</v>
      </c>
      <c r="D17477">
        <v>20</v>
      </c>
      <c r="E17477">
        <v>6345</v>
      </c>
    </row>
    <row r="17478" spans="1:5">
      <c r="A17478" t="s">
        <v>37</v>
      </c>
      <c r="B17478">
        <v>2017</v>
      </c>
      <c r="C17478">
        <v>2</v>
      </c>
      <c r="D17478">
        <v>9</v>
      </c>
      <c r="E17478">
        <v>3307</v>
      </c>
    </row>
    <row r="17479" spans="1:5">
      <c r="A17479" t="s">
        <v>38</v>
      </c>
      <c r="B17479">
        <v>2017</v>
      </c>
      <c r="C17479">
        <v>2</v>
      </c>
      <c r="D17479">
        <v>14</v>
      </c>
      <c r="E17479">
        <v>2992</v>
      </c>
    </row>
    <row r="17480" spans="1:5">
      <c r="A17480" t="s">
        <v>39</v>
      </c>
      <c r="B17480">
        <v>2017</v>
      </c>
      <c r="C17480">
        <v>2</v>
      </c>
      <c r="D17480">
        <v>35</v>
      </c>
      <c r="E17480">
        <v>17572</v>
      </c>
    </row>
    <row r="17481" spans="1:5">
      <c r="A17481" t="s">
        <v>40</v>
      </c>
      <c r="B17481">
        <v>2017</v>
      </c>
      <c r="C17481">
        <v>2</v>
      </c>
      <c r="D17481">
        <v>21</v>
      </c>
      <c r="E17481">
        <v>3546</v>
      </c>
    </row>
    <row r="17482" spans="1:5">
      <c r="A17482" t="s">
        <v>41</v>
      </c>
      <c r="B17482">
        <v>2017</v>
      </c>
      <c r="C17482">
        <v>2</v>
      </c>
      <c r="D17482">
        <v>25</v>
      </c>
      <c r="E17482">
        <v>16186</v>
      </c>
    </row>
    <row r="17483" spans="1:5">
      <c r="A17483" t="s">
        <v>42</v>
      </c>
      <c r="B17483">
        <v>2017</v>
      </c>
      <c r="C17483">
        <v>2</v>
      </c>
      <c r="D17483">
        <v>26</v>
      </c>
      <c r="E17483">
        <v>11552</v>
      </c>
    </row>
    <row r="17484" spans="1:5">
      <c r="A17484" t="s">
        <v>43</v>
      </c>
      <c r="B17484">
        <v>2017</v>
      </c>
      <c r="C17484">
        <v>2</v>
      </c>
      <c r="D17484">
        <v>67</v>
      </c>
      <c r="E17484">
        <v>12392</v>
      </c>
    </row>
    <row r="17485" spans="1:5">
      <c r="A17485" t="s">
        <v>44</v>
      </c>
      <c r="B17485">
        <v>2017</v>
      </c>
      <c r="C17485">
        <v>2</v>
      </c>
      <c r="D17485">
        <v>48</v>
      </c>
      <c r="E17485">
        <v>13276</v>
      </c>
    </row>
    <row r="17486" spans="1:5">
      <c r="A17486" t="s">
        <v>45</v>
      </c>
      <c r="B17486">
        <v>2017</v>
      </c>
      <c r="C17486">
        <v>2</v>
      </c>
      <c r="D17486">
        <v>8</v>
      </c>
      <c r="E17486">
        <v>1518</v>
      </c>
    </row>
    <row r="17487" spans="1:5">
      <c r="A17487" t="s">
        <v>46</v>
      </c>
      <c r="B17487">
        <v>2017</v>
      </c>
      <c r="C17487">
        <v>2</v>
      </c>
      <c r="D17487">
        <v>71</v>
      </c>
      <c r="E17487">
        <v>21267</v>
      </c>
    </row>
    <row r="17488" spans="1:5">
      <c r="A17488" t="s">
        <v>47</v>
      </c>
      <c r="B17488">
        <v>2017</v>
      </c>
      <c r="C17488">
        <v>2</v>
      </c>
      <c r="D17488">
        <v>19</v>
      </c>
      <c r="E17488">
        <v>4951</v>
      </c>
    </row>
    <row r="17489" spans="1:5">
      <c r="A17489" t="s">
        <v>48</v>
      </c>
      <c r="B17489">
        <v>2017</v>
      </c>
      <c r="C17489">
        <v>2</v>
      </c>
      <c r="D17489">
        <v>17</v>
      </c>
      <c r="E17489">
        <v>5064</v>
      </c>
    </row>
    <row r="17490" spans="1:5">
      <c r="A17490" t="s">
        <v>49</v>
      </c>
      <c r="B17490">
        <v>2017</v>
      </c>
      <c r="C17490">
        <v>2</v>
      </c>
      <c r="D17490">
        <v>58</v>
      </c>
      <c r="E17490">
        <v>13371</v>
      </c>
    </row>
    <row r="17491" spans="1:5">
      <c r="A17491" t="s">
        <v>50</v>
      </c>
      <c r="B17491">
        <v>2017</v>
      </c>
      <c r="C17491">
        <v>2</v>
      </c>
      <c r="D17491">
        <v>16</v>
      </c>
      <c r="E17491">
        <v>3442</v>
      </c>
    </row>
    <row r="17492" spans="1:5">
      <c r="A17492" t="s">
        <v>51</v>
      </c>
      <c r="B17492">
        <v>2017</v>
      </c>
      <c r="C17492">
        <v>2</v>
      </c>
      <c r="D17492">
        <v>16</v>
      </c>
      <c r="E17492">
        <v>6832</v>
      </c>
    </row>
    <row r="17493" spans="1:5">
      <c r="A17493" t="s">
        <v>52</v>
      </c>
      <c r="B17493">
        <v>2017</v>
      </c>
      <c r="C17493">
        <v>2</v>
      </c>
      <c r="D17493">
        <v>34</v>
      </c>
      <c r="E17493">
        <v>9029</v>
      </c>
    </row>
    <row r="17494" spans="1:5">
      <c r="A17494" t="s">
        <v>53</v>
      </c>
      <c r="B17494">
        <v>2017</v>
      </c>
      <c r="C17494">
        <v>2</v>
      </c>
      <c r="D17494">
        <v>56</v>
      </c>
      <c r="E17494">
        <v>10434</v>
      </c>
    </row>
    <row r="17495" spans="1:5">
      <c r="A17495" t="s">
        <v>54</v>
      </c>
      <c r="B17495">
        <v>2017</v>
      </c>
      <c r="C17495">
        <v>2</v>
      </c>
      <c r="D17495">
        <v>112</v>
      </c>
      <c r="E17495">
        <v>28641</v>
      </c>
    </row>
    <row r="17496" spans="1:5">
      <c r="A17496" t="s">
        <v>55</v>
      </c>
      <c r="B17496">
        <v>2017</v>
      </c>
      <c r="C17496">
        <v>2</v>
      </c>
      <c r="D17496">
        <v>36</v>
      </c>
      <c r="E17496">
        <v>13165</v>
      </c>
    </row>
    <row r="17497" spans="1:5">
      <c r="A17497" t="s">
        <v>56</v>
      </c>
      <c r="B17497">
        <v>2017</v>
      </c>
      <c r="C17497">
        <v>2</v>
      </c>
      <c r="D17497">
        <v>9</v>
      </c>
      <c r="E17497">
        <v>2383</v>
      </c>
    </row>
    <row r="17498" spans="1:5">
      <c r="A17498" t="s">
        <v>57</v>
      </c>
      <c r="B17498">
        <v>2017</v>
      </c>
      <c r="C17498">
        <v>2</v>
      </c>
      <c r="D17498">
        <v>129</v>
      </c>
      <c r="E17498">
        <v>79530</v>
      </c>
    </row>
    <row r="17499" spans="1:5">
      <c r="A17499" t="s">
        <v>58</v>
      </c>
      <c r="B17499">
        <v>2017</v>
      </c>
      <c r="C17499">
        <v>2</v>
      </c>
      <c r="D17499">
        <v>45</v>
      </c>
      <c r="E17499">
        <v>4983</v>
      </c>
    </row>
    <row r="17500" spans="1:5">
      <c r="A17500" t="s">
        <v>59</v>
      </c>
      <c r="B17500">
        <v>2017</v>
      </c>
      <c r="C17500">
        <v>2</v>
      </c>
      <c r="D17500">
        <v>44</v>
      </c>
      <c r="E17500">
        <v>22003</v>
      </c>
    </row>
    <row r="17501" spans="1:5">
      <c r="A17501" t="s">
        <v>60</v>
      </c>
      <c r="B17501">
        <v>2017</v>
      </c>
      <c r="C17501">
        <v>2</v>
      </c>
      <c r="D17501">
        <v>23</v>
      </c>
      <c r="E17501">
        <v>5086</v>
      </c>
    </row>
    <row r="17502" spans="1:5">
      <c r="A17502" t="s">
        <v>61</v>
      </c>
      <c r="B17502">
        <v>2017</v>
      </c>
      <c r="C17502">
        <v>2</v>
      </c>
      <c r="D17502">
        <v>23</v>
      </c>
      <c r="E17502">
        <v>4388</v>
      </c>
    </row>
    <row r="17503" spans="1:5">
      <c r="A17503" t="s">
        <v>64</v>
      </c>
      <c r="B17503">
        <v>2017</v>
      </c>
      <c r="C17503">
        <v>2</v>
      </c>
      <c r="D17503">
        <v>6</v>
      </c>
      <c r="E17503">
        <v>4022</v>
      </c>
    </row>
    <row r="17504" spans="1:5">
      <c r="A17504" t="s">
        <v>63</v>
      </c>
      <c r="B17504">
        <v>2017</v>
      </c>
      <c r="C17504">
        <v>2</v>
      </c>
      <c r="D17504">
        <v>2</v>
      </c>
      <c r="E17504">
        <v>706</v>
      </c>
    </row>
    <row r="17505" spans="1:5">
      <c r="A17505" t="s">
        <v>62</v>
      </c>
      <c r="B17505">
        <v>2017</v>
      </c>
      <c r="C17505">
        <v>2</v>
      </c>
      <c r="D17505">
        <v>72</v>
      </c>
      <c r="E17505">
        <v>103571</v>
      </c>
    </row>
    <row r="17506" spans="1:5">
      <c r="A17506" t="s">
        <v>6</v>
      </c>
      <c r="B17506">
        <v>2017</v>
      </c>
      <c r="C17506">
        <v>3</v>
      </c>
      <c r="D17506">
        <v>24</v>
      </c>
      <c r="E17506">
        <v>7698</v>
      </c>
    </row>
    <row r="17507" spans="1:5">
      <c r="A17507" t="s">
        <v>12</v>
      </c>
      <c r="B17507">
        <v>2017</v>
      </c>
      <c r="C17507">
        <v>3</v>
      </c>
      <c r="D17507">
        <v>6</v>
      </c>
      <c r="E17507">
        <v>1475</v>
      </c>
    </row>
    <row r="17508" spans="1:5">
      <c r="A17508" t="s">
        <v>13</v>
      </c>
      <c r="B17508">
        <v>2017</v>
      </c>
      <c r="C17508">
        <v>3</v>
      </c>
      <c r="D17508">
        <v>54</v>
      </c>
      <c r="E17508">
        <v>23274</v>
      </c>
    </row>
    <row r="17509" spans="1:5">
      <c r="A17509" t="s">
        <v>14</v>
      </c>
      <c r="B17509">
        <v>2017</v>
      </c>
      <c r="C17509">
        <v>3</v>
      </c>
      <c r="D17509">
        <v>13</v>
      </c>
      <c r="E17509">
        <v>4080</v>
      </c>
    </row>
    <row r="17510" spans="1:5">
      <c r="A17510" t="s">
        <v>15</v>
      </c>
      <c r="B17510">
        <v>2017</v>
      </c>
      <c r="C17510">
        <v>3</v>
      </c>
      <c r="D17510">
        <v>129</v>
      </c>
      <c r="E17510">
        <v>51872</v>
      </c>
    </row>
    <row r="17511" spans="1:5">
      <c r="A17511" t="s">
        <v>16</v>
      </c>
      <c r="B17511">
        <v>2017</v>
      </c>
      <c r="C17511">
        <v>3</v>
      </c>
      <c r="D17511">
        <v>5</v>
      </c>
      <c r="E17511">
        <v>3540</v>
      </c>
    </row>
    <row r="17512" spans="1:5">
      <c r="A17512" t="s">
        <v>17</v>
      </c>
      <c r="B17512">
        <v>2017</v>
      </c>
      <c r="C17512">
        <v>3</v>
      </c>
      <c r="D17512">
        <v>19</v>
      </c>
      <c r="E17512">
        <v>3368</v>
      </c>
    </row>
    <row r="17513" spans="1:5">
      <c r="A17513" t="s">
        <v>18</v>
      </c>
      <c r="B17513">
        <v>2017</v>
      </c>
      <c r="C17513">
        <v>3</v>
      </c>
      <c r="D17513">
        <v>13</v>
      </c>
      <c r="E17513">
        <v>2213</v>
      </c>
    </row>
    <row r="17514" spans="1:5">
      <c r="A17514" t="s">
        <v>19</v>
      </c>
      <c r="B17514">
        <v>2017</v>
      </c>
      <c r="C17514">
        <v>3</v>
      </c>
      <c r="D17514">
        <v>2</v>
      </c>
      <c r="E17514">
        <v>1742</v>
      </c>
    </row>
    <row r="17515" spans="1:5">
      <c r="A17515" t="s">
        <v>20</v>
      </c>
      <c r="B17515">
        <v>2017</v>
      </c>
      <c r="C17515">
        <v>3</v>
      </c>
      <c r="D17515">
        <v>0</v>
      </c>
      <c r="E17515">
        <v>0</v>
      </c>
    </row>
    <row r="17516" spans="1:5">
      <c r="A17516" t="s">
        <v>21</v>
      </c>
      <c r="B17516">
        <v>2017</v>
      </c>
      <c r="C17516">
        <v>3</v>
      </c>
      <c r="D17516">
        <v>56</v>
      </c>
      <c r="E17516">
        <v>56774</v>
      </c>
    </row>
    <row r="17517" spans="1:5">
      <c r="A17517" t="s">
        <v>22</v>
      </c>
      <c r="B17517">
        <v>2017</v>
      </c>
      <c r="C17517">
        <v>3</v>
      </c>
      <c r="D17517">
        <v>16</v>
      </c>
      <c r="E17517">
        <v>1455</v>
      </c>
    </row>
    <row r="17518" spans="1:5">
      <c r="A17518" t="s">
        <v>23</v>
      </c>
      <c r="B17518">
        <v>2017</v>
      </c>
      <c r="C17518">
        <v>3</v>
      </c>
      <c r="D17518">
        <v>8</v>
      </c>
      <c r="E17518">
        <v>1851</v>
      </c>
    </row>
    <row r="17519" spans="1:5">
      <c r="A17519" t="s">
        <v>24</v>
      </c>
      <c r="B17519">
        <v>2017</v>
      </c>
      <c r="C17519">
        <v>3</v>
      </c>
      <c r="D17519">
        <v>78</v>
      </c>
      <c r="E17519">
        <v>47859</v>
      </c>
    </row>
    <row r="17520" spans="1:5">
      <c r="A17520" t="s">
        <v>25</v>
      </c>
      <c r="B17520">
        <v>2017</v>
      </c>
      <c r="C17520">
        <v>3</v>
      </c>
      <c r="D17520">
        <v>25</v>
      </c>
      <c r="E17520">
        <v>5105</v>
      </c>
    </row>
    <row r="17521" spans="1:5">
      <c r="A17521" t="s">
        <v>26</v>
      </c>
      <c r="B17521">
        <v>2017</v>
      </c>
      <c r="C17521">
        <v>3</v>
      </c>
      <c r="D17521">
        <v>11</v>
      </c>
      <c r="E17521">
        <v>3186</v>
      </c>
    </row>
    <row r="17522" spans="1:5">
      <c r="A17522" t="s">
        <v>27</v>
      </c>
      <c r="B17522">
        <v>2017</v>
      </c>
      <c r="C17522">
        <v>3</v>
      </c>
      <c r="D17522">
        <v>28</v>
      </c>
      <c r="E17522">
        <v>6760</v>
      </c>
    </row>
    <row r="17523" spans="1:5">
      <c r="A17523" t="s">
        <v>28</v>
      </c>
      <c r="B17523">
        <v>2017</v>
      </c>
      <c r="C17523">
        <v>3</v>
      </c>
      <c r="D17523">
        <v>31</v>
      </c>
      <c r="E17523">
        <v>10383</v>
      </c>
    </row>
    <row r="17524" spans="1:5">
      <c r="A17524" t="s">
        <v>29</v>
      </c>
      <c r="B17524">
        <v>2017</v>
      </c>
      <c r="C17524">
        <v>3</v>
      </c>
      <c r="D17524">
        <v>99</v>
      </c>
      <c r="E17524">
        <v>54071</v>
      </c>
    </row>
    <row r="17525" spans="1:5">
      <c r="A17525" t="s">
        <v>30</v>
      </c>
      <c r="B17525">
        <v>2017</v>
      </c>
      <c r="C17525">
        <v>3</v>
      </c>
      <c r="D17525">
        <v>28</v>
      </c>
      <c r="E17525">
        <v>5064</v>
      </c>
    </row>
    <row r="17526" spans="1:5">
      <c r="A17526" t="s">
        <v>31</v>
      </c>
      <c r="B17526">
        <v>2017</v>
      </c>
      <c r="C17526">
        <v>3</v>
      </c>
      <c r="D17526">
        <v>40</v>
      </c>
      <c r="E17526">
        <v>8342</v>
      </c>
    </row>
    <row r="17527" spans="1:5">
      <c r="A17527" t="s">
        <v>32</v>
      </c>
      <c r="B17527">
        <v>2017</v>
      </c>
      <c r="C17527">
        <v>3</v>
      </c>
      <c r="D17527">
        <v>47</v>
      </c>
      <c r="E17527">
        <v>27962</v>
      </c>
    </row>
    <row r="17528" spans="1:5">
      <c r="A17528" t="s">
        <v>33</v>
      </c>
      <c r="B17528">
        <v>2017</v>
      </c>
      <c r="C17528">
        <v>3</v>
      </c>
      <c r="D17528">
        <v>76</v>
      </c>
      <c r="E17528">
        <v>22609</v>
      </c>
    </row>
    <row r="17529" spans="1:5">
      <c r="A17529" t="s">
        <v>34</v>
      </c>
      <c r="B17529">
        <v>2017</v>
      </c>
      <c r="C17529">
        <v>3</v>
      </c>
      <c r="D17529">
        <v>21</v>
      </c>
      <c r="E17529">
        <v>6616</v>
      </c>
    </row>
    <row r="17530" spans="1:5">
      <c r="A17530" t="s">
        <v>35</v>
      </c>
      <c r="B17530">
        <v>2017</v>
      </c>
      <c r="C17530">
        <v>3</v>
      </c>
      <c r="D17530">
        <v>48</v>
      </c>
      <c r="E17530">
        <v>18275</v>
      </c>
    </row>
    <row r="17531" spans="1:5">
      <c r="A17531" t="s">
        <v>36</v>
      </c>
      <c r="B17531">
        <v>2017</v>
      </c>
      <c r="C17531">
        <v>3</v>
      </c>
      <c r="D17531">
        <v>19</v>
      </c>
      <c r="E17531">
        <v>7559</v>
      </c>
    </row>
    <row r="17532" spans="1:5">
      <c r="A17532" t="s">
        <v>37</v>
      </c>
      <c r="B17532">
        <v>2017</v>
      </c>
      <c r="C17532">
        <v>3</v>
      </c>
      <c r="D17532">
        <v>9</v>
      </c>
      <c r="E17532">
        <v>2903</v>
      </c>
    </row>
    <row r="17533" spans="1:5">
      <c r="A17533" t="s">
        <v>38</v>
      </c>
      <c r="B17533">
        <v>2017</v>
      </c>
      <c r="C17533">
        <v>3</v>
      </c>
      <c r="D17533">
        <v>13</v>
      </c>
      <c r="E17533">
        <v>2893</v>
      </c>
    </row>
    <row r="17534" spans="1:5">
      <c r="A17534" t="s">
        <v>39</v>
      </c>
      <c r="B17534">
        <v>2017</v>
      </c>
      <c r="C17534">
        <v>3</v>
      </c>
      <c r="D17534">
        <v>35</v>
      </c>
      <c r="E17534">
        <v>17434</v>
      </c>
    </row>
    <row r="17535" spans="1:5">
      <c r="A17535" t="s">
        <v>40</v>
      </c>
      <c r="B17535">
        <v>2017</v>
      </c>
      <c r="C17535">
        <v>3</v>
      </c>
      <c r="D17535">
        <v>21</v>
      </c>
      <c r="E17535">
        <v>3675</v>
      </c>
    </row>
    <row r="17536" spans="1:5">
      <c r="A17536" t="s">
        <v>41</v>
      </c>
      <c r="B17536">
        <v>2017</v>
      </c>
      <c r="C17536">
        <v>3</v>
      </c>
      <c r="D17536">
        <v>29</v>
      </c>
      <c r="E17536">
        <v>16822</v>
      </c>
    </row>
    <row r="17537" spans="1:5">
      <c r="A17537" t="s">
        <v>42</v>
      </c>
      <c r="B17537">
        <v>2017</v>
      </c>
      <c r="C17537">
        <v>3</v>
      </c>
      <c r="D17537">
        <v>27</v>
      </c>
      <c r="E17537">
        <v>11144</v>
      </c>
    </row>
    <row r="17538" spans="1:5">
      <c r="A17538" t="s">
        <v>43</v>
      </c>
      <c r="B17538">
        <v>2017</v>
      </c>
      <c r="C17538">
        <v>3</v>
      </c>
      <c r="D17538">
        <v>68</v>
      </c>
      <c r="E17538">
        <v>13449</v>
      </c>
    </row>
    <row r="17539" spans="1:5">
      <c r="A17539" t="s">
        <v>44</v>
      </c>
      <c r="B17539">
        <v>2017</v>
      </c>
      <c r="C17539">
        <v>3</v>
      </c>
      <c r="D17539">
        <v>49</v>
      </c>
      <c r="E17539">
        <v>14909</v>
      </c>
    </row>
    <row r="17540" spans="1:5">
      <c r="A17540" t="s">
        <v>45</v>
      </c>
      <c r="B17540">
        <v>2017</v>
      </c>
      <c r="C17540">
        <v>3</v>
      </c>
      <c r="D17540">
        <v>10</v>
      </c>
      <c r="E17540">
        <v>1859</v>
      </c>
    </row>
    <row r="17541" spans="1:5">
      <c r="A17541" t="s">
        <v>46</v>
      </c>
      <c r="B17541">
        <v>2017</v>
      </c>
      <c r="C17541">
        <v>3</v>
      </c>
      <c r="D17541">
        <v>71</v>
      </c>
      <c r="E17541">
        <v>20610</v>
      </c>
    </row>
    <row r="17542" spans="1:5">
      <c r="A17542" t="s">
        <v>47</v>
      </c>
      <c r="B17542">
        <v>2017</v>
      </c>
      <c r="C17542">
        <v>3</v>
      </c>
      <c r="D17542">
        <v>19</v>
      </c>
      <c r="E17542">
        <v>5275</v>
      </c>
    </row>
    <row r="17543" spans="1:5">
      <c r="A17543" t="s">
        <v>48</v>
      </c>
      <c r="B17543">
        <v>2017</v>
      </c>
      <c r="C17543">
        <v>3</v>
      </c>
      <c r="D17543">
        <v>19</v>
      </c>
      <c r="E17543">
        <v>5426</v>
      </c>
    </row>
    <row r="17544" spans="1:5">
      <c r="A17544" t="s">
        <v>49</v>
      </c>
      <c r="B17544">
        <v>2017</v>
      </c>
      <c r="C17544">
        <v>3</v>
      </c>
      <c r="D17544">
        <v>60</v>
      </c>
      <c r="E17544">
        <v>13792</v>
      </c>
    </row>
    <row r="17545" spans="1:5">
      <c r="A17545" t="s">
        <v>50</v>
      </c>
      <c r="B17545">
        <v>2017</v>
      </c>
      <c r="C17545">
        <v>3</v>
      </c>
      <c r="D17545">
        <v>16</v>
      </c>
      <c r="E17545">
        <v>3339</v>
      </c>
    </row>
    <row r="17546" spans="1:5">
      <c r="A17546" t="s">
        <v>51</v>
      </c>
      <c r="B17546">
        <v>2017</v>
      </c>
      <c r="C17546">
        <v>3</v>
      </c>
      <c r="D17546">
        <v>16</v>
      </c>
      <c r="E17546">
        <v>6315</v>
      </c>
    </row>
    <row r="17547" spans="1:5">
      <c r="A17547" t="s">
        <v>52</v>
      </c>
      <c r="B17547">
        <v>2017</v>
      </c>
      <c r="C17547">
        <v>3</v>
      </c>
      <c r="D17547">
        <v>34</v>
      </c>
      <c r="E17547">
        <v>9514</v>
      </c>
    </row>
    <row r="17548" spans="1:5">
      <c r="A17548" t="s">
        <v>53</v>
      </c>
      <c r="B17548">
        <v>2017</v>
      </c>
      <c r="C17548">
        <v>3</v>
      </c>
      <c r="D17548">
        <v>57</v>
      </c>
      <c r="E17548">
        <v>10181</v>
      </c>
    </row>
    <row r="17549" spans="1:5">
      <c r="A17549" t="s">
        <v>54</v>
      </c>
      <c r="B17549">
        <v>2017</v>
      </c>
      <c r="C17549">
        <v>3</v>
      </c>
      <c r="D17549">
        <v>112</v>
      </c>
      <c r="E17549">
        <v>28538</v>
      </c>
    </row>
    <row r="17550" spans="1:5">
      <c r="A17550" t="s">
        <v>55</v>
      </c>
      <c r="B17550">
        <v>2017</v>
      </c>
      <c r="C17550">
        <v>3</v>
      </c>
      <c r="D17550">
        <v>30</v>
      </c>
      <c r="E17550">
        <v>10091</v>
      </c>
    </row>
    <row r="17551" spans="1:5">
      <c r="A17551" t="s">
        <v>56</v>
      </c>
      <c r="B17551">
        <v>2017</v>
      </c>
      <c r="C17551">
        <v>3</v>
      </c>
      <c r="D17551">
        <v>9</v>
      </c>
      <c r="E17551">
        <v>2316</v>
      </c>
    </row>
    <row r="17552" spans="1:5">
      <c r="A17552" t="s">
        <v>57</v>
      </c>
      <c r="B17552">
        <v>2017</v>
      </c>
      <c r="C17552">
        <v>3</v>
      </c>
      <c r="D17552">
        <v>145</v>
      </c>
      <c r="E17552">
        <v>95322</v>
      </c>
    </row>
    <row r="17553" spans="1:5">
      <c r="A17553" t="s">
        <v>58</v>
      </c>
      <c r="B17553">
        <v>2017</v>
      </c>
      <c r="C17553">
        <v>3</v>
      </c>
      <c r="D17553">
        <v>45</v>
      </c>
      <c r="E17553">
        <v>4439</v>
      </c>
    </row>
    <row r="17554" spans="1:5">
      <c r="A17554" t="s">
        <v>59</v>
      </c>
      <c r="B17554">
        <v>2017</v>
      </c>
      <c r="C17554">
        <v>3</v>
      </c>
      <c r="D17554">
        <v>44</v>
      </c>
      <c r="E17554">
        <v>23383</v>
      </c>
    </row>
    <row r="17555" spans="1:5">
      <c r="A17555" t="s">
        <v>60</v>
      </c>
      <c r="B17555">
        <v>2017</v>
      </c>
      <c r="C17555">
        <v>3</v>
      </c>
      <c r="D17555">
        <v>25</v>
      </c>
      <c r="E17555">
        <v>5715</v>
      </c>
    </row>
    <row r="17556" spans="1:5">
      <c r="A17556" t="s">
        <v>61</v>
      </c>
      <c r="B17556">
        <v>2017</v>
      </c>
      <c r="C17556">
        <v>3</v>
      </c>
      <c r="D17556">
        <v>22</v>
      </c>
      <c r="E17556">
        <v>4226</v>
      </c>
    </row>
    <row r="17557" spans="1:5">
      <c r="A17557" t="s">
        <v>64</v>
      </c>
      <c r="B17557">
        <v>2017</v>
      </c>
      <c r="C17557">
        <v>3</v>
      </c>
      <c r="D17557">
        <v>8</v>
      </c>
      <c r="E17557">
        <v>4219</v>
      </c>
    </row>
    <row r="17558" spans="1:5">
      <c r="A17558" t="s">
        <v>63</v>
      </c>
      <c r="B17558">
        <v>2017</v>
      </c>
      <c r="C17558">
        <v>3</v>
      </c>
      <c r="D17558">
        <v>2</v>
      </c>
      <c r="E17558">
        <v>667</v>
      </c>
    </row>
    <row r="17559" spans="1:5">
      <c r="A17559" t="s">
        <v>62</v>
      </c>
      <c r="B17559">
        <v>2017</v>
      </c>
      <c r="C17559">
        <v>3</v>
      </c>
      <c r="D17559">
        <v>78</v>
      </c>
      <c r="E17559">
        <v>106710</v>
      </c>
    </row>
    <row r="17560" spans="1:5">
      <c r="A17560" t="s">
        <v>6</v>
      </c>
      <c r="B17560">
        <v>2017</v>
      </c>
      <c r="C17560">
        <v>4</v>
      </c>
      <c r="D17560">
        <v>25</v>
      </c>
      <c r="E17560">
        <v>8527</v>
      </c>
    </row>
    <row r="17561" spans="1:5">
      <c r="A17561" t="s">
        <v>12</v>
      </c>
      <c r="B17561">
        <v>2017</v>
      </c>
      <c r="C17561">
        <v>4</v>
      </c>
      <c r="D17561">
        <v>6</v>
      </c>
      <c r="E17561">
        <v>1617</v>
      </c>
    </row>
    <row r="17562" spans="1:5">
      <c r="A17562" t="s">
        <v>13</v>
      </c>
      <c r="B17562">
        <v>2017</v>
      </c>
      <c r="C17562">
        <v>4</v>
      </c>
      <c r="D17562">
        <v>54</v>
      </c>
      <c r="E17562">
        <v>25916</v>
      </c>
    </row>
    <row r="17563" spans="1:5">
      <c r="A17563" t="s">
        <v>14</v>
      </c>
      <c r="B17563">
        <v>2017</v>
      </c>
      <c r="C17563">
        <v>4</v>
      </c>
      <c r="D17563">
        <v>13</v>
      </c>
      <c r="E17563">
        <v>4409</v>
      </c>
    </row>
    <row r="17564" spans="1:5">
      <c r="A17564" t="s">
        <v>15</v>
      </c>
      <c r="B17564">
        <v>2017</v>
      </c>
      <c r="C17564">
        <v>4</v>
      </c>
      <c r="D17564">
        <v>129</v>
      </c>
      <c r="E17564">
        <v>54562</v>
      </c>
    </row>
    <row r="17565" spans="1:5">
      <c r="A17565" t="s">
        <v>16</v>
      </c>
      <c r="B17565">
        <v>2017</v>
      </c>
      <c r="C17565">
        <v>4</v>
      </c>
      <c r="D17565">
        <v>5</v>
      </c>
      <c r="E17565">
        <v>3734</v>
      </c>
    </row>
    <row r="17566" spans="1:5">
      <c r="A17566" t="s">
        <v>17</v>
      </c>
      <c r="B17566">
        <v>2017</v>
      </c>
      <c r="C17566">
        <v>4</v>
      </c>
      <c r="D17566">
        <v>14</v>
      </c>
      <c r="E17566">
        <v>3594</v>
      </c>
    </row>
    <row r="17567" spans="1:5">
      <c r="A17567" t="s">
        <v>18</v>
      </c>
      <c r="B17567">
        <v>2017</v>
      </c>
      <c r="C17567">
        <v>4</v>
      </c>
      <c r="D17567">
        <v>13</v>
      </c>
      <c r="E17567">
        <v>2803</v>
      </c>
    </row>
    <row r="17568" spans="1:5">
      <c r="A17568" t="s">
        <v>19</v>
      </c>
      <c r="B17568">
        <v>2017</v>
      </c>
      <c r="C17568">
        <v>4</v>
      </c>
      <c r="D17568">
        <v>2</v>
      </c>
      <c r="E17568">
        <v>2639</v>
      </c>
    </row>
    <row r="17569" spans="1:5">
      <c r="A17569" t="s">
        <v>20</v>
      </c>
      <c r="B17569">
        <v>2017</v>
      </c>
      <c r="C17569">
        <v>4</v>
      </c>
      <c r="D17569">
        <v>0</v>
      </c>
      <c r="E17569">
        <v>0</v>
      </c>
    </row>
    <row r="17570" spans="1:5">
      <c r="A17570" t="s">
        <v>21</v>
      </c>
      <c r="B17570">
        <v>2017</v>
      </c>
      <c r="C17570">
        <v>4</v>
      </c>
      <c r="D17570">
        <v>58</v>
      </c>
      <c r="E17570">
        <v>56716</v>
      </c>
    </row>
    <row r="17571" spans="1:5">
      <c r="A17571" t="s">
        <v>22</v>
      </c>
      <c r="B17571">
        <v>2017</v>
      </c>
      <c r="C17571">
        <v>4</v>
      </c>
      <c r="D17571">
        <v>15</v>
      </c>
      <c r="E17571">
        <v>1502</v>
      </c>
    </row>
    <row r="17572" spans="1:5">
      <c r="A17572" t="s">
        <v>23</v>
      </c>
      <c r="B17572">
        <v>2017</v>
      </c>
      <c r="C17572">
        <v>4</v>
      </c>
      <c r="D17572">
        <v>7</v>
      </c>
      <c r="E17572">
        <v>1987</v>
      </c>
    </row>
    <row r="17573" spans="1:5">
      <c r="A17573" t="s">
        <v>24</v>
      </c>
      <c r="B17573">
        <v>2017</v>
      </c>
      <c r="C17573">
        <v>4</v>
      </c>
      <c r="D17573">
        <v>82</v>
      </c>
      <c r="E17573">
        <v>50900</v>
      </c>
    </row>
    <row r="17574" spans="1:5">
      <c r="A17574" t="s">
        <v>25</v>
      </c>
      <c r="B17574">
        <v>2017</v>
      </c>
      <c r="C17574">
        <v>4</v>
      </c>
      <c r="D17574">
        <v>25</v>
      </c>
      <c r="E17574">
        <v>6038</v>
      </c>
    </row>
    <row r="17575" spans="1:5">
      <c r="A17575" t="s">
        <v>26</v>
      </c>
      <c r="B17575">
        <v>2017</v>
      </c>
      <c r="C17575">
        <v>4</v>
      </c>
      <c r="D17575">
        <v>12</v>
      </c>
      <c r="E17575">
        <v>4006</v>
      </c>
    </row>
    <row r="17576" spans="1:5">
      <c r="A17576" t="s">
        <v>27</v>
      </c>
      <c r="B17576">
        <v>2017</v>
      </c>
      <c r="C17576">
        <v>4</v>
      </c>
      <c r="D17576">
        <v>28</v>
      </c>
      <c r="E17576">
        <v>7406</v>
      </c>
    </row>
    <row r="17577" spans="1:5">
      <c r="A17577" t="s">
        <v>28</v>
      </c>
      <c r="B17577">
        <v>2017</v>
      </c>
      <c r="C17577">
        <v>4</v>
      </c>
      <c r="D17577">
        <v>29</v>
      </c>
      <c r="E17577">
        <v>11099</v>
      </c>
    </row>
    <row r="17578" spans="1:5">
      <c r="A17578" t="s">
        <v>29</v>
      </c>
      <c r="B17578">
        <v>2017</v>
      </c>
      <c r="C17578">
        <v>4</v>
      </c>
      <c r="D17578">
        <v>96</v>
      </c>
      <c r="E17578">
        <v>52335</v>
      </c>
    </row>
    <row r="17579" spans="1:5">
      <c r="A17579" t="s">
        <v>30</v>
      </c>
      <c r="B17579">
        <v>2017</v>
      </c>
      <c r="C17579">
        <v>4</v>
      </c>
      <c r="D17579">
        <v>28</v>
      </c>
      <c r="E17579">
        <v>4919</v>
      </c>
    </row>
    <row r="17580" spans="1:5">
      <c r="A17580" t="s">
        <v>31</v>
      </c>
      <c r="B17580">
        <v>2017</v>
      </c>
      <c r="C17580">
        <v>4</v>
      </c>
      <c r="D17580">
        <v>42</v>
      </c>
      <c r="E17580">
        <v>9110</v>
      </c>
    </row>
    <row r="17581" spans="1:5">
      <c r="A17581" t="s">
        <v>32</v>
      </c>
      <c r="B17581">
        <v>2017</v>
      </c>
      <c r="C17581">
        <v>4</v>
      </c>
      <c r="D17581">
        <v>46</v>
      </c>
      <c r="E17581">
        <v>32422</v>
      </c>
    </row>
    <row r="17582" spans="1:5">
      <c r="A17582" t="s">
        <v>33</v>
      </c>
      <c r="B17582">
        <v>2017</v>
      </c>
      <c r="C17582">
        <v>4</v>
      </c>
      <c r="D17582">
        <v>76</v>
      </c>
      <c r="E17582">
        <v>24208</v>
      </c>
    </row>
    <row r="17583" spans="1:5">
      <c r="A17583" t="s">
        <v>34</v>
      </c>
      <c r="B17583">
        <v>2017</v>
      </c>
      <c r="C17583">
        <v>4</v>
      </c>
      <c r="D17583">
        <v>21</v>
      </c>
      <c r="E17583">
        <v>6967</v>
      </c>
    </row>
    <row r="17584" spans="1:5">
      <c r="A17584" t="s">
        <v>35</v>
      </c>
      <c r="B17584">
        <v>2017</v>
      </c>
      <c r="C17584">
        <v>4</v>
      </c>
      <c r="D17584">
        <v>49</v>
      </c>
      <c r="E17584">
        <v>18563</v>
      </c>
    </row>
    <row r="17585" spans="1:5">
      <c r="A17585" t="s">
        <v>36</v>
      </c>
      <c r="B17585">
        <v>2017</v>
      </c>
      <c r="C17585">
        <v>4</v>
      </c>
      <c r="D17585">
        <v>18</v>
      </c>
      <c r="E17585">
        <v>7225</v>
      </c>
    </row>
    <row r="17586" spans="1:5">
      <c r="A17586" t="s">
        <v>37</v>
      </c>
      <c r="B17586">
        <v>2017</v>
      </c>
      <c r="C17586">
        <v>4</v>
      </c>
      <c r="D17586">
        <v>8</v>
      </c>
      <c r="E17586">
        <v>3517</v>
      </c>
    </row>
    <row r="17587" spans="1:5">
      <c r="A17587" t="s">
        <v>38</v>
      </c>
      <c r="B17587">
        <v>2017</v>
      </c>
      <c r="C17587">
        <v>4</v>
      </c>
      <c r="D17587">
        <v>13</v>
      </c>
      <c r="E17587">
        <v>3068</v>
      </c>
    </row>
    <row r="17588" spans="1:5">
      <c r="A17588" t="s">
        <v>39</v>
      </c>
      <c r="B17588">
        <v>2017</v>
      </c>
      <c r="C17588">
        <v>4</v>
      </c>
      <c r="D17588">
        <v>36</v>
      </c>
      <c r="E17588">
        <v>19948</v>
      </c>
    </row>
    <row r="17589" spans="1:5">
      <c r="A17589" t="s">
        <v>40</v>
      </c>
      <c r="B17589">
        <v>2017</v>
      </c>
      <c r="C17589">
        <v>4</v>
      </c>
      <c r="D17589">
        <v>21</v>
      </c>
      <c r="E17589">
        <v>4036</v>
      </c>
    </row>
    <row r="17590" spans="1:5">
      <c r="A17590" t="s">
        <v>41</v>
      </c>
      <c r="B17590">
        <v>2017</v>
      </c>
      <c r="C17590">
        <v>4</v>
      </c>
      <c r="D17590">
        <v>30</v>
      </c>
      <c r="E17590">
        <v>17588</v>
      </c>
    </row>
    <row r="17591" spans="1:5">
      <c r="A17591" t="s">
        <v>42</v>
      </c>
      <c r="B17591">
        <v>2017</v>
      </c>
      <c r="C17591">
        <v>4</v>
      </c>
      <c r="D17591">
        <v>28</v>
      </c>
      <c r="E17591">
        <v>12588</v>
      </c>
    </row>
    <row r="17592" spans="1:5">
      <c r="A17592" t="s">
        <v>43</v>
      </c>
      <c r="B17592">
        <v>2017</v>
      </c>
      <c r="C17592">
        <v>4</v>
      </c>
      <c r="D17592">
        <v>69</v>
      </c>
      <c r="E17592">
        <v>15570</v>
      </c>
    </row>
    <row r="17593" spans="1:5">
      <c r="A17593" t="s">
        <v>44</v>
      </c>
      <c r="B17593">
        <v>2017</v>
      </c>
      <c r="C17593">
        <v>4</v>
      </c>
      <c r="D17593">
        <v>49</v>
      </c>
      <c r="E17593">
        <v>15161</v>
      </c>
    </row>
    <row r="17594" spans="1:5">
      <c r="A17594" t="s">
        <v>45</v>
      </c>
      <c r="B17594">
        <v>2017</v>
      </c>
      <c r="C17594">
        <v>4</v>
      </c>
      <c r="D17594">
        <v>8</v>
      </c>
      <c r="E17594">
        <v>1749</v>
      </c>
    </row>
    <row r="17595" spans="1:5">
      <c r="A17595" t="s">
        <v>46</v>
      </c>
      <c r="B17595">
        <v>2017</v>
      </c>
      <c r="C17595">
        <v>4</v>
      </c>
      <c r="D17595">
        <v>66</v>
      </c>
      <c r="E17595">
        <v>21554</v>
      </c>
    </row>
    <row r="17596" spans="1:5">
      <c r="A17596" t="s">
        <v>47</v>
      </c>
      <c r="B17596">
        <v>2017</v>
      </c>
      <c r="C17596">
        <v>4</v>
      </c>
      <c r="D17596">
        <v>20</v>
      </c>
      <c r="E17596">
        <v>5295</v>
      </c>
    </row>
    <row r="17597" spans="1:5">
      <c r="A17597" t="s">
        <v>48</v>
      </c>
      <c r="B17597">
        <v>2017</v>
      </c>
      <c r="C17597">
        <v>4</v>
      </c>
      <c r="D17597">
        <v>18</v>
      </c>
      <c r="E17597">
        <v>5639</v>
      </c>
    </row>
    <row r="17598" spans="1:5">
      <c r="A17598" t="s">
        <v>49</v>
      </c>
      <c r="B17598">
        <v>2017</v>
      </c>
      <c r="C17598">
        <v>4</v>
      </c>
      <c r="D17598">
        <v>57</v>
      </c>
      <c r="E17598">
        <v>13703</v>
      </c>
    </row>
    <row r="17599" spans="1:5">
      <c r="A17599" t="s">
        <v>50</v>
      </c>
      <c r="B17599">
        <v>2017</v>
      </c>
      <c r="C17599">
        <v>4</v>
      </c>
      <c r="D17599">
        <v>16</v>
      </c>
      <c r="E17599">
        <v>4553</v>
      </c>
    </row>
    <row r="17600" spans="1:5">
      <c r="A17600" t="s">
        <v>51</v>
      </c>
      <c r="B17600">
        <v>2017</v>
      </c>
      <c r="C17600">
        <v>4</v>
      </c>
      <c r="D17600">
        <v>15</v>
      </c>
      <c r="E17600">
        <v>7485</v>
      </c>
    </row>
    <row r="17601" spans="1:5">
      <c r="A17601" t="s">
        <v>52</v>
      </c>
      <c r="B17601">
        <v>2017</v>
      </c>
      <c r="C17601">
        <v>4</v>
      </c>
      <c r="D17601">
        <v>33</v>
      </c>
      <c r="E17601">
        <v>9158</v>
      </c>
    </row>
    <row r="17602" spans="1:5">
      <c r="A17602" t="s">
        <v>53</v>
      </c>
      <c r="B17602">
        <v>2017</v>
      </c>
      <c r="C17602">
        <v>4</v>
      </c>
      <c r="D17602">
        <v>55</v>
      </c>
      <c r="E17602">
        <v>10289</v>
      </c>
    </row>
    <row r="17603" spans="1:5">
      <c r="A17603" t="s">
        <v>54</v>
      </c>
      <c r="B17603">
        <v>2017</v>
      </c>
      <c r="C17603">
        <v>4</v>
      </c>
      <c r="D17603">
        <v>109</v>
      </c>
      <c r="E17603">
        <v>30099</v>
      </c>
    </row>
    <row r="17604" spans="1:5">
      <c r="A17604" t="s">
        <v>55</v>
      </c>
      <c r="B17604">
        <v>2017</v>
      </c>
      <c r="C17604">
        <v>4</v>
      </c>
      <c r="D17604">
        <v>32</v>
      </c>
      <c r="E17604">
        <v>15878</v>
      </c>
    </row>
    <row r="17605" spans="1:5">
      <c r="A17605" t="s">
        <v>56</v>
      </c>
      <c r="B17605">
        <v>2017</v>
      </c>
      <c r="C17605">
        <v>4</v>
      </c>
      <c r="D17605">
        <v>8</v>
      </c>
      <c r="E17605">
        <v>2009</v>
      </c>
    </row>
    <row r="17606" spans="1:5">
      <c r="A17606" t="s">
        <v>57</v>
      </c>
      <c r="B17606">
        <v>2017</v>
      </c>
      <c r="C17606">
        <v>4</v>
      </c>
      <c r="D17606">
        <v>145</v>
      </c>
      <c r="E17606">
        <v>96085</v>
      </c>
    </row>
    <row r="17607" spans="1:5">
      <c r="A17607" t="s">
        <v>58</v>
      </c>
      <c r="B17607">
        <v>2017</v>
      </c>
      <c r="C17607">
        <v>4</v>
      </c>
      <c r="D17607">
        <v>45</v>
      </c>
      <c r="E17607">
        <v>4800</v>
      </c>
    </row>
    <row r="17608" spans="1:5">
      <c r="A17608" t="s">
        <v>59</v>
      </c>
      <c r="B17608">
        <v>2017</v>
      </c>
      <c r="C17608">
        <v>4</v>
      </c>
      <c r="D17608">
        <v>43</v>
      </c>
      <c r="E17608">
        <v>22003</v>
      </c>
    </row>
    <row r="17609" spans="1:5">
      <c r="A17609" t="s">
        <v>60</v>
      </c>
      <c r="B17609">
        <v>2017</v>
      </c>
      <c r="C17609">
        <v>4</v>
      </c>
      <c r="D17609">
        <v>26</v>
      </c>
      <c r="E17609">
        <v>6691</v>
      </c>
    </row>
    <row r="17610" spans="1:5">
      <c r="A17610" t="s">
        <v>61</v>
      </c>
      <c r="B17610">
        <v>2017</v>
      </c>
      <c r="C17610">
        <v>4</v>
      </c>
      <c r="D17610">
        <v>22</v>
      </c>
      <c r="E17610">
        <v>4473</v>
      </c>
    </row>
    <row r="17611" spans="1:5">
      <c r="A17611" t="s">
        <v>64</v>
      </c>
      <c r="B17611">
        <v>2017</v>
      </c>
      <c r="C17611">
        <v>4</v>
      </c>
      <c r="D17611">
        <v>9</v>
      </c>
      <c r="E17611">
        <v>4719</v>
      </c>
    </row>
    <row r="17612" spans="1:5">
      <c r="A17612" t="s">
        <v>63</v>
      </c>
      <c r="B17612">
        <v>2017</v>
      </c>
      <c r="C17612">
        <v>4</v>
      </c>
      <c r="D17612">
        <v>3</v>
      </c>
      <c r="E17612">
        <v>1054</v>
      </c>
    </row>
    <row r="17613" spans="1:5">
      <c r="A17613" t="s">
        <v>62</v>
      </c>
      <c r="B17613">
        <v>2017</v>
      </c>
      <c r="C17613">
        <v>4</v>
      </c>
      <c r="D17613">
        <v>86</v>
      </c>
      <c r="E17613">
        <v>105805</v>
      </c>
    </row>
    <row r="17614" spans="1:5">
      <c r="A17614" t="s">
        <v>6</v>
      </c>
      <c r="B17614">
        <v>2017</v>
      </c>
      <c r="C17614">
        <v>5</v>
      </c>
      <c r="D17614">
        <v>24</v>
      </c>
      <c r="E17614">
        <v>8307</v>
      </c>
    </row>
    <row r="17615" spans="1:5">
      <c r="A17615" t="s">
        <v>12</v>
      </c>
      <c r="B17615">
        <v>2017</v>
      </c>
      <c r="C17615">
        <v>5</v>
      </c>
      <c r="D17615">
        <v>6</v>
      </c>
      <c r="E17615">
        <v>1571</v>
      </c>
    </row>
    <row r="17616" spans="1:5">
      <c r="A17616" t="s">
        <v>13</v>
      </c>
      <c r="B17616">
        <v>2017</v>
      </c>
      <c r="C17616">
        <v>5</v>
      </c>
      <c r="D17616">
        <v>54</v>
      </c>
      <c r="E17616">
        <v>26430</v>
      </c>
    </row>
    <row r="17617" spans="1:5">
      <c r="A17617" t="s">
        <v>14</v>
      </c>
      <c r="B17617">
        <v>2017</v>
      </c>
      <c r="C17617">
        <v>5</v>
      </c>
      <c r="D17617">
        <v>12</v>
      </c>
      <c r="E17617">
        <v>4590</v>
      </c>
    </row>
    <row r="17618" spans="1:5">
      <c r="A17618" t="s">
        <v>15</v>
      </c>
      <c r="B17618">
        <v>2017</v>
      </c>
      <c r="C17618">
        <v>5</v>
      </c>
      <c r="D17618">
        <v>121</v>
      </c>
      <c r="E17618">
        <v>52224</v>
      </c>
    </row>
    <row r="17619" spans="1:5">
      <c r="A17619" t="s">
        <v>16</v>
      </c>
      <c r="B17619">
        <v>2017</v>
      </c>
      <c r="C17619">
        <v>5</v>
      </c>
      <c r="D17619">
        <v>5</v>
      </c>
      <c r="E17619">
        <v>3656</v>
      </c>
    </row>
    <row r="17620" spans="1:5">
      <c r="A17620" t="s">
        <v>17</v>
      </c>
      <c r="B17620">
        <v>2017</v>
      </c>
      <c r="C17620">
        <v>5</v>
      </c>
      <c r="D17620">
        <v>14</v>
      </c>
      <c r="E17620">
        <v>3924</v>
      </c>
    </row>
    <row r="17621" spans="1:5">
      <c r="A17621" t="s">
        <v>18</v>
      </c>
      <c r="B17621">
        <v>2017</v>
      </c>
      <c r="C17621">
        <v>5</v>
      </c>
      <c r="D17621">
        <v>13</v>
      </c>
      <c r="E17621">
        <v>2890</v>
      </c>
    </row>
    <row r="17622" spans="1:5">
      <c r="A17622" t="s">
        <v>19</v>
      </c>
      <c r="B17622">
        <v>2017</v>
      </c>
      <c r="C17622">
        <v>5</v>
      </c>
      <c r="D17622">
        <v>2</v>
      </c>
      <c r="E17622">
        <v>2760</v>
      </c>
    </row>
    <row r="17623" spans="1:5">
      <c r="A17623" t="s">
        <v>20</v>
      </c>
      <c r="B17623">
        <v>2017</v>
      </c>
      <c r="C17623">
        <v>5</v>
      </c>
      <c r="D17623">
        <v>0</v>
      </c>
      <c r="E17623">
        <v>0</v>
      </c>
    </row>
    <row r="17624" spans="1:5">
      <c r="A17624" t="s">
        <v>21</v>
      </c>
      <c r="B17624">
        <v>2017</v>
      </c>
      <c r="C17624">
        <v>5</v>
      </c>
      <c r="D17624">
        <v>58</v>
      </c>
      <c r="E17624">
        <v>56378</v>
      </c>
    </row>
    <row r="17625" spans="1:5">
      <c r="A17625" t="s">
        <v>22</v>
      </c>
      <c r="B17625">
        <v>2017</v>
      </c>
      <c r="C17625">
        <v>5</v>
      </c>
      <c r="D17625">
        <v>16</v>
      </c>
      <c r="E17625">
        <v>1403</v>
      </c>
    </row>
    <row r="17626" spans="1:5">
      <c r="A17626" t="s">
        <v>23</v>
      </c>
      <c r="B17626">
        <v>2017</v>
      </c>
      <c r="C17626">
        <v>5</v>
      </c>
      <c r="D17626">
        <v>7</v>
      </c>
      <c r="E17626">
        <v>2006</v>
      </c>
    </row>
    <row r="17627" spans="1:5">
      <c r="A17627" t="s">
        <v>24</v>
      </c>
      <c r="B17627">
        <v>2017</v>
      </c>
      <c r="C17627">
        <v>5</v>
      </c>
      <c r="D17627">
        <v>81</v>
      </c>
      <c r="E17627">
        <v>50544</v>
      </c>
    </row>
    <row r="17628" spans="1:5">
      <c r="A17628" t="s">
        <v>25</v>
      </c>
      <c r="B17628">
        <v>2017</v>
      </c>
      <c r="C17628">
        <v>5</v>
      </c>
      <c r="D17628">
        <v>26</v>
      </c>
      <c r="E17628">
        <v>6123</v>
      </c>
    </row>
    <row r="17629" spans="1:5">
      <c r="A17629" t="s">
        <v>26</v>
      </c>
      <c r="B17629">
        <v>2017</v>
      </c>
      <c r="C17629">
        <v>5</v>
      </c>
      <c r="D17629">
        <v>11</v>
      </c>
      <c r="E17629">
        <v>3866</v>
      </c>
    </row>
    <row r="17630" spans="1:5">
      <c r="A17630" t="s">
        <v>27</v>
      </c>
      <c r="B17630">
        <v>2017</v>
      </c>
      <c r="C17630">
        <v>5</v>
      </c>
      <c r="D17630">
        <v>28</v>
      </c>
      <c r="E17630">
        <v>7449</v>
      </c>
    </row>
    <row r="17631" spans="1:5">
      <c r="A17631" t="s">
        <v>28</v>
      </c>
      <c r="B17631">
        <v>2017</v>
      </c>
      <c r="C17631">
        <v>5</v>
      </c>
      <c r="D17631">
        <v>27</v>
      </c>
      <c r="E17631">
        <v>10268</v>
      </c>
    </row>
    <row r="17632" spans="1:5">
      <c r="A17632" t="s">
        <v>29</v>
      </c>
      <c r="B17632">
        <v>2017</v>
      </c>
      <c r="C17632">
        <v>5</v>
      </c>
      <c r="D17632">
        <v>97</v>
      </c>
      <c r="E17632">
        <v>52627</v>
      </c>
    </row>
    <row r="17633" spans="1:5">
      <c r="A17633" t="s">
        <v>30</v>
      </c>
      <c r="B17633">
        <v>2017</v>
      </c>
      <c r="C17633">
        <v>5</v>
      </c>
      <c r="D17633">
        <v>27</v>
      </c>
      <c r="E17633">
        <v>5368</v>
      </c>
    </row>
    <row r="17634" spans="1:5">
      <c r="A17634" t="s">
        <v>31</v>
      </c>
      <c r="B17634">
        <v>2017</v>
      </c>
      <c r="C17634">
        <v>5</v>
      </c>
      <c r="D17634">
        <v>42</v>
      </c>
      <c r="E17634">
        <v>9460</v>
      </c>
    </row>
    <row r="17635" spans="1:5">
      <c r="A17635" t="s">
        <v>32</v>
      </c>
      <c r="B17635">
        <v>2017</v>
      </c>
      <c r="C17635">
        <v>5</v>
      </c>
      <c r="D17635">
        <v>47</v>
      </c>
      <c r="E17635">
        <v>32953</v>
      </c>
    </row>
    <row r="17636" spans="1:5">
      <c r="A17636" t="s">
        <v>33</v>
      </c>
      <c r="B17636">
        <v>2017</v>
      </c>
      <c r="C17636">
        <v>5</v>
      </c>
      <c r="D17636">
        <v>77</v>
      </c>
      <c r="E17636">
        <v>24553</v>
      </c>
    </row>
    <row r="17637" spans="1:5">
      <c r="A17637" t="s">
        <v>34</v>
      </c>
      <c r="B17637">
        <v>2017</v>
      </c>
      <c r="C17637">
        <v>5</v>
      </c>
      <c r="D17637">
        <v>21</v>
      </c>
      <c r="E17637">
        <v>7168</v>
      </c>
    </row>
    <row r="17638" spans="1:5">
      <c r="A17638" t="s">
        <v>35</v>
      </c>
      <c r="B17638">
        <v>2017</v>
      </c>
      <c r="C17638">
        <v>5</v>
      </c>
      <c r="D17638">
        <v>51</v>
      </c>
      <c r="E17638">
        <v>20216</v>
      </c>
    </row>
    <row r="17639" spans="1:5">
      <c r="A17639" t="s">
        <v>36</v>
      </c>
      <c r="B17639">
        <v>2017</v>
      </c>
      <c r="C17639">
        <v>5</v>
      </c>
      <c r="D17639">
        <v>18</v>
      </c>
      <c r="E17639">
        <v>7325</v>
      </c>
    </row>
    <row r="17640" spans="1:5">
      <c r="A17640" t="s">
        <v>37</v>
      </c>
      <c r="B17640">
        <v>2017</v>
      </c>
      <c r="C17640">
        <v>5</v>
      </c>
      <c r="D17640">
        <v>9</v>
      </c>
      <c r="E17640">
        <v>3568</v>
      </c>
    </row>
    <row r="17641" spans="1:5">
      <c r="A17641" t="s">
        <v>38</v>
      </c>
      <c r="B17641">
        <v>2017</v>
      </c>
      <c r="C17641">
        <v>5</v>
      </c>
      <c r="D17641">
        <v>13</v>
      </c>
      <c r="E17641">
        <v>3310</v>
      </c>
    </row>
    <row r="17642" spans="1:5">
      <c r="A17642" t="s">
        <v>39</v>
      </c>
      <c r="B17642">
        <v>2017</v>
      </c>
      <c r="C17642">
        <v>5</v>
      </c>
      <c r="D17642">
        <v>35</v>
      </c>
      <c r="E17642">
        <v>18808</v>
      </c>
    </row>
    <row r="17643" spans="1:5">
      <c r="A17643" t="s">
        <v>40</v>
      </c>
      <c r="B17643">
        <v>2017</v>
      </c>
      <c r="C17643">
        <v>5</v>
      </c>
      <c r="D17643">
        <v>20</v>
      </c>
      <c r="E17643">
        <v>3953</v>
      </c>
    </row>
    <row r="17644" spans="1:5">
      <c r="A17644" t="s">
        <v>41</v>
      </c>
      <c r="B17644">
        <v>2017</v>
      </c>
      <c r="C17644">
        <v>5</v>
      </c>
      <c r="D17644">
        <v>31</v>
      </c>
      <c r="E17644">
        <v>17453</v>
      </c>
    </row>
    <row r="17645" spans="1:5">
      <c r="A17645" t="s">
        <v>42</v>
      </c>
      <c r="B17645">
        <v>2017</v>
      </c>
      <c r="C17645">
        <v>5</v>
      </c>
      <c r="D17645">
        <v>27</v>
      </c>
      <c r="E17645">
        <v>12264</v>
      </c>
    </row>
    <row r="17646" spans="1:5">
      <c r="A17646" t="s">
        <v>43</v>
      </c>
      <c r="B17646">
        <v>2017</v>
      </c>
      <c r="C17646">
        <v>5</v>
      </c>
      <c r="D17646">
        <v>69</v>
      </c>
      <c r="E17646">
        <v>16484</v>
      </c>
    </row>
    <row r="17647" spans="1:5">
      <c r="A17647" t="s">
        <v>44</v>
      </c>
      <c r="B17647">
        <v>2017</v>
      </c>
      <c r="C17647">
        <v>5</v>
      </c>
      <c r="D17647">
        <v>48</v>
      </c>
      <c r="E17647">
        <v>14934</v>
      </c>
    </row>
    <row r="17648" spans="1:5">
      <c r="A17648" t="s">
        <v>45</v>
      </c>
      <c r="B17648">
        <v>2017</v>
      </c>
      <c r="C17648">
        <v>5</v>
      </c>
      <c r="D17648">
        <v>9</v>
      </c>
      <c r="E17648">
        <v>2223</v>
      </c>
    </row>
    <row r="17649" spans="1:5">
      <c r="A17649" t="s">
        <v>46</v>
      </c>
      <c r="B17649">
        <v>2017</v>
      </c>
      <c r="C17649">
        <v>5</v>
      </c>
      <c r="D17649">
        <v>65</v>
      </c>
      <c r="E17649">
        <v>19517</v>
      </c>
    </row>
    <row r="17650" spans="1:5">
      <c r="A17650" t="s">
        <v>47</v>
      </c>
      <c r="B17650">
        <v>2017</v>
      </c>
      <c r="C17650">
        <v>5</v>
      </c>
      <c r="D17650">
        <v>17</v>
      </c>
      <c r="E17650">
        <v>5031</v>
      </c>
    </row>
    <row r="17651" spans="1:5">
      <c r="A17651" t="s">
        <v>48</v>
      </c>
      <c r="B17651">
        <v>2017</v>
      </c>
      <c r="C17651">
        <v>5</v>
      </c>
      <c r="D17651">
        <v>21</v>
      </c>
      <c r="E17651">
        <v>5970</v>
      </c>
    </row>
    <row r="17652" spans="1:5">
      <c r="A17652" t="s">
        <v>49</v>
      </c>
      <c r="B17652">
        <v>2017</v>
      </c>
      <c r="C17652">
        <v>5</v>
      </c>
      <c r="D17652">
        <v>58</v>
      </c>
      <c r="E17652">
        <v>15641</v>
      </c>
    </row>
    <row r="17653" spans="1:5">
      <c r="A17653" t="s">
        <v>50</v>
      </c>
      <c r="B17653">
        <v>2017</v>
      </c>
      <c r="C17653">
        <v>5</v>
      </c>
      <c r="D17653">
        <v>16</v>
      </c>
      <c r="E17653">
        <v>4628</v>
      </c>
    </row>
    <row r="17654" spans="1:5">
      <c r="A17654" t="s">
        <v>51</v>
      </c>
      <c r="B17654">
        <v>2017</v>
      </c>
      <c r="C17654">
        <v>5</v>
      </c>
      <c r="D17654">
        <v>13</v>
      </c>
      <c r="E17654">
        <v>5982</v>
      </c>
    </row>
    <row r="17655" spans="1:5">
      <c r="A17655" t="s">
        <v>52</v>
      </c>
      <c r="B17655">
        <v>2017</v>
      </c>
      <c r="C17655">
        <v>5</v>
      </c>
      <c r="D17655">
        <v>34</v>
      </c>
      <c r="E17655">
        <v>10084</v>
      </c>
    </row>
    <row r="17656" spans="1:5">
      <c r="A17656" t="s">
        <v>53</v>
      </c>
      <c r="B17656">
        <v>2017</v>
      </c>
      <c r="C17656">
        <v>5</v>
      </c>
      <c r="D17656">
        <v>57</v>
      </c>
      <c r="E17656">
        <v>11023</v>
      </c>
    </row>
    <row r="17657" spans="1:5">
      <c r="A17657" t="s">
        <v>54</v>
      </c>
      <c r="B17657">
        <v>2017</v>
      </c>
      <c r="C17657">
        <v>5</v>
      </c>
      <c r="D17657">
        <v>112</v>
      </c>
      <c r="E17657">
        <v>32705</v>
      </c>
    </row>
    <row r="17658" spans="1:5">
      <c r="A17658" t="s">
        <v>55</v>
      </c>
      <c r="B17658">
        <v>2017</v>
      </c>
      <c r="C17658">
        <v>5</v>
      </c>
      <c r="D17658">
        <v>32</v>
      </c>
      <c r="E17658">
        <v>18482</v>
      </c>
    </row>
    <row r="17659" spans="1:5">
      <c r="A17659" t="s">
        <v>56</v>
      </c>
      <c r="B17659">
        <v>2017</v>
      </c>
      <c r="C17659">
        <v>5</v>
      </c>
      <c r="D17659">
        <v>10</v>
      </c>
      <c r="E17659">
        <v>2978</v>
      </c>
    </row>
    <row r="17660" spans="1:5">
      <c r="A17660" t="s">
        <v>57</v>
      </c>
      <c r="B17660">
        <v>2017</v>
      </c>
      <c r="C17660">
        <v>5</v>
      </c>
      <c r="D17660">
        <v>148</v>
      </c>
      <c r="E17660">
        <v>96384</v>
      </c>
    </row>
    <row r="17661" spans="1:5">
      <c r="A17661" t="s">
        <v>58</v>
      </c>
      <c r="B17661">
        <v>2017</v>
      </c>
      <c r="C17661">
        <v>5</v>
      </c>
      <c r="D17661">
        <v>47</v>
      </c>
      <c r="E17661">
        <v>4936</v>
      </c>
    </row>
    <row r="17662" spans="1:5">
      <c r="A17662" t="s">
        <v>59</v>
      </c>
      <c r="B17662">
        <v>2017</v>
      </c>
      <c r="C17662">
        <v>5</v>
      </c>
      <c r="D17662">
        <v>44</v>
      </c>
      <c r="E17662">
        <v>19860</v>
      </c>
    </row>
    <row r="17663" spans="1:5">
      <c r="A17663" t="s">
        <v>60</v>
      </c>
      <c r="B17663">
        <v>2017</v>
      </c>
      <c r="C17663">
        <v>5</v>
      </c>
      <c r="D17663">
        <v>24</v>
      </c>
      <c r="E17663">
        <v>6745</v>
      </c>
    </row>
    <row r="17664" spans="1:5">
      <c r="A17664" t="s">
        <v>61</v>
      </c>
      <c r="B17664">
        <v>2017</v>
      </c>
      <c r="C17664">
        <v>5</v>
      </c>
      <c r="D17664">
        <v>23</v>
      </c>
      <c r="E17664">
        <v>4711</v>
      </c>
    </row>
    <row r="17665" spans="1:5">
      <c r="A17665" t="s">
        <v>64</v>
      </c>
      <c r="B17665">
        <v>2017</v>
      </c>
      <c r="C17665">
        <v>5</v>
      </c>
      <c r="D17665">
        <v>9</v>
      </c>
      <c r="E17665">
        <v>4953</v>
      </c>
    </row>
    <row r="17666" spans="1:5">
      <c r="A17666" t="s">
        <v>63</v>
      </c>
      <c r="B17666">
        <v>2017</v>
      </c>
      <c r="C17666">
        <v>5</v>
      </c>
      <c r="D17666">
        <v>2</v>
      </c>
      <c r="E17666">
        <v>766</v>
      </c>
    </row>
    <row r="17667" spans="1:5">
      <c r="A17667" t="s">
        <v>62</v>
      </c>
      <c r="B17667">
        <v>2017</v>
      </c>
      <c r="C17667">
        <v>5</v>
      </c>
      <c r="D17667">
        <v>88</v>
      </c>
      <c r="E17667">
        <v>103608</v>
      </c>
    </row>
    <row r="17668" spans="1:5">
      <c r="A17668" t="s">
        <v>6</v>
      </c>
      <c r="B17668">
        <v>2017</v>
      </c>
      <c r="C17668">
        <v>6</v>
      </c>
      <c r="D17668">
        <v>24</v>
      </c>
      <c r="E17668">
        <v>9081</v>
      </c>
    </row>
    <row r="17669" spans="1:5">
      <c r="A17669" t="s">
        <v>12</v>
      </c>
      <c r="B17669">
        <v>2017</v>
      </c>
      <c r="C17669">
        <v>6</v>
      </c>
      <c r="D17669">
        <v>6</v>
      </c>
      <c r="E17669">
        <v>1615</v>
      </c>
    </row>
    <row r="17670" spans="1:5">
      <c r="A17670" t="s">
        <v>13</v>
      </c>
      <c r="B17670">
        <v>2017</v>
      </c>
      <c r="C17670">
        <v>6</v>
      </c>
      <c r="D17670">
        <v>54</v>
      </c>
      <c r="E17670">
        <v>27063</v>
      </c>
    </row>
    <row r="17671" spans="1:5">
      <c r="A17671" t="s">
        <v>14</v>
      </c>
      <c r="B17671">
        <v>2017</v>
      </c>
      <c r="C17671">
        <v>6</v>
      </c>
      <c r="D17671">
        <v>13</v>
      </c>
      <c r="E17671">
        <v>4917</v>
      </c>
    </row>
    <row r="17672" spans="1:5">
      <c r="A17672" t="s">
        <v>15</v>
      </c>
      <c r="B17672">
        <v>2017</v>
      </c>
      <c r="C17672">
        <v>6</v>
      </c>
      <c r="D17672">
        <v>118</v>
      </c>
      <c r="E17672">
        <v>51778</v>
      </c>
    </row>
    <row r="17673" spans="1:5">
      <c r="A17673" t="s">
        <v>16</v>
      </c>
      <c r="B17673">
        <v>2017</v>
      </c>
      <c r="C17673">
        <v>6</v>
      </c>
      <c r="D17673">
        <v>5</v>
      </c>
      <c r="E17673">
        <v>3591</v>
      </c>
    </row>
    <row r="17674" spans="1:5">
      <c r="A17674" t="s">
        <v>17</v>
      </c>
      <c r="B17674">
        <v>2017</v>
      </c>
      <c r="C17674">
        <v>6</v>
      </c>
      <c r="D17674">
        <v>17</v>
      </c>
      <c r="E17674">
        <v>4251</v>
      </c>
    </row>
    <row r="17675" spans="1:5">
      <c r="A17675" t="s">
        <v>18</v>
      </c>
      <c r="B17675">
        <v>2017</v>
      </c>
      <c r="C17675">
        <v>6</v>
      </c>
      <c r="D17675">
        <v>13</v>
      </c>
      <c r="E17675">
        <v>2506</v>
      </c>
    </row>
    <row r="17676" spans="1:5">
      <c r="A17676" t="s">
        <v>19</v>
      </c>
      <c r="B17676">
        <v>2017</v>
      </c>
      <c r="C17676">
        <v>6</v>
      </c>
      <c r="D17676">
        <v>2</v>
      </c>
      <c r="E17676">
        <v>2630</v>
      </c>
    </row>
    <row r="17677" spans="1:5">
      <c r="A17677" t="s">
        <v>20</v>
      </c>
      <c r="B17677">
        <v>2017</v>
      </c>
      <c r="C17677">
        <v>6</v>
      </c>
      <c r="D17677">
        <v>0</v>
      </c>
      <c r="E17677">
        <v>0</v>
      </c>
    </row>
    <row r="17678" spans="1:5">
      <c r="A17678" t="s">
        <v>21</v>
      </c>
      <c r="B17678">
        <v>2017</v>
      </c>
      <c r="C17678">
        <v>6</v>
      </c>
      <c r="D17678">
        <v>58</v>
      </c>
      <c r="E17678">
        <v>59758</v>
      </c>
    </row>
    <row r="17679" spans="1:5">
      <c r="A17679" t="s">
        <v>22</v>
      </c>
      <c r="B17679">
        <v>2017</v>
      </c>
      <c r="C17679">
        <v>6</v>
      </c>
      <c r="D17679">
        <v>15</v>
      </c>
      <c r="E17679">
        <v>1464</v>
      </c>
    </row>
    <row r="17680" spans="1:5">
      <c r="A17680" t="s">
        <v>23</v>
      </c>
      <c r="B17680">
        <v>2017</v>
      </c>
      <c r="C17680">
        <v>6</v>
      </c>
      <c r="D17680">
        <v>8</v>
      </c>
      <c r="E17680">
        <v>1922</v>
      </c>
    </row>
    <row r="17681" spans="1:5">
      <c r="A17681" t="s">
        <v>24</v>
      </c>
      <c r="B17681">
        <v>2017</v>
      </c>
      <c r="C17681">
        <v>6</v>
      </c>
      <c r="D17681">
        <v>81</v>
      </c>
      <c r="E17681">
        <v>52630</v>
      </c>
    </row>
    <row r="17682" spans="1:5">
      <c r="A17682" t="s">
        <v>25</v>
      </c>
      <c r="B17682">
        <v>2017</v>
      </c>
      <c r="C17682">
        <v>6</v>
      </c>
      <c r="D17682">
        <v>25</v>
      </c>
      <c r="E17682">
        <v>6485</v>
      </c>
    </row>
    <row r="17683" spans="1:5">
      <c r="A17683" t="s">
        <v>26</v>
      </c>
      <c r="B17683">
        <v>2017</v>
      </c>
      <c r="C17683">
        <v>6</v>
      </c>
      <c r="D17683">
        <v>11</v>
      </c>
      <c r="E17683">
        <v>3898</v>
      </c>
    </row>
    <row r="17684" spans="1:5">
      <c r="A17684" t="s">
        <v>27</v>
      </c>
      <c r="B17684">
        <v>2017</v>
      </c>
      <c r="C17684">
        <v>6</v>
      </c>
      <c r="D17684">
        <v>28</v>
      </c>
      <c r="E17684">
        <v>7684</v>
      </c>
    </row>
    <row r="17685" spans="1:5">
      <c r="A17685" t="s">
        <v>28</v>
      </c>
      <c r="B17685">
        <v>2017</v>
      </c>
      <c r="C17685">
        <v>6</v>
      </c>
      <c r="D17685">
        <v>25</v>
      </c>
      <c r="E17685">
        <v>10579</v>
      </c>
    </row>
    <row r="17686" spans="1:5">
      <c r="A17686" t="s">
        <v>29</v>
      </c>
      <c r="B17686">
        <v>2017</v>
      </c>
      <c r="C17686">
        <v>6</v>
      </c>
      <c r="D17686">
        <v>97</v>
      </c>
      <c r="E17686">
        <v>53948</v>
      </c>
    </row>
    <row r="17687" spans="1:5">
      <c r="A17687" t="s">
        <v>30</v>
      </c>
      <c r="B17687">
        <v>2017</v>
      </c>
      <c r="C17687">
        <v>6</v>
      </c>
      <c r="D17687">
        <v>28</v>
      </c>
      <c r="E17687">
        <v>4655</v>
      </c>
    </row>
    <row r="17688" spans="1:5">
      <c r="A17688" t="s">
        <v>31</v>
      </c>
      <c r="B17688">
        <v>2017</v>
      </c>
      <c r="C17688">
        <v>6</v>
      </c>
      <c r="D17688">
        <v>42</v>
      </c>
      <c r="E17688">
        <v>9206</v>
      </c>
    </row>
    <row r="17689" spans="1:5">
      <c r="A17689" t="s">
        <v>32</v>
      </c>
      <c r="B17689">
        <v>2017</v>
      </c>
      <c r="C17689">
        <v>6</v>
      </c>
      <c r="D17689">
        <v>45</v>
      </c>
      <c r="E17689">
        <v>27465</v>
      </c>
    </row>
    <row r="17690" spans="1:5">
      <c r="A17690" t="s">
        <v>33</v>
      </c>
      <c r="B17690">
        <v>2017</v>
      </c>
      <c r="C17690">
        <v>6</v>
      </c>
      <c r="D17690">
        <v>78</v>
      </c>
      <c r="E17690">
        <v>26958</v>
      </c>
    </row>
    <row r="17691" spans="1:5">
      <c r="A17691" t="s">
        <v>34</v>
      </c>
      <c r="B17691">
        <v>2017</v>
      </c>
      <c r="C17691">
        <v>6</v>
      </c>
      <c r="D17691">
        <v>20</v>
      </c>
      <c r="E17691">
        <v>6318</v>
      </c>
    </row>
    <row r="17692" spans="1:5">
      <c r="A17692" t="s">
        <v>35</v>
      </c>
      <c r="B17692">
        <v>2017</v>
      </c>
      <c r="C17692">
        <v>6</v>
      </c>
      <c r="D17692">
        <v>51</v>
      </c>
      <c r="E17692">
        <v>21255</v>
      </c>
    </row>
    <row r="17693" spans="1:5">
      <c r="A17693" t="s">
        <v>36</v>
      </c>
      <c r="B17693">
        <v>2017</v>
      </c>
      <c r="C17693">
        <v>6</v>
      </c>
      <c r="D17693">
        <v>18</v>
      </c>
      <c r="E17693">
        <v>8242</v>
      </c>
    </row>
    <row r="17694" spans="1:5">
      <c r="A17694" t="s">
        <v>37</v>
      </c>
      <c r="B17694">
        <v>2017</v>
      </c>
      <c r="C17694">
        <v>6</v>
      </c>
      <c r="D17694">
        <v>9</v>
      </c>
      <c r="E17694">
        <v>3505</v>
      </c>
    </row>
    <row r="17695" spans="1:5">
      <c r="A17695" t="s">
        <v>38</v>
      </c>
      <c r="B17695">
        <v>2017</v>
      </c>
      <c r="C17695">
        <v>6</v>
      </c>
      <c r="D17695">
        <v>14</v>
      </c>
      <c r="E17695">
        <v>3164</v>
      </c>
    </row>
    <row r="17696" spans="1:5">
      <c r="A17696" t="s">
        <v>39</v>
      </c>
      <c r="B17696">
        <v>2017</v>
      </c>
      <c r="C17696">
        <v>6</v>
      </c>
      <c r="D17696">
        <v>35</v>
      </c>
      <c r="E17696">
        <v>19084</v>
      </c>
    </row>
    <row r="17697" spans="1:5">
      <c r="A17697" t="s">
        <v>40</v>
      </c>
      <c r="B17697">
        <v>2017</v>
      </c>
      <c r="C17697">
        <v>6</v>
      </c>
      <c r="D17697">
        <v>19</v>
      </c>
      <c r="E17697">
        <v>3253</v>
      </c>
    </row>
    <row r="17698" spans="1:5">
      <c r="A17698" t="s">
        <v>41</v>
      </c>
      <c r="B17698">
        <v>2017</v>
      </c>
      <c r="C17698">
        <v>6</v>
      </c>
      <c r="D17698">
        <v>31</v>
      </c>
      <c r="E17698">
        <v>16965</v>
      </c>
    </row>
    <row r="17699" spans="1:5">
      <c r="A17699" t="s">
        <v>42</v>
      </c>
      <c r="B17699">
        <v>2017</v>
      </c>
      <c r="C17699">
        <v>6</v>
      </c>
      <c r="D17699">
        <v>28</v>
      </c>
      <c r="E17699">
        <v>12980</v>
      </c>
    </row>
    <row r="17700" spans="1:5">
      <c r="A17700" t="s">
        <v>43</v>
      </c>
      <c r="B17700">
        <v>2017</v>
      </c>
      <c r="C17700">
        <v>6</v>
      </c>
      <c r="D17700">
        <v>68</v>
      </c>
      <c r="E17700">
        <v>14937</v>
      </c>
    </row>
    <row r="17701" spans="1:5">
      <c r="A17701" t="s">
        <v>44</v>
      </c>
      <c r="B17701">
        <v>2017</v>
      </c>
      <c r="C17701">
        <v>6</v>
      </c>
      <c r="D17701">
        <v>47</v>
      </c>
      <c r="E17701">
        <v>15543</v>
      </c>
    </row>
    <row r="17702" spans="1:5">
      <c r="A17702" t="s">
        <v>45</v>
      </c>
      <c r="B17702">
        <v>2017</v>
      </c>
      <c r="C17702">
        <v>6</v>
      </c>
      <c r="D17702">
        <v>12</v>
      </c>
      <c r="E17702">
        <v>2367</v>
      </c>
    </row>
    <row r="17703" spans="1:5">
      <c r="A17703" t="s">
        <v>46</v>
      </c>
      <c r="B17703">
        <v>2017</v>
      </c>
      <c r="C17703">
        <v>6</v>
      </c>
      <c r="D17703">
        <v>73</v>
      </c>
      <c r="E17703">
        <v>21820</v>
      </c>
    </row>
    <row r="17704" spans="1:5">
      <c r="A17704" t="s">
        <v>47</v>
      </c>
      <c r="B17704">
        <v>2017</v>
      </c>
      <c r="C17704">
        <v>6</v>
      </c>
      <c r="D17704">
        <v>22</v>
      </c>
      <c r="E17704">
        <v>6305</v>
      </c>
    </row>
    <row r="17705" spans="1:5">
      <c r="A17705" t="s">
        <v>48</v>
      </c>
      <c r="B17705">
        <v>2017</v>
      </c>
      <c r="C17705">
        <v>6</v>
      </c>
      <c r="D17705">
        <v>18</v>
      </c>
      <c r="E17705">
        <v>5432</v>
      </c>
    </row>
    <row r="17706" spans="1:5">
      <c r="A17706" t="s">
        <v>49</v>
      </c>
      <c r="B17706">
        <v>2017</v>
      </c>
      <c r="C17706">
        <v>6</v>
      </c>
      <c r="D17706">
        <v>54</v>
      </c>
      <c r="E17706">
        <v>12702</v>
      </c>
    </row>
    <row r="17707" spans="1:5">
      <c r="A17707" t="s">
        <v>50</v>
      </c>
      <c r="B17707">
        <v>2017</v>
      </c>
      <c r="C17707">
        <v>6</v>
      </c>
      <c r="D17707">
        <v>16</v>
      </c>
      <c r="E17707">
        <v>4203</v>
      </c>
    </row>
    <row r="17708" spans="1:5">
      <c r="A17708" t="s">
        <v>51</v>
      </c>
      <c r="B17708">
        <v>2017</v>
      </c>
      <c r="C17708">
        <v>6</v>
      </c>
      <c r="D17708">
        <v>16</v>
      </c>
      <c r="E17708">
        <v>7345</v>
      </c>
    </row>
    <row r="17709" spans="1:5">
      <c r="A17709" t="s">
        <v>52</v>
      </c>
      <c r="B17709">
        <v>2017</v>
      </c>
      <c r="C17709">
        <v>6</v>
      </c>
      <c r="D17709">
        <v>34</v>
      </c>
      <c r="E17709">
        <v>10685</v>
      </c>
    </row>
    <row r="17710" spans="1:5">
      <c r="A17710" t="s">
        <v>53</v>
      </c>
      <c r="B17710">
        <v>2017</v>
      </c>
      <c r="C17710">
        <v>6</v>
      </c>
      <c r="D17710">
        <v>57</v>
      </c>
      <c r="E17710">
        <v>12073</v>
      </c>
    </row>
    <row r="17711" spans="1:5">
      <c r="A17711" t="s">
        <v>54</v>
      </c>
      <c r="B17711">
        <v>2017</v>
      </c>
      <c r="C17711">
        <v>6</v>
      </c>
      <c r="D17711">
        <v>113</v>
      </c>
      <c r="E17711">
        <v>34116</v>
      </c>
    </row>
    <row r="17712" spans="1:5">
      <c r="A17712" t="s">
        <v>55</v>
      </c>
      <c r="B17712">
        <v>2017</v>
      </c>
      <c r="C17712">
        <v>6</v>
      </c>
      <c r="D17712">
        <v>33</v>
      </c>
      <c r="E17712">
        <v>18386</v>
      </c>
    </row>
    <row r="17713" spans="1:5">
      <c r="A17713" t="s">
        <v>56</v>
      </c>
      <c r="B17713">
        <v>2017</v>
      </c>
      <c r="C17713">
        <v>6</v>
      </c>
      <c r="D17713">
        <v>10</v>
      </c>
      <c r="E17713">
        <v>2886</v>
      </c>
    </row>
    <row r="17714" spans="1:5">
      <c r="A17714" t="s">
        <v>57</v>
      </c>
      <c r="B17714">
        <v>2017</v>
      </c>
      <c r="C17714">
        <v>6</v>
      </c>
      <c r="D17714">
        <v>147</v>
      </c>
      <c r="E17714">
        <v>103323</v>
      </c>
    </row>
    <row r="17715" spans="1:5">
      <c r="A17715" t="s">
        <v>58</v>
      </c>
      <c r="B17715">
        <v>2017</v>
      </c>
      <c r="C17715">
        <v>6</v>
      </c>
      <c r="D17715">
        <v>47</v>
      </c>
      <c r="E17715">
        <v>3747</v>
      </c>
    </row>
    <row r="17716" spans="1:5">
      <c r="A17716" t="s">
        <v>59</v>
      </c>
      <c r="B17716">
        <v>2017</v>
      </c>
      <c r="C17716">
        <v>6</v>
      </c>
      <c r="D17716">
        <v>45</v>
      </c>
      <c r="E17716">
        <v>21890</v>
      </c>
    </row>
    <row r="17717" spans="1:5">
      <c r="A17717" t="s">
        <v>60</v>
      </c>
      <c r="B17717">
        <v>2017</v>
      </c>
      <c r="C17717">
        <v>6</v>
      </c>
      <c r="D17717">
        <v>25</v>
      </c>
      <c r="E17717">
        <v>6890</v>
      </c>
    </row>
    <row r="17718" spans="1:5">
      <c r="A17718" t="s">
        <v>61</v>
      </c>
      <c r="B17718">
        <v>2017</v>
      </c>
      <c r="C17718">
        <v>6</v>
      </c>
      <c r="D17718">
        <v>21</v>
      </c>
      <c r="E17718">
        <v>4511</v>
      </c>
    </row>
    <row r="17719" spans="1:5">
      <c r="A17719" t="s">
        <v>64</v>
      </c>
      <c r="B17719">
        <v>2017</v>
      </c>
      <c r="C17719">
        <v>6</v>
      </c>
      <c r="D17719">
        <v>9</v>
      </c>
      <c r="E17719">
        <v>4901</v>
      </c>
    </row>
    <row r="17720" spans="1:5">
      <c r="A17720" t="s">
        <v>63</v>
      </c>
      <c r="B17720">
        <v>2017</v>
      </c>
      <c r="C17720">
        <v>6</v>
      </c>
      <c r="D17720">
        <v>2</v>
      </c>
      <c r="E17720">
        <v>728</v>
      </c>
    </row>
    <row r="17721" spans="1:5">
      <c r="A17721" t="s">
        <v>62</v>
      </c>
      <c r="B17721">
        <v>2017</v>
      </c>
      <c r="C17721">
        <v>6</v>
      </c>
      <c r="D17721">
        <v>84</v>
      </c>
      <c r="E17721">
        <v>100244</v>
      </c>
    </row>
    <row r="17722" spans="1:5">
      <c r="A17722" t="s">
        <v>6</v>
      </c>
      <c r="B17722">
        <v>2017</v>
      </c>
      <c r="C17722">
        <v>7</v>
      </c>
      <c r="D17722">
        <v>25</v>
      </c>
      <c r="E17722">
        <v>9138</v>
      </c>
    </row>
    <row r="17723" spans="1:5">
      <c r="A17723" t="s">
        <v>12</v>
      </c>
      <c r="B17723">
        <v>2017</v>
      </c>
      <c r="C17723">
        <v>7</v>
      </c>
      <c r="D17723">
        <v>6</v>
      </c>
      <c r="E17723">
        <v>1656</v>
      </c>
    </row>
    <row r="17724" spans="1:5">
      <c r="A17724" t="s">
        <v>13</v>
      </c>
      <c r="B17724">
        <v>2017</v>
      </c>
      <c r="C17724">
        <v>7</v>
      </c>
      <c r="D17724">
        <v>48</v>
      </c>
      <c r="E17724">
        <v>23886</v>
      </c>
    </row>
    <row r="17725" spans="1:5">
      <c r="A17725" t="s">
        <v>14</v>
      </c>
      <c r="B17725">
        <v>2017</v>
      </c>
      <c r="C17725">
        <v>7</v>
      </c>
      <c r="D17725">
        <v>14</v>
      </c>
      <c r="E17725">
        <v>5317</v>
      </c>
    </row>
    <row r="17726" spans="1:5">
      <c r="A17726" t="s">
        <v>15</v>
      </c>
      <c r="B17726">
        <v>2017</v>
      </c>
      <c r="C17726">
        <v>7</v>
      </c>
      <c r="D17726">
        <v>113</v>
      </c>
      <c r="E17726">
        <v>49338</v>
      </c>
    </row>
    <row r="17727" spans="1:5">
      <c r="A17727" t="s">
        <v>16</v>
      </c>
      <c r="B17727">
        <v>2017</v>
      </c>
      <c r="C17727">
        <v>7</v>
      </c>
      <c r="D17727">
        <v>5</v>
      </c>
      <c r="E17727">
        <v>226</v>
      </c>
    </row>
    <row r="17728" spans="1:5">
      <c r="A17728" t="s">
        <v>17</v>
      </c>
      <c r="B17728">
        <v>2017</v>
      </c>
      <c r="C17728">
        <v>7</v>
      </c>
      <c r="D17728">
        <v>16</v>
      </c>
      <c r="E17728">
        <v>4409</v>
      </c>
    </row>
    <row r="17729" spans="1:5">
      <c r="A17729" t="s">
        <v>18</v>
      </c>
      <c r="B17729">
        <v>2017</v>
      </c>
      <c r="C17729">
        <v>7</v>
      </c>
      <c r="D17729">
        <v>13</v>
      </c>
      <c r="E17729">
        <v>3105</v>
      </c>
    </row>
    <row r="17730" spans="1:5">
      <c r="A17730" t="s">
        <v>19</v>
      </c>
      <c r="B17730">
        <v>2017</v>
      </c>
      <c r="C17730">
        <v>7</v>
      </c>
      <c r="D17730">
        <v>2</v>
      </c>
      <c r="E17730">
        <v>2316</v>
      </c>
    </row>
    <row r="17731" spans="1:5">
      <c r="A17731" t="s">
        <v>20</v>
      </c>
      <c r="B17731">
        <v>2017</v>
      </c>
      <c r="C17731">
        <v>7</v>
      </c>
      <c r="D17731">
        <v>0</v>
      </c>
      <c r="E17731">
        <v>0</v>
      </c>
    </row>
    <row r="17732" spans="1:5">
      <c r="A17732" t="s">
        <v>21</v>
      </c>
      <c r="B17732">
        <v>2017</v>
      </c>
      <c r="C17732">
        <v>7</v>
      </c>
      <c r="D17732">
        <v>53</v>
      </c>
      <c r="E17732">
        <v>52694</v>
      </c>
    </row>
    <row r="17733" spans="1:5">
      <c r="A17733" t="s">
        <v>22</v>
      </c>
      <c r="B17733">
        <v>2017</v>
      </c>
      <c r="C17733">
        <v>7</v>
      </c>
      <c r="D17733">
        <v>15</v>
      </c>
      <c r="E17733">
        <v>1504</v>
      </c>
    </row>
    <row r="17734" spans="1:5">
      <c r="A17734" t="s">
        <v>23</v>
      </c>
      <c r="B17734">
        <v>2017</v>
      </c>
      <c r="C17734">
        <v>7</v>
      </c>
      <c r="D17734">
        <v>8</v>
      </c>
      <c r="E17734">
        <v>2004</v>
      </c>
    </row>
    <row r="17735" spans="1:5">
      <c r="A17735" t="s">
        <v>24</v>
      </c>
      <c r="B17735">
        <v>2017</v>
      </c>
      <c r="C17735">
        <v>7</v>
      </c>
      <c r="D17735">
        <v>81</v>
      </c>
      <c r="E17735">
        <v>51061</v>
      </c>
    </row>
    <row r="17736" spans="1:5">
      <c r="A17736" t="s">
        <v>25</v>
      </c>
      <c r="B17736">
        <v>2017</v>
      </c>
      <c r="C17736">
        <v>7</v>
      </c>
      <c r="D17736">
        <v>24</v>
      </c>
      <c r="E17736">
        <v>6054</v>
      </c>
    </row>
    <row r="17737" spans="1:5">
      <c r="A17737" t="s">
        <v>26</v>
      </c>
      <c r="B17737">
        <v>2017</v>
      </c>
      <c r="C17737">
        <v>7</v>
      </c>
      <c r="D17737">
        <v>11</v>
      </c>
      <c r="E17737">
        <v>3861</v>
      </c>
    </row>
    <row r="17738" spans="1:5">
      <c r="A17738" t="s">
        <v>27</v>
      </c>
      <c r="B17738">
        <v>2017</v>
      </c>
      <c r="C17738">
        <v>7</v>
      </c>
      <c r="D17738">
        <v>27</v>
      </c>
      <c r="E17738">
        <v>6779</v>
      </c>
    </row>
    <row r="17739" spans="1:5">
      <c r="A17739" t="s">
        <v>28</v>
      </c>
      <c r="B17739">
        <v>2017</v>
      </c>
      <c r="C17739">
        <v>7</v>
      </c>
      <c r="D17739">
        <v>28</v>
      </c>
      <c r="E17739">
        <v>11726</v>
      </c>
    </row>
    <row r="17740" spans="1:5">
      <c r="A17740" t="s">
        <v>29</v>
      </c>
      <c r="B17740">
        <v>2017</v>
      </c>
      <c r="C17740">
        <v>7</v>
      </c>
      <c r="D17740">
        <v>98</v>
      </c>
      <c r="E17740">
        <v>54472</v>
      </c>
    </row>
    <row r="17741" spans="1:5">
      <c r="A17741" t="s">
        <v>30</v>
      </c>
      <c r="B17741">
        <v>2017</v>
      </c>
      <c r="C17741">
        <v>7</v>
      </c>
      <c r="D17741">
        <v>28</v>
      </c>
      <c r="E17741">
        <v>4301</v>
      </c>
    </row>
    <row r="17742" spans="1:5">
      <c r="A17742" t="s">
        <v>31</v>
      </c>
      <c r="B17742">
        <v>2017</v>
      </c>
      <c r="C17742">
        <v>7</v>
      </c>
      <c r="D17742">
        <v>43</v>
      </c>
      <c r="E17742">
        <v>9553</v>
      </c>
    </row>
    <row r="17743" spans="1:5">
      <c r="A17743" t="s">
        <v>32</v>
      </c>
      <c r="B17743">
        <v>2017</v>
      </c>
      <c r="C17743">
        <v>7</v>
      </c>
      <c r="D17743">
        <v>44</v>
      </c>
      <c r="E17743">
        <v>29175</v>
      </c>
    </row>
    <row r="17744" spans="1:5">
      <c r="A17744" t="s">
        <v>33</v>
      </c>
      <c r="B17744">
        <v>2017</v>
      </c>
      <c r="C17744">
        <v>7</v>
      </c>
      <c r="D17744">
        <v>74</v>
      </c>
      <c r="E17744">
        <v>24224</v>
      </c>
    </row>
    <row r="17745" spans="1:5">
      <c r="A17745" t="s">
        <v>34</v>
      </c>
      <c r="B17745">
        <v>2017</v>
      </c>
      <c r="C17745">
        <v>7</v>
      </c>
      <c r="D17745">
        <v>20</v>
      </c>
      <c r="E17745">
        <v>7321</v>
      </c>
    </row>
    <row r="17746" spans="1:5">
      <c r="A17746" t="s">
        <v>35</v>
      </c>
      <c r="B17746">
        <v>2017</v>
      </c>
      <c r="C17746">
        <v>7</v>
      </c>
      <c r="D17746">
        <v>47</v>
      </c>
      <c r="E17746">
        <v>19805</v>
      </c>
    </row>
    <row r="17747" spans="1:5">
      <c r="A17747" t="s">
        <v>36</v>
      </c>
      <c r="B17747">
        <v>2017</v>
      </c>
      <c r="C17747">
        <v>7</v>
      </c>
      <c r="D17747">
        <v>18</v>
      </c>
      <c r="E17747">
        <v>8196</v>
      </c>
    </row>
    <row r="17748" spans="1:5">
      <c r="A17748" t="s">
        <v>37</v>
      </c>
      <c r="B17748">
        <v>2017</v>
      </c>
      <c r="C17748">
        <v>7</v>
      </c>
      <c r="D17748">
        <v>8</v>
      </c>
      <c r="E17748">
        <v>3411</v>
      </c>
    </row>
    <row r="17749" spans="1:5">
      <c r="A17749" t="s">
        <v>38</v>
      </c>
      <c r="B17749">
        <v>2017</v>
      </c>
      <c r="C17749">
        <v>7</v>
      </c>
      <c r="D17749">
        <v>13</v>
      </c>
      <c r="E17749">
        <v>3005</v>
      </c>
    </row>
    <row r="17750" spans="1:5">
      <c r="A17750" t="s">
        <v>39</v>
      </c>
      <c r="B17750">
        <v>2017</v>
      </c>
      <c r="C17750">
        <v>7</v>
      </c>
      <c r="D17750">
        <v>36</v>
      </c>
      <c r="E17750">
        <v>18740</v>
      </c>
    </row>
    <row r="17751" spans="1:5">
      <c r="A17751" t="s">
        <v>40</v>
      </c>
      <c r="B17751">
        <v>2017</v>
      </c>
      <c r="C17751">
        <v>7</v>
      </c>
      <c r="D17751">
        <v>20</v>
      </c>
      <c r="E17751">
        <v>3560</v>
      </c>
    </row>
    <row r="17752" spans="1:5">
      <c r="A17752" t="s">
        <v>41</v>
      </c>
      <c r="B17752">
        <v>2017</v>
      </c>
      <c r="C17752">
        <v>7</v>
      </c>
      <c r="D17752">
        <v>30</v>
      </c>
      <c r="E17752">
        <v>16874</v>
      </c>
    </row>
    <row r="17753" spans="1:5">
      <c r="A17753" t="s">
        <v>42</v>
      </c>
      <c r="B17753">
        <v>2017</v>
      </c>
      <c r="C17753">
        <v>7</v>
      </c>
      <c r="D17753">
        <v>28</v>
      </c>
      <c r="E17753">
        <v>12730</v>
      </c>
    </row>
    <row r="17754" spans="1:5">
      <c r="A17754" t="s">
        <v>43</v>
      </c>
      <c r="B17754">
        <v>2017</v>
      </c>
      <c r="C17754">
        <v>7</v>
      </c>
      <c r="D17754">
        <v>66</v>
      </c>
      <c r="E17754">
        <v>13929</v>
      </c>
    </row>
    <row r="17755" spans="1:5">
      <c r="A17755" t="s">
        <v>44</v>
      </c>
      <c r="B17755">
        <v>2017</v>
      </c>
      <c r="C17755">
        <v>7</v>
      </c>
      <c r="D17755">
        <v>46</v>
      </c>
      <c r="E17755">
        <v>15664</v>
      </c>
    </row>
    <row r="17756" spans="1:5">
      <c r="A17756" t="s">
        <v>45</v>
      </c>
      <c r="B17756">
        <v>2017</v>
      </c>
      <c r="C17756">
        <v>7</v>
      </c>
      <c r="D17756">
        <v>10</v>
      </c>
      <c r="E17756">
        <v>1942</v>
      </c>
    </row>
    <row r="17757" spans="1:5">
      <c r="A17757" t="s">
        <v>46</v>
      </c>
      <c r="B17757">
        <v>2017</v>
      </c>
      <c r="C17757">
        <v>7</v>
      </c>
      <c r="D17757">
        <v>72</v>
      </c>
      <c r="E17757">
        <v>22433</v>
      </c>
    </row>
    <row r="17758" spans="1:5">
      <c r="A17758" t="s">
        <v>47</v>
      </c>
      <c r="B17758">
        <v>2017</v>
      </c>
      <c r="C17758">
        <v>7</v>
      </c>
      <c r="D17758">
        <v>19</v>
      </c>
      <c r="E17758">
        <v>5794</v>
      </c>
    </row>
    <row r="17759" spans="1:5">
      <c r="A17759" t="s">
        <v>48</v>
      </c>
      <c r="B17759">
        <v>2017</v>
      </c>
      <c r="C17759">
        <v>7</v>
      </c>
      <c r="D17759">
        <v>19</v>
      </c>
      <c r="E17759">
        <v>5863</v>
      </c>
    </row>
    <row r="17760" spans="1:5">
      <c r="A17760" t="s">
        <v>49</v>
      </c>
      <c r="B17760">
        <v>2017</v>
      </c>
      <c r="C17760">
        <v>7</v>
      </c>
      <c r="D17760">
        <v>56</v>
      </c>
      <c r="E17760">
        <v>14905</v>
      </c>
    </row>
    <row r="17761" spans="1:5">
      <c r="A17761" t="s">
        <v>50</v>
      </c>
      <c r="B17761">
        <v>2017</v>
      </c>
      <c r="C17761">
        <v>7</v>
      </c>
      <c r="D17761">
        <v>16</v>
      </c>
      <c r="E17761">
        <v>5062</v>
      </c>
    </row>
    <row r="17762" spans="1:5">
      <c r="A17762" t="s">
        <v>51</v>
      </c>
      <c r="B17762">
        <v>2017</v>
      </c>
      <c r="C17762">
        <v>7</v>
      </c>
      <c r="D17762">
        <v>14</v>
      </c>
      <c r="E17762">
        <v>7575</v>
      </c>
    </row>
    <row r="17763" spans="1:5">
      <c r="A17763" t="s">
        <v>52</v>
      </c>
      <c r="B17763">
        <v>2017</v>
      </c>
      <c r="C17763">
        <v>7</v>
      </c>
      <c r="D17763">
        <v>34</v>
      </c>
      <c r="E17763">
        <v>10425</v>
      </c>
    </row>
    <row r="17764" spans="1:5">
      <c r="A17764" t="s">
        <v>53</v>
      </c>
      <c r="B17764">
        <v>2017</v>
      </c>
      <c r="C17764">
        <v>7</v>
      </c>
      <c r="D17764">
        <v>59</v>
      </c>
      <c r="E17764">
        <v>12361</v>
      </c>
    </row>
    <row r="17765" spans="1:5">
      <c r="A17765" t="s">
        <v>54</v>
      </c>
      <c r="B17765">
        <v>2017</v>
      </c>
      <c r="C17765">
        <v>7</v>
      </c>
      <c r="D17765">
        <v>90</v>
      </c>
      <c r="E17765">
        <v>28018</v>
      </c>
    </row>
    <row r="17766" spans="1:5">
      <c r="A17766" t="s">
        <v>55</v>
      </c>
      <c r="B17766">
        <v>2017</v>
      </c>
      <c r="C17766">
        <v>7</v>
      </c>
      <c r="D17766">
        <v>32</v>
      </c>
      <c r="E17766">
        <v>18596</v>
      </c>
    </row>
    <row r="17767" spans="1:5">
      <c r="A17767" t="s">
        <v>56</v>
      </c>
      <c r="B17767">
        <v>2017</v>
      </c>
      <c r="C17767">
        <v>7</v>
      </c>
      <c r="D17767">
        <v>10</v>
      </c>
      <c r="E17767">
        <v>2881</v>
      </c>
    </row>
    <row r="17768" spans="1:5">
      <c r="A17768" t="s">
        <v>57</v>
      </c>
      <c r="B17768">
        <v>2017</v>
      </c>
      <c r="C17768">
        <v>7</v>
      </c>
      <c r="D17768">
        <v>148</v>
      </c>
      <c r="E17768">
        <v>102761</v>
      </c>
    </row>
    <row r="17769" spans="1:5">
      <c r="A17769" t="s">
        <v>58</v>
      </c>
      <c r="B17769">
        <v>2017</v>
      </c>
      <c r="C17769">
        <v>7</v>
      </c>
      <c r="D17769">
        <v>47</v>
      </c>
      <c r="E17769">
        <v>4589</v>
      </c>
    </row>
    <row r="17770" spans="1:5">
      <c r="A17770" t="s">
        <v>59</v>
      </c>
      <c r="B17770">
        <v>2017</v>
      </c>
      <c r="C17770">
        <v>7</v>
      </c>
      <c r="D17770">
        <v>47</v>
      </c>
      <c r="E17770">
        <v>23242</v>
      </c>
    </row>
    <row r="17771" spans="1:5">
      <c r="A17771" t="s">
        <v>60</v>
      </c>
      <c r="B17771">
        <v>2017</v>
      </c>
      <c r="C17771">
        <v>7</v>
      </c>
      <c r="D17771">
        <v>24</v>
      </c>
      <c r="E17771">
        <v>7256</v>
      </c>
    </row>
    <row r="17772" spans="1:5">
      <c r="A17772" t="s">
        <v>61</v>
      </c>
      <c r="B17772">
        <v>2017</v>
      </c>
      <c r="C17772">
        <v>7</v>
      </c>
      <c r="D17772">
        <v>23</v>
      </c>
      <c r="E17772">
        <v>4585</v>
      </c>
    </row>
    <row r="17773" spans="1:5">
      <c r="A17773" t="s">
        <v>64</v>
      </c>
      <c r="B17773">
        <v>2017</v>
      </c>
      <c r="C17773">
        <v>7</v>
      </c>
      <c r="D17773">
        <v>9</v>
      </c>
      <c r="E17773">
        <v>4656</v>
      </c>
    </row>
    <row r="17774" spans="1:5">
      <c r="A17774" t="s">
        <v>63</v>
      </c>
      <c r="B17774">
        <v>2017</v>
      </c>
      <c r="C17774">
        <v>7</v>
      </c>
      <c r="D17774">
        <v>2</v>
      </c>
      <c r="E17774">
        <v>732</v>
      </c>
    </row>
    <row r="17775" spans="1:5">
      <c r="A17775" t="s">
        <v>62</v>
      </c>
      <c r="B17775">
        <v>2017</v>
      </c>
      <c r="C17775">
        <v>7</v>
      </c>
      <c r="D17775">
        <v>76</v>
      </c>
      <c r="E17775">
        <v>100784</v>
      </c>
    </row>
    <row r="17776" spans="1:5">
      <c r="A17776" t="s">
        <v>6</v>
      </c>
      <c r="B17776">
        <v>2017</v>
      </c>
      <c r="C17776">
        <v>8</v>
      </c>
      <c r="D17776">
        <v>25</v>
      </c>
      <c r="E17776">
        <v>8759</v>
      </c>
    </row>
    <row r="17777" spans="1:5">
      <c r="A17777" t="s">
        <v>12</v>
      </c>
      <c r="B17777">
        <v>2017</v>
      </c>
      <c r="C17777">
        <v>8</v>
      </c>
      <c r="D17777">
        <v>6</v>
      </c>
      <c r="E17777">
        <v>1568</v>
      </c>
    </row>
    <row r="17778" spans="1:5">
      <c r="A17778" t="s">
        <v>13</v>
      </c>
      <c r="B17778">
        <v>2017</v>
      </c>
      <c r="C17778">
        <v>8</v>
      </c>
      <c r="D17778">
        <v>52</v>
      </c>
      <c r="E17778">
        <v>22274</v>
      </c>
    </row>
    <row r="17779" spans="1:5">
      <c r="A17779" t="s">
        <v>14</v>
      </c>
      <c r="B17779">
        <v>2017</v>
      </c>
      <c r="C17779">
        <v>8</v>
      </c>
      <c r="D17779">
        <v>13</v>
      </c>
      <c r="E17779">
        <v>4940</v>
      </c>
    </row>
    <row r="17780" spans="1:5">
      <c r="A17780" t="s">
        <v>15</v>
      </c>
      <c r="B17780">
        <v>2017</v>
      </c>
      <c r="C17780">
        <v>8</v>
      </c>
      <c r="D17780">
        <v>107</v>
      </c>
      <c r="E17780">
        <v>45216</v>
      </c>
    </row>
    <row r="17781" spans="1:5">
      <c r="A17781" t="s">
        <v>16</v>
      </c>
      <c r="B17781">
        <v>2017</v>
      </c>
      <c r="C17781">
        <v>8</v>
      </c>
      <c r="D17781">
        <v>5</v>
      </c>
      <c r="E17781">
        <v>3726</v>
      </c>
    </row>
    <row r="17782" spans="1:5">
      <c r="A17782" t="s">
        <v>17</v>
      </c>
      <c r="B17782">
        <v>2017</v>
      </c>
      <c r="C17782">
        <v>8</v>
      </c>
      <c r="D17782">
        <v>13</v>
      </c>
      <c r="E17782">
        <v>3831</v>
      </c>
    </row>
    <row r="17783" spans="1:5">
      <c r="A17783" t="s">
        <v>18</v>
      </c>
      <c r="B17783">
        <v>2017</v>
      </c>
      <c r="C17783">
        <v>8</v>
      </c>
      <c r="D17783">
        <v>13</v>
      </c>
      <c r="E17783">
        <v>2884</v>
      </c>
    </row>
    <row r="17784" spans="1:5">
      <c r="A17784" t="s">
        <v>19</v>
      </c>
      <c r="B17784">
        <v>2017</v>
      </c>
      <c r="C17784">
        <v>8</v>
      </c>
      <c r="D17784">
        <v>2</v>
      </c>
      <c r="E17784">
        <v>2114</v>
      </c>
    </row>
    <row r="17785" spans="1:5">
      <c r="A17785" t="s">
        <v>20</v>
      </c>
      <c r="B17785">
        <v>2017</v>
      </c>
      <c r="C17785">
        <v>8</v>
      </c>
      <c r="D17785">
        <v>0</v>
      </c>
      <c r="E17785">
        <v>0</v>
      </c>
    </row>
    <row r="17786" spans="1:5">
      <c r="A17786" t="s">
        <v>21</v>
      </c>
      <c r="B17786">
        <v>2017</v>
      </c>
      <c r="C17786">
        <v>8</v>
      </c>
      <c r="D17786">
        <v>58</v>
      </c>
      <c r="E17786">
        <v>57739</v>
      </c>
    </row>
    <row r="17787" spans="1:5">
      <c r="A17787" t="s">
        <v>22</v>
      </c>
      <c r="B17787">
        <v>2017</v>
      </c>
      <c r="C17787">
        <v>8</v>
      </c>
      <c r="D17787">
        <v>16</v>
      </c>
      <c r="E17787">
        <v>1330</v>
      </c>
    </row>
    <row r="17788" spans="1:5">
      <c r="A17788" t="s">
        <v>23</v>
      </c>
      <c r="B17788">
        <v>2017</v>
      </c>
      <c r="C17788">
        <v>8</v>
      </c>
      <c r="D17788">
        <v>7</v>
      </c>
      <c r="E17788">
        <v>1883</v>
      </c>
    </row>
    <row r="17789" spans="1:5">
      <c r="A17789" t="s">
        <v>24</v>
      </c>
      <c r="B17789">
        <v>2017</v>
      </c>
      <c r="C17789">
        <v>8</v>
      </c>
      <c r="D17789">
        <v>79</v>
      </c>
      <c r="E17789">
        <v>50022</v>
      </c>
    </row>
    <row r="17790" spans="1:5">
      <c r="A17790" t="s">
        <v>25</v>
      </c>
      <c r="B17790">
        <v>2017</v>
      </c>
      <c r="C17790">
        <v>8</v>
      </c>
      <c r="D17790">
        <v>24</v>
      </c>
      <c r="E17790">
        <v>6019</v>
      </c>
    </row>
    <row r="17791" spans="1:5">
      <c r="A17791" t="s">
        <v>26</v>
      </c>
      <c r="B17791">
        <v>2017</v>
      </c>
      <c r="C17791">
        <v>8</v>
      </c>
      <c r="D17791">
        <v>11</v>
      </c>
      <c r="E17791">
        <v>3735</v>
      </c>
    </row>
    <row r="17792" spans="1:5">
      <c r="A17792" t="s">
        <v>27</v>
      </c>
      <c r="B17792">
        <v>2017</v>
      </c>
      <c r="C17792">
        <v>8</v>
      </c>
      <c r="D17792">
        <v>27</v>
      </c>
      <c r="E17792">
        <v>7123</v>
      </c>
    </row>
    <row r="17793" spans="1:5">
      <c r="A17793" t="s">
        <v>28</v>
      </c>
      <c r="B17793">
        <v>2017</v>
      </c>
      <c r="C17793">
        <v>8</v>
      </c>
      <c r="D17793">
        <v>26</v>
      </c>
      <c r="E17793">
        <v>10439</v>
      </c>
    </row>
    <row r="17794" spans="1:5">
      <c r="A17794" t="s">
        <v>29</v>
      </c>
      <c r="B17794">
        <v>2017</v>
      </c>
      <c r="C17794">
        <v>8</v>
      </c>
      <c r="D17794">
        <v>101</v>
      </c>
      <c r="E17794">
        <v>54634</v>
      </c>
    </row>
    <row r="17795" spans="1:5">
      <c r="A17795" t="s">
        <v>30</v>
      </c>
      <c r="B17795">
        <v>2017</v>
      </c>
      <c r="C17795">
        <v>8</v>
      </c>
      <c r="D17795">
        <v>28</v>
      </c>
      <c r="E17795">
        <v>4547</v>
      </c>
    </row>
    <row r="17796" spans="1:5">
      <c r="A17796" t="s">
        <v>31</v>
      </c>
      <c r="B17796">
        <v>2017</v>
      </c>
      <c r="C17796">
        <v>8</v>
      </c>
      <c r="D17796">
        <v>43</v>
      </c>
      <c r="E17796">
        <v>9946</v>
      </c>
    </row>
    <row r="17797" spans="1:5">
      <c r="A17797" t="s">
        <v>32</v>
      </c>
      <c r="B17797">
        <v>2017</v>
      </c>
      <c r="C17797">
        <v>8</v>
      </c>
      <c r="D17797">
        <v>46</v>
      </c>
      <c r="E17797">
        <v>26393</v>
      </c>
    </row>
    <row r="17798" spans="1:5">
      <c r="A17798" t="s">
        <v>33</v>
      </c>
      <c r="B17798">
        <v>2017</v>
      </c>
      <c r="C17798">
        <v>8</v>
      </c>
      <c r="D17798">
        <v>75</v>
      </c>
      <c r="E17798">
        <v>24925</v>
      </c>
    </row>
    <row r="17799" spans="1:5">
      <c r="A17799" t="s">
        <v>34</v>
      </c>
      <c r="B17799">
        <v>2017</v>
      </c>
      <c r="C17799">
        <v>8</v>
      </c>
      <c r="D17799">
        <v>19</v>
      </c>
      <c r="E17799">
        <v>6607</v>
      </c>
    </row>
    <row r="17800" spans="1:5">
      <c r="A17800" t="s">
        <v>35</v>
      </c>
      <c r="B17800">
        <v>2017</v>
      </c>
      <c r="C17800">
        <v>8</v>
      </c>
      <c r="D17800">
        <v>49</v>
      </c>
      <c r="E17800">
        <v>19804</v>
      </c>
    </row>
    <row r="17801" spans="1:5">
      <c r="A17801" t="s">
        <v>36</v>
      </c>
      <c r="B17801">
        <v>2017</v>
      </c>
      <c r="C17801">
        <v>8</v>
      </c>
      <c r="D17801">
        <v>19</v>
      </c>
      <c r="E17801">
        <v>8030</v>
      </c>
    </row>
    <row r="17802" spans="1:5">
      <c r="A17802" t="s">
        <v>37</v>
      </c>
      <c r="B17802">
        <v>2017</v>
      </c>
      <c r="C17802">
        <v>8</v>
      </c>
      <c r="D17802">
        <v>9</v>
      </c>
      <c r="E17802">
        <v>3275</v>
      </c>
    </row>
    <row r="17803" spans="1:5">
      <c r="A17803" t="s">
        <v>38</v>
      </c>
      <c r="B17803">
        <v>2017</v>
      </c>
      <c r="C17803">
        <v>8</v>
      </c>
      <c r="D17803">
        <v>14</v>
      </c>
      <c r="E17803">
        <v>2892</v>
      </c>
    </row>
    <row r="17804" spans="1:5">
      <c r="A17804" t="s">
        <v>39</v>
      </c>
      <c r="B17804">
        <v>2017</v>
      </c>
      <c r="C17804">
        <v>8</v>
      </c>
      <c r="D17804">
        <v>36</v>
      </c>
      <c r="E17804">
        <v>18892</v>
      </c>
    </row>
    <row r="17805" spans="1:5">
      <c r="A17805" t="s">
        <v>40</v>
      </c>
      <c r="B17805">
        <v>2017</v>
      </c>
      <c r="C17805">
        <v>8</v>
      </c>
      <c r="D17805">
        <v>20</v>
      </c>
      <c r="E17805">
        <v>3788</v>
      </c>
    </row>
    <row r="17806" spans="1:5">
      <c r="A17806" t="s">
        <v>41</v>
      </c>
      <c r="B17806">
        <v>2017</v>
      </c>
      <c r="C17806">
        <v>8</v>
      </c>
      <c r="D17806">
        <v>29</v>
      </c>
      <c r="E17806">
        <v>16623</v>
      </c>
    </row>
    <row r="17807" spans="1:5">
      <c r="A17807" t="s">
        <v>42</v>
      </c>
      <c r="B17807">
        <v>2017</v>
      </c>
      <c r="C17807">
        <v>8</v>
      </c>
      <c r="D17807">
        <v>27</v>
      </c>
      <c r="E17807">
        <v>12152</v>
      </c>
    </row>
    <row r="17808" spans="1:5">
      <c r="A17808" t="s">
        <v>43</v>
      </c>
      <c r="B17808">
        <v>2017</v>
      </c>
      <c r="C17808">
        <v>8</v>
      </c>
      <c r="D17808">
        <v>67</v>
      </c>
      <c r="E17808">
        <v>12808</v>
      </c>
    </row>
    <row r="17809" spans="1:5">
      <c r="A17809" t="s">
        <v>44</v>
      </c>
      <c r="B17809">
        <v>2017</v>
      </c>
      <c r="C17809">
        <v>8</v>
      </c>
      <c r="D17809">
        <v>47</v>
      </c>
      <c r="E17809">
        <v>15232</v>
      </c>
    </row>
    <row r="17810" spans="1:5">
      <c r="A17810" t="s">
        <v>45</v>
      </c>
      <c r="B17810">
        <v>2017</v>
      </c>
      <c r="C17810">
        <v>8</v>
      </c>
      <c r="D17810">
        <v>8</v>
      </c>
      <c r="E17810">
        <v>1913</v>
      </c>
    </row>
    <row r="17811" spans="1:5">
      <c r="A17811" t="s">
        <v>46</v>
      </c>
      <c r="B17811">
        <v>2017</v>
      </c>
      <c r="C17811">
        <v>8</v>
      </c>
      <c r="D17811">
        <v>71</v>
      </c>
      <c r="E17811">
        <v>22248</v>
      </c>
    </row>
    <row r="17812" spans="1:5">
      <c r="A17812" t="s">
        <v>47</v>
      </c>
      <c r="B17812">
        <v>2017</v>
      </c>
      <c r="C17812">
        <v>8</v>
      </c>
      <c r="D17812">
        <v>22</v>
      </c>
      <c r="E17812">
        <v>5685</v>
      </c>
    </row>
    <row r="17813" spans="1:5">
      <c r="A17813" t="s">
        <v>48</v>
      </c>
      <c r="B17813">
        <v>2017</v>
      </c>
      <c r="C17813">
        <v>8</v>
      </c>
      <c r="D17813">
        <v>18</v>
      </c>
      <c r="E17813">
        <v>5805</v>
      </c>
    </row>
    <row r="17814" spans="1:5">
      <c r="A17814" t="s">
        <v>49</v>
      </c>
      <c r="B17814">
        <v>2017</v>
      </c>
      <c r="C17814">
        <v>8</v>
      </c>
      <c r="D17814">
        <v>56</v>
      </c>
      <c r="E17814">
        <v>13941</v>
      </c>
    </row>
    <row r="17815" spans="1:5">
      <c r="A17815" t="s">
        <v>50</v>
      </c>
      <c r="B17815">
        <v>2017</v>
      </c>
      <c r="C17815">
        <v>8</v>
      </c>
      <c r="D17815">
        <v>16</v>
      </c>
      <c r="E17815">
        <v>4479</v>
      </c>
    </row>
    <row r="17816" spans="1:5">
      <c r="A17816" t="s">
        <v>51</v>
      </c>
      <c r="B17816">
        <v>2017</v>
      </c>
      <c r="C17816">
        <v>8</v>
      </c>
      <c r="D17816">
        <v>15</v>
      </c>
      <c r="E17816">
        <v>7562</v>
      </c>
    </row>
    <row r="17817" spans="1:5">
      <c r="A17817" t="s">
        <v>52</v>
      </c>
      <c r="B17817">
        <v>2017</v>
      </c>
      <c r="C17817">
        <v>8</v>
      </c>
      <c r="D17817">
        <v>34</v>
      </c>
      <c r="E17817">
        <v>9833</v>
      </c>
    </row>
    <row r="17818" spans="1:5">
      <c r="A17818" t="s">
        <v>53</v>
      </c>
      <c r="B17818">
        <v>2017</v>
      </c>
      <c r="C17818">
        <v>8</v>
      </c>
      <c r="D17818">
        <v>53</v>
      </c>
      <c r="E17818">
        <v>9877</v>
      </c>
    </row>
    <row r="17819" spans="1:5">
      <c r="A17819" t="s">
        <v>54</v>
      </c>
      <c r="B17819">
        <v>2017</v>
      </c>
      <c r="C17819">
        <v>8</v>
      </c>
      <c r="D17819">
        <v>106</v>
      </c>
      <c r="E17819">
        <v>29281</v>
      </c>
    </row>
    <row r="17820" spans="1:5">
      <c r="A17820" t="s">
        <v>55</v>
      </c>
      <c r="B17820">
        <v>2017</v>
      </c>
      <c r="C17820">
        <v>8</v>
      </c>
      <c r="D17820">
        <v>33</v>
      </c>
      <c r="E17820">
        <v>16108</v>
      </c>
    </row>
    <row r="17821" spans="1:5">
      <c r="A17821" t="s">
        <v>56</v>
      </c>
      <c r="B17821">
        <v>2017</v>
      </c>
      <c r="C17821">
        <v>8</v>
      </c>
      <c r="D17821">
        <v>10</v>
      </c>
      <c r="E17821">
        <v>2853</v>
      </c>
    </row>
    <row r="17822" spans="1:5">
      <c r="A17822" t="s">
        <v>57</v>
      </c>
      <c r="B17822">
        <v>2017</v>
      </c>
      <c r="C17822">
        <v>8</v>
      </c>
      <c r="D17822">
        <v>150</v>
      </c>
      <c r="E17822">
        <v>112599</v>
      </c>
    </row>
    <row r="17823" spans="1:5">
      <c r="A17823" t="s">
        <v>58</v>
      </c>
      <c r="B17823">
        <v>2017</v>
      </c>
      <c r="C17823">
        <v>8</v>
      </c>
      <c r="D17823">
        <v>47</v>
      </c>
      <c r="E17823">
        <v>4408</v>
      </c>
    </row>
    <row r="17824" spans="1:5">
      <c r="A17824" t="s">
        <v>59</v>
      </c>
      <c r="B17824">
        <v>2017</v>
      </c>
      <c r="C17824">
        <v>8</v>
      </c>
      <c r="D17824">
        <v>46</v>
      </c>
      <c r="E17824">
        <v>24018</v>
      </c>
    </row>
    <row r="17825" spans="1:5">
      <c r="A17825" t="s">
        <v>60</v>
      </c>
      <c r="B17825">
        <v>2017</v>
      </c>
      <c r="C17825">
        <v>8</v>
      </c>
      <c r="D17825">
        <v>23</v>
      </c>
      <c r="E17825">
        <v>6731</v>
      </c>
    </row>
    <row r="17826" spans="1:5">
      <c r="A17826" t="s">
        <v>61</v>
      </c>
      <c r="B17826">
        <v>2017</v>
      </c>
      <c r="C17826">
        <v>8</v>
      </c>
      <c r="D17826">
        <v>22</v>
      </c>
      <c r="E17826">
        <v>4090</v>
      </c>
    </row>
    <row r="17827" spans="1:5">
      <c r="A17827" t="s">
        <v>64</v>
      </c>
      <c r="B17827">
        <v>2017</v>
      </c>
      <c r="C17827">
        <v>8</v>
      </c>
      <c r="D17827">
        <v>9</v>
      </c>
      <c r="E17827">
        <v>4771</v>
      </c>
    </row>
    <row r="17828" spans="1:5">
      <c r="A17828" t="s">
        <v>63</v>
      </c>
      <c r="B17828">
        <v>2017</v>
      </c>
      <c r="C17828">
        <v>8</v>
      </c>
      <c r="D17828">
        <v>2</v>
      </c>
      <c r="E17828">
        <v>709</v>
      </c>
    </row>
    <row r="17829" spans="1:5">
      <c r="A17829" t="s">
        <v>62</v>
      </c>
      <c r="B17829">
        <v>2017</v>
      </c>
      <c r="C17829">
        <v>8</v>
      </c>
      <c r="D17829">
        <v>75</v>
      </c>
      <c r="E17829">
        <v>98964</v>
      </c>
    </row>
    <row r="17830" spans="1:5">
      <c r="A17830" t="s">
        <v>6</v>
      </c>
      <c r="B17830">
        <v>2017</v>
      </c>
      <c r="C17830">
        <v>9</v>
      </c>
      <c r="D17830">
        <v>24</v>
      </c>
      <c r="E17830">
        <v>7785</v>
      </c>
    </row>
    <row r="17831" spans="1:5">
      <c r="A17831" t="s">
        <v>12</v>
      </c>
      <c r="B17831">
        <v>2017</v>
      </c>
      <c r="C17831">
        <v>9</v>
      </c>
      <c r="D17831">
        <v>6</v>
      </c>
      <c r="E17831">
        <v>1589</v>
      </c>
    </row>
    <row r="17832" spans="1:5">
      <c r="A17832" t="s">
        <v>13</v>
      </c>
      <c r="B17832">
        <v>2017</v>
      </c>
      <c r="C17832">
        <v>9</v>
      </c>
      <c r="D17832">
        <v>52</v>
      </c>
      <c r="E17832">
        <v>24273</v>
      </c>
    </row>
    <row r="17833" spans="1:5">
      <c r="A17833" t="s">
        <v>14</v>
      </c>
      <c r="B17833">
        <v>2017</v>
      </c>
      <c r="C17833">
        <v>9</v>
      </c>
      <c r="D17833">
        <v>12</v>
      </c>
      <c r="E17833">
        <v>4287</v>
      </c>
    </row>
    <row r="17834" spans="1:5">
      <c r="A17834" t="s">
        <v>15</v>
      </c>
      <c r="B17834">
        <v>2017</v>
      </c>
      <c r="C17834">
        <v>9</v>
      </c>
      <c r="D17834">
        <v>112</v>
      </c>
      <c r="E17834">
        <v>50421</v>
      </c>
    </row>
    <row r="17835" spans="1:5">
      <c r="A17835" t="s">
        <v>16</v>
      </c>
      <c r="B17835">
        <v>2017</v>
      </c>
      <c r="C17835">
        <v>9</v>
      </c>
      <c r="D17835">
        <v>5</v>
      </c>
      <c r="E17835">
        <v>3455</v>
      </c>
    </row>
    <row r="17836" spans="1:5">
      <c r="A17836" t="s">
        <v>17</v>
      </c>
      <c r="B17836">
        <v>2017</v>
      </c>
      <c r="C17836">
        <v>9</v>
      </c>
      <c r="D17836">
        <v>15</v>
      </c>
      <c r="E17836">
        <v>4361</v>
      </c>
    </row>
    <row r="17837" spans="1:5">
      <c r="A17837" t="s">
        <v>18</v>
      </c>
      <c r="B17837">
        <v>2017</v>
      </c>
      <c r="C17837">
        <v>9</v>
      </c>
      <c r="D17837">
        <v>13</v>
      </c>
      <c r="E17837">
        <v>3018</v>
      </c>
    </row>
    <row r="17838" spans="1:5">
      <c r="A17838" t="s">
        <v>19</v>
      </c>
      <c r="B17838">
        <v>2017</v>
      </c>
      <c r="C17838">
        <v>9</v>
      </c>
      <c r="D17838">
        <v>2</v>
      </c>
      <c r="E17838">
        <v>2787</v>
      </c>
    </row>
    <row r="17839" spans="1:5">
      <c r="A17839" t="s">
        <v>20</v>
      </c>
      <c r="B17839">
        <v>2017</v>
      </c>
      <c r="C17839">
        <v>9</v>
      </c>
      <c r="D17839">
        <v>0</v>
      </c>
      <c r="E17839">
        <v>0</v>
      </c>
    </row>
    <row r="17840" spans="1:5">
      <c r="A17840" t="s">
        <v>21</v>
      </c>
      <c r="B17840">
        <v>2017</v>
      </c>
      <c r="C17840">
        <v>9</v>
      </c>
      <c r="D17840">
        <v>55</v>
      </c>
      <c r="E17840">
        <v>54203</v>
      </c>
    </row>
    <row r="17841" spans="1:5">
      <c r="A17841" t="s">
        <v>22</v>
      </c>
      <c r="B17841">
        <v>2017</v>
      </c>
      <c r="C17841">
        <v>9</v>
      </c>
      <c r="D17841">
        <v>15</v>
      </c>
      <c r="E17841">
        <v>1484</v>
      </c>
    </row>
    <row r="17842" spans="1:5">
      <c r="A17842" t="s">
        <v>23</v>
      </c>
      <c r="B17842">
        <v>2017</v>
      </c>
      <c r="C17842">
        <v>9</v>
      </c>
      <c r="D17842">
        <v>8</v>
      </c>
      <c r="E17842">
        <v>2069</v>
      </c>
    </row>
    <row r="17843" spans="1:5">
      <c r="A17843" t="s">
        <v>24</v>
      </c>
      <c r="B17843">
        <v>2017</v>
      </c>
      <c r="C17843">
        <v>9</v>
      </c>
      <c r="D17843">
        <v>79</v>
      </c>
      <c r="E17843">
        <v>49468</v>
      </c>
    </row>
    <row r="17844" spans="1:5">
      <c r="A17844" t="s">
        <v>25</v>
      </c>
      <c r="B17844">
        <v>2017</v>
      </c>
      <c r="C17844">
        <v>9</v>
      </c>
      <c r="D17844">
        <v>26</v>
      </c>
      <c r="E17844">
        <v>6087</v>
      </c>
    </row>
    <row r="17845" spans="1:5">
      <c r="A17845" t="s">
        <v>26</v>
      </c>
      <c r="B17845">
        <v>2017</v>
      </c>
      <c r="C17845">
        <v>9</v>
      </c>
      <c r="D17845">
        <v>12</v>
      </c>
      <c r="E17845">
        <v>3730</v>
      </c>
    </row>
    <row r="17846" spans="1:5">
      <c r="A17846" t="s">
        <v>27</v>
      </c>
      <c r="B17846">
        <v>2017</v>
      </c>
      <c r="C17846">
        <v>9</v>
      </c>
      <c r="D17846">
        <v>28</v>
      </c>
      <c r="E17846">
        <v>7139</v>
      </c>
    </row>
    <row r="17847" spans="1:5">
      <c r="A17847" t="s">
        <v>28</v>
      </c>
      <c r="B17847">
        <v>2017</v>
      </c>
      <c r="C17847">
        <v>9</v>
      </c>
      <c r="D17847">
        <v>26</v>
      </c>
      <c r="E17847">
        <v>10324</v>
      </c>
    </row>
    <row r="17848" spans="1:5">
      <c r="A17848" t="s">
        <v>29</v>
      </c>
      <c r="B17848">
        <v>2017</v>
      </c>
      <c r="C17848">
        <v>9</v>
      </c>
      <c r="D17848">
        <v>97</v>
      </c>
      <c r="E17848">
        <v>52240</v>
      </c>
    </row>
    <row r="17849" spans="1:5">
      <c r="A17849" t="s">
        <v>30</v>
      </c>
      <c r="B17849">
        <v>2017</v>
      </c>
      <c r="C17849">
        <v>9</v>
      </c>
      <c r="D17849">
        <v>28</v>
      </c>
      <c r="E17849">
        <v>5497</v>
      </c>
    </row>
    <row r="17850" spans="1:5">
      <c r="A17850" t="s">
        <v>31</v>
      </c>
      <c r="B17850">
        <v>2017</v>
      </c>
      <c r="C17850">
        <v>9</v>
      </c>
      <c r="D17850">
        <v>43</v>
      </c>
      <c r="E17850">
        <v>9900</v>
      </c>
    </row>
    <row r="17851" spans="1:5">
      <c r="A17851" t="s">
        <v>32</v>
      </c>
      <c r="B17851">
        <v>2017</v>
      </c>
      <c r="C17851">
        <v>9</v>
      </c>
      <c r="D17851">
        <v>45</v>
      </c>
      <c r="E17851">
        <v>31591</v>
      </c>
    </row>
    <row r="17852" spans="1:5">
      <c r="A17852" t="s">
        <v>33</v>
      </c>
      <c r="B17852">
        <v>2017</v>
      </c>
      <c r="C17852">
        <v>9</v>
      </c>
      <c r="D17852">
        <v>75</v>
      </c>
      <c r="E17852">
        <v>24211</v>
      </c>
    </row>
    <row r="17853" spans="1:5">
      <c r="A17853" t="s">
        <v>34</v>
      </c>
      <c r="B17853">
        <v>2017</v>
      </c>
      <c r="C17853">
        <v>9</v>
      </c>
      <c r="D17853">
        <v>21</v>
      </c>
      <c r="E17853">
        <v>7198</v>
      </c>
    </row>
    <row r="17854" spans="1:5">
      <c r="A17854" t="s">
        <v>35</v>
      </c>
      <c r="B17854">
        <v>2017</v>
      </c>
      <c r="C17854">
        <v>9</v>
      </c>
      <c r="D17854">
        <v>50</v>
      </c>
      <c r="E17854">
        <v>19974</v>
      </c>
    </row>
    <row r="17855" spans="1:5">
      <c r="A17855" t="s">
        <v>36</v>
      </c>
      <c r="B17855">
        <v>2017</v>
      </c>
      <c r="C17855">
        <v>9</v>
      </c>
      <c r="D17855">
        <v>19</v>
      </c>
      <c r="E17855">
        <v>7868</v>
      </c>
    </row>
    <row r="17856" spans="1:5">
      <c r="A17856" t="s">
        <v>37</v>
      </c>
      <c r="B17856">
        <v>2017</v>
      </c>
      <c r="C17856">
        <v>9</v>
      </c>
      <c r="D17856">
        <v>8</v>
      </c>
      <c r="E17856">
        <v>3275</v>
      </c>
    </row>
    <row r="17857" spans="1:5">
      <c r="A17857" t="s">
        <v>38</v>
      </c>
      <c r="B17857">
        <v>2017</v>
      </c>
      <c r="C17857">
        <v>9</v>
      </c>
      <c r="D17857">
        <v>13</v>
      </c>
      <c r="E17857">
        <v>3379</v>
      </c>
    </row>
    <row r="17858" spans="1:5">
      <c r="A17858" t="s">
        <v>39</v>
      </c>
      <c r="B17858">
        <v>2017</v>
      </c>
      <c r="C17858">
        <v>9</v>
      </c>
      <c r="D17858">
        <v>36</v>
      </c>
      <c r="E17858">
        <v>19032</v>
      </c>
    </row>
    <row r="17859" spans="1:5">
      <c r="A17859" t="s">
        <v>40</v>
      </c>
      <c r="B17859">
        <v>2017</v>
      </c>
      <c r="C17859">
        <v>9</v>
      </c>
      <c r="D17859">
        <v>20</v>
      </c>
      <c r="E17859">
        <v>3463</v>
      </c>
    </row>
    <row r="17860" spans="1:5">
      <c r="A17860" t="s">
        <v>41</v>
      </c>
      <c r="B17860">
        <v>2017</v>
      </c>
      <c r="C17860">
        <v>9</v>
      </c>
      <c r="D17860">
        <v>31</v>
      </c>
      <c r="E17860">
        <v>15601</v>
      </c>
    </row>
    <row r="17861" spans="1:5">
      <c r="A17861" t="s">
        <v>42</v>
      </c>
      <c r="B17861">
        <v>2017</v>
      </c>
      <c r="C17861">
        <v>9</v>
      </c>
      <c r="D17861">
        <v>26</v>
      </c>
      <c r="E17861">
        <v>11422</v>
      </c>
    </row>
    <row r="17862" spans="1:5">
      <c r="A17862" t="s">
        <v>43</v>
      </c>
      <c r="B17862">
        <v>2017</v>
      </c>
      <c r="C17862">
        <v>9</v>
      </c>
      <c r="D17862">
        <v>67</v>
      </c>
      <c r="E17862">
        <v>13694</v>
      </c>
    </row>
    <row r="17863" spans="1:5">
      <c r="A17863" t="s">
        <v>44</v>
      </c>
      <c r="B17863">
        <v>2017</v>
      </c>
      <c r="C17863">
        <v>9</v>
      </c>
      <c r="D17863">
        <v>49</v>
      </c>
      <c r="E17863">
        <v>16653</v>
      </c>
    </row>
    <row r="17864" spans="1:5">
      <c r="A17864" t="s">
        <v>45</v>
      </c>
      <c r="B17864">
        <v>2017</v>
      </c>
      <c r="C17864">
        <v>9</v>
      </c>
      <c r="D17864">
        <v>9</v>
      </c>
      <c r="E17864">
        <v>2126</v>
      </c>
    </row>
    <row r="17865" spans="1:5">
      <c r="A17865" t="s">
        <v>46</v>
      </c>
      <c r="B17865">
        <v>2017</v>
      </c>
      <c r="C17865">
        <v>9</v>
      </c>
      <c r="D17865">
        <v>70</v>
      </c>
      <c r="E17865">
        <v>20044</v>
      </c>
    </row>
    <row r="17866" spans="1:5">
      <c r="A17866" t="s">
        <v>47</v>
      </c>
      <c r="B17866">
        <v>2017</v>
      </c>
      <c r="C17866">
        <v>9</v>
      </c>
      <c r="D17866">
        <v>18</v>
      </c>
      <c r="E17866">
        <v>5044</v>
      </c>
    </row>
    <row r="17867" spans="1:5">
      <c r="A17867" t="s">
        <v>48</v>
      </c>
      <c r="B17867">
        <v>2017</v>
      </c>
      <c r="C17867">
        <v>9</v>
      </c>
      <c r="D17867">
        <v>16</v>
      </c>
      <c r="E17867">
        <v>5320</v>
      </c>
    </row>
    <row r="17868" spans="1:5">
      <c r="A17868" t="s">
        <v>49</v>
      </c>
      <c r="B17868">
        <v>2017</v>
      </c>
      <c r="C17868">
        <v>9</v>
      </c>
      <c r="D17868">
        <v>58</v>
      </c>
      <c r="E17868">
        <v>14544</v>
      </c>
    </row>
    <row r="17869" spans="1:5">
      <c r="A17869" t="s">
        <v>50</v>
      </c>
      <c r="B17869">
        <v>2017</v>
      </c>
      <c r="C17869">
        <v>9</v>
      </c>
      <c r="D17869">
        <v>16</v>
      </c>
      <c r="E17869">
        <v>4861</v>
      </c>
    </row>
    <row r="17870" spans="1:5">
      <c r="A17870" t="s">
        <v>51</v>
      </c>
      <c r="B17870">
        <v>2017</v>
      </c>
      <c r="C17870">
        <v>9</v>
      </c>
      <c r="D17870">
        <v>15</v>
      </c>
      <c r="E17870">
        <v>7389</v>
      </c>
    </row>
    <row r="17871" spans="1:5">
      <c r="A17871" t="s">
        <v>52</v>
      </c>
      <c r="B17871">
        <v>2017</v>
      </c>
      <c r="C17871">
        <v>9</v>
      </c>
      <c r="D17871">
        <v>34</v>
      </c>
      <c r="E17871">
        <v>9413</v>
      </c>
    </row>
    <row r="17872" spans="1:5">
      <c r="A17872" t="s">
        <v>53</v>
      </c>
      <c r="B17872">
        <v>2017</v>
      </c>
      <c r="C17872">
        <v>9</v>
      </c>
      <c r="D17872">
        <v>54</v>
      </c>
      <c r="E17872">
        <v>11313</v>
      </c>
    </row>
    <row r="17873" spans="1:5">
      <c r="A17873" t="s">
        <v>54</v>
      </c>
      <c r="B17873">
        <v>2017</v>
      </c>
      <c r="C17873">
        <v>9</v>
      </c>
      <c r="D17873">
        <v>107</v>
      </c>
      <c r="E17873">
        <v>30054</v>
      </c>
    </row>
    <row r="17874" spans="1:5">
      <c r="A17874" t="s">
        <v>55</v>
      </c>
      <c r="B17874">
        <v>2017</v>
      </c>
      <c r="C17874">
        <v>9</v>
      </c>
      <c r="D17874">
        <v>32</v>
      </c>
      <c r="E17874">
        <v>15802</v>
      </c>
    </row>
    <row r="17875" spans="1:5">
      <c r="A17875" t="s">
        <v>56</v>
      </c>
      <c r="B17875">
        <v>2017</v>
      </c>
      <c r="C17875">
        <v>9</v>
      </c>
      <c r="D17875">
        <v>10</v>
      </c>
      <c r="E17875">
        <v>2827</v>
      </c>
    </row>
    <row r="17876" spans="1:5">
      <c r="A17876" t="s">
        <v>57</v>
      </c>
      <c r="B17876">
        <v>2017</v>
      </c>
      <c r="C17876">
        <v>9</v>
      </c>
      <c r="D17876">
        <v>149</v>
      </c>
      <c r="E17876">
        <v>101454</v>
      </c>
    </row>
    <row r="17877" spans="1:5">
      <c r="A17877" t="s">
        <v>58</v>
      </c>
      <c r="B17877">
        <v>2017</v>
      </c>
      <c r="C17877">
        <v>9</v>
      </c>
      <c r="D17877">
        <v>46</v>
      </c>
      <c r="E17877">
        <v>4674</v>
      </c>
    </row>
    <row r="17878" spans="1:5">
      <c r="A17878" t="s">
        <v>59</v>
      </c>
      <c r="B17878">
        <v>2017</v>
      </c>
      <c r="C17878">
        <v>9</v>
      </c>
      <c r="D17878">
        <v>46</v>
      </c>
      <c r="E17878">
        <v>24171</v>
      </c>
    </row>
    <row r="17879" spans="1:5">
      <c r="A17879" t="s">
        <v>60</v>
      </c>
      <c r="B17879">
        <v>2017</v>
      </c>
      <c r="C17879">
        <v>9</v>
      </c>
      <c r="D17879">
        <v>25</v>
      </c>
      <c r="E17879">
        <v>6864</v>
      </c>
    </row>
    <row r="17880" spans="1:5">
      <c r="A17880" t="s">
        <v>61</v>
      </c>
      <c r="B17880">
        <v>2017</v>
      </c>
      <c r="C17880">
        <v>9</v>
      </c>
      <c r="D17880">
        <v>22</v>
      </c>
      <c r="E17880">
        <v>4629</v>
      </c>
    </row>
    <row r="17881" spans="1:5">
      <c r="A17881" t="s">
        <v>64</v>
      </c>
      <c r="B17881">
        <v>2017</v>
      </c>
      <c r="C17881">
        <v>9</v>
      </c>
      <c r="D17881">
        <v>9</v>
      </c>
      <c r="E17881">
        <v>4705</v>
      </c>
    </row>
    <row r="17882" spans="1:5">
      <c r="A17882" t="s">
        <v>63</v>
      </c>
      <c r="B17882">
        <v>2017</v>
      </c>
      <c r="C17882">
        <v>9</v>
      </c>
      <c r="D17882">
        <v>2</v>
      </c>
      <c r="E17882">
        <v>676</v>
      </c>
    </row>
    <row r="17883" spans="1:5">
      <c r="A17883" t="s">
        <v>62</v>
      </c>
      <c r="B17883">
        <v>2017</v>
      </c>
      <c r="C17883">
        <v>9</v>
      </c>
      <c r="D17883">
        <v>83</v>
      </c>
      <c r="E17883">
        <v>99131</v>
      </c>
    </row>
    <row r="17884" spans="1:5">
      <c r="A17884" t="s">
        <v>6</v>
      </c>
      <c r="B17884">
        <v>2017</v>
      </c>
      <c r="C17884">
        <v>10</v>
      </c>
      <c r="D17884">
        <v>25</v>
      </c>
      <c r="E17884">
        <v>8599</v>
      </c>
    </row>
    <row r="17885" spans="1:5">
      <c r="A17885" t="s">
        <v>12</v>
      </c>
      <c r="B17885">
        <v>2017</v>
      </c>
      <c r="C17885">
        <v>10</v>
      </c>
      <c r="D17885">
        <v>6</v>
      </c>
      <c r="E17885">
        <v>1666</v>
      </c>
    </row>
    <row r="17886" spans="1:5">
      <c r="A17886" t="s">
        <v>13</v>
      </c>
      <c r="B17886">
        <v>2017</v>
      </c>
      <c r="C17886">
        <v>10</v>
      </c>
      <c r="D17886">
        <v>53</v>
      </c>
      <c r="E17886">
        <v>24242</v>
      </c>
    </row>
    <row r="17887" spans="1:5">
      <c r="A17887" t="s">
        <v>14</v>
      </c>
      <c r="B17887">
        <v>2017</v>
      </c>
      <c r="C17887">
        <v>10</v>
      </c>
      <c r="D17887">
        <v>13</v>
      </c>
      <c r="E17887">
        <v>4506</v>
      </c>
    </row>
    <row r="17888" spans="1:5">
      <c r="A17888" t="s">
        <v>15</v>
      </c>
      <c r="B17888">
        <v>2017</v>
      </c>
      <c r="C17888">
        <v>10</v>
      </c>
      <c r="D17888">
        <v>111</v>
      </c>
      <c r="E17888">
        <v>50256</v>
      </c>
    </row>
    <row r="17889" spans="1:5">
      <c r="A17889" t="s">
        <v>16</v>
      </c>
      <c r="B17889">
        <v>2017</v>
      </c>
      <c r="C17889">
        <v>10</v>
      </c>
      <c r="D17889">
        <v>5</v>
      </c>
      <c r="E17889">
        <v>3546</v>
      </c>
    </row>
    <row r="17890" spans="1:5">
      <c r="A17890" t="s">
        <v>17</v>
      </c>
      <c r="B17890">
        <v>2017</v>
      </c>
      <c r="C17890">
        <v>10</v>
      </c>
      <c r="D17890">
        <v>18</v>
      </c>
      <c r="E17890">
        <v>4309</v>
      </c>
    </row>
    <row r="17891" spans="1:5">
      <c r="A17891" t="s">
        <v>18</v>
      </c>
      <c r="B17891">
        <v>2017</v>
      </c>
      <c r="C17891">
        <v>10</v>
      </c>
      <c r="D17891">
        <v>13</v>
      </c>
      <c r="E17891">
        <v>3037</v>
      </c>
    </row>
    <row r="17892" spans="1:5">
      <c r="A17892" t="s">
        <v>19</v>
      </c>
      <c r="B17892">
        <v>2017</v>
      </c>
      <c r="C17892">
        <v>10</v>
      </c>
      <c r="D17892">
        <v>2</v>
      </c>
      <c r="E17892">
        <v>2751</v>
      </c>
    </row>
    <row r="17893" spans="1:5">
      <c r="A17893" t="s">
        <v>20</v>
      </c>
      <c r="B17893">
        <v>2017</v>
      </c>
      <c r="C17893">
        <v>10</v>
      </c>
      <c r="D17893">
        <v>0</v>
      </c>
      <c r="E17893">
        <v>0</v>
      </c>
    </row>
    <row r="17894" spans="1:5">
      <c r="A17894" t="s">
        <v>21</v>
      </c>
      <c r="B17894">
        <v>2017</v>
      </c>
      <c r="C17894">
        <v>10</v>
      </c>
      <c r="D17894">
        <v>57</v>
      </c>
      <c r="E17894">
        <v>55537</v>
      </c>
    </row>
    <row r="17895" spans="1:5">
      <c r="A17895" t="s">
        <v>22</v>
      </c>
      <c r="B17895">
        <v>2017</v>
      </c>
      <c r="C17895">
        <v>10</v>
      </c>
      <c r="D17895">
        <v>15</v>
      </c>
      <c r="E17895">
        <v>1469</v>
      </c>
    </row>
    <row r="17896" spans="1:5">
      <c r="A17896" t="s">
        <v>23</v>
      </c>
      <c r="B17896">
        <v>2017</v>
      </c>
      <c r="C17896">
        <v>10</v>
      </c>
      <c r="D17896">
        <v>8</v>
      </c>
      <c r="E17896">
        <v>1967</v>
      </c>
    </row>
    <row r="17897" spans="1:5">
      <c r="A17897" t="s">
        <v>24</v>
      </c>
      <c r="B17897">
        <v>2017</v>
      </c>
      <c r="C17897">
        <v>10</v>
      </c>
      <c r="D17897">
        <v>81</v>
      </c>
      <c r="E17897">
        <v>48592</v>
      </c>
    </row>
    <row r="17898" spans="1:5">
      <c r="A17898" t="s">
        <v>25</v>
      </c>
      <c r="B17898">
        <v>2017</v>
      </c>
      <c r="C17898">
        <v>10</v>
      </c>
      <c r="D17898">
        <v>26</v>
      </c>
      <c r="E17898">
        <v>5135</v>
      </c>
    </row>
    <row r="17899" spans="1:5">
      <c r="A17899" t="s">
        <v>26</v>
      </c>
      <c r="B17899">
        <v>2017</v>
      </c>
      <c r="C17899">
        <v>10</v>
      </c>
      <c r="D17899">
        <v>11</v>
      </c>
      <c r="E17899">
        <v>2898</v>
      </c>
    </row>
    <row r="17900" spans="1:5">
      <c r="A17900" t="s">
        <v>27</v>
      </c>
      <c r="B17900">
        <v>2017</v>
      </c>
      <c r="C17900">
        <v>10</v>
      </c>
      <c r="D17900">
        <v>28</v>
      </c>
      <c r="E17900">
        <v>6951</v>
      </c>
    </row>
    <row r="17901" spans="1:5">
      <c r="A17901" t="s">
        <v>28</v>
      </c>
      <c r="B17901">
        <v>2017</v>
      </c>
      <c r="C17901">
        <v>10</v>
      </c>
      <c r="D17901">
        <v>25</v>
      </c>
      <c r="E17901">
        <v>10372</v>
      </c>
    </row>
    <row r="17902" spans="1:5">
      <c r="A17902" t="s">
        <v>29</v>
      </c>
      <c r="B17902">
        <v>2017</v>
      </c>
      <c r="C17902">
        <v>10</v>
      </c>
      <c r="D17902">
        <v>101</v>
      </c>
      <c r="E17902">
        <v>54447</v>
      </c>
    </row>
    <row r="17903" spans="1:5">
      <c r="A17903" t="s">
        <v>30</v>
      </c>
      <c r="B17903">
        <v>2017</v>
      </c>
      <c r="C17903">
        <v>10</v>
      </c>
      <c r="D17903">
        <v>28</v>
      </c>
      <c r="E17903">
        <v>5367</v>
      </c>
    </row>
    <row r="17904" spans="1:5">
      <c r="A17904" t="s">
        <v>31</v>
      </c>
      <c r="B17904">
        <v>2017</v>
      </c>
      <c r="C17904">
        <v>10</v>
      </c>
      <c r="D17904">
        <v>43</v>
      </c>
      <c r="E17904">
        <v>9743</v>
      </c>
    </row>
    <row r="17905" spans="1:5">
      <c r="A17905" t="s">
        <v>32</v>
      </c>
      <c r="B17905">
        <v>2017</v>
      </c>
      <c r="C17905">
        <v>10</v>
      </c>
      <c r="D17905">
        <v>46</v>
      </c>
      <c r="E17905">
        <v>27396</v>
      </c>
    </row>
    <row r="17906" spans="1:5">
      <c r="A17906" t="s">
        <v>33</v>
      </c>
      <c r="B17906">
        <v>2017</v>
      </c>
      <c r="C17906">
        <v>10</v>
      </c>
      <c r="D17906">
        <v>74</v>
      </c>
      <c r="E17906">
        <v>24880</v>
      </c>
    </row>
    <row r="17907" spans="1:5">
      <c r="A17907" t="s">
        <v>34</v>
      </c>
      <c r="B17907">
        <v>2017</v>
      </c>
      <c r="C17907">
        <v>10</v>
      </c>
      <c r="D17907">
        <v>19</v>
      </c>
      <c r="E17907">
        <v>5750</v>
      </c>
    </row>
    <row r="17908" spans="1:5">
      <c r="A17908" t="s">
        <v>35</v>
      </c>
      <c r="B17908">
        <v>2017</v>
      </c>
      <c r="C17908">
        <v>10</v>
      </c>
      <c r="D17908">
        <v>45</v>
      </c>
      <c r="E17908">
        <v>18638</v>
      </c>
    </row>
    <row r="17909" spans="1:5">
      <c r="A17909" t="s">
        <v>36</v>
      </c>
      <c r="B17909">
        <v>2017</v>
      </c>
      <c r="C17909">
        <v>10</v>
      </c>
      <c r="D17909">
        <v>16</v>
      </c>
      <c r="E17909">
        <v>7367</v>
      </c>
    </row>
    <row r="17910" spans="1:5">
      <c r="A17910" t="s">
        <v>37</v>
      </c>
      <c r="B17910">
        <v>2017</v>
      </c>
      <c r="C17910">
        <v>10</v>
      </c>
      <c r="D17910">
        <v>9</v>
      </c>
      <c r="E17910">
        <v>3423</v>
      </c>
    </row>
    <row r="17911" spans="1:5">
      <c r="A17911" t="s">
        <v>38</v>
      </c>
      <c r="B17911">
        <v>2017</v>
      </c>
      <c r="C17911">
        <v>10</v>
      </c>
      <c r="D17911">
        <v>13</v>
      </c>
      <c r="E17911">
        <v>2907</v>
      </c>
    </row>
    <row r="17912" spans="1:5">
      <c r="A17912" t="s">
        <v>39</v>
      </c>
      <c r="B17912">
        <v>2017</v>
      </c>
      <c r="C17912">
        <v>10</v>
      </c>
      <c r="D17912">
        <v>35</v>
      </c>
      <c r="E17912">
        <v>18624</v>
      </c>
    </row>
    <row r="17913" spans="1:5">
      <c r="A17913" t="s">
        <v>40</v>
      </c>
      <c r="B17913">
        <v>2017</v>
      </c>
      <c r="C17913">
        <v>10</v>
      </c>
      <c r="D17913">
        <v>18</v>
      </c>
      <c r="E17913">
        <v>3648</v>
      </c>
    </row>
    <row r="17914" spans="1:5">
      <c r="A17914" t="s">
        <v>41</v>
      </c>
      <c r="B17914">
        <v>2017</v>
      </c>
      <c r="C17914">
        <v>10</v>
      </c>
      <c r="D17914">
        <v>30</v>
      </c>
      <c r="E17914">
        <v>14944</v>
      </c>
    </row>
    <row r="17915" spans="1:5">
      <c r="A17915" t="s">
        <v>42</v>
      </c>
      <c r="B17915">
        <v>2017</v>
      </c>
      <c r="C17915">
        <v>10</v>
      </c>
      <c r="D17915">
        <v>27</v>
      </c>
      <c r="E17915">
        <v>12054</v>
      </c>
    </row>
    <row r="17916" spans="1:5">
      <c r="A17916" t="s">
        <v>43</v>
      </c>
      <c r="B17916">
        <v>2017</v>
      </c>
      <c r="C17916">
        <v>10</v>
      </c>
      <c r="D17916">
        <v>66</v>
      </c>
      <c r="E17916">
        <v>13073</v>
      </c>
    </row>
    <row r="17917" spans="1:5">
      <c r="A17917" t="s">
        <v>44</v>
      </c>
      <c r="B17917">
        <v>2017</v>
      </c>
      <c r="C17917">
        <v>10</v>
      </c>
      <c r="D17917">
        <v>46</v>
      </c>
      <c r="E17917">
        <v>12784</v>
      </c>
    </row>
    <row r="17918" spans="1:5">
      <c r="A17918" t="s">
        <v>45</v>
      </c>
      <c r="B17918">
        <v>2017</v>
      </c>
      <c r="C17918">
        <v>10</v>
      </c>
      <c r="D17918">
        <v>7</v>
      </c>
      <c r="E17918">
        <v>1558</v>
      </c>
    </row>
    <row r="17919" spans="1:5">
      <c r="A17919" t="s">
        <v>46</v>
      </c>
      <c r="B17919">
        <v>2017</v>
      </c>
      <c r="C17919">
        <v>10</v>
      </c>
      <c r="D17919">
        <v>71</v>
      </c>
      <c r="E17919">
        <v>20986</v>
      </c>
    </row>
    <row r="17920" spans="1:5">
      <c r="A17920" t="s">
        <v>47</v>
      </c>
      <c r="B17920">
        <v>2017</v>
      </c>
      <c r="C17920">
        <v>10</v>
      </c>
      <c r="D17920">
        <v>18</v>
      </c>
      <c r="E17920">
        <v>4625</v>
      </c>
    </row>
    <row r="17921" spans="1:5">
      <c r="A17921" t="s">
        <v>48</v>
      </c>
      <c r="B17921">
        <v>2017</v>
      </c>
      <c r="C17921">
        <v>10</v>
      </c>
      <c r="D17921">
        <v>16</v>
      </c>
      <c r="E17921">
        <v>6097</v>
      </c>
    </row>
    <row r="17922" spans="1:5">
      <c r="A17922" t="s">
        <v>49</v>
      </c>
      <c r="B17922">
        <v>2017</v>
      </c>
      <c r="C17922">
        <v>10</v>
      </c>
      <c r="D17922">
        <v>57</v>
      </c>
      <c r="E17922">
        <v>11501</v>
      </c>
    </row>
    <row r="17923" spans="1:5">
      <c r="A17923" t="s">
        <v>50</v>
      </c>
      <c r="B17923">
        <v>2017</v>
      </c>
      <c r="C17923">
        <v>10</v>
      </c>
      <c r="D17923">
        <v>16</v>
      </c>
      <c r="E17923">
        <v>4356</v>
      </c>
    </row>
    <row r="17924" spans="1:5">
      <c r="A17924" t="s">
        <v>51</v>
      </c>
      <c r="B17924">
        <v>2017</v>
      </c>
      <c r="C17924">
        <v>10</v>
      </c>
      <c r="D17924">
        <v>14</v>
      </c>
      <c r="E17924">
        <v>6415</v>
      </c>
    </row>
    <row r="17925" spans="1:5">
      <c r="A17925" t="s">
        <v>52</v>
      </c>
      <c r="B17925">
        <v>2017</v>
      </c>
      <c r="C17925">
        <v>10</v>
      </c>
      <c r="D17925">
        <v>33</v>
      </c>
      <c r="E17925">
        <v>9094</v>
      </c>
    </row>
    <row r="17926" spans="1:5">
      <c r="A17926" t="s">
        <v>53</v>
      </c>
      <c r="B17926">
        <v>2017</v>
      </c>
      <c r="C17926">
        <v>10</v>
      </c>
      <c r="D17926">
        <v>54</v>
      </c>
      <c r="E17926">
        <v>7909</v>
      </c>
    </row>
    <row r="17927" spans="1:5">
      <c r="A17927" t="s">
        <v>54</v>
      </c>
      <c r="B17927">
        <v>2017</v>
      </c>
      <c r="C17927">
        <v>10</v>
      </c>
      <c r="D17927">
        <v>105</v>
      </c>
      <c r="E17927">
        <v>28985</v>
      </c>
    </row>
    <row r="17928" spans="1:5">
      <c r="A17928" t="s">
        <v>55</v>
      </c>
      <c r="B17928">
        <v>2017</v>
      </c>
      <c r="C17928">
        <v>10</v>
      </c>
      <c r="D17928">
        <v>31</v>
      </c>
      <c r="E17928">
        <v>16044</v>
      </c>
    </row>
    <row r="17929" spans="1:5">
      <c r="A17929" t="s">
        <v>56</v>
      </c>
      <c r="B17929">
        <v>2017</v>
      </c>
      <c r="C17929">
        <v>10</v>
      </c>
      <c r="D17929">
        <v>10</v>
      </c>
      <c r="E17929">
        <v>2757</v>
      </c>
    </row>
    <row r="17930" spans="1:5">
      <c r="A17930" t="s">
        <v>57</v>
      </c>
      <c r="B17930">
        <v>2017</v>
      </c>
      <c r="C17930">
        <v>10</v>
      </c>
      <c r="D17930">
        <v>150</v>
      </c>
      <c r="E17930">
        <v>102075</v>
      </c>
    </row>
    <row r="17931" spans="1:5">
      <c r="A17931" t="s">
        <v>58</v>
      </c>
      <c r="B17931">
        <v>2017</v>
      </c>
      <c r="C17931">
        <v>10</v>
      </c>
      <c r="D17931">
        <v>47</v>
      </c>
      <c r="E17931">
        <v>4734</v>
      </c>
    </row>
    <row r="17932" spans="1:5">
      <c r="A17932" t="s">
        <v>59</v>
      </c>
      <c r="B17932">
        <v>2017</v>
      </c>
      <c r="C17932">
        <v>10</v>
      </c>
      <c r="D17932">
        <v>45</v>
      </c>
      <c r="E17932">
        <v>25442</v>
      </c>
    </row>
    <row r="17933" spans="1:5">
      <c r="A17933" t="s">
        <v>60</v>
      </c>
      <c r="B17933">
        <v>2017</v>
      </c>
      <c r="C17933">
        <v>10</v>
      </c>
      <c r="D17933">
        <v>24</v>
      </c>
      <c r="E17933">
        <v>6539</v>
      </c>
    </row>
    <row r="17934" spans="1:5">
      <c r="A17934" t="s">
        <v>61</v>
      </c>
      <c r="B17934">
        <v>2017</v>
      </c>
      <c r="C17934">
        <v>10</v>
      </c>
      <c r="D17934">
        <v>23</v>
      </c>
      <c r="E17934">
        <v>4741</v>
      </c>
    </row>
    <row r="17935" spans="1:5">
      <c r="A17935" t="s">
        <v>64</v>
      </c>
      <c r="B17935">
        <v>2017</v>
      </c>
      <c r="C17935">
        <v>10</v>
      </c>
      <c r="D17935">
        <v>8</v>
      </c>
      <c r="E17935">
        <v>4227</v>
      </c>
    </row>
    <row r="17936" spans="1:5">
      <c r="A17936" t="s">
        <v>63</v>
      </c>
      <c r="B17936">
        <v>2017</v>
      </c>
      <c r="C17936">
        <v>10</v>
      </c>
      <c r="D17936">
        <v>2</v>
      </c>
      <c r="E17936">
        <v>704</v>
      </c>
    </row>
    <row r="17937" spans="1:5">
      <c r="A17937" t="s">
        <v>62</v>
      </c>
      <c r="B17937">
        <v>2017</v>
      </c>
      <c r="C17937">
        <v>10</v>
      </c>
      <c r="D17937">
        <v>71</v>
      </c>
      <c r="E17937">
        <v>95889</v>
      </c>
    </row>
    <row r="17938" spans="1:5">
      <c r="A17938" t="s">
        <v>6</v>
      </c>
      <c r="B17938">
        <v>2017</v>
      </c>
      <c r="C17938">
        <v>11</v>
      </c>
      <c r="D17938">
        <v>24</v>
      </c>
      <c r="E17938">
        <v>7996</v>
      </c>
    </row>
    <row r="17939" spans="1:5">
      <c r="A17939" t="s">
        <v>12</v>
      </c>
      <c r="B17939">
        <v>2017</v>
      </c>
      <c r="C17939">
        <v>11</v>
      </c>
      <c r="D17939">
        <v>6</v>
      </c>
      <c r="E17939">
        <v>1695</v>
      </c>
    </row>
    <row r="17940" spans="1:5">
      <c r="A17940" t="s">
        <v>13</v>
      </c>
      <c r="B17940">
        <v>2017</v>
      </c>
      <c r="C17940">
        <v>11</v>
      </c>
      <c r="D17940">
        <v>51</v>
      </c>
      <c r="E17940">
        <v>23079</v>
      </c>
    </row>
    <row r="17941" spans="1:5">
      <c r="A17941" t="s">
        <v>14</v>
      </c>
      <c r="B17941">
        <v>2017</v>
      </c>
      <c r="C17941">
        <v>11</v>
      </c>
      <c r="D17941">
        <v>12</v>
      </c>
      <c r="E17941">
        <v>4305</v>
      </c>
    </row>
    <row r="17942" spans="1:5">
      <c r="A17942" t="s">
        <v>15</v>
      </c>
      <c r="B17942">
        <v>2017</v>
      </c>
      <c r="C17942">
        <v>11</v>
      </c>
      <c r="D17942">
        <v>112</v>
      </c>
      <c r="E17942">
        <v>49444</v>
      </c>
    </row>
    <row r="17943" spans="1:5">
      <c r="A17943" t="s">
        <v>16</v>
      </c>
      <c r="B17943">
        <v>2017</v>
      </c>
      <c r="C17943">
        <v>11</v>
      </c>
      <c r="D17943">
        <v>5</v>
      </c>
      <c r="E17943">
        <v>3723</v>
      </c>
    </row>
    <row r="17944" spans="1:5">
      <c r="A17944" t="s">
        <v>17</v>
      </c>
      <c r="B17944">
        <v>2017</v>
      </c>
      <c r="C17944">
        <v>11</v>
      </c>
      <c r="D17944">
        <v>13</v>
      </c>
      <c r="E17944">
        <v>1221</v>
      </c>
    </row>
    <row r="17945" spans="1:5">
      <c r="A17945" t="s">
        <v>18</v>
      </c>
      <c r="B17945">
        <v>2017</v>
      </c>
      <c r="C17945">
        <v>11</v>
      </c>
      <c r="D17945">
        <v>13</v>
      </c>
      <c r="E17945">
        <v>2470</v>
      </c>
    </row>
    <row r="17946" spans="1:5">
      <c r="A17946" t="s">
        <v>19</v>
      </c>
      <c r="B17946">
        <v>2017</v>
      </c>
      <c r="C17946">
        <v>11</v>
      </c>
      <c r="D17946">
        <v>2</v>
      </c>
      <c r="E17946">
        <v>2044</v>
      </c>
    </row>
    <row r="17947" spans="1:5">
      <c r="A17947" t="s">
        <v>20</v>
      </c>
      <c r="B17947">
        <v>2017</v>
      </c>
      <c r="C17947">
        <v>11</v>
      </c>
      <c r="D17947">
        <v>0</v>
      </c>
      <c r="E17947">
        <v>0</v>
      </c>
    </row>
    <row r="17948" spans="1:5">
      <c r="A17948" t="s">
        <v>21</v>
      </c>
      <c r="B17948">
        <v>2017</v>
      </c>
      <c r="C17948">
        <v>11</v>
      </c>
      <c r="D17948">
        <v>56</v>
      </c>
      <c r="E17948">
        <v>56811</v>
      </c>
    </row>
    <row r="17949" spans="1:5">
      <c r="A17949" t="s">
        <v>22</v>
      </c>
      <c r="B17949">
        <v>2017</v>
      </c>
      <c r="C17949">
        <v>11</v>
      </c>
      <c r="D17949">
        <v>15</v>
      </c>
      <c r="E17949">
        <v>1413</v>
      </c>
    </row>
    <row r="17950" spans="1:5">
      <c r="A17950" t="s">
        <v>23</v>
      </c>
      <c r="B17950">
        <v>2017</v>
      </c>
      <c r="C17950">
        <v>11</v>
      </c>
      <c r="D17950">
        <v>8</v>
      </c>
      <c r="E17950">
        <v>2032</v>
      </c>
    </row>
    <row r="17951" spans="1:5">
      <c r="A17951" t="s">
        <v>24</v>
      </c>
      <c r="B17951">
        <v>2017</v>
      </c>
      <c r="C17951">
        <v>11</v>
      </c>
      <c r="D17951">
        <v>79</v>
      </c>
      <c r="E17951">
        <v>45468</v>
      </c>
    </row>
    <row r="17952" spans="1:5">
      <c r="A17952" t="s">
        <v>25</v>
      </c>
      <c r="B17952">
        <v>2017</v>
      </c>
      <c r="C17952">
        <v>11</v>
      </c>
      <c r="D17952">
        <v>26</v>
      </c>
      <c r="E17952">
        <v>4693</v>
      </c>
    </row>
    <row r="17953" spans="1:5">
      <c r="A17953" t="s">
        <v>26</v>
      </c>
      <c r="B17953">
        <v>2017</v>
      </c>
      <c r="C17953">
        <v>11</v>
      </c>
      <c r="D17953">
        <v>11</v>
      </c>
      <c r="E17953">
        <v>2124</v>
      </c>
    </row>
    <row r="17954" spans="1:5">
      <c r="A17954" t="s">
        <v>27</v>
      </c>
      <c r="B17954">
        <v>2017</v>
      </c>
      <c r="C17954">
        <v>11</v>
      </c>
      <c r="D17954">
        <v>28</v>
      </c>
      <c r="E17954">
        <v>6712</v>
      </c>
    </row>
    <row r="17955" spans="1:5">
      <c r="A17955" t="s">
        <v>28</v>
      </c>
      <c r="B17955">
        <v>2017</v>
      </c>
      <c r="C17955">
        <v>11</v>
      </c>
      <c r="D17955">
        <v>24</v>
      </c>
      <c r="E17955">
        <v>10002</v>
      </c>
    </row>
    <row r="17956" spans="1:5">
      <c r="A17956" t="s">
        <v>29</v>
      </c>
      <c r="B17956">
        <v>2017</v>
      </c>
      <c r="C17956">
        <v>11</v>
      </c>
      <c r="D17956">
        <v>102</v>
      </c>
      <c r="E17956">
        <v>53652</v>
      </c>
    </row>
    <row r="17957" spans="1:5">
      <c r="A17957" t="s">
        <v>30</v>
      </c>
      <c r="B17957">
        <v>2017</v>
      </c>
      <c r="C17957">
        <v>11</v>
      </c>
      <c r="D17957">
        <v>28</v>
      </c>
      <c r="E17957">
        <v>4607</v>
      </c>
    </row>
    <row r="17958" spans="1:5">
      <c r="A17958" t="s">
        <v>31</v>
      </c>
      <c r="B17958">
        <v>2017</v>
      </c>
      <c r="C17958">
        <v>11</v>
      </c>
      <c r="D17958">
        <v>42</v>
      </c>
      <c r="E17958">
        <v>7959</v>
      </c>
    </row>
    <row r="17959" spans="1:5">
      <c r="A17959" t="s">
        <v>32</v>
      </c>
      <c r="B17959">
        <v>2017</v>
      </c>
      <c r="C17959">
        <v>11</v>
      </c>
      <c r="D17959">
        <v>43</v>
      </c>
      <c r="E17959">
        <v>24391</v>
      </c>
    </row>
    <row r="17960" spans="1:5">
      <c r="A17960" t="s">
        <v>33</v>
      </c>
      <c r="B17960">
        <v>2017</v>
      </c>
      <c r="C17960">
        <v>11</v>
      </c>
      <c r="D17960">
        <v>71</v>
      </c>
      <c r="E17960">
        <v>23075</v>
      </c>
    </row>
    <row r="17961" spans="1:5">
      <c r="A17961" t="s">
        <v>34</v>
      </c>
      <c r="B17961">
        <v>2017</v>
      </c>
      <c r="C17961">
        <v>11</v>
      </c>
      <c r="D17961">
        <v>20</v>
      </c>
      <c r="E17961">
        <v>5881</v>
      </c>
    </row>
    <row r="17962" spans="1:5">
      <c r="A17962" t="s">
        <v>35</v>
      </c>
      <c r="B17962">
        <v>2017</v>
      </c>
      <c r="C17962">
        <v>11</v>
      </c>
      <c r="D17962">
        <v>48</v>
      </c>
      <c r="E17962">
        <v>17630</v>
      </c>
    </row>
    <row r="17963" spans="1:5">
      <c r="A17963" t="s">
        <v>36</v>
      </c>
      <c r="B17963">
        <v>2017</v>
      </c>
      <c r="C17963">
        <v>11</v>
      </c>
      <c r="D17963">
        <v>18</v>
      </c>
      <c r="E17963">
        <v>6688</v>
      </c>
    </row>
    <row r="17964" spans="1:5">
      <c r="A17964" t="s">
        <v>37</v>
      </c>
      <c r="B17964">
        <v>2017</v>
      </c>
      <c r="C17964">
        <v>11</v>
      </c>
      <c r="D17964">
        <v>9</v>
      </c>
      <c r="E17964">
        <v>3570</v>
      </c>
    </row>
    <row r="17965" spans="1:5">
      <c r="A17965" t="s">
        <v>38</v>
      </c>
      <c r="B17965">
        <v>2017</v>
      </c>
      <c r="C17965">
        <v>11</v>
      </c>
      <c r="D17965">
        <v>13</v>
      </c>
      <c r="E17965">
        <v>2866</v>
      </c>
    </row>
    <row r="17966" spans="1:5">
      <c r="A17966" t="s">
        <v>39</v>
      </c>
      <c r="B17966">
        <v>2017</v>
      </c>
      <c r="C17966">
        <v>11</v>
      </c>
      <c r="D17966">
        <v>35</v>
      </c>
      <c r="E17966">
        <v>19383</v>
      </c>
    </row>
    <row r="17967" spans="1:5">
      <c r="A17967" t="s">
        <v>40</v>
      </c>
      <c r="B17967">
        <v>2017</v>
      </c>
      <c r="C17967">
        <v>11</v>
      </c>
      <c r="D17967">
        <v>18</v>
      </c>
      <c r="E17967">
        <v>2650</v>
      </c>
    </row>
    <row r="17968" spans="1:5">
      <c r="A17968" t="s">
        <v>41</v>
      </c>
      <c r="B17968">
        <v>2017</v>
      </c>
      <c r="C17968">
        <v>11</v>
      </c>
      <c r="D17968">
        <v>29</v>
      </c>
      <c r="E17968">
        <v>13348</v>
      </c>
    </row>
    <row r="17969" spans="1:5">
      <c r="A17969" t="s">
        <v>42</v>
      </c>
      <c r="B17969">
        <v>2017</v>
      </c>
      <c r="C17969">
        <v>11</v>
      </c>
      <c r="D17969">
        <v>26</v>
      </c>
      <c r="E17969">
        <v>11255</v>
      </c>
    </row>
    <row r="17970" spans="1:5">
      <c r="A17970" t="s">
        <v>43</v>
      </c>
      <c r="B17970">
        <v>2017</v>
      </c>
      <c r="C17970">
        <v>11</v>
      </c>
      <c r="D17970">
        <v>64</v>
      </c>
      <c r="E17970">
        <v>9790</v>
      </c>
    </row>
    <row r="17971" spans="1:5">
      <c r="A17971" t="s">
        <v>44</v>
      </c>
      <c r="B17971">
        <v>2017</v>
      </c>
      <c r="C17971">
        <v>11</v>
      </c>
      <c r="D17971">
        <v>48</v>
      </c>
      <c r="E17971">
        <v>12983</v>
      </c>
    </row>
    <row r="17972" spans="1:5">
      <c r="A17972" t="s">
        <v>45</v>
      </c>
      <c r="B17972">
        <v>2017</v>
      </c>
      <c r="C17972">
        <v>11</v>
      </c>
      <c r="D17972">
        <v>8</v>
      </c>
      <c r="E17972">
        <v>1279</v>
      </c>
    </row>
    <row r="17973" spans="1:5">
      <c r="A17973" t="s">
        <v>46</v>
      </c>
      <c r="B17973">
        <v>2017</v>
      </c>
      <c r="C17973">
        <v>11</v>
      </c>
      <c r="D17973">
        <v>69</v>
      </c>
      <c r="E17973">
        <v>19908</v>
      </c>
    </row>
    <row r="17974" spans="1:5">
      <c r="A17974" t="s">
        <v>47</v>
      </c>
      <c r="B17974">
        <v>2017</v>
      </c>
      <c r="C17974">
        <v>11</v>
      </c>
      <c r="D17974">
        <v>20</v>
      </c>
      <c r="E17974">
        <v>4330</v>
      </c>
    </row>
    <row r="17975" spans="1:5">
      <c r="A17975" t="s">
        <v>48</v>
      </c>
      <c r="B17975">
        <v>2017</v>
      </c>
      <c r="C17975">
        <v>11</v>
      </c>
      <c r="D17975">
        <v>15</v>
      </c>
      <c r="E17975">
        <v>5595</v>
      </c>
    </row>
    <row r="17976" spans="1:5">
      <c r="A17976" t="s">
        <v>49</v>
      </c>
      <c r="B17976">
        <v>2017</v>
      </c>
      <c r="C17976">
        <v>11</v>
      </c>
      <c r="D17976">
        <v>56</v>
      </c>
      <c r="E17976">
        <v>10354</v>
      </c>
    </row>
    <row r="17977" spans="1:5">
      <c r="A17977" t="s">
        <v>50</v>
      </c>
      <c r="B17977">
        <v>2017</v>
      </c>
      <c r="C17977">
        <v>11</v>
      </c>
      <c r="D17977">
        <v>16</v>
      </c>
      <c r="E17977">
        <v>3244</v>
      </c>
    </row>
    <row r="17978" spans="1:5">
      <c r="A17978" t="s">
        <v>51</v>
      </c>
      <c r="B17978">
        <v>2017</v>
      </c>
      <c r="C17978">
        <v>11</v>
      </c>
      <c r="D17978">
        <v>14</v>
      </c>
      <c r="E17978">
        <v>6039</v>
      </c>
    </row>
    <row r="17979" spans="1:5">
      <c r="A17979" t="s">
        <v>52</v>
      </c>
      <c r="B17979">
        <v>2017</v>
      </c>
      <c r="C17979">
        <v>11</v>
      </c>
      <c r="D17979">
        <v>34</v>
      </c>
      <c r="E17979">
        <v>9075</v>
      </c>
    </row>
    <row r="17980" spans="1:5">
      <c r="A17980" t="s">
        <v>53</v>
      </c>
      <c r="B17980">
        <v>2017</v>
      </c>
      <c r="C17980">
        <v>11</v>
      </c>
      <c r="D17980">
        <v>53</v>
      </c>
      <c r="E17980">
        <v>8607</v>
      </c>
    </row>
    <row r="17981" spans="1:5">
      <c r="A17981" t="s">
        <v>54</v>
      </c>
      <c r="B17981">
        <v>2017</v>
      </c>
      <c r="C17981">
        <v>11</v>
      </c>
      <c r="D17981">
        <v>104</v>
      </c>
      <c r="E17981">
        <v>23973</v>
      </c>
    </row>
    <row r="17982" spans="1:5">
      <c r="A17982" t="s">
        <v>55</v>
      </c>
      <c r="B17982">
        <v>2017</v>
      </c>
      <c r="C17982">
        <v>11</v>
      </c>
      <c r="D17982">
        <v>28</v>
      </c>
      <c r="E17982">
        <v>15526</v>
      </c>
    </row>
    <row r="17983" spans="1:5">
      <c r="A17983" t="s">
        <v>56</v>
      </c>
      <c r="B17983">
        <v>2017</v>
      </c>
      <c r="C17983">
        <v>11</v>
      </c>
      <c r="D17983">
        <v>10</v>
      </c>
      <c r="E17983">
        <v>2161</v>
      </c>
    </row>
    <row r="17984" spans="1:5">
      <c r="A17984" t="s">
        <v>57</v>
      </c>
      <c r="B17984">
        <v>2017</v>
      </c>
      <c r="C17984">
        <v>11</v>
      </c>
      <c r="D17984">
        <v>149</v>
      </c>
      <c r="E17984">
        <v>101286</v>
      </c>
    </row>
    <row r="17985" spans="1:5">
      <c r="A17985" t="s">
        <v>58</v>
      </c>
      <c r="B17985">
        <v>2017</v>
      </c>
      <c r="C17985">
        <v>11</v>
      </c>
      <c r="D17985">
        <v>46</v>
      </c>
      <c r="E17985">
        <v>3750</v>
      </c>
    </row>
    <row r="17986" spans="1:5">
      <c r="A17986" t="s">
        <v>59</v>
      </c>
      <c r="B17986">
        <v>2017</v>
      </c>
      <c r="C17986">
        <v>11</v>
      </c>
      <c r="D17986">
        <v>44</v>
      </c>
      <c r="E17986">
        <v>23117</v>
      </c>
    </row>
    <row r="17987" spans="1:5">
      <c r="A17987" t="s">
        <v>60</v>
      </c>
      <c r="B17987">
        <v>2017</v>
      </c>
      <c r="C17987">
        <v>11</v>
      </c>
      <c r="D17987">
        <v>25</v>
      </c>
      <c r="E17987">
        <v>6193</v>
      </c>
    </row>
    <row r="17988" spans="1:5">
      <c r="A17988" t="s">
        <v>61</v>
      </c>
      <c r="B17988">
        <v>2017</v>
      </c>
      <c r="C17988">
        <v>11</v>
      </c>
      <c r="D17988">
        <v>21</v>
      </c>
      <c r="E17988">
        <v>4230</v>
      </c>
    </row>
    <row r="17989" spans="1:5">
      <c r="A17989" t="s">
        <v>64</v>
      </c>
      <c r="B17989">
        <v>2017</v>
      </c>
      <c r="C17989">
        <v>11</v>
      </c>
      <c r="D17989">
        <v>9</v>
      </c>
      <c r="E17989">
        <v>4580</v>
      </c>
    </row>
    <row r="17990" spans="1:5">
      <c r="A17990" t="s">
        <v>63</v>
      </c>
      <c r="B17990">
        <v>2017</v>
      </c>
      <c r="C17990">
        <v>11</v>
      </c>
      <c r="D17990">
        <v>2</v>
      </c>
      <c r="E17990">
        <v>746</v>
      </c>
    </row>
    <row r="17991" spans="1:5">
      <c r="A17991" t="s">
        <v>62</v>
      </c>
      <c r="B17991">
        <v>2017</v>
      </c>
      <c r="C17991">
        <v>11</v>
      </c>
      <c r="D17991">
        <v>80</v>
      </c>
      <c r="E17991">
        <v>91015</v>
      </c>
    </row>
    <row r="17992" spans="1:5">
      <c r="A17992" t="s">
        <v>6</v>
      </c>
      <c r="B17992">
        <v>2017</v>
      </c>
      <c r="C17992">
        <v>12</v>
      </c>
      <c r="D17992">
        <v>25</v>
      </c>
      <c r="E17992">
        <v>8635</v>
      </c>
    </row>
    <row r="17993" spans="1:5">
      <c r="A17993" t="s">
        <v>12</v>
      </c>
      <c r="B17993">
        <v>2017</v>
      </c>
      <c r="C17993">
        <v>12</v>
      </c>
      <c r="D17993">
        <v>6</v>
      </c>
      <c r="E17993">
        <v>1786</v>
      </c>
    </row>
    <row r="17994" spans="1:5">
      <c r="A17994" t="s">
        <v>13</v>
      </c>
      <c r="B17994">
        <v>2017</v>
      </c>
      <c r="C17994">
        <v>12</v>
      </c>
      <c r="D17994">
        <v>52</v>
      </c>
      <c r="E17994">
        <v>25147</v>
      </c>
    </row>
    <row r="17995" spans="1:5">
      <c r="A17995" t="s">
        <v>14</v>
      </c>
      <c r="B17995">
        <v>2017</v>
      </c>
      <c r="C17995">
        <v>12</v>
      </c>
      <c r="D17995">
        <v>13</v>
      </c>
      <c r="E17995">
        <v>3104</v>
      </c>
    </row>
    <row r="17996" spans="1:5">
      <c r="A17996" t="s">
        <v>15</v>
      </c>
      <c r="B17996">
        <v>2017</v>
      </c>
      <c r="C17996">
        <v>12</v>
      </c>
      <c r="D17996">
        <v>104</v>
      </c>
      <c r="E17996">
        <v>47199</v>
      </c>
    </row>
    <row r="17997" spans="1:5">
      <c r="A17997" t="s">
        <v>16</v>
      </c>
      <c r="B17997">
        <v>2017</v>
      </c>
      <c r="C17997">
        <v>12</v>
      </c>
      <c r="D17997">
        <v>6</v>
      </c>
      <c r="E17997">
        <v>3258</v>
      </c>
    </row>
    <row r="17998" spans="1:5">
      <c r="A17998" t="s">
        <v>17</v>
      </c>
      <c r="B17998">
        <v>2017</v>
      </c>
      <c r="C17998">
        <v>12</v>
      </c>
      <c r="D17998">
        <v>18</v>
      </c>
      <c r="E17998">
        <v>4445</v>
      </c>
    </row>
    <row r="17999" spans="1:5">
      <c r="A17999" t="s">
        <v>18</v>
      </c>
      <c r="B17999">
        <v>2017</v>
      </c>
      <c r="C17999">
        <v>12</v>
      </c>
      <c r="D17999">
        <v>13</v>
      </c>
      <c r="E17999">
        <v>2974</v>
      </c>
    </row>
    <row r="18000" spans="1:5">
      <c r="A18000" t="s">
        <v>19</v>
      </c>
      <c r="B18000">
        <v>2017</v>
      </c>
      <c r="C18000">
        <v>12</v>
      </c>
      <c r="D18000">
        <v>2</v>
      </c>
      <c r="E18000">
        <v>3054</v>
      </c>
    </row>
    <row r="18001" spans="1:5">
      <c r="A18001" t="s">
        <v>20</v>
      </c>
      <c r="B18001">
        <v>2017</v>
      </c>
      <c r="C18001">
        <v>12</v>
      </c>
      <c r="D18001">
        <v>0</v>
      </c>
      <c r="E18001">
        <v>0</v>
      </c>
    </row>
    <row r="18002" spans="1:5">
      <c r="A18002" t="s">
        <v>21</v>
      </c>
      <c r="B18002">
        <v>2017</v>
      </c>
      <c r="C18002">
        <v>12</v>
      </c>
      <c r="D18002">
        <v>54</v>
      </c>
      <c r="E18002">
        <v>60328</v>
      </c>
    </row>
    <row r="18003" spans="1:5">
      <c r="A18003" t="s">
        <v>22</v>
      </c>
      <c r="B18003">
        <v>2017</v>
      </c>
      <c r="C18003">
        <v>12</v>
      </c>
      <c r="D18003">
        <v>13</v>
      </c>
      <c r="E18003">
        <v>1118</v>
      </c>
    </row>
    <row r="18004" spans="1:5">
      <c r="A18004" t="s">
        <v>23</v>
      </c>
      <c r="B18004">
        <v>2017</v>
      </c>
      <c r="C18004">
        <v>12</v>
      </c>
      <c r="D18004">
        <v>8</v>
      </c>
      <c r="E18004">
        <v>1713</v>
      </c>
    </row>
    <row r="18005" spans="1:5">
      <c r="A18005" t="s">
        <v>24</v>
      </c>
      <c r="B18005">
        <v>2017</v>
      </c>
      <c r="C18005">
        <v>12</v>
      </c>
      <c r="D18005">
        <v>79</v>
      </c>
      <c r="E18005">
        <v>46421</v>
      </c>
    </row>
    <row r="18006" spans="1:5">
      <c r="A18006" t="s">
        <v>25</v>
      </c>
      <c r="B18006">
        <v>2017</v>
      </c>
      <c r="C18006">
        <v>12</v>
      </c>
      <c r="D18006">
        <v>25</v>
      </c>
      <c r="E18006">
        <v>5974</v>
      </c>
    </row>
    <row r="18007" spans="1:5">
      <c r="A18007" t="s">
        <v>26</v>
      </c>
      <c r="B18007">
        <v>2017</v>
      </c>
      <c r="C18007">
        <v>12</v>
      </c>
      <c r="D18007">
        <v>12</v>
      </c>
      <c r="E18007">
        <v>3940</v>
      </c>
    </row>
    <row r="18008" spans="1:5">
      <c r="A18008" t="s">
        <v>27</v>
      </c>
      <c r="B18008">
        <v>2017</v>
      </c>
      <c r="C18008">
        <v>12</v>
      </c>
      <c r="D18008">
        <v>28</v>
      </c>
      <c r="E18008">
        <v>5544</v>
      </c>
    </row>
    <row r="18009" spans="1:5">
      <c r="A18009" t="s">
        <v>28</v>
      </c>
      <c r="B18009">
        <v>2017</v>
      </c>
      <c r="C18009">
        <v>12</v>
      </c>
      <c r="D18009">
        <v>24</v>
      </c>
      <c r="E18009">
        <v>10400</v>
      </c>
    </row>
    <row r="18010" spans="1:5">
      <c r="A18010" t="s">
        <v>29</v>
      </c>
      <c r="B18010">
        <v>2017</v>
      </c>
      <c r="C18010">
        <v>12</v>
      </c>
      <c r="D18010">
        <v>91</v>
      </c>
      <c r="E18010">
        <v>55006</v>
      </c>
    </row>
    <row r="18011" spans="1:5">
      <c r="A18011" t="s">
        <v>30</v>
      </c>
      <c r="B18011">
        <v>2017</v>
      </c>
      <c r="C18011">
        <v>12</v>
      </c>
      <c r="D18011">
        <v>27</v>
      </c>
      <c r="E18011">
        <v>4640</v>
      </c>
    </row>
    <row r="18012" spans="1:5">
      <c r="A18012" t="s">
        <v>31</v>
      </c>
      <c r="B18012">
        <v>2017</v>
      </c>
      <c r="C18012">
        <v>12</v>
      </c>
      <c r="D18012">
        <v>42</v>
      </c>
      <c r="E18012">
        <v>9288</v>
      </c>
    </row>
    <row r="18013" spans="1:5">
      <c r="A18013" t="s">
        <v>32</v>
      </c>
      <c r="B18013">
        <v>2017</v>
      </c>
      <c r="C18013">
        <v>12</v>
      </c>
      <c r="D18013">
        <v>44</v>
      </c>
      <c r="E18013">
        <v>30457</v>
      </c>
    </row>
    <row r="18014" spans="1:5">
      <c r="A18014" t="s">
        <v>33</v>
      </c>
      <c r="B18014">
        <v>2017</v>
      </c>
      <c r="C18014">
        <v>12</v>
      </c>
      <c r="D18014">
        <v>73</v>
      </c>
      <c r="E18014">
        <v>25083</v>
      </c>
    </row>
    <row r="18015" spans="1:5">
      <c r="A18015" t="s">
        <v>34</v>
      </c>
      <c r="B18015">
        <v>2017</v>
      </c>
      <c r="C18015">
        <v>12</v>
      </c>
      <c r="D18015">
        <v>20</v>
      </c>
      <c r="E18015">
        <v>6724</v>
      </c>
    </row>
    <row r="18016" spans="1:5">
      <c r="A18016" t="s">
        <v>35</v>
      </c>
      <c r="B18016">
        <v>2017</v>
      </c>
      <c r="C18016">
        <v>12</v>
      </c>
      <c r="D18016">
        <v>47</v>
      </c>
      <c r="E18016">
        <v>20023</v>
      </c>
    </row>
    <row r="18017" spans="1:5">
      <c r="A18017" t="s">
        <v>36</v>
      </c>
      <c r="B18017">
        <v>2017</v>
      </c>
      <c r="C18017">
        <v>12</v>
      </c>
      <c r="D18017">
        <v>16</v>
      </c>
      <c r="E18017">
        <v>6788</v>
      </c>
    </row>
    <row r="18018" spans="1:5">
      <c r="A18018" t="s">
        <v>37</v>
      </c>
      <c r="B18018">
        <v>2017</v>
      </c>
      <c r="C18018">
        <v>12</v>
      </c>
      <c r="D18018">
        <v>8</v>
      </c>
      <c r="E18018">
        <v>2476</v>
      </c>
    </row>
    <row r="18019" spans="1:5">
      <c r="A18019" t="s">
        <v>38</v>
      </c>
      <c r="B18019">
        <v>2017</v>
      </c>
      <c r="C18019">
        <v>12</v>
      </c>
      <c r="D18019">
        <v>13</v>
      </c>
      <c r="E18019">
        <v>3240</v>
      </c>
    </row>
    <row r="18020" spans="1:5">
      <c r="A18020" t="s">
        <v>39</v>
      </c>
      <c r="B18020">
        <v>2017</v>
      </c>
      <c r="C18020">
        <v>12</v>
      </c>
      <c r="D18020">
        <v>34</v>
      </c>
      <c r="E18020">
        <v>19436</v>
      </c>
    </row>
    <row r="18021" spans="1:5">
      <c r="A18021" t="s">
        <v>40</v>
      </c>
      <c r="B18021">
        <v>2017</v>
      </c>
      <c r="C18021">
        <v>12</v>
      </c>
      <c r="D18021">
        <v>18</v>
      </c>
      <c r="E18021">
        <v>3644</v>
      </c>
    </row>
    <row r="18022" spans="1:5">
      <c r="A18022" t="s">
        <v>41</v>
      </c>
      <c r="B18022">
        <v>2017</v>
      </c>
      <c r="C18022">
        <v>12</v>
      </c>
      <c r="D18022">
        <v>29</v>
      </c>
      <c r="E18022">
        <v>15717</v>
      </c>
    </row>
    <row r="18023" spans="1:5">
      <c r="A18023" t="s">
        <v>42</v>
      </c>
      <c r="B18023">
        <v>2017</v>
      </c>
      <c r="C18023">
        <v>12</v>
      </c>
      <c r="D18023">
        <v>26</v>
      </c>
      <c r="E18023">
        <v>10668</v>
      </c>
    </row>
    <row r="18024" spans="1:5">
      <c r="A18024" t="s">
        <v>43</v>
      </c>
      <c r="B18024">
        <v>2017</v>
      </c>
      <c r="C18024">
        <v>12</v>
      </c>
      <c r="D18024">
        <v>68</v>
      </c>
      <c r="E18024">
        <v>14124</v>
      </c>
    </row>
    <row r="18025" spans="1:5">
      <c r="A18025" t="s">
        <v>44</v>
      </c>
      <c r="B18025">
        <v>2017</v>
      </c>
      <c r="C18025">
        <v>12</v>
      </c>
      <c r="D18025">
        <v>48</v>
      </c>
      <c r="E18025">
        <v>15544</v>
      </c>
    </row>
    <row r="18026" spans="1:5">
      <c r="A18026" t="s">
        <v>45</v>
      </c>
      <c r="B18026">
        <v>2017</v>
      </c>
      <c r="C18026">
        <v>12</v>
      </c>
      <c r="D18026">
        <v>8</v>
      </c>
      <c r="E18026">
        <v>1874</v>
      </c>
    </row>
    <row r="18027" spans="1:5">
      <c r="A18027" t="s">
        <v>46</v>
      </c>
      <c r="B18027">
        <v>2017</v>
      </c>
      <c r="C18027">
        <v>12</v>
      </c>
      <c r="D18027">
        <v>64</v>
      </c>
      <c r="E18027">
        <v>20178</v>
      </c>
    </row>
    <row r="18028" spans="1:5">
      <c r="A18028" t="s">
        <v>47</v>
      </c>
      <c r="B18028">
        <v>2017</v>
      </c>
      <c r="C18028">
        <v>12</v>
      </c>
      <c r="D18028">
        <v>20</v>
      </c>
      <c r="E18028">
        <v>4794</v>
      </c>
    </row>
    <row r="18029" spans="1:5">
      <c r="A18029" t="s">
        <v>48</v>
      </c>
      <c r="B18029">
        <v>2017</v>
      </c>
      <c r="C18029">
        <v>12</v>
      </c>
      <c r="D18029">
        <v>15</v>
      </c>
      <c r="E18029">
        <v>4748</v>
      </c>
    </row>
    <row r="18030" spans="1:5">
      <c r="A18030" t="s">
        <v>49</v>
      </c>
      <c r="B18030">
        <v>2017</v>
      </c>
      <c r="C18030">
        <v>12</v>
      </c>
      <c r="D18030">
        <v>52</v>
      </c>
      <c r="E18030">
        <v>10986</v>
      </c>
    </row>
    <row r="18031" spans="1:5">
      <c r="A18031" t="s">
        <v>50</v>
      </c>
      <c r="B18031">
        <v>2017</v>
      </c>
      <c r="C18031">
        <v>12</v>
      </c>
      <c r="D18031">
        <v>16</v>
      </c>
      <c r="E18031">
        <v>4948</v>
      </c>
    </row>
    <row r="18032" spans="1:5">
      <c r="A18032" t="s">
        <v>51</v>
      </c>
      <c r="B18032">
        <v>2017</v>
      </c>
      <c r="C18032">
        <v>12</v>
      </c>
      <c r="D18032">
        <v>12</v>
      </c>
      <c r="E18032">
        <v>6343</v>
      </c>
    </row>
    <row r="18033" spans="1:5">
      <c r="A18033" t="s">
        <v>52</v>
      </c>
      <c r="B18033">
        <v>2017</v>
      </c>
      <c r="C18033">
        <v>12</v>
      </c>
      <c r="D18033">
        <v>33</v>
      </c>
      <c r="E18033">
        <v>9160</v>
      </c>
    </row>
    <row r="18034" spans="1:5">
      <c r="A18034" t="s">
        <v>53</v>
      </c>
      <c r="B18034">
        <v>2017</v>
      </c>
      <c r="C18034">
        <v>12</v>
      </c>
      <c r="D18034">
        <v>52</v>
      </c>
      <c r="E18034">
        <v>10429</v>
      </c>
    </row>
    <row r="18035" spans="1:5">
      <c r="A18035" t="s">
        <v>54</v>
      </c>
      <c r="B18035">
        <v>2017</v>
      </c>
      <c r="C18035">
        <v>12</v>
      </c>
      <c r="D18035">
        <v>104</v>
      </c>
      <c r="E18035">
        <v>28040</v>
      </c>
    </row>
    <row r="18036" spans="1:5">
      <c r="A18036" t="s">
        <v>55</v>
      </c>
      <c r="B18036">
        <v>2017</v>
      </c>
      <c r="C18036">
        <v>12</v>
      </c>
      <c r="D18036">
        <v>32</v>
      </c>
      <c r="E18036">
        <v>15996</v>
      </c>
    </row>
    <row r="18037" spans="1:5">
      <c r="A18037" t="s">
        <v>56</v>
      </c>
      <c r="B18037">
        <v>2017</v>
      </c>
      <c r="C18037">
        <v>12</v>
      </c>
      <c r="D18037">
        <v>10</v>
      </c>
      <c r="E18037">
        <v>2822</v>
      </c>
    </row>
    <row r="18038" spans="1:5">
      <c r="A18038" t="s">
        <v>57</v>
      </c>
      <c r="B18038">
        <v>2017</v>
      </c>
      <c r="C18038">
        <v>12</v>
      </c>
      <c r="D18038">
        <v>150</v>
      </c>
      <c r="E18038">
        <v>108006</v>
      </c>
    </row>
    <row r="18039" spans="1:5">
      <c r="A18039" t="s">
        <v>58</v>
      </c>
      <c r="B18039">
        <v>2017</v>
      </c>
      <c r="C18039">
        <v>12</v>
      </c>
      <c r="D18039">
        <v>45</v>
      </c>
      <c r="E18039">
        <v>4349</v>
      </c>
    </row>
    <row r="18040" spans="1:5">
      <c r="A18040" t="s">
        <v>59</v>
      </c>
      <c r="B18040">
        <v>2017</v>
      </c>
      <c r="C18040">
        <v>12</v>
      </c>
      <c r="D18040">
        <v>43</v>
      </c>
      <c r="E18040">
        <v>23141</v>
      </c>
    </row>
    <row r="18041" spans="1:5">
      <c r="A18041" t="s">
        <v>60</v>
      </c>
      <c r="B18041">
        <v>2017</v>
      </c>
      <c r="C18041">
        <v>12</v>
      </c>
      <c r="D18041">
        <v>25</v>
      </c>
      <c r="E18041">
        <v>5467</v>
      </c>
    </row>
    <row r="18042" spans="1:5">
      <c r="A18042" t="s">
        <v>61</v>
      </c>
      <c r="B18042">
        <v>2017</v>
      </c>
      <c r="C18042">
        <v>12</v>
      </c>
      <c r="D18042">
        <v>22</v>
      </c>
      <c r="E18042">
        <v>4433</v>
      </c>
    </row>
    <row r="18043" spans="1:5">
      <c r="A18043" t="s">
        <v>64</v>
      </c>
      <c r="B18043">
        <v>2017</v>
      </c>
      <c r="C18043">
        <v>12</v>
      </c>
      <c r="D18043">
        <v>9</v>
      </c>
      <c r="E18043">
        <v>4655</v>
      </c>
    </row>
    <row r="18044" spans="1:5">
      <c r="A18044" t="s">
        <v>63</v>
      </c>
      <c r="B18044">
        <v>2017</v>
      </c>
      <c r="C18044">
        <v>12</v>
      </c>
      <c r="D18044">
        <v>2</v>
      </c>
      <c r="E18044">
        <v>767</v>
      </c>
    </row>
    <row r="18045" spans="1:5">
      <c r="A18045" t="s">
        <v>62</v>
      </c>
      <c r="B18045">
        <v>2017</v>
      </c>
      <c r="C18045">
        <v>12</v>
      </c>
      <c r="D18045">
        <v>83</v>
      </c>
      <c r="E18045">
        <v>104155</v>
      </c>
    </row>
    <row r="18046" spans="1:5">
      <c r="A18046" t="s">
        <v>6</v>
      </c>
      <c r="B18046">
        <v>2017</v>
      </c>
      <c r="C18046">
        <v>13</v>
      </c>
      <c r="D18046">
        <v>22</v>
      </c>
      <c r="E18046">
        <v>7043</v>
      </c>
    </row>
    <row r="18047" spans="1:5">
      <c r="A18047" t="s">
        <v>12</v>
      </c>
      <c r="B18047">
        <v>2017</v>
      </c>
      <c r="C18047">
        <v>13</v>
      </c>
      <c r="D18047">
        <v>6</v>
      </c>
      <c r="E18047">
        <v>1790</v>
      </c>
    </row>
    <row r="18048" spans="1:5">
      <c r="A18048" t="s">
        <v>13</v>
      </c>
      <c r="B18048">
        <v>2017</v>
      </c>
      <c r="C18048">
        <v>13</v>
      </c>
      <c r="D18048">
        <v>50</v>
      </c>
      <c r="E18048">
        <v>22929</v>
      </c>
    </row>
    <row r="18049" spans="1:5">
      <c r="A18049" t="s">
        <v>14</v>
      </c>
      <c r="B18049">
        <v>2017</v>
      </c>
      <c r="C18049">
        <v>13</v>
      </c>
      <c r="D18049">
        <v>11</v>
      </c>
      <c r="E18049">
        <v>3955</v>
      </c>
    </row>
    <row r="18050" spans="1:5">
      <c r="A18050" t="s">
        <v>15</v>
      </c>
      <c r="B18050">
        <v>2017</v>
      </c>
      <c r="C18050">
        <v>13</v>
      </c>
      <c r="D18050">
        <v>102</v>
      </c>
      <c r="E18050">
        <v>42998</v>
      </c>
    </row>
    <row r="18051" spans="1:5">
      <c r="A18051" t="s">
        <v>16</v>
      </c>
      <c r="B18051">
        <v>2017</v>
      </c>
      <c r="C18051">
        <v>13</v>
      </c>
      <c r="D18051">
        <v>5</v>
      </c>
      <c r="E18051">
        <v>3812</v>
      </c>
    </row>
    <row r="18052" spans="1:5">
      <c r="A18052" t="s">
        <v>17</v>
      </c>
      <c r="B18052">
        <v>2017</v>
      </c>
      <c r="C18052">
        <v>13</v>
      </c>
      <c r="D18052">
        <v>16</v>
      </c>
      <c r="E18052">
        <v>4144</v>
      </c>
    </row>
    <row r="18053" spans="1:5">
      <c r="A18053" t="s">
        <v>18</v>
      </c>
      <c r="B18053">
        <v>2017</v>
      </c>
      <c r="C18053">
        <v>13</v>
      </c>
      <c r="D18053">
        <v>13</v>
      </c>
      <c r="E18053">
        <v>2979</v>
      </c>
    </row>
    <row r="18054" spans="1:5">
      <c r="A18054" t="s">
        <v>19</v>
      </c>
      <c r="B18054">
        <v>2017</v>
      </c>
      <c r="C18054">
        <v>13</v>
      </c>
      <c r="D18054">
        <v>2</v>
      </c>
      <c r="E18054">
        <v>2898</v>
      </c>
    </row>
    <row r="18055" spans="1:5">
      <c r="A18055" t="s">
        <v>20</v>
      </c>
      <c r="B18055">
        <v>2017</v>
      </c>
      <c r="C18055">
        <v>13</v>
      </c>
      <c r="D18055">
        <v>0</v>
      </c>
      <c r="E18055">
        <v>0</v>
      </c>
    </row>
    <row r="18056" spans="1:5">
      <c r="A18056" t="s">
        <v>21</v>
      </c>
      <c r="B18056">
        <v>2017</v>
      </c>
      <c r="C18056">
        <v>13</v>
      </c>
      <c r="D18056">
        <v>55</v>
      </c>
      <c r="E18056">
        <v>59664</v>
      </c>
    </row>
    <row r="18057" spans="1:5">
      <c r="A18057" t="s">
        <v>22</v>
      </c>
      <c r="B18057">
        <v>2017</v>
      </c>
      <c r="C18057">
        <v>13</v>
      </c>
      <c r="D18057">
        <v>14</v>
      </c>
      <c r="E18057">
        <v>934</v>
      </c>
    </row>
    <row r="18058" spans="1:5">
      <c r="A18058" t="s">
        <v>23</v>
      </c>
      <c r="B18058">
        <v>2017</v>
      </c>
      <c r="C18058">
        <v>13</v>
      </c>
      <c r="D18058">
        <v>7</v>
      </c>
      <c r="E18058">
        <v>1805</v>
      </c>
    </row>
    <row r="18059" spans="1:5">
      <c r="A18059" t="s">
        <v>24</v>
      </c>
      <c r="B18059">
        <v>2017</v>
      </c>
      <c r="C18059">
        <v>13</v>
      </c>
      <c r="D18059">
        <v>78</v>
      </c>
      <c r="E18059">
        <v>49288</v>
      </c>
    </row>
    <row r="18060" spans="1:5">
      <c r="A18060" t="s">
        <v>25</v>
      </c>
      <c r="B18060">
        <v>2017</v>
      </c>
      <c r="C18060">
        <v>13</v>
      </c>
      <c r="D18060">
        <v>24</v>
      </c>
      <c r="E18060">
        <v>5123</v>
      </c>
    </row>
    <row r="18061" spans="1:5">
      <c r="A18061" t="s">
        <v>26</v>
      </c>
      <c r="B18061">
        <v>2017</v>
      </c>
      <c r="C18061">
        <v>13</v>
      </c>
      <c r="D18061">
        <v>10</v>
      </c>
      <c r="E18061">
        <v>3936</v>
      </c>
    </row>
    <row r="18062" spans="1:5">
      <c r="A18062" t="s">
        <v>27</v>
      </c>
      <c r="B18062">
        <v>2017</v>
      </c>
      <c r="C18062">
        <v>13</v>
      </c>
      <c r="D18062">
        <v>28</v>
      </c>
      <c r="E18062">
        <v>6427</v>
      </c>
    </row>
    <row r="18063" spans="1:5">
      <c r="A18063" t="s">
        <v>28</v>
      </c>
      <c r="B18063">
        <v>2017</v>
      </c>
      <c r="C18063">
        <v>13</v>
      </c>
      <c r="D18063">
        <v>22</v>
      </c>
      <c r="E18063">
        <v>9360</v>
      </c>
    </row>
    <row r="18064" spans="1:5">
      <c r="A18064" t="s">
        <v>29</v>
      </c>
      <c r="B18064">
        <v>2017</v>
      </c>
      <c r="C18064">
        <v>13</v>
      </c>
      <c r="D18064">
        <v>95</v>
      </c>
      <c r="E18064">
        <v>52863</v>
      </c>
    </row>
    <row r="18065" spans="1:5">
      <c r="A18065" t="s">
        <v>30</v>
      </c>
      <c r="B18065">
        <v>2017</v>
      </c>
      <c r="C18065">
        <v>13</v>
      </c>
      <c r="D18065">
        <v>26</v>
      </c>
      <c r="E18065">
        <v>4440</v>
      </c>
    </row>
    <row r="18066" spans="1:5">
      <c r="A18066" t="s">
        <v>31</v>
      </c>
      <c r="B18066">
        <v>2017</v>
      </c>
      <c r="C18066">
        <v>13</v>
      </c>
      <c r="D18066">
        <v>43</v>
      </c>
      <c r="E18066">
        <v>9630</v>
      </c>
    </row>
    <row r="18067" spans="1:5">
      <c r="A18067" t="s">
        <v>32</v>
      </c>
      <c r="B18067">
        <v>2017</v>
      </c>
      <c r="C18067">
        <v>13</v>
      </c>
      <c r="D18067">
        <v>46</v>
      </c>
      <c r="E18067">
        <v>32984</v>
      </c>
    </row>
    <row r="18068" spans="1:5">
      <c r="A18068" t="s">
        <v>33</v>
      </c>
      <c r="B18068">
        <v>2017</v>
      </c>
      <c r="C18068">
        <v>13</v>
      </c>
      <c r="D18068">
        <v>74</v>
      </c>
      <c r="E18068">
        <v>23128</v>
      </c>
    </row>
    <row r="18069" spans="1:5">
      <c r="A18069" t="s">
        <v>34</v>
      </c>
      <c r="B18069">
        <v>2017</v>
      </c>
      <c r="C18069">
        <v>13</v>
      </c>
      <c r="D18069">
        <v>20</v>
      </c>
      <c r="E18069">
        <v>6547</v>
      </c>
    </row>
    <row r="18070" spans="1:5">
      <c r="A18070" t="s">
        <v>35</v>
      </c>
      <c r="B18070">
        <v>2017</v>
      </c>
      <c r="C18070">
        <v>13</v>
      </c>
      <c r="D18070">
        <v>49</v>
      </c>
      <c r="E18070">
        <v>19349</v>
      </c>
    </row>
    <row r="18071" spans="1:5">
      <c r="A18071" t="s">
        <v>36</v>
      </c>
      <c r="B18071">
        <v>2017</v>
      </c>
      <c r="C18071">
        <v>13</v>
      </c>
      <c r="D18071">
        <v>15</v>
      </c>
      <c r="E18071">
        <v>6099</v>
      </c>
    </row>
    <row r="18072" spans="1:5">
      <c r="A18072" t="s">
        <v>37</v>
      </c>
      <c r="B18072">
        <v>2017</v>
      </c>
      <c r="C18072">
        <v>13</v>
      </c>
      <c r="D18072">
        <v>9</v>
      </c>
      <c r="E18072">
        <v>3497</v>
      </c>
    </row>
    <row r="18073" spans="1:5">
      <c r="A18073" t="s">
        <v>38</v>
      </c>
      <c r="B18073">
        <v>2017</v>
      </c>
      <c r="C18073">
        <v>13</v>
      </c>
      <c r="D18073">
        <v>12</v>
      </c>
      <c r="E18073">
        <v>2926</v>
      </c>
    </row>
    <row r="18074" spans="1:5">
      <c r="A18074" t="s">
        <v>39</v>
      </c>
      <c r="B18074">
        <v>2017</v>
      </c>
      <c r="C18074">
        <v>13</v>
      </c>
      <c r="D18074">
        <v>33</v>
      </c>
      <c r="E18074">
        <v>18207</v>
      </c>
    </row>
    <row r="18075" spans="1:5">
      <c r="A18075" t="s">
        <v>40</v>
      </c>
      <c r="B18075">
        <v>2017</v>
      </c>
      <c r="C18075">
        <v>13</v>
      </c>
      <c r="D18075">
        <v>18</v>
      </c>
      <c r="E18075">
        <v>3700</v>
      </c>
    </row>
    <row r="18076" spans="1:5">
      <c r="A18076" t="s">
        <v>41</v>
      </c>
      <c r="B18076">
        <v>2017</v>
      </c>
      <c r="C18076">
        <v>13</v>
      </c>
      <c r="D18076">
        <v>29</v>
      </c>
      <c r="E18076">
        <v>15555</v>
      </c>
    </row>
    <row r="18077" spans="1:5">
      <c r="A18077" t="s">
        <v>42</v>
      </c>
      <c r="B18077">
        <v>2017</v>
      </c>
      <c r="C18077">
        <v>13</v>
      </c>
      <c r="D18077">
        <v>27</v>
      </c>
      <c r="E18077">
        <v>10921</v>
      </c>
    </row>
    <row r="18078" spans="1:5">
      <c r="A18078" t="s">
        <v>43</v>
      </c>
      <c r="B18078">
        <v>2017</v>
      </c>
      <c r="C18078">
        <v>13</v>
      </c>
      <c r="D18078">
        <v>66</v>
      </c>
      <c r="E18078">
        <v>12387</v>
      </c>
    </row>
    <row r="18079" spans="1:5">
      <c r="A18079" t="s">
        <v>44</v>
      </c>
      <c r="B18079">
        <v>2017</v>
      </c>
      <c r="C18079">
        <v>13</v>
      </c>
      <c r="D18079">
        <v>46</v>
      </c>
      <c r="E18079">
        <v>14820</v>
      </c>
    </row>
    <row r="18080" spans="1:5">
      <c r="A18080" t="s">
        <v>45</v>
      </c>
      <c r="B18080">
        <v>2017</v>
      </c>
      <c r="C18080">
        <v>13</v>
      </c>
      <c r="D18080">
        <v>7</v>
      </c>
      <c r="E18080">
        <v>1727</v>
      </c>
    </row>
    <row r="18081" spans="1:5">
      <c r="A18081" t="s">
        <v>46</v>
      </c>
      <c r="B18081">
        <v>2017</v>
      </c>
      <c r="C18081">
        <v>13</v>
      </c>
      <c r="D18081">
        <v>52</v>
      </c>
      <c r="E18081">
        <v>18750</v>
      </c>
    </row>
    <row r="18082" spans="1:5">
      <c r="A18082" t="s">
        <v>47</v>
      </c>
      <c r="B18082">
        <v>2017</v>
      </c>
      <c r="C18082">
        <v>13</v>
      </c>
      <c r="D18082">
        <v>17</v>
      </c>
      <c r="E18082">
        <v>4447</v>
      </c>
    </row>
    <row r="18083" spans="1:5">
      <c r="A18083" t="s">
        <v>48</v>
      </c>
      <c r="B18083">
        <v>2017</v>
      </c>
      <c r="C18083">
        <v>13</v>
      </c>
      <c r="D18083">
        <v>16</v>
      </c>
      <c r="E18083">
        <v>4584</v>
      </c>
    </row>
    <row r="18084" spans="1:5">
      <c r="A18084" t="s">
        <v>49</v>
      </c>
      <c r="B18084">
        <v>2017</v>
      </c>
      <c r="C18084">
        <v>13</v>
      </c>
      <c r="D18084">
        <v>52</v>
      </c>
      <c r="E18084">
        <v>11712</v>
      </c>
    </row>
    <row r="18085" spans="1:5">
      <c r="A18085" t="s">
        <v>50</v>
      </c>
      <c r="B18085">
        <v>2017</v>
      </c>
      <c r="C18085">
        <v>13</v>
      </c>
      <c r="D18085">
        <v>16</v>
      </c>
      <c r="E18085">
        <v>4234</v>
      </c>
    </row>
    <row r="18086" spans="1:5">
      <c r="A18086" t="s">
        <v>51</v>
      </c>
      <c r="B18086">
        <v>2017</v>
      </c>
      <c r="C18086">
        <v>13</v>
      </c>
      <c r="D18086">
        <v>11</v>
      </c>
      <c r="E18086">
        <v>5545</v>
      </c>
    </row>
    <row r="18087" spans="1:5">
      <c r="A18087" t="s">
        <v>52</v>
      </c>
      <c r="B18087">
        <v>2017</v>
      </c>
      <c r="C18087">
        <v>13</v>
      </c>
      <c r="D18087">
        <v>34</v>
      </c>
      <c r="E18087">
        <v>9174</v>
      </c>
    </row>
    <row r="18088" spans="1:5">
      <c r="A18088" t="s">
        <v>53</v>
      </c>
      <c r="B18088">
        <v>2017</v>
      </c>
      <c r="C18088">
        <v>13</v>
      </c>
      <c r="D18088">
        <v>54</v>
      </c>
      <c r="E18088">
        <v>11198</v>
      </c>
    </row>
    <row r="18089" spans="1:5">
      <c r="A18089" t="s">
        <v>54</v>
      </c>
      <c r="B18089">
        <v>2017</v>
      </c>
      <c r="C18089">
        <v>13</v>
      </c>
      <c r="D18089">
        <v>101</v>
      </c>
      <c r="E18089">
        <v>26577</v>
      </c>
    </row>
    <row r="18090" spans="1:5">
      <c r="A18090" t="s">
        <v>55</v>
      </c>
      <c r="B18090">
        <v>2017</v>
      </c>
      <c r="C18090">
        <v>13</v>
      </c>
      <c r="D18090">
        <v>30</v>
      </c>
      <c r="E18090">
        <v>15674</v>
      </c>
    </row>
    <row r="18091" spans="1:5">
      <c r="A18091" t="s">
        <v>56</v>
      </c>
      <c r="B18091">
        <v>2017</v>
      </c>
      <c r="C18091">
        <v>13</v>
      </c>
      <c r="D18091">
        <v>10</v>
      </c>
      <c r="E18091">
        <v>2812</v>
      </c>
    </row>
    <row r="18092" spans="1:5">
      <c r="A18092" t="s">
        <v>57</v>
      </c>
      <c r="B18092">
        <v>2017</v>
      </c>
      <c r="C18092">
        <v>13</v>
      </c>
      <c r="D18092">
        <v>147</v>
      </c>
      <c r="E18092">
        <v>104201</v>
      </c>
    </row>
    <row r="18093" spans="1:5">
      <c r="A18093" t="s">
        <v>58</v>
      </c>
      <c r="B18093">
        <v>2017</v>
      </c>
      <c r="C18093">
        <v>13</v>
      </c>
      <c r="D18093">
        <v>45</v>
      </c>
      <c r="E18093">
        <v>4475</v>
      </c>
    </row>
    <row r="18094" spans="1:5">
      <c r="A18094" t="s">
        <v>59</v>
      </c>
      <c r="B18094">
        <v>2017</v>
      </c>
      <c r="C18094">
        <v>13</v>
      </c>
      <c r="D18094">
        <v>40</v>
      </c>
      <c r="E18094">
        <v>20999</v>
      </c>
    </row>
    <row r="18095" spans="1:5">
      <c r="A18095" t="s">
        <v>60</v>
      </c>
      <c r="B18095">
        <v>2017</v>
      </c>
      <c r="C18095">
        <v>13</v>
      </c>
      <c r="D18095">
        <v>22</v>
      </c>
      <c r="E18095">
        <v>3577</v>
      </c>
    </row>
    <row r="18096" spans="1:5">
      <c r="A18096" t="s">
        <v>61</v>
      </c>
      <c r="B18096">
        <v>2017</v>
      </c>
      <c r="C18096">
        <v>13</v>
      </c>
      <c r="D18096">
        <v>22</v>
      </c>
      <c r="E18096">
        <v>3904</v>
      </c>
    </row>
    <row r="18097" spans="1:5">
      <c r="A18097" t="s">
        <v>64</v>
      </c>
      <c r="B18097">
        <v>2017</v>
      </c>
      <c r="C18097">
        <v>13</v>
      </c>
      <c r="D18097">
        <v>8</v>
      </c>
      <c r="E18097">
        <v>4277</v>
      </c>
    </row>
    <row r="18098" spans="1:5">
      <c r="A18098" t="s">
        <v>63</v>
      </c>
      <c r="B18098">
        <v>2017</v>
      </c>
      <c r="C18098">
        <v>13</v>
      </c>
      <c r="D18098">
        <v>2</v>
      </c>
      <c r="E18098">
        <v>733</v>
      </c>
    </row>
    <row r="18099" spans="1:5">
      <c r="A18099" t="s">
        <v>62</v>
      </c>
      <c r="B18099">
        <v>2017</v>
      </c>
      <c r="C18099">
        <v>13</v>
      </c>
      <c r="D18099">
        <v>84</v>
      </c>
      <c r="E18099">
        <v>103915</v>
      </c>
    </row>
    <row r="18100" spans="1:5">
      <c r="A18100" t="s">
        <v>6</v>
      </c>
      <c r="B18100">
        <v>2017</v>
      </c>
      <c r="C18100">
        <v>14</v>
      </c>
      <c r="D18100">
        <v>24</v>
      </c>
      <c r="E18100">
        <v>6764</v>
      </c>
    </row>
    <row r="18101" spans="1:5">
      <c r="A18101" t="s">
        <v>12</v>
      </c>
      <c r="B18101">
        <v>2017</v>
      </c>
      <c r="C18101">
        <v>14</v>
      </c>
      <c r="D18101">
        <v>5</v>
      </c>
      <c r="E18101">
        <v>1581</v>
      </c>
    </row>
    <row r="18102" spans="1:5">
      <c r="A18102" t="s">
        <v>13</v>
      </c>
      <c r="B18102">
        <v>2017</v>
      </c>
      <c r="C18102">
        <v>14</v>
      </c>
      <c r="D18102">
        <v>47</v>
      </c>
      <c r="E18102">
        <v>20483</v>
      </c>
    </row>
    <row r="18103" spans="1:5">
      <c r="A18103" t="s">
        <v>14</v>
      </c>
      <c r="B18103">
        <v>2017</v>
      </c>
      <c r="C18103">
        <v>14</v>
      </c>
      <c r="D18103">
        <v>9</v>
      </c>
      <c r="E18103">
        <v>3426</v>
      </c>
    </row>
    <row r="18104" spans="1:5">
      <c r="A18104" t="s">
        <v>15</v>
      </c>
      <c r="B18104">
        <v>2017</v>
      </c>
      <c r="C18104">
        <v>14</v>
      </c>
      <c r="D18104">
        <v>104</v>
      </c>
      <c r="E18104">
        <v>46499</v>
      </c>
    </row>
    <row r="18105" spans="1:5">
      <c r="A18105" t="s">
        <v>16</v>
      </c>
      <c r="B18105">
        <v>2017</v>
      </c>
      <c r="C18105">
        <v>14</v>
      </c>
      <c r="D18105">
        <v>5</v>
      </c>
      <c r="E18105">
        <v>3010</v>
      </c>
    </row>
    <row r="18106" spans="1:5">
      <c r="A18106" t="s">
        <v>17</v>
      </c>
      <c r="B18106">
        <v>2017</v>
      </c>
      <c r="C18106">
        <v>14</v>
      </c>
      <c r="D18106">
        <v>15</v>
      </c>
      <c r="E18106">
        <v>4149</v>
      </c>
    </row>
    <row r="18107" spans="1:5">
      <c r="A18107" t="s">
        <v>18</v>
      </c>
      <c r="B18107">
        <v>2017</v>
      </c>
      <c r="C18107">
        <v>14</v>
      </c>
      <c r="D18107">
        <v>13</v>
      </c>
      <c r="E18107">
        <v>2798</v>
      </c>
    </row>
    <row r="18108" spans="1:5">
      <c r="A18108" t="s">
        <v>19</v>
      </c>
      <c r="B18108">
        <v>2017</v>
      </c>
      <c r="C18108">
        <v>14</v>
      </c>
      <c r="D18108">
        <v>2</v>
      </c>
      <c r="E18108">
        <v>2956</v>
      </c>
    </row>
    <row r="18109" spans="1:5">
      <c r="A18109" t="s">
        <v>20</v>
      </c>
      <c r="B18109">
        <v>2017</v>
      </c>
      <c r="C18109">
        <v>14</v>
      </c>
      <c r="D18109">
        <v>0</v>
      </c>
      <c r="E18109">
        <v>0</v>
      </c>
    </row>
    <row r="18110" spans="1:5">
      <c r="A18110" t="s">
        <v>21</v>
      </c>
      <c r="B18110">
        <v>2017</v>
      </c>
      <c r="C18110">
        <v>14</v>
      </c>
      <c r="D18110">
        <v>54</v>
      </c>
      <c r="E18110">
        <v>51799</v>
      </c>
    </row>
    <row r="18111" spans="1:5">
      <c r="A18111" t="s">
        <v>22</v>
      </c>
      <c r="B18111">
        <v>2017</v>
      </c>
      <c r="C18111">
        <v>14</v>
      </c>
      <c r="D18111">
        <v>15</v>
      </c>
      <c r="E18111">
        <v>1335</v>
      </c>
    </row>
    <row r="18112" spans="1:5">
      <c r="A18112" t="s">
        <v>23</v>
      </c>
      <c r="B18112">
        <v>2017</v>
      </c>
      <c r="C18112">
        <v>14</v>
      </c>
      <c r="D18112">
        <v>8</v>
      </c>
      <c r="E18112">
        <v>1857</v>
      </c>
    </row>
    <row r="18113" spans="1:5">
      <c r="A18113" t="s">
        <v>24</v>
      </c>
      <c r="B18113">
        <v>2017</v>
      </c>
      <c r="C18113">
        <v>14</v>
      </c>
      <c r="D18113">
        <v>79</v>
      </c>
      <c r="E18113">
        <v>49712</v>
      </c>
    </row>
    <row r="18114" spans="1:5">
      <c r="A18114" t="s">
        <v>25</v>
      </c>
      <c r="B18114">
        <v>2017</v>
      </c>
      <c r="C18114">
        <v>14</v>
      </c>
      <c r="D18114">
        <v>25</v>
      </c>
      <c r="E18114">
        <v>5345</v>
      </c>
    </row>
    <row r="18115" spans="1:5">
      <c r="A18115" t="s">
        <v>26</v>
      </c>
      <c r="B18115">
        <v>2017</v>
      </c>
      <c r="C18115">
        <v>14</v>
      </c>
      <c r="D18115">
        <v>10</v>
      </c>
      <c r="E18115">
        <v>3810</v>
      </c>
    </row>
    <row r="18116" spans="1:5">
      <c r="A18116" t="s">
        <v>27</v>
      </c>
      <c r="B18116">
        <v>2017</v>
      </c>
      <c r="C18116">
        <v>14</v>
      </c>
      <c r="D18116">
        <v>28</v>
      </c>
      <c r="E18116">
        <v>6600</v>
      </c>
    </row>
    <row r="18117" spans="1:5">
      <c r="A18117" t="s">
        <v>28</v>
      </c>
      <c r="B18117">
        <v>2017</v>
      </c>
      <c r="C18117">
        <v>14</v>
      </c>
      <c r="D18117">
        <v>21</v>
      </c>
      <c r="E18117">
        <v>7986</v>
      </c>
    </row>
    <row r="18118" spans="1:5">
      <c r="A18118" t="s">
        <v>29</v>
      </c>
      <c r="B18118">
        <v>2017</v>
      </c>
      <c r="C18118">
        <v>14</v>
      </c>
      <c r="D18118">
        <v>103</v>
      </c>
      <c r="E18118">
        <v>51109</v>
      </c>
    </row>
    <row r="18119" spans="1:5">
      <c r="A18119" t="s">
        <v>30</v>
      </c>
      <c r="B18119">
        <v>2017</v>
      </c>
      <c r="C18119">
        <v>14</v>
      </c>
      <c r="D18119">
        <v>26</v>
      </c>
      <c r="E18119">
        <v>4644</v>
      </c>
    </row>
    <row r="18120" spans="1:5">
      <c r="A18120" t="s">
        <v>31</v>
      </c>
      <c r="B18120">
        <v>2017</v>
      </c>
      <c r="C18120">
        <v>14</v>
      </c>
      <c r="D18120">
        <v>42</v>
      </c>
      <c r="E18120">
        <v>9168</v>
      </c>
    </row>
    <row r="18121" spans="1:5">
      <c r="A18121" t="s">
        <v>32</v>
      </c>
      <c r="B18121">
        <v>2017</v>
      </c>
      <c r="C18121">
        <v>14</v>
      </c>
      <c r="D18121">
        <v>44</v>
      </c>
      <c r="E18121">
        <v>32904</v>
      </c>
    </row>
    <row r="18122" spans="1:5">
      <c r="A18122" t="s">
        <v>33</v>
      </c>
      <c r="B18122">
        <v>2017</v>
      </c>
      <c r="C18122">
        <v>14</v>
      </c>
      <c r="D18122">
        <v>73</v>
      </c>
      <c r="E18122">
        <v>22046</v>
      </c>
    </row>
    <row r="18123" spans="1:5">
      <c r="A18123" t="s">
        <v>34</v>
      </c>
      <c r="B18123">
        <v>2017</v>
      </c>
      <c r="C18123">
        <v>14</v>
      </c>
      <c r="D18123">
        <v>20</v>
      </c>
      <c r="E18123">
        <v>6448</v>
      </c>
    </row>
    <row r="18124" spans="1:5">
      <c r="A18124" t="s">
        <v>35</v>
      </c>
      <c r="B18124">
        <v>2017</v>
      </c>
      <c r="C18124">
        <v>14</v>
      </c>
      <c r="D18124">
        <v>45</v>
      </c>
      <c r="E18124">
        <v>14817</v>
      </c>
    </row>
    <row r="18125" spans="1:5">
      <c r="A18125" t="s">
        <v>36</v>
      </c>
      <c r="B18125">
        <v>2017</v>
      </c>
      <c r="C18125">
        <v>14</v>
      </c>
      <c r="D18125">
        <v>17</v>
      </c>
      <c r="E18125">
        <v>7471</v>
      </c>
    </row>
    <row r="18126" spans="1:5">
      <c r="A18126" t="s">
        <v>37</v>
      </c>
      <c r="B18126">
        <v>2017</v>
      </c>
      <c r="C18126">
        <v>14</v>
      </c>
      <c r="D18126">
        <v>9</v>
      </c>
      <c r="E18126">
        <v>3667</v>
      </c>
    </row>
    <row r="18127" spans="1:5">
      <c r="A18127" t="s">
        <v>38</v>
      </c>
      <c r="B18127">
        <v>2017</v>
      </c>
      <c r="C18127">
        <v>14</v>
      </c>
      <c r="D18127">
        <v>13</v>
      </c>
      <c r="E18127">
        <v>3043</v>
      </c>
    </row>
    <row r="18128" spans="1:5">
      <c r="A18128" t="s">
        <v>39</v>
      </c>
      <c r="B18128">
        <v>2017</v>
      </c>
      <c r="C18128">
        <v>14</v>
      </c>
      <c r="D18128">
        <v>34</v>
      </c>
      <c r="E18128">
        <v>18044</v>
      </c>
    </row>
    <row r="18129" spans="1:5">
      <c r="A18129" t="s">
        <v>40</v>
      </c>
      <c r="B18129">
        <v>2017</v>
      </c>
      <c r="C18129">
        <v>14</v>
      </c>
      <c r="D18129">
        <v>18</v>
      </c>
      <c r="E18129">
        <v>3828</v>
      </c>
    </row>
    <row r="18130" spans="1:5">
      <c r="A18130" t="s">
        <v>41</v>
      </c>
      <c r="B18130">
        <v>2017</v>
      </c>
      <c r="C18130">
        <v>14</v>
      </c>
      <c r="D18130">
        <v>31</v>
      </c>
      <c r="E18130">
        <v>16955</v>
      </c>
    </row>
    <row r="18131" spans="1:5">
      <c r="A18131" t="s">
        <v>42</v>
      </c>
      <c r="B18131">
        <v>2017</v>
      </c>
      <c r="C18131">
        <v>14</v>
      </c>
      <c r="D18131">
        <v>26</v>
      </c>
      <c r="E18131">
        <v>11059</v>
      </c>
    </row>
    <row r="18132" spans="1:5">
      <c r="A18132" t="s">
        <v>43</v>
      </c>
      <c r="B18132">
        <v>2017</v>
      </c>
      <c r="C18132">
        <v>14</v>
      </c>
      <c r="D18132">
        <v>62</v>
      </c>
      <c r="E18132">
        <v>12102</v>
      </c>
    </row>
    <row r="18133" spans="1:5">
      <c r="A18133" t="s">
        <v>44</v>
      </c>
      <c r="B18133">
        <v>2017</v>
      </c>
      <c r="C18133">
        <v>14</v>
      </c>
      <c r="D18133">
        <v>44</v>
      </c>
      <c r="E18133">
        <v>15351</v>
      </c>
    </row>
    <row r="18134" spans="1:5">
      <c r="A18134" t="s">
        <v>45</v>
      </c>
      <c r="B18134">
        <v>2017</v>
      </c>
      <c r="C18134">
        <v>14</v>
      </c>
      <c r="D18134">
        <v>7</v>
      </c>
      <c r="E18134">
        <v>1443</v>
      </c>
    </row>
    <row r="18135" spans="1:5">
      <c r="A18135" t="s">
        <v>46</v>
      </c>
      <c r="B18135">
        <v>2017</v>
      </c>
      <c r="C18135">
        <v>14</v>
      </c>
      <c r="D18135">
        <v>66</v>
      </c>
      <c r="E18135">
        <v>19933</v>
      </c>
    </row>
    <row r="18136" spans="1:5">
      <c r="A18136" t="s">
        <v>47</v>
      </c>
      <c r="B18136">
        <v>2017</v>
      </c>
      <c r="C18136">
        <v>14</v>
      </c>
      <c r="D18136">
        <v>19</v>
      </c>
      <c r="E18136">
        <v>4676</v>
      </c>
    </row>
    <row r="18137" spans="1:5">
      <c r="A18137" t="s">
        <v>48</v>
      </c>
      <c r="B18137">
        <v>2017</v>
      </c>
      <c r="C18137">
        <v>14</v>
      </c>
      <c r="D18137">
        <v>15</v>
      </c>
      <c r="E18137">
        <v>4705</v>
      </c>
    </row>
    <row r="18138" spans="1:5">
      <c r="A18138" t="s">
        <v>49</v>
      </c>
      <c r="B18138">
        <v>2017</v>
      </c>
      <c r="C18138">
        <v>14</v>
      </c>
      <c r="D18138">
        <v>53</v>
      </c>
      <c r="E18138">
        <v>13199</v>
      </c>
    </row>
    <row r="18139" spans="1:5">
      <c r="A18139" t="s">
        <v>50</v>
      </c>
      <c r="B18139">
        <v>2017</v>
      </c>
      <c r="C18139">
        <v>14</v>
      </c>
      <c r="D18139">
        <v>16</v>
      </c>
      <c r="E18139">
        <v>5230</v>
      </c>
    </row>
    <row r="18140" spans="1:5">
      <c r="A18140" t="s">
        <v>51</v>
      </c>
      <c r="B18140">
        <v>2017</v>
      </c>
      <c r="C18140">
        <v>14</v>
      </c>
      <c r="D18140">
        <v>12</v>
      </c>
      <c r="E18140">
        <v>5724</v>
      </c>
    </row>
    <row r="18141" spans="1:5">
      <c r="A18141" t="s">
        <v>52</v>
      </c>
      <c r="B18141">
        <v>2017</v>
      </c>
      <c r="C18141">
        <v>14</v>
      </c>
      <c r="D18141">
        <v>33</v>
      </c>
      <c r="E18141">
        <v>8761</v>
      </c>
    </row>
    <row r="18142" spans="1:5">
      <c r="A18142" t="s">
        <v>53</v>
      </c>
      <c r="B18142">
        <v>2017</v>
      </c>
      <c r="C18142">
        <v>14</v>
      </c>
      <c r="D18142">
        <v>53</v>
      </c>
      <c r="E18142">
        <v>10204</v>
      </c>
    </row>
    <row r="18143" spans="1:5">
      <c r="A18143" t="s">
        <v>54</v>
      </c>
      <c r="B18143">
        <v>2017</v>
      </c>
      <c r="C18143">
        <v>14</v>
      </c>
      <c r="D18143">
        <v>101</v>
      </c>
      <c r="E18143">
        <v>25875</v>
      </c>
    </row>
    <row r="18144" spans="1:5">
      <c r="A18144" t="s">
        <v>55</v>
      </c>
      <c r="B18144">
        <v>2017</v>
      </c>
      <c r="C18144">
        <v>14</v>
      </c>
      <c r="D18144">
        <v>29</v>
      </c>
      <c r="E18144">
        <v>14528</v>
      </c>
    </row>
    <row r="18145" spans="1:5">
      <c r="A18145" t="s">
        <v>56</v>
      </c>
      <c r="B18145">
        <v>2017</v>
      </c>
      <c r="C18145">
        <v>14</v>
      </c>
      <c r="D18145">
        <v>10</v>
      </c>
      <c r="E18145">
        <v>2975</v>
      </c>
    </row>
    <row r="18146" spans="1:5">
      <c r="A18146" t="s">
        <v>57</v>
      </c>
      <c r="B18146">
        <v>2017</v>
      </c>
      <c r="C18146">
        <v>14</v>
      </c>
      <c r="D18146">
        <v>148</v>
      </c>
      <c r="E18146">
        <v>98811</v>
      </c>
    </row>
    <row r="18147" spans="1:5">
      <c r="A18147" t="s">
        <v>58</v>
      </c>
      <c r="B18147">
        <v>2017</v>
      </c>
      <c r="C18147">
        <v>14</v>
      </c>
      <c r="D18147">
        <v>44</v>
      </c>
      <c r="E18147">
        <v>4150</v>
      </c>
    </row>
    <row r="18148" spans="1:5">
      <c r="A18148" t="s">
        <v>59</v>
      </c>
      <c r="B18148">
        <v>2017</v>
      </c>
      <c r="C18148">
        <v>14</v>
      </c>
      <c r="D18148">
        <v>43</v>
      </c>
      <c r="E18148">
        <v>21957</v>
      </c>
    </row>
    <row r="18149" spans="1:5">
      <c r="A18149" t="s">
        <v>60</v>
      </c>
      <c r="B18149">
        <v>2017</v>
      </c>
      <c r="C18149">
        <v>14</v>
      </c>
      <c r="D18149">
        <v>24</v>
      </c>
      <c r="E18149">
        <v>6327</v>
      </c>
    </row>
    <row r="18150" spans="1:5">
      <c r="A18150" t="s">
        <v>61</v>
      </c>
      <c r="B18150">
        <v>2017</v>
      </c>
      <c r="C18150">
        <v>14</v>
      </c>
      <c r="D18150">
        <v>21</v>
      </c>
      <c r="E18150">
        <v>3826</v>
      </c>
    </row>
    <row r="18151" spans="1:5">
      <c r="A18151" t="s">
        <v>64</v>
      </c>
      <c r="B18151">
        <v>2017</v>
      </c>
      <c r="C18151">
        <v>14</v>
      </c>
      <c r="D18151">
        <v>6</v>
      </c>
      <c r="E18151">
        <v>2724</v>
      </c>
    </row>
    <row r="18152" spans="1:5">
      <c r="A18152" t="s">
        <v>63</v>
      </c>
      <c r="B18152">
        <v>2017</v>
      </c>
      <c r="C18152">
        <v>14</v>
      </c>
      <c r="D18152">
        <v>2</v>
      </c>
      <c r="E18152">
        <v>772</v>
      </c>
    </row>
    <row r="18153" spans="1:5">
      <c r="A18153" t="s">
        <v>62</v>
      </c>
      <c r="B18153">
        <v>2017</v>
      </c>
      <c r="C18153">
        <v>14</v>
      </c>
      <c r="D18153">
        <v>81</v>
      </c>
      <c r="E18153">
        <v>105654</v>
      </c>
    </row>
    <row r="18154" spans="1:5">
      <c r="A18154" t="s">
        <v>6</v>
      </c>
      <c r="B18154">
        <v>2017</v>
      </c>
      <c r="C18154">
        <v>15</v>
      </c>
      <c r="D18154">
        <v>23</v>
      </c>
      <c r="E18154">
        <v>7245</v>
      </c>
    </row>
    <row r="18155" spans="1:5">
      <c r="A18155" t="s">
        <v>12</v>
      </c>
      <c r="B18155">
        <v>2017</v>
      </c>
      <c r="C18155">
        <v>15</v>
      </c>
      <c r="D18155">
        <v>5</v>
      </c>
      <c r="E18155">
        <v>1477</v>
      </c>
    </row>
    <row r="18156" spans="1:5">
      <c r="A18156" t="s">
        <v>13</v>
      </c>
      <c r="B18156">
        <v>2017</v>
      </c>
      <c r="C18156">
        <v>15</v>
      </c>
      <c r="D18156">
        <v>43</v>
      </c>
      <c r="E18156">
        <v>19156</v>
      </c>
    </row>
    <row r="18157" spans="1:5">
      <c r="A18157" t="s">
        <v>14</v>
      </c>
      <c r="B18157">
        <v>2017</v>
      </c>
      <c r="C18157">
        <v>15</v>
      </c>
      <c r="D18157">
        <v>9</v>
      </c>
      <c r="E18157">
        <v>3621</v>
      </c>
    </row>
    <row r="18158" spans="1:5">
      <c r="A18158" t="s">
        <v>15</v>
      </c>
      <c r="B18158">
        <v>2017</v>
      </c>
      <c r="C18158">
        <v>15</v>
      </c>
      <c r="D18158">
        <v>103</v>
      </c>
      <c r="E18158">
        <v>46745</v>
      </c>
    </row>
    <row r="18159" spans="1:5">
      <c r="A18159" t="s">
        <v>16</v>
      </c>
      <c r="B18159">
        <v>2017</v>
      </c>
      <c r="C18159">
        <v>15</v>
      </c>
      <c r="D18159">
        <v>6</v>
      </c>
      <c r="E18159">
        <v>3815</v>
      </c>
    </row>
    <row r="18160" spans="1:5">
      <c r="A18160" t="s">
        <v>17</v>
      </c>
      <c r="B18160">
        <v>2017</v>
      </c>
      <c r="C18160">
        <v>15</v>
      </c>
      <c r="D18160">
        <v>16</v>
      </c>
      <c r="E18160">
        <v>3943</v>
      </c>
    </row>
    <row r="18161" spans="1:5">
      <c r="A18161" t="s">
        <v>18</v>
      </c>
      <c r="B18161">
        <v>2017</v>
      </c>
      <c r="C18161">
        <v>15</v>
      </c>
      <c r="D18161">
        <v>13</v>
      </c>
      <c r="E18161">
        <v>2498</v>
      </c>
    </row>
    <row r="18162" spans="1:5">
      <c r="A18162" t="s">
        <v>19</v>
      </c>
      <c r="B18162">
        <v>2017</v>
      </c>
      <c r="C18162">
        <v>15</v>
      </c>
      <c r="D18162">
        <v>1</v>
      </c>
      <c r="E18162">
        <v>638</v>
      </c>
    </row>
    <row r="18163" spans="1:5">
      <c r="A18163" t="s">
        <v>20</v>
      </c>
      <c r="B18163">
        <v>2017</v>
      </c>
      <c r="C18163">
        <v>15</v>
      </c>
      <c r="D18163">
        <v>0</v>
      </c>
      <c r="E18163">
        <v>0</v>
      </c>
    </row>
    <row r="18164" spans="1:5">
      <c r="A18164" t="s">
        <v>21</v>
      </c>
      <c r="B18164">
        <v>2017</v>
      </c>
      <c r="C18164">
        <v>15</v>
      </c>
      <c r="D18164">
        <v>51</v>
      </c>
      <c r="E18164">
        <v>50014</v>
      </c>
    </row>
    <row r="18165" spans="1:5">
      <c r="A18165" t="s">
        <v>22</v>
      </c>
      <c r="B18165">
        <v>2017</v>
      </c>
      <c r="C18165">
        <v>15</v>
      </c>
      <c r="D18165">
        <v>15</v>
      </c>
      <c r="E18165">
        <v>1249</v>
      </c>
    </row>
    <row r="18166" spans="1:5">
      <c r="A18166" t="s">
        <v>23</v>
      </c>
      <c r="B18166">
        <v>2017</v>
      </c>
      <c r="C18166">
        <v>15</v>
      </c>
      <c r="D18166">
        <v>8</v>
      </c>
      <c r="E18166">
        <v>1477</v>
      </c>
    </row>
    <row r="18167" spans="1:5">
      <c r="A18167" t="s">
        <v>24</v>
      </c>
      <c r="B18167">
        <v>2017</v>
      </c>
      <c r="C18167">
        <v>15</v>
      </c>
      <c r="D18167">
        <v>75</v>
      </c>
      <c r="E18167">
        <v>47560</v>
      </c>
    </row>
    <row r="18168" spans="1:5">
      <c r="A18168" t="s">
        <v>25</v>
      </c>
      <c r="B18168">
        <v>2017</v>
      </c>
      <c r="C18168">
        <v>15</v>
      </c>
      <c r="D18168">
        <v>26</v>
      </c>
      <c r="E18168">
        <v>5954</v>
      </c>
    </row>
    <row r="18169" spans="1:5">
      <c r="A18169" t="s">
        <v>26</v>
      </c>
      <c r="B18169">
        <v>2017</v>
      </c>
      <c r="C18169">
        <v>15</v>
      </c>
      <c r="D18169">
        <v>8</v>
      </c>
      <c r="E18169">
        <v>2949</v>
      </c>
    </row>
    <row r="18170" spans="1:5">
      <c r="A18170" t="s">
        <v>27</v>
      </c>
      <c r="B18170">
        <v>2017</v>
      </c>
      <c r="C18170">
        <v>15</v>
      </c>
      <c r="D18170">
        <v>28</v>
      </c>
      <c r="E18170">
        <v>6662</v>
      </c>
    </row>
    <row r="18171" spans="1:5">
      <c r="A18171" t="s">
        <v>28</v>
      </c>
      <c r="B18171">
        <v>2017</v>
      </c>
      <c r="C18171">
        <v>15</v>
      </c>
      <c r="D18171">
        <v>21</v>
      </c>
      <c r="E18171">
        <v>8556</v>
      </c>
    </row>
    <row r="18172" spans="1:5">
      <c r="A18172" t="s">
        <v>29</v>
      </c>
      <c r="B18172">
        <v>2017</v>
      </c>
      <c r="C18172">
        <v>15</v>
      </c>
      <c r="D18172">
        <v>91</v>
      </c>
      <c r="E18172">
        <v>52742</v>
      </c>
    </row>
    <row r="18173" spans="1:5">
      <c r="A18173" t="s">
        <v>30</v>
      </c>
      <c r="B18173">
        <v>2017</v>
      </c>
      <c r="C18173">
        <v>15</v>
      </c>
      <c r="D18173">
        <v>27</v>
      </c>
      <c r="E18173">
        <v>4794</v>
      </c>
    </row>
    <row r="18174" spans="1:5">
      <c r="A18174" t="s">
        <v>31</v>
      </c>
      <c r="B18174">
        <v>2017</v>
      </c>
      <c r="C18174">
        <v>15</v>
      </c>
      <c r="D18174">
        <v>41</v>
      </c>
      <c r="E18174">
        <v>8415</v>
      </c>
    </row>
    <row r="18175" spans="1:5">
      <c r="A18175" t="s">
        <v>32</v>
      </c>
      <c r="B18175">
        <v>2017</v>
      </c>
      <c r="C18175">
        <v>15</v>
      </c>
      <c r="D18175">
        <v>43</v>
      </c>
      <c r="E18175">
        <v>30624</v>
      </c>
    </row>
    <row r="18176" spans="1:5">
      <c r="A18176" t="s">
        <v>33</v>
      </c>
      <c r="B18176">
        <v>2017</v>
      </c>
      <c r="C18176">
        <v>15</v>
      </c>
      <c r="D18176">
        <v>73</v>
      </c>
      <c r="E18176">
        <v>23873</v>
      </c>
    </row>
    <row r="18177" spans="1:5">
      <c r="A18177" t="s">
        <v>34</v>
      </c>
      <c r="B18177">
        <v>2017</v>
      </c>
      <c r="C18177">
        <v>15</v>
      </c>
      <c r="D18177">
        <v>18</v>
      </c>
      <c r="E18177">
        <v>6218</v>
      </c>
    </row>
    <row r="18178" spans="1:5">
      <c r="A18178" t="s">
        <v>35</v>
      </c>
      <c r="B18178">
        <v>2017</v>
      </c>
      <c r="C18178">
        <v>15</v>
      </c>
      <c r="D18178">
        <v>48</v>
      </c>
      <c r="E18178">
        <v>19017</v>
      </c>
    </row>
    <row r="18179" spans="1:5">
      <c r="A18179" t="s">
        <v>36</v>
      </c>
      <c r="B18179">
        <v>2017</v>
      </c>
      <c r="C18179">
        <v>15</v>
      </c>
      <c r="D18179">
        <v>16</v>
      </c>
      <c r="E18179">
        <v>7231</v>
      </c>
    </row>
    <row r="18180" spans="1:5">
      <c r="A18180" t="s">
        <v>37</v>
      </c>
      <c r="B18180">
        <v>2017</v>
      </c>
      <c r="C18180">
        <v>15</v>
      </c>
      <c r="D18180">
        <v>8</v>
      </c>
      <c r="E18180">
        <v>3478</v>
      </c>
    </row>
    <row r="18181" spans="1:5">
      <c r="A18181" t="s">
        <v>38</v>
      </c>
      <c r="B18181">
        <v>2017</v>
      </c>
      <c r="C18181">
        <v>15</v>
      </c>
      <c r="D18181">
        <v>12</v>
      </c>
      <c r="E18181">
        <v>2518</v>
      </c>
    </row>
    <row r="18182" spans="1:5">
      <c r="A18182" t="s">
        <v>39</v>
      </c>
      <c r="B18182">
        <v>2017</v>
      </c>
      <c r="C18182">
        <v>15</v>
      </c>
      <c r="D18182">
        <v>34</v>
      </c>
      <c r="E18182">
        <v>17103</v>
      </c>
    </row>
    <row r="18183" spans="1:5">
      <c r="A18183" t="s">
        <v>40</v>
      </c>
      <c r="B18183">
        <v>2017</v>
      </c>
      <c r="C18183">
        <v>15</v>
      </c>
      <c r="D18183">
        <v>17</v>
      </c>
      <c r="E18183">
        <v>3598</v>
      </c>
    </row>
    <row r="18184" spans="1:5">
      <c r="A18184" t="s">
        <v>41</v>
      </c>
      <c r="B18184">
        <v>2017</v>
      </c>
      <c r="C18184">
        <v>15</v>
      </c>
      <c r="D18184">
        <v>30</v>
      </c>
      <c r="E18184">
        <v>16647</v>
      </c>
    </row>
    <row r="18185" spans="1:5">
      <c r="A18185" t="s">
        <v>42</v>
      </c>
      <c r="B18185">
        <v>2017</v>
      </c>
      <c r="C18185">
        <v>15</v>
      </c>
      <c r="D18185">
        <v>24</v>
      </c>
      <c r="E18185">
        <v>9891</v>
      </c>
    </row>
    <row r="18186" spans="1:5">
      <c r="A18186" t="s">
        <v>43</v>
      </c>
      <c r="B18186">
        <v>2017</v>
      </c>
      <c r="C18186">
        <v>15</v>
      </c>
      <c r="D18186">
        <v>58</v>
      </c>
      <c r="E18186">
        <v>10549</v>
      </c>
    </row>
    <row r="18187" spans="1:5">
      <c r="A18187" t="s">
        <v>44</v>
      </c>
      <c r="B18187">
        <v>2017</v>
      </c>
      <c r="C18187">
        <v>15</v>
      </c>
      <c r="D18187">
        <v>44</v>
      </c>
      <c r="E18187">
        <v>12961</v>
      </c>
    </row>
    <row r="18188" spans="1:5">
      <c r="A18188" t="s">
        <v>45</v>
      </c>
      <c r="B18188">
        <v>2017</v>
      </c>
      <c r="C18188">
        <v>15</v>
      </c>
      <c r="D18188">
        <v>7</v>
      </c>
      <c r="E18188">
        <v>1518</v>
      </c>
    </row>
    <row r="18189" spans="1:5">
      <c r="A18189" t="s">
        <v>46</v>
      </c>
      <c r="B18189">
        <v>2017</v>
      </c>
      <c r="C18189">
        <v>15</v>
      </c>
      <c r="D18189">
        <v>68</v>
      </c>
      <c r="E18189">
        <v>19229</v>
      </c>
    </row>
    <row r="18190" spans="1:5">
      <c r="A18190" t="s">
        <v>47</v>
      </c>
      <c r="B18190">
        <v>2017</v>
      </c>
      <c r="C18190">
        <v>15</v>
      </c>
      <c r="D18190">
        <v>20</v>
      </c>
      <c r="E18190">
        <v>5095</v>
      </c>
    </row>
    <row r="18191" spans="1:5">
      <c r="A18191" t="s">
        <v>48</v>
      </c>
      <c r="B18191">
        <v>2017</v>
      </c>
      <c r="C18191">
        <v>15</v>
      </c>
      <c r="D18191">
        <v>16</v>
      </c>
      <c r="E18191">
        <v>5087</v>
      </c>
    </row>
    <row r="18192" spans="1:5">
      <c r="A18192" t="s">
        <v>49</v>
      </c>
      <c r="B18192">
        <v>2017</v>
      </c>
      <c r="C18192">
        <v>15</v>
      </c>
      <c r="D18192">
        <v>51</v>
      </c>
      <c r="E18192">
        <v>12048</v>
      </c>
    </row>
    <row r="18193" spans="1:5">
      <c r="A18193" t="s">
        <v>50</v>
      </c>
      <c r="B18193">
        <v>2017</v>
      </c>
      <c r="C18193">
        <v>15</v>
      </c>
      <c r="D18193">
        <v>16</v>
      </c>
      <c r="E18193">
        <v>4940</v>
      </c>
    </row>
    <row r="18194" spans="1:5">
      <c r="A18194" t="s">
        <v>51</v>
      </c>
      <c r="B18194">
        <v>2017</v>
      </c>
      <c r="C18194">
        <v>15</v>
      </c>
      <c r="D18194">
        <v>13</v>
      </c>
      <c r="E18194">
        <v>5441</v>
      </c>
    </row>
    <row r="18195" spans="1:5">
      <c r="A18195" t="s">
        <v>52</v>
      </c>
      <c r="B18195">
        <v>2017</v>
      </c>
      <c r="C18195">
        <v>15</v>
      </c>
      <c r="D18195">
        <v>32</v>
      </c>
      <c r="E18195">
        <v>8256</v>
      </c>
    </row>
    <row r="18196" spans="1:5">
      <c r="A18196" t="s">
        <v>53</v>
      </c>
      <c r="B18196">
        <v>2017</v>
      </c>
      <c r="C18196">
        <v>15</v>
      </c>
      <c r="D18196">
        <v>53</v>
      </c>
      <c r="E18196">
        <v>9065</v>
      </c>
    </row>
    <row r="18197" spans="1:5">
      <c r="A18197" t="s">
        <v>54</v>
      </c>
      <c r="B18197">
        <v>2017</v>
      </c>
      <c r="C18197">
        <v>15</v>
      </c>
      <c r="D18197">
        <v>99</v>
      </c>
      <c r="E18197">
        <v>24444</v>
      </c>
    </row>
    <row r="18198" spans="1:5">
      <c r="A18198" t="s">
        <v>55</v>
      </c>
      <c r="B18198">
        <v>2017</v>
      </c>
      <c r="C18198">
        <v>15</v>
      </c>
      <c r="D18198">
        <v>27</v>
      </c>
      <c r="E18198">
        <v>14077</v>
      </c>
    </row>
    <row r="18199" spans="1:5">
      <c r="A18199" t="s">
        <v>56</v>
      </c>
      <c r="B18199">
        <v>2017</v>
      </c>
      <c r="C18199">
        <v>15</v>
      </c>
      <c r="D18199">
        <v>10</v>
      </c>
      <c r="E18199">
        <v>2881</v>
      </c>
    </row>
    <row r="18200" spans="1:5">
      <c r="A18200" t="s">
        <v>57</v>
      </c>
      <c r="B18200">
        <v>2017</v>
      </c>
      <c r="C18200">
        <v>15</v>
      </c>
      <c r="D18200">
        <v>144</v>
      </c>
      <c r="E18200">
        <v>93019</v>
      </c>
    </row>
    <row r="18201" spans="1:5">
      <c r="A18201" t="s">
        <v>58</v>
      </c>
      <c r="B18201">
        <v>2017</v>
      </c>
      <c r="C18201">
        <v>15</v>
      </c>
      <c r="D18201">
        <v>44</v>
      </c>
      <c r="E18201">
        <v>4416</v>
      </c>
    </row>
    <row r="18202" spans="1:5">
      <c r="A18202" t="s">
        <v>59</v>
      </c>
      <c r="B18202">
        <v>2017</v>
      </c>
      <c r="C18202">
        <v>15</v>
      </c>
      <c r="D18202">
        <v>42</v>
      </c>
      <c r="E18202">
        <v>21082</v>
      </c>
    </row>
    <row r="18203" spans="1:5">
      <c r="A18203" t="s">
        <v>60</v>
      </c>
      <c r="B18203">
        <v>2017</v>
      </c>
      <c r="C18203">
        <v>15</v>
      </c>
      <c r="D18203">
        <v>24</v>
      </c>
      <c r="E18203">
        <v>5625</v>
      </c>
    </row>
    <row r="18204" spans="1:5">
      <c r="A18204" t="s">
        <v>61</v>
      </c>
      <c r="B18204">
        <v>2017</v>
      </c>
      <c r="C18204">
        <v>15</v>
      </c>
      <c r="D18204">
        <v>20</v>
      </c>
      <c r="E18204">
        <v>4077</v>
      </c>
    </row>
    <row r="18205" spans="1:5">
      <c r="A18205" t="s">
        <v>64</v>
      </c>
      <c r="B18205">
        <v>2017</v>
      </c>
      <c r="C18205">
        <v>15</v>
      </c>
      <c r="D18205">
        <v>7</v>
      </c>
      <c r="E18205">
        <v>3054</v>
      </c>
    </row>
    <row r="18206" spans="1:5">
      <c r="A18206" t="s">
        <v>63</v>
      </c>
      <c r="B18206">
        <v>2017</v>
      </c>
      <c r="C18206">
        <v>15</v>
      </c>
      <c r="D18206">
        <v>2</v>
      </c>
      <c r="E18206">
        <v>753</v>
      </c>
    </row>
    <row r="18207" spans="1:5">
      <c r="A18207" t="s">
        <v>62</v>
      </c>
      <c r="B18207">
        <v>2017</v>
      </c>
      <c r="C18207">
        <v>15</v>
      </c>
      <c r="D18207">
        <v>79</v>
      </c>
      <c r="E18207">
        <v>99749</v>
      </c>
    </row>
    <row r="18208" spans="1:5">
      <c r="A18208" t="s">
        <v>6</v>
      </c>
      <c r="B18208">
        <v>2017</v>
      </c>
      <c r="C18208">
        <v>16</v>
      </c>
      <c r="D18208">
        <v>23</v>
      </c>
      <c r="E18208">
        <v>7216</v>
      </c>
    </row>
    <row r="18209" spans="1:5">
      <c r="A18209" t="s">
        <v>12</v>
      </c>
      <c r="B18209">
        <v>2017</v>
      </c>
      <c r="C18209">
        <v>16</v>
      </c>
      <c r="D18209">
        <v>4</v>
      </c>
      <c r="E18209">
        <v>1118</v>
      </c>
    </row>
    <row r="18210" spans="1:5">
      <c r="A18210" t="s">
        <v>13</v>
      </c>
      <c r="B18210">
        <v>2017</v>
      </c>
      <c r="C18210">
        <v>16</v>
      </c>
      <c r="D18210">
        <v>50</v>
      </c>
      <c r="E18210">
        <v>22425</v>
      </c>
    </row>
    <row r="18211" spans="1:5">
      <c r="A18211" t="s">
        <v>14</v>
      </c>
      <c r="B18211">
        <v>2017</v>
      </c>
      <c r="C18211">
        <v>16</v>
      </c>
      <c r="D18211">
        <v>9</v>
      </c>
      <c r="E18211">
        <v>3397</v>
      </c>
    </row>
    <row r="18212" spans="1:5">
      <c r="A18212" t="s">
        <v>15</v>
      </c>
      <c r="B18212">
        <v>2017</v>
      </c>
      <c r="C18212">
        <v>16</v>
      </c>
      <c r="D18212">
        <v>103</v>
      </c>
      <c r="E18212">
        <v>47609</v>
      </c>
    </row>
    <row r="18213" spans="1:5">
      <c r="A18213" t="s">
        <v>16</v>
      </c>
      <c r="B18213">
        <v>2017</v>
      </c>
      <c r="C18213">
        <v>16</v>
      </c>
      <c r="D18213">
        <v>5</v>
      </c>
      <c r="E18213">
        <v>3797</v>
      </c>
    </row>
    <row r="18214" spans="1:5">
      <c r="A18214" t="s">
        <v>17</v>
      </c>
      <c r="B18214">
        <v>2017</v>
      </c>
      <c r="C18214">
        <v>16</v>
      </c>
      <c r="D18214">
        <v>14</v>
      </c>
      <c r="E18214">
        <v>4008</v>
      </c>
    </row>
    <row r="18215" spans="1:5">
      <c r="A18215" t="s">
        <v>18</v>
      </c>
      <c r="B18215">
        <v>2017</v>
      </c>
      <c r="C18215">
        <v>16</v>
      </c>
      <c r="D18215">
        <v>13</v>
      </c>
      <c r="E18215">
        <v>2697</v>
      </c>
    </row>
    <row r="18216" spans="1:5">
      <c r="A18216" t="s">
        <v>19</v>
      </c>
      <c r="B18216">
        <v>2017</v>
      </c>
      <c r="C18216">
        <v>16</v>
      </c>
      <c r="D18216">
        <v>2</v>
      </c>
      <c r="E18216">
        <v>2674</v>
      </c>
    </row>
    <row r="18217" spans="1:5">
      <c r="A18217" t="s">
        <v>20</v>
      </c>
      <c r="B18217">
        <v>2017</v>
      </c>
      <c r="C18217">
        <v>16</v>
      </c>
      <c r="D18217">
        <v>0</v>
      </c>
      <c r="E18217">
        <v>0</v>
      </c>
    </row>
    <row r="18218" spans="1:5">
      <c r="A18218" t="s">
        <v>21</v>
      </c>
      <c r="B18218">
        <v>2017</v>
      </c>
      <c r="C18218">
        <v>16</v>
      </c>
      <c r="D18218">
        <v>53</v>
      </c>
      <c r="E18218">
        <v>51857</v>
      </c>
    </row>
    <row r="18219" spans="1:5">
      <c r="A18219" t="s">
        <v>22</v>
      </c>
      <c r="B18219">
        <v>2017</v>
      </c>
      <c r="C18219">
        <v>16</v>
      </c>
      <c r="D18219">
        <v>15</v>
      </c>
      <c r="E18219">
        <v>1403</v>
      </c>
    </row>
    <row r="18220" spans="1:5">
      <c r="A18220" t="s">
        <v>23</v>
      </c>
      <c r="B18220">
        <v>2017</v>
      </c>
      <c r="C18220">
        <v>16</v>
      </c>
      <c r="D18220">
        <v>8</v>
      </c>
      <c r="E18220">
        <v>1768</v>
      </c>
    </row>
    <row r="18221" spans="1:5">
      <c r="A18221" t="s">
        <v>24</v>
      </c>
      <c r="B18221">
        <v>2017</v>
      </c>
      <c r="C18221">
        <v>16</v>
      </c>
      <c r="D18221">
        <v>74</v>
      </c>
      <c r="E18221">
        <v>48183</v>
      </c>
    </row>
    <row r="18222" spans="1:5">
      <c r="A18222" t="s">
        <v>25</v>
      </c>
      <c r="B18222">
        <v>2017</v>
      </c>
      <c r="C18222">
        <v>16</v>
      </c>
      <c r="D18222">
        <v>24</v>
      </c>
      <c r="E18222">
        <v>5837</v>
      </c>
    </row>
    <row r="18223" spans="1:5">
      <c r="A18223" t="s">
        <v>26</v>
      </c>
      <c r="B18223">
        <v>2017</v>
      </c>
      <c r="C18223">
        <v>16</v>
      </c>
      <c r="D18223">
        <v>10</v>
      </c>
      <c r="E18223">
        <v>2736</v>
      </c>
    </row>
    <row r="18224" spans="1:5">
      <c r="A18224" t="s">
        <v>27</v>
      </c>
      <c r="B18224">
        <v>2017</v>
      </c>
      <c r="C18224">
        <v>16</v>
      </c>
      <c r="D18224">
        <v>26</v>
      </c>
      <c r="E18224">
        <v>6414</v>
      </c>
    </row>
    <row r="18225" spans="1:5">
      <c r="A18225" t="s">
        <v>28</v>
      </c>
      <c r="B18225">
        <v>2017</v>
      </c>
      <c r="C18225">
        <v>16</v>
      </c>
      <c r="D18225">
        <v>18</v>
      </c>
      <c r="E18225">
        <v>8142</v>
      </c>
    </row>
    <row r="18226" spans="1:5">
      <c r="A18226" t="s">
        <v>29</v>
      </c>
      <c r="B18226">
        <v>2017</v>
      </c>
      <c r="C18226">
        <v>16</v>
      </c>
      <c r="D18226">
        <v>103</v>
      </c>
      <c r="E18226">
        <v>51077</v>
      </c>
    </row>
    <row r="18227" spans="1:5">
      <c r="A18227" t="s">
        <v>30</v>
      </c>
      <c r="B18227">
        <v>2017</v>
      </c>
      <c r="C18227">
        <v>16</v>
      </c>
      <c r="D18227">
        <v>26</v>
      </c>
      <c r="E18227">
        <v>3988</v>
      </c>
    </row>
    <row r="18228" spans="1:5">
      <c r="A18228" t="s">
        <v>31</v>
      </c>
      <c r="B18228">
        <v>2017</v>
      </c>
      <c r="C18228">
        <v>16</v>
      </c>
      <c r="D18228">
        <v>41</v>
      </c>
      <c r="E18228">
        <v>8733</v>
      </c>
    </row>
    <row r="18229" spans="1:5">
      <c r="A18229" t="s">
        <v>32</v>
      </c>
      <c r="B18229">
        <v>2017</v>
      </c>
      <c r="C18229">
        <v>16</v>
      </c>
      <c r="D18229">
        <v>44</v>
      </c>
      <c r="E18229">
        <v>23455</v>
      </c>
    </row>
    <row r="18230" spans="1:5">
      <c r="A18230" t="s">
        <v>33</v>
      </c>
      <c r="B18230">
        <v>2017</v>
      </c>
      <c r="C18230">
        <v>16</v>
      </c>
      <c r="D18230">
        <v>69</v>
      </c>
      <c r="E18230">
        <v>22547</v>
      </c>
    </row>
    <row r="18231" spans="1:5">
      <c r="A18231" t="s">
        <v>34</v>
      </c>
      <c r="B18231">
        <v>2017</v>
      </c>
      <c r="C18231">
        <v>16</v>
      </c>
      <c r="D18231">
        <v>19</v>
      </c>
      <c r="E18231">
        <v>6495</v>
      </c>
    </row>
    <row r="18232" spans="1:5">
      <c r="A18232" t="s">
        <v>35</v>
      </c>
      <c r="B18232">
        <v>2017</v>
      </c>
      <c r="C18232">
        <v>16</v>
      </c>
      <c r="D18232">
        <v>43</v>
      </c>
      <c r="E18232">
        <v>15928</v>
      </c>
    </row>
    <row r="18233" spans="1:5">
      <c r="A18233" t="s">
        <v>36</v>
      </c>
      <c r="B18233">
        <v>2017</v>
      </c>
      <c r="C18233">
        <v>16</v>
      </c>
      <c r="D18233">
        <v>17</v>
      </c>
      <c r="E18233">
        <v>7538</v>
      </c>
    </row>
    <row r="18234" spans="1:5">
      <c r="A18234" t="s">
        <v>37</v>
      </c>
      <c r="B18234">
        <v>2017</v>
      </c>
      <c r="C18234">
        <v>16</v>
      </c>
      <c r="D18234">
        <v>9</v>
      </c>
      <c r="E18234">
        <v>3575</v>
      </c>
    </row>
    <row r="18235" spans="1:5">
      <c r="A18235" t="s">
        <v>38</v>
      </c>
      <c r="B18235">
        <v>2017</v>
      </c>
      <c r="C18235">
        <v>16</v>
      </c>
      <c r="D18235">
        <v>12</v>
      </c>
      <c r="E18235">
        <v>2711</v>
      </c>
    </row>
    <row r="18236" spans="1:5">
      <c r="A18236" t="s">
        <v>39</v>
      </c>
      <c r="B18236">
        <v>2017</v>
      </c>
      <c r="C18236">
        <v>16</v>
      </c>
      <c r="D18236">
        <v>32</v>
      </c>
      <c r="E18236">
        <v>18021</v>
      </c>
    </row>
    <row r="18237" spans="1:5">
      <c r="A18237" t="s">
        <v>40</v>
      </c>
      <c r="B18237">
        <v>2017</v>
      </c>
      <c r="C18237">
        <v>16</v>
      </c>
      <c r="D18237">
        <v>18</v>
      </c>
      <c r="E18237">
        <v>3699</v>
      </c>
    </row>
    <row r="18238" spans="1:5">
      <c r="A18238" t="s">
        <v>41</v>
      </c>
      <c r="B18238">
        <v>2017</v>
      </c>
      <c r="C18238">
        <v>16</v>
      </c>
      <c r="D18238">
        <v>30</v>
      </c>
      <c r="E18238">
        <v>16288</v>
      </c>
    </row>
    <row r="18239" spans="1:5">
      <c r="A18239" t="s">
        <v>42</v>
      </c>
      <c r="B18239">
        <v>2017</v>
      </c>
      <c r="C18239">
        <v>16</v>
      </c>
      <c r="D18239">
        <v>23</v>
      </c>
      <c r="E18239">
        <v>9192</v>
      </c>
    </row>
    <row r="18240" spans="1:5">
      <c r="A18240" t="s">
        <v>43</v>
      </c>
      <c r="B18240">
        <v>2017</v>
      </c>
      <c r="C18240">
        <v>16</v>
      </c>
      <c r="D18240">
        <v>56</v>
      </c>
      <c r="E18240">
        <v>10660</v>
      </c>
    </row>
    <row r="18241" spans="1:5">
      <c r="A18241" t="s">
        <v>44</v>
      </c>
      <c r="B18241">
        <v>2017</v>
      </c>
      <c r="C18241">
        <v>16</v>
      </c>
      <c r="D18241">
        <v>43</v>
      </c>
      <c r="E18241">
        <v>13167</v>
      </c>
    </row>
    <row r="18242" spans="1:5">
      <c r="A18242" t="s">
        <v>45</v>
      </c>
      <c r="B18242">
        <v>2017</v>
      </c>
      <c r="C18242">
        <v>16</v>
      </c>
      <c r="D18242">
        <v>6</v>
      </c>
      <c r="E18242">
        <v>1268</v>
      </c>
    </row>
    <row r="18243" spans="1:5">
      <c r="A18243" t="s">
        <v>46</v>
      </c>
      <c r="B18243">
        <v>2017</v>
      </c>
      <c r="C18243">
        <v>16</v>
      </c>
      <c r="D18243">
        <v>66</v>
      </c>
      <c r="E18243">
        <v>19549</v>
      </c>
    </row>
    <row r="18244" spans="1:5">
      <c r="A18244" t="s">
        <v>47</v>
      </c>
      <c r="B18244">
        <v>2017</v>
      </c>
      <c r="C18244">
        <v>16</v>
      </c>
      <c r="D18244">
        <v>19</v>
      </c>
      <c r="E18244">
        <v>5032</v>
      </c>
    </row>
    <row r="18245" spans="1:5">
      <c r="A18245" t="s">
        <v>48</v>
      </c>
      <c r="B18245">
        <v>2017</v>
      </c>
      <c r="C18245">
        <v>16</v>
      </c>
      <c r="D18245">
        <v>16</v>
      </c>
      <c r="E18245">
        <v>5602</v>
      </c>
    </row>
    <row r="18246" spans="1:5">
      <c r="A18246" t="s">
        <v>49</v>
      </c>
      <c r="B18246">
        <v>2017</v>
      </c>
      <c r="C18246">
        <v>16</v>
      </c>
      <c r="D18246">
        <v>52</v>
      </c>
      <c r="E18246">
        <v>12723</v>
      </c>
    </row>
    <row r="18247" spans="1:5">
      <c r="A18247" t="s">
        <v>50</v>
      </c>
      <c r="B18247">
        <v>2017</v>
      </c>
      <c r="C18247">
        <v>16</v>
      </c>
      <c r="D18247">
        <v>16</v>
      </c>
      <c r="E18247">
        <v>4616</v>
      </c>
    </row>
    <row r="18248" spans="1:5">
      <c r="A18248" t="s">
        <v>51</v>
      </c>
      <c r="B18248">
        <v>2017</v>
      </c>
      <c r="C18248">
        <v>16</v>
      </c>
      <c r="D18248">
        <v>12</v>
      </c>
      <c r="E18248">
        <v>5511</v>
      </c>
    </row>
    <row r="18249" spans="1:5">
      <c r="A18249" t="s">
        <v>52</v>
      </c>
      <c r="B18249">
        <v>2017</v>
      </c>
      <c r="C18249">
        <v>16</v>
      </c>
      <c r="D18249">
        <v>33</v>
      </c>
      <c r="E18249">
        <v>8455</v>
      </c>
    </row>
    <row r="18250" spans="1:5">
      <c r="A18250" t="s">
        <v>53</v>
      </c>
      <c r="B18250">
        <v>2017</v>
      </c>
      <c r="C18250">
        <v>16</v>
      </c>
      <c r="D18250">
        <v>54</v>
      </c>
      <c r="E18250">
        <v>9552</v>
      </c>
    </row>
    <row r="18251" spans="1:5">
      <c r="A18251" t="s">
        <v>54</v>
      </c>
      <c r="B18251">
        <v>2017</v>
      </c>
      <c r="C18251">
        <v>16</v>
      </c>
      <c r="D18251">
        <v>83</v>
      </c>
      <c r="E18251">
        <v>19616</v>
      </c>
    </row>
    <row r="18252" spans="1:5">
      <c r="A18252" t="s">
        <v>55</v>
      </c>
      <c r="B18252">
        <v>2017</v>
      </c>
      <c r="C18252">
        <v>16</v>
      </c>
      <c r="D18252">
        <v>28</v>
      </c>
      <c r="E18252">
        <v>15717</v>
      </c>
    </row>
    <row r="18253" spans="1:5">
      <c r="A18253" t="s">
        <v>56</v>
      </c>
      <c r="B18253">
        <v>2017</v>
      </c>
      <c r="C18253">
        <v>16</v>
      </c>
      <c r="D18253">
        <v>9</v>
      </c>
      <c r="E18253">
        <v>2280</v>
      </c>
    </row>
    <row r="18254" spans="1:5">
      <c r="A18254" t="s">
        <v>57</v>
      </c>
      <c r="B18254">
        <v>2017</v>
      </c>
      <c r="C18254">
        <v>16</v>
      </c>
      <c r="D18254">
        <v>144</v>
      </c>
      <c r="E18254">
        <v>91233</v>
      </c>
    </row>
    <row r="18255" spans="1:5">
      <c r="A18255" t="s">
        <v>58</v>
      </c>
      <c r="B18255">
        <v>2017</v>
      </c>
      <c r="C18255">
        <v>16</v>
      </c>
      <c r="D18255">
        <v>44</v>
      </c>
      <c r="E18255">
        <v>4303</v>
      </c>
    </row>
    <row r="18256" spans="1:5">
      <c r="A18256" t="s">
        <v>59</v>
      </c>
      <c r="B18256">
        <v>2017</v>
      </c>
      <c r="C18256">
        <v>16</v>
      </c>
      <c r="D18256">
        <v>42</v>
      </c>
      <c r="E18256">
        <v>20643</v>
      </c>
    </row>
    <row r="18257" spans="1:5">
      <c r="A18257" t="s">
        <v>60</v>
      </c>
      <c r="B18257">
        <v>2017</v>
      </c>
      <c r="C18257">
        <v>16</v>
      </c>
      <c r="D18257">
        <v>24</v>
      </c>
      <c r="E18257">
        <v>3720</v>
      </c>
    </row>
    <row r="18258" spans="1:5">
      <c r="A18258" t="s">
        <v>61</v>
      </c>
      <c r="B18258">
        <v>2017</v>
      </c>
      <c r="C18258">
        <v>16</v>
      </c>
      <c r="D18258">
        <v>19</v>
      </c>
      <c r="E18258">
        <v>3904</v>
      </c>
    </row>
    <row r="18259" spans="1:5">
      <c r="A18259" t="s">
        <v>64</v>
      </c>
      <c r="B18259">
        <v>2017</v>
      </c>
      <c r="C18259">
        <v>16</v>
      </c>
      <c r="D18259">
        <v>7</v>
      </c>
      <c r="E18259">
        <v>2925</v>
      </c>
    </row>
    <row r="18260" spans="1:5">
      <c r="A18260" t="s">
        <v>63</v>
      </c>
      <c r="B18260">
        <v>2017</v>
      </c>
      <c r="C18260">
        <v>16</v>
      </c>
      <c r="D18260">
        <v>2</v>
      </c>
      <c r="E18260">
        <v>694</v>
      </c>
    </row>
    <row r="18261" spans="1:5">
      <c r="A18261" t="s">
        <v>62</v>
      </c>
      <c r="B18261">
        <v>2017</v>
      </c>
      <c r="C18261">
        <v>16</v>
      </c>
      <c r="D18261">
        <v>81</v>
      </c>
      <c r="E18261">
        <v>101903</v>
      </c>
    </row>
    <row r="18262" spans="1:5">
      <c r="A18262" t="s">
        <v>6</v>
      </c>
      <c r="B18262">
        <v>2017</v>
      </c>
      <c r="C18262">
        <v>17</v>
      </c>
      <c r="D18262">
        <v>21</v>
      </c>
      <c r="E18262">
        <v>7256</v>
      </c>
    </row>
    <row r="18263" spans="1:5">
      <c r="A18263" t="s">
        <v>12</v>
      </c>
      <c r="B18263">
        <v>2017</v>
      </c>
      <c r="C18263">
        <v>17</v>
      </c>
      <c r="D18263">
        <v>5</v>
      </c>
      <c r="E18263">
        <v>1488</v>
      </c>
    </row>
    <row r="18264" spans="1:5">
      <c r="A18264" t="s">
        <v>13</v>
      </c>
      <c r="B18264">
        <v>2017</v>
      </c>
      <c r="C18264">
        <v>17</v>
      </c>
      <c r="D18264">
        <v>42</v>
      </c>
      <c r="E18264">
        <v>14989</v>
      </c>
    </row>
    <row r="18265" spans="1:5">
      <c r="A18265" t="s">
        <v>14</v>
      </c>
      <c r="B18265">
        <v>2017</v>
      </c>
      <c r="C18265">
        <v>17</v>
      </c>
      <c r="D18265">
        <v>9</v>
      </c>
      <c r="E18265">
        <v>3435</v>
      </c>
    </row>
    <row r="18266" spans="1:5">
      <c r="A18266" t="s">
        <v>15</v>
      </c>
      <c r="B18266">
        <v>2017</v>
      </c>
      <c r="C18266">
        <v>17</v>
      </c>
      <c r="D18266">
        <v>103</v>
      </c>
      <c r="E18266">
        <v>47960</v>
      </c>
    </row>
    <row r="18267" spans="1:5">
      <c r="A18267" t="s">
        <v>16</v>
      </c>
      <c r="B18267">
        <v>2017</v>
      </c>
      <c r="C18267">
        <v>17</v>
      </c>
      <c r="D18267">
        <v>5</v>
      </c>
      <c r="E18267">
        <v>3860</v>
      </c>
    </row>
    <row r="18268" spans="1:5">
      <c r="A18268" t="s">
        <v>17</v>
      </c>
      <c r="B18268">
        <v>2017</v>
      </c>
      <c r="C18268">
        <v>17</v>
      </c>
      <c r="D18268">
        <v>15</v>
      </c>
      <c r="E18268">
        <v>4351</v>
      </c>
    </row>
    <row r="18269" spans="1:5">
      <c r="A18269" t="s">
        <v>18</v>
      </c>
      <c r="B18269">
        <v>2017</v>
      </c>
      <c r="C18269">
        <v>17</v>
      </c>
      <c r="D18269">
        <v>13</v>
      </c>
      <c r="E18269">
        <v>2732</v>
      </c>
    </row>
    <row r="18270" spans="1:5">
      <c r="A18270" t="s">
        <v>19</v>
      </c>
      <c r="B18270">
        <v>2017</v>
      </c>
      <c r="C18270">
        <v>17</v>
      </c>
      <c r="D18270">
        <v>1</v>
      </c>
      <c r="E18270">
        <v>557</v>
      </c>
    </row>
    <row r="18271" spans="1:5">
      <c r="A18271" t="s">
        <v>20</v>
      </c>
      <c r="B18271">
        <v>2017</v>
      </c>
      <c r="C18271">
        <v>17</v>
      </c>
      <c r="D18271">
        <v>0</v>
      </c>
      <c r="E18271">
        <v>0</v>
      </c>
    </row>
    <row r="18272" spans="1:5">
      <c r="A18272" t="s">
        <v>21</v>
      </c>
      <c r="B18272">
        <v>2017</v>
      </c>
      <c r="C18272">
        <v>17</v>
      </c>
      <c r="D18272">
        <v>51</v>
      </c>
      <c r="E18272">
        <v>53585</v>
      </c>
    </row>
    <row r="18273" spans="1:5">
      <c r="A18273" t="s">
        <v>22</v>
      </c>
      <c r="B18273">
        <v>2017</v>
      </c>
      <c r="C18273">
        <v>17</v>
      </c>
      <c r="D18273">
        <v>14</v>
      </c>
      <c r="E18273">
        <v>1204</v>
      </c>
    </row>
    <row r="18274" spans="1:5">
      <c r="A18274" t="s">
        <v>23</v>
      </c>
      <c r="B18274">
        <v>2017</v>
      </c>
      <c r="C18274">
        <v>17</v>
      </c>
      <c r="D18274">
        <v>7</v>
      </c>
      <c r="E18274">
        <v>1784</v>
      </c>
    </row>
    <row r="18275" spans="1:5">
      <c r="A18275" t="s">
        <v>24</v>
      </c>
      <c r="B18275">
        <v>2017</v>
      </c>
      <c r="C18275">
        <v>17</v>
      </c>
      <c r="D18275">
        <v>77</v>
      </c>
      <c r="E18275">
        <v>48483</v>
      </c>
    </row>
    <row r="18276" spans="1:5">
      <c r="A18276" t="s">
        <v>25</v>
      </c>
      <c r="B18276">
        <v>2017</v>
      </c>
      <c r="C18276">
        <v>17</v>
      </c>
      <c r="D18276">
        <v>25</v>
      </c>
      <c r="E18276">
        <v>6042</v>
      </c>
    </row>
    <row r="18277" spans="1:5">
      <c r="A18277" t="s">
        <v>26</v>
      </c>
      <c r="B18277">
        <v>2017</v>
      </c>
      <c r="C18277">
        <v>17</v>
      </c>
      <c r="D18277">
        <v>8</v>
      </c>
      <c r="E18277">
        <v>3032</v>
      </c>
    </row>
    <row r="18278" spans="1:5">
      <c r="A18278" t="s">
        <v>27</v>
      </c>
      <c r="B18278">
        <v>2017</v>
      </c>
      <c r="C18278">
        <v>17</v>
      </c>
      <c r="D18278">
        <v>26</v>
      </c>
      <c r="E18278">
        <v>6489</v>
      </c>
    </row>
    <row r="18279" spans="1:5">
      <c r="A18279" t="s">
        <v>28</v>
      </c>
      <c r="B18279">
        <v>2017</v>
      </c>
      <c r="C18279">
        <v>17</v>
      </c>
      <c r="D18279">
        <v>20</v>
      </c>
      <c r="E18279">
        <v>8546</v>
      </c>
    </row>
    <row r="18280" spans="1:5">
      <c r="A18280" t="s">
        <v>29</v>
      </c>
      <c r="B18280">
        <v>2017</v>
      </c>
      <c r="C18280">
        <v>17</v>
      </c>
      <c r="D18280">
        <v>102</v>
      </c>
      <c r="E18280">
        <v>53658</v>
      </c>
    </row>
    <row r="18281" spans="1:5">
      <c r="A18281" t="s">
        <v>30</v>
      </c>
      <c r="B18281">
        <v>2017</v>
      </c>
      <c r="C18281">
        <v>17</v>
      </c>
      <c r="D18281">
        <v>26</v>
      </c>
      <c r="E18281">
        <v>4144</v>
      </c>
    </row>
    <row r="18282" spans="1:5">
      <c r="A18282" t="s">
        <v>31</v>
      </c>
      <c r="B18282">
        <v>2017</v>
      </c>
      <c r="C18282">
        <v>17</v>
      </c>
      <c r="D18282">
        <v>41</v>
      </c>
      <c r="E18282">
        <v>8795</v>
      </c>
    </row>
    <row r="18283" spans="1:5">
      <c r="A18283" t="s">
        <v>32</v>
      </c>
      <c r="B18283">
        <v>2017</v>
      </c>
      <c r="C18283">
        <v>17</v>
      </c>
      <c r="D18283">
        <v>39</v>
      </c>
      <c r="E18283">
        <v>27676</v>
      </c>
    </row>
    <row r="18284" spans="1:5">
      <c r="A18284" t="s">
        <v>33</v>
      </c>
      <c r="B18284">
        <v>2017</v>
      </c>
      <c r="C18284">
        <v>17</v>
      </c>
      <c r="D18284">
        <v>73</v>
      </c>
      <c r="E18284">
        <v>24332</v>
      </c>
    </row>
    <row r="18285" spans="1:5">
      <c r="A18285" t="s">
        <v>34</v>
      </c>
      <c r="B18285">
        <v>2017</v>
      </c>
      <c r="C18285">
        <v>17</v>
      </c>
      <c r="D18285">
        <v>20</v>
      </c>
      <c r="E18285">
        <v>7217</v>
      </c>
    </row>
    <row r="18286" spans="1:5">
      <c r="A18286" t="s">
        <v>35</v>
      </c>
      <c r="B18286">
        <v>2017</v>
      </c>
      <c r="C18286">
        <v>17</v>
      </c>
      <c r="D18286">
        <v>47</v>
      </c>
      <c r="E18286">
        <v>18662</v>
      </c>
    </row>
    <row r="18287" spans="1:5">
      <c r="A18287" t="s">
        <v>36</v>
      </c>
      <c r="B18287">
        <v>2017</v>
      </c>
      <c r="C18287">
        <v>17</v>
      </c>
      <c r="D18287">
        <v>17</v>
      </c>
      <c r="E18287">
        <v>7541</v>
      </c>
    </row>
    <row r="18288" spans="1:5">
      <c r="A18288" t="s">
        <v>37</v>
      </c>
      <c r="B18288">
        <v>2017</v>
      </c>
      <c r="C18288">
        <v>17</v>
      </c>
      <c r="D18288">
        <v>7</v>
      </c>
      <c r="E18288">
        <v>2066</v>
      </c>
    </row>
    <row r="18289" spans="1:5">
      <c r="A18289" t="s">
        <v>38</v>
      </c>
      <c r="B18289">
        <v>2017</v>
      </c>
      <c r="C18289">
        <v>17</v>
      </c>
      <c r="D18289">
        <v>11</v>
      </c>
      <c r="E18289">
        <v>2293</v>
      </c>
    </row>
    <row r="18290" spans="1:5">
      <c r="A18290" t="s">
        <v>39</v>
      </c>
      <c r="B18290">
        <v>2017</v>
      </c>
      <c r="C18290">
        <v>17</v>
      </c>
      <c r="D18290">
        <v>35</v>
      </c>
      <c r="E18290">
        <v>20379</v>
      </c>
    </row>
    <row r="18291" spans="1:5">
      <c r="A18291" t="s">
        <v>40</v>
      </c>
      <c r="B18291">
        <v>2017</v>
      </c>
      <c r="C18291">
        <v>17</v>
      </c>
      <c r="D18291">
        <v>18</v>
      </c>
      <c r="E18291">
        <v>3515</v>
      </c>
    </row>
    <row r="18292" spans="1:5">
      <c r="A18292" t="s">
        <v>41</v>
      </c>
      <c r="B18292">
        <v>2017</v>
      </c>
      <c r="C18292">
        <v>17</v>
      </c>
      <c r="D18292">
        <v>31</v>
      </c>
      <c r="E18292">
        <v>16856</v>
      </c>
    </row>
    <row r="18293" spans="1:5">
      <c r="A18293" t="s">
        <v>42</v>
      </c>
      <c r="B18293">
        <v>2017</v>
      </c>
      <c r="C18293">
        <v>17</v>
      </c>
      <c r="D18293">
        <v>25</v>
      </c>
      <c r="E18293">
        <v>10995</v>
      </c>
    </row>
    <row r="18294" spans="1:5">
      <c r="A18294" t="s">
        <v>43</v>
      </c>
      <c r="B18294">
        <v>2017</v>
      </c>
      <c r="C18294">
        <v>17</v>
      </c>
      <c r="D18294">
        <v>57</v>
      </c>
      <c r="E18294">
        <v>10994</v>
      </c>
    </row>
    <row r="18295" spans="1:5">
      <c r="A18295" t="s">
        <v>44</v>
      </c>
      <c r="B18295">
        <v>2017</v>
      </c>
      <c r="C18295">
        <v>17</v>
      </c>
      <c r="D18295">
        <v>39</v>
      </c>
      <c r="E18295">
        <v>13199</v>
      </c>
    </row>
    <row r="18296" spans="1:5">
      <c r="A18296" t="s">
        <v>45</v>
      </c>
      <c r="B18296">
        <v>2017</v>
      </c>
      <c r="C18296">
        <v>17</v>
      </c>
      <c r="D18296">
        <v>8</v>
      </c>
      <c r="E18296">
        <v>1798</v>
      </c>
    </row>
    <row r="18297" spans="1:5">
      <c r="A18297" t="s">
        <v>46</v>
      </c>
      <c r="B18297">
        <v>2017</v>
      </c>
      <c r="C18297">
        <v>17</v>
      </c>
      <c r="D18297">
        <v>62</v>
      </c>
      <c r="E18297">
        <v>19039</v>
      </c>
    </row>
    <row r="18298" spans="1:5">
      <c r="A18298" t="s">
        <v>47</v>
      </c>
      <c r="B18298">
        <v>2017</v>
      </c>
      <c r="C18298">
        <v>17</v>
      </c>
      <c r="D18298">
        <v>21</v>
      </c>
      <c r="E18298">
        <v>5249</v>
      </c>
    </row>
    <row r="18299" spans="1:5">
      <c r="A18299" t="s">
        <v>48</v>
      </c>
      <c r="B18299">
        <v>2017</v>
      </c>
      <c r="C18299">
        <v>17</v>
      </c>
      <c r="D18299">
        <v>13</v>
      </c>
      <c r="E18299">
        <v>4648</v>
      </c>
    </row>
    <row r="18300" spans="1:5">
      <c r="A18300" t="s">
        <v>49</v>
      </c>
      <c r="B18300">
        <v>2017</v>
      </c>
      <c r="C18300">
        <v>17</v>
      </c>
      <c r="D18300">
        <v>53</v>
      </c>
      <c r="E18300">
        <v>13578</v>
      </c>
    </row>
    <row r="18301" spans="1:5">
      <c r="A18301" t="s">
        <v>50</v>
      </c>
      <c r="B18301">
        <v>2017</v>
      </c>
      <c r="C18301">
        <v>17</v>
      </c>
      <c r="D18301">
        <v>16</v>
      </c>
      <c r="E18301">
        <v>4373</v>
      </c>
    </row>
    <row r="18302" spans="1:5">
      <c r="A18302" t="s">
        <v>51</v>
      </c>
      <c r="B18302">
        <v>2017</v>
      </c>
      <c r="C18302">
        <v>17</v>
      </c>
      <c r="D18302">
        <v>13</v>
      </c>
      <c r="E18302">
        <v>5882</v>
      </c>
    </row>
    <row r="18303" spans="1:5">
      <c r="A18303" t="s">
        <v>52</v>
      </c>
      <c r="B18303">
        <v>2017</v>
      </c>
      <c r="C18303">
        <v>17</v>
      </c>
      <c r="D18303">
        <v>32</v>
      </c>
      <c r="E18303">
        <v>8293</v>
      </c>
    </row>
    <row r="18304" spans="1:5">
      <c r="A18304" t="s">
        <v>53</v>
      </c>
      <c r="B18304">
        <v>2017</v>
      </c>
      <c r="C18304">
        <v>17</v>
      </c>
      <c r="D18304">
        <v>56</v>
      </c>
      <c r="E18304">
        <v>10108</v>
      </c>
    </row>
    <row r="18305" spans="1:5">
      <c r="A18305" t="s">
        <v>54</v>
      </c>
      <c r="B18305">
        <v>2017</v>
      </c>
      <c r="C18305">
        <v>17</v>
      </c>
      <c r="D18305">
        <v>101</v>
      </c>
      <c r="E18305">
        <v>27263</v>
      </c>
    </row>
    <row r="18306" spans="1:5">
      <c r="A18306" t="s">
        <v>55</v>
      </c>
      <c r="B18306">
        <v>2017</v>
      </c>
      <c r="C18306">
        <v>17</v>
      </c>
      <c r="D18306">
        <v>27</v>
      </c>
      <c r="E18306">
        <v>14461</v>
      </c>
    </row>
    <row r="18307" spans="1:5">
      <c r="A18307" t="s">
        <v>56</v>
      </c>
      <c r="B18307">
        <v>2017</v>
      </c>
      <c r="C18307">
        <v>17</v>
      </c>
      <c r="D18307">
        <v>8</v>
      </c>
      <c r="E18307">
        <v>2331</v>
      </c>
    </row>
    <row r="18308" spans="1:5">
      <c r="A18308" t="s">
        <v>57</v>
      </c>
      <c r="B18308">
        <v>2017</v>
      </c>
      <c r="C18308">
        <v>17</v>
      </c>
      <c r="D18308">
        <v>140</v>
      </c>
      <c r="E18308">
        <v>90418</v>
      </c>
    </row>
    <row r="18309" spans="1:5">
      <c r="A18309" t="s">
        <v>58</v>
      </c>
      <c r="B18309">
        <v>2017</v>
      </c>
      <c r="C18309">
        <v>17</v>
      </c>
      <c r="D18309">
        <v>44</v>
      </c>
      <c r="E18309">
        <v>4566</v>
      </c>
    </row>
    <row r="18310" spans="1:5">
      <c r="A18310" t="s">
        <v>59</v>
      </c>
      <c r="B18310">
        <v>2017</v>
      </c>
      <c r="C18310">
        <v>17</v>
      </c>
      <c r="D18310">
        <v>38</v>
      </c>
      <c r="E18310">
        <v>20160</v>
      </c>
    </row>
    <row r="18311" spans="1:5">
      <c r="A18311" t="s">
        <v>60</v>
      </c>
      <c r="B18311">
        <v>2017</v>
      </c>
      <c r="C18311">
        <v>17</v>
      </c>
      <c r="D18311">
        <v>23</v>
      </c>
      <c r="E18311">
        <v>3723</v>
      </c>
    </row>
    <row r="18312" spans="1:5">
      <c r="A18312" t="s">
        <v>61</v>
      </c>
      <c r="B18312">
        <v>2017</v>
      </c>
      <c r="C18312">
        <v>17</v>
      </c>
      <c r="D18312">
        <v>20</v>
      </c>
      <c r="E18312">
        <v>3953</v>
      </c>
    </row>
    <row r="18313" spans="1:5">
      <c r="A18313" t="s">
        <v>64</v>
      </c>
      <c r="B18313">
        <v>2017</v>
      </c>
      <c r="C18313">
        <v>17</v>
      </c>
      <c r="D18313">
        <v>6</v>
      </c>
      <c r="E18313">
        <v>2077</v>
      </c>
    </row>
    <row r="18314" spans="1:5">
      <c r="A18314" t="s">
        <v>63</v>
      </c>
      <c r="B18314">
        <v>2017</v>
      </c>
      <c r="C18314">
        <v>17</v>
      </c>
      <c r="D18314">
        <v>2</v>
      </c>
      <c r="E18314">
        <v>689</v>
      </c>
    </row>
    <row r="18315" spans="1:5">
      <c r="A18315" t="s">
        <v>62</v>
      </c>
      <c r="B18315">
        <v>2017</v>
      </c>
      <c r="C18315">
        <v>17</v>
      </c>
      <c r="D18315">
        <v>82</v>
      </c>
      <c r="E18315">
        <v>102885</v>
      </c>
    </row>
    <row r="18316" spans="1:5">
      <c r="A18316" t="s">
        <v>6</v>
      </c>
      <c r="B18316">
        <v>2017</v>
      </c>
      <c r="C18316">
        <v>18</v>
      </c>
      <c r="D18316">
        <v>23</v>
      </c>
      <c r="E18316">
        <v>7131</v>
      </c>
    </row>
    <row r="18317" spans="1:5">
      <c r="A18317" t="s">
        <v>12</v>
      </c>
      <c r="B18317">
        <v>2017</v>
      </c>
      <c r="C18317">
        <v>18</v>
      </c>
      <c r="D18317">
        <v>5</v>
      </c>
      <c r="E18317">
        <v>1490</v>
      </c>
    </row>
    <row r="18318" spans="1:5">
      <c r="A18318" t="s">
        <v>13</v>
      </c>
      <c r="B18318">
        <v>2017</v>
      </c>
      <c r="C18318">
        <v>18</v>
      </c>
      <c r="D18318">
        <v>49</v>
      </c>
      <c r="E18318">
        <v>21527</v>
      </c>
    </row>
    <row r="18319" spans="1:5">
      <c r="A18319" t="s">
        <v>14</v>
      </c>
      <c r="B18319">
        <v>2017</v>
      </c>
      <c r="C18319">
        <v>18</v>
      </c>
      <c r="D18319">
        <v>9</v>
      </c>
      <c r="E18319">
        <v>3460</v>
      </c>
    </row>
    <row r="18320" spans="1:5">
      <c r="A18320" t="s">
        <v>15</v>
      </c>
      <c r="B18320">
        <v>2017</v>
      </c>
      <c r="C18320">
        <v>18</v>
      </c>
      <c r="D18320">
        <v>92</v>
      </c>
      <c r="E18320">
        <v>45091</v>
      </c>
    </row>
    <row r="18321" spans="1:5">
      <c r="A18321" t="s">
        <v>16</v>
      </c>
      <c r="B18321">
        <v>2017</v>
      </c>
      <c r="C18321">
        <v>18</v>
      </c>
      <c r="D18321">
        <v>6</v>
      </c>
      <c r="E18321">
        <v>2920</v>
      </c>
    </row>
    <row r="18322" spans="1:5">
      <c r="A18322" t="s">
        <v>17</v>
      </c>
      <c r="B18322">
        <v>2017</v>
      </c>
      <c r="C18322">
        <v>18</v>
      </c>
      <c r="D18322">
        <v>15</v>
      </c>
      <c r="E18322">
        <v>3844</v>
      </c>
    </row>
    <row r="18323" spans="1:5">
      <c r="A18323" t="s">
        <v>18</v>
      </c>
      <c r="B18323">
        <v>2017</v>
      </c>
      <c r="C18323">
        <v>18</v>
      </c>
      <c r="D18323">
        <v>13</v>
      </c>
      <c r="E18323">
        <v>2844</v>
      </c>
    </row>
    <row r="18324" spans="1:5">
      <c r="A18324" t="s">
        <v>19</v>
      </c>
      <c r="B18324">
        <v>2017</v>
      </c>
      <c r="C18324">
        <v>18</v>
      </c>
      <c r="D18324">
        <v>2</v>
      </c>
      <c r="E18324">
        <v>2818</v>
      </c>
    </row>
    <row r="18325" spans="1:5">
      <c r="A18325" t="s">
        <v>20</v>
      </c>
      <c r="B18325">
        <v>2017</v>
      </c>
      <c r="C18325">
        <v>18</v>
      </c>
      <c r="D18325">
        <v>0</v>
      </c>
      <c r="E18325">
        <v>0</v>
      </c>
    </row>
    <row r="18326" spans="1:5">
      <c r="A18326" t="s">
        <v>21</v>
      </c>
      <c r="B18326">
        <v>2017</v>
      </c>
      <c r="C18326">
        <v>18</v>
      </c>
      <c r="D18326">
        <v>53</v>
      </c>
      <c r="E18326">
        <v>53092</v>
      </c>
    </row>
    <row r="18327" spans="1:5">
      <c r="A18327" t="s">
        <v>22</v>
      </c>
      <c r="B18327">
        <v>2017</v>
      </c>
      <c r="C18327">
        <v>18</v>
      </c>
      <c r="D18327">
        <v>12</v>
      </c>
      <c r="E18327">
        <v>1051</v>
      </c>
    </row>
    <row r="18328" spans="1:5">
      <c r="A18328" t="s">
        <v>23</v>
      </c>
      <c r="B18328">
        <v>2017</v>
      </c>
      <c r="C18328">
        <v>18</v>
      </c>
      <c r="D18328">
        <v>5</v>
      </c>
      <c r="E18328">
        <v>1392</v>
      </c>
    </row>
    <row r="18329" spans="1:5">
      <c r="A18329" t="s">
        <v>24</v>
      </c>
      <c r="B18329">
        <v>2017</v>
      </c>
      <c r="C18329">
        <v>18</v>
      </c>
      <c r="D18329">
        <v>75</v>
      </c>
      <c r="E18329">
        <v>47323</v>
      </c>
    </row>
    <row r="18330" spans="1:5">
      <c r="A18330" t="s">
        <v>25</v>
      </c>
      <c r="B18330">
        <v>2017</v>
      </c>
      <c r="C18330">
        <v>18</v>
      </c>
      <c r="D18330">
        <v>25</v>
      </c>
      <c r="E18330">
        <v>5731</v>
      </c>
    </row>
    <row r="18331" spans="1:5">
      <c r="A18331" t="s">
        <v>26</v>
      </c>
      <c r="B18331">
        <v>2017</v>
      </c>
      <c r="C18331">
        <v>18</v>
      </c>
      <c r="D18331">
        <v>7</v>
      </c>
      <c r="E18331">
        <v>2746</v>
      </c>
    </row>
    <row r="18332" spans="1:5">
      <c r="A18332" t="s">
        <v>27</v>
      </c>
      <c r="B18332">
        <v>2017</v>
      </c>
      <c r="C18332">
        <v>18</v>
      </c>
      <c r="D18332">
        <v>24</v>
      </c>
      <c r="E18332">
        <v>5464</v>
      </c>
    </row>
    <row r="18333" spans="1:5">
      <c r="A18333" t="s">
        <v>28</v>
      </c>
      <c r="B18333">
        <v>2017</v>
      </c>
      <c r="C18333">
        <v>18</v>
      </c>
      <c r="D18333">
        <v>16</v>
      </c>
      <c r="E18333">
        <v>7481</v>
      </c>
    </row>
    <row r="18334" spans="1:5">
      <c r="A18334" t="s">
        <v>29</v>
      </c>
      <c r="B18334">
        <v>2017</v>
      </c>
      <c r="C18334">
        <v>18</v>
      </c>
      <c r="D18334">
        <v>101</v>
      </c>
      <c r="E18334">
        <v>47424</v>
      </c>
    </row>
    <row r="18335" spans="1:5">
      <c r="A18335" t="s">
        <v>30</v>
      </c>
      <c r="B18335">
        <v>2017</v>
      </c>
      <c r="C18335">
        <v>18</v>
      </c>
      <c r="D18335">
        <v>25</v>
      </c>
      <c r="E18335">
        <v>4313</v>
      </c>
    </row>
    <row r="18336" spans="1:5">
      <c r="A18336" t="s">
        <v>31</v>
      </c>
      <c r="B18336">
        <v>2017</v>
      </c>
      <c r="C18336">
        <v>18</v>
      </c>
      <c r="D18336">
        <v>40</v>
      </c>
      <c r="E18336">
        <v>8282</v>
      </c>
    </row>
    <row r="18337" spans="1:5">
      <c r="A18337" t="s">
        <v>32</v>
      </c>
      <c r="B18337">
        <v>2017</v>
      </c>
      <c r="C18337">
        <v>18</v>
      </c>
      <c r="D18337">
        <v>39</v>
      </c>
      <c r="E18337">
        <v>28102</v>
      </c>
    </row>
    <row r="18338" spans="1:5">
      <c r="A18338" t="s">
        <v>33</v>
      </c>
      <c r="B18338">
        <v>2017</v>
      </c>
      <c r="C18338">
        <v>18</v>
      </c>
      <c r="D18338">
        <v>72</v>
      </c>
      <c r="E18338">
        <v>22922</v>
      </c>
    </row>
    <row r="18339" spans="1:5">
      <c r="A18339" t="s">
        <v>34</v>
      </c>
      <c r="B18339">
        <v>2017</v>
      </c>
      <c r="C18339">
        <v>18</v>
      </c>
      <c r="D18339">
        <v>21</v>
      </c>
      <c r="E18339">
        <v>7266</v>
      </c>
    </row>
    <row r="18340" spans="1:5">
      <c r="A18340" t="s">
        <v>35</v>
      </c>
      <c r="B18340">
        <v>2017</v>
      </c>
      <c r="C18340">
        <v>18</v>
      </c>
      <c r="D18340">
        <v>49</v>
      </c>
      <c r="E18340">
        <v>17998</v>
      </c>
    </row>
    <row r="18341" spans="1:5">
      <c r="A18341" t="s">
        <v>36</v>
      </c>
      <c r="B18341">
        <v>2017</v>
      </c>
      <c r="C18341">
        <v>18</v>
      </c>
      <c r="D18341">
        <v>18</v>
      </c>
      <c r="E18341">
        <v>7052</v>
      </c>
    </row>
    <row r="18342" spans="1:5">
      <c r="A18342" t="s">
        <v>37</v>
      </c>
      <c r="B18342">
        <v>2017</v>
      </c>
      <c r="C18342">
        <v>18</v>
      </c>
      <c r="D18342">
        <v>9</v>
      </c>
      <c r="E18342">
        <v>3641</v>
      </c>
    </row>
    <row r="18343" spans="1:5">
      <c r="A18343" t="s">
        <v>38</v>
      </c>
      <c r="B18343">
        <v>2017</v>
      </c>
      <c r="C18343">
        <v>18</v>
      </c>
      <c r="D18343">
        <v>11</v>
      </c>
      <c r="E18343">
        <v>2251</v>
      </c>
    </row>
    <row r="18344" spans="1:5">
      <c r="A18344" t="s">
        <v>39</v>
      </c>
      <c r="B18344">
        <v>2017</v>
      </c>
      <c r="C18344">
        <v>18</v>
      </c>
      <c r="D18344">
        <v>33</v>
      </c>
      <c r="E18344">
        <v>18459</v>
      </c>
    </row>
    <row r="18345" spans="1:5">
      <c r="A18345" t="s">
        <v>40</v>
      </c>
      <c r="B18345">
        <v>2017</v>
      </c>
      <c r="C18345">
        <v>18</v>
      </c>
      <c r="D18345">
        <v>18</v>
      </c>
      <c r="E18345">
        <v>3555</v>
      </c>
    </row>
    <row r="18346" spans="1:5">
      <c r="A18346" t="s">
        <v>41</v>
      </c>
      <c r="B18346">
        <v>2017</v>
      </c>
      <c r="C18346">
        <v>18</v>
      </c>
      <c r="D18346">
        <v>30</v>
      </c>
      <c r="E18346">
        <v>16923</v>
      </c>
    </row>
    <row r="18347" spans="1:5">
      <c r="A18347" t="s">
        <v>42</v>
      </c>
      <c r="B18347">
        <v>2017</v>
      </c>
      <c r="C18347">
        <v>18</v>
      </c>
      <c r="D18347">
        <v>23</v>
      </c>
      <c r="E18347">
        <v>9916</v>
      </c>
    </row>
    <row r="18348" spans="1:5">
      <c r="A18348" t="s">
        <v>43</v>
      </c>
      <c r="B18348">
        <v>2017</v>
      </c>
      <c r="C18348">
        <v>18</v>
      </c>
      <c r="D18348">
        <v>56</v>
      </c>
      <c r="E18348">
        <v>11275</v>
      </c>
    </row>
    <row r="18349" spans="1:5">
      <c r="A18349" t="s">
        <v>44</v>
      </c>
      <c r="B18349">
        <v>2017</v>
      </c>
      <c r="C18349">
        <v>18</v>
      </c>
      <c r="D18349">
        <v>37</v>
      </c>
      <c r="E18349">
        <v>12541</v>
      </c>
    </row>
    <row r="18350" spans="1:5">
      <c r="A18350" t="s">
        <v>45</v>
      </c>
      <c r="B18350">
        <v>2017</v>
      </c>
      <c r="C18350">
        <v>18</v>
      </c>
      <c r="D18350">
        <v>8</v>
      </c>
      <c r="E18350">
        <v>1403</v>
      </c>
    </row>
    <row r="18351" spans="1:5">
      <c r="A18351" t="s">
        <v>46</v>
      </c>
      <c r="B18351">
        <v>2017</v>
      </c>
      <c r="C18351">
        <v>18</v>
      </c>
      <c r="D18351">
        <v>63</v>
      </c>
      <c r="E18351">
        <v>17677</v>
      </c>
    </row>
    <row r="18352" spans="1:5">
      <c r="A18352" t="s">
        <v>47</v>
      </c>
      <c r="B18352">
        <v>2017</v>
      </c>
      <c r="C18352">
        <v>18</v>
      </c>
      <c r="D18352">
        <v>21</v>
      </c>
      <c r="E18352">
        <v>5581</v>
      </c>
    </row>
    <row r="18353" spans="1:5">
      <c r="A18353" t="s">
        <v>48</v>
      </c>
      <c r="B18353">
        <v>2017</v>
      </c>
      <c r="C18353">
        <v>18</v>
      </c>
      <c r="D18353">
        <v>15</v>
      </c>
      <c r="E18353">
        <v>4988</v>
      </c>
    </row>
    <row r="18354" spans="1:5">
      <c r="A18354" t="s">
        <v>49</v>
      </c>
      <c r="B18354">
        <v>2017</v>
      </c>
      <c r="C18354">
        <v>18</v>
      </c>
      <c r="D18354">
        <v>52</v>
      </c>
      <c r="E18354">
        <v>13393</v>
      </c>
    </row>
    <row r="18355" spans="1:5">
      <c r="A18355" t="s">
        <v>50</v>
      </c>
      <c r="B18355">
        <v>2017</v>
      </c>
      <c r="C18355">
        <v>18</v>
      </c>
      <c r="D18355">
        <v>16</v>
      </c>
      <c r="E18355">
        <v>4409</v>
      </c>
    </row>
    <row r="18356" spans="1:5">
      <c r="A18356" t="s">
        <v>51</v>
      </c>
      <c r="B18356">
        <v>2017</v>
      </c>
      <c r="C18356">
        <v>18</v>
      </c>
      <c r="D18356">
        <v>11</v>
      </c>
      <c r="E18356">
        <v>5063</v>
      </c>
    </row>
    <row r="18357" spans="1:5">
      <c r="A18357" t="s">
        <v>52</v>
      </c>
      <c r="B18357">
        <v>2017</v>
      </c>
      <c r="C18357">
        <v>18</v>
      </c>
      <c r="D18357">
        <v>32</v>
      </c>
      <c r="E18357">
        <v>7957</v>
      </c>
    </row>
    <row r="18358" spans="1:5">
      <c r="A18358" t="s">
        <v>53</v>
      </c>
      <c r="B18358">
        <v>2017</v>
      </c>
      <c r="C18358">
        <v>18</v>
      </c>
      <c r="D18358">
        <v>51</v>
      </c>
      <c r="E18358">
        <v>8922</v>
      </c>
    </row>
    <row r="18359" spans="1:5">
      <c r="A18359" t="s">
        <v>54</v>
      </c>
      <c r="B18359">
        <v>2017</v>
      </c>
      <c r="C18359">
        <v>18</v>
      </c>
      <c r="D18359">
        <v>97</v>
      </c>
      <c r="E18359">
        <v>25358</v>
      </c>
    </row>
    <row r="18360" spans="1:5">
      <c r="A18360" t="s">
        <v>55</v>
      </c>
      <c r="B18360">
        <v>2017</v>
      </c>
      <c r="C18360">
        <v>18</v>
      </c>
      <c r="D18360">
        <v>26</v>
      </c>
      <c r="E18360">
        <v>11220</v>
      </c>
    </row>
    <row r="18361" spans="1:5">
      <c r="A18361" t="s">
        <v>56</v>
      </c>
      <c r="B18361">
        <v>2017</v>
      </c>
      <c r="C18361">
        <v>18</v>
      </c>
      <c r="D18361">
        <v>6</v>
      </c>
      <c r="E18361">
        <v>1401</v>
      </c>
    </row>
    <row r="18362" spans="1:5">
      <c r="A18362" t="s">
        <v>57</v>
      </c>
      <c r="B18362">
        <v>2017</v>
      </c>
      <c r="C18362">
        <v>18</v>
      </c>
      <c r="D18362">
        <v>125</v>
      </c>
      <c r="E18362">
        <v>84070</v>
      </c>
    </row>
    <row r="18363" spans="1:5">
      <c r="A18363" t="s">
        <v>58</v>
      </c>
      <c r="B18363">
        <v>2017</v>
      </c>
      <c r="C18363">
        <v>18</v>
      </c>
      <c r="D18363">
        <v>44</v>
      </c>
      <c r="E18363">
        <v>4399</v>
      </c>
    </row>
    <row r="18364" spans="1:5">
      <c r="A18364" t="s">
        <v>59</v>
      </c>
      <c r="B18364">
        <v>2017</v>
      </c>
      <c r="C18364">
        <v>18</v>
      </c>
      <c r="D18364">
        <v>37</v>
      </c>
      <c r="E18364">
        <v>19874</v>
      </c>
    </row>
    <row r="18365" spans="1:5">
      <c r="A18365" t="s">
        <v>60</v>
      </c>
      <c r="B18365">
        <v>2017</v>
      </c>
      <c r="C18365">
        <v>18</v>
      </c>
      <c r="D18365">
        <v>21</v>
      </c>
      <c r="E18365">
        <v>3766</v>
      </c>
    </row>
    <row r="18366" spans="1:5">
      <c r="A18366" t="s">
        <v>61</v>
      </c>
      <c r="B18366">
        <v>2017</v>
      </c>
      <c r="C18366">
        <v>18</v>
      </c>
      <c r="D18366">
        <v>19</v>
      </c>
      <c r="E18366">
        <v>3812</v>
      </c>
    </row>
    <row r="18367" spans="1:5">
      <c r="A18367" t="s">
        <v>64</v>
      </c>
      <c r="B18367">
        <v>2017</v>
      </c>
      <c r="C18367">
        <v>18</v>
      </c>
      <c r="D18367">
        <v>7</v>
      </c>
      <c r="E18367">
        <v>2759</v>
      </c>
    </row>
    <row r="18368" spans="1:5">
      <c r="A18368" t="s">
        <v>63</v>
      </c>
      <c r="B18368">
        <v>2017</v>
      </c>
      <c r="C18368">
        <v>18</v>
      </c>
      <c r="D18368">
        <v>2</v>
      </c>
      <c r="E18368">
        <v>692</v>
      </c>
    </row>
    <row r="18369" spans="1:5">
      <c r="A18369" t="s">
        <v>62</v>
      </c>
      <c r="B18369">
        <v>2017</v>
      </c>
      <c r="C18369">
        <v>18</v>
      </c>
      <c r="D18369">
        <v>80</v>
      </c>
      <c r="E18369">
        <v>104480</v>
      </c>
    </row>
    <row r="18370" spans="1:5">
      <c r="A18370" t="s">
        <v>6</v>
      </c>
      <c r="B18370">
        <v>2017</v>
      </c>
      <c r="C18370">
        <v>19</v>
      </c>
      <c r="D18370">
        <v>20</v>
      </c>
      <c r="E18370">
        <v>7039</v>
      </c>
    </row>
    <row r="18371" spans="1:5">
      <c r="A18371" t="s">
        <v>12</v>
      </c>
      <c r="B18371">
        <v>2017</v>
      </c>
      <c r="C18371">
        <v>19</v>
      </c>
      <c r="D18371">
        <v>5</v>
      </c>
      <c r="E18371">
        <v>1394</v>
      </c>
    </row>
    <row r="18372" spans="1:5">
      <c r="A18372" t="s">
        <v>13</v>
      </c>
      <c r="B18372">
        <v>2017</v>
      </c>
      <c r="C18372">
        <v>19</v>
      </c>
      <c r="D18372">
        <v>42</v>
      </c>
      <c r="E18372">
        <v>17790</v>
      </c>
    </row>
    <row r="18373" spans="1:5">
      <c r="A18373" t="s">
        <v>14</v>
      </c>
      <c r="B18373">
        <v>2017</v>
      </c>
      <c r="C18373">
        <v>19</v>
      </c>
      <c r="D18373">
        <v>9</v>
      </c>
      <c r="E18373">
        <v>2915</v>
      </c>
    </row>
    <row r="18374" spans="1:5">
      <c r="A18374" t="s">
        <v>15</v>
      </c>
      <c r="B18374">
        <v>2017</v>
      </c>
      <c r="C18374">
        <v>19</v>
      </c>
      <c r="D18374">
        <v>95</v>
      </c>
      <c r="E18374">
        <v>43886</v>
      </c>
    </row>
    <row r="18375" spans="1:5">
      <c r="A18375" t="s">
        <v>16</v>
      </c>
      <c r="B18375">
        <v>2017</v>
      </c>
      <c r="C18375">
        <v>19</v>
      </c>
      <c r="D18375">
        <v>6</v>
      </c>
      <c r="E18375">
        <v>3674</v>
      </c>
    </row>
    <row r="18376" spans="1:5">
      <c r="A18376" t="s">
        <v>17</v>
      </c>
      <c r="B18376">
        <v>2017</v>
      </c>
      <c r="C18376">
        <v>19</v>
      </c>
      <c r="D18376">
        <v>13</v>
      </c>
      <c r="E18376">
        <v>2282</v>
      </c>
    </row>
    <row r="18377" spans="1:5">
      <c r="A18377" t="s">
        <v>18</v>
      </c>
      <c r="B18377">
        <v>2017</v>
      </c>
      <c r="C18377">
        <v>19</v>
      </c>
      <c r="D18377">
        <v>12</v>
      </c>
      <c r="E18377">
        <v>2741</v>
      </c>
    </row>
    <row r="18378" spans="1:5">
      <c r="A18378" t="s">
        <v>19</v>
      </c>
      <c r="B18378">
        <v>2017</v>
      </c>
      <c r="C18378">
        <v>19</v>
      </c>
      <c r="D18378">
        <v>2</v>
      </c>
      <c r="E18378">
        <v>2074</v>
      </c>
    </row>
    <row r="18379" spans="1:5">
      <c r="A18379" t="s">
        <v>20</v>
      </c>
      <c r="B18379">
        <v>2017</v>
      </c>
      <c r="C18379">
        <v>19</v>
      </c>
      <c r="D18379">
        <v>0</v>
      </c>
      <c r="E18379">
        <v>0</v>
      </c>
    </row>
    <row r="18380" spans="1:5">
      <c r="A18380" t="s">
        <v>21</v>
      </c>
      <c r="B18380">
        <v>2017</v>
      </c>
      <c r="C18380">
        <v>19</v>
      </c>
      <c r="D18380">
        <v>52</v>
      </c>
      <c r="E18380">
        <v>51286</v>
      </c>
    </row>
    <row r="18381" spans="1:5">
      <c r="A18381" t="s">
        <v>22</v>
      </c>
      <c r="B18381">
        <v>2017</v>
      </c>
      <c r="C18381">
        <v>19</v>
      </c>
      <c r="D18381">
        <v>12</v>
      </c>
      <c r="E18381">
        <v>1096</v>
      </c>
    </row>
    <row r="18382" spans="1:5">
      <c r="A18382" t="s">
        <v>23</v>
      </c>
      <c r="B18382">
        <v>2017</v>
      </c>
      <c r="C18382">
        <v>19</v>
      </c>
      <c r="D18382">
        <v>5</v>
      </c>
      <c r="E18382">
        <v>1537</v>
      </c>
    </row>
    <row r="18383" spans="1:5">
      <c r="A18383" t="s">
        <v>24</v>
      </c>
      <c r="B18383">
        <v>2017</v>
      </c>
      <c r="C18383">
        <v>19</v>
      </c>
      <c r="D18383">
        <v>74</v>
      </c>
      <c r="E18383">
        <v>46952</v>
      </c>
    </row>
    <row r="18384" spans="1:5">
      <c r="A18384" t="s">
        <v>25</v>
      </c>
      <c r="B18384">
        <v>2017</v>
      </c>
      <c r="C18384">
        <v>19</v>
      </c>
      <c r="D18384">
        <v>22</v>
      </c>
      <c r="E18384">
        <v>4109</v>
      </c>
    </row>
    <row r="18385" spans="1:5">
      <c r="A18385" t="s">
        <v>26</v>
      </c>
      <c r="B18385">
        <v>2017</v>
      </c>
      <c r="C18385">
        <v>19</v>
      </c>
      <c r="D18385">
        <v>7</v>
      </c>
      <c r="E18385">
        <v>1790</v>
      </c>
    </row>
    <row r="18386" spans="1:5">
      <c r="A18386" t="s">
        <v>27</v>
      </c>
      <c r="B18386">
        <v>2017</v>
      </c>
      <c r="C18386">
        <v>19</v>
      </c>
      <c r="D18386">
        <v>23</v>
      </c>
      <c r="E18386">
        <v>5035</v>
      </c>
    </row>
    <row r="18387" spans="1:5">
      <c r="A18387" t="s">
        <v>28</v>
      </c>
      <c r="B18387">
        <v>2017</v>
      </c>
      <c r="C18387">
        <v>19</v>
      </c>
      <c r="D18387">
        <v>16</v>
      </c>
      <c r="E18387">
        <v>7541</v>
      </c>
    </row>
    <row r="18388" spans="1:5">
      <c r="A18388" t="s">
        <v>29</v>
      </c>
      <c r="B18388">
        <v>2017</v>
      </c>
      <c r="C18388">
        <v>19</v>
      </c>
      <c r="D18388">
        <v>90</v>
      </c>
      <c r="E18388">
        <v>51115</v>
      </c>
    </row>
    <row r="18389" spans="1:5">
      <c r="A18389" t="s">
        <v>30</v>
      </c>
      <c r="B18389">
        <v>2017</v>
      </c>
      <c r="C18389">
        <v>19</v>
      </c>
      <c r="D18389">
        <v>25</v>
      </c>
      <c r="E18389">
        <v>4178</v>
      </c>
    </row>
    <row r="18390" spans="1:5">
      <c r="A18390" t="s">
        <v>31</v>
      </c>
      <c r="B18390">
        <v>2017</v>
      </c>
      <c r="C18390">
        <v>19</v>
      </c>
      <c r="D18390">
        <v>40</v>
      </c>
      <c r="E18390">
        <v>8203</v>
      </c>
    </row>
    <row r="18391" spans="1:5">
      <c r="A18391" t="s">
        <v>32</v>
      </c>
      <c r="B18391">
        <v>2017</v>
      </c>
      <c r="C18391">
        <v>19</v>
      </c>
      <c r="D18391">
        <v>39</v>
      </c>
      <c r="E18391">
        <v>27849</v>
      </c>
    </row>
    <row r="18392" spans="1:5">
      <c r="A18392" t="s">
        <v>33</v>
      </c>
      <c r="B18392">
        <v>2017</v>
      </c>
      <c r="C18392">
        <v>19</v>
      </c>
      <c r="D18392">
        <v>70</v>
      </c>
      <c r="E18392">
        <v>23326</v>
      </c>
    </row>
    <row r="18393" spans="1:5">
      <c r="A18393" t="s">
        <v>34</v>
      </c>
      <c r="B18393">
        <v>2017</v>
      </c>
      <c r="C18393">
        <v>19</v>
      </c>
      <c r="D18393">
        <v>21</v>
      </c>
      <c r="E18393">
        <v>6883</v>
      </c>
    </row>
    <row r="18394" spans="1:5">
      <c r="A18394" t="s">
        <v>35</v>
      </c>
      <c r="B18394">
        <v>2017</v>
      </c>
      <c r="C18394">
        <v>19</v>
      </c>
      <c r="D18394">
        <v>48</v>
      </c>
      <c r="E18394">
        <v>17753</v>
      </c>
    </row>
    <row r="18395" spans="1:5">
      <c r="A18395" t="s">
        <v>36</v>
      </c>
      <c r="B18395">
        <v>2017</v>
      </c>
      <c r="C18395">
        <v>19</v>
      </c>
      <c r="D18395">
        <v>16</v>
      </c>
      <c r="E18395">
        <v>3925</v>
      </c>
    </row>
    <row r="18396" spans="1:5">
      <c r="A18396" t="s">
        <v>37</v>
      </c>
      <c r="B18396">
        <v>2017</v>
      </c>
      <c r="C18396">
        <v>19</v>
      </c>
      <c r="D18396">
        <v>8</v>
      </c>
      <c r="E18396">
        <v>3042</v>
      </c>
    </row>
    <row r="18397" spans="1:5">
      <c r="A18397" t="s">
        <v>38</v>
      </c>
      <c r="B18397">
        <v>2017</v>
      </c>
      <c r="C18397">
        <v>19</v>
      </c>
      <c r="D18397">
        <v>11</v>
      </c>
      <c r="E18397">
        <v>2293</v>
      </c>
    </row>
    <row r="18398" spans="1:5">
      <c r="A18398" t="s">
        <v>39</v>
      </c>
      <c r="B18398">
        <v>2017</v>
      </c>
      <c r="C18398">
        <v>19</v>
      </c>
      <c r="D18398">
        <v>32</v>
      </c>
      <c r="E18398">
        <v>17481</v>
      </c>
    </row>
    <row r="18399" spans="1:5">
      <c r="A18399" t="s">
        <v>40</v>
      </c>
      <c r="B18399">
        <v>2017</v>
      </c>
      <c r="C18399">
        <v>19</v>
      </c>
      <c r="D18399">
        <v>18</v>
      </c>
      <c r="E18399">
        <v>3515</v>
      </c>
    </row>
    <row r="18400" spans="1:5">
      <c r="A18400" t="s">
        <v>41</v>
      </c>
      <c r="B18400">
        <v>2017</v>
      </c>
      <c r="C18400">
        <v>19</v>
      </c>
      <c r="D18400">
        <v>30</v>
      </c>
      <c r="E18400">
        <v>15797</v>
      </c>
    </row>
    <row r="18401" spans="1:5">
      <c r="A18401" t="s">
        <v>42</v>
      </c>
      <c r="B18401">
        <v>2017</v>
      </c>
      <c r="C18401">
        <v>19</v>
      </c>
      <c r="D18401">
        <v>22</v>
      </c>
      <c r="E18401">
        <v>9511</v>
      </c>
    </row>
    <row r="18402" spans="1:5">
      <c r="A18402" t="s">
        <v>43</v>
      </c>
      <c r="B18402">
        <v>2017</v>
      </c>
      <c r="C18402">
        <v>19</v>
      </c>
      <c r="D18402">
        <v>55</v>
      </c>
      <c r="E18402">
        <v>11222</v>
      </c>
    </row>
    <row r="18403" spans="1:5">
      <c r="A18403" t="s">
        <v>44</v>
      </c>
      <c r="B18403">
        <v>2017</v>
      </c>
      <c r="C18403">
        <v>19</v>
      </c>
      <c r="D18403">
        <v>34</v>
      </c>
      <c r="E18403">
        <v>9796</v>
      </c>
    </row>
    <row r="18404" spans="1:5">
      <c r="A18404" t="s">
        <v>45</v>
      </c>
      <c r="B18404">
        <v>2017</v>
      </c>
      <c r="C18404">
        <v>19</v>
      </c>
      <c r="D18404">
        <v>7</v>
      </c>
      <c r="E18404">
        <v>1204</v>
      </c>
    </row>
    <row r="18405" spans="1:5">
      <c r="A18405" t="s">
        <v>46</v>
      </c>
      <c r="B18405">
        <v>2017</v>
      </c>
      <c r="C18405">
        <v>19</v>
      </c>
      <c r="D18405">
        <v>60</v>
      </c>
      <c r="E18405">
        <v>16774</v>
      </c>
    </row>
    <row r="18406" spans="1:5">
      <c r="A18406" t="s">
        <v>47</v>
      </c>
      <c r="B18406">
        <v>2017</v>
      </c>
      <c r="C18406">
        <v>19</v>
      </c>
      <c r="D18406">
        <v>21</v>
      </c>
      <c r="E18406">
        <v>5252</v>
      </c>
    </row>
    <row r="18407" spans="1:5">
      <c r="A18407" t="s">
        <v>48</v>
      </c>
      <c r="B18407">
        <v>2017</v>
      </c>
      <c r="C18407">
        <v>19</v>
      </c>
      <c r="D18407">
        <v>13</v>
      </c>
      <c r="E18407">
        <v>4240</v>
      </c>
    </row>
    <row r="18408" spans="1:5">
      <c r="A18408" t="s">
        <v>49</v>
      </c>
      <c r="B18408">
        <v>2017</v>
      </c>
      <c r="C18408">
        <v>19</v>
      </c>
      <c r="D18408">
        <v>52</v>
      </c>
      <c r="E18408">
        <v>11550</v>
      </c>
    </row>
    <row r="18409" spans="1:5">
      <c r="A18409" t="s">
        <v>50</v>
      </c>
      <c r="B18409">
        <v>2017</v>
      </c>
      <c r="C18409">
        <v>19</v>
      </c>
      <c r="D18409">
        <v>16</v>
      </c>
      <c r="E18409">
        <v>4269</v>
      </c>
    </row>
    <row r="18410" spans="1:5">
      <c r="A18410" t="s">
        <v>51</v>
      </c>
      <c r="B18410">
        <v>2017</v>
      </c>
      <c r="C18410">
        <v>19</v>
      </c>
      <c r="D18410">
        <v>13</v>
      </c>
      <c r="E18410">
        <v>5082</v>
      </c>
    </row>
    <row r="18411" spans="1:5">
      <c r="A18411" t="s">
        <v>52</v>
      </c>
      <c r="B18411">
        <v>2017</v>
      </c>
      <c r="C18411">
        <v>19</v>
      </c>
      <c r="D18411">
        <v>32</v>
      </c>
      <c r="E18411">
        <v>7466</v>
      </c>
    </row>
    <row r="18412" spans="1:5">
      <c r="A18412" t="s">
        <v>53</v>
      </c>
      <c r="B18412">
        <v>2017</v>
      </c>
      <c r="C18412">
        <v>19</v>
      </c>
      <c r="D18412">
        <v>51</v>
      </c>
      <c r="E18412">
        <v>8164</v>
      </c>
    </row>
    <row r="18413" spans="1:5">
      <c r="A18413" t="s">
        <v>54</v>
      </c>
      <c r="B18413">
        <v>2017</v>
      </c>
      <c r="C18413">
        <v>19</v>
      </c>
      <c r="D18413">
        <v>98</v>
      </c>
      <c r="E18413">
        <v>24339</v>
      </c>
    </row>
    <row r="18414" spans="1:5">
      <c r="A18414" t="s">
        <v>55</v>
      </c>
      <c r="B18414">
        <v>2017</v>
      </c>
      <c r="C18414">
        <v>19</v>
      </c>
      <c r="D18414">
        <v>27</v>
      </c>
      <c r="E18414">
        <v>15289</v>
      </c>
    </row>
    <row r="18415" spans="1:5">
      <c r="A18415" t="s">
        <v>56</v>
      </c>
      <c r="B18415">
        <v>2017</v>
      </c>
      <c r="C18415">
        <v>19</v>
      </c>
      <c r="D18415">
        <v>7</v>
      </c>
      <c r="E18415">
        <v>1703</v>
      </c>
    </row>
    <row r="18416" spans="1:5">
      <c r="A18416" t="s">
        <v>57</v>
      </c>
      <c r="B18416">
        <v>2017</v>
      </c>
      <c r="C18416">
        <v>19</v>
      </c>
      <c r="D18416">
        <v>135</v>
      </c>
      <c r="E18416">
        <v>88670</v>
      </c>
    </row>
    <row r="18417" spans="1:5">
      <c r="A18417" t="s">
        <v>58</v>
      </c>
      <c r="B18417">
        <v>2017</v>
      </c>
      <c r="C18417">
        <v>19</v>
      </c>
      <c r="D18417">
        <v>40</v>
      </c>
      <c r="E18417">
        <v>3709</v>
      </c>
    </row>
    <row r="18418" spans="1:5">
      <c r="A18418" t="s">
        <v>59</v>
      </c>
      <c r="B18418">
        <v>2017</v>
      </c>
      <c r="C18418">
        <v>19</v>
      </c>
      <c r="D18418">
        <v>38</v>
      </c>
      <c r="E18418">
        <v>19051</v>
      </c>
    </row>
    <row r="18419" spans="1:5">
      <c r="A18419" t="s">
        <v>60</v>
      </c>
      <c r="B18419">
        <v>2017</v>
      </c>
      <c r="C18419">
        <v>19</v>
      </c>
      <c r="D18419">
        <v>22</v>
      </c>
      <c r="E18419">
        <v>3223</v>
      </c>
    </row>
    <row r="18420" spans="1:5">
      <c r="A18420" t="s">
        <v>61</v>
      </c>
      <c r="B18420">
        <v>2017</v>
      </c>
      <c r="C18420">
        <v>19</v>
      </c>
      <c r="D18420">
        <v>20</v>
      </c>
      <c r="E18420">
        <v>4134</v>
      </c>
    </row>
    <row r="18421" spans="1:5">
      <c r="A18421" t="s">
        <v>64</v>
      </c>
      <c r="B18421">
        <v>2017</v>
      </c>
      <c r="C18421">
        <v>19</v>
      </c>
      <c r="D18421">
        <v>7</v>
      </c>
      <c r="E18421">
        <v>2800</v>
      </c>
    </row>
    <row r="18422" spans="1:5">
      <c r="A18422" t="s">
        <v>63</v>
      </c>
      <c r="B18422">
        <v>2017</v>
      </c>
      <c r="C18422">
        <v>19</v>
      </c>
      <c r="D18422">
        <v>3</v>
      </c>
      <c r="E18422">
        <v>868</v>
      </c>
    </row>
    <row r="18423" spans="1:5">
      <c r="A18423" t="s">
        <v>62</v>
      </c>
      <c r="B18423">
        <v>2017</v>
      </c>
      <c r="C18423">
        <v>19</v>
      </c>
      <c r="D18423">
        <v>82</v>
      </c>
      <c r="E18423">
        <v>104512</v>
      </c>
    </row>
    <row r="18424" spans="1:5">
      <c r="A18424" t="s">
        <v>6</v>
      </c>
      <c r="B18424">
        <v>2017</v>
      </c>
      <c r="C18424">
        <v>20</v>
      </c>
      <c r="D18424">
        <v>22</v>
      </c>
      <c r="E18424">
        <v>6703</v>
      </c>
    </row>
    <row r="18425" spans="1:5">
      <c r="A18425" t="s">
        <v>12</v>
      </c>
      <c r="B18425">
        <v>2017</v>
      </c>
      <c r="C18425">
        <v>20</v>
      </c>
      <c r="D18425">
        <v>5</v>
      </c>
      <c r="E18425">
        <v>1463</v>
      </c>
    </row>
    <row r="18426" spans="1:5">
      <c r="A18426" t="s">
        <v>13</v>
      </c>
      <c r="B18426">
        <v>2017</v>
      </c>
      <c r="C18426">
        <v>20</v>
      </c>
      <c r="D18426">
        <v>49</v>
      </c>
      <c r="E18426">
        <v>20563</v>
      </c>
    </row>
    <row r="18427" spans="1:5">
      <c r="A18427" t="s">
        <v>14</v>
      </c>
      <c r="B18427">
        <v>2017</v>
      </c>
      <c r="C18427">
        <v>20</v>
      </c>
      <c r="D18427">
        <v>9</v>
      </c>
      <c r="E18427">
        <v>2731</v>
      </c>
    </row>
    <row r="18428" spans="1:5">
      <c r="A18428" t="s">
        <v>15</v>
      </c>
      <c r="B18428">
        <v>2017</v>
      </c>
      <c r="C18428">
        <v>20</v>
      </c>
      <c r="D18428">
        <v>96</v>
      </c>
      <c r="E18428">
        <v>44928</v>
      </c>
    </row>
    <row r="18429" spans="1:5">
      <c r="A18429" t="s">
        <v>16</v>
      </c>
      <c r="B18429">
        <v>2017</v>
      </c>
      <c r="C18429">
        <v>20</v>
      </c>
      <c r="D18429">
        <v>6</v>
      </c>
      <c r="E18429">
        <v>3425</v>
      </c>
    </row>
    <row r="18430" spans="1:5">
      <c r="A18430" t="s">
        <v>17</v>
      </c>
      <c r="B18430">
        <v>2017</v>
      </c>
      <c r="C18430">
        <v>20</v>
      </c>
      <c r="D18430">
        <v>15</v>
      </c>
      <c r="E18430">
        <v>1964</v>
      </c>
    </row>
    <row r="18431" spans="1:5">
      <c r="A18431" t="s">
        <v>18</v>
      </c>
      <c r="B18431">
        <v>2017</v>
      </c>
      <c r="C18431">
        <v>20</v>
      </c>
      <c r="D18431">
        <v>12</v>
      </c>
      <c r="E18431">
        <v>2752</v>
      </c>
    </row>
    <row r="18432" spans="1:5">
      <c r="A18432" t="s">
        <v>19</v>
      </c>
      <c r="B18432">
        <v>2017</v>
      </c>
      <c r="C18432">
        <v>20</v>
      </c>
      <c r="D18432">
        <v>1</v>
      </c>
      <c r="E18432">
        <v>289</v>
      </c>
    </row>
    <row r="18433" spans="1:5">
      <c r="A18433" t="s">
        <v>20</v>
      </c>
      <c r="B18433">
        <v>2017</v>
      </c>
      <c r="C18433">
        <v>20</v>
      </c>
      <c r="D18433">
        <v>0</v>
      </c>
      <c r="E18433">
        <v>0</v>
      </c>
    </row>
    <row r="18434" spans="1:5">
      <c r="A18434" t="s">
        <v>21</v>
      </c>
      <c r="B18434">
        <v>2017</v>
      </c>
      <c r="C18434">
        <v>20</v>
      </c>
      <c r="D18434">
        <v>53</v>
      </c>
      <c r="E18434">
        <v>51081</v>
      </c>
    </row>
    <row r="18435" spans="1:5">
      <c r="A18435" t="s">
        <v>22</v>
      </c>
      <c r="B18435">
        <v>2017</v>
      </c>
      <c r="C18435">
        <v>20</v>
      </c>
      <c r="D18435">
        <v>14</v>
      </c>
      <c r="E18435">
        <v>1053</v>
      </c>
    </row>
    <row r="18436" spans="1:5">
      <c r="A18436" t="s">
        <v>23</v>
      </c>
      <c r="B18436">
        <v>2017</v>
      </c>
      <c r="C18436">
        <v>20</v>
      </c>
      <c r="D18436">
        <v>5</v>
      </c>
      <c r="E18436">
        <v>1520</v>
      </c>
    </row>
    <row r="18437" spans="1:5">
      <c r="A18437" t="s">
        <v>24</v>
      </c>
      <c r="B18437">
        <v>2017</v>
      </c>
      <c r="C18437">
        <v>20</v>
      </c>
      <c r="D18437">
        <v>75</v>
      </c>
      <c r="E18437">
        <v>45776</v>
      </c>
    </row>
    <row r="18438" spans="1:5">
      <c r="A18438" t="s">
        <v>25</v>
      </c>
      <c r="B18438">
        <v>2017</v>
      </c>
      <c r="C18438">
        <v>20</v>
      </c>
      <c r="D18438">
        <v>21</v>
      </c>
      <c r="E18438">
        <v>3446</v>
      </c>
    </row>
    <row r="18439" spans="1:5">
      <c r="A18439" t="s">
        <v>26</v>
      </c>
      <c r="B18439">
        <v>2017</v>
      </c>
      <c r="C18439">
        <v>20</v>
      </c>
      <c r="D18439">
        <v>7</v>
      </c>
      <c r="E18439">
        <v>1470</v>
      </c>
    </row>
    <row r="18440" spans="1:5">
      <c r="A18440" t="s">
        <v>27</v>
      </c>
      <c r="B18440">
        <v>2017</v>
      </c>
      <c r="C18440">
        <v>20</v>
      </c>
      <c r="D18440">
        <v>21</v>
      </c>
      <c r="E18440">
        <v>3891</v>
      </c>
    </row>
    <row r="18441" spans="1:5">
      <c r="A18441" t="s">
        <v>28</v>
      </c>
      <c r="B18441">
        <v>2017</v>
      </c>
      <c r="C18441">
        <v>20</v>
      </c>
      <c r="D18441">
        <v>14</v>
      </c>
      <c r="E18441">
        <v>6855</v>
      </c>
    </row>
    <row r="18442" spans="1:5">
      <c r="A18442" t="s">
        <v>29</v>
      </c>
      <c r="B18442">
        <v>2017</v>
      </c>
      <c r="C18442">
        <v>20</v>
      </c>
      <c r="D18442">
        <v>103</v>
      </c>
      <c r="E18442">
        <v>53051</v>
      </c>
    </row>
    <row r="18443" spans="1:5">
      <c r="A18443" t="s">
        <v>30</v>
      </c>
      <c r="B18443">
        <v>2017</v>
      </c>
      <c r="C18443">
        <v>20</v>
      </c>
      <c r="D18443">
        <v>23</v>
      </c>
      <c r="E18443">
        <v>3725</v>
      </c>
    </row>
    <row r="18444" spans="1:5">
      <c r="A18444" t="s">
        <v>31</v>
      </c>
      <c r="B18444">
        <v>2017</v>
      </c>
      <c r="C18444">
        <v>20</v>
      </c>
      <c r="D18444">
        <v>38</v>
      </c>
      <c r="E18444">
        <v>7162</v>
      </c>
    </row>
    <row r="18445" spans="1:5">
      <c r="A18445" t="s">
        <v>32</v>
      </c>
      <c r="B18445">
        <v>2017</v>
      </c>
      <c r="C18445">
        <v>20</v>
      </c>
      <c r="D18445">
        <v>39</v>
      </c>
      <c r="E18445">
        <v>26936</v>
      </c>
    </row>
    <row r="18446" spans="1:5">
      <c r="A18446" t="s">
        <v>33</v>
      </c>
      <c r="B18446">
        <v>2017</v>
      </c>
      <c r="C18446">
        <v>20</v>
      </c>
      <c r="D18446">
        <v>68</v>
      </c>
      <c r="E18446">
        <v>21248</v>
      </c>
    </row>
    <row r="18447" spans="1:5">
      <c r="A18447" t="s">
        <v>34</v>
      </c>
      <c r="B18447">
        <v>2017</v>
      </c>
      <c r="C18447">
        <v>20</v>
      </c>
      <c r="D18447">
        <v>21</v>
      </c>
      <c r="E18447">
        <v>6052</v>
      </c>
    </row>
    <row r="18448" spans="1:5">
      <c r="A18448" t="s">
        <v>35</v>
      </c>
      <c r="B18448">
        <v>2017</v>
      </c>
      <c r="C18448">
        <v>20</v>
      </c>
      <c r="D18448">
        <v>46</v>
      </c>
      <c r="E18448">
        <v>15398</v>
      </c>
    </row>
    <row r="18449" spans="1:5">
      <c r="A18449" t="s">
        <v>36</v>
      </c>
      <c r="B18449">
        <v>2017</v>
      </c>
      <c r="C18449">
        <v>20</v>
      </c>
      <c r="D18449">
        <v>15</v>
      </c>
      <c r="E18449">
        <v>3186</v>
      </c>
    </row>
    <row r="18450" spans="1:5">
      <c r="A18450" t="s">
        <v>37</v>
      </c>
      <c r="B18450">
        <v>2017</v>
      </c>
      <c r="C18450">
        <v>20</v>
      </c>
      <c r="D18450">
        <v>7</v>
      </c>
      <c r="E18450">
        <v>2702</v>
      </c>
    </row>
    <row r="18451" spans="1:5">
      <c r="A18451" t="s">
        <v>38</v>
      </c>
      <c r="B18451">
        <v>2017</v>
      </c>
      <c r="C18451">
        <v>20</v>
      </c>
      <c r="D18451">
        <v>10</v>
      </c>
      <c r="E18451">
        <v>1557</v>
      </c>
    </row>
    <row r="18452" spans="1:5">
      <c r="A18452" t="s">
        <v>39</v>
      </c>
      <c r="B18452">
        <v>2017</v>
      </c>
      <c r="C18452">
        <v>20</v>
      </c>
      <c r="D18452">
        <v>21</v>
      </c>
      <c r="E18452">
        <v>10823</v>
      </c>
    </row>
    <row r="18453" spans="1:5">
      <c r="A18453" t="s">
        <v>40</v>
      </c>
      <c r="B18453">
        <v>2017</v>
      </c>
      <c r="C18453">
        <v>20</v>
      </c>
      <c r="D18453">
        <v>17</v>
      </c>
      <c r="E18453">
        <v>3214</v>
      </c>
    </row>
    <row r="18454" spans="1:5">
      <c r="A18454" t="s">
        <v>41</v>
      </c>
      <c r="B18454">
        <v>2017</v>
      </c>
      <c r="C18454">
        <v>20</v>
      </c>
      <c r="D18454">
        <v>29</v>
      </c>
      <c r="E18454">
        <v>15810</v>
      </c>
    </row>
    <row r="18455" spans="1:5">
      <c r="A18455" t="s">
        <v>42</v>
      </c>
      <c r="B18455">
        <v>2017</v>
      </c>
      <c r="C18455">
        <v>20</v>
      </c>
      <c r="D18455">
        <v>21</v>
      </c>
      <c r="E18455">
        <v>7754</v>
      </c>
    </row>
    <row r="18456" spans="1:5">
      <c r="A18456" t="s">
        <v>43</v>
      </c>
      <c r="B18456">
        <v>2017</v>
      </c>
      <c r="C18456">
        <v>20</v>
      </c>
      <c r="D18456">
        <v>54</v>
      </c>
      <c r="E18456">
        <v>10473</v>
      </c>
    </row>
    <row r="18457" spans="1:5">
      <c r="A18457" t="s">
        <v>44</v>
      </c>
      <c r="B18457">
        <v>2017</v>
      </c>
      <c r="C18457">
        <v>20</v>
      </c>
      <c r="D18457">
        <v>35</v>
      </c>
      <c r="E18457">
        <v>9776</v>
      </c>
    </row>
    <row r="18458" spans="1:5">
      <c r="A18458" t="s">
        <v>45</v>
      </c>
      <c r="B18458">
        <v>2017</v>
      </c>
      <c r="C18458">
        <v>20</v>
      </c>
      <c r="D18458">
        <v>6</v>
      </c>
      <c r="E18458">
        <v>1084</v>
      </c>
    </row>
    <row r="18459" spans="1:5">
      <c r="A18459" t="s">
        <v>46</v>
      </c>
      <c r="B18459">
        <v>2017</v>
      </c>
      <c r="C18459">
        <v>20</v>
      </c>
      <c r="D18459">
        <v>50</v>
      </c>
      <c r="E18459">
        <v>14283</v>
      </c>
    </row>
    <row r="18460" spans="1:5">
      <c r="A18460" t="s">
        <v>47</v>
      </c>
      <c r="B18460">
        <v>2017</v>
      </c>
      <c r="C18460">
        <v>20</v>
      </c>
      <c r="D18460">
        <v>21</v>
      </c>
      <c r="E18460">
        <v>4393</v>
      </c>
    </row>
    <row r="18461" spans="1:5">
      <c r="A18461" t="s">
        <v>48</v>
      </c>
      <c r="B18461">
        <v>2017</v>
      </c>
      <c r="C18461">
        <v>20</v>
      </c>
      <c r="D18461">
        <v>14</v>
      </c>
      <c r="E18461">
        <v>4546</v>
      </c>
    </row>
    <row r="18462" spans="1:5">
      <c r="A18462" t="s">
        <v>49</v>
      </c>
      <c r="B18462">
        <v>2017</v>
      </c>
      <c r="C18462">
        <v>20</v>
      </c>
      <c r="D18462">
        <v>51</v>
      </c>
      <c r="E18462">
        <v>9906</v>
      </c>
    </row>
    <row r="18463" spans="1:5">
      <c r="A18463" t="s">
        <v>50</v>
      </c>
      <c r="B18463">
        <v>2017</v>
      </c>
      <c r="C18463">
        <v>20</v>
      </c>
      <c r="D18463">
        <v>16</v>
      </c>
      <c r="E18463">
        <v>3982</v>
      </c>
    </row>
    <row r="18464" spans="1:5">
      <c r="A18464" t="s">
        <v>51</v>
      </c>
      <c r="B18464">
        <v>2017</v>
      </c>
      <c r="C18464">
        <v>20</v>
      </c>
      <c r="D18464">
        <v>12</v>
      </c>
      <c r="E18464">
        <v>4319</v>
      </c>
    </row>
    <row r="18465" spans="1:5">
      <c r="A18465" t="s">
        <v>52</v>
      </c>
      <c r="B18465">
        <v>2017</v>
      </c>
      <c r="C18465">
        <v>20</v>
      </c>
      <c r="D18465">
        <v>32</v>
      </c>
      <c r="E18465">
        <v>6171</v>
      </c>
    </row>
    <row r="18466" spans="1:5">
      <c r="A18466" t="s">
        <v>53</v>
      </c>
      <c r="B18466">
        <v>2017</v>
      </c>
      <c r="C18466">
        <v>20</v>
      </c>
      <c r="D18466">
        <v>53</v>
      </c>
      <c r="E18466">
        <v>8111</v>
      </c>
    </row>
    <row r="18467" spans="1:5">
      <c r="A18467" t="s">
        <v>54</v>
      </c>
      <c r="B18467">
        <v>2017</v>
      </c>
      <c r="C18467">
        <v>20</v>
      </c>
      <c r="D18467">
        <v>98</v>
      </c>
      <c r="E18467">
        <v>23973</v>
      </c>
    </row>
    <row r="18468" spans="1:5">
      <c r="A18468" t="s">
        <v>55</v>
      </c>
      <c r="B18468">
        <v>2017</v>
      </c>
      <c r="C18468">
        <v>20</v>
      </c>
      <c r="D18468">
        <v>28</v>
      </c>
      <c r="E18468">
        <v>9547</v>
      </c>
    </row>
    <row r="18469" spans="1:5">
      <c r="A18469" t="s">
        <v>56</v>
      </c>
      <c r="B18469">
        <v>2017</v>
      </c>
      <c r="C18469">
        <v>20</v>
      </c>
      <c r="D18469">
        <v>7</v>
      </c>
      <c r="E18469">
        <v>1710</v>
      </c>
    </row>
    <row r="18470" spans="1:5">
      <c r="A18470" t="s">
        <v>57</v>
      </c>
      <c r="B18470">
        <v>2017</v>
      </c>
      <c r="C18470">
        <v>20</v>
      </c>
      <c r="D18470">
        <v>130</v>
      </c>
      <c r="E18470">
        <v>89166</v>
      </c>
    </row>
    <row r="18471" spans="1:5">
      <c r="A18471" t="s">
        <v>58</v>
      </c>
      <c r="B18471">
        <v>2017</v>
      </c>
      <c r="C18471">
        <v>20</v>
      </c>
      <c r="D18471">
        <v>44</v>
      </c>
      <c r="E18471">
        <v>3229</v>
      </c>
    </row>
    <row r="18472" spans="1:5">
      <c r="A18472" t="s">
        <v>59</v>
      </c>
      <c r="B18472">
        <v>2017</v>
      </c>
      <c r="C18472">
        <v>20</v>
      </c>
      <c r="D18472">
        <v>37</v>
      </c>
      <c r="E18472">
        <v>19076</v>
      </c>
    </row>
    <row r="18473" spans="1:5">
      <c r="A18473" t="s">
        <v>60</v>
      </c>
      <c r="B18473">
        <v>2017</v>
      </c>
      <c r="C18473">
        <v>20</v>
      </c>
      <c r="D18473">
        <v>20</v>
      </c>
      <c r="E18473">
        <v>2472</v>
      </c>
    </row>
    <row r="18474" spans="1:5">
      <c r="A18474" t="s">
        <v>61</v>
      </c>
      <c r="B18474">
        <v>2017</v>
      </c>
      <c r="C18474">
        <v>20</v>
      </c>
      <c r="D18474">
        <v>18</v>
      </c>
      <c r="E18474">
        <v>3778</v>
      </c>
    </row>
    <row r="18475" spans="1:5">
      <c r="A18475" t="s">
        <v>64</v>
      </c>
      <c r="B18475">
        <v>2017</v>
      </c>
      <c r="C18475">
        <v>20</v>
      </c>
      <c r="D18475">
        <v>7</v>
      </c>
      <c r="E18475">
        <v>2958</v>
      </c>
    </row>
    <row r="18476" spans="1:5">
      <c r="A18476" t="s">
        <v>63</v>
      </c>
      <c r="B18476">
        <v>2017</v>
      </c>
      <c r="C18476">
        <v>20</v>
      </c>
      <c r="D18476">
        <v>3</v>
      </c>
      <c r="E18476">
        <v>875</v>
      </c>
    </row>
    <row r="18477" spans="1:5">
      <c r="A18477" t="s">
        <v>62</v>
      </c>
      <c r="B18477">
        <v>2017</v>
      </c>
      <c r="C18477">
        <v>20</v>
      </c>
      <c r="D18477">
        <v>80</v>
      </c>
      <c r="E18477">
        <v>104618</v>
      </c>
    </row>
    <row r="18478" spans="1:5">
      <c r="A18478" t="s">
        <v>6</v>
      </c>
      <c r="B18478">
        <v>2017</v>
      </c>
      <c r="C18478">
        <v>21</v>
      </c>
      <c r="D18478">
        <v>20</v>
      </c>
      <c r="E18478">
        <v>5564</v>
      </c>
    </row>
    <row r="18479" spans="1:5">
      <c r="A18479" t="s">
        <v>12</v>
      </c>
      <c r="B18479">
        <v>2017</v>
      </c>
      <c r="C18479">
        <v>21</v>
      </c>
      <c r="D18479">
        <v>5</v>
      </c>
      <c r="E18479">
        <v>1466</v>
      </c>
    </row>
    <row r="18480" spans="1:5">
      <c r="A18480" t="s">
        <v>13</v>
      </c>
      <c r="B18480">
        <v>2017</v>
      </c>
      <c r="C18480">
        <v>21</v>
      </c>
      <c r="D18480">
        <v>48</v>
      </c>
      <c r="E18480">
        <v>20733</v>
      </c>
    </row>
    <row r="18481" spans="1:5">
      <c r="A18481" t="s">
        <v>14</v>
      </c>
      <c r="B18481">
        <v>2017</v>
      </c>
      <c r="C18481">
        <v>21</v>
      </c>
      <c r="D18481">
        <v>9</v>
      </c>
      <c r="E18481">
        <v>1663</v>
      </c>
    </row>
    <row r="18482" spans="1:5">
      <c r="A18482" t="s">
        <v>15</v>
      </c>
      <c r="B18482">
        <v>2017</v>
      </c>
      <c r="C18482">
        <v>21</v>
      </c>
      <c r="D18482">
        <v>85</v>
      </c>
      <c r="E18482">
        <v>39607</v>
      </c>
    </row>
    <row r="18483" spans="1:5">
      <c r="A18483" t="s">
        <v>16</v>
      </c>
      <c r="B18483">
        <v>2017</v>
      </c>
      <c r="C18483">
        <v>21</v>
      </c>
      <c r="D18483">
        <v>1</v>
      </c>
      <c r="E18483">
        <v>3099</v>
      </c>
    </row>
    <row r="18484" spans="1:5">
      <c r="A18484" t="s">
        <v>17</v>
      </c>
      <c r="B18484">
        <v>2017</v>
      </c>
      <c r="C18484">
        <v>21</v>
      </c>
      <c r="D18484">
        <v>7</v>
      </c>
      <c r="E18484">
        <v>929</v>
      </c>
    </row>
    <row r="18485" spans="1:5">
      <c r="A18485" t="s">
        <v>18</v>
      </c>
      <c r="B18485">
        <v>2017</v>
      </c>
      <c r="C18485">
        <v>21</v>
      </c>
      <c r="D18485">
        <v>12</v>
      </c>
      <c r="E18485">
        <v>2708</v>
      </c>
    </row>
    <row r="18486" spans="1:5">
      <c r="A18486" t="s">
        <v>19</v>
      </c>
      <c r="B18486">
        <v>2017</v>
      </c>
      <c r="C18486">
        <v>21</v>
      </c>
      <c r="D18486">
        <v>2</v>
      </c>
      <c r="E18486">
        <v>2641</v>
      </c>
    </row>
    <row r="18487" spans="1:5">
      <c r="A18487" t="s">
        <v>20</v>
      </c>
      <c r="B18487">
        <v>2017</v>
      </c>
      <c r="C18487">
        <v>21</v>
      </c>
      <c r="D18487">
        <v>0</v>
      </c>
      <c r="E18487">
        <v>0</v>
      </c>
    </row>
    <row r="18488" spans="1:5">
      <c r="A18488" t="s">
        <v>21</v>
      </c>
      <c r="B18488">
        <v>2017</v>
      </c>
      <c r="C18488">
        <v>21</v>
      </c>
      <c r="D18488">
        <v>52</v>
      </c>
      <c r="E18488">
        <v>46301</v>
      </c>
    </row>
    <row r="18489" spans="1:5">
      <c r="A18489" t="s">
        <v>22</v>
      </c>
      <c r="B18489">
        <v>2017</v>
      </c>
      <c r="C18489">
        <v>21</v>
      </c>
      <c r="D18489">
        <v>13</v>
      </c>
      <c r="E18489">
        <v>1062</v>
      </c>
    </row>
    <row r="18490" spans="1:5">
      <c r="A18490" t="s">
        <v>23</v>
      </c>
      <c r="B18490">
        <v>2017</v>
      </c>
      <c r="C18490">
        <v>21</v>
      </c>
      <c r="D18490">
        <v>3</v>
      </c>
      <c r="E18490">
        <v>833</v>
      </c>
    </row>
    <row r="18491" spans="1:5">
      <c r="A18491" t="s">
        <v>24</v>
      </c>
      <c r="B18491">
        <v>2017</v>
      </c>
      <c r="C18491">
        <v>21</v>
      </c>
      <c r="D18491">
        <v>64</v>
      </c>
      <c r="E18491">
        <v>39745</v>
      </c>
    </row>
    <row r="18492" spans="1:5">
      <c r="A18492" t="s">
        <v>25</v>
      </c>
      <c r="B18492">
        <v>2017</v>
      </c>
      <c r="C18492">
        <v>21</v>
      </c>
      <c r="D18492">
        <v>19</v>
      </c>
      <c r="E18492">
        <v>3113</v>
      </c>
    </row>
    <row r="18493" spans="1:5">
      <c r="A18493" t="s">
        <v>26</v>
      </c>
      <c r="B18493">
        <v>2017</v>
      </c>
      <c r="C18493">
        <v>21</v>
      </c>
      <c r="D18493">
        <v>6</v>
      </c>
      <c r="E18493">
        <v>1347</v>
      </c>
    </row>
    <row r="18494" spans="1:5">
      <c r="A18494" t="s">
        <v>27</v>
      </c>
      <c r="B18494">
        <v>2017</v>
      </c>
      <c r="C18494">
        <v>21</v>
      </c>
      <c r="D18494">
        <v>22</v>
      </c>
      <c r="E18494">
        <v>4473</v>
      </c>
    </row>
    <row r="18495" spans="1:5">
      <c r="A18495" t="s">
        <v>28</v>
      </c>
      <c r="B18495">
        <v>2017</v>
      </c>
      <c r="C18495">
        <v>21</v>
      </c>
      <c r="D18495">
        <v>12</v>
      </c>
      <c r="E18495">
        <v>6736</v>
      </c>
    </row>
    <row r="18496" spans="1:5">
      <c r="A18496" t="s">
        <v>29</v>
      </c>
      <c r="B18496">
        <v>2017</v>
      </c>
      <c r="C18496">
        <v>21</v>
      </c>
      <c r="D18496">
        <v>103</v>
      </c>
      <c r="E18496">
        <v>50616</v>
      </c>
    </row>
    <row r="18497" spans="1:5">
      <c r="A18497" t="s">
        <v>30</v>
      </c>
      <c r="B18497">
        <v>2017</v>
      </c>
      <c r="C18497">
        <v>21</v>
      </c>
      <c r="D18497">
        <v>22</v>
      </c>
      <c r="E18497">
        <v>3361</v>
      </c>
    </row>
    <row r="18498" spans="1:5">
      <c r="A18498" t="s">
        <v>31</v>
      </c>
      <c r="B18498">
        <v>2017</v>
      </c>
      <c r="C18498">
        <v>21</v>
      </c>
      <c r="D18498">
        <v>32</v>
      </c>
      <c r="E18498">
        <v>5814</v>
      </c>
    </row>
    <row r="18499" spans="1:5">
      <c r="A18499" t="s">
        <v>32</v>
      </c>
      <c r="B18499">
        <v>2017</v>
      </c>
      <c r="C18499">
        <v>21</v>
      </c>
      <c r="D18499">
        <v>32</v>
      </c>
      <c r="E18499">
        <v>26429</v>
      </c>
    </row>
    <row r="18500" spans="1:5">
      <c r="A18500" t="s">
        <v>33</v>
      </c>
      <c r="B18500">
        <v>2017</v>
      </c>
      <c r="C18500">
        <v>21</v>
      </c>
      <c r="D18500">
        <v>61</v>
      </c>
      <c r="E18500">
        <v>17259</v>
      </c>
    </row>
    <row r="18501" spans="1:5">
      <c r="A18501" t="s">
        <v>34</v>
      </c>
      <c r="B18501">
        <v>2017</v>
      </c>
      <c r="C18501">
        <v>21</v>
      </c>
      <c r="D18501">
        <v>20</v>
      </c>
      <c r="E18501">
        <v>5590</v>
      </c>
    </row>
    <row r="18502" spans="1:5">
      <c r="A18502" t="s">
        <v>35</v>
      </c>
      <c r="B18502">
        <v>2017</v>
      </c>
      <c r="C18502">
        <v>21</v>
      </c>
      <c r="D18502">
        <v>45</v>
      </c>
      <c r="E18502">
        <v>14018</v>
      </c>
    </row>
    <row r="18503" spans="1:5">
      <c r="A18503" t="s">
        <v>36</v>
      </c>
      <c r="B18503">
        <v>2017</v>
      </c>
      <c r="C18503">
        <v>21</v>
      </c>
      <c r="D18503">
        <v>14</v>
      </c>
      <c r="E18503">
        <v>2660</v>
      </c>
    </row>
    <row r="18504" spans="1:5">
      <c r="A18504" t="s">
        <v>37</v>
      </c>
      <c r="B18504">
        <v>2017</v>
      </c>
      <c r="C18504">
        <v>21</v>
      </c>
      <c r="D18504">
        <v>7</v>
      </c>
      <c r="E18504">
        <v>1444</v>
      </c>
    </row>
    <row r="18505" spans="1:5">
      <c r="A18505" t="s">
        <v>38</v>
      </c>
      <c r="B18505">
        <v>2017</v>
      </c>
      <c r="C18505">
        <v>21</v>
      </c>
      <c r="D18505">
        <v>9</v>
      </c>
      <c r="E18505">
        <v>1553</v>
      </c>
    </row>
    <row r="18506" spans="1:5">
      <c r="A18506" t="s">
        <v>39</v>
      </c>
      <c r="B18506">
        <v>2017</v>
      </c>
      <c r="C18506">
        <v>21</v>
      </c>
      <c r="D18506">
        <v>33</v>
      </c>
      <c r="E18506">
        <v>19157</v>
      </c>
    </row>
    <row r="18507" spans="1:5">
      <c r="A18507" t="s">
        <v>40</v>
      </c>
      <c r="B18507">
        <v>2017</v>
      </c>
      <c r="C18507">
        <v>21</v>
      </c>
      <c r="D18507">
        <v>17</v>
      </c>
      <c r="E18507">
        <v>2835</v>
      </c>
    </row>
    <row r="18508" spans="1:5">
      <c r="A18508" t="s">
        <v>41</v>
      </c>
      <c r="B18508">
        <v>2017</v>
      </c>
      <c r="C18508">
        <v>21</v>
      </c>
      <c r="D18508">
        <v>29</v>
      </c>
      <c r="E18508">
        <v>15534</v>
      </c>
    </row>
    <row r="18509" spans="1:5">
      <c r="A18509" t="s">
        <v>42</v>
      </c>
      <c r="B18509">
        <v>2017</v>
      </c>
      <c r="C18509">
        <v>21</v>
      </c>
      <c r="D18509">
        <v>17</v>
      </c>
      <c r="E18509">
        <v>5992</v>
      </c>
    </row>
    <row r="18510" spans="1:5">
      <c r="A18510" t="s">
        <v>43</v>
      </c>
      <c r="B18510">
        <v>2017</v>
      </c>
      <c r="C18510">
        <v>21</v>
      </c>
      <c r="D18510">
        <v>44</v>
      </c>
      <c r="E18510">
        <v>8706</v>
      </c>
    </row>
    <row r="18511" spans="1:5">
      <c r="A18511" t="s">
        <v>44</v>
      </c>
      <c r="B18511">
        <v>2017</v>
      </c>
      <c r="C18511">
        <v>21</v>
      </c>
      <c r="D18511">
        <v>25</v>
      </c>
      <c r="E18511">
        <v>6353</v>
      </c>
    </row>
    <row r="18512" spans="1:5">
      <c r="A18512" t="s">
        <v>45</v>
      </c>
      <c r="B18512">
        <v>2017</v>
      </c>
      <c r="C18512">
        <v>21</v>
      </c>
      <c r="D18512">
        <v>7</v>
      </c>
      <c r="E18512">
        <v>1086</v>
      </c>
    </row>
    <row r="18513" spans="1:5">
      <c r="A18513" t="s">
        <v>46</v>
      </c>
      <c r="B18513">
        <v>2017</v>
      </c>
      <c r="C18513">
        <v>21</v>
      </c>
      <c r="D18513">
        <v>39</v>
      </c>
      <c r="E18513">
        <v>10761</v>
      </c>
    </row>
    <row r="18514" spans="1:5">
      <c r="A18514" t="s">
        <v>47</v>
      </c>
      <c r="B18514">
        <v>2017</v>
      </c>
      <c r="C18514">
        <v>21</v>
      </c>
      <c r="D18514">
        <v>15</v>
      </c>
      <c r="E18514">
        <v>3405</v>
      </c>
    </row>
    <row r="18515" spans="1:5">
      <c r="A18515" t="s">
        <v>48</v>
      </c>
      <c r="B18515">
        <v>2017</v>
      </c>
      <c r="C18515">
        <v>21</v>
      </c>
      <c r="D18515">
        <v>11</v>
      </c>
      <c r="E18515">
        <v>4045</v>
      </c>
    </row>
    <row r="18516" spans="1:5">
      <c r="A18516" t="s">
        <v>49</v>
      </c>
      <c r="B18516">
        <v>2017</v>
      </c>
      <c r="C18516">
        <v>21</v>
      </c>
      <c r="D18516">
        <v>48</v>
      </c>
      <c r="E18516">
        <v>9727</v>
      </c>
    </row>
    <row r="18517" spans="1:5">
      <c r="A18517" t="s">
        <v>50</v>
      </c>
      <c r="B18517">
        <v>2017</v>
      </c>
      <c r="C18517">
        <v>21</v>
      </c>
      <c r="D18517">
        <v>16</v>
      </c>
      <c r="E18517">
        <v>3344</v>
      </c>
    </row>
    <row r="18518" spans="1:5">
      <c r="A18518" t="s">
        <v>51</v>
      </c>
      <c r="B18518">
        <v>2017</v>
      </c>
      <c r="C18518">
        <v>21</v>
      </c>
      <c r="D18518">
        <v>12</v>
      </c>
      <c r="E18518">
        <v>4212</v>
      </c>
    </row>
    <row r="18519" spans="1:5">
      <c r="A18519" t="s">
        <v>52</v>
      </c>
      <c r="B18519">
        <v>2017</v>
      </c>
      <c r="C18519">
        <v>21</v>
      </c>
      <c r="D18519">
        <v>25</v>
      </c>
      <c r="E18519">
        <v>4572</v>
      </c>
    </row>
    <row r="18520" spans="1:5">
      <c r="A18520" t="s">
        <v>53</v>
      </c>
      <c r="B18520">
        <v>2017</v>
      </c>
      <c r="C18520">
        <v>21</v>
      </c>
      <c r="D18520">
        <v>50</v>
      </c>
      <c r="E18520">
        <v>7693</v>
      </c>
    </row>
    <row r="18521" spans="1:5">
      <c r="A18521" t="s">
        <v>54</v>
      </c>
      <c r="B18521">
        <v>2017</v>
      </c>
      <c r="C18521">
        <v>21</v>
      </c>
      <c r="D18521">
        <v>94</v>
      </c>
      <c r="E18521">
        <v>22007</v>
      </c>
    </row>
    <row r="18522" spans="1:5">
      <c r="A18522" t="s">
        <v>55</v>
      </c>
      <c r="B18522">
        <v>2017</v>
      </c>
      <c r="C18522">
        <v>21</v>
      </c>
      <c r="D18522">
        <v>27</v>
      </c>
      <c r="E18522">
        <v>9549</v>
      </c>
    </row>
    <row r="18523" spans="1:5">
      <c r="A18523" t="s">
        <v>56</v>
      </c>
      <c r="B18523">
        <v>2017</v>
      </c>
      <c r="C18523">
        <v>21</v>
      </c>
      <c r="D18523">
        <v>6</v>
      </c>
      <c r="E18523">
        <v>1341</v>
      </c>
    </row>
    <row r="18524" spans="1:5">
      <c r="A18524" t="s">
        <v>57</v>
      </c>
      <c r="B18524">
        <v>2017</v>
      </c>
      <c r="C18524">
        <v>21</v>
      </c>
      <c r="D18524">
        <v>123</v>
      </c>
      <c r="E18524">
        <v>84656</v>
      </c>
    </row>
    <row r="18525" spans="1:5">
      <c r="A18525" t="s">
        <v>58</v>
      </c>
      <c r="B18525">
        <v>2017</v>
      </c>
      <c r="C18525">
        <v>21</v>
      </c>
      <c r="D18525">
        <v>41</v>
      </c>
      <c r="E18525">
        <v>3469</v>
      </c>
    </row>
    <row r="18526" spans="1:5">
      <c r="A18526" t="s">
        <v>59</v>
      </c>
      <c r="B18526">
        <v>2017</v>
      </c>
      <c r="C18526">
        <v>21</v>
      </c>
      <c r="D18526">
        <v>36</v>
      </c>
      <c r="E18526">
        <v>16088</v>
      </c>
    </row>
    <row r="18527" spans="1:5">
      <c r="A18527" t="s">
        <v>60</v>
      </c>
      <c r="B18527">
        <v>2017</v>
      </c>
      <c r="C18527">
        <v>21</v>
      </c>
      <c r="D18527">
        <v>22</v>
      </c>
      <c r="E18527">
        <v>2452</v>
      </c>
    </row>
    <row r="18528" spans="1:5">
      <c r="A18528" t="s">
        <v>61</v>
      </c>
      <c r="B18528">
        <v>2017</v>
      </c>
      <c r="C18528">
        <v>21</v>
      </c>
      <c r="D18528">
        <v>18</v>
      </c>
      <c r="E18528">
        <v>3537</v>
      </c>
    </row>
    <row r="18529" spans="1:5">
      <c r="A18529" t="s">
        <v>64</v>
      </c>
      <c r="B18529">
        <v>2017</v>
      </c>
      <c r="C18529">
        <v>21</v>
      </c>
      <c r="D18529">
        <v>7</v>
      </c>
      <c r="E18529">
        <v>2910</v>
      </c>
    </row>
    <row r="18530" spans="1:5">
      <c r="A18530" t="s">
        <v>63</v>
      </c>
      <c r="B18530">
        <v>2017</v>
      </c>
      <c r="C18530">
        <v>21</v>
      </c>
      <c r="D18530">
        <v>3</v>
      </c>
      <c r="E18530">
        <v>861</v>
      </c>
    </row>
    <row r="18531" spans="1:5">
      <c r="A18531" t="s">
        <v>62</v>
      </c>
      <c r="B18531">
        <v>2017</v>
      </c>
      <c r="C18531">
        <v>21</v>
      </c>
      <c r="D18531">
        <v>73</v>
      </c>
      <c r="E18531">
        <v>99597</v>
      </c>
    </row>
    <row r="18532" spans="1:5">
      <c r="A18532" t="s">
        <v>6</v>
      </c>
      <c r="B18532">
        <v>2017</v>
      </c>
      <c r="C18532">
        <v>22</v>
      </c>
      <c r="D18532">
        <v>19</v>
      </c>
      <c r="E18532">
        <v>4783</v>
      </c>
    </row>
    <row r="18533" spans="1:5">
      <c r="A18533" t="s">
        <v>12</v>
      </c>
      <c r="B18533">
        <v>2017</v>
      </c>
      <c r="C18533">
        <v>22</v>
      </c>
      <c r="D18533">
        <v>5</v>
      </c>
      <c r="E18533">
        <v>1424</v>
      </c>
    </row>
    <row r="18534" spans="1:5">
      <c r="A18534" t="s">
        <v>13</v>
      </c>
      <c r="B18534">
        <v>2017</v>
      </c>
      <c r="C18534">
        <v>22</v>
      </c>
      <c r="D18534">
        <v>47</v>
      </c>
      <c r="E18534">
        <v>16818</v>
      </c>
    </row>
    <row r="18535" spans="1:5">
      <c r="A18535" t="s">
        <v>14</v>
      </c>
      <c r="B18535">
        <v>2017</v>
      </c>
      <c r="C18535">
        <v>22</v>
      </c>
      <c r="D18535">
        <v>9</v>
      </c>
      <c r="E18535">
        <v>2441</v>
      </c>
    </row>
    <row r="18536" spans="1:5">
      <c r="A18536" t="s">
        <v>15</v>
      </c>
      <c r="B18536">
        <v>2017</v>
      </c>
      <c r="C18536">
        <v>22</v>
      </c>
      <c r="D18536">
        <v>75</v>
      </c>
      <c r="E18536">
        <v>32073</v>
      </c>
    </row>
    <row r="18537" spans="1:5">
      <c r="A18537" t="s">
        <v>16</v>
      </c>
      <c r="B18537">
        <v>2017</v>
      </c>
      <c r="C18537">
        <v>22</v>
      </c>
      <c r="D18537">
        <v>5</v>
      </c>
      <c r="E18537">
        <v>268</v>
      </c>
    </row>
    <row r="18538" spans="1:5">
      <c r="A18538" t="s">
        <v>17</v>
      </c>
      <c r="B18538">
        <v>2017</v>
      </c>
      <c r="C18538">
        <v>22</v>
      </c>
      <c r="D18538">
        <v>5</v>
      </c>
      <c r="E18538">
        <v>365</v>
      </c>
    </row>
    <row r="18539" spans="1:5">
      <c r="A18539" t="s">
        <v>18</v>
      </c>
      <c r="B18539">
        <v>2017</v>
      </c>
      <c r="C18539">
        <v>22</v>
      </c>
      <c r="D18539">
        <v>12</v>
      </c>
      <c r="E18539">
        <v>2278</v>
      </c>
    </row>
    <row r="18540" spans="1:5">
      <c r="A18540" t="s">
        <v>19</v>
      </c>
      <c r="B18540">
        <v>2017</v>
      </c>
      <c r="C18540">
        <v>22</v>
      </c>
      <c r="D18540">
        <v>2</v>
      </c>
      <c r="E18540">
        <v>1913</v>
      </c>
    </row>
    <row r="18541" spans="1:5">
      <c r="A18541" t="s">
        <v>20</v>
      </c>
      <c r="B18541">
        <v>2017</v>
      </c>
      <c r="C18541">
        <v>22</v>
      </c>
      <c r="D18541">
        <v>0</v>
      </c>
      <c r="E18541">
        <v>0</v>
      </c>
    </row>
    <row r="18542" spans="1:5">
      <c r="A18542" t="s">
        <v>21</v>
      </c>
      <c r="B18542">
        <v>2017</v>
      </c>
      <c r="C18542">
        <v>22</v>
      </c>
      <c r="D18542">
        <v>51</v>
      </c>
      <c r="E18542">
        <v>48831</v>
      </c>
    </row>
    <row r="18543" spans="1:5">
      <c r="A18543" t="s">
        <v>22</v>
      </c>
      <c r="B18543">
        <v>2017</v>
      </c>
      <c r="C18543">
        <v>22</v>
      </c>
      <c r="D18543">
        <v>13</v>
      </c>
      <c r="E18543">
        <v>915</v>
      </c>
    </row>
    <row r="18544" spans="1:5">
      <c r="A18544" t="s">
        <v>23</v>
      </c>
      <c r="B18544">
        <v>2017</v>
      </c>
      <c r="C18544">
        <v>22</v>
      </c>
      <c r="D18544">
        <v>2</v>
      </c>
      <c r="E18544">
        <v>578</v>
      </c>
    </row>
    <row r="18545" spans="1:5">
      <c r="A18545" t="s">
        <v>24</v>
      </c>
      <c r="B18545">
        <v>2017</v>
      </c>
      <c r="C18545">
        <v>22</v>
      </c>
      <c r="D18545">
        <v>61</v>
      </c>
      <c r="E18545">
        <v>36392</v>
      </c>
    </row>
    <row r="18546" spans="1:5">
      <c r="A18546" t="s">
        <v>25</v>
      </c>
      <c r="B18546">
        <v>2017</v>
      </c>
      <c r="C18546">
        <v>22</v>
      </c>
      <c r="D18546">
        <v>21</v>
      </c>
      <c r="E18546">
        <v>2552</v>
      </c>
    </row>
    <row r="18547" spans="1:5">
      <c r="A18547" t="s">
        <v>26</v>
      </c>
      <c r="B18547">
        <v>2017</v>
      </c>
      <c r="C18547">
        <v>22</v>
      </c>
      <c r="D18547">
        <v>5</v>
      </c>
      <c r="E18547">
        <v>614</v>
      </c>
    </row>
    <row r="18548" spans="1:5">
      <c r="A18548" t="s">
        <v>27</v>
      </c>
      <c r="B18548">
        <v>2017</v>
      </c>
      <c r="C18548">
        <v>22</v>
      </c>
      <c r="D18548">
        <v>15</v>
      </c>
      <c r="E18548">
        <v>2376</v>
      </c>
    </row>
    <row r="18549" spans="1:5">
      <c r="A18549" t="s">
        <v>28</v>
      </c>
      <c r="B18549">
        <v>2017</v>
      </c>
      <c r="C18549">
        <v>22</v>
      </c>
      <c r="D18549">
        <v>12</v>
      </c>
      <c r="E18549">
        <v>6311</v>
      </c>
    </row>
    <row r="18550" spans="1:5">
      <c r="A18550" t="s">
        <v>29</v>
      </c>
      <c r="B18550">
        <v>2017</v>
      </c>
      <c r="C18550">
        <v>22</v>
      </c>
      <c r="D18550">
        <v>99</v>
      </c>
      <c r="E18550">
        <v>49374</v>
      </c>
    </row>
    <row r="18551" spans="1:5">
      <c r="A18551" t="s">
        <v>30</v>
      </c>
      <c r="B18551">
        <v>2017</v>
      </c>
      <c r="C18551">
        <v>22</v>
      </c>
      <c r="D18551">
        <v>22</v>
      </c>
      <c r="E18551">
        <v>2905</v>
      </c>
    </row>
    <row r="18552" spans="1:5">
      <c r="A18552" t="s">
        <v>31</v>
      </c>
      <c r="B18552">
        <v>2017</v>
      </c>
      <c r="C18552">
        <v>22</v>
      </c>
      <c r="D18552">
        <v>32</v>
      </c>
      <c r="E18552">
        <v>5326</v>
      </c>
    </row>
    <row r="18553" spans="1:5">
      <c r="A18553" t="s">
        <v>32</v>
      </c>
      <c r="B18553">
        <v>2017</v>
      </c>
      <c r="C18553">
        <v>22</v>
      </c>
      <c r="D18553">
        <v>28</v>
      </c>
      <c r="E18553">
        <v>20983</v>
      </c>
    </row>
    <row r="18554" spans="1:5">
      <c r="A18554" t="s">
        <v>33</v>
      </c>
      <c r="B18554">
        <v>2017</v>
      </c>
      <c r="C18554">
        <v>22</v>
      </c>
      <c r="D18554">
        <v>67</v>
      </c>
      <c r="E18554">
        <v>18274</v>
      </c>
    </row>
    <row r="18555" spans="1:5">
      <c r="A18555" t="s">
        <v>34</v>
      </c>
      <c r="B18555">
        <v>2017</v>
      </c>
      <c r="C18555">
        <v>22</v>
      </c>
      <c r="D18555">
        <v>19</v>
      </c>
      <c r="E18555">
        <v>4788</v>
      </c>
    </row>
    <row r="18556" spans="1:5">
      <c r="A18556" t="s">
        <v>35</v>
      </c>
      <c r="B18556">
        <v>2017</v>
      </c>
      <c r="C18556">
        <v>22</v>
      </c>
      <c r="D18556">
        <v>44</v>
      </c>
      <c r="E18556">
        <v>15660</v>
      </c>
    </row>
    <row r="18557" spans="1:5">
      <c r="A18557" t="s">
        <v>36</v>
      </c>
      <c r="B18557">
        <v>2017</v>
      </c>
      <c r="C18557">
        <v>22</v>
      </c>
      <c r="D18557">
        <v>15</v>
      </c>
      <c r="E18557">
        <v>2350</v>
      </c>
    </row>
    <row r="18558" spans="1:5">
      <c r="A18558" t="s">
        <v>37</v>
      </c>
      <c r="B18558">
        <v>2017</v>
      </c>
      <c r="C18558">
        <v>22</v>
      </c>
      <c r="D18558">
        <v>7</v>
      </c>
      <c r="E18558">
        <v>2226</v>
      </c>
    </row>
    <row r="18559" spans="1:5">
      <c r="A18559" t="s">
        <v>38</v>
      </c>
      <c r="B18559">
        <v>2017</v>
      </c>
      <c r="C18559">
        <v>22</v>
      </c>
      <c r="D18559">
        <v>8</v>
      </c>
      <c r="E18559">
        <v>1041</v>
      </c>
    </row>
    <row r="18560" spans="1:5">
      <c r="A18560" t="s">
        <v>39</v>
      </c>
      <c r="B18560">
        <v>2017</v>
      </c>
      <c r="C18560">
        <v>22</v>
      </c>
      <c r="D18560">
        <v>32</v>
      </c>
      <c r="E18560">
        <v>16465</v>
      </c>
    </row>
    <row r="18561" spans="1:5">
      <c r="A18561" t="s">
        <v>40</v>
      </c>
      <c r="B18561">
        <v>2017</v>
      </c>
      <c r="C18561">
        <v>22</v>
      </c>
      <c r="D18561">
        <v>15</v>
      </c>
      <c r="E18561">
        <v>2123</v>
      </c>
    </row>
    <row r="18562" spans="1:5">
      <c r="A18562" t="s">
        <v>41</v>
      </c>
      <c r="B18562">
        <v>2017</v>
      </c>
      <c r="C18562">
        <v>22</v>
      </c>
      <c r="D18562">
        <v>29</v>
      </c>
      <c r="E18562">
        <v>15118</v>
      </c>
    </row>
    <row r="18563" spans="1:5">
      <c r="A18563" t="s">
        <v>42</v>
      </c>
      <c r="B18563">
        <v>2017</v>
      </c>
      <c r="C18563">
        <v>22</v>
      </c>
      <c r="D18563">
        <v>16</v>
      </c>
      <c r="E18563">
        <v>5462</v>
      </c>
    </row>
    <row r="18564" spans="1:5">
      <c r="A18564" t="s">
        <v>43</v>
      </c>
      <c r="B18564">
        <v>2017</v>
      </c>
      <c r="C18564">
        <v>22</v>
      </c>
      <c r="D18564">
        <v>43</v>
      </c>
      <c r="E18564">
        <v>6048</v>
      </c>
    </row>
    <row r="18565" spans="1:5">
      <c r="A18565" t="s">
        <v>44</v>
      </c>
      <c r="B18565">
        <v>2017</v>
      </c>
      <c r="C18565">
        <v>22</v>
      </c>
      <c r="D18565">
        <v>25</v>
      </c>
      <c r="E18565">
        <v>5599</v>
      </c>
    </row>
    <row r="18566" spans="1:5">
      <c r="A18566" t="s">
        <v>45</v>
      </c>
      <c r="B18566">
        <v>2017</v>
      </c>
      <c r="C18566">
        <v>22</v>
      </c>
      <c r="D18566">
        <v>4</v>
      </c>
      <c r="E18566">
        <v>1127</v>
      </c>
    </row>
    <row r="18567" spans="1:5">
      <c r="A18567" t="s">
        <v>46</v>
      </c>
      <c r="B18567">
        <v>2017</v>
      </c>
      <c r="C18567">
        <v>22</v>
      </c>
      <c r="D18567">
        <v>31</v>
      </c>
      <c r="E18567">
        <v>8215</v>
      </c>
    </row>
    <row r="18568" spans="1:5">
      <c r="A18568" t="s">
        <v>47</v>
      </c>
      <c r="B18568">
        <v>2017</v>
      </c>
      <c r="C18568">
        <v>22</v>
      </c>
      <c r="D18568">
        <v>16</v>
      </c>
      <c r="E18568">
        <v>3353</v>
      </c>
    </row>
    <row r="18569" spans="1:5">
      <c r="A18569" t="s">
        <v>48</v>
      </c>
      <c r="B18569">
        <v>2017</v>
      </c>
      <c r="C18569">
        <v>22</v>
      </c>
      <c r="D18569">
        <v>12</v>
      </c>
      <c r="E18569">
        <v>3634</v>
      </c>
    </row>
    <row r="18570" spans="1:5">
      <c r="A18570" t="s">
        <v>49</v>
      </c>
      <c r="B18570">
        <v>2017</v>
      </c>
      <c r="C18570">
        <v>22</v>
      </c>
      <c r="D18570">
        <v>47</v>
      </c>
      <c r="E18570">
        <v>8189</v>
      </c>
    </row>
    <row r="18571" spans="1:5">
      <c r="A18571" t="s">
        <v>50</v>
      </c>
      <c r="B18571">
        <v>2017</v>
      </c>
      <c r="C18571">
        <v>22</v>
      </c>
      <c r="D18571">
        <v>15</v>
      </c>
      <c r="E18571">
        <v>2890</v>
      </c>
    </row>
    <row r="18572" spans="1:5">
      <c r="A18572" t="s">
        <v>51</v>
      </c>
      <c r="B18572">
        <v>2017</v>
      </c>
      <c r="C18572">
        <v>22</v>
      </c>
      <c r="D18572">
        <v>9</v>
      </c>
      <c r="E18572">
        <v>3284</v>
      </c>
    </row>
    <row r="18573" spans="1:5">
      <c r="A18573" t="s">
        <v>52</v>
      </c>
      <c r="B18573">
        <v>2017</v>
      </c>
      <c r="C18573">
        <v>22</v>
      </c>
      <c r="D18573">
        <v>25</v>
      </c>
      <c r="E18573">
        <v>4612</v>
      </c>
    </row>
    <row r="18574" spans="1:5">
      <c r="A18574" t="s">
        <v>53</v>
      </c>
      <c r="B18574">
        <v>2017</v>
      </c>
      <c r="C18574">
        <v>22</v>
      </c>
      <c r="D18574">
        <v>48</v>
      </c>
      <c r="E18574">
        <v>6362</v>
      </c>
    </row>
    <row r="18575" spans="1:5">
      <c r="A18575" t="s">
        <v>54</v>
      </c>
      <c r="B18575">
        <v>2017</v>
      </c>
      <c r="C18575">
        <v>22</v>
      </c>
      <c r="D18575">
        <v>93</v>
      </c>
      <c r="E18575">
        <v>20015</v>
      </c>
    </row>
    <row r="18576" spans="1:5">
      <c r="A18576" t="s">
        <v>55</v>
      </c>
      <c r="B18576">
        <v>2017</v>
      </c>
      <c r="C18576">
        <v>22</v>
      </c>
      <c r="D18576">
        <v>29</v>
      </c>
      <c r="E18576">
        <v>8912</v>
      </c>
    </row>
    <row r="18577" spans="1:5">
      <c r="A18577" t="s">
        <v>56</v>
      </c>
      <c r="B18577">
        <v>2017</v>
      </c>
      <c r="C18577">
        <v>22</v>
      </c>
      <c r="D18577">
        <v>6</v>
      </c>
      <c r="E18577">
        <v>1206</v>
      </c>
    </row>
    <row r="18578" spans="1:5">
      <c r="A18578" t="s">
        <v>57</v>
      </c>
      <c r="B18578">
        <v>2017</v>
      </c>
      <c r="C18578">
        <v>22</v>
      </c>
      <c r="D18578">
        <v>122</v>
      </c>
      <c r="E18578">
        <v>83578</v>
      </c>
    </row>
    <row r="18579" spans="1:5">
      <c r="A18579" t="s">
        <v>58</v>
      </c>
      <c r="B18579">
        <v>2017</v>
      </c>
      <c r="C18579">
        <v>22</v>
      </c>
      <c r="D18579">
        <v>41</v>
      </c>
      <c r="E18579">
        <v>3206</v>
      </c>
    </row>
    <row r="18580" spans="1:5">
      <c r="A18580" t="s">
        <v>59</v>
      </c>
      <c r="B18580">
        <v>2017</v>
      </c>
      <c r="C18580">
        <v>22</v>
      </c>
      <c r="D18580">
        <v>33</v>
      </c>
      <c r="E18580">
        <v>8074</v>
      </c>
    </row>
    <row r="18581" spans="1:5">
      <c r="A18581" t="s">
        <v>60</v>
      </c>
      <c r="B18581">
        <v>2017</v>
      </c>
      <c r="C18581">
        <v>22</v>
      </c>
      <c r="D18581">
        <v>21</v>
      </c>
      <c r="E18581">
        <v>1943</v>
      </c>
    </row>
    <row r="18582" spans="1:5">
      <c r="A18582" t="s">
        <v>61</v>
      </c>
      <c r="B18582">
        <v>2017</v>
      </c>
      <c r="C18582">
        <v>22</v>
      </c>
      <c r="D18582">
        <v>18</v>
      </c>
      <c r="E18582">
        <v>2977</v>
      </c>
    </row>
    <row r="18583" spans="1:5">
      <c r="A18583" t="s">
        <v>64</v>
      </c>
      <c r="B18583">
        <v>2017</v>
      </c>
      <c r="C18583">
        <v>22</v>
      </c>
      <c r="D18583">
        <v>5</v>
      </c>
      <c r="E18583">
        <v>2453</v>
      </c>
    </row>
    <row r="18584" spans="1:5">
      <c r="A18584" t="s">
        <v>63</v>
      </c>
      <c r="B18584">
        <v>2017</v>
      </c>
      <c r="C18584">
        <v>22</v>
      </c>
      <c r="D18584">
        <v>2</v>
      </c>
      <c r="E18584">
        <v>690</v>
      </c>
    </row>
    <row r="18585" spans="1:5">
      <c r="A18585" t="s">
        <v>62</v>
      </c>
      <c r="B18585">
        <v>2017</v>
      </c>
      <c r="C18585">
        <v>22</v>
      </c>
      <c r="D18585">
        <v>83</v>
      </c>
      <c r="E18585">
        <v>97649</v>
      </c>
    </row>
    <row r="18586" spans="1:5">
      <c r="A18586" t="s">
        <v>6</v>
      </c>
      <c r="B18586">
        <v>2017</v>
      </c>
      <c r="C18586">
        <v>23</v>
      </c>
      <c r="D18586">
        <v>16</v>
      </c>
      <c r="E18586">
        <v>4830</v>
      </c>
    </row>
    <row r="18587" spans="1:5">
      <c r="A18587" t="s">
        <v>12</v>
      </c>
      <c r="B18587">
        <v>2017</v>
      </c>
      <c r="C18587">
        <v>23</v>
      </c>
      <c r="D18587">
        <v>5</v>
      </c>
      <c r="E18587">
        <v>1419</v>
      </c>
    </row>
    <row r="18588" spans="1:5">
      <c r="A18588" t="s">
        <v>13</v>
      </c>
      <c r="B18588">
        <v>2017</v>
      </c>
      <c r="C18588">
        <v>23</v>
      </c>
      <c r="D18588">
        <v>46</v>
      </c>
      <c r="E18588">
        <v>19066</v>
      </c>
    </row>
    <row r="18589" spans="1:5">
      <c r="A18589" t="s">
        <v>14</v>
      </c>
      <c r="B18589">
        <v>2017</v>
      </c>
      <c r="C18589">
        <v>23</v>
      </c>
      <c r="D18589">
        <v>9</v>
      </c>
      <c r="E18589">
        <v>2656</v>
      </c>
    </row>
    <row r="18590" spans="1:5">
      <c r="A18590" t="s">
        <v>15</v>
      </c>
      <c r="B18590">
        <v>2017</v>
      </c>
      <c r="C18590">
        <v>23</v>
      </c>
      <c r="D18590">
        <v>81</v>
      </c>
      <c r="E18590">
        <v>37626</v>
      </c>
    </row>
    <row r="18591" spans="1:5">
      <c r="A18591" t="s">
        <v>16</v>
      </c>
      <c r="B18591">
        <v>2017</v>
      </c>
      <c r="C18591">
        <v>23</v>
      </c>
      <c r="D18591">
        <v>6</v>
      </c>
      <c r="E18591">
        <v>3436</v>
      </c>
    </row>
    <row r="18592" spans="1:5">
      <c r="A18592" t="s">
        <v>17</v>
      </c>
      <c r="B18592">
        <v>2017</v>
      </c>
      <c r="C18592">
        <v>23</v>
      </c>
      <c r="D18592">
        <v>5</v>
      </c>
      <c r="E18592">
        <v>360</v>
      </c>
    </row>
    <row r="18593" spans="1:5">
      <c r="A18593" t="s">
        <v>18</v>
      </c>
      <c r="B18593">
        <v>2017</v>
      </c>
      <c r="C18593">
        <v>23</v>
      </c>
      <c r="D18593">
        <v>4</v>
      </c>
      <c r="E18593">
        <v>747</v>
      </c>
    </row>
    <row r="18594" spans="1:5">
      <c r="A18594" t="s">
        <v>19</v>
      </c>
      <c r="B18594">
        <v>2017</v>
      </c>
      <c r="C18594">
        <v>23</v>
      </c>
      <c r="D18594">
        <v>2</v>
      </c>
      <c r="E18594">
        <v>2418</v>
      </c>
    </row>
    <row r="18595" spans="1:5">
      <c r="A18595" t="s">
        <v>20</v>
      </c>
      <c r="B18595">
        <v>2017</v>
      </c>
      <c r="C18595">
        <v>23</v>
      </c>
      <c r="D18595">
        <v>0</v>
      </c>
      <c r="E18595">
        <v>0</v>
      </c>
    </row>
    <row r="18596" spans="1:5">
      <c r="A18596" t="s">
        <v>21</v>
      </c>
      <c r="B18596">
        <v>2017</v>
      </c>
      <c r="C18596">
        <v>23</v>
      </c>
      <c r="D18596">
        <v>53</v>
      </c>
      <c r="E18596">
        <v>50181</v>
      </c>
    </row>
    <row r="18597" spans="1:5">
      <c r="A18597" t="s">
        <v>22</v>
      </c>
      <c r="B18597">
        <v>2017</v>
      </c>
      <c r="C18597">
        <v>23</v>
      </c>
      <c r="D18597">
        <v>13</v>
      </c>
      <c r="E18597">
        <v>1081</v>
      </c>
    </row>
    <row r="18598" spans="1:5">
      <c r="A18598" t="s">
        <v>23</v>
      </c>
      <c r="B18598">
        <v>2017</v>
      </c>
      <c r="C18598">
        <v>23</v>
      </c>
      <c r="D18598">
        <v>1</v>
      </c>
      <c r="E18598">
        <v>318</v>
      </c>
    </row>
    <row r="18599" spans="1:5">
      <c r="A18599" t="s">
        <v>24</v>
      </c>
      <c r="B18599">
        <v>2017</v>
      </c>
      <c r="C18599">
        <v>23</v>
      </c>
      <c r="D18599">
        <v>62</v>
      </c>
      <c r="E18599">
        <v>38935</v>
      </c>
    </row>
    <row r="18600" spans="1:5">
      <c r="A18600" t="s">
        <v>25</v>
      </c>
      <c r="B18600">
        <v>2017</v>
      </c>
      <c r="C18600">
        <v>23</v>
      </c>
      <c r="D18600">
        <v>16</v>
      </c>
      <c r="E18600">
        <v>2641</v>
      </c>
    </row>
    <row r="18601" spans="1:5">
      <c r="A18601" t="s">
        <v>26</v>
      </c>
      <c r="B18601">
        <v>2017</v>
      </c>
      <c r="C18601">
        <v>23</v>
      </c>
      <c r="D18601">
        <v>5</v>
      </c>
      <c r="E18601">
        <v>806</v>
      </c>
    </row>
    <row r="18602" spans="1:5">
      <c r="A18602" t="s">
        <v>27</v>
      </c>
      <c r="B18602">
        <v>2017</v>
      </c>
      <c r="C18602">
        <v>23</v>
      </c>
      <c r="D18602">
        <v>12</v>
      </c>
      <c r="E18602">
        <v>2527</v>
      </c>
    </row>
    <row r="18603" spans="1:5">
      <c r="A18603" t="s">
        <v>28</v>
      </c>
      <c r="B18603">
        <v>2017</v>
      </c>
      <c r="C18603">
        <v>23</v>
      </c>
      <c r="D18603">
        <v>9</v>
      </c>
      <c r="E18603">
        <v>6212</v>
      </c>
    </row>
    <row r="18604" spans="1:5">
      <c r="A18604" t="s">
        <v>29</v>
      </c>
      <c r="B18604">
        <v>2017</v>
      </c>
      <c r="C18604">
        <v>23</v>
      </c>
      <c r="D18604">
        <v>86</v>
      </c>
      <c r="E18604">
        <v>46546</v>
      </c>
    </row>
    <row r="18605" spans="1:5">
      <c r="A18605" t="s">
        <v>30</v>
      </c>
      <c r="B18605">
        <v>2017</v>
      </c>
      <c r="C18605">
        <v>23</v>
      </c>
      <c r="D18605">
        <v>22</v>
      </c>
      <c r="E18605">
        <v>3504</v>
      </c>
    </row>
    <row r="18606" spans="1:5">
      <c r="A18606" t="s">
        <v>31</v>
      </c>
      <c r="B18606">
        <v>2017</v>
      </c>
      <c r="C18606">
        <v>23</v>
      </c>
      <c r="D18606">
        <v>32</v>
      </c>
      <c r="E18606">
        <v>5466</v>
      </c>
    </row>
    <row r="18607" spans="1:5">
      <c r="A18607" t="s">
        <v>32</v>
      </c>
      <c r="B18607">
        <v>2017</v>
      </c>
      <c r="C18607">
        <v>23</v>
      </c>
      <c r="D18607">
        <v>28</v>
      </c>
      <c r="E18607">
        <v>25168</v>
      </c>
    </row>
    <row r="18608" spans="1:5">
      <c r="A18608" t="s">
        <v>33</v>
      </c>
      <c r="B18608">
        <v>2017</v>
      </c>
      <c r="C18608">
        <v>23</v>
      </c>
      <c r="D18608">
        <v>62</v>
      </c>
      <c r="E18608">
        <v>19215</v>
      </c>
    </row>
    <row r="18609" spans="1:5">
      <c r="A18609" t="s">
        <v>34</v>
      </c>
      <c r="B18609">
        <v>2017</v>
      </c>
      <c r="C18609">
        <v>23</v>
      </c>
      <c r="D18609">
        <v>12</v>
      </c>
      <c r="E18609">
        <v>1365</v>
      </c>
    </row>
    <row r="18610" spans="1:5">
      <c r="A18610" t="s">
        <v>35</v>
      </c>
      <c r="B18610">
        <v>2017</v>
      </c>
      <c r="C18610">
        <v>23</v>
      </c>
      <c r="D18610">
        <v>44</v>
      </c>
      <c r="E18610">
        <v>15264</v>
      </c>
    </row>
    <row r="18611" spans="1:5">
      <c r="A18611" t="s">
        <v>36</v>
      </c>
      <c r="B18611">
        <v>2017</v>
      </c>
      <c r="C18611">
        <v>23</v>
      </c>
      <c r="D18611">
        <v>15</v>
      </c>
      <c r="E18611">
        <v>2574</v>
      </c>
    </row>
    <row r="18612" spans="1:5">
      <c r="A18612" t="s">
        <v>37</v>
      </c>
      <c r="B18612">
        <v>2017</v>
      </c>
      <c r="C18612">
        <v>23</v>
      </c>
      <c r="D18612">
        <v>5</v>
      </c>
      <c r="E18612">
        <v>2191</v>
      </c>
    </row>
    <row r="18613" spans="1:5">
      <c r="A18613" t="s">
        <v>38</v>
      </c>
      <c r="B18613">
        <v>2017</v>
      </c>
      <c r="C18613">
        <v>23</v>
      </c>
      <c r="D18613">
        <v>10</v>
      </c>
      <c r="E18613">
        <v>1705</v>
      </c>
    </row>
    <row r="18614" spans="1:5">
      <c r="A18614" t="s">
        <v>39</v>
      </c>
      <c r="B18614">
        <v>2017</v>
      </c>
      <c r="C18614">
        <v>23</v>
      </c>
      <c r="D18614">
        <v>31</v>
      </c>
      <c r="E18614">
        <v>16719</v>
      </c>
    </row>
    <row r="18615" spans="1:5">
      <c r="A18615" t="s">
        <v>40</v>
      </c>
      <c r="B18615">
        <v>2017</v>
      </c>
      <c r="C18615">
        <v>23</v>
      </c>
      <c r="D18615">
        <v>16</v>
      </c>
      <c r="E18615">
        <v>2443</v>
      </c>
    </row>
    <row r="18616" spans="1:5">
      <c r="A18616" t="s">
        <v>41</v>
      </c>
      <c r="B18616">
        <v>2017</v>
      </c>
      <c r="C18616">
        <v>23</v>
      </c>
      <c r="D18616">
        <v>29</v>
      </c>
      <c r="E18616">
        <v>15086</v>
      </c>
    </row>
    <row r="18617" spans="1:5">
      <c r="A18617" t="s">
        <v>42</v>
      </c>
      <c r="B18617">
        <v>2017</v>
      </c>
      <c r="C18617">
        <v>23</v>
      </c>
      <c r="D18617">
        <v>19</v>
      </c>
      <c r="E18617">
        <v>6945</v>
      </c>
    </row>
    <row r="18618" spans="1:5">
      <c r="A18618" t="s">
        <v>43</v>
      </c>
      <c r="B18618">
        <v>2017</v>
      </c>
      <c r="C18618">
        <v>23</v>
      </c>
      <c r="D18618">
        <v>42</v>
      </c>
      <c r="E18618">
        <v>7390</v>
      </c>
    </row>
    <row r="18619" spans="1:5">
      <c r="A18619" t="s">
        <v>44</v>
      </c>
      <c r="B18619">
        <v>2017</v>
      </c>
      <c r="C18619">
        <v>23</v>
      </c>
      <c r="D18619">
        <v>24</v>
      </c>
      <c r="E18619">
        <v>6237</v>
      </c>
    </row>
    <row r="18620" spans="1:5">
      <c r="A18620" t="s">
        <v>45</v>
      </c>
      <c r="B18620">
        <v>2017</v>
      </c>
      <c r="C18620">
        <v>23</v>
      </c>
      <c r="D18620">
        <v>2</v>
      </c>
      <c r="E18620">
        <v>627</v>
      </c>
    </row>
    <row r="18621" spans="1:5">
      <c r="A18621" t="s">
        <v>46</v>
      </c>
      <c r="B18621">
        <v>2017</v>
      </c>
      <c r="C18621">
        <v>23</v>
      </c>
      <c r="D18621">
        <v>27</v>
      </c>
      <c r="E18621">
        <v>8872</v>
      </c>
    </row>
    <row r="18622" spans="1:5">
      <c r="A18622" t="s">
        <v>47</v>
      </c>
      <c r="B18622">
        <v>2017</v>
      </c>
      <c r="C18622">
        <v>23</v>
      </c>
      <c r="D18622">
        <v>15</v>
      </c>
      <c r="E18622">
        <v>3210</v>
      </c>
    </row>
    <row r="18623" spans="1:5">
      <c r="A18623" t="s">
        <v>48</v>
      </c>
      <c r="B18623">
        <v>2017</v>
      </c>
      <c r="C18623">
        <v>23</v>
      </c>
      <c r="D18623">
        <v>12</v>
      </c>
      <c r="E18623">
        <v>4162</v>
      </c>
    </row>
    <row r="18624" spans="1:5">
      <c r="A18624" t="s">
        <v>49</v>
      </c>
      <c r="B18624">
        <v>2017</v>
      </c>
      <c r="C18624">
        <v>23</v>
      </c>
      <c r="D18624">
        <v>49</v>
      </c>
      <c r="E18624">
        <v>9847</v>
      </c>
    </row>
    <row r="18625" spans="1:5">
      <c r="A18625" t="s">
        <v>50</v>
      </c>
      <c r="B18625">
        <v>2017</v>
      </c>
      <c r="C18625">
        <v>23</v>
      </c>
      <c r="D18625">
        <v>15</v>
      </c>
      <c r="E18625">
        <v>2833</v>
      </c>
    </row>
    <row r="18626" spans="1:5">
      <c r="A18626" t="s">
        <v>51</v>
      </c>
      <c r="B18626">
        <v>2017</v>
      </c>
      <c r="C18626">
        <v>23</v>
      </c>
      <c r="D18626">
        <v>10</v>
      </c>
      <c r="E18626">
        <v>3831</v>
      </c>
    </row>
    <row r="18627" spans="1:5">
      <c r="A18627" t="s">
        <v>52</v>
      </c>
      <c r="B18627">
        <v>2017</v>
      </c>
      <c r="C18627">
        <v>23</v>
      </c>
      <c r="D18627">
        <v>23</v>
      </c>
      <c r="E18627">
        <v>5587</v>
      </c>
    </row>
    <row r="18628" spans="1:5">
      <c r="A18628" t="s">
        <v>53</v>
      </c>
      <c r="B18628">
        <v>2017</v>
      </c>
      <c r="C18628">
        <v>23</v>
      </c>
      <c r="D18628">
        <v>48</v>
      </c>
      <c r="E18628">
        <v>6046</v>
      </c>
    </row>
    <row r="18629" spans="1:5">
      <c r="A18629" t="s">
        <v>54</v>
      </c>
      <c r="B18629">
        <v>2017</v>
      </c>
      <c r="C18629">
        <v>23</v>
      </c>
      <c r="D18629">
        <v>96</v>
      </c>
      <c r="E18629">
        <v>21445</v>
      </c>
    </row>
    <row r="18630" spans="1:5">
      <c r="A18630" t="s">
        <v>55</v>
      </c>
      <c r="B18630">
        <v>2017</v>
      </c>
      <c r="C18630">
        <v>23</v>
      </c>
      <c r="D18630">
        <v>26</v>
      </c>
      <c r="E18630">
        <v>14990</v>
      </c>
    </row>
    <row r="18631" spans="1:5">
      <c r="A18631" t="s">
        <v>56</v>
      </c>
      <c r="B18631">
        <v>2017</v>
      </c>
      <c r="C18631">
        <v>23</v>
      </c>
      <c r="D18631">
        <v>6</v>
      </c>
      <c r="E18631">
        <v>1331</v>
      </c>
    </row>
    <row r="18632" spans="1:5">
      <c r="A18632" t="s">
        <v>57</v>
      </c>
      <c r="B18632">
        <v>2017</v>
      </c>
      <c r="C18632">
        <v>23</v>
      </c>
      <c r="D18632">
        <v>111</v>
      </c>
      <c r="E18632">
        <v>78295</v>
      </c>
    </row>
    <row r="18633" spans="1:5">
      <c r="A18633" t="s">
        <v>58</v>
      </c>
      <c r="B18633">
        <v>2017</v>
      </c>
      <c r="C18633">
        <v>23</v>
      </c>
      <c r="D18633">
        <v>25</v>
      </c>
      <c r="E18633">
        <v>3148</v>
      </c>
    </row>
    <row r="18634" spans="1:5">
      <c r="A18634" t="s">
        <v>59</v>
      </c>
      <c r="B18634">
        <v>2017</v>
      </c>
      <c r="C18634">
        <v>23</v>
      </c>
      <c r="D18634">
        <v>31</v>
      </c>
      <c r="E18634">
        <v>9082</v>
      </c>
    </row>
    <row r="18635" spans="1:5">
      <c r="A18635" t="s">
        <v>60</v>
      </c>
      <c r="B18635">
        <v>2017</v>
      </c>
      <c r="C18635">
        <v>23</v>
      </c>
      <c r="D18635">
        <v>19</v>
      </c>
      <c r="E18635">
        <v>2263</v>
      </c>
    </row>
    <row r="18636" spans="1:5">
      <c r="A18636" t="s">
        <v>61</v>
      </c>
      <c r="B18636">
        <v>2017</v>
      </c>
      <c r="C18636">
        <v>23</v>
      </c>
      <c r="D18636">
        <v>18</v>
      </c>
      <c r="E18636">
        <v>3204</v>
      </c>
    </row>
    <row r="18637" spans="1:5">
      <c r="A18637" t="s">
        <v>64</v>
      </c>
      <c r="B18637">
        <v>2017</v>
      </c>
      <c r="C18637">
        <v>23</v>
      </c>
      <c r="D18637">
        <v>6</v>
      </c>
      <c r="E18637">
        <v>2893</v>
      </c>
    </row>
    <row r="18638" spans="1:5">
      <c r="A18638" t="s">
        <v>63</v>
      </c>
      <c r="B18638">
        <v>2017</v>
      </c>
      <c r="C18638">
        <v>23</v>
      </c>
      <c r="D18638">
        <v>2</v>
      </c>
      <c r="E18638">
        <v>677</v>
      </c>
    </row>
    <row r="18639" spans="1:5">
      <c r="A18639" t="s">
        <v>62</v>
      </c>
      <c r="B18639">
        <v>2017</v>
      </c>
      <c r="C18639">
        <v>23</v>
      </c>
      <c r="D18639">
        <v>81</v>
      </c>
      <c r="E18639">
        <v>100852</v>
      </c>
    </row>
    <row r="18640" spans="1:5">
      <c r="A18640" t="s">
        <v>6</v>
      </c>
      <c r="B18640">
        <v>2017</v>
      </c>
      <c r="C18640">
        <v>24</v>
      </c>
      <c r="D18640">
        <v>14</v>
      </c>
      <c r="E18640">
        <v>4216</v>
      </c>
    </row>
    <row r="18641" spans="1:5">
      <c r="A18641" t="s">
        <v>12</v>
      </c>
      <c r="B18641">
        <v>2017</v>
      </c>
      <c r="C18641">
        <v>24</v>
      </c>
      <c r="D18641">
        <v>5</v>
      </c>
      <c r="E18641">
        <v>1459</v>
      </c>
    </row>
    <row r="18642" spans="1:5">
      <c r="A18642" t="s">
        <v>13</v>
      </c>
      <c r="B18642">
        <v>2017</v>
      </c>
      <c r="C18642">
        <v>24</v>
      </c>
      <c r="D18642">
        <v>45</v>
      </c>
      <c r="E18642">
        <v>19238</v>
      </c>
    </row>
    <row r="18643" spans="1:5">
      <c r="A18643" t="s">
        <v>14</v>
      </c>
      <c r="B18643">
        <v>2017</v>
      </c>
      <c r="C18643">
        <v>24</v>
      </c>
      <c r="D18643">
        <v>8</v>
      </c>
      <c r="E18643">
        <v>1864</v>
      </c>
    </row>
    <row r="18644" spans="1:5">
      <c r="A18644" t="s">
        <v>15</v>
      </c>
      <c r="B18644">
        <v>2017</v>
      </c>
      <c r="C18644">
        <v>24</v>
      </c>
      <c r="D18644">
        <v>75</v>
      </c>
      <c r="E18644">
        <v>36610</v>
      </c>
    </row>
    <row r="18645" spans="1:5">
      <c r="A18645" t="s">
        <v>16</v>
      </c>
      <c r="B18645">
        <v>2017</v>
      </c>
      <c r="C18645">
        <v>24</v>
      </c>
      <c r="D18645">
        <v>5</v>
      </c>
      <c r="E18645">
        <v>322</v>
      </c>
    </row>
    <row r="18646" spans="1:5">
      <c r="A18646" t="s">
        <v>17</v>
      </c>
      <c r="B18646">
        <v>2017</v>
      </c>
      <c r="C18646">
        <v>24</v>
      </c>
      <c r="D18646">
        <v>6</v>
      </c>
      <c r="E18646">
        <v>673</v>
      </c>
    </row>
    <row r="18647" spans="1:5">
      <c r="A18647" t="s">
        <v>18</v>
      </c>
      <c r="B18647">
        <v>2017</v>
      </c>
      <c r="C18647">
        <v>24</v>
      </c>
      <c r="D18647">
        <v>6</v>
      </c>
      <c r="E18647">
        <v>1189</v>
      </c>
    </row>
    <row r="18648" spans="1:5">
      <c r="A18648" t="s">
        <v>19</v>
      </c>
      <c r="B18648">
        <v>2017</v>
      </c>
      <c r="C18648">
        <v>24</v>
      </c>
      <c r="D18648">
        <v>1</v>
      </c>
      <c r="E18648">
        <v>159</v>
      </c>
    </row>
    <row r="18649" spans="1:5">
      <c r="A18649" t="s">
        <v>20</v>
      </c>
      <c r="B18649">
        <v>2017</v>
      </c>
      <c r="C18649">
        <v>24</v>
      </c>
      <c r="D18649">
        <v>0</v>
      </c>
      <c r="E18649">
        <v>0</v>
      </c>
    </row>
    <row r="18650" spans="1:5">
      <c r="A18650" t="s">
        <v>21</v>
      </c>
      <c r="B18650">
        <v>2017</v>
      </c>
      <c r="C18650">
        <v>24</v>
      </c>
      <c r="D18650">
        <v>52</v>
      </c>
      <c r="E18650">
        <v>50236</v>
      </c>
    </row>
    <row r="18651" spans="1:5">
      <c r="A18651" t="s">
        <v>22</v>
      </c>
      <c r="B18651">
        <v>2017</v>
      </c>
      <c r="C18651">
        <v>24</v>
      </c>
      <c r="D18651">
        <v>13</v>
      </c>
      <c r="E18651">
        <v>845</v>
      </c>
    </row>
    <row r="18652" spans="1:5">
      <c r="A18652" t="s">
        <v>23</v>
      </c>
      <c r="B18652">
        <v>2017</v>
      </c>
      <c r="C18652">
        <v>24</v>
      </c>
      <c r="D18652">
        <v>1</v>
      </c>
      <c r="E18652">
        <v>303</v>
      </c>
    </row>
    <row r="18653" spans="1:5">
      <c r="A18653" t="s">
        <v>24</v>
      </c>
      <c r="B18653">
        <v>2017</v>
      </c>
      <c r="C18653">
        <v>24</v>
      </c>
      <c r="D18653">
        <v>59</v>
      </c>
      <c r="E18653">
        <v>37657</v>
      </c>
    </row>
    <row r="18654" spans="1:5">
      <c r="A18654" t="s">
        <v>25</v>
      </c>
      <c r="B18654">
        <v>2017</v>
      </c>
      <c r="C18654">
        <v>24</v>
      </c>
      <c r="D18654">
        <v>17</v>
      </c>
      <c r="E18654">
        <v>3026</v>
      </c>
    </row>
    <row r="18655" spans="1:5">
      <c r="A18655" t="s">
        <v>26</v>
      </c>
      <c r="B18655">
        <v>2017</v>
      </c>
      <c r="C18655">
        <v>24</v>
      </c>
      <c r="D18655">
        <v>4</v>
      </c>
      <c r="E18655">
        <v>764</v>
      </c>
    </row>
    <row r="18656" spans="1:5">
      <c r="A18656" t="s">
        <v>27</v>
      </c>
      <c r="B18656">
        <v>2017</v>
      </c>
      <c r="C18656">
        <v>24</v>
      </c>
      <c r="D18656">
        <v>12</v>
      </c>
      <c r="E18656">
        <v>2383</v>
      </c>
    </row>
    <row r="18657" spans="1:5">
      <c r="A18657" t="s">
        <v>28</v>
      </c>
      <c r="B18657">
        <v>2017</v>
      </c>
      <c r="C18657">
        <v>24</v>
      </c>
      <c r="D18657">
        <v>11</v>
      </c>
      <c r="E18657">
        <v>6598</v>
      </c>
    </row>
    <row r="18658" spans="1:5">
      <c r="A18658" t="s">
        <v>29</v>
      </c>
      <c r="B18658">
        <v>2017</v>
      </c>
      <c r="C18658">
        <v>24</v>
      </c>
      <c r="D18658">
        <v>84</v>
      </c>
      <c r="E18658">
        <v>46266</v>
      </c>
    </row>
    <row r="18659" spans="1:5">
      <c r="A18659" t="s">
        <v>30</v>
      </c>
      <c r="B18659">
        <v>2017</v>
      </c>
      <c r="C18659">
        <v>24</v>
      </c>
      <c r="D18659">
        <v>22</v>
      </c>
      <c r="E18659">
        <v>3488</v>
      </c>
    </row>
    <row r="18660" spans="1:5">
      <c r="A18660" t="s">
        <v>31</v>
      </c>
      <c r="B18660">
        <v>2017</v>
      </c>
      <c r="C18660">
        <v>24</v>
      </c>
      <c r="D18660">
        <v>29</v>
      </c>
      <c r="E18660">
        <v>3906</v>
      </c>
    </row>
    <row r="18661" spans="1:5">
      <c r="A18661" t="s">
        <v>32</v>
      </c>
      <c r="B18661">
        <v>2017</v>
      </c>
      <c r="C18661">
        <v>24</v>
      </c>
      <c r="D18661">
        <v>27</v>
      </c>
      <c r="E18661">
        <v>24986</v>
      </c>
    </row>
    <row r="18662" spans="1:5">
      <c r="A18662" t="s">
        <v>33</v>
      </c>
      <c r="B18662">
        <v>2017</v>
      </c>
      <c r="C18662">
        <v>24</v>
      </c>
      <c r="D18662">
        <v>63</v>
      </c>
      <c r="E18662">
        <v>17203</v>
      </c>
    </row>
    <row r="18663" spans="1:5">
      <c r="A18663" t="s">
        <v>34</v>
      </c>
      <c r="B18663">
        <v>2017</v>
      </c>
      <c r="C18663">
        <v>24</v>
      </c>
      <c r="D18663">
        <v>11</v>
      </c>
      <c r="E18663">
        <v>1246</v>
      </c>
    </row>
    <row r="18664" spans="1:5">
      <c r="A18664" t="s">
        <v>35</v>
      </c>
      <c r="B18664">
        <v>2017</v>
      </c>
      <c r="C18664">
        <v>24</v>
      </c>
      <c r="D18664">
        <v>45</v>
      </c>
      <c r="E18664">
        <v>16649</v>
      </c>
    </row>
    <row r="18665" spans="1:5">
      <c r="A18665" t="s">
        <v>36</v>
      </c>
      <c r="B18665">
        <v>2017</v>
      </c>
      <c r="C18665">
        <v>24</v>
      </c>
      <c r="D18665">
        <v>13</v>
      </c>
      <c r="E18665">
        <v>2384</v>
      </c>
    </row>
    <row r="18666" spans="1:5">
      <c r="A18666" t="s">
        <v>37</v>
      </c>
      <c r="B18666">
        <v>2017</v>
      </c>
      <c r="C18666">
        <v>24</v>
      </c>
      <c r="D18666">
        <v>5</v>
      </c>
      <c r="E18666">
        <v>2135</v>
      </c>
    </row>
    <row r="18667" spans="1:5">
      <c r="A18667" t="s">
        <v>38</v>
      </c>
      <c r="B18667">
        <v>2017</v>
      </c>
      <c r="C18667">
        <v>24</v>
      </c>
      <c r="D18667">
        <v>9</v>
      </c>
      <c r="E18667">
        <v>1625</v>
      </c>
    </row>
    <row r="18668" spans="1:5">
      <c r="A18668" t="s">
        <v>39</v>
      </c>
      <c r="B18668">
        <v>2017</v>
      </c>
      <c r="C18668">
        <v>24</v>
      </c>
      <c r="D18668">
        <v>32</v>
      </c>
      <c r="E18668">
        <v>16682</v>
      </c>
    </row>
    <row r="18669" spans="1:5">
      <c r="A18669" t="s">
        <v>40</v>
      </c>
      <c r="B18669">
        <v>2017</v>
      </c>
      <c r="C18669">
        <v>24</v>
      </c>
      <c r="D18669">
        <v>16</v>
      </c>
      <c r="E18669">
        <v>2505</v>
      </c>
    </row>
    <row r="18670" spans="1:5">
      <c r="A18670" t="s">
        <v>41</v>
      </c>
      <c r="B18670">
        <v>2017</v>
      </c>
      <c r="C18670">
        <v>24</v>
      </c>
      <c r="D18670">
        <v>27</v>
      </c>
      <c r="E18670">
        <v>13614</v>
      </c>
    </row>
    <row r="18671" spans="1:5">
      <c r="A18671" t="s">
        <v>42</v>
      </c>
      <c r="B18671">
        <v>2017</v>
      </c>
      <c r="C18671">
        <v>24</v>
      </c>
      <c r="D18671">
        <v>19</v>
      </c>
      <c r="E18671">
        <v>6937</v>
      </c>
    </row>
    <row r="18672" spans="1:5">
      <c r="A18672" t="s">
        <v>43</v>
      </c>
      <c r="B18672">
        <v>2017</v>
      </c>
      <c r="C18672">
        <v>24</v>
      </c>
      <c r="D18672">
        <v>43</v>
      </c>
      <c r="E18672">
        <v>7593</v>
      </c>
    </row>
    <row r="18673" spans="1:5">
      <c r="A18673" t="s">
        <v>44</v>
      </c>
      <c r="B18673">
        <v>2017</v>
      </c>
      <c r="C18673">
        <v>24</v>
      </c>
      <c r="D18673">
        <v>23</v>
      </c>
      <c r="E18673">
        <v>4422</v>
      </c>
    </row>
    <row r="18674" spans="1:5">
      <c r="A18674" t="s">
        <v>45</v>
      </c>
      <c r="B18674">
        <v>2017</v>
      </c>
      <c r="C18674">
        <v>24</v>
      </c>
      <c r="D18674">
        <v>2</v>
      </c>
      <c r="E18674">
        <v>563</v>
      </c>
    </row>
    <row r="18675" spans="1:5">
      <c r="A18675" t="s">
        <v>46</v>
      </c>
      <c r="B18675">
        <v>2017</v>
      </c>
      <c r="C18675">
        <v>24</v>
      </c>
      <c r="D18675">
        <v>30</v>
      </c>
      <c r="E18675">
        <v>9163</v>
      </c>
    </row>
    <row r="18676" spans="1:5">
      <c r="A18676" t="s">
        <v>47</v>
      </c>
      <c r="B18676">
        <v>2017</v>
      </c>
      <c r="C18676">
        <v>24</v>
      </c>
      <c r="D18676">
        <v>17</v>
      </c>
      <c r="E18676">
        <v>3405</v>
      </c>
    </row>
    <row r="18677" spans="1:5">
      <c r="A18677" t="s">
        <v>48</v>
      </c>
      <c r="B18677">
        <v>2017</v>
      </c>
      <c r="C18677">
        <v>24</v>
      </c>
      <c r="D18677">
        <v>12</v>
      </c>
      <c r="E18677">
        <v>3787</v>
      </c>
    </row>
    <row r="18678" spans="1:5">
      <c r="A18678" t="s">
        <v>49</v>
      </c>
      <c r="B18678">
        <v>2017</v>
      </c>
      <c r="C18678">
        <v>24</v>
      </c>
      <c r="D18678">
        <v>49</v>
      </c>
      <c r="E18678">
        <v>8761</v>
      </c>
    </row>
    <row r="18679" spans="1:5">
      <c r="A18679" t="s">
        <v>50</v>
      </c>
      <c r="B18679">
        <v>2017</v>
      </c>
      <c r="C18679">
        <v>24</v>
      </c>
      <c r="D18679">
        <v>15</v>
      </c>
      <c r="E18679">
        <v>2766</v>
      </c>
    </row>
    <row r="18680" spans="1:5">
      <c r="A18680" t="s">
        <v>51</v>
      </c>
      <c r="B18680">
        <v>2017</v>
      </c>
      <c r="C18680">
        <v>24</v>
      </c>
      <c r="D18680">
        <v>10</v>
      </c>
      <c r="E18680">
        <v>3842</v>
      </c>
    </row>
    <row r="18681" spans="1:5">
      <c r="A18681" t="s">
        <v>52</v>
      </c>
      <c r="B18681">
        <v>2017</v>
      </c>
      <c r="C18681">
        <v>24</v>
      </c>
      <c r="D18681">
        <v>23</v>
      </c>
      <c r="E18681">
        <v>3987</v>
      </c>
    </row>
    <row r="18682" spans="1:5">
      <c r="A18682" t="s">
        <v>53</v>
      </c>
      <c r="B18682">
        <v>2017</v>
      </c>
      <c r="C18682">
        <v>24</v>
      </c>
      <c r="D18682">
        <v>51</v>
      </c>
      <c r="E18682">
        <v>7359</v>
      </c>
    </row>
    <row r="18683" spans="1:5">
      <c r="A18683" t="s">
        <v>54</v>
      </c>
      <c r="B18683">
        <v>2017</v>
      </c>
      <c r="C18683">
        <v>24</v>
      </c>
      <c r="D18683">
        <v>95</v>
      </c>
      <c r="E18683">
        <v>20853</v>
      </c>
    </row>
    <row r="18684" spans="1:5">
      <c r="A18684" t="s">
        <v>55</v>
      </c>
      <c r="B18684">
        <v>2017</v>
      </c>
      <c r="C18684">
        <v>24</v>
      </c>
      <c r="D18684">
        <v>26</v>
      </c>
      <c r="E18684">
        <v>14682</v>
      </c>
    </row>
    <row r="18685" spans="1:5">
      <c r="A18685" t="s">
        <v>56</v>
      </c>
      <c r="B18685">
        <v>2017</v>
      </c>
      <c r="C18685">
        <v>24</v>
      </c>
      <c r="D18685">
        <v>6</v>
      </c>
      <c r="E18685">
        <v>1327</v>
      </c>
    </row>
    <row r="18686" spans="1:5">
      <c r="A18686" t="s">
        <v>57</v>
      </c>
      <c r="B18686">
        <v>2017</v>
      </c>
      <c r="C18686">
        <v>24</v>
      </c>
      <c r="D18686">
        <v>117</v>
      </c>
      <c r="E18686">
        <v>81436</v>
      </c>
    </row>
    <row r="18687" spans="1:5">
      <c r="A18687" t="s">
        <v>58</v>
      </c>
      <c r="B18687">
        <v>2017</v>
      </c>
      <c r="C18687">
        <v>24</v>
      </c>
      <c r="D18687">
        <v>14</v>
      </c>
      <c r="E18687">
        <v>2692</v>
      </c>
    </row>
    <row r="18688" spans="1:5">
      <c r="A18688" t="s">
        <v>59</v>
      </c>
      <c r="B18688">
        <v>2017</v>
      </c>
      <c r="C18688">
        <v>24</v>
      </c>
      <c r="D18688">
        <v>30</v>
      </c>
      <c r="E18688">
        <v>8348</v>
      </c>
    </row>
    <row r="18689" spans="1:5">
      <c r="A18689" t="s">
        <v>60</v>
      </c>
      <c r="B18689">
        <v>2017</v>
      </c>
      <c r="C18689">
        <v>24</v>
      </c>
      <c r="D18689">
        <v>20</v>
      </c>
      <c r="E18689">
        <v>2397</v>
      </c>
    </row>
    <row r="18690" spans="1:5">
      <c r="A18690" t="s">
        <v>61</v>
      </c>
      <c r="B18690">
        <v>2017</v>
      </c>
      <c r="C18690">
        <v>24</v>
      </c>
      <c r="D18690">
        <v>18</v>
      </c>
      <c r="E18690">
        <v>3186</v>
      </c>
    </row>
    <row r="18691" spans="1:5">
      <c r="A18691" t="s">
        <v>64</v>
      </c>
      <c r="B18691">
        <v>2017</v>
      </c>
      <c r="C18691">
        <v>24</v>
      </c>
      <c r="D18691">
        <v>6</v>
      </c>
      <c r="E18691">
        <v>2741</v>
      </c>
    </row>
    <row r="18692" spans="1:5">
      <c r="A18692" t="s">
        <v>63</v>
      </c>
      <c r="B18692">
        <v>2017</v>
      </c>
      <c r="C18692">
        <v>24</v>
      </c>
      <c r="D18692">
        <v>3</v>
      </c>
      <c r="E18692">
        <v>794</v>
      </c>
    </row>
    <row r="18693" spans="1:5">
      <c r="A18693" t="s">
        <v>62</v>
      </c>
      <c r="B18693">
        <v>2017</v>
      </c>
      <c r="C18693">
        <v>24</v>
      </c>
      <c r="D18693">
        <v>77</v>
      </c>
      <c r="E18693">
        <v>101005</v>
      </c>
    </row>
    <row r="18694" spans="1:5">
      <c r="A18694" t="s">
        <v>6</v>
      </c>
      <c r="B18694">
        <v>2017</v>
      </c>
      <c r="C18694">
        <v>25</v>
      </c>
      <c r="D18694">
        <v>15</v>
      </c>
      <c r="E18694">
        <v>4253</v>
      </c>
    </row>
    <row r="18695" spans="1:5">
      <c r="A18695" t="s">
        <v>12</v>
      </c>
      <c r="B18695">
        <v>2017</v>
      </c>
      <c r="C18695">
        <v>25</v>
      </c>
      <c r="D18695">
        <v>4</v>
      </c>
      <c r="E18695">
        <v>1069</v>
      </c>
    </row>
    <row r="18696" spans="1:5">
      <c r="A18696" t="s">
        <v>13</v>
      </c>
      <c r="B18696">
        <v>2017</v>
      </c>
      <c r="C18696">
        <v>25</v>
      </c>
      <c r="D18696">
        <v>37</v>
      </c>
      <c r="E18696">
        <v>15741</v>
      </c>
    </row>
    <row r="18697" spans="1:5">
      <c r="A18697" t="s">
        <v>14</v>
      </c>
      <c r="B18697">
        <v>2017</v>
      </c>
      <c r="C18697">
        <v>25</v>
      </c>
      <c r="D18697">
        <v>8</v>
      </c>
      <c r="E18697">
        <v>1882</v>
      </c>
    </row>
    <row r="18698" spans="1:5">
      <c r="A18698" t="s">
        <v>15</v>
      </c>
      <c r="B18698">
        <v>2017</v>
      </c>
      <c r="C18698">
        <v>25</v>
      </c>
      <c r="D18698">
        <v>77</v>
      </c>
      <c r="E18698">
        <v>36970</v>
      </c>
    </row>
    <row r="18699" spans="1:5">
      <c r="A18699" t="s">
        <v>16</v>
      </c>
      <c r="B18699">
        <v>2017</v>
      </c>
      <c r="C18699">
        <v>25</v>
      </c>
      <c r="D18699">
        <v>4</v>
      </c>
      <c r="E18699">
        <v>2713</v>
      </c>
    </row>
    <row r="18700" spans="1:5">
      <c r="A18700" t="s">
        <v>17</v>
      </c>
      <c r="B18700">
        <v>2017</v>
      </c>
      <c r="C18700">
        <v>25</v>
      </c>
      <c r="D18700">
        <v>4</v>
      </c>
      <c r="E18700">
        <v>361</v>
      </c>
    </row>
    <row r="18701" spans="1:5">
      <c r="A18701" t="s">
        <v>18</v>
      </c>
      <c r="B18701">
        <v>2017</v>
      </c>
      <c r="C18701">
        <v>25</v>
      </c>
      <c r="D18701">
        <v>12</v>
      </c>
      <c r="E18701">
        <v>2661</v>
      </c>
    </row>
    <row r="18702" spans="1:5">
      <c r="A18702" t="s">
        <v>19</v>
      </c>
      <c r="B18702">
        <v>2017</v>
      </c>
      <c r="C18702">
        <v>25</v>
      </c>
      <c r="D18702">
        <v>2</v>
      </c>
      <c r="E18702">
        <v>2160</v>
      </c>
    </row>
    <row r="18703" spans="1:5">
      <c r="A18703" t="s">
        <v>20</v>
      </c>
      <c r="B18703">
        <v>2017</v>
      </c>
      <c r="C18703">
        <v>25</v>
      </c>
      <c r="D18703">
        <v>0</v>
      </c>
      <c r="E18703">
        <v>0</v>
      </c>
    </row>
    <row r="18704" spans="1:5">
      <c r="A18704" t="s">
        <v>21</v>
      </c>
      <c r="B18704">
        <v>2017</v>
      </c>
      <c r="C18704">
        <v>25</v>
      </c>
      <c r="D18704">
        <v>50</v>
      </c>
      <c r="E18704">
        <v>49365</v>
      </c>
    </row>
    <row r="18705" spans="1:5">
      <c r="A18705" t="s">
        <v>22</v>
      </c>
      <c r="B18705">
        <v>2017</v>
      </c>
      <c r="C18705">
        <v>25</v>
      </c>
      <c r="D18705">
        <v>13</v>
      </c>
      <c r="E18705">
        <v>980</v>
      </c>
    </row>
    <row r="18706" spans="1:5">
      <c r="A18706" t="s">
        <v>23</v>
      </c>
      <c r="B18706">
        <v>2017</v>
      </c>
      <c r="C18706">
        <v>25</v>
      </c>
      <c r="D18706">
        <v>1</v>
      </c>
      <c r="E18706">
        <v>274</v>
      </c>
    </row>
    <row r="18707" spans="1:5">
      <c r="A18707" t="s">
        <v>24</v>
      </c>
      <c r="B18707">
        <v>2017</v>
      </c>
      <c r="C18707">
        <v>25</v>
      </c>
      <c r="D18707">
        <v>60</v>
      </c>
      <c r="E18707">
        <v>37560</v>
      </c>
    </row>
    <row r="18708" spans="1:5">
      <c r="A18708" t="s">
        <v>25</v>
      </c>
      <c r="B18708">
        <v>2017</v>
      </c>
      <c r="C18708">
        <v>25</v>
      </c>
      <c r="D18708">
        <v>16</v>
      </c>
      <c r="E18708">
        <v>2983</v>
      </c>
    </row>
    <row r="18709" spans="1:5">
      <c r="A18709" t="s">
        <v>26</v>
      </c>
      <c r="B18709">
        <v>2017</v>
      </c>
      <c r="C18709">
        <v>25</v>
      </c>
      <c r="D18709">
        <v>5</v>
      </c>
      <c r="E18709">
        <v>798</v>
      </c>
    </row>
    <row r="18710" spans="1:5">
      <c r="A18710" t="s">
        <v>27</v>
      </c>
      <c r="B18710">
        <v>2017</v>
      </c>
      <c r="C18710">
        <v>25</v>
      </c>
      <c r="D18710">
        <v>12</v>
      </c>
      <c r="E18710">
        <v>2467</v>
      </c>
    </row>
    <row r="18711" spans="1:5">
      <c r="A18711" t="s">
        <v>28</v>
      </c>
      <c r="B18711">
        <v>2017</v>
      </c>
      <c r="C18711">
        <v>25</v>
      </c>
      <c r="D18711">
        <v>11</v>
      </c>
      <c r="E18711">
        <v>6434</v>
      </c>
    </row>
    <row r="18712" spans="1:5">
      <c r="A18712" t="s">
        <v>29</v>
      </c>
      <c r="B18712">
        <v>2017</v>
      </c>
      <c r="C18712">
        <v>25</v>
      </c>
      <c r="D18712">
        <v>99</v>
      </c>
      <c r="E18712">
        <v>47750</v>
      </c>
    </row>
    <row r="18713" spans="1:5">
      <c r="A18713" t="s">
        <v>30</v>
      </c>
      <c r="B18713">
        <v>2017</v>
      </c>
      <c r="C18713">
        <v>25</v>
      </c>
      <c r="D18713">
        <v>21</v>
      </c>
      <c r="E18713">
        <v>3460</v>
      </c>
    </row>
    <row r="18714" spans="1:5">
      <c r="A18714" t="s">
        <v>31</v>
      </c>
      <c r="B18714">
        <v>2017</v>
      </c>
      <c r="C18714">
        <v>25</v>
      </c>
      <c r="D18714">
        <v>31</v>
      </c>
      <c r="E18714">
        <v>4673</v>
      </c>
    </row>
    <row r="18715" spans="1:5">
      <c r="A18715" t="s">
        <v>32</v>
      </c>
      <c r="B18715">
        <v>2017</v>
      </c>
      <c r="C18715">
        <v>25</v>
      </c>
      <c r="D18715">
        <v>28</v>
      </c>
      <c r="E18715">
        <v>24401</v>
      </c>
    </row>
    <row r="18716" spans="1:5">
      <c r="A18716" t="s">
        <v>33</v>
      </c>
      <c r="B18716">
        <v>2017</v>
      </c>
      <c r="C18716">
        <v>25</v>
      </c>
      <c r="D18716">
        <v>61</v>
      </c>
      <c r="E18716">
        <v>17182</v>
      </c>
    </row>
    <row r="18717" spans="1:5">
      <c r="A18717" t="s">
        <v>34</v>
      </c>
      <c r="B18717">
        <v>2017</v>
      </c>
      <c r="C18717">
        <v>25</v>
      </c>
      <c r="D18717">
        <v>17</v>
      </c>
      <c r="E18717">
        <v>4540</v>
      </c>
    </row>
    <row r="18718" spans="1:5">
      <c r="A18718" t="s">
        <v>35</v>
      </c>
      <c r="B18718">
        <v>2017</v>
      </c>
      <c r="C18718">
        <v>25</v>
      </c>
      <c r="D18718">
        <v>46</v>
      </c>
      <c r="E18718">
        <v>15584</v>
      </c>
    </row>
    <row r="18719" spans="1:5">
      <c r="A18719" t="s">
        <v>36</v>
      </c>
      <c r="B18719">
        <v>2017</v>
      </c>
      <c r="C18719">
        <v>25</v>
      </c>
      <c r="D18719">
        <v>14</v>
      </c>
      <c r="E18719">
        <v>2391</v>
      </c>
    </row>
    <row r="18720" spans="1:5">
      <c r="A18720" t="s">
        <v>37</v>
      </c>
      <c r="B18720">
        <v>2017</v>
      </c>
      <c r="C18720">
        <v>25</v>
      </c>
      <c r="D18720">
        <v>5</v>
      </c>
      <c r="E18720">
        <v>2040</v>
      </c>
    </row>
    <row r="18721" spans="1:5">
      <c r="A18721" t="s">
        <v>38</v>
      </c>
      <c r="B18721">
        <v>2017</v>
      </c>
      <c r="C18721">
        <v>25</v>
      </c>
      <c r="D18721">
        <v>9</v>
      </c>
      <c r="E18721">
        <v>1689</v>
      </c>
    </row>
    <row r="18722" spans="1:5">
      <c r="A18722" t="s">
        <v>39</v>
      </c>
      <c r="B18722">
        <v>2017</v>
      </c>
      <c r="C18722">
        <v>25</v>
      </c>
      <c r="D18722">
        <v>33</v>
      </c>
      <c r="E18722">
        <v>18636</v>
      </c>
    </row>
    <row r="18723" spans="1:5">
      <c r="A18723" t="s">
        <v>40</v>
      </c>
      <c r="B18723">
        <v>2017</v>
      </c>
      <c r="C18723">
        <v>25</v>
      </c>
      <c r="D18723">
        <v>16</v>
      </c>
      <c r="E18723">
        <v>2357</v>
      </c>
    </row>
    <row r="18724" spans="1:5">
      <c r="A18724" t="s">
        <v>41</v>
      </c>
      <c r="B18724">
        <v>2017</v>
      </c>
      <c r="C18724">
        <v>25</v>
      </c>
      <c r="D18724">
        <v>28</v>
      </c>
      <c r="E18724">
        <v>13461</v>
      </c>
    </row>
    <row r="18725" spans="1:5">
      <c r="A18725" t="s">
        <v>42</v>
      </c>
      <c r="B18725">
        <v>2017</v>
      </c>
      <c r="C18725">
        <v>25</v>
      </c>
      <c r="D18725">
        <v>17</v>
      </c>
      <c r="E18725">
        <v>6516</v>
      </c>
    </row>
    <row r="18726" spans="1:5">
      <c r="A18726" t="s">
        <v>43</v>
      </c>
      <c r="B18726">
        <v>2017</v>
      </c>
      <c r="C18726">
        <v>25</v>
      </c>
      <c r="D18726">
        <v>42</v>
      </c>
      <c r="E18726">
        <v>7199</v>
      </c>
    </row>
    <row r="18727" spans="1:5">
      <c r="A18727" t="s">
        <v>44</v>
      </c>
      <c r="B18727">
        <v>2017</v>
      </c>
      <c r="C18727">
        <v>25</v>
      </c>
      <c r="D18727">
        <v>23</v>
      </c>
      <c r="E18727">
        <v>4332</v>
      </c>
    </row>
    <row r="18728" spans="1:5">
      <c r="A18728" t="s">
        <v>45</v>
      </c>
      <c r="B18728">
        <v>2017</v>
      </c>
      <c r="C18728">
        <v>25</v>
      </c>
      <c r="D18728">
        <v>2</v>
      </c>
      <c r="E18728">
        <v>648</v>
      </c>
    </row>
    <row r="18729" spans="1:5">
      <c r="A18729" t="s">
        <v>46</v>
      </c>
      <c r="B18729">
        <v>2017</v>
      </c>
      <c r="C18729">
        <v>25</v>
      </c>
      <c r="D18729">
        <v>28</v>
      </c>
      <c r="E18729">
        <v>8636</v>
      </c>
    </row>
    <row r="18730" spans="1:5">
      <c r="A18730" t="s">
        <v>47</v>
      </c>
      <c r="B18730">
        <v>2017</v>
      </c>
      <c r="C18730">
        <v>25</v>
      </c>
      <c r="D18730">
        <v>17</v>
      </c>
      <c r="E18730">
        <v>3671</v>
      </c>
    </row>
    <row r="18731" spans="1:5">
      <c r="A18731" t="s">
        <v>48</v>
      </c>
      <c r="B18731">
        <v>2017</v>
      </c>
      <c r="C18731">
        <v>25</v>
      </c>
      <c r="D18731">
        <v>12</v>
      </c>
      <c r="E18731">
        <v>2994</v>
      </c>
    </row>
    <row r="18732" spans="1:5">
      <c r="A18732" t="s">
        <v>49</v>
      </c>
      <c r="B18732">
        <v>2017</v>
      </c>
      <c r="C18732">
        <v>25</v>
      </c>
      <c r="D18732">
        <v>49</v>
      </c>
      <c r="E18732">
        <v>9033</v>
      </c>
    </row>
    <row r="18733" spans="1:5">
      <c r="A18733" t="s">
        <v>50</v>
      </c>
      <c r="B18733">
        <v>2017</v>
      </c>
      <c r="C18733">
        <v>25</v>
      </c>
      <c r="D18733">
        <v>16</v>
      </c>
      <c r="E18733">
        <v>2725</v>
      </c>
    </row>
    <row r="18734" spans="1:5">
      <c r="A18734" t="s">
        <v>51</v>
      </c>
      <c r="B18734">
        <v>2017</v>
      </c>
      <c r="C18734">
        <v>25</v>
      </c>
      <c r="D18734">
        <v>8</v>
      </c>
      <c r="E18734">
        <v>3426</v>
      </c>
    </row>
    <row r="18735" spans="1:5">
      <c r="A18735" t="s">
        <v>52</v>
      </c>
      <c r="B18735">
        <v>2017</v>
      </c>
      <c r="C18735">
        <v>25</v>
      </c>
      <c r="D18735">
        <v>25</v>
      </c>
      <c r="E18735">
        <v>4646</v>
      </c>
    </row>
    <row r="18736" spans="1:5">
      <c r="A18736" t="s">
        <v>53</v>
      </c>
      <c r="B18736">
        <v>2017</v>
      </c>
      <c r="C18736">
        <v>25</v>
      </c>
      <c r="D18736">
        <v>48</v>
      </c>
      <c r="E18736">
        <v>6834</v>
      </c>
    </row>
    <row r="18737" spans="1:5">
      <c r="A18737" t="s">
        <v>54</v>
      </c>
      <c r="B18737">
        <v>2017</v>
      </c>
      <c r="C18737">
        <v>25</v>
      </c>
      <c r="D18737">
        <v>92</v>
      </c>
      <c r="E18737">
        <v>20133</v>
      </c>
    </row>
    <row r="18738" spans="1:5">
      <c r="A18738" t="s">
        <v>55</v>
      </c>
      <c r="B18738">
        <v>2017</v>
      </c>
      <c r="C18738">
        <v>25</v>
      </c>
      <c r="D18738">
        <v>26</v>
      </c>
      <c r="E18738">
        <v>15293</v>
      </c>
    </row>
    <row r="18739" spans="1:5">
      <c r="A18739" t="s">
        <v>56</v>
      </c>
      <c r="B18739">
        <v>2017</v>
      </c>
      <c r="C18739">
        <v>25</v>
      </c>
      <c r="D18739">
        <v>5</v>
      </c>
      <c r="E18739">
        <v>1040</v>
      </c>
    </row>
    <row r="18740" spans="1:5">
      <c r="A18740" t="s">
        <v>57</v>
      </c>
      <c r="B18740">
        <v>2017</v>
      </c>
      <c r="C18740">
        <v>25</v>
      </c>
      <c r="D18740">
        <v>114</v>
      </c>
      <c r="E18740">
        <v>77978</v>
      </c>
    </row>
    <row r="18741" spans="1:5">
      <c r="A18741" t="s">
        <v>58</v>
      </c>
      <c r="B18741">
        <v>2017</v>
      </c>
      <c r="C18741">
        <v>25</v>
      </c>
      <c r="D18741">
        <v>32</v>
      </c>
      <c r="E18741">
        <v>1136</v>
      </c>
    </row>
    <row r="18742" spans="1:5">
      <c r="A18742" t="s">
        <v>59</v>
      </c>
      <c r="B18742">
        <v>2017</v>
      </c>
      <c r="C18742">
        <v>25</v>
      </c>
      <c r="D18742">
        <v>31</v>
      </c>
      <c r="E18742">
        <v>8512</v>
      </c>
    </row>
    <row r="18743" spans="1:5">
      <c r="A18743" t="s">
        <v>60</v>
      </c>
      <c r="B18743">
        <v>2017</v>
      </c>
      <c r="C18743">
        <v>25</v>
      </c>
      <c r="D18743">
        <v>20</v>
      </c>
      <c r="E18743">
        <v>2363</v>
      </c>
    </row>
    <row r="18744" spans="1:5">
      <c r="A18744" t="s">
        <v>61</v>
      </c>
      <c r="B18744">
        <v>2017</v>
      </c>
      <c r="C18744">
        <v>25</v>
      </c>
      <c r="D18744">
        <v>18</v>
      </c>
      <c r="E18744">
        <v>3183</v>
      </c>
    </row>
    <row r="18745" spans="1:5">
      <c r="A18745" t="s">
        <v>64</v>
      </c>
      <c r="B18745">
        <v>2017</v>
      </c>
      <c r="C18745">
        <v>25</v>
      </c>
      <c r="D18745">
        <v>5</v>
      </c>
      <c r="E18745">
        <v>2362</v>
      </c>
    </row>
    <row r="18746" spans="1:5">
      <c r="A18746" t="s">
        <v>63</v>
      </c>
      <c r="B18746">
        <v>2017</v>
      </c>
      <c r="C18746">
        <v>25</v>
      </c>
      <c r="D18746">
        <v>2</v>
      </c>
      <c r="E18746">
        <v>630</v>
      </c>
    </row>
    <row r="18747" spans="1:5">
      <c r="A18747" t="s">
        <v>62</v>
      </c>
      <c r="B18747">
        <v>2017</v>
      </c>
      <c r="C18747">
        <v>25</v>
      </c>
      <c r="D18747">
        <v>52</v>
      </c>
      <c r="E18747">
        <v>98552</v>
      </c>
    </row>
    <row r="18748" spans="1:5">
      <c r="A18748" t="s">
        <v>6</v>
      </c>
      <c r="B18748">
        <v>2017</v>
      </c>
      <c r="C18748">
        <v>26</v>
      </c>
      <c r="D18748">
        <v>14</v>
      </c>
      <c r="E18748">
        <v>4444</v>
      </c>
    </row>
    <row r="18749" spans="1:5">
      <c r="A18749" t="s">
        <v>12</v>
      </c>
      <c r="B18749">
        <v>2017</v>
      </c>
      <c r="C18749">
        <v>26</v>
      </c>
      <c r="D18749">
        <v>3</v>
      </c>
      <c r="E18749">
        <v>1150</v>
      </c>
    </row>
    <row r="18750" spans="1:5">
      <c r="A18750" t="s">
        <v>13</v>
      </c>
      <c r="B18750">
        <v>2017</v>
      </c>
      <c r="C18750">
        <v>26</v>
      </c>
      <c r="D18750">
        <v>44</v>
      </c>
      <c r="E18750">
        <v>18760</v>
      </c>
    </row>
    <row r="18751" spans="1:5">
      <c r="A18751" t="s">
        <v>14</v>
      </c>
      <c r="B18751">
        <v>2017</v>
      </c>
      <c r="C18751">
        <v>26</v>
      </c>
      <c r="D18751">
        <v>8</v>
      </c>
      <c r="E18751">
        <v>1749</v>
      </c>
    </row>
    <row r="18752" spans="1:5">
      <c r="A18752" t="s">
        <v>15</v>
      </c>
      <c r="B18752">
        <v>2017</v>
      </c>
      <c r="C18752">
        <v>26</v>
      </c>
      <c r="D18752">
        <v>75</v>
      </c>
      <c r="E18752">
        <v>33654</v>
      </c>
    </row>
    <row r="18753" spans="1:5">
      <c r="A18753" t="s">
        <v>16</v>
      </c>
      <c r="B18753">
        <v>2017</v>
      </c>
      <c r="C18753">
        <v>26</v>
      </c>
      <c r="D18753">
        <v>6</v>
      </c>
      <c r="E18753">
        <v>3948</v>
      </c>
    </row>
    <row r="18754" spans="1:5">
      <c r="A18754" t="s">
        <v>17</v>
      </c>
      <c r="B18754">
        <v>2017</v>
      </c>
      <c r="C18754">
        <v>26</v>
      </c>
      <c r="D18754">
        <v>6</v>
      </c>
      <c r="E18754">
        <v>661</v>
      </c>
    </row>
    <row r="18755" spans="1:5">
      <c r="A18755" t="s">
        <v>18</v>
      </c>
      <c r="B18755">
        <v>2017</v>
      </c>
      <c r="C18755">
        <v>26</v>
      </c>
      <c r="D18755">
        <v>12</v>
      </c>
      <c r="E18755">
        <v>2456</v>
      </c>
    </row>
    <row r="18756" spans="1:5">
      <c r="A18756" t="s">
        <v>19</v>
      </c>
      <c r="B18756">
        <v>2017</v>
      </c>
      <c r="C18756">
        <v>26</v>
      </c>
      <c r="D18756">
        <v>2</v>
      </c>
      <c r="E18756">
        <v>2066</v>
      </c>
    </row>
    <row r="18757" spans="1:5">
      <c r="A18757" t="s">
        <v>20</v>
      </c>
      <c r="B18757">
        <v>2017</v>
      </c>
      <c r="C18757">
        <v>26</v>
      </c>
      <c r="D18757">
        <v>0</v>
      </c>
      <c r="E18757">
        <v>0</v>
      </c>
    </row>
    <row r="18758" spans="1:5">
      <c r="A18758" t="s">
        <v>21</v>
      </c>
      <c r="B18758">
        <v>2017</v>
      </c>
      <c r="C18758">
        <v>26</v>
      </c>
      <c r="D18758">
        <v>50</v>
      </c>
      <c r="E18758">
        <v>46534</v>
      </c>
    </row>
    <row r="18759" spans="1:5">
      <c r="A18759" t="s">
        <v>22</v>
      </c>
      <c r="B18759">
        <v>2017</v>
      </c>
      <c r="C18759">
        <v>26</v>
      </c>
      <c r="D18759">
        <v>13</v>
      </c>
      <c r="E18759">
        <v>996</v>
      </c>
    </row>
    <row r="18760" spans="1:5">
      <c r="A18760" t="s">
        <v>23</v>
      </c>
      <c r="B18760">
        <v>2017</v>
      </c>
      <c r="C18760">
        <v>26</v>
      </c>
      <c r="D18760">
        <v>1</v>
      </c>
      <c r="E18760">
        <v>272</v>
      </c>
    </row>
    <row r="18761" spans="1:5">
      <c r="A18761" t="s">
        <v>24</v>
      </c>
      <c r="B18761">
        <v>2017</v>
      </c>
      <c r="C18761">
        <v>26</v>
      </c>
      <c r="D18761">
        <v>58</v>
      </c>
      <c r="E18761">
        <v>34829</v>
      </c>
    </row>
    <row r="18762" spans="1:5">
      <c r="A18762" t="s">
        <v>25</v>
      </c>
      <c r="B18762">
        <v>2017</v>
      </c>
      <c r="C18762">
        <v>26</v>
      </c>
      <c r="D18762">
        <v>17</v>
      </c>
      <c r="E18762">
        <v>2987</v>
      </c>
    </row>
    <row r="18763" spans="1:5">
      <c r="A18763" t="s">
        <v>26</v>
      </c>
      <c r="B18763">
        <v>2017</v>
      </c>
      <c r="C18763">
        <v>26</v>
      </c>
      <c r="D18763">
        <v>5</v>
      </c>
      <c r="E18763">
        <v>651</v>
      </c>
    </row>
    <row r="18764" spans="1:5">
      <c r="A18764" t="s">
        <v>27</v>
      </c>
      <c r="B18764">
        <v>2017</v>
      </c>
      <c r="C18764">
        <v>26</v>
      </c>
      <c r="D18764">
        <v>11</v>
      </c>
      <c r="E18764">
        <v>2311</v>
      </c>
    </row>
    <row r="18765" spans="1:5">
      <c r="A18765" t="s">
        <v>28</v>
      </c>
      <c r="B18765">
        <v>2017</v>
      </c>
      <c r="C18765">
        <v>26</v>
      </c>
      <c r="D18765">
        <v>11</v>
      </c>
      <c r="E18765">
        <v>6193</v>
      </c>
    </row>
    <row r="18766" spans="1:5">
      <c r="A18766" t="s">
        <v>29</v>
      </c>
      <c r="B18766">
        <v>2017</v>
      </c>
      <c r="C18766">
        <v>26</v>
      </c>
      <c r="D18766">
        <v>91</v>
      </c>
      <c r="E18766">
        <v>50593</v>
      </c>
    </row>
    <row r="18767" spans="1:5">
      <c r="A18767" t="s">
        <v>30</v>
      </c>
      <c r="B18767">
        <v>2017</v>
      </c>
      <c r="C18767">
        <v>26</v>
      </c>
      <c r="D18767">
        <v>22</v>
      </c>
      <c r="E18767">
        <v>3314</v>
      </c>
    </row>
    <row r="18768" spans="1:5">
      <c r="A18768" t="s">
        <v>31</v>
      </c>
      <c r="B18768">
        <v>2017</v>
      </c>
      <c r="C18768">
        <v>26</v>
      </c>
      <c r="D18768">
        <v>28</v>
      </c>
      <c r="E18768">
        <v>3432</v>
      </c>
    </row>
    <row r="18769" spans="1:5">
      <c r="A18769" t="s">
        <v>32</v>
      </c>
      <c r="B18769">
        <v>2017</v>
      </c>
      <c r="C18769">
        <v>26</v>
      </c>
      <c r="D18769">
        <v>12</v>
      </c>
      <c r="E18769">
        <v>6273</v>
      </c>
    </row>
    <row r="18770" spans="1:5">
      <c r="A18770" t="s">
        <v>33</v>
      </c>
      <c r="B18770">
        <v>2017</v>
      </c>
      <c r="C18770">
        <v>26</v>
      </c>
      <c r="D18770">
        <v>52</v>
      </c>
      <c r="E18770">
        <v>11880</v>
      </c>
    </row>
    <row r="18771" spans="1:5">
      <c r="A18771" t="s">
        <v>34</v>
      </c>
      <c r="B18771">
        <v>2017</v>
      </c>
      <c r="C18771">
        <v>26</v>
      </c>
      <c r="D18771">
        <v>17</v>
      </c>
      <c r="E18771">
        <v>4299</v>
      </c>
    </row>
    <row r="18772" spans="1:5">
      <c r="A18772" t="s">
        <v>35</v>
      </c>
      <c r="B18772">
        <v>2017</v>
      </c>
      <c r="C18772">
        <v>26</v>
      </c>
      <c r="D18772">
        <v>32</v>
      </c>
      <c r="E18772">
        <v>10968</v>
      </c>
    </row>
    <row r="18773" spans="1:5">
      <c r="A18773" t="s">
        <v>36</v>
      </c>
      <c r="B18773">
        <v>2017</v>
      </c>
      <c r="C18773">
        <v>26</v>
      </c>
      <c r="D18773">
        <v>15</v>
      </c>
      <c r="E18773">
        <v>2575</v>
      </c>
    </row>
    <row r="18774" spans="1:5">
      <c r="A18774" t="s">
        <v>37</v>
      </c>
      <c r="B18774">
        <v>2017</v>
      </c>
      <c r="C18774">
        <v>26</v>
      </c>
      <c r="D18774">
        <v>5</v>
      </c>
      <c r="E18774">
        <v>2082</v>
      </c>
    </row>
    <row r="18775" spans="1:5">
      <c r="A18775" t="s">
        <v>38</v>
      </c>
      <c r="B18775">
        <v>2017</v>
      </c>
      <c r="C18775">
        <v>26</v>
      </c>
      <c r="D18775">
        <v>9</v>
      </c>
      <c r="E18775">
        <v>1680</v>
      </c>
    </row>
    <row r="18776" spans="1:5">
      <c r="A18776" t="s">
        <v>39</v>
      </c>
      <c r="B18776">
        <v>2017</v>
      </c>
      <c r="C18776">
        <v>26</v>
      </c>
      <c r="D18776">
        <v>32</v>
      </c>
      <c r="E18776">
        <v>16350</v>
      </c>
    </row>
    <row r="18777" spans="1:5">
      <c r="A18777" t="s">
        <v>40</v>
      </c>
      <c r="B18777">
        <v>2017</v>
      </c>
      <c r="C18777">
        <v>26</v>
      </c>
      <c r="D18777">
        <v>16</v>
      </c>
      <c r="E18777">
        <v>2335</v>
      </c>
    </row>
    <row r="18778" spans="1:5">
      <c r="A18778" t="s">
        <v>41</v>
      </c>
      <c r="B18778">
        <v>2017</v>
      </c>
      <c r="C18778">
        <v>26</v>
      </c>
      <c r="D18778">
        <v>28</v>
      </c>
      <c r="E18778">
        <v>13563</v>
      </c>
    </row>
    <row r="18779" spans="1:5">
      <c r="A18779" t="s">
        <v>42</v>
      </c>
      <c r="B18779">
        <v>2017</v>
      </c>
      <c r="C18779">
        <v>26</v>
      </c>
      <c r="D18779">
        <v>17</v>
      </c>
      <c r="E18779">
        <v>6434</v>
      </c>
    </row>
    <row r="18780" spans="1:5">
      <c r="A18780" t="s">
        <v>43</v>
      </c>
      <c r="B18780">
        <v>2017</v>
      </c>
      <c r="C18780">
        <v>26</v>
      </c>
      <c r="D18780">
        <v>43</v>
      </c>
      <c r="E18780">
        <v>7025</v>
      </c>
    </row>
    <row r="18781" spans="1:5">
      <c r="A18781" t="s">
        <v>44</v>
      </c>
      <c r="B18781">
        <v>2017</v>
      </c>
      <c r="C18781">
        <v>26</v>
      </c>
      <c r="D18781">
        <v>22</v>
      </c>
      <c r="E18781">
        <v>4009</v>
      </c>
    </row>
    <row r="18782" spans="1:5">
      <c r="A18782" t="s">
        <v>45</v>
      </c>
      <c r="B18782">
        <v>2017</v>
      </c>
      <c r="C18782">
        <v>26</v>
      </c>
      <c r="D18782">
        <v>2</v>
      </c>
      <c r="E18782">
        <v>540</v>
      </c>
    </row>
    <row r="18783" spans="1:5">
      <c r="A18783" t="s">
        <v>46</v>
      </c>
      <c r="B18783">
        <v>2017</v>
      </c>
      <c r="C18783">
        <v>26</v>
      </c>
      <c r="D18783">
        <v>29</v>
      </c>
      <c r="E18783">
        <v>8418</v>
      </c>
    </row>
    <row r="18784" spans="1:5">
      <c r="A18784" t="s">
        <v>47</v>
      </c>
      <c r="B18784">
        <v>2017</v>
      </c>
      <c r="C18784">
        <v>26</v>
      </c>
      <c r="D18784">
        <v>12</v>
      </c>
      <c r="E18784">
        <v>2857</v>
      </c>
    </row>
    <row r="18785" spans="1:5">
      <c r="A18785" t="s">
        <v>48</v>
      </c>
      <c r="B18785">
        <v>2017</v>
      </c>
      <c r="C18785">
        <v>26</v>
      </c>
      <c r="D18785">
        <v>12</v>
      </c>
      <c r="E18785">
        <v>3220</v>
      </c>
    </row>
    <row r="18786" spans="1:5">
      <c r="A18786" t="s">
        <v>49</v>
      </c>
      <c r="B18786">
        <v>2017</v>
      </c>
      <c r="C18786">
        <v>26</v>
      </c>
      <c r="D18786">
        <v>48</v>
      </c>
      <c r="E18786">
        <v>7255</v>
      </c>
    </row>
    <row r="18787" spans="1:5">
      <c r="A18787" t="s">
        <v>50</v>
      </c>
      <c r="B18787">
        <v>2017</v>
      </c>
      <c r="C18787">
        <v>26</v>
      </c>
      <c r="D18787">
        <v>16</v>
      </c>
      <c r="E18787">
        <v>2850</v>
      </c>
    </row>
    <row r="18788" spans="1:5">
      <c r="A18788" t="s">
        <v>51</v>
      </c>
      <c r="B18788">
        <v>2017</v>
      </c>
      <c r="C18788">
        <v>26</v>
      </c>
      <c r="D18788">
        <v>8</v>
      </c>
      <c r="E18788">
        <v>3261</v>
      </c>
    </row>
    <row r="18789" spans="1:5">
      <c r="A18789" t="s">
        <v>52</v>
      </c>
      <c r="B18789">
        <v>2017</v>
      </c>
      <c r="C18789">
        <v>26</v>
      </c>
      <c r="D18789">
        <v>24</v>
      </c>
      <c r="E18789">
        <v>4727</v>
      </c>
    </row>
    <row r="18790" spans="1:5">
      <c r="A18790" t="s">
        <v>53</v>
      </c>
      <c r="B18790">
        <v>2017</v>
      </c>
      <c r="C18790">
        <v>26</v>
      </c>
      <c r="D18790">
        <v>46</v>
      </c>
      <c r="E18790">
        <v>6261</v>
      </c>
    </row>
    <row r="18791" spans="1:5">
      <c r="A18791" t="s">
        <v>54</v>
      </c>
      <c r="B18791">
        <v>2017</v>
      </c>
      <c r="C18791">
        <v>26</v>
      </c>
      <c r="D18791">
        <v>78</v>
      </c>
      <c r="E18791">
        <v>16556</v>
      </c>
    </row>
    <row r="18792" spans="1:5">
      <c r="A18792" t="s">
        <v>55</v>
      </c>
      <c r="B18792">
        <v>2017</v>
      </c>
      <c r="C18792">
        <v>26</v>
      </c>
      <c r="D18792">
        <v>26</v>
      </c>
      <c r="E18792">
        <v>15280</v>
      </c>
    </row>
    <row r="18793" spans="1:5">
      <c r="A18793" t="s">
        <v>56</v>
      </c>
      <c r="B18793">
        <v>2017</v>
      </c>
      <c r="C18793">
        <v>26</v>
      </c>
      <c r="D18793">
        <v>5</v>
      </c>
      <c r="E18793">
        <v>1062</v>
      </c>
    </row>
    <row r="18794" spans="1:5">
      <c r="A18794" t="s">
        <v>57</v>
      </c>
      <c r="B18794">
        <v>2017</v>
      </c>
      <c r="C18794">
        <v>26</v>
      </c>
      <c r="D18794">
        <v>101</v>
      </c>
      <c r="E18794">
        <v>68329</v>
      </c>
    </row>
    <row r="18795" spans="1:5">
      <c r="A18795" t="s">
        <v>58</v>
      </c>
      <c r="B18795">
        <v>2017</v>
      </c>
      <c r="C18795">
        <v>26</v>
      </c>
      <c r="D18795">
        <v>35</v>
      </c>
      <c r="E18795">
        <v>2665</v>
      </c>
    </row>
    <row r="18796" spans="1:5">
      <c r="A18796" t="s">
        <v>59</v>
      </c>
      <c r="B18796">
        <v>2017</v>
      </c>
      <c r="C18796">
        <v>26</v>
      </c>
      <c r="D18796">
        <v>30</v>
      </c>
      <c r="E18796">
        <v>8284</v>
      </c>
    </row>
    <row r="18797" spans="1:5">
      <c r="A18797" t="s">
        <v>60</v>
      </c>
      <c r="B18797">
        <v>2017</v>
      </c>
      <c r="C18797">
        <v>26</v>
      </c>
      <c r="D18797">
        <v>19</v>
      </c>
      <c r="E18797">
        <v>2292</v>
      </c>
    </row>
    <row r="18798" spans="1:5">
      <c r="A18798" t="s">
        <v>61</v>
      </c>
      <c r="B18798">
        <v>2017</v>
      </c>
      <c r="C18798">
        <v>26</v>
      </c>
      <c r="D18798">
        <v>18</v>
      </c>
      <c r="E18798">
        <v>3130</v>
      </c>
    </row>
    <row r="18799" spans="1:5">
      <c r="A18799" t="s">
        <v>64</v>
      </c>
      <c r="B18799">
        <v>2017</v>
      </c>
      <c r="C18799">
        <v>26</v>
      </c>
      <c r="D18799">
        <v>6</v>
      </c>
      <c r="E18799">
        <v>2777</v>
      </c>
    </row>
    <row r="18800" spans="1:5">
      <c r="A18800" t="s">
        <v>63</v>
      </c>
      <c r="B18800">
        <v>2017</v>
      </c>
      <c r="C18800">
        <v>26</v>
      </c>
      <c r="D18800">
        <v>3</v>
      </c>
      <c r="E18800">
        <v>797</v>
      </c>
    </row>
    <row r="18801" spans="1:5">
      <c r="A18801" t="s">
        <v>62</v>
      </c>
      <c r="B18801">
        <v>2017</v>
      </c>
      <c r="C18801">
        <v>26</v>
      </c>
      <c r="D18801">
        <v>81</v>
      </c>
      <c r="E18801">
        <v>99838</v>
      </c>
    </row>
    <row r="18802" spans="1:5">
      <c r="A18802" t="s">
        <v>6</v>
      </c>
      <c r="B18802">
        <v>2017</v>
      </c>
      <c r="C18802">
        <v>27</v>
      </c>
      <c r="D18802">
        <v>14</v>
      </c>
      <c r="E18802">
        <v>3319</v>
      </c>
    </row>
    <row r="18803" spans="1:5">
      <c r="A18803" t="s">
        <v>12</v>
      </c>
      <c r="B18803">
        <v>2017</v>
      </c>
      <c r="C18803">
        <v>27</v>
      </c>
      <c r="D18803">
        <v>4</v>
      </c>
      <c r="E18803">
        <v>1036</v>
      </c>
    </row>
    <row r="18804" spans="1:5">
      <c r="A18804" t="s">
        <v>13</v>
      </c>
      <c r="B18804">
        <v>2017</v>
      </c>
      <c r="C18804">
        <v>27</v>
      </c>
      <c r="D18804">
        <v>43</v>
      </c>
      <c r="E18804">
        <v>14574</v>
      </c>
    </row>
    <row r="18805" spans="1:5">
      <c r="A18805" t="s">
        <v>14</v>
      </c>
      <c r="B18805">
        <v>2017</v>
      </c>
      <c r="C18805">
        <v>27</v>
      </c>
      <c r="D18805">
        <v>7</v>
      </c>
      <c r="E18805">
        <v>1551</v>
      </c>
    </row>
    <row r="18806" spans="1:5">
      <c r="A18806" t="s">
        <v>15</v>
      </c>
      <c r="B18806">
        <v>2017</v>
      </c>
      <c r="C18806">
        <v>27</v>
      </c>
      <c r="D18806">
        <v>74</v>
      </c>
      <c r="E18806">
        <v>28117</v>
      </c>
    </row>
    <row r="18807" spans="1:5">
      <c r="A18807" t="s">
        <v>16</v>
      </c>
      <c r="B18807">
        <v>2017</v>
      </c>
      <c r="C18807">
        <v>27</v>
      </c>
      <c r="D18807">
        <v>5</v>
      </c>
      <c r="E18807">
        <v>2230</v>
      </c>
    </row>
    <row r="18808" spans="1:5">
      <c r="A18808" t="s">
        <v>17</v>
      </c>
      <c r="B18808">
        <v>2017</v>
      </c>
      <c r="C18808">
        <v>27</v>
      </c>
      <c r="D18808">
        <v>4</v>
      </c>
      <c r="E18808">
        <v>340</v>
      </c>
    </row>
    <row r="18809" spans="1:5">
      <c r="A18809" t="s">
        <v>18</v>
      </c>
      <c r="B18809">
        <v>2017</v>
      </c>
      <c r="C18809">
        <v>27</v>
      </c>
      <c r="D18809">
        <v>12</v>
      </c>
      <c r="E18809">
        <v>1878</v>
      </c>
    </row>
    <row r="18810" spans="1:5">
      <c r="A18810" t="s">
        <v>19</v>
      </c>
      <c r="B18810">
        <v>2017</v>
      </c>
      <c r="C18810">
        <v>27</v>
      </c>
      <c r="D18810">
        <v>2</v>
      </c>
      <c r="E18810">
        <v>1830</v>
      </c>
    </row>
    <row r="18811" spans="1:5">
      <c r="A18811" t="s">
        <v>20</v>
      </c>
      <c r="B18811">
        <v>2017</v>
      </c>
      <c r="C18811">
        <v>27</v>
      </c>
      <c r="D18811">
        <v>0</v>
      </c>
      <c r="E18811">
        <v>0</v>
      </c>
    </row>
    <row r="18812" spans="1:5">
      <c r="A18812" t="s">
        <v>21</v>
      </c>
      <c r="B18812">
        <v>2017</v>
      </c>
      <c r="C18812">
        <v>27</v>
      </c>
      <c r="D18812">
        <v>48</v>
      </c>
      <c r="E18812">
        <v>44868</v>
      </c>
    </row>
    <row r="18813" spans="1:5">
      <c r="A18813" t="s">
        <v>22</v>
      </c>
      <c r="B18813">
        <v>2017</v>
      </c>
      <c r="C18813">
        <v>27</v>
      </c>
      <c r="D18813">
        <v>12</v>
      </c>
      <c r="E18813">
        <v>752</v>
      </c>
    </row>
    <row r="18814" spans="1:5">
      <c r="A18814" t="s">
        <v>23</v>
      </c>
      <c r="B18814">
        <v>2017</v>
      </c>
      <c r="C18814">
        <v>27</v>
      </c>
      <c r="D18814">
        <v>1</v>
      </c>
      <c r="E18814">
        <v>175</v>
      </c>
    </row>
    <row r="18815" spans="1:5">
      <c r="A18815" t="s">
        <v>24</v>
      </c>
      <c r="B18815">
        <v>2017</v>
      </c>
      <c r="C18815">
        <v>27</v>
      </c>
      <c r="D18815">
        <v>55</v>
      </c>
      <c r="E18815">
        <v>33676</v>
      </c>
    </row>
    <row r="18816" spans="1:5">
      <c r="A18816" t="s">
        <v>25</v>
      </c>
      <c r="B18816">
        <v>2017</v>
      </c>
      <c r="C18816">
        <v>27</v>
      </c>
      <c r="D18816">
        <v>17</v>
      </c>
      <c r="E18816">
        <v>2165</v>
      </c>
    </row>
    <row r="18817" spans="1:5">
      <c r="A18817" t="s">
        <v>26</v>
      </c>
      <c r="B18817">
        <v>2017</v>
      </c>
      <c r="C18817">
        <v>27</v>
      </c>
      <c r="D18817">
        <v>5</v>
      </c>
      <c r="E18817">
        <v>496</v>
      </c>
    </row>
    <row r="18818" spans="1:5">
      <c r="A18818" t="s">
        <v>27</v>
      </c>
      <c r="B18818">
        <v>2017</v>
      </c>
      <c r="C18818">
        <v>27</v>
      </c>
      <c r="D18818">
        <v>10</v>
      </c>
      <c r="E18818">
        <v>2029</v>
      </c>
    </row>
    <row r="18819" spans="1:5">
      <c r="A18819" t="s">
        <v>28</v>
      </c>
      <c r="B18819">
        <v>2017</v>
      </c>
      <c r="C18819">
        <v>27</v>
      </c>
      <c r="D18819">
        <v>11</v>
      </c>
      <c r="E18819">
        <v>6071</v>
      </c>
    </row>
    <row r="18820" spans="1:5">
      <c r="A18820" t="s">
        <v>29</v>
      </c>
      <c r="B18820">
        <v>2017</v>
      </c>
      <c r="C18820">
        <v>27</v>
      </c>
      <c r="D18820">
        <v>99</v>
      </c>
      <c r="E18820">
        <v>50924</v>
      </c>
    </row>
    <row r="18821" spans="1:5">
      <c r="A18821" t="s">
        <v>30</v>
      </c>
      <c r="B18821">
        <v>2017</v>
      </c>
      <c r="C18821">
        <v>27</v>
      </c>
      <c r="D18821">
        <v>22</v>
      </c>
      <c r="E18821">
        <v>2746</v>
      </c>
    </row>
    <row r="18822" spans="1:5">
      <c r="A18822" t="s">
        <v>31</v>
      </c>
      <c r="B18822">
        <v>2017</v>
      </c>
      <c r="C18822">
        <v>27</v>
      </c>
      <c r="D18822">
        <v>28</v>
      </c>
      <c r="E18822">
        <v>3506</v>
      </c>
    </row>
    <row r="18823" spans="1:5">
      <c r="A18823" t="s">
        <v>32</v>
      </c>
      <c r="B18823">
        <v>2017</v>
      </c>
      <c r="C18823">
        <v>27</v>
      </c>
      <c r="D18823">
        <v>25</v>
      </c>
      <c r="E18823">
        <v>15610</v>
      </c>
    </row>
    <row r="18824" spans="1:5">
      <c r="A18824" t="s">
        <v>33</v>
      </c>
      <c r="B18824">
        <v>2017</v>
      </c>
      <c r="C18824">
        <v>27</v>
      </c>
      <c r="D18824">
        <v>54</v>
      </c>
      <c r="E18824">
        <v>12662</v>
      </c>
    </row>
    <row r="18825" spans="1:5">
      <c r="A18825" t="s">
        <v>34</v>
      </c>
      <c r="B18825">
        <v>2017</v>
      </c>
      <c r="C18825">
        <v>27</v>
      </c>
      <c r="D18825">
        <v>14</v>
      </c>
      <c r="E18825">
        <v>2998</v>
      </c>
    </row>
    <row r="18826" spans="1:5">
      <c r="A18826" t="s">
        <v>35</v>
      </c>
      <c r="B18826">
        <v>2017</v>
      </c>
      <c r="C18826">
        <v>27</v>
      </c>
      <c r="D18826">
        <v>46</v>
      </c>
      <c r="E18826">
        <v>15512</v>
      </c>
    </row>
    <row r="18827" spans="1:5">
      <c r="A18827" t="s">
        <v>36</v>
      </c>
      <c r="B18827">
        <v>2017</v>
      </c>
      <c r="C18827">
        <v>27</v>
      </c>
      <c r="D18827">
        <v>15</v>
      </c>
      <c r="E18827">
        <v>2093</v>
      </c>
    </row>
    <row r="18828" spans="1:5">
      <c r="A18828" t="s">
        <v>37</v>
      </c>
      <c r="B18828">
        <v>2017</v>
      </c>
      <c r="C18828">
        <v>27</v>
      </c>
      <c r="D18828">
        <v>5</v>
      </c>
      <c r="E18828">
        <v>1631</v>
      </c>
    </row>
    <row r="18829" spans="1:5">
      <c r="A18829" t="s">
        <v>38</v>
      </c>
      <c r="B18829">
        <v>2017</v>
      </c>
      <c r="C18829">
        <v>27</v>
      </c>
      <c r="D18829">
        <v>9</v>
      </c>
      <c r="E18829">
        <v>1173</v>
      </c>
    </row>
    <row r="18830" spans="1:5">
      <c r="A18830" t="s">
        <v>39</v>
      </c>
      <c r="B18830">
        <v>2017</v>
      </c>
      <c r="C18830">
        <v>27</v>
      </c>
      <c r="D18830">
        <v>32</v>
      </c>
      <c r="E18830">
        <v>14576</v>
      </c>
    </row>
    <row r="18831" spans="1:5">
      <c r="A18831" t="s">
        <v>40</v>
      </c>
      <c r="B18831">
        <v>2017</v>
      </c>
      <c r="C18831">
        <v>27</v>
      </c>
      <c r="D18831">
        <v>16</v>
      </c>
      <c r="E18831">
        <v>1639</v>
      </c>
    </row>
    <row r="18832" spans="1:5">
      <c r="A18832" t="s">
        <v>41</v>
      </c>
      <c r="B18832">
        <v>2017</v>
      </c>
      <c r="C18832">
        <v>27</v>
      </c>
      <c r="D18832">
        <v>28</v>
      </c>
      <c r="E18832">
        <v>13197</v>
      </c>
    </row>
    <row r="18833" spans="1:5">
      <c r="A18833" t="s">
        <v>42</v>
      </c>
      <c r="B18833">
        <v>2017</v>
      </c>
      <c r="C18833">
        <v>27</v>
      </c>
      <c r="D18833">
        <v>15</v>
      </c>
      <c r="E18833">
        <v>5126</v>
      </c>
    </row>
    <row r="18834" spans="1:5">
      <c r="A18834" t="s">
        <v>43</v>
      </c>
      <c r="B18834">
        <v>2017</v>
      </c>
      <c r="C18834">
        <v>27</v>
      </c>
      <c r="D18834">
        <v>43</v>
      </c>
      <c r="E18834">
        <v>6635</v>
      </c>
    </row>
    <row r="18835" spans="1:5">
      <c r="A18835" t="s">
        <v>44</v>
      </c>
      <c r="B18835">
        <v>2017</v>
      </c>
      <c r="C18835">
        <v>27</v>
      </c>
      <c r="D18835">
        <v>20</v>
      </c>
      <c r="E18835">
        <v>2474</v>
      </c>
    </row>
    <row r="18836" spans="1:5">
      <c r="A18836" t="s">
        <v>45</v>
      </c>
      <c r="B18836">
        <v>2017</v>
      </c>
      <c r="C18836">
        <v>27</v>
      </c>
      <c r="D18836">
        <v>1</v>
      </c>
      <c r="E18836">
        <v>375</v>
      </c>
    </row>
    <row r="18837" spans="1:5">
      <c r="A18837" t="s">
        <v>46</v>
      </c>
      <c r="B18837">
        <v>2017</v>
      </c>
      <c r="C18837">
        <v>27</v>
      </c>
      <c r="D18837">
        <v>28</v>
      </c>
      <c r="E18837">
        <v>7457</v>
      </c>
    </row>
    <row r="18838" spans="1:5">
      <c r="A18838" t="s">
        <v>47</v>
      </c>
      <c r="B18838">
        <v>2017</v>
      </c>
      <c r="C18838">
        <v>27</v>
      </c>
      <c r="D18838">
        <v>14</v>
      </c>
      <c r="E18838">
        <v>3362</v>
      </c>
    </row>
    <row r="18839" spans="1:5">
      <c r="A18839" t="s">
        <v>48</v>
      </c>
      <c r="B18839">
        <v>2017</v>
      </c>
      <c r="C18839">
        <v>27</v>
      </c>
      <c r="D18839">
        <v>11</v>
      </c>
      <c r="E18839">
        <v>2537</v>
      </c>
    </row>
    <row r="18840" spans="1:5">
      <c r="A18840" t="s">
        <v>49</v>
      </c>
      <c r="B18840">
        <v>2017</v>
      </c>
      <c r="C18840">
        <v>27</v>
      </c>
      <c r="D18840">
        <v>49</v>
      </c>
      <c r="E18840">
        <v>7675</v>
      </c>
    </row>
    <row r="18841" spans="1:5">
      <c r="A18841" t="s">
        <v>50</v>
      </c>
      <c r="B18841">
        <v>2017</v>
      </c>
      <c r="C18841">
        <v>27</v>
      </c>
      <c r="D18841">
        <v>15</v>
      </c>
      <c r="E18841">
        <v>2181</v>
      </c>
    </row>
    <row r="18842" spans="1:5">
      <c r="A18842" t="s">
        <v>51</v>
      </c>
      <c r="B18842">
        <v>2017</v>
      </c>
      <c r="C18842">
        <v>27</v>
      </c>
      <c r="D18842">
        <v>9</v>
      </c>
      <c r="E18842">
        <v>3131</v>
      </c>
    </row>
    <row r="18843" spans="1:5">
      <c r="A18843" t="s">
        <v>52</v>
      </c>
      <c r="B18843">
        <v>2017</v>
      </c>
      <c r="C18843">
        <v>27</v>
      </c>
      <c r="D18843">
        <v>25</v>
      </c>
      <c r="E18843">
        <v>3648</v>
      </c>
    </row>
    <row r="18844" spans="1:5">
      <c r="A18844" t="s">
        <v>53</v>
      </c>
      <c r="B18844">
        <v>2017</v>
      </c>
      <c r="C18844">
        <v>27</v>
      </c>
      <c r="D18844">
        <v>42</v>
      </c>
      <c r="E18844">
        <v>4789</v>
      </c>
    </row>
    <row r="18845" spans="1:5">
      <c r="A18845" t="s">
        <v>54</v>
      </c>
      <c r="B18845">
        <v>2017</v>
      </c>
      <c r="C18845">
        <v>27</v>
      </c>
      <c r="D18845">
        <v>94</v>
      </c>
      <c r="E18845">
        <v>18328</v>
      </c>
    </row>
    <row r="18846" spans="1:5">
      <c r="A18846" t="s">
        <v>55</v>
      </c>
      <c r="B18846">
        <v>2017</v>
      </c>
      <c r="C18846">
        <v>27</v>
      </c>
      <c r="D18846">
        <v>25</v>
      </c>
      <c r="E18846">
        <v>13281</v>
      </c>
    </row>
    <row r="18847" spans="1:5">
      <c r="A18847" t="s">
        <v>56</v>
      </c>
      <c r="B18847">
        <v>2017</v>
      </c>
      <c r="C18847">
        <v>27</v>
      </c>
      <c r="D18847">
        <v>5</v>
      </c>
      <c r="E18847">
        <v>1052</v>
      </c>
    </row>
    <row r="18848" spans="1:5">
      <c r="A18848" t="s">
        <v>57</v>
      </c>
      <c r="B18848">
        <v>2017</v>
      </c>
      <c r="C18848">
        <v>27</v>
      </c>
      <c r="D18848">
        <v>107</v>
      </c>
      <c r="E18848">
        <v>72662</v>
      </c>
    </row>
    <row r="18849" spans="1:5">
      <c r="A18849" t="s">
        <v>58</v>
      </c>
      <c r="B18849">
        <v>2017</v>
      </c>
      <c r="C18849">
        <v>27</v>
      </c>
      <c r="D18849">
        <v>34</v>
      </c>
      <c r="E18849">
        <v>2260</v>
      </c>
    </row>
    <row r="18850" spans="1:5">
      <c r="A18850" t="s">
        <v>59</v>
      </c>
      <c r="B18850">
        <v>2017</v>
      </c>
      <c r="C18850">
        <v>27</v>
      </c>
      <c r="D18850">
        <v>31</v>
      </c>
      <c r="E18850">
        <v>7858</v>
      </c>
    </row>
    <row r="18851" spans="1:5">
      <c r="A18851" t="s">
        <v>60</v>
      </c>
      <c r="B18851">
        <v>2017</v>
      </c>
      <c r="C18851">
        <v>27</v>
      </c>
      <c r="D18851">
        <v>19</v>
      </c>
      <c r="E18851">
        <v>1770</v>
      </c>
    </row>
    <row r="18852" spans="1:5">
      <c r="A18852" t="s">
        <v>61</v>
      </c>
      <c r="B18852">
        <v>2017</v>
      </c>
      <c r="C18852">
        <v>27</v>
      </c>
      <c r="D18852">
        <v>16</v>
      </c>
      <c r="E18852">
        <v>2135</v>
      </c>
    </row>
    <row r="18853" spans="1:5">
      <c r="A18853" t="s">
        <v>64</v>
      </c>
      <c r="B18853">
        <v>2017</v>
      </c>
      <c r="C18853">
        <v>27</v>
      </c>
      <c r="D18853">
        <v>6</v>
      </c>
      <c r="E18853">
        <v>2786</v>
      </c>
    </row>
    <row r="18854" spans="1:5">
      <c r="A18854" t="s">
        <v>63</v>
      </c>
      <c r="B18854">
        <v>2017</v>
      </c>
      <c r="C18854">
        <v>27</v>
      </c>
      <c r="D18854">
        <v>3</v>
      </c>
      <c r="E18854">
        <v>821</v>
      </c>
    </row>
    <row r="18855" spans="1:5">
      <c r="A18855" t="s">
        <v>62</v>
      </c>
      <c r="B18855">
        <v>2017</v>
      </c>
      <c r="C18855">
        <v>27</v>
      </c>
      <c r="D18855">
        <v>78</v>
      </c>
      <c r="E18855">
        <v>91294</v>
      </c>
    </row>
    <row r="18856" spans="1:5">
      <c r="A18856" t="s">
        <v>6</v>
      </c>
      <c r="B18856">
        <v>2017</v>
      </c>
      <c r="C18856">
        <v>28</v>
      </c>
      <c r="D18856">
        <v>13</v>
      </c>
      <c r="E18856">
        <v>4605</v>
      </c>
    </row>
    <row r="18857" spans="1:5">
      <c r="A18857" t="s">
        <v>12</v>
      </c>
      <c r="B18857">
        <v>2017</v>
      </c>
      <c r="C18857">
        <v>28</v>
      </c>
      <c r="D18857">
        <v>4</v>
      </c>
      <c r="E18857">
        <v>1152</v>
      </c>
    </row>
    <row r="18858" spans="1:5">
      <c r="A18858" t="s">
        <v>13</v>
      </c>
      <c r="B18858">
        <v>2017</v>
      </c>
      <c r="C18858">
        <v>28</v>
      </c>
      <c r="D18858">
        <v>44</v>
      </c>
      <c r="E18858">
        <v>18431</v>
      </c>
    </row>
    <row r="18859" spans="1:5">
      <c r="A18859" t="s">
        <v>14</v>
      </c>
      <c r="B18859">
        <v>2017</v>
      </c>
      <c r="C18859">
        <v>28</v>
      </c>
      <c r="D18859">
        <v>7</v>
      </c>
      <c r="E18859">
        <v>1862</v>
      </c>
    </row>
    <row r="18860" spans="1:5">
      <c r="A18860" t="s">
        <v>15</v>
      </c>
      <c r="B18860">
        <v>2017</v>
      </c>
      <c r="C18860">
        <v>28</v>
      </c>
      <c r="D18860">
        <v>73</v>
      </c>
      <c r="E18860">
        <v>32555</v>
      </c>
    </row>
    <row r="18861" spans="1:5">
      <c r="A18861" t="s">
        <v>16</v>
      </c>
      <c r="B18861">
        <v>2017</v>
      </c>
      <c r="C18861">
        <v>28</v>
      </c>
      <c r="D18861">
        <v>1</v>
      </c>
      <c r="E18861">
        <v>3016</v>
      </c>
    </row>
    <row r="18862" spans="1:5">
      <c r="A18862" t="s">
        <v>17</v>
      </c>
      <c r="B18862">
        <v>2017</v>
      </c>
      <c r="C18862">
        <v>28</v>
      </c>
      <c r="D18862">
        <v>3</v>
      </c>
      <c r="E18862">
        <v>204</v>
      </c>
    </row>
    <row r="18863" spans="1:5">
      <c r="A18863" t="s">
        <v>18</v>
      </c>
      <c r="B18863">
        <v>2017</v>
      </c>
      <c r="C18863">
        <v>28</v>
      </c>
      <c r="D18863">
        <v>12</v>
      </c>
      <c r="E18863">
        <v>2752</v>
      </c>
    </row>
    <row r="18864" spans="1:5">
      <c r="A18864" t="s">
        <v>19</v>
      </c>
      <c r="B18864">
        <v>2017</v>
      </c>
      <c r="C18864">
        <v>28</v>
      </c>
      <c r="D18864">
        <v>2</v>
      </c>
      <c r="E18864">
        <v>2521</v>
      </c>
    </row>
    <row r="18865" spans="1:5">
      <c r="A18865" t="s">
        <v>20</v>
      </c>
      <c r="B18865">
        <v>2017</v>
      </c>
      <c r="C18865">
        <v>28</v>
      </c>
      <c r="D18865">
        <v>0</v>
      </c>
      <c r="E18865">
        <v>0</v>
      </c>
    </row>
    <row r="18866" spans="1:5">
      <c r="A18866" t="s">
        <v>21</v>
      </c>
      <c r="B18866">
        <v>2017</v>
      </c>
      <c r="C18866">
        <v>28</v>
      </c>
      <c r="D18866">
        <v>48</v>
      </c>
      <c r="E18866">
        <v>47010</v>
      </c>
    </row>
    <row r="18867" spans="1:5">
      <c r="A18867" t="s">
        <v>22</v>
      </c>
      <c r="B18867">
        <v>2017</v>
      </c>
      <c r="C18867">
        <v>28</v>
      </c>
      <c r="D18867">
        <v>13</v>
      </c>
      <c r="E18867">
        <v>1139</v>
      </c>
    </row>
    <row r="18868" spans="1:5">
      <c r="A18868" t="s">
        <v>23</v>
      </c>
      <c r="B18868">
        <v>2017</v>
      </c>
      <c r="C18868">
        <v>28</v>
      </c>
      <c r="D18868">
        <v>1</v>
      </c>
      <c r="E18868">
        <v>270</v>
      </c>
    </row>
    <row r="18869" spans="1:5">
      <c r="A18869" t="s">
        <v>24</v>
      </c>
      <c r="B18869">
        <v>2017</v>
      </c>
      <c r="C18869">
        <v>28</v>
      </c>
      <c r="D18869">
        <v>52</v>
      </c>
      <c r="E18869">
        <v>35146</v>
      </c>
    </row>
    <row r="18870" spans="1:5">
      <c r="A18870" t="s">
        <v>25</v>
      </c>
      <c r="B18870">
        <v>2017</v>
      </c>
      <c r="C18870">
        <v>28</v>
      </c>
      <c r="D18870">
        <v>16</v>
      </c>
      <c r="E18870">
        <v>2787</v>
      </c>
    </row>
    <row r="18871" spans="1:5">
      <c r="A18871" t="s">
        <v>26</v>
      </c>
      <c r="B18871">
        <v>2017</v>
      </c>
      <c r="C18871">
        <v>28</v>
      </c>
      <c r="D18871">
        <v>5</v>
      </c>
      <c r="E18871">
        <v>789</v>
      </c>
    </row>
    <row r="18872" spans="1:5">
      <c r="A18872" t="s">
        <v>27</v>
      </c>
      <c r="B18872">
        <v>2017</v>
      </c>
      <c r="C18872">
        <v>28</v>
      </c>
      <c r="D18872">
        <v>11</v>
      </c>
      <c r="E18872">
        <v>2421</v>
      </c>
    </row>
    <row r="18873" spans="1:5">
      <c r="A18873" t="s">
        <v>28</v>
      </c>
      <c r="B18873">
        <v>2017</v>
      </c>
      <c r="C18873">
        <v>28</v>
      </c>
      <c r="D18873">
        <v>10</v>
      </c>
      <c r="E18873">
        <v>6549</v>
      </c>
    </row>
    <row r="18874" spans="1:5">
      <c r="A18874" t="s">
        <v>29</v>
      </c>
      <c r="B18874">
        <v>2017</v>
      </c>
      <c r="C18874">
        <v>28</v>
      </c>
      <c r="D18874">
        <v>88</v>
      </c>
      <c r="E18874">
        <v>48122</v>
      </c>
    </row>
    <row r="18875" spans="1:5">
      <c r="A18875" t="s">
        <v>30</v>
      </c>
      <c r="B18875">
        <v>2017</v>
      </c>
      <c r="C18875">
        <v>28</v>
      </c>
      <c r="D18875">
        <v>22</v>
      </c>
      <c r="E18875">
        <v>3343</v>
      </c>
    </row>
    <row r="18876" spans="1:5">
      <c r="A18876" t="s">
        <v>31</v>
      </c>
      <c r="B18876">
        <v>2017</v>
      </c>
      <c r="C18876">
        <v>28</v>
      </c>
      <c r="D18876">
        <v>24</v>
      </c>
      <c r="E18876">
        <v>2304</v>
      </c>
    </row>
    <row r="18877" spans="1:5">
      <c r="A18877" t="s">
        <v>32</v>
      </c>
      <c r="B18877">
        <v>2017</v>
      </c>
      <c r="C18877">
        <v>28</v>
      </c>
      <c r="D18877">
        <v>24</v>
      </c>
      <c r="E18877">
        <v>20061</v>
      </c>
    </row>
    <row r="18878" spans="1:5">
      <c r="A18878" t="s">
        <v>33</v>
      </c>
      <c r="B18878">
        <v>2017</v>
      </c>
      <c r="C18878">
        <v>28</v>
      </c>
      <c r="D18878">
        <v>57</v>
      </c>
      <c r="E18878">
        <v>15140</v>
      </c>
    </row>
    <row r="18879" spans="1:5">
      <c r="A18879" t="s">
        <v>34</v>
      </c>
      <c r="B18879">
        <v>2017</v>
      </c>
      <c r="C18879">
        <v>28</v>
      </c>
      <c r="D18879">
        <v>15</v>
      </c>
      <c r="E18879">
        <v>4436</v>
      </c>
    </row>
    <row r="18880" spans="1:5">
      <c r="A18880" t="s">
        <v>35</v>
      </c>
      <c r="B18880">
        <v>2017</v>
      </c>
      <c r="C18880">
        <v>28</v>
      </c>
      <c r="D18880">
        <v>44</v>
      </c>
      <c r="E18880">
        <v>16476</v>
      </c>
    </row>
    <row r="18881" spans="1:5">
      <c r="A18881" t="s">
        <v>36</v>
      </c>
      <c r="B18881">
        <v>2017</v>
      </c>
      <c r="C18881">
        <v>28</v>
      </c>
      <c r="D18881">
        <v>14</v>
      </c>
      <c r="E18881">
        <v>2619</v>
      </c>
    </row>
    <row r="18882" spans="1:5">
      <c r="A18882" t="s">
        <v>37</v>
      </c>
      <c r="B18882">
        <v>2017</v>
      </c>
      <c r="C18882">
        <v>28</v>
      </c>
      <c r="D18882">
        <v>4</v>
      </c>
      <c r="E18882">
        <v>883</v>
      </c>
    </row>
    <row r="18883" spans="1:5">
      <c r="A18883" t="s">
        <v>38</v>
      </c>
      <c r="B18883">
        <v>2017</v>
      </c>
      <c r="C18883">
        <v>28</v>
      </c>
      <c r="D18883">
        <v>9</v>
      </c>
      <c r="E18883">
        <v>1570</v>
      </c>
    </row>
    <row r="18884" spans="1:5">
      <c r="A18884" t="s">
        <v>39</v>
      </c>
      <c r="B18884">
        <v>2017</v>
      </c>
      <c r="C18884">
        <v>28</v>
      </c>
      <c r="D18884">
        <v>31</v>
      </c>
      <c r="E18884">
        <v>16317</v>
      </c>
    </row>
    <row r="18885" spans="1:5">
      <c r="A18885" t="s">
        <v>40</v>
      </c>
      <c r="B18885">
        <v>2017</v>
      </c>
      <c r="C18885">
        <v>28</v>
      </c>
      <c r="D18885">
        <v>15</v>
      </c>
      <c r="E18885">
        <v>2272</v>
      </c>
    </row>
    <row r="18886" spans="1:5">
      <c r="A18886" t="s">
        <v>41</v>
      </c>
      <c r="B18886">
        <v>2017</v>
      </c>
      <c r="C18886">
        <v>28</v>
      </c>
      <c r="D18886">
        <v>28</v>
      </c>
      <c r="E18886">
        <v>13218</v>
      </c>
    </row>
    <row r="18887" spans="1:5">
      <c r="A18887" t="s">
        <v>42</v>
      </c>
      <c r="B18887">
        <v>2017</v>
      </c>
      <c r="C18887">
        <v>28</v>
      </c>
      <c r="D18887">
        <v>14</v>
      </c>
      <c r="E18887">
        <v>5304</v>
      </c>
    </row>
    <row r="18888" spans="1:5">
      <c r="A18888" t="s">
        <v>43</v>
      </c>
      <c r="B18888">
        <v>2017</v>
      </c>
      <c r="C18888">
        <v>28</v>
      </c>
      <c r="D18888">
        <v>43</v>
      </c>
      <c r="E18888">
        <v>5910</v>
      </c>
    </row>
    <row r="18889" spans="1:5">
      <c r="A18889" t="s">
        <v>44</v>
      </c>
      <c r="B18889">
        <v>2017</v>
      </c>
      <c r="C18889">
        <v>28</v>
      </c>
      <c r="D18889">
        <v>20</v>
      </c>
      <c r="E18889">
        <v>4093</v>
      </c>
    </row>
    <row r="18890" spans="1:5">
      <c r="A18890" t="s">
        <v>45</v>
      </c>
      <c r="B18890">
        <v>2017</v>
      </c>
      <c r="C18890">
        <v>28</v>
      </c>
      <c r="D18890">
        <v>2</v>
      </c>
      <c r="E18890">
        <v>691</v>
      </c>
    </row>
    <row r="18891" spans="1:5">
      <c r="A18891" t="s">
        <v>46</v>
      </c>
      <c r="B18891">
        <v>2017</v>
      </c>
      <c r="C18891">
        <v>28</v>
      </c>
      <c r="D18891">
        <v>25</v>
      </c>
      <c r="E18891">
        <v>8261</v>
      </c>
    </row>
    <row r="18892" spans="1:5">
      <c r="A18892" t="s">
        <v>47</v>
      </c>
      <c r="B18892">
        <v>2017</v>
      </c>
      <c r="C18892">
        <v>28</v>
      </c>
      <c r="D18892">
        <v>15</v>
      </c>
      <c r="E18892">
        <v>3430</v>
      </c>
    </row>
    <row r="18893" spans="1:5">
      <c r="A18893" t="s">
        <v>48</v>
      </c>
      <c r="B18893">
        <v>2017</v>
      </c>
      <c r="C18893">
        <v>28</v>
      </c>
      <c r="D18893">
        <v>12</v>
      </c>
      <c r="E18893">
        <v>3247</v>
      </c>
    </row>
    <row r="18894" spans="1:5">
      <c r="A18894" t="s">
        <v>49</v>
      </c>
      <c r="B18894">
        <v>2017</v>
      </c>
      <c r="C18894">
        <v>28</v>
      </c>
      <c r="D18894">
        <v>49</v>
      </c>
      <c r="E18894">
        <v>9230</v>
      </c>
    </row>
    <row r="18895" spans="1:5">
      <c r="A18895" t="s">
        <v>50</v>
      </c>
      <c r="B18895">
        <v>2017</v>
      </c>
      <c r="C18895">
        <v>28</v>
      </c>
      <c r="D18895">
        <v>16</v>
      </c>
      <c r="E18895">
        <v>2846</v>
      </c>
    </row>
    <row r="18896" spans="1:5">
      <c r="A18896" t="s">
        <v>51</v>
      </c>
      <c r="B18896">
        <v>2017</v>
      </c>
      <c r="C18896">
        <v>28</v>
      </c>
      <c r="D18896">
        <v>9</v>
      </c>
      <c r="E18896">
        <v>3654</v>
      </c>
    </row>
    <row r="18897" spans="1:5">
      <c r="A18897" t="s">
        <v>52</v>
      </c>
      <c r="B18897">
        <v>2017</v>
      </c>
      <c r="C18897">
        <v>28</v>
      </c>
      <c r="D18897">
        <v>25</v>
      </c>
      <c r="E18897">
        <v>4721</v>
      </c>
    </row>
    <row r="18898" spans="1:5">
      <c r="A18898" t="s">
        <v>53</v>
      </c>
      <c r="B18898">
        <v>2017</v>
      </c>
      <c r="C18898">
        <v>28</v>
      </c>
      <c r="D18898">
        <v>42</v>
      </c>
      <c r="E18898">
        <v>5973</v>
      </c>
    </row>
    <row r="18899" spans="1:5">
      <c r="A18899" t="s">
        <v>54</v>
      </c>
      <c r="B18899">
        <v>2017</v>
      </c>
      <c r="C18899">
        <v>28</v>
      </c>
      <c r="D18899">
        <v>95</v>
      </c>
      <c r="E18899">
        <v>19510</v>
      </c>
    </row>
    <row r="18900" spans="1:5">
      <c r="A18900" t="s">
        <v>55</v>
      </c>
      <c r="B18900">
        <v>2017</v>
      </c>
      <c r="C18900">
        <v>28</v>
      </c>
      <c r="D18900">
        <v>25</v>
      </c>
      <c r="E18900">
        <v>14909</v>
      </c>
    </row>
    <row r="18901" spans="1:5">
      <c r="A18901" t="s">
        <v>56</v>
      </c>
      <c r="B18901">
        <v>2017</v>
      </c>
      <c r="C18901">
        <v>28</v>
      </c>
      <c r="D18901">
        <v>5</v>
      </c>
      <c r="E18901">
        <v>1156</v>
      </c>
    </row>
    <row r="18902" spans="1:5">
      <c r="A18902" t="s">
        <v>57</v>
      </c>
      <c r="B18902">
        <v>2017</v>
      </c>
      <c r="C18902">
        <v>28</v>
      </c>
      <c r="D18902">
        <v>100</v>
      </c>
      <c r="E18902">
        <v>72163</v>
      </c>
    </row>
    <row r="18903" spans="1:5">
      <c r="A18903" t="s">
        <v>58</v>
      </c>
      <c r="B18903">
        <v>2017</v>
      </c>
      <c r="C18903">
        <v>28</v>
      </c>
      <c r="D18903">
        <v>34</v>
      </c>
      <c r="E18903">
        <v>2450</v>
      </c>
    </row>
    <row r="18904" spans="1:5">
      <c r="A18904" t="s">
        <v>59</v>
      </c>
      <c r="B18904">
        <v>2017</v>
      </c>
      <c r="C18904">
        <v>28</v>
      </c>
      <c r="D18904">
        <v>28</v>
      </c>
      <c r="E18904">
        <v>8762</v>
      </c>
    </row>
    <row r="18905" spans="1:5">
      <c r="A18905" t="s">
        <v>60</v>
      </c>
      <c r="B18905">
        <v>2017</v>
      </c>
      <c r="C18905">
        <v>28</v>
      </c>
      <c r="D18905">
        <v>19</v>
      </c>
      <c r="E18905">
        <v>2468</v>
      </c>
    </row>
    <row r="18906" spans="1:5">
      <c r="A18906" t="s">
        <v>61</v>
      </c>
      <c r="B18906">
        <v>2017</v>
      </c>
      <c r="C18906">
        <v>28</v>
      </c>
      <c r="D18906">
        <v>15</v>
      </c>
      <c r="E18906">
        <v>2510</v>
      </c>
    </row>
    <row r="18907" spans="1:5">
      <c r="A18907" t="s">
        <v>64</v>
      </c>
      <c r="B18907">
        <v>2017</v>
      </c>
      <c r="C18907">
        <v>28</v>
      </c>
      <c r="D18907">
        <v>6</v>
      </c>
      <c r="E18907">
        <v>2765</v>
      </c>
    </row>
    <row r="18908" spans="1:5">
      <c r="A18908" t="s">
        <v>63</v>
      </c>
      <c r="B18908">
        <v>2017</v>
      </c>
      <c r="C18908">
        <v>28</v>
      </c>
      <c r="D18908">
        <v>3</v>
      </c>
      <c r="E18908">
        <v>789</v>
      </c>
    </row>
    <row r="18909" spans="1:5">
      <c r="A18909" t="s">
        <v>62</v>
      </c>
      <c r="B18909">
        <v>2017</v>
      </c>
      <c r="C18909">
        <v>28</v>
      </c>
      <c r="D18909">
        <v>67</v>
      </c>
      <c r="E18909">
        <v>93689</v>
      </c>
    </row>
    <row r="18910" spans="1:5">
      <c r="A18910" t="s">
        <v>6</v>
      </c>
      <c r="B18910">
        <v>2017</v>
      </c>
      <c r="C18910">
        <v>29</v>
      </c>
      <c r="D18910">
        <v>12</v>
      </c>
      <c r="E18910">
        <v>4361</v>
      </c>
    </row>
    <row r="18911" spans="1:5">
      <c r="A18911" t="s">
        <v>12</v>
      </c>
      <c r="B18911">
        <v>2017</v>
      </c>
      <c r="C18911">
        <v>29</v>
      </c>
      <c r="D18911">
        <v>4</v>
      </c>
      <c r="E18911">
        <v>1153</v>
      </c>
    </row>
    <row r="18912" spans="1:5">
      <c r="A18912" t="s">
        <v>13</v>
      </c>
      <c r="B18912">
        <v>2017</v>
      </c>
      <c r="C18912">
        <v>29</v>
      </c>
      <c r="D18912">
        <v>42</v>
      </c>
      <c r="E18912">
        <v>18299</v>
      </c>
    </row>
    <row r="18913" spans="1:5">
      <c r="A18913" t="s">
        <v>14</v>
      </c>
      <c r="B18913">
        <v>2017</v>
      </c>
      <c r="C18913">
        <v>29</v>
      </c>
      <c r="D18913">
        <v>7</v>
      </c>
      <c r="E18913">
        <v>1817</v>
      </c>
    </row>
    <row r="18914" spans="1:5">
      <c r="A18914" t="s">
        <v>15</v>
      </c>
      <c r="B18914">
        <v>2017</v>
      </c>
      <c r="C18914">
        <v>29</v>
      </c>
      <c r="D18914">
        <v>72</v>
      </c>
      <c r="E18914">
        <v>36293</v>
      </c>
    </row>
    <row r="18915" spans="1:5">
      <c r="A18915" t="s">
        <v>16</v>
      </c>
      <c r="B18915">
        <v>2017</v>
      </c>
      <c r="C18915">
        <v>29</v>
      </c>
      <c r="D18915">
        <v>5</v>
      </c>
      <c r="E18915">
        <v>3236</v>
      </c>
    </row>
    <row r="18916" spans="1:5">
      <c r="A18916" t="s">
        <v>17</v>
      </c>
      <c r="B18916">
        <v>2017</v>
      </c>
      <c r="C18916">
        <v>29</v>
      </c>
      <c r="D18916">
        <v>2</v>
      </c>
      <c r="E18916">
        <v>24</v>
      </c>
    </row>
    <row r="18917" spans="1:5">
      <c r="A18917" t="s">
        <v>18</v>
      </c>
      <c r="B18917">
        <v>2017</v>
      </c>
      <c r="C18917">
        <v>29</v>
      </c>
      <c r="D18917">
        <v>12</v>
      </c>
      <c r="E18917">
        <v>2751</v>
      </c>
    </row>
    <row r="18918" spans="1:5">
      <c r="A18918" t="s">
        <v>19</v>
      </c>
      <c r="B18918">
        <v>2017</v>
      </c>
      <c r="C18918">
        <v>29</v>
      </c>
      <c r="D18918">
        <v>2</v>
      </c>
      <c r="E18918">
        <v>2187</v>
      </c>
    </row>
    <row r="18919" spans="1:5">
      <c r="A18919" t="s">
        <v>20</v>
      </c>
      <c r="B18919">
        <v>2017</v>
      </c>
      <c r="C18919">
        <v>29</v>
      </c>
      <c r="D18919">
        <v>0</v>
      </c>
      <c r="E18919">
        <v>0</v>
      </c>
    </row>
    <row r="18920" spans="1:5">
      <c r="A18920" t="s">
        <v>21</v>
      </c>
      <c r="B18920">
        <v>2017</v>
      </c>
      <c r="C18920">
        <v>29</v>
      </c>
      <c r="D18920">
        <v>47</v>
      </c>
      <c r="E18920">
        <v>41493</v>
      </c>
    </row>
    <row r="18921" spans="1:5">
      <c r="A18921" t="s">
        <v>22</v>
      </c>
      <c r="B18921">
        <v>2017</v>
      </c>
      <c r="C18921">
        <v>29</v>
      </c>
      <c r="D18921">
        <v>13</v>
      </c>
      <c r="E18921">
        <v>1096</v>
      </c>
    </row>
    <row r="18922" spans="1:5">
      <c r="A18922" t="s">
        <v>23</v>
      </c>
      <c r="B18922">
        <v>2017</v>
      </c>
      <c r="C18922">
        <v>29</v>
      </c>
      <c r="D18922">
        <v>1</v>
      </c>
      <c r="E18922">
        <v>176</v>
      </c>
    </row>
    <row r="18923" spans="1:5">
      <c r="A18923" t="s">
        <v>24</v>
      </c>
      <c r="B18923">
        <v>2017</v>
      </c>
      <c r="C18923">
        <v>29</v>
      </c>
      <c r="D18923">
        <v>54</v>
      </c>
      <c r="E18923">
        <v>33615</v>
      </c>
    </row>
    <row r="18924" spans="1:5">
      <c r="A18924" t="s">
        <v>25</v>
      </c>
      <c r="B18924">
        <v>2017</v>
      </c>
      <c r="C18924">
        <v>29</v>
      </c>
      <c r="D18924">
        <v>16</v>
      </c>
      <c r="E18924">
        <v>2906</v>
      </c>
    </row>
    <row r="18925" spans="1:5">
      <c r="A18925" t="s">
        <v>26</v>
      </c>
      <c r="B18925">
        <v>2017</v>
      </c>
      <c r="C18925">
        <v>29</v>
      </c>
      <c r="D18925">
        <v>5</v>
      </c>
      <c r="E18925">
        <v>719</v>
      </c>
    </row>
    <row r="18926" spans="1:5">
      <c r="A18926" t="s">
        <v>27</v>
      </c>
      <c r="B18926">
        <v>2017</v>
      </c>
      <c r="C18926">
        <v>29</v>
      </c>
      <c r="D18926">
        <v>11</v>
      </c>
      <c r="E18926">
        <v>2475</v>
      </c>
    </row>
    <row r="18927" spans="1:5">
      <c r="A18927" t="s">
        <v>28</v>
      </c>
      <c r="B18927">
        <v>2017</v>
      </c>
      <c r="C18927">
        <v>29</v>
      </c>
      <c r="D18927">
        <v>10</v>
      </c>
      <c r="E18927">
        <v>6545</v>
      </c>
    </row>
    <row r="18928" spans="1:5">
      <c r="A18928" t="s">
        <v>29</v>
      </c>
      <c r="B18928">
        <v>2017</v>
      </c>
      <c r="C18928">
        <v>29</v>
      </c>
      <c r="D18928">
        <v>80</v>
      </c>
      <c r="E18928">
        <v>47542</v>
      </c>
    </row>
    <row r="18929" spans="1:5">
      <c r="A18929" t="s">
        <v>30</v>
      </c>
      <c r="B18929">
        <v>2017</v>
      </c>
      <c r="C18929">
        <v>29</v>
      </c>
      <c r="D18929">
        <v>22</v>
      </c>
      <c r="E18929">
        <v>3350</v>
      </c>
    </row>
    <row r="18930" spans="1:5">
      <c r="A18930" t="s">
        <v>31</v>
      </c>
      <c r="B18930">
        <v>2017</v>
      </c>
      <c r="C18930">
        <v>29</v>
      </c>
      <c r="D18930">
        <v>30</v>
      </c>
      <c r="E18930">
        <v>4842</v>
      </c>
    </row>
    <row r="18931" spans="1:5">
      <c r="A18931" t="s">
        <v>32</v>
      </c>
      <c r="B18931">
        <v>2017</v>
      </c>
      <c r="C18931">
        <v>29</v>
      </c>
      <c r="D18931">
        <v>25</v>
      </c>
      <c r="E18931">
        <v>19635</v>
      </c>
    </row>
    <row r="18932" spans="1:5">
      <c r="A18932" t="s">
        <v>33</v>
      </c>
      <c r="B18932">
        <v>2017</v>
      </c>
      <c r="C18932">
        <v>29</v>
      </c>
      <c r="D18932">
        <v>56</v>
      </c>
      <c r="E18932">
        <v>15746</v>
      </c>
    </row>
    <row r="18933" spans="1:5">
      <c r="A18933" t="s">
        <v>34</v>
      </c>
      <c r="B18933">
        <v>2017</v>
      </c>
      <c r="C18933">
        <v>29</v>
      </c>
      <c r="D18933">
        <v>15</v>
      </c>
      <c r="E18933">
        <v>4265</v>
      </c>
    </row>
    <row r="18934" spans="1:5">
      <c r="A18934" t="s">
        <v>35</v>
      </c>
      <c r="B18934">
        <v>2017</v>
      </c>
      <c r="C18934">
        <v>29</v>
      </c>
      <c r="D18934">
        <v>39</v>
      </c>
      <c r="E18934">
        <v>14536</v>
      </c>
    </row>
    <row r="18935" spans="1:5">
      <c r="A18935" t="s">
        <v>36</v>
      </c>
      <c r="B18935">
        <v>2017</v>
      </c>
      <c r="C18935">
        <v>29</v>
      </c>
      <c r="D18935">
        <v>15</v>
      </c>
      <c r="E18935">
        <v>2400</v>
      </c>
    </row>
    <row r="18936" spans="1:5">
      <c r="A18936" t="s">
        <v>37</v>
      </c>
      <c r="B18936">
        <v>2017</v>
      </c>
      <c r="C18936">
        <v>29</v>
      </c>
      <c r="D18936">
        <v>4</v>
      </c>
      <c r="E18936">
        <v>2066</v>
      </c>
    </row>
    <row r="18937" spans="1:5">
      <c r="A18937" t="s">
        <v>38</v>
      </c>
      <c r="B18937">
        <v>2017</v>
      </c>
      <c r="C18937">
        <v>29</v>
      </c>
      <c r="D18937">
        <v>9</v>
      </c>
      <c r="E18937">
        <v>1721</v>
      </c>
    </row>
    <row r="18938" spans="1:5">
      <c r="A18938" t="s">
        <v>39</v>
      </c>
      <c r="B18938">
        <v>2017</v>
      </c>
      <c r="C18938">
        <v>29</v>
      </c>
      <c r="D18938">
        <v>30</v>
      </c>
      <c r="E18938">
        <v>13642</v>
      </c>
    </row>
    <row r="18939" spans="1:5">
      <c r="A18939" t="s">
        <v>40</v>
      </c>
      <c r="B18939">
        <v>2017</v>
      </c>
      <c r="C18939">
        <v>29</v>
      </c>
      <c r="D18939">
        <v>15</v>
      </c>
      <c r="E18939">
        <v>1737</v>
      </c>
    </row>
    <row r="18940" spans="1:5">
      <c r="A18940" t="s">
        <v>41</v>
      </c>
      <c r="B18940">
        <v>2017</v>
      </c>
      <c r="C18940">
        <v>29</v>
      </c>
      <c r="D18940">
        <v>28</v>
      </c>
      <c r="E18940">
        <v>13585</v>
      </c>
    </row>
    <row r="18941" spans="1:5">
      <c r="A18941" t="s">
        <v>42</v>
      </c>
      <c r="B18941">
        <v>2017</v>
      </c>
      <c r="C18941">
        <v>29</v>
      </c>
      <c r="D18941">
        <v>17</v>
      </c>
      <c r="E18941">
        <v>5850</v>
      </c>
    </row>
    <row r="18942" spans="1:5">
      <c r="A18942" t="s">
        <v>43</v>
      </c>
      <c r="B18942">
        <v>2017</v>
      </c>
      <c r="C18942">
        <v>29</v>
      </c>
      <c r="D18942">
        <v>42</v>
      </c>
      <c r="E18942">
        <v>6858</v>
      </c>
    </row>
    <row r="18943" spans="1:5">
      <c r="A18943" t="s">
        <v>44</v>
      </c>
      <c r="B18943">
        <v>2017</v>
      </c>
      <c r="C18943">
        <v>29</v>
      </c>
      <c r="D18943">
        <v>19</v>
      </c>
      <c r="E18943">
        <v>3893</v>
      </c>
    </row>
    <row r="18944" spans="1:5">
      <c r="A18944" t="s">
        <v>45</v>
      </c>
      <c r="B18944">
        <v>2017</v>
      </c>
      <c r="C18944">
        <v>29</v>
      </c>
      <c r="D18944">
        <v>2</v>
      </c>
      <c r="E18944">
        <v>595</v>
      </c>
    </row>
    <row r="18945" spans="1:5">
      <c r="A18945" t="s">
        <v>46</v>
      </c>
      <c r="B18945">
        <v>2017</v>
      </c>
      <c r="C18945">
        <v>29</v>
      </c>
      <c r="D18945">
        <v>29</v>
      </c>
      <c r="E18945">
        <v>9722</v>
      </c>
    </row>
    <row r="18946" spans="1:5">
      <c r="A18946" t="s">
        <v>47</v>
      </c>
      <c r="B18946">
        <v>2017</v>
      </c>
      <c r="C18946">
        <v>29</v>
      </c>
      <c r="D18946">
        <v>16</v>
      </c>
      <c r="E18946">
        <v>3959</v>
      </c>
    </row>
    <row r="18947" spans="1:5">
      <c r="A18947" t="s">
        <v>48</v>
      </c>
      <c r="B18947">
        <v>2017</v>
      </c>
      <c r="C18947">
        <v>29</v>
      </c>
      <c r="D18947">
        <v>11</v>
      </c>
      <c r="E18947">
        <v>3175</v>
      </c>
    </row>
    <row r="18948" spans="1:5">
      <c r="A18948" t="s">
        <v>49</v>
      </c>
      <c r="B18948">
        <v>2017</v>
      </c>
      <c r="C18948">
        <v>29</v>
      </c>
      <c r="D18948">
        <v>48</v>
      </c>
      <c r="E18948">
        <v>9123</v>
      </c>
    </row>
    <row r="18949" spans="1:5">
      <c r="A18949" t="s">
        <v>50</v>
      </c>
      <c r="B18949">
        <v>2017</v>
      </c>
      <c r="C18949">
        <v>29</v>
      </c>
      <c r="D18949">
        <v>16</v>
      </c>
      <c r="E18949">
        <v>2917</v>
      </c>
    </row>
    <row r="18950" spans="1:5">
      <c r="A18950" t="s">
        <v>51</v>
      </c>
      <c r="B18950">
        <v>2017</v>
      </c>
      <c r="C18950">
        <v>29</v>
      </c>
      <c r="D18950">
        <v>7</v>
      </c>
      <c r="E18950">
        <v>3116</v>
      </c>
    </row>
    <row r="18951" spans="1:5">
      <c r="A18951" t="s">
        <v>52</v>
      </c>
      <c r="B18951">
        <v>2017</v>
      </c>
      <c r="C18951">
        <v>29</v>
      </c>
      <c r="D18951">
        <v>25</v>
      </c>
      <c r="E18951">
        <v>4281</v>
      </c>
    </row>
    <row r="18952" spans="1:5">
      <c r="A18952" t="s">
        <v>53</v>
      </c>
      <c r="B18952">
        <v>2017</v>
      </c>
      <c r="C18952">
        <v>29</v>
      </c>
      <c r="D18952">
        <v>46</v>
      </c>
      <c r="E18952">
        <v>6378</v>
      </c>
    </row>
    <row r="18953" spans="1:5">
      <c r="A18953" t="s">
        <v>54</v>
      </c>
      <c r="B18953">
        <v>2017</v>
      </c>
      <c r="C18953">
        <v>29</v>
      </c>
      <c r="D18953">
        <v>77</v>
      </c>
      <c r="E18953">
        <v>13651</v>
      </c>
    </row>
    <row r="18954" spans="1:5">
      <c r="A18954" t="s">
        <v>55</v>
      </c>
      <c r="B18954">
        <v>2017</v>
      </c>
      <c r="C18954">
        <v>29</v>
      </c>
      <c r="D18954">
        <v>26</v>
      </c>
      <c r="E18954">
        <v>14932</v>
      </c>
    </row>
    <row r="18955" spans="1:5">
      <c r="A18955" t="s">
        <v>56</v>
      </c>
      <c r="B18955">
        <v>2017</v>
      </c>
      <c r="C18955">
        <v>29</v>
      </c>
      <c r="D18955">
        <v>5</v>
      </c>
      <c r="E18955">
        <v>1136</v>
      </c>
    </row>
    <row r="18956" spans="1:5">
      <c r="A18956" t="s">
        <v>57</v>
      </c>
      <c r="B18956">
        <v>2017</v>
      </c>
      <c r="C18956">
        <v>29</v>
      </c>
      <c r="D18956">
        <v>97</v>
      </c>
      <c r="E18956">
        <v>65875</v>
      </c>
    </row>
    <row r="18957" spans="1:5">
      <c r="A18957" t="s">
        <v>58</v>
      </c>
      <c r="B18957">
        <v>2017</v>
      </c>
      <c r="C18957">
        <v>29</v>
      </c>
      <c r="D18957">
        <v>34</v>
      </c>
      <c r="E18957">
        <v>2727</v>
      </c>
    </row>
    <row r="18958" spans="1:5">
      <c r="A18958" t="s">
        <v>59</v>
      </c>
      <c r="B18958">
        <v>2017</v>
      </c>
      <c r="C18958">
        <v>29</v>
      </c>
      <c r="D18958">
        <v>26</v>
      </c>
      <c r="E18958">
        <v>8859</v>
      </c>
    </row>
    <row r="18959" spans="1:5">
      <c r="A18959" t="s">
        <v>60</v>
      </c>
      <c r="B18959">
        <v>2017</v>
      </c>
      <c r="C18959">
        <v>29</v>
      </c>
      <c r="D18959">
        <v>19</v>
      </c>
      <c r="E18959">
        <v>2191</v>
      </c>
    </row>
    <row r="18960" spans="1:5">
      <c r="A18960" t="s">
        <v>61</v>
      </c>
      <c r="B18960">
        <v>2017</v>
      </c>
      <c r="C18960">
        <v>29</v>
      </c>
      <c r="D18960">
        <v>15</v>
      </c>
      <c r="E18960">
        <v>2303</v>
      </c>
    </row>
    <row r="18961" spans="1:5">
      <c r="A18961" t="s">
        <v>64</v>
      </c>
      <c r="B18961">
        <v>2017</v>
      </c>
      <c r="C18961">
        <v>29</v>
      </c>
      <c r="D18961">
        <v>5</v>
      </c>
      <c r="E18961">
        <v>2487</v>
      </c>
    </row>
    <row r="18962" spans="1:5">
      <c r="A18962" t="s">
        <v>63</v>
      </c>
      <c r="B18962">
        <v>2017</v>
      </c>
      <c r="C18962">
        <v>29</v>
      </c>
      <c r="D18962">
        <v>2</v>
      </c>
      <c r="E18962">
        <v>640</v>
      </c>
    </row>
    <row r="18963" spans="1:5">
      <c r="A18963" t="s">
        <v>62</v>
      </c>
      <c r="B18963">
        <v>2017</v>
      </c>
      <c r="C18963">
        <v>29</v>
      </c>
      <c r="D18963">
        <v>70</v>
      </c>
      <c r="E18963">
        <v>94954</v>
      </c>
    </row>
    <row r="18964" spans="1:5">
      <c r="A18964" t="s">
        <v>6</v>
      </c>
      <c r="B18964">
        <v>2017</v>
      </c>
      <c r="C18964">
        <v>30</v>
      </c>
      <c r="D18964">
        <v>14</v>
      </c>
      <c r="E18964">
        <v>4475</v>
      </c>
    </row>
    <row r="18965" spans="1:5">
      <c r="A18965" t="s">
        <v>12</v>
      </c>
      <c r="B18965">
        <v>2017</v>
      </c>
      <c r="C18965">
        <v>30</v>
      </c>
      <c r="D18965">
        <v>4</v>
      </c>
      <c r="E18965">
        <v>1227</v>
      </c>
    </row>
    <row r="18966" spans="1:5">
      <c r="A18966" t="s">
        <v>13</v>
      </c>
      <c r="B18966">
        <v>2017</v>
      </c>
      <c r="C18966">
        <v>30</v>
      </c>
      <c r="D18966">
        <v>43</v>
      </c>
      <c r="E18966">
        <v>19094</v>
      </c>
    </row>
    <row r="18967" spans="1:5">
      <c r="A18967" t="s">
        <v>14</v>
      </c>
      <c r="B18967">
        <v>2017</v>
      </c>
      <c r="C18967">
        <v>30</v>
      </c>
      <c r="D18967">
        <v>7</v>
      </c>
      <c r="E18967">
        <v>1918</v>
      </c>
    </row>
    <row r="18968" spans="1:5">
      <c r="A18968" t="s">
        <v>15</v>
      </c>
      <c r="B18968">
        <v>2017</v>
      </c>
      <c r="C18968">
        <v>30</v>
      </c>
      <c r="D18968">
        <v>67</v>
      </c>
      <c r="E18968">
        <v>34930</v>
      </c>
    </row>
    <row r="18969" spans="1:5">
      <c r="A18969" t="s">
        <v>16</v>
      </c>
      <c r="B18969">
        <v>2017</v>
      </c>
      <c r="C18969">
        <v>30</v>
      </c>
      <c r="D18969">
        <v>5</v>
      </c>
      <c r="E18969">
        <v>3044</v>
      </c>
    </row>
    <row r="18970" spans="1:5">
      <c r="A18970" t="s">
        <v>17</v>
      </c>
      <c r="B18970">
        <v>2017</v>
      </c>
      <c r="C18970">
        <v>30</v>
      </c>
      <c r="D18970">
        <v>2</v>
      </c>
      <c r="E18970">
        <v>37</v>
      </c>
    </row>
    <row r="18971" spans="1:5">
      <c r="A18971" t="s">
        <v>18</v>
      </c>
      <c r="B18971">
        <v>2017</v>
      </c>
      <c r="C18971">
        <v>30</v>
      </c>
      <c r="D18971">
        <v>12</v>
      </c>
      <c r="E18971">
        <v>2757</v>
      </c>
    </row>
    <row r="18972" spans="1:5">
      <c r="A18972" t="s">
        <v>19</v>
      </c>
      <c r="B18972">
        <v>2017</v>
      </c>
      <c r="C18972">
        <v>30</v>
      </c>
      <c r="D18972">
        <v>2</v>
      </c>
      <c r="E18972">
        <v>2169</v>
      </c>
    </row>
    <row r="18973" spans="1:5">
      <c r="A18973" t="s">
        <v>20</v>
      </c>
      <c r="B18973">
        <v>2017</v>
      </c>
      <c r="C18973">
        <v>30</v>
      </c>
      <c r="D18973">
        <v>0</v>
      </c>
      <c r="E18973">
        <v>0</v>
      </c>
    </row>
    <row r="18974" spans="1:5">
      <c r="A18974" t="s">
        <v>21</v>
      </c>
      <c r="B18974">
        <v>2017</v>
      </c>
      <c r="C18974">
        <v>30</v>
      </c>
      <c r="D18974">
        <v>46</v>
      </c>
      <c r="E18974">
        <v>40346</v>
      </c>
    </row>
    <row r="18975" spans="1:5">
      <c r="A18975" t="s">
        <v>22</v>
      </c>
      <c r="B18975">
        <v>2017</v>
      </c>
      <c r="C18975">
        <v>30</v>
      </c>
      <c r="D18975">
        <v>13</v>
      </c>
      <c r="E18975">
        <v>1018</v>
      </c>
    </row>
    <row r="18976" spans="1:5">
      <c r="A18976" t="s">
        <v>23</v>
      </c>
      <c r="B18976">
        <v>2017</v>
      </c>
      <c r="C18976">
        <v>30</v>
      </c>
      <c r="D18976">
        <v>1</v>
      </c>
      <c r="E18976">
        <v>34</v>
      </c>
    </row>
    <row r="18977" spans="1:5">
      <c r="A18977" t="s">
        <v>24</v>
      </c>
      <c r="B18977">
        <v>2017</v>
      </c>
      <c r="C18977">
        <v>30</v>
      </c>
      <c r="D18977">
        <v>52</v>
      </c>
      <c r="E18977">
        <v>35291</v>
      </c>
    </row>
    <row r="18978" spans="1:5">
      <c r="A18978" t="s">
        <v>25</v>
      </c>
      <c r="B18978">
        <v>2017</v>
      </c>
      <c r="C18978">
        <v>30</v>
      </c>
      <c r="D18978">
        <v>16</v>
      </c>
      <c r="E18978">
        <v>3050</v>
      </c>
    </row>
    <row r="18979" spans="1:5">
      <c r="A18979" t="s">
        <v>26</v>
      </c>
      <c r="B18979">
        <v>2017</v>
      </c>
      <c r="C18979">
        <v>30</v>
      </c>
      <c r="D18979">
        <v>4</v>
      </c>
      <c r="E18979">
        <v>632</v>
      </c>
    </row>
    <row r="18980" spans="1:5">
      <c r="A18980" t="s">
        <v>27</v>
      </c>
      <c r="B18980">
        <v>2017</v>
      </c>
      <c r="C18980">
        <v>30</v>
      </c>
      <c r="D18980">
        <v>11</v>
      </c>
      <c r="E18980">
        <v>2460</v>
      </c>
    </row>
    <row r="18981" spans="1:5">
      <c r="A18981" t="s">
        <v>28</v>
      </c>
      <c r="B18981">
        <v>2017</v>
      </c>
      <c r="C18981">
        <v>30</v>
      </c>
      <c r="D18981">
        <v>10</v>
      </c>
      <c r="E18981">
        <v>6422</v>
      </c>
    </row>
    <row r="18982" spans="1:5">
      <c r="A18982" t="s">
        <v>29</v>
      </c>
      <c r="B18982">
        <v>2017</v>
      </c>
      <c r="C18982">
        <v>30</v>
      </c>
      <c r="D18982">
        <v>87</v>
      </c>
      <c r="E18982">
        <v>57070</v>
      </c>
    </row>
    <row r="18983" spans="1:5">
      <c r="A18983" t="s">
        <v>30</v>
      </c>
      <c r="B18983">
        <v>2017</v>
      </c>
      <c r="C18983">
        <v>30</v>
      </c>
      <c r="D18983">
        <v>22</v>
      </c>
      <c r="E18983">
        <v>3540</v>
      </c>
    </row>
    <row r="18984" spans="1:5">
      <c r="A18984" t="s">
        <v>31</v>
      </c>
      <c r="B18984">
        <v>2017</v>
      </c>
      <c r="C18984">
        <v>30</v>
      </c>
      <c r="D18984">
        <v>26</v>
      </c>
      <c r="E18984">
        <v>3920</v>
      </c>
    </row>
    <row r="18985" spans="1:5">
      <c r="A18985" t="s">
        <v>32</v>
      </c>
      <c r="B18985">
        <v>2017</v>
      </c>
      <c r="C18985">
        <v>30</v>
      </c>
      <c r="D18985">
        <v>25</v>
      </c>
      <c r="E18985">
        <v>19746</v>
      </c>
    </row>
    <row r="18986" spans="1:5">
      <c r="A18986" t="s">
        <v>33</v>
      </c>
      <c r="B18986">
        <v>2017</v>
      </c>
      <c r="C18986">
        <v>30</v>
      </c>
      <c r="D18986">
        <v>56</v>
      </c>
      <c r="E18986">
        <v>15010</v>
      </c>
    </row>
    <row r="18987" spans="1:5">
      <c r="A18987" t="s">
        <v>34</v>
      </c>
      <c r="B18987">
        <v>2017</v>
      </c>
      <c r="C18987">
        <v>30</v>
      </c>
      <c r="D18987">
        <v>15</v>
      </c>
      <c r="E18987">
        <v>4099</v>
      </c>
    </row>
    <row r="18988" spans="1:5">
      <c r="A18988" t="s">
        <v>35</v>
      </c>
      <c r="B18988">
        <v>2017</v>
      </c>
      <c r="C18988">
        <v>30</v>
      </c>
      <c r="D18988">
        <v>40</v>
      </c>
      <c r="E18988">
        <v>15819</v>
      </c>
    </row>
    <row r="18989" spans="1:5">
      <c r="A18989" t="s">
        <v>36</v>
      </c>
      <c r="B18989">
        <v>2017</v>
      </c>
      <c r="C18989">
        <v>30</v>
      </c>
      <c r="D18989">
        <v>15</v>
      </c>
      <c r="E18989">
        <v>1999</v>
      </c>
    </row>
    <row r="18990" spans="1:5">
      <c r="A18990" t="s">
        <v>37</v>
      </c>
      <c r="B18990">
        <v>2017</v>
      </c>
      <c r="C18990">
        <v>30</v>
      </c>
      <c r="D18990">
        <v>5</v>
      </c>
      <c r="E18990">
        <v>2229</v>
      </c>
    </row>
    <row r="18991" spans="1:5">
      <c r="A18991" t="s">
        <v>38</v>
      </c>
      <c r="B18991">
        <v>2017</v>
      </c>
      <c r="C18991">
        <v>30</v>
      </c>
      <c r="D18991">
        <v>8</v>
      </c>
      <c r="E18991">
        <v>1484</v>
      </c>
    </row>
    <row r="18992" spans="1:5">
      <c r="A18992" t="s">
        <v>39</v>
      </c>
      <c r="B18992">
        <v>2017</v>
      </c>
      <c r="C18992">
        <v>30</v>
      </c>
      <c r="D18992">
        <v>20</v>
      </c>
      <c r="E18992">
        <v>10713</v>
      </c>
    </row>
    <row r="18993" spans="1:5">
      <c r="A18993" t="s">
        <v>40</v>
      </c>
      <c r="B18993">
        <v>2017</v>
      </c>
      <c r="C18993">
        <v>30</v>
      </c>
      <c r="D18993">
        <v>14</v>
      </c>
      <c r="E18993">
        <v>1527</v>
      </c>
    </row>
    <row r="18994" spans="1:5">
      <c r="A18994" t="s">
        <v>41</v>
      </c>
      <c r="B18994">
        <v>2017</v>
      </c>
      <c r="C18994">
        <v>30</v>
      </c>
      <c r="D18994">
        <v>28</v>
      </c>
      <c r="E18994">
        <v>13452</v>
      </c>
    </row>
    <row r="18995" spans="1:5">
      <c r="A18995" t="s">
        <v>42</v>
      </c>
      <c r="B18995">
        <v>2017</v>
      </c>
      <c r="C18995">
        <v>30</v>
      </c>
      <c r="D18995">
        <v>17</v>
      </c>
      <c r="E18995">
        <v>6134</v>
      </c>
    </row>
    <row r="18996" spans="1:5">
      <c r="A18996" t="s">
        <v>43</v>
      </c>
      <c r="B18996">
        <v>2017</v>
      </c>
      <c r="C18996">
        <v>30</v>
      </c>
      <c r="D18996">
        <v>41</v>
      </c>
      <c r="E18996">
        <v>6987</v>
      </c>
    </row>
    <row r="18997" spans="1:5">
      <c r="A18997" t="s">
        <v>44</v>
      </c>
      <c r="B18997">
        <v>2017</v>
      </c>
      <c r="C18997">
        <v>30</v>
      </c>
      <c r="D18997">
        <v>19</v>
      </c>
      <c r="E18997">
        <v>3691</v>
      </c>
    </row>
    <row r="18998" spans="1:5">
      <c r="A18998" t="s">
        <v>45</v>
      </c>
      <c r="B18998">
        <v>2017</v>
      </c>
      <c r="C18998">
        <v>30</v>
      </c>
      <c r="D18998">
        <v>3</v>
      </c>
      <c r="E18998">
        <v>743</v>
      </c>
    </row>
    <row r="18999" spans="1:5">
      <c r="A18999" t="s">
        <v>46</v>
      </c>
      <c r="B18999">
        <v>2017</v>
      </c>
      <c r="C18999">
        <v>30</v>
      </c>
      <c r="D18999">
        <v>28</v>
      </c>
      <c r="E18999">
        <v>9136</v>
      </c>
    </row>
    <row r="19000" spans="1:5">
      <c r="A19000" t="s">
        <v>47</v>
      </c>
      <c r="B19000">
        <v>2017</v>
      </c>
      <c r="C19000">
        <v>30</v>
      </c>
      <c r="D19000">
        <v>16</v>
      </c>
      <c r="E19000">
        <v>3916</v>
      </c>
    </row>
    <row r="19001" spans="1:5">
      <c r="A19001" t="s">
        <v>48</v>
      </c>
      <c r="B19001">
        <v>2017</v>
      </c>
      <c r="C19001">
        <v>30</v>
      </c>
      <c r="D19001">
        <v>11</v>
      </c>
      <c r="E19001">
        <v>2933</v>
      </c>
    </row>
    <row r="19002" spans="1:5">
      <c r="A19002" t="s">
        <v>49</v>
      </c>
      <c r="B19002">
        <v>2017</v>
      </c>
      <c r="C19002">
        <v>30</v>
      </c>
      <c r="D19002">
        <v>27</v>
      </c>
      <c r="E19002">
        <v>7564</v>
      </c>
    </row>
    <row r="19003" spans="1:5">
      <c r="A19003" t="s">
        <v>50</v>
      </c>
      <c r="B19003">
        <v>2017</v>
      </c>
      <c r="C19003">
        <v>30</v>
      </c>
      <c r="D19003">
        <v>16</v>
      </c>
      <c r="E19003">
        <v>2734</v>
      </c>
    </row>
    <row r="19004" spans="1:5">
      <c r="A19004" t="s">
        <v>51</v>
      </c>
      <c r="B19004">
        <v>2017</v>
      </c>
      <c r="C19004">
        <v>30</v>
      </c>
      <c r="D19004">
        <v>9</v>
      </c>
      <c r="E19004">
        <v>3537</v>
      </c>
    </row>
    <row r="19005" spans="1:5">
      <c r="A19005" t="s">
        <v>52</v>
      </c>
      <c r="B19005">
        <v>2017</v>
      </c>
      <c r="C19005">
        <v>30</v>
      </c>
      <c r="D19005">
        <v>24</v>
      </c>
      <c r="E19005">
        <v>5991</v>
      </c>
    </row>
    <row r="19006" spans="1:5">
      <c r="A19006" t="s">
        <v>53</v>
      </c>
      <c r="B19006">
        <v>2017</v>
      </c>
      <c r="C19006">
        <v>30</v>
      </c>
      <c r="D19006">
        <v>48</v>
      </c>
      <c r="E19006">
        <v>6621</v>
      </c>
    </row>
    <row r="19007" spans="1:5">
      <c r="A19007" t="s">
        <v>54</v>
      </c>
      <c r="B19007">
        <v>2017</v>
      </c>
      <c r="C19007">
        <v>30</v>
      </c>
      <c r="D19007">
        <v>94</v>
      </c>
      <c r="E19007">
        <v>19847</v>
      </c>
    </row>
    <row r="19008" spans="1:5">
      <c r="A19008" t="s">
        <v>55</v>
      </c>
      <c r="B19008">
        <v>2017</v>
      </c>
      <c r="C19008">
        <v>30</v>
      </c>
      <c r="D19008">
        <v>25</v>
      </c>
      <c r="E19008">
        <v>13140</v>
      </c>
    </row>
    <row r="19009" spans="1:5">
      <c r="A19009" t="s">
        <v>56</v>
      </c>
      <c r="B19009">
        <v>2017</v>
      </c>
      <c r="C19009">
        <v>30</v>
      </c>
      <c r="D19009">
        <v>5</v>
      </c>
      <c r="E19009">
        <v>945</v>
      </c>
    </row>
    <row r="19010" spans="1:5">
      <c r="A19010" t="s">
        <v>57</v>
      </c>
      <c r="B19010">
        <v>2017</v>
      </c>
      <c r="C19010">
        <v>30</v>
      </c>
      <c r="D19010">
        <v>107</v>
      </c>
      <c r="E19010">
        <v>70744</v>
      </c>
    </row>
    <row r="19011" spans="1:5">
      <c r="A19011" t="s">
        <v>58</v>
      </c>
      <c r="B19011">
        <v>2017</v>
      </c>
      <c r="C19011">
        <v>30</v>
      </c>
      <c r="D19011">
        <v>34</v>
      </c>
      <c r="E19011">
        <v>2681</v>
      </c>
    </row>
    <row r="19012" spans="1:5">
      <c r="A19012" t="s">
        <v>59</v>
      </c>
      <c r="B19012">
        <v>2017</v>
      </c>
      <c r="C19012">
        <v>30</v>
      </c>
      <c r="D19012">
        <v>26</v>
      </c>
      <c r="E19012">
        <v>8134</v>
      </c>
    </row>
    <row r="19013" spans="1:5">
      <c r="A19013" t="s">
        <v>60</v>
      </c>
      <c r="B19013">
        <v>2017</v>
      </c>
      <c r="C19013">
        <v>30</v>
      </c>
      <c r="D19013">
        <v>19</v>
      </c>
      <c r="E19013">
        <v>2248</v>
      </c>
    </row>
    <row r="19014" spans="1:5">
      <c r="A19014" t="s">
        <v>61</v>
      </c>
      <c r="B19014">
        <v>2017</v>
      </c>
      <c r="C19014">
        <v>30</v>
      </c>
      <c r="D19014">
        <v>15</v>
      </c>
      <c r="E19014">
        <v>2357</v>
      </c>
    </row>
    <row r="19015" spans="1:5">
      <c r="A19015" t="s">
        <v>64</v>
      </c>
      <c r="B19015">
        <v>2017</v>
      </c>
      <c r="C19015">
        <v>30</v>
      </c>
      <c r="D19015">
        <v>6</v>
      </c>
      <c r="E19015">
        <v>2744</v>
      </c>
    </row>
    <row r="19016" spans="1:5">
      <c r="A19016" t="s">
        <v>63</v>
      </c>
      <c r="B19016">
        <v>2017</v>
      </c>
      <c r="C19016">
        <v>30</v>
      </c>
      <c r="D19016">
        <v>2</v>
      </c>
      <c r="E19016">
        <v>613</v>
      </c>
    </row>
    <row r="19017" spans="1:5">
      <c r="A19017" t="s">
        <v>62</v>
      </c>
      <c r="B19017">
        <v>2017</v>
      </c>
      <c r="C19017">
        <v>30</v>
      </c>
      <c r="D19017">
        <v>69</v>
      </c>
      <c r="E19017">
        <v>92694</v>
      </c>
    </row>
    <row r="19018" spans="1:5">
      <c r="A19018" t="s">
        <v>6</v>
      </c>
      <c r="B19018">
        <v>2017</v>
      </c>
      <c r="C19018">
        <v>31</v>
      </c>
      <c r="D19018">
        <v>15</v>
      </c>
      <c r="E19018">
        <v>5091</v>
      </c>
    </row>
    <row r="19019" spans="1:5">
      <c r="A19019" t="s">
        <v>12</v>
      </c>
      <c r="B19019">
        <v>2017</v>
      </c>
      <c r="C19019">
        <v>31</v>
      </c>
      <c r="D19019">
        <v>4</v>
      </c>
      <c r="E19019">
        <v>1111</v>
      </c>
    </row>
    <row r="19020" spans="1:5">
      <c r="A19020" t="s">
        <v>13</v>
      </c>
      <c r="B19020">
        <v>2017</v>
      </c>
      <c r="C19020">
        <v>31</v>
      </c>
      <c r="D19020">
        <v>43</v>
      </c>
      <c r="E19020">
        <v>19013</v>
      </c>
    </row>
    <row r="19021" spans="1:5">
      <c r="A19021" t="s">
        <v>14</v>
      </c>
      <c r="B19021">
        <v>2017</v>
      </c>
      <c r="C19021">
        <v>31</v>
      </c>
      <c r="D19021">
        <v>7</v>
      </c>
      <c r="E19021">
        <v>1926</v>
      </c>
    </row>
    <row r="19022" spans="1:5">
      <c r="A19022" t="s">
        <v>15</v>
      </c>
      <c r="B19022">
        <v>2017</v>
      </c>
      <c r="C19022">
        <v>31</v>
      </c>
      <c r="D19022">
        <v>69</v>
      </c>
      <c r="E19022">
        <v>35952</v>
      </c>
    </row>
    <row r="19023" spans="1:5">
      <c r="A19023" t="s">
        <v>16</v>
      </c>
      <c r="B19023">
        <v>2017</v>
      </c>
      <c r="C19023">
        <v>31</v>
      </c>
      <c r="D19023">
        <v>6</v>
      </c>
      <c r="E19023">
        <v>3603</v>
      </c>
    </row>
    <row r="19024" spans="1:5">
      <c r="A19024" t="s">
        <v>17</v>
      </c>
      <c r="B19024">
        <v>2017</v>
      </c>
      <c r="C19024">
        <v>31</v>
      </c>
      <c r="D19024">
        <v>2</v>
      </c>
      <c r="E19024">
        <v>36</v>
      </c>
    </row>
    <row r="19025" spans="1:5">
      <c r="A19025" t="s">
        <v>18</v>
      </c>
      <c r="B19025">
        <v>2017</v>
      </c>
      <c r="C19025">
        <v>31</v>
      </c>
      <c r="D19025">
        <v>12</v>
      </c>
      <c r="E19025">
        <v>2667</v>
      </c>
    </row>
    <row r="19026" spans="1:5">
      <c r="A19026" t="s">
        <v>19</v>
      </c>
      <c r="B19026">
        <v>2017</v>
      </c>
      <c r="C19026">
        <v>31</v>
      </c>
      <c r="D19026">
        <v>2</v>
      </c>
      <c r="E19026">
        <v>2371</v>
      </c>
    </row>
    <row r="19027" spans="1:5">
      <c r="A19027" t="s">
        <v>20</v>
      </c>
      <c r="B19027">
        <v>2017</v>
      </c>
      <c r="C19027">
        <v>31</v>
      </c>
      <c r="D19027">
        <v>0</v>
      </c>
      <c r="E19027">
        <v>0</v>
      </c>
    </row>
    <row r="19028" spans="1:5">
      <c r="A19028" t="s">
        <v>21</v>
      </c>
      <c r="B19028">
        <v>2017</v>
      </c>
      <c r="C19028">
        <v>31</v>
      </c>
      <c r="D19028">
        <v>47</v>
      </c>
      <c r="E19028">
        <v>43361</v>
      </c>
    </row>
    <row r="19029" spans="1:5">
      <c r="A19029" t="s">
        <v>22</v>
      </c>
      <c r="B19029">
        <v>2017</v>
      </c>
      <c r="C19029">
        <v>31</v>
      </c>
      <c r="D19029">
        <v>12</v>
      </c>
      <c r="E19029">
        <v>1031</v>
      </c>
    </row>
    <row r="19030" spans="1:5">
      <c r="A19030" t="s">
        <v>23</v>
      </c>
      <c r="B19030">
        <v>2017</v>
      </c>
      <c r="C19030">
        <v>31</v>
      </c>
      <c r="D19030">
        <v>1</v>
      </c>
      <c r="E19030">
        <v>91</v>
      </c>
    </row>
    <row r="19031" spans="1:5">
      <c r="A19031" t="s">
        <v>24</v>
      </c>
      <c r="B19031">
        <v>2017</v>
      </c>
      <c r="C19031">
        <v>31</v>
      </c>
      <c r="D19031">
        <v>54</v>
      </c>
      <c r="E19031">
        <v>35382</v>
      </c>
    </row>
    <row r="19032" spans="1:5">
      <c r="A19032" t="s">
        <v>25</v>
      </c>
      <c r="B19032">
        <v>2017</v>
      </c>
      <c r="C19032">
        <v>31</v>
      </c>
      <c r="D19032">
        <v>17</v>
      </c>
      <c r="E19032">
        <v>3091</v>
      </c>
    </row>
    <row r="19033" spans="1:5">
      <c r="A19033" t="s">
        <v>26</v>
      </c>
      <c r="B19033">
        <v>2017</v>
      </c>
      <c r="C19033">
        <v>31</v>
      </c>
      <c r="D19033">
        <v>4</v>
      </c>
      <c r="E19033">
        <v>664</v>
      </c>
    </row>
    <row r="19034" spans="1:5">
      <c r="A19034" t="s">
        <v>27</v>
      </c>
      <c r="B19034">
        <v>2017</v>
      </c>
      <c r="C19034">
        <v>31</v>
      </c>
      <c r="D19034">
        <v>10</v>
      </c>
      <c r="E19034">
        <v>2154</v>
      </c>
    </row>
    <row r="19035" spans="1:5">
      <c r="A19035" t="s">
        <v>28</v>
      </c>
      <c r="B19035">
        <v>2017</v>
      </c>
      <c r="C19035">
        <v>31</v>
      </c>
      <c r="D19035">
        <v>9</v>
      </c>
      <c r="E19035">
        <v>6450</v>
      </c>
    </row>
    <row r="19036" spans="1:5">
      <c r="A19036" t="s">
        <v>29</v>
      </c>
      <c r="B19036">
        <v>2017</v>
      </c>
      <c r="C19036">
        <v>31</v>
      </c>
      <c r="D19036">
        <v>92</v>
      </c>
      <c r="E19036">
        <v>50646</v>
      </c>
    </row>
    <row r="19037" spans="1:5">
      <c r="A19037" t="s">
        <v>30</v>
      </c>
      <c r="B19037">
        <v>2017</v>
      </c>
      <c r="C19037">
        <v>31</v>
      </c>
      <c r="D19037">
        <v>22</v>
      </c>
      <c r="E19037">
        <v>3275</v>
      </c>
    </row>
    <row r="19038" spans="1:5">
      <c r="A19038" t="s">
        <v>31</v>
      </c>
      <c r="B19038">
        <v>2017</v>
      </c>
      <c r="C19038">
        <v>31</v>
      </c>
      <c r="D19038">
        <v>27</v>
      </c>
      <c r="E19038">
        <v>3816</v>
      </c>
    </row>
    <row r="19039" spans="1:5">
      <c r="A19039" t="s">
        <v>32</v>
      </c>
      <c r="B19039">
        <v>2017</v>
      </c>
      <c r="C19039">
        <v>31</v>
      </c>
      <c r="D19039">
        <v>24</v>
      </c>
      <c r="E19039">
        <v>18704</v>
      </c>
    </row>
    <row r="19040" spans="1:5">
      <c r="A19040" t="s">
        <v>33</v>
      </c>
      <c r="B19040">
        <v>2017</v>
      </c>
      <c r="C19040">
        <v>31</v>
      </c>
      <c r="D19040">
        <v>57</v>
      </c>
      <c r="E19040">
        <v>14206</v>
      </c>
    </row>
    <row r="19041" spans="1:5">
      <c r="A19041" t="s">
        <v>34</v>
      </c>
      <c r="B19041">
        <v>2017</v>
      </c>
      <c r="C19041">
        <v>31</v>
      </c>
      <c r="D19041">
        <v>12</v>
      </c>
      <c r="E19041">
        <v>3420</v>
      </c>
    </row>
    <row r="19042" spans="1:5">
      <c r="A19042" t="s">
        <v>35</v>
      </c>
      <c r="B19042">
        <v>2017</v>
      </c>
      <c r="C19042">
        <v>31</v>
      </c>
      <c r="D19042">
        <v>40</v>
      </c>
      <c r="E19042">
        <v>12454</v>
      </c>
    </row>
    <row r="19043" spans="1:5">
      <c r="A19043" t="s">
        <v>36</v>
      </c>
      <c r="B19043">
        <v>2017</v>
      </c>
      <c r="C19043">
        <v>31</v>
      </c>
      <c r="D19043">
        <v>16</v>
      </c>
      <c r="E19043">
        <v>1970</v>
      </c>
    </row>
    <row r="19044" spans="1:5">
      <c r="A19044" t="s">
        <v>37</v>
      </c>
      <c r="B19044">
        <v>2017</v>
      </c>
      <c r="C19044">
        <v>31</v>
      </c>
      <c r="D19044">
        <v>4</v>
      </c>
      <c r="E19044">
        <v>2010</v>
      </c>
    </row>
    <row r="19045" spans="1:5">
      <c r="A19045" t="s">
        <v>38</v>
      </c>
      <c r="B19045">
        <v>2017</v>
      </c>
      <c r="C19045">
        <v>31</v>
      </c>
      <c r="D19045">
        <v>9</v>
      </c>
      <c r="E19045">
        <v>1757</v>
      </c>
    </row>
    <row r="19046" spans="1:5">
      <c r="A19046" t="s">
        <v>39</v>
      </c>
      <c r="B19046">
        <v>2017</v>
      </c>
      <c r="C19046">
        <v>31</v>
      </c>
      <c r="D19046">
        <v>29</v>
      </c>
      <c r="E19046">
        <v>15904</v>
      </c>
    </row>
    <row r="19047" spans="1:5">
      <c r="A19047" t="s">
        <v>40</v>
      </c>
      <c r="B19047">
        <v>2017</v>
      </c>
      <c r="C19047">
        <v>31</v>
      </c>
      <c r="D19047">
        <v>14</v>
      </c>
      <c r="E19047">
        <v>1481</v>
      </c>
    </row>
    <row r="19048" spans="1:5">
      <c r="A19048" t="s">
        <v>41</v>
      </c>
      <c r="B19048">
        <v>2017</v>
      </c>
      <c r="C19048">
        <v>31</v>
      </c>
      <c r="D19048">
        <v>28</v>
      </c>
      <c r="E19048">
        <v>13352</v>
      </c>
    </row>
    <row r="19049" spans="1:5">
      <c r="A19049" t="s">
        <v>42</v>
      </c>
      <c r="B19049">
        <v>2017</v>
      </c>
      <c r="C19049">
        <v>31</v>
      </c>
      <c r="D19049">
        <v>11</v>
      </c>
      <c r="E19049">
        <v>3071</v>
      </c>
    </row>
    <row r="19050" spans="1:5">
      <c r="A19050" t="s">
        <v>43</v>
      </c>
      <c r="B19050">
        <v>2017</v>
      </c>
      <c r="C19050">
        <v>31</v>
      </c>
      <c r="D19050">
        <v>41</v>
      </c>
      <c r="E19050">
        <v>6971</v>
      </c>
    </row>
    <row r="19051" spans="1:5">
      <c r="A19051" t="s">
        <v>44</v>
      </c>
      <c r="B19051">
        <v>2017</v>
      </c>
      <c r="C19051">
        <v>31</v>
      </c>
      <c r="D19051">
        <v>18</v>
      </c>
      <c r="E19051">
        <v>3663</v>
      </c>
    </row>
    <row r="19052" spans="1:5">
      <c r="A19052" t="s">
        <v>45</v>
      </c>
      <c r="B19052">
        <v>2017</v>
      </c>
      <c r="C19052">
        <v>31</v>
      </c>
      <c r="D19052">
        <v>2</v>
      </c>
      <c r="E19052">
        <v>593</v>
      </c>
    </row>
    <row r="19053" spans="1:5">
      <c r="A19053" t="s">
        <v>46</v>
      </c>
      <c r="B19053">
        <v>2017</v>
      </c>
      <c r="C19053">
        <v>31</v>
      </c>
      <c r="D19053">
        <v>28</v>
      </c>
      <c r="E19053">
        <v>8764</v>
      </c>
    </row>
    <row r="19054" spans="1:5">
      <c r="A19054" t="s">
        <v>47</v>
      </c>
      <c r="B19054">
        <v>2017</v>
      </c>
      <c r="C19054">
        <v>31</v>
      </c>
      <c r="D19054">
        <v>15</v>
      </c>
      <c r="E19054">
        <v>3819</v>
      </c>
    </row>
    <row r="19055" spans="1:5">
      <c r="A19055" t="s">
        <v>48</v>
      </c>
      <c r="B19055">
        <v>2017</v>
      </c>
      <c r="C19055">
        <v>31</v>
      </c>
      <c r="D19055">
        <v>6</v>
      </c>
      <c r="E19055">
        <v>2368</v>
      </c>
    </row>
    <row r="19056" spans="1:5">
      <c r="A19056" t="s">
        <v>49</v>
      </c>
      <c r="B19056">
        <v>2017</v>
      </c>
      <c r="C19056">
        <v>31</v>
      </c>
      <c r="D19056">
        <v>49</v>
      </c>
      <c r="E19056">
        <v>9104</v>
      </c>
    </row>
    <row r="19057" spans="1:5">
      <c r="A19057" t="s">
        <v>50</v>
      </c>
      <c r="B19057">
        <v>2017</v>
      </c>
      <c r="C19057">
        <v>31</v>
      </c>
      <c r="D19057">
        <v>16</v>
      </c>
      <c r="E19057">
        <v>2720</v>
      </c>
    </row>
    <row r="19058" spans="1:5">
      <c r="A19058" t="s">
        <v>51</v>
      </c>
      <c r="B19058">
        <v>2017</v>
      </c>
      <c r="C19058">
        <v>31</v>
      </c>
      <c r="D19058">
        <v>9</v>
      </c>
      <c r="E19058">
        <v>3439</v>
      </c>
    </row>
    <row r="19059" spans="1:5">
      <c r="A19059" t="s">
        <v>52</v>
      </c>
      <c r="B19059">
        <v>2017</v>
      </c>
      <c r="C19059">
        <v>31</v>
      </c>
      <c r="D19059">
        <v>24</v>
      </c>
      <c r="E19059">
        <v>4947</v>
      </c>
    </row>
    <row r="19060" spans="1:5">
      <c r="A19060" t="s">
        <v>53</v>
      </c>
      <c r="B19060">
        <v>2017</v>
      </c>
      <c r="C19060">
        <v>31</v>
      </c>
      <c r="D19060">
        <v>42</v>
      </c>
      <c r="E19060">
        <v>6166</v>
      </c>
    </row>
    <row r="19061" spans="1:5">
      <c r="A19061" t="s">
        <v>54</v>
      </c>
      <c r="B19061">
        <v>2017</v>
      </c>
      <c r="C19061">
        <v>31</v>
      </c>
      <c r="D19061">
        <v>95</v>
      </c>
      <c r="E19061">
        <v>20415</v>
      </c>
    </row>
    <row r="19062" spans="1:5">
      <c r="A19062" t="s">
        <v>55</v>
      </c>
      <c r="B19062">
        <v>2017</v>
      </c>
      <c r="C19062">
        <v>31</v>
      </c>
      <c r="D19062">
        <v>26</v>
      </c>
      <c r="E19062">
        <v>14858</v>
      </c>
    </row>
    <row r="19063" spans="1:5">
      <c r="A19063" t="s">
        <v>56</v>
      </c>
      <c r="B19063">
        <v>2017</v>
      </c>
      <c r="C19063">
        <v>31</v>
      </c>
      <c r="D19063">
        <v>5</v>
      </c>
      <c r="E19063">
        <v>1015</v>
      </c>
    </row>
    <row r="19064" spans="1:5">
      <c r="A19064" t="s">
        <v>57</v>
      </c>
      <c r="B19064">
        <v>2017</v>
      </c>
      <c r="C19064">
        <v>31</v>
      </c>
      <c r="D19064">
        <v>99</v>
      </c>
      <c r="E19064">
        <v>69214</v>
      </c>
    </row>
    <row r="19065" spans="1:5">
      <c r="A19065" t="s">
        <v>58</v>
      </c>
      <c r="B19065">
        <v>2017</v>
      </c>
      <c r="C19065">
        <v>31</v>
      </c>
      <c r="D19065">
        <v>34</v>
      </c>
      <c r="E19065">
        <v>2664</v>
      </c>
    </row>
    <row r="19066" spans="1:5">
      <c r="A19066" t="s">
        <v>59</v>
      </c>
      <c r="B19066">
        <v>2017</v>
      </c>
      <c r="C19066">
        <v>31</v>
      </c>
      <c r="D19066">
        <v>24</v>
      </c>
      <c r="E19066">
        <v>8181</v>
      </c>
    </row>
    <row r="19067" spans="1:5">
      <c r="A19067" t="s">
        <v>60</v>
      </c>
      <c r="B19067">
        <v>2017</v>
      </c>
      <c r="C19067">
        <v>31</v>
      </c>
      <c r="D19067">
        <v>20</v>
      </c>
      <c r="E19067">
        <v>2379</v>
      </c>
    </row>
    <row r="19068" spans="1:5">
      <c r="A19068" t="s">
        <v>61</v>
      </c>
      <c r="B19068">
        <v>2017</v>
      </c>
      <c r="C19068">
        <v>31</v>
      </c>
      <c r="D19068">
        <v>15</v>
      </c>
      <c r="E19068">
        <v>2411</v>
      </c>
    </row>
    <row r="19069" spans="1:5">
      <c r="A19069" t="s">
        <v>64</v>
      </c>
      <c r="B19069">
        <v>2017</v>
      </c>
      <c r="C19069">
        <v>31</v>
      </c>
      <c r="D19069">
        <v>6</v>
      </c>
      <c r="E19069">
        <v>2617</v>
      </c>
    </row>
    <row r="19070" spans="1:5">
      <c r="A19070" t="s">
        <v>63</v>
      </c>
      <c r="B19070">
        <v>2017</v>
      </c>
      <c r="C19070">
        <v>31</v>
      </c>
      <c r="D19070">
        <v>2</v>
      </c>
      <c r="E19070">
        <v>608</v>
      </c>
    </row>
    <row r="19071" spans="1:5">
      <c r="A19071" t="s">
        <v>62</v>
      </c>
      <c r="B19071">
        <v>2017</v>
      </c>
      <c r="C19071">
        <v>31</v>
      </c>
      <c r="D19071">
        <v>69</v>
      </c>
      <c r="E19071">
        <v>91847</v>
      </c>
    </row>
    <row r="19072" spans="1:5">
      <c r="A19072" t="s">
        <v>6</v>
      </c>
      <c r="B19072">
        <v>2017</v>
      </c>
      <c r="C19072">
        <v>32</v>
      </c>
      <c r="D19072">
        <v>14</v>
      </c>
      <c r="E19072">
        <v>4364</v>
      </c>
    </row>
    <row r="19073" spans="1:5">
      <c r="A19073" t="s">
        <v>12</v>
      </c>
      <c r="B19073">
        <v>2017</v>
      </c>
      <c r="C19073">
        <v>32</v>
      </c>
      <c r="D19073">
        <v>5</v>
      </c>
      <c r="E19073">
        <v>1457</v>
      </c>
    </row>
    <row r="19074" spans="1:5">
      <c r="A19074" t="s">
        <v>13</v>
      </c>
      <c r="B19074">
        <v>2017</v>
      </c>
      <c r="C19074">
        <v>32</v>
      </c>
      <c r="D19074">
        <v>37</v>
      </c>
      <c r="E19074">
        <v>16679</v>
      </c>
    </row>
    <row r="19075" spans="1:5">
      <c r="A19075" t="s">
        <v>14</v>
      </c>
      <c r="B19075">
        <v>2017</v>
      </c>
      <c r="C19075">
        <v>32</v>
      </c>
      <c r="D19075">
        <v>6</v>
      </c>
      <c r="E19075">
        <v>1519</v>
      </c>
    </row>
    <row r="19076" spans="1:5">
      <c r="A19076" t="s">
        <v>15</v>
      </c>
      <c r="B19076">
        <v>2017</v>
      </c>
      <c r="C19076">
        <v>32</v>
      </c>
      <c r="D19076">
        <v>70</v>
      </c>
      <c r="E19076">
        <v>35969</v>
      </c>
    </row>
    <row r="19077" spans="1:5">
      <c r="A19077" t="s">
        <v>16</v>
      </c>
      <c r="B19077">
        <v>2017</v>
      </c>
      <c r="C19077">
        <v>32</v>
      </c>
      <c r="D19077">
        <v>5</v>
      </c>
      <c r="E19077">
        <v>3586</v>
      </c>
    </row>
    <row r="19078" spans="1:5">
      <c r="A19078" t="s">
        <v>17</v>
      </c>
      <c r="B19078">
        <v>2017</v>
      </c>
      <c r="C19078">
        <v>32</v>
      </c>
      <c r="D19078">
        <v>2</v>
      </c>
      <c r="E19078">
        <v>38</v>
      </c>
    </row>
    <row r="19079" spans="1:5">
      <c r="A19079" t="s">
        <v>18</v>
      </c>
      <c r="B19079">
        <v>2017</v>
      </c>
      <c r="C19079">
        <v>32</v>
      </c>
      <c r="D19079">
        <v>12</v>
      </c>
      <c r="E19079">
        <v>2703</v>
      </c>
    </row>
    <row r="19080" spans="1:5">
      <c r="A19080" t="s">
        <v>19</v>
      </c>
      <c r="B19080">
        <v>2017</v>
      </c>
      <c r="C19080">
        <v>32</v>
      </c>
      <c r="D19080">
        <v>2</v>
      </c>
      <c r="E19080">
        <v>2550</v>
      </c>
    </row>
    <row r="19081" spans="1:5">
      <c r="A19081" t="s">
        <v>20</v>
      </c>
      <c r="B19081">
        <v>2017</v>
      </c>
      <c r="C19081">
        <v>32</v>
      </c>
      <c r="D19081">
        <v>0</v>
      </c>
      <c r="E19081">
        <v>0</v>
      </c>
    </row>
    <row r="19082" spans="1:5">
      <c r="A19082" t="s">
        <v>21</v>
      </c>
      <c r="B19082">
        <v>2017</v>
      </c>
      <c r="C19082">
        <v>32</v>
      </c>
      <c r="D19082">
        <v>49</v>
      </c>
      <c r="E19082">
        <v>43607</v>
      </c>
    </row>
    <row r="19083" spans="1:5">
      <c r="A19083" t="s">
        <v>22</v>
      </c>
      <c r="B19083">
        <v>2017</v>
      </c>
      <c r="C19083">
        <v>32</v>
      </c>
      <c r="D19083">
        <v>14</v>
      </c>
      <c r="E19083">
        <v>1436</v>
      </c>
    </row>
    <row r="19084" spans="1:5">
      <c r="A19084" t="s">
        <v>23</v>
      </c>
      <c r="B19084">
        <v>2017</v>
      </c>
      <c r="C19084">
        <v>32</v>
      </c>
      <c r="D19084">
        <v>1</v>
      </c>
      <c r="E19084">
        <v>70</v>
      </c>
    </row>
    <row r="19085" spans="1:5">
      <c r="A19085" t="s">
        <v>24</v>
      </c>
      <c r="B19085">
        <v>2017</v>
      </c>
      <c r="C19085">
        <v>32</v>
      </c>
      <c r="D19085">
        <v>53</v>
      </c>
      <c r="E19085">
        <v>34747</v>
      </c>
    </row>
    <row r="19086" spans="1:5">
      <c r="A19086" t="s">
        <v>25</v>
      </c>
      <c r="B19086">
        <v>2017</v>
      </c>
      <c r="C19086">
        <v>32</v>
      </c>
      <c r="D19086">
        <v>16</v>
      </c>
      <c r="E19086">
        <v>2334</v>
      </c>
    </row>
    <row r="19087" spans="1:5">
      <c r="A19087" t="s">
        <v>26</v>
      </c>
      <c r="B19087">
        <v>2017</v>
      </c>
      <c r="C19087">
        <v>32</v>
      </c>
      <c r="D19087">
        <v>4</v>
      </c>
      <c r="E19087">
        <v>623</v>
      </c>
    </row>
    <row r="19088" spans="1:5">
      <c r="A19088" t="s">
        <v>27</v>
      </c>
      <c r="B19088">
        <v>2017</v>
      </c>
      <c r="C19088">
        <v>32</v>
      </c>
      <c r="D19088">
        <v>10</v>
      </c>
      <c r="E19088">
        <v>2314</v>
      </c>
    </row>
    <row r="19089" spans="1:5">
      <c r="A19089" t="s">
        <v>28</v>
      </c>
      <c r="B19089">
        <v>2017</v>
      </c>
      <c r="C19089">
        <v>32</v>
      </c>
      <c r="D19089">
        <v>9</v>
      </c>
      <c r="E19089">
        <v>6780</v>
      </c>
    </row>
    <row r="19090" spans="1:5">
      <c r="A19090" t="s">
        <v>29</v>
      </c>
      <c r="B19090">
        <v>2017</v>
      </c>
      <c r="C19090">
        <v>32</v>
      </c>
      <c r="D19090">
        <v>93</v>
      </c>
      <c r="E19090">
        <v>49063</v>
      </c>
    </row>
    <row r="19091" spans="1:5">
      <c r="A19091" t="s">
        <v>30</v>
      </c>
      <c r="B19091">
        <v>2017</v>
      </c>
      <c r="C19091">
        <v>32</v>
      </c>
      <c r="D19091">
        <v>22</v>
      </c>
      <c r="E19091">
        <v>3410</v>
      </c>
    </row>
    <row r="19092" spans="1:5">
      <c r="A19092" t="s">
        <v>31</v>
      </c>
      <c r="B19092">
        <v>2017</v>
      </c>
      <c r="C19092">
        <v>32</v>
      </c>
      <c r="D19092">
        <v>27</v>
      </c>
      <c r="E19092">
        <v>4204</v>
      </c>
    </row>
    <row r="19093" spans="1:5">
      <c r="A19093" t="s">
        <v>32</v>
      </c>
      <c r="B19093">
        <v>2017</v>
      </c>
      <c r="C19093">
        <v>32</v>
      </c>
      <c r="D19093">
        <v>23</v>
      </c>
      <c r="E19093">
        <v>19038</v>
      </c>
    </row>
    <row r="19094" spans="1:5">
      <c r="A19094" t="s">
        <v>33</v>
      </c>
      <c r="B19094">
        <v>2017</v>
      </c>
      <c r="C19094">
        <v>32</v>
      </c>
      <c r="D19094">
        <v>58</v>
      </c>
      <c r="E19094">
        <v>15767</v>
      </c>
    </row>
    <row r="19095" spans="1:5">
      <c r="A19095" t="s">
        <v>34</v>
      </c>
      <c r="B19095">
        <v>2017</v>
      </c>
      <c r="C19095">
        <v>32</v>
      </c>
      <c r="D19095">
        <v>13</v>
      </c>
      <c r="E19095">
        <v>4325</v>
      </c>
    </row>
    <row r="19096" spans="1:5">
      <c r="A19096" t="s">
        <v>35</v>
      </c>
      <c r="B19096">
        <v>2017</v>
      </c>
      <c r="C19096">
        <v>32</v>
      </c>
      <c r="D19096">
        <v>40</v>
      </c>
      <c r="E19096">
        <v>14642</v>
      </c>
    </row>
    <row r="19097" spans="1:5">
      <c r="A19097" t="s">
        <v>36</v>
      </c>
      <c r="B19097">
        <v>2017</v>
      </c>
      <c r="C19097">
        <v>32</v>
      </c>
      <c r="D19097">
        <v>14</v>
      </c>
      <c r="E19097">
        <v>2249</v>
      </c>
    </row>
    <row r="19098" spans="1:5">
      <c r="A19098" t="s">
        <v>37</v>
      </c>
      <c r="B19098">
        <v>2017</v>
      </c>
      <c r="C19098">
        <v>32</v>
      </c>
      <c r="D19098">
        <v>4</v>
      </c>
      <c r="E19098">
        <v>2147</v>
      </c>
    </row>
    <row r="19099" spans="1:5">
      <c r="A19099" t="s">
        <v>38</v>
      </c>
      <c r="B19099">
        <v>2017</v>
      </c>
      <c r="C19099">
        <v>32</v>
      </c>
      <c r="D19099">
        <v>9</v>
      </c>
      <c r="E19099">
        <v>1715</v>
      </c>
    </row>
    <row r="19100" spans="1:5">
      <c r="A19100" t="s">
        <v>39</v>
      </c>
      <c r="B19100">
        <v>2017</v>
      </c>
      <c r="C19100">
        <v>32</v>
      </c>
      <c r="D19100">
        <v>29</v>
      </c>
      <c r="E19100">
        <v>16057</v>
      </c>
    </row>
    <row r="19101" spans="1:5">
      <c r="A19101" t="s">
        <v>40</v>
      </c>
      <c r="B19101">
        <v>2017</v>
      </c>
      <c r="C19101">
        <v>32</v>
      </c>
      <c r="D19101">
        <v>14</v>
      </c>
      <c r="E19101">
        <v>1677</v>
      </c>
    </row>
    <row r="19102" spans="1:5">
      <c r="A19102" t="s">
        <v>41</v>
      </c>
      <c r="B19102">
        <v>2017</v>
      </c>
      <c r="C19102">
        <v>32</v>
      </c>
      <c r="D19102">
        <v>28</v>
      </c>
      <c r="E19102">
        <v>13245</v>
      </c>
    </row>
    <row r="19103" spans="1:5">
      <c r="A19103" t="s">
        <v>42</v>
      </c>
      <c r="B19103">
        <v>2017</v>
      </c>
      <c r="C19103">
        <v>32</v>
      </c>
      <c r="D19103">
        <v>16</v>
      </c>
      <c r="E19103">
        <v>6815</v>
      </c>
    </row>
    <row r="19104" spans="1:5">
      <c r="A19104" t="s">
        <v>43</v>
      </c>
      <c r="B19104">
        <v>2017</v>
      </c>
      <c r="C19104">
        <v>32</v>
      </c>
      <c r="D19104">
        <v>41</v>
      </c>
      <c r="E19104">
        <v>7851</v>
      </c>
    </row>
    <row r="19105" spans="1:5">
      <c r="A19105" t="s">
        <v>44</v>
      </c>
      <c r="B19105">
        <v>2017</v>
      </c>
      <c r="C19105">
        <v>32</v>
      </c>
      <c r="D19105">
        <v>20</v>
      </c>
      <c r="E19105">
        <v>4987</v>
      </c>
    </row>
    <row r="19106" spans="1:5">
      <c r="A19106" t="s">
        <v>45</v>
      </c>
      <c r="B19106">
        <v>2017</v>
      </c>
      <c r="C19106">
        <v>32</v>
      </c>
      <c r="D19106">
        <v>1</v>
      </c>
      <c r="E19106">
        <v>156</v>
      </c>
    </row>
    <row r="19107" spans="1:5">
      <c r="A19107" t="s">
        <v>46</v>
      </c>
      <c r="B19107">
        <v>2017</v>
      </c>
      <c r="C19107">
        <v>32</v>
      </c>
      <c r="D19107">
        <v>27</v>
      </c>
      <c r="E19107">
        <v>8695</v>
      </c>
    </row>
    <row r="19108" spans="1:5">
      <c r="A19108" t="s">
        <v>47</v>
      </c>
      <c r="B19108">
        <v>2017</v>
      </c>
      <c r="C19108">
        <v>32</v>
      </c>
      <c r="D19108">
        <v>15</v>
      </c>
      <c r="E19108">
        <v>3345</v>
      </c>
    </row>
    <row r="19109" spans="1:5">
      <c r="A19109" t="s">
        <v>48</v>
      </c>
      <c r="B19109">
        <v>2017</v>
      </c>
      <c r="C19109">
        <v>32</v>
      </c>
      <c r="D19109">
        <v>6</v>
      </c>
      <c r="E19109">
        <v>2429</v>
      </c>
    </row>
    <row r="19110" spans="1:5">
      <c r="A19110" t="s">
        <v>49</v>
      </c>
      <c r="B19110">
        <v>2017</v>
      </c>
      <c r="C19110">
        <v>32</v>
      </c>
      <c r="D19110">
        <v>47</v>
      </c>
      <c r="E19110">
        <v>8585</v>
      </c>
    </row>
    <row r="19111" spans="1:5">
      <c r="A19111" t="s">
        <v>50</v>
      </c>
      <c r="B19111">
        <v>2017</v>
      </c>
      <c r="C19111">
        <v>32</v>
      </c>
      <c r="D19111">
        <v>16</v>
      </c>
      <c r="E19111">
        <v>2876</v>
      </c>
    </row>
    <row r="19112" spans="1:5">
      <c r="A19112" t="s">
        <v>51</v>
      </c>
      <c r="B19112">
        <v>2017</v>
      </c>
      <c r="C19112">
        <v>32</v>
      </c>
      <c r="D19112">
        <v>9</v>
      </c>
      <c r="E19112">
        <v>3496</v>
      </c>
    </row>
    <row r="19113" spans="1:5">
      <c r="A19113" t="s">
        <v>52</v>
      </c>
      <c r="B19113">
        <v>2017</v>
      </c>
      <c r="C19113">
        <v>32</v>
      </c>
      <c r="D19113">
        <v>23</v>
      </c>
      <c r="E19113">
        <v>4718</v>
      </c>
    </row>
    <row r="19114" spans="1:5">
      <c r="A19114" t="s">
        <v>53</v>
      </c>
      <c r="B19114">
        <v>2017</v>
      </c>
      <c r="C19114">
        <v>32</v>
      </c>
      <c r="D19114">
        <v>43</v>
      </c>
      <c r="E19114">
        <v>5598</v>
      </c>
    </row>
    <row r="19115" spans="1:5">
      <c r="A19115" t="s">
        <v>54</v>
      </c>
      <c r="B19115">
        <v>2017</v>
      </c>
      <c r="C19115">
        <v>32</v>
      </c>
      <c r="D19115">
        <v>94</v>
      </c>
      <c r="E19115">
        <v>20576</v>
      </c>
    </row>
    <row r="19116" spans="1:5">
      <c r="A19116" t="s">
        <v>55</v>
      </c>
      <c r="B19116">
        <v>2017</v>
      </c>
      <c r="C19116">
        <v>32</v>
      </c>
      <c r="D19116">
        <v>26</v>
      </c>
      <c r="E19116">
        <v>14957</v>
      </c>
    </row>
    <row r="19117" spans="1:5">
      <c r="A19117" t="s">
        <v>56</v>
      </c>
      <c r="B19117">
        <v>2017</v>
      </c>
      <c r="C19117">
        <v>32</v>
      </c>
      <c r="D19117">
        <v>5</v>
      </c>
      <c r="E19117">
        <v>1122</v>
      </c>
    </row>
    <row r="19118" spans="1:5">
      <c r="A19118" t="s">
        <v>57</v>
      </c>
      <c r="B19118">
        <v>2017</v>
      </c>
      <c r="C19118">
        <v>32</v>
      </c>
      <c r="D19118">
        <v>99</v>
      </c>
      <c r="E19118">
        <v>65226</v>
      </c>
    </row>
    <row r="19119" spans="1:5">
      <c r="A19119" t="s">
        <v>58</v>
      </c>
      <c r="B19119">
        <v>2017</v>
      </c>
      <c r="C19119">
        <v>32</v>
      </c>
      <c r="D19119">
        <v>34</v>
      </c>
      <c r="E19119">
        <v>2603</v>
      </c>
    </row>
    <row r="19120" spans="1:5">
      <c r="A19120" t="s">
        <v>59</v>
      </c>
      <c r="B19120">
        <v>2017</v>
      </c>
      <c r="C19120">
        <v>32</v>
      </c>
      <c r="D19120">
        <v>27</v>
      </c>
      <c r="E19120">
        <v>9501</v>
      </c>
    </row>
    <row r="19121" spans="1:5">
      <c r="A19121" t="s">
        <v>60</v>
      </c>
      <c r="B19121">
        <v>2017</v>
      </c>
      <c r="C19121">
        <v>32</v>
      </c>
      <c r="D19121">
        <v>19</v>
      </c>
      <c r="E19121">
        <v>2269</v>
      </c>
    </row>
    <row r="19122" spans="1:5">
      <c r="A19122" t="s">
        <v>61</v>
      </c>
      <c r="B19122">
        <v>2017</v>
      </c>
      <c r="C19122">
        <v>32</v>
      </c>
      <c r="D19122">
        <v>14</v>
      </c>
      <c r="E19122">
        <v>2939</v>
      </c>
    </row>
    <row r="19123" spans="1:5">
      <c r="A19123" t="s">
        <v>64</v>
      </c>
      <c r="B19123">
        <v>2017</v>
      </c>
      <c r="C19123">
        <v>32</v>
      </c>
      <c r="D19123">
        <v>6</v>
      </c>
      <c r="E19123">
        <v>2799</v>
      </c>
    </row>
    <row r="19124" spans="1:5">
      <c r="A19124" t="s">
        <v>63</v>
      </c>
      <c r="B19124">
        <v>2017</v>
      </c>
      <c r="C19124">
        <v>32</v>
      </c>
      <c r="D19124">
        <v>2</v>
      </c>
      <c r="E19124">
        <v>624</v>
      </c>
    </row>
    <row r="19125" spans="1:5">
      <c r="A19125" t="s">
        <v>62</v>
      </c>
      <c r="B19125">
        <v>2017</v>
      </c>
      <c r="C19125">
        <v>32</v>
      </c>
      <c r="D19125">
        <v>69</v>
      </c>
      <c r="E19125">
        <v>91988</v>
      </c>
    </row>
    <row r="19126" spans="1:5">
      <c r="A19126" t="s">
        <v>6</v>
      </c>
      <c r="B19126">
        <v>2017</v>
      </c>
      <c r="C19126">
        <v>33</v>
      </c>
      <c r="D19126">
        <v>12</v>
      </c>
      <c r="E19126">
        <v>4001</v>
      </c>
    </row>
    <row r="19127" spans="1:5">
      <c r="A19127" t="s">
        <v>12</v>
      </c>
      <c r="B19127">
        <v>2017</v>
      </c>
      <c r="C19127">
        <v>33</v>
      </c>
      <c r="D19127">
        <v>5</v>
      </c>
      <c r="E19127">
        <v>1424</v>
      </c>
    </row>
    <row r="19128" spans="1:5">
      <c r="A19128" t="s">
        <v>13</v>
      </c>
      <c r="B19128">
        <v>2017</v>
      </c>
      <c r="C19128">
        <v>33</v>
      </c>
      <c r="D19128">
        <v>36</v>
      </c>
      <c r="E19128">
        <v>16961</v>
      </c>
    </row>
    <row r="19129" spans="1:5">
      <c r="A19129" t="s">
        <v>14</v>
      </c>
      <c r="B19129">
        <v>2017</v>
      </c>
      <c r="C19129">
        <v>33</v>
      </c>
      <c r="D19129">
        <v>5</v>
      </c>
      <c r="E19129">
        <v>755</v>
      </c>
    </row>
    <row r="19130" spans="1:5">
      <c r="A19130" t="s">
        <v>15</v>
      </c>
      <c r="B19130">
        <v>2017</v>
      </c>
      <c r="C19130">
        <v>33</v>
      </c>
      <c r="D19130">
        <v>68</v>
      </c>
      <c r="E19130">
        <v>33573</v>
      </c>
    </row>
    <row r="19131" spans="1:5">
      <c r="A19131" t="s">
        <v>16</v>
      </c>
      <c r="B19131">
        <v>2017</v>
      </c>
      <c r="C19131">
        <v>33</v>
      </c>
      <c r="D19131">
        <v>6</v>
      </c>
      <c r="E19131">
        <v>3338</v>
      </c>
    </row>
    <row r="19132" spans="1:5">
      <c r="A19132" t="s">
        <v>17</v>
      </c>
      <c r="B19132">
        <v>2017</v>
      </c>
      <c r="C19132">
        <v>33</v>
      </c>
      <c r="D19132">
        <v>2</v>
      </c>
      <c r="E19132">
        <v>41</v>
      </c>
    </row>
    <row r="19133" spans="1:5">
      <c r="A19133" t="s">
        <v>18</v>
      </c>
      <c r="B19133">
        <v>2017</v>
      </c>
      <c r="C19133">
        <v>33</v>
      </c>
      <c r="D19133">
        <v>12</v>
      </c>
      <c r="E19133">
        <v>2602</v>
      </c>
    </row>
    <row r="19134" spans="1:5">
      <c r="A19134" t="s">
        <v>19</v>
      </c>
      <c r="B19134">
        <v>2017</v>
      </c>
      <c r="C19134">
        <v>33</v>
      </c>
      <c r="D19134">
        <v>2</v>
      </c>
      <c r="E19134">
        <v>2565</v>
      </c>
    </row>
    <row r="19135" spans="1:5">
      <c r="A19135" t="s">
        <v>20</v>
      </c>
      <c r="B19135">
        <v>2017</v>
      </c>
      <c r="C19135">
        <v>33</v>
      </c>
      <c r="D19135">
        <v>0</v>
      </c>
      <c r="E19135">
        <v>0</v>
      </c>
    </row>
    <row r="19136" spans="1:5">
      <c r="A19136" t="s">
        <v>21</v>
      </c>
      <c r="B19136">
        <v>2017</v>
      </c>
      <c r="C19136">
        <v>33</v>
      </c>
      <c r="D19136">
        <v>48</v>
      </c>
      <c r="E19136">
        <v>48369</v>
      </c>
    </row>
    <row r="19137" spans="1:5">
      <c r="A19137" t="s">
        <v>22</v>
      </c>
      <c r="B19137">
        <v>2017</v>
      </c>
      <c r="C19137">
        <v>33</v>
      </c>
      <c r="D19137">
        <v>13</v>
      </c>
      <c r="E19137">
        <v>1366</v>
      </c>
    </row>
    <row r="19138" spans="1:5">
      <c r="A19138" t="s">
        <v>23</v>
      </c>
      <c r="B19138">
        <v>2017</v>
      </c>
      <c r="C19138">
        <v>33</v>
      </c>
      <c r="D19138">
        <v>1</v>
      </c>
      <c r="E19138">
        <v>84</v>
      </c>
    </row>
    <row r="19139" spans="1:5">
      <c r="A19139" t="s">
        <v>24</v>
      </c>
      <c r="B19139">
        <v>2017</v>
      </c>
      <c r="C19139">
        <v>33</v>
      </c>
      <c r="D19139">
        <v>55</v>
      </c>
      <c r="E19139">
        <v>36935</v>
      </c>
    </row>
    <row r="19140" spans="1:5">
      <c r="A19140" t="s">
        <v>25</v>
      </c>
      <c r="B19140">
        <v>2017</v>
      </c>
      <c r="C19140">
        <v>33</v>
      </c>
      <c r="D19140">
        <v>16</v>
      </c>
      <c r="E19140">
        <v>3023</v>
      </c>
    </row>
    <row r="19141" spans="1:5">
      <c r="A19141" t="s">
        <v>26</v>
      </c>
      <c r="B19141">
        <v>2017</v>
      </c>
      <c r="C19141">
        <v>33</v>
      </c>
      <c r="D19141">
        <v>4</v>
      </c>
      <c r="E19141">
        <v>958</v>
      </c>
    </row>
    <row r="19142" spans="1:5">
      <c r="A19142" t="s">
        <v>27</v>
      </c>
      <c r="B19142">
        <v>2017</v>
      </c>
      <c r="C19142">
        <v>33</v>
      </c>
      <c r="D19142">
        <v>11</v>
      </c>
      <c r="E19142">
        <v>3015</v>
      </c>
    </row>
    <row r="19143" spans="1:5">
      <c r="A19143" t="s">
        <v>28</v>
      </c>
      <c r="B19143">
        <v>2017</v>
      </c>
      <c r="C19143">
        <v>33</v>
      </c>
      <c r="D19143">
        <v>8</v>
      </c>
      <c r="E19143">
        <v>6707</v>
      </c>
    </row>
    <row r="19144" spans="1:5">
      <c r="A19144" t="s">
        <v>29</v>
      </c>
      <c r="B19144">
        <v>2017</v>
      </c>
      <c r="C19144">
        <v>33</v>
      </c>
      <c r="D19144">
        <v>90</v>
      </c>
      <c r="E19144">
        <v>50049</v>
      </c>
    </row>
    <row r="19145" spans="1:5">
      <c r="A19145" t="s">
        <v>30</v>
      </c>
      <c r="B19145">
        <v>2017</v>
      </c>
      <c r="C19145">
        <v>33</v>
      </c>
      <c r="D19145">
        <v>22</v>
      </c>
      <c r="E19145">
        <v>3372</v>
      </c>
    </row>
    <row r="19146" spans="1:5">
      <c r="A19146" t="s">
        <v>31</v>
      </c>
      <c r="B19146">
        <v>2017</v>
      </c>
      <c r="C19146">
        <v>33</v>
      </c>
      <c r="D19146">
        <v>23</v>
      </c>
      <c r="E19146">
        <v>3596</v>
      </c>
    </row>
    <row r="19147" spans="1:5">
      <c r="A19147" t="s">
        <v>32</v>
      </c>
      <c r="B19147">
        <v>2017</v>
      </c>
      <c r="C19147">
        <v>33</v>
      </c>
      <c r="D19147">
        <v>24</v>
      </c>
      <c r="E19147">
        <v>19185</v>
      </c>
    </row>
    <row r="19148" spans="1:5">
      <c r="A19148" t="s">
        <v>33</v>
      </c>
      <c r="B19148">
        <v>2017</v>
      </c>
      <c r="C19148">
        <v>33</v>
      </c>
      <c r="D19148">
        <v>53</v>
      </c>
      <c r="E19148">
        <v>14737</v>
      </c>
    </row>
    <row r="19149" spans="1:5">
      <c r="A19149" t="s">
        <v>34</v>
      </c>
      <c r="B19149">
        <v>2017</v>
      </c>
      <c r="C19149">
        <v>33</v>
      </c>
      <c r="D19149">
        <v>12</v>
      </c>
      <c r="E19149">
        <v>4021</v>
      </c>
    </row>
    <row r="19150" spans="1:5">
      <c r="A19150" t="s">
        <v>35</v>
      </c>
      <c r="B19150">
        <v>2017</v>
      </c>
      <c r="C19150">
        <v>33</v>
      </c>
      <c r="D19150">
        <v>41</v>
      </c>
      <c r="E19150">
        <v>16581</v>
      </c>
    </row>
    <row r="19151" spans="1:5">
      <c r="A19151" t="s">
        <v>36</v>
      </c>
      <c r="B19151">
        <v>2017</v>
      </c>
      <c r="C19151">
        <v>33</v>
      </c>
      <c r="D19151">
        <v>15</v>
      </c>
      <c r="E19151">
        <v>2351</v>
      </c>
    </row>
    <row r="19152" spans="1:5">
      <c r="A19152" t="s">
        <v>37</v>
      </c>
      <c r="B19152">
        <v>2017</v>
      </c>
      <c r="C19152">
        <v>33</v>
      </c>
      <c r="D19152">
        <v>4</v>
      </c>
      <c r="E19152">
        <v>1994</v>
      </c>
    </row>
    <row r="19153" spans="1:5">
      <c r="A19153" t="s">
        <v>38</v>
      </c>
      <c r="B19153">
        <v>2017</v>
      </c>
      <c r="C19153">
        <v>33</v>
      </c>
      <c r="D19153">
        <v>8</v>
      </c>
      <c r="E19153">
        <v>1508</v>
      </c>
    </row>
    <row r="19154" spans="1:5">
      <c r="A19154" t="s">
        <v>39</v>
      </c>
      <c r="B19154">
        <v>2017</v>
      </c>
      <c r="C19154">
        <v>33</v>
      </c>
      <c r="D19154">
        <v>29</v>
      </c>
      <c r="E19154">
        <v>16001</v>
      </c>
    </row>
    <row r="19155" spans="1:5">
      <c r="A19155" t="s">
        <v>40</v>
      </c>
      <c r="B19155">
        <v>2017</v>
      </c>
      <c r="C19155">
        <v>33</v>
      </c>
      <c r="D19155">
        <v>14</v>
      </c>
      <c r="E19155">
        <v>1483</v>
      </c>
    </row>
    <row r="19156" spans="1:5">
      <c r="A19156" t="s">
        <v>41</v>
      </c>
      <c r="B19156">
        <v>2017</v>
      </c>
      <c r="C19156">
        <v>33</v>
      </c>
      <c r="D19156">
        <v>28</v>
      </c>
      <c r="E19156">
        <v>13054</v>
      </c>
    </row>
    <row r="19157" spans="1:5">
      <c r="A19157" t="s">
        <v>42</v>
      </c>
      <c r="B19157">
        <v>2017</v>
      </c>
      <c r="C19157">
        <v>33</v>
      </c>
      <c r="D19157">
        <v>18</v>
      </c>
      <c r="E19157">
        <v>7191</v>
      </c>
    </row>
    <row r="19158" spans="1:5">
      <c r="A19158" t="s">
        <v>43</v>
      </c>
      <c r="B19158">
        <v>2017</v>
      </c>
      <c r="C19158">
        <v>33</v>
      </c>
      <c r="D19158">
        <v>40</v>
      </c>
      <c r="E19158">
        <v>8281</v>
      </c>
    </row>
    <row r="19159" spans="1:5">
      <c r="A19159" t="s">
        <v>44</v>
      </c>
      <c r="B19159">
        <v>2017</v>
      </c>
      <c r="C19159">
        <v>33</v>
      </c>
      <c r="D19159">
        <v>18</v>
      </c>
      <c r="E19159">
        <v>4661</v>
      </c>
    </row>
    <row r="19160" spans="1:5">
      <c r="A19160" t="s">
        <v>45</v>
      </c>
      <c r="B19160">
        <v>2017</v>
      </c>
      <c r="C19160">
        <v>33</v>
      </c>
      <c r="D19160">
        <v>1</v>
      </c>
      <c r="E19160">
        <v>158</v>
      </c>
    </row>
    <row r="19161" spans="1:5">
      <c r="A19161" t="s">
        <v>46</v>
      </c>
      <c r="B19161">
        <v>2017</v>
      </c>
      <c r="C19161">
        <v>33</v>
      </c>
      <c r="D19161">
        <v>36</v>
      </c>
      <c r="E19161">
        <v>9929</v>
      </c>
    </row>
    <row r="19162" spans="1:5">
      <c r="A19162" t="s">
        <v>47</v>
      </c>
      <c r="B19162">
        <v>2017</v>
      </c>
      <c r="C19162">
        <v>33</v>
      </c>
      <c r="D19162">
        <v>16</v>
      </c>
      <c r="E19162">
        <v>4091</v>
      </c>
    </row>
    <row r="19163" spans="1:5">
      <c r="A19163" t="s">
        <v>48</v>
      </c>
      <c r="B19163">
        <v>2017</v>
      </c>
      <c r="C19163">
        <v>33</v>
      </c>
      <c r="D19163">
        <v>6</v>
      </c>
      <c r="E19163">
        <v>2762</v>
      </c>
    </row>
    <row r="19164" spans="1:5">
      <c r="A19164" t="s">
        <v>49</v>
      </c>
      <c r="B19164">
        <v>2017</v>
      </c>
      <c r="C19164">
        <v>33</v>
      </c>
      <c r="D19164">
        <v>47</v>
      </c>
      <c r="E19164">
        <v>9137</v>
      </c>
    </row>
    <row r="19165" spans="1:5">
      <c r="A19165" t="s">
        <v>50</v>
      </c>
      <c r="B19165">
        <v>2017</v>
      </c>
      <c r="C19165">
        <v>33</v>
      </c>
      <c r="D19165">
        <v>16</v>
      </c>
      <c r="E19165">
        <v>2445</v>
      </c>
    </row>
    <row r="19166" spans="1:5">
      <c r="A19166" t="s">
        <v>51</v>
      </c>
      <c r="B19166">
        <v>2017</v>
      </c>
      <c r="C19166">
        <v>33</v>
      </c>
      <c r="D19166">
        <v>10</v>
      </c>
      <c r="E19166">
        <v>3709</v>
      </c>
    </row>
    <row r="19167" spans="1:5">
      <c r="A19167" t="s">
        <v>52</v>
      </c>
      <c r="B19167">
        <v>2017</v>
      </c>
      <c r="C19167">
        <v>33</v>
      </c>
      <c r="D19167">
        <v>24</v>
      </c>
      <c r="E19167">
        <v>5200</v>
      </c>
    </row>
    <row r="19168" spans="1:5">
      <c r="A19168" t="s">
        <v>53</v>
      </c>
      <c r="B19168">
        <v>2017</v>
      </c>
      <c r="C19168">
        <v>33</v>
      </c>
      <c r="D19168">
        <v>41</v>
      </c>
      <c r="E19168">
        <v>5948</v>
      </c>
    </row>
    <row r="19169" spans="1:5">
      <c r="A19169" t="s">
        <v>54</v>
      </c>
      <c r="B19169">
        <v>2017</v>
      </c>
      <c r="C19169">
        <v>33</v>
      </c>
      <c r="D19169">
        <v>80</v>
      </c>
      <c r="E19169">
        <v>18665</v>
      </c>
    </row>
    <row r="19170" spans="1:5">
      <c r="A19170" t="s">
        <v>55</v>
      </c>
      <c r="B19170">
        <v>2017</v>
      </c>
      <c r="C19170">
        <v>33</v>
      </c>
      <c r="D19170">
        <v>25</v>
      </c>
      <c r="E19170">
        <v>14969</v>
      </c>
    </row>
    <row r="19171" spans="1:5">
      <c r="A19171" t="s">
        <v>56</v>
      </c>
      <c r="B19171">
        <v>2017</v>
      </c>
      <c r="C19171">
        <v>33</v>
      </c>
      <c r="D19171">
        <v>5</v>
      </c>
      <c r="E19171">
        <v>1115</v>
      </c>
    </row>
    <row r="19172" spans="1:5">
      <c r="A19172" t="s">
        <v>57</v>
      </c>
      <c r="B19172">
        <v>2017</v>
      </c>
      <c r="C19172">
        <v>33</v>
      </c>
      <c r="D19172">
        <v>93</v>
      </c>
      <c r="E19172">
        <v>62326</v>
      </c>
    </row>
    <row r="19173" spans="1:5">
      <c r="A19173" t="s">
        <v>58</v>
      </c>
      <c r="B19173">
        <v>2017</v>
      </c>
      <c r="C19173">
        <v>33</v>
      </c>
      <c r="D19173">
        <v>34</v>
      </c>
      <c r="E19173">
        <v>3102</v>
      </c>
    </row>
    <row r="19174" spans="1:5">
      <c r="A19174" t="s">
        <v>59</v>
      </c>
      <c r="B19174">
        <v>2017</v>
      </c>
      <c r="C19174">
        <v>33</v>
      </c>
      <c r="D19174">
        <v>22</v>
      </c>
      <c r="E19174">
        <v>7848</v>
      </c>
    </row>
    <row r="19175" spans="1:5">
      <c r="A19175" t="s">
        <v>60</v>
      </c>
      <c r="B19175">
        <v>2017</v>
      </c>
      <c r="C19175">
        <v>33</v>
      </c>
      <c r="D19175">
        <v>14</v>
      </c>
      <c r="E19175">
        <v>594</v>
      </c>
    </row>
    <row r="19176" spans="1:5">
      <c r="A19176" t="s">
        <v>61</v>
      </c>
      <c r="B19176">
        <v>2017</v>
      </c>
      <c r="C19176">
        <v>33</v>
      </c>
      <c r="D19176">
        <v>13</v>
      </c>
      <c r="E19176">
        <v>2710</v>
      </c>
    </row>
    <row r="19177" spans="1:5">
      <c r="A19177" t="s">
        <v>64</v>
      </c>
      <c r="B19177">
        <v>2017</v>
      </c>
      <c r="C19177">
        <v>33</v>
      </c>
      <c r="D19177">
        <v>6</v>
      </c>
      <c r="E19177">
        <v>2651</v>
      </c>
    </row>
    <row r="19178" spans="1:5">
      <c r="A19178" t="s">
        <v>63</v>
      </c>
      <c r="B19178">
        <v>2017</v>
      </c>
      <c r="C19178">
        <v>33</v>
      </c>
      <c r="D19178">
        <v>2</v>
      </c>
      <c r="E19178">
        <v>608</v>
      </c>
    </row>
    <row r="19179" spans="1:5">
      <c r="A19179" t="s">
        <v>62</v>
      </c>
      <c r="B19179">
        <v>2017</v>
      </c>
      <c r="C19179">
        <v>33</v>
      </c>
      <c r="D19179">
        <v>70</v>
      </c>
      <c r="E19179">
        <v>87967</v>
      </c>
    </row>
    <row r="19180" spans="1:5">
      <c r="A19180" t="s">
        <v>6</v>
      </c>
      <c r="B19180">
        <v>2017</v>
      </c>
      <c r="C19180">
        <v>34</v>
      </c>
      <c r="D19180">
        <v>13</v>
      </c>
      <c r="E19180">
        <v>4662</v>
      </c>
    </row>
    <row r="19181" spans="1:5">
      <c r="A19181" t="s">
        <v>12</v>
      </c>
      <c r="B19181">
        <v>2017</v>
      </c>
      <c r="C19181">
        <v>34</v>
      </c>
      <c r="D19181">
        <v>5</v>
      </c>
      <c r="E19181">
        <v>1464</v>
      </c>
    </row>
    <row r="19182" spans="1:5">
      <c r="A19182" t="s">
        <v>13</v>
      </c>
      <c r="B19182">
        <v>2017</v>
      </c>
      <c r="C19182">
        <v>34</v>
      </c>
      <c r="D19182">
        <v>44</v>
      </c>
      <c r="E19182">
        <v>20199</v>
      </c>
    </row>
    <row r="19183" spans="1:5">
      <c r="A19183" t="s">
        <v>14</v>
      </c>
      <c r="B19183">
        <v>2017</v>
      </c>
      <c r="C19183">
        <v>34</v>
      </c>
      <c r="D19183">
        <v>6</v>
      </c>
      <c r="E19183">
        <v>2296</v>
      </c>
    </row>
    <row r="19184" spans="1:5">
      <c r="A19184" t="s">
        <v>15</v>
      </c>
      <c r="B19184">
        <v>2017</v>
      </c>
      <c r="C19184">
        <v>34</v>
      </c>
      <c r="D19184">
        <v>70</v>
      </c>
      <c r="E19184">
        <v>38581</v>
      </c>
    </row>
    <row r="19185" spans="1:5">
      <c r="A19185" t="s">
        <v>16</v>
      </c>
      <c r="B19185">
        <v>2017</v>
      </c>
      <c r="C19185">
        <v>34</v>
      </c>
      <c r="D19185">
        <v>6</v>
      </c>
      <c r="E19185">
        <v>3410</v>
      </c>
    </row>
    <row r="19186" spans="1:5">
      <c r="A19186" t="s">
        <v>17</v>
      </c>
      <c r="B19186">
        <v>2017</v>
      </c>
      <c r="C19186">
        <v>34</v>
      </c>
      <c r="D19186">
        <v>2</v>
      </c>
      <c r="E19186">
        <v>171</v>
      </c>
    </row>
    <row r="19187" spans="1:5">
      <c r="A19187" t="s">
        <v>18</v>
      </c>
      <c r="B19187">
        <v>2017</v>
      </c>
      <c r="C19187">
        <v>34</v>
      </c>
      <c r="D19187">
        <v>12</v>
      </c>
      <c r="E19187">
        <v>2624</v>
      </c>
    </row>
    <row r="19188" spans="1:5">
      <c r="A19188" t="s">
        <v>19</v>
      </c>
      <c r="B19188">
        <v>2017</v>
      </c>
      <c r="C19188">
        <v>34</v>
      </c>
      <c r="D19188">
        <v>2</v>
      </c>
      <c r="E19188">
        <v>2658</v>
      </c>
    </row>
    <row r="19189" spans="1:5">
      <c r="A19189" t="s">
        <v>20</v>
      </c>
      <c r="B19189">
        <v>2017</v>
      </c>
      <c r="C19189">
        <v>34</v>
      </c>
      <c r="D19189">
        <v>0</v>
      </c>
      <c r="E19189">
        <v>0</v>
      </c>
    </row>
    <row r="19190" spans="1:5">
      <c r="A19190" t="s">
        <v>21</v>
      </c>
      <c r="B19190">
        <v>2017</v>
      </c>
      <c r="C19190">
        <v>34</v>
      </c>
      <c r="D19190">
        <v>49</v>
      </c>
      <c r="E19190">
        <v>50653</v>
      </c>
    </row>
    <row r="19191" spans="1:5">
      <c r="A19191" t="s">
        <v>22</v>
      </c>
      <c r="B19191">
        <v>2017</v>
      </c>
      <c r="C19191">
        <v>34</v>
      </c>
      <c r="D19191">
        <v>14</v>
      </c>
      <c r="E19191">
        <v>1556</v>
      </c>
    </row>
    <row r="19192" spans="1:5">
      <c r="A19192" t="s">
        <v>23</v>
      </c>
      <c r="B19192">
        <v>2017</v>
      </c>
      <c r="C19192">
        <v>34</v>
      </c>
      <c r="D19192">
        <v>1</v>
      </c>
      <c r="E19192">
        <v>71</v>
      </c>
    </row>
    <row r="19193" spans="1:5">
      <c r="A19193" t="s">
        <v>24</v>
      </c>
      <c r="B19193">
        <v>2017</v>
      </c>
      <c r="C19193">
        <v>34</v>
      </c>
      <c r="D19193">
        <v>54</v>
      </c>
      <c r="E19193">
        <v>36584</v>
      </c>
    </row>
    <row r="19194" spans="1:5">
      <c r="A19194" t="s">
        <v>25</v>
      </c>
      <c r="B19194">
        <v>2017</v>
      </c>
      <c r="C19194">
        <v>34</v>
      </c>
      <c r="D19194">
        <v>15</v>
      </c>
      <c r="E19194">
        <v>3970</v>
      </c>
    </row>
    <row r="19195" spans="1:5">
      <c r="A19195" t="s">
        <v>26</v>
      </c>
      <c r="B19195">
        <v>2017</v>
      </c>
      <c r="C19195">
        <v>34</v>
      </c>
      <c r="D19195">
        <v>5</v>
      </c>
      <c r="E19195">
        <v>1939</v>
      </c>
    </row>
    <row r="19196" spans="1:5">
      <c r="A19196" t="s">
        <v>27</v>
      </c>
      <c r="B19196">
        <v>2017</v>
      </c>
      <c r="C19196">
        <v>34</v>
      </c>
      <c r="D19196">
        <v>11</v>
      </c>
      <c r="E19196">
        <v>3069</v>
      </c>
    </row>
    <row r="19197" spans="1:5">
      <c r="A19197" t="s">
        <v>28</v>
      </c>
      <c r="B19197">
        <v>2017</v>
      </c>
      <c r="C19197">
        <v>34</v>
      </c>
      <c r="D19197">
        <v>9</v>
      </c>
      <c r="E19197">
        <v>6692</v>
      </c>
    </row>
    <row r="19198" spans="1:5">
      <c r="A19198" t="s">
        <v>29</v>
      </c>
      <c r="B19198">
        <v>2017</v>
      </c>
      <c r="C19198">
        <v>34</v>
      </c>
      <c r="D19198">
        <v>92</v>
      </c>
      <c r="E19198">
        <v>53329</v>
      </c>
    </row>
    <row r="19199" spans="1:5">
      <c r="A19199" t="s">
        <v>30</v>
      </c>
      <c r="B19199">
        <v>2017</v>
      </c>
      <c r="C19199">
        <v>34</v>
      </c>
      <c r="D19199">
        <v>22</v>
      </c>
      <c r="E19199">
        <v>3379</v>
      </c>
    </row>
    <row r="19200" spans="1:5">
      <c r="A19200" t="s">
        <v>31</v>
      </c>
      <c r="B19200">
        <v>2017</v>
      </c>
      <c r="C19200">
        <v>34</v>
      </c>
      <c r="D19200">
        <v>27</v>
      </c>
      <c r="E19200">
        <v>3949</v>
      </c>
    </row>
    <row r="19201" spans="1:5">
      <c r="A19201" t="s">
        <v>32</v>
      </c>
      <c r="B19201">
        <v>2017</v>
      </c>
      <c r="C19201">
        <v>34</v>
      </c>
      <c r="D19201">
        <v>24</v>
      </c>
      <c r="E19201">
        <v>18834</v>
      </c>
    </row>
    <row r="19202" spans="1:5">
      <c r="A19202" t="s">
        <v>33</v>
      </c>
      <c r="B19202">
        <v>2017</v>
      </c>
      <c r="C19202">
        <v>34</v>
      </c>
      <c r="D19202">
        <v>53</v>
      </c>
      <c r="E19202">
        <v>14531</v>
      </c>
    </row>
    <row r="19203" spans="1:5">
      <c r="A19203" t="s">
        <v>34</v>
      </c>
      <c r="B19203">
        <v>2017</v>
      </c>
      <c r="C19203">
        <v>34</v>
      </c>
      <c r="D19203">
        <v>11</v>
      </c>
      <c r="E19203">
        <v>4480</v>
      </c>
    </row>
    <row r="19204" spans="1:5">
      <c r="A19204" t="s">
        <v>35</v>
      </c>
      <c r="B19204">
        <v>2017</v>
      </c>
      <c r="C19204">
        <v>34</v>
      </c>
      <c r="D19204">
        <v>44</v>
      </c>
      <c r="E19204">
        <v>18652</v>
      </c>
    </row>
    <row r="19205" spans="1:5">
      <c r="A19205" t="s">
        <v>36</v>
      </c>
      <c r="B19205">
        <v>2017</v>
      </c>
      <c r="C19205">
        <v>34</v>
      </c>
      <c r="D19205">
        <v>16</v>
      </c>
      <c r="E19205">
        <v>3154</v>
      </c>
    </row>
    <row r="19206" spans="1:5">
      <c r="A19206" t="s">
        <v>37</v>
      </c>
      <c r="B19206">
        <v>2017</v>
      </c>
      <c r="C19206">
        <v>34</v>
      </c>
      <c r="D19206">
        <v>4</v>
      </c>
      <c r="E19206">
        <v>2164</v>
      </c>
    </row>
    <row r="19207" spans="1:5">
      <c r="A19207" t="s">
        <v>38</v>
      </c>
      <c r="B19207">
        <v>2017</v>
      </c>
      <c r="C19207">
        <v>34</v>
      </c>
      <c r="D19207">
        <v>8</v>
      </c>
      <c r="E19207">
        <v>1234</v>
      </c>
    </row>
    <row r="19208" spans="1:5">
      <c r="A19208" t="s">
        <v>39</v>
      </c>
      <c r="B19208">
        <v>2017</v>
      </c>
      <c r="C19208">
        <v>34</v>
      </c>
      <c r="D19208">
        <v>30</v>
      </c>
      <c r="E19208">
        <v>19051</v>
      </c>
    </row>
    <row r="19209" spans="1:5">
      <c r="A19209" t="s">
        <v>40</v>
      </c>
      <c r="B19209">
        <v>2017</v>
      </c>
      <c r="C19209">
        <v>34</v>
      </c>
      <c r="D19209">
        <v>14</v>
      </c>
      <c r="E19209">
        <v>1624</v>
      </c>
    </row>
    <row r="19210" spans="1:5">
      <c r="A19210" t="s">
        <v>41</v>
      </c>
      <c r="B19210">
        <v>2017</v>
      </c>
      <c r="C19210">
        <v>34</v>
      </c>
      <c r="D19210">
        <v>29</v>
      </c>
      <c r="E19210">
        <v>14237</v>
      </c>
    </row>
    <row r="19211" spans="1:5">
      <c r="A19211" t="s">
        <v>42</v>
      </c>
      <c r="B19211">
        <v>2017</v>
      </c>
      <c r="C19211">
        <v>34</v>
      </c>
      <c r="D19211">
        <v>17</v>
      </c>
      <c r="E19211">
        <v>6737</v>
      </c>
    </row>
    <row r="19212" spans="1:5">
      <c r="A19212" t="s">
        <v>43</v>
      </c>
      <c r="B19212">
        <v>2017</v>
      </c>
      <c r="C19212">
        <v>34</v>
      </c>
      <c r="D19212">
        <v>41</v>
      </c>
      <c r="E19212">
        <v>9566</v>
      </c>
    </row>
    <row r="19213" spans="1:5">
      <c r="A19213" t="s">
        <v>44</v>
      </c>
      <c r="B19213">
        <v>2017</v>
      </c>
      <c r="C19213">
        <v>34</v>
      </c>
      <c r="D19213">
        <v>19</v>
      </c>
      <c r="E19213">
        <v>4865</v>
      </c>
    </row>
    <row r="19214" spans="1:5">
      <c r="A19214" t="s">
        <v>45</v>
      </c>
      <c r="B19214">
        <v>2017</v>
      </c>
      <c r="C19214">
        <v>34</v>
      </c>
      <c r="D19214">
        <v>1</v>
      </c>
      <c r="E19214">
        <v>118</v>
      </c>
    </row>
    <row r="19215" spans="1:5">
      <c r="A19215" t="s">
        <v>46</v>
      </c>
      <c r="B19215">
        <v>2017</v>
      </c>
      <c r="C19215">
        <v>34</v>
      </c>
      <c r="D19215">
        <v>37</v>
      </c>
      <c r="E19215">
        <v>10274</v>
      </c>
    </row>
    <row r="19216" spans="1:5">
      <c r="A19216" t="s">
        <v>47</v>
      </c>
      <c r="B19216">
        <v>2017</v>
      </c>
      <c r="C19216">
        <v>34</v>
      </c>
      <c r="D19216">
        <v>14</v>
      </c>
      <c r="E19216">
        <v>2613</v>
      </c>
    </row>
    <row r="19217" spans="1:5">
      <c r="A19217" t="s">
        <v>48</v>
      </c>
      <c r="B19217">
        <v>2017</v>
      </c>
      <c r="C19217">
        <v>34</v>
      </c>
      <c r="D19217">
        <v>6</v>
      </c>
      <c r="E19217">
        <v>2316</v>
      </c>
    </row>
    <row r="19218" spans="1:5">
      <c r="A19218" t="s">
        <v>49</v>
      </c>
      <c r="B19218">
        <v>2017</v>
      </c>
      <c r="C19218">
        <v>34</v>
      </c>
      <c r="D19218">
        <v>47</v>
      </c>
      <c r="E19218">
        <v>10888</v>
      </c>
    </row>
    <row r="19219" spans="1:5">
      <c r="A19219" t="s">
        <v>50</v>
      </c>
      <c r="B19219">
        <v>2017</v>
      </c>
      <c r="C19219">
        <v>34</v>
      </c>
      <c r="D19219">
        <v>15</v>
      </c>
      <c r="E19219">
        <v>2401</v>
      </c>
    </row>
    <row r="19220" spans="1:5">
      <c r="A19220" t="s">
        <v>51</v>
      </c>
      <c r="B19220">
        <v>2017</v>
      </c>
      <c r="C19220">
        <v>34</v>
      </c>
      <c r="D19220">
        <v>10</v>
      </c>
      <c r="E19220">
        <v>4115</v>
      </c>
    </row>
    <row r="19221" spans="1:5">
      <c r="A19221" t="s">
        <v>52</v>
      </c>
      <c r="B19221">
        <v>2017</v>
      </c>
      <c r="C19221">
        <v>34</v>
      </c>
      <c r="D19221">
        <v>24</v>
      </c>
      <c r="E19221">
        <v>5106</v>
      </c>
    </row>
    <row r="19222" spans="1:5">
      <c r="A19222" t="s">
        <v>53</v>
      </c>
      <c r="B19222">
        <v>2017</v>
      </c>
      <c r="C19222">
        <v>34</v>
      </c>
      <c r="D19222">
        <v>47</v>
      </c>
      <c r="E19222">
        <v>7781</v>
      </c>
    </row>
    <row r="19223" spans="1:5">
      <c r="A19223" t="s">
        <v>54</v>
      </c>
      <c r="B19223">
        <v>2017</v>
      </c>
      <c r="C19223">
        <v>34</v>
      </c>
      <c r="D19223">
        <v>77</v>
      </c>
      <c r="E19223">
        <v>18354</v>
      </c>
    </row>
    <row r="19224" spans="1:5">
      <c r="A19224" t="s">
        <v>55</v>
      </c>
      <c r="B19224">
        <v>2017</v>
      </c>
      <c r="C19224">
        <v>34</v>
      </c>
      <c r="D19224">
        <v>26</v>
      </c>
      <c r="E19224">
        <v>14909</v>
      </c>
    </row>
    <row r="19225" spans="1:5">
      <c r="A19225" t="s">
        <v>56</v>
      </c>
      <c r="B19225">
        <v>2017</v>
      </c>
      <c r="C19225">
        <v>34</v>
      </c>
      <c r="D19225">
        <v>5</v>
      </c>
      <c r="E19225">
        <v>1119</v>
      </c>
    </row>
    <row r="19226" spans="1:5">
      <c r="A19226" t="s">
        <v>57</v>
      </c>
      <c r="B19226">
        <v>2017</v>
      </c>
      <c r="C19226">
        <v>34</v>
      </c>
      <c r="D19226">
        <v>98</v>
      </c>
      <c r="E19226">
        <v>68347</v>
      </c>
    </row>
    <row r="19227" spans="1:5">
      <c r="A19227" t="s">
        <v>58</v>
      </c>
      <c r="B19227">
        <v>2017</v>
      </c>
      <c r="C19227">
        <v>34</v>
      </c>
      <c r="D19227">
        <v>24</v>
      </c>
      <c r="E19227">
        <v>3400</v>
      </c>
    </row>
    <row r="19228" spans="1:5">
      <c r="A19228" t="s">
        <v>59</v>
      </c>
      <c r="B19228">
        <v>2017</v>
      </c>
      <c r="C19228">
        <v>34</v>
      </c>
      <c r="D19228">
        <v>22</v>
      </c>
      <c r="E19228">
        <v>8364</v>
      </c>
    </row>
    <row r="19229" spans="1:5">
      <c r="A19229" t="s">
        <v>60</v>
      </c>
      <c r="B19229">
        <v>2017</v>
      </c>
      <c r="C19229">
        <v>34</v>
      </c>
      <c r="D19229">
        <v>20</v>
      </c>
      <c r="E19229">
        <v>2562</v>
      </c>
    </row>
    <row r="19230" spans="1:5">
      <c r="A19230" t="s">
        <v>61</v>
      </c>
      <c r="B19230">
        <v>2017</v>
      </c>
      <c r="C19230">
        <v>34</v>
      </c>
      <c r="D19230">
        <v>14</v>
      </c>
      <c r="E19230">
        <v>2620</v>
      </c>
    </row>
    <row r="19231" spans="1:5">
      <c r="A19231" t="s">
        <v>64</v>
      </c>
      <c r="B19231">
        <v>2017</v>
      </c>
      <c r="C19231">
        <v>34</v>
      </c>
      <c r="D19231">
        <v>6</v>
      </c>
      <c r="E19231">
        <v>2893</v>
      </c>
    </row>
    <row r="19232" spans="1:5">
      <c r="A19232" t="s">
        <v>63</v>
      </c>
      <c r="B19232">
        <v>2017</v>
      </c>
      <c r="C19232">
        <v>34</v>
      </c>
      <c r="D19232">
        <v>2</v>
      </c>
      <c r="E19232">
        <v>606</v>
      </c>
    </row>
    <row r="19233" spans="1:5">
      <c r="A19233" t="s">
        <v>62</v>
      </c>
      <c r="B19233">
        <v>2017</v>
      </c>
      <c r="C19233">
        <v>34</v>
      </c>
      <c r="D19233">
        <v>69</v>
      </c>
      <c r="E19233">
        <v>89847</v>
      </c>
    </row>
    <row r="19234" spans="1:5">
      <c r="A19234" t="s">
        <v>6</v>
      </c>
      <c r="B19234">
        <v>2017</v>
      </c>
      <c r="C19234">
        <v>35</v>
      </c>
      <c r="D19234">
        <v>11</v>
      </c>
      <c r="E19234">
        <v>4725</v>
      </c>
    </row>
    <row r="19235" spans="1:5">
      <c r="A19235" t="s">
        <v>12</v>
      </c>
      <c r="B19235">
        <v>2017</v>
      </c>
      <c r="C19235">
        <v>35</v>
      </c>
      <c r="D19235">
        <v>5</v>
      </c>
      <c r="E19235">
        <v>1445</v>
      </c>
    </row>
    <row r="19236" spans="1:5">
      <c r="A19236" t="s">
        <v>13</v>
      </c>
      <c r="B19236">
        <v>2017</v>
      </c>
      <c r="C19236">
        <v>35</v>
      </c>
      <c r="D19236">
        <v>43</v>
      </c>
      <c r="E19236">
        <v>19953</v>
      </c>
    </row>
    <row r="19237" spans="1:5">
      <c r="A19237" t="s">
        <v>14</v>
      </c>
      <c r="B19237">
        <v>2017</v>
      </c>
      <c r="C19237">
        <v>35</v>
      </c>
      <c r="D19237">
        <v>6</v>
      </c>
      <c r="E19237">
        <v>2533</v>
      </c>
    </row>
    <row r="19238" spans="1:5">
      <c r="A19238" t="s">
        <v>15</v>
      </c>
      <c r="B19238">
        <v>2017</v>
      </c>
      <c r="C19238">
        <v>35</v>
      </c>
      <c r="D19238">
        <v>72</v>
      </c>
      <c r="E19238">
        <v>42205</v>
      </c>
    </row>
    <row r="19239" spans="1:5">
      <c r="A19239" t="s">
        <v>16</v>
      </c>
      <c r="B19239">
        <v>2017</v>
      </c>
      <c r="C19239">
        <v>35</v>
      </c>
      <c r="D19239">
        <v>6</v>
      </c>
      <c r="E19239">
        <v>3532</v>
      </c>
    </row>
    <row r="19240" spans="1:5">
      <c r="A19240" t="s">
        <v>17</v>
      </c>
      <c r="B19240">
        <v>2017</v>
      </c>
      <c r="C19240">
        <v>35</v>
      </c>
      <c r="D19240">
        <v>3</v>
      </c>
      <c r="E19240">
        <v>1253</v>
      </c>
    </row>
    <row r="19241" spans="1:5">
      <c r="A19241" t="s">
        <v>18</v>
      </c>
      <c r="B19241">
        <v>2017</v>
      </c>
      <c r="C19241">
        <v>35</v>
      </c>
      <c r="D19241">
        <v>12</v>
      </c>
      <c r="E19241">
        <v>2711</v>
      </c>
    </row>
    <row r="19242" spans="1:5">
      <c r="A19242" t="s">
        <v>19</v>
      </c>
      <c r="B19242">
        <v>2017</v>
      </c>
      <c r="C19242">
        <v>35</v>
      </c>
      <c r="D19242">
        <v>2</v>
      </c>
      <c r="E19242">
        <v>3029</v>
      </c>
    </row>
    <row r="19243" spans="1:5">
      <c r="A19243" t="s">
        <v>20</v>
      </c>
      <c r="B19243">
        <v>2017</v>
      </c>
      <c r="C19243">
        <v>35</v>
      </c>
      <c r="D19243">
        <v>0</v>
      </c>
      <c r="E19243">
        <v>0</v>
      </c>
    </row>
    <row r="19244" spans="1:5">
      <c r="A19244" t="s">
        <v>21</v>
      </c>
      <c r="B19244">
        <v>2017</v>
      </c>
      <c r="C19244">
        <v>35</v>
      </c>
      <c r="D19244">
        <v>49</v>
      </c>
      <c r="E19244">
        <v>50802</v>
      </c>
    </row>
    <row r="19245" spans="1:5">
      <c r="A19245" t="s">
        <v>22</v>
      </c>
      <c r="B19245">
        <v>2017</v>
      </c>
      <c r="C19245">
        <v>35</v>
      </c>
      <c r="D19245">
        <v>14</v>
      </c>
      <c r="E19245">
        <v>1234</v>
      </c>
    </row>
    <row r="19246" spans="1:5">
      <c r="A19246" t="s">
        <v>23</v>
      </c>
      <c r="B19246">
        <v>2017</v>
      </c>
      <c r="C19246">
        <v>35</v>
      </c>
      <c r="D19246">
        <v>1</v>
      </c>
      <c r="E19246">
        <v>104</v>
      </c>
    </row>
    <row r="19247" spans="1:5">
      <c r="A19247" t="s">
        <v>24</v>
      </c>
      <c r="B19247">
        <v>2017</v>
      </c>
      <c r="C19247">
        <v>35</v>
      </c>
      <c r="D19247">
        <v>53</v>
      </c>
      <c r="E19247">
        <v>38072</v>
      </c>
    </row>
    <row r="19248" spans="1:5">
      <c r="A19248" t="s">
        <v>25</v>
      </c>
      <c r="B19248">
        <v>2017</v>
      </c>
      <c r="C19248">
        <v>35</v>
      </c>
      <c r="D19248">
        <v>17</v>
      </c>
      <c r="E19248">
        <v>4312</v>
      </c>
    </row>
    <row r="19249" spans="1:5">
      <c r="A19249" t="s">
        <v>26</v>
      </c>
      <c r="B19249">
        <v>2017</v>
      </c>
      <c r="C19249">
        <v>35</v>
      </c>
      <c r="D19249">
        <v>5</v>
      </c>
      <c r="E19249">
        <v>2042</v>
      </c>
    </row>
    <row r="19250" spans="1:5">
      <c r="A19250" t="s">
        <v>27</v>
      </c>
      <c r="B19250">
        <v>2017</v>
      </c>
      <c r="C19250">
        <v>35</v>
      </c>
      <c r="D19250">
        <v>9</v>
      </c>
      <c r="E19250">
        <v>2886</v>
      </c>
    </row>
    <row r="19251" spans="1:5">
      <c r="A19251" t="s">
        <v>28</v>
      </c>
      <c r="B19251">
        <v>2017</v>
      </c>
      <c r="C19251">
        <v>35</v>
      </c>
      <c r="D19251">
        <v>9</v>
      </c>
      <c r="E19251">
        <v>7249</v>
      </c>
    </row>
    <row r="19252" spans="1:5">
      <c r="A19252" t="s">
        <v>29</v>
      </c>
      <c r="B19252">
        <v>2017</v>
      </c>
      <c r="C19252">
        <v>35</v>
      </c>
      <c r="D19252">
        <v>90</v>
      </c>
      <c r="E19252">
        <v>50273</v>
      </c>
    </row>
    <row r="19253" spans="1:5">
      <c r="A19253" t="s">
        <v>30</v>
      </c>
      <c r="B19253">
        <v>2017</v>
      </c>
      <c r="C19253">
        <v>35</v>
      </c>
      <c r="D19253">
        <v>23</v>
      </c>
      <c r="E19253">
        <v>3499</v>
      </c>
    </row>
    <row r="19254" spans="1:5">
      <c r="A19254" t="s">
        <v>31</v>
      </c>
      <c r="B19254">
        <v>2017</v>
      </c>
      <c r="C19254">
        <v>35</v>
      </c>
      <c r="D19254">
        <v>27</v>
      </c>
      <c r="E19254">
        <v>4047</v>
      </c>
    </row>
    <row r="19255" spans="1:5">
      <c r="A19255" t="s">
        <v>32</v>
      </c>
      <c r="B19255">
        <v>2017</v>
      </c>
      <c r="C19255">
        <v>35</v>
      </c>
      <c r="D19255">
        <v>22</v>
      </c>
      <c r="E19255">
        <v>17463</v>
      </c>
    </row>
    <row r="19256" spans="1:5">
      <c r="A19256" t="s">
        <v>33</v>
      </c>
      <c r="B19256">
        <v>2017</v>
      </c>
      <c r="C19256">
        <v>35</v>
      </c>
      <c r="D19256">
        <v>58</v>
      </c>
      <c r="E19256">
        <v>14448</v>
      </c>
    </row>
    <row r="19257" spans="1:5">
      <c r="A19257" t="s">
        <v>34</v>
      </c>
      <c r="B19257">
        <v>2017</v>
      </c>
      <c r="C19257">
        <v>35</v>
      </c>
      <c r="D19257">
        <v>13</v>
      </c>
      <c r="E19257">
        <v>4814</v>
      </c>
    </row>
    <row r="19258" spans="1:5">
      <c r="A19258" t="s">
        <v>35</v>
      </c>
      <c r="B19258">
        <v>2017</v>
      </c>
      <c r="C19258">
        <v>35</v>
      </c>
      <c r="D19258">
        <v>41</v>
      </c>
      <c r="E19258">
        <v>15467</v>
      </c>
    </row>
    <row r="19259" spans="1:5">
      <c r="A19259" t="s">
        <v>36</v>
      </c>
      <c r="B19259">
        <v>2017</v>
      </c>
      <c r="C19259">
        <v>35</v>
      </c>
      <c r="D19259">
        <v>16</v>
      </c>
      <c r="E19259">
        <v>3231</v>
      </c>
    </row>
    <row r="19260" spans="1:5">
      <c r="A19260" t="s">
        <v>37</v>
      </c>
      <c r="B19260">
        <v>2017</v>
      </c>
      <c r="C19260">
        <v>35</v>
      </c>
      <c r="D19260">
        <v>4</v>
      </c>
      <c r="E19260">
        <v>2529</v>
      </c>
    </row>
    <row r="19261" spans="1:5">
      <c r="A19261" t="s">
        <v>38</v>
      </c>
      <c r="B19261">
        <v>2017</v>
      </c>
      <c r="C19261">
        <v>35</v>
      </c>
      <c r="D19261">
        <v>7</v>
      </c>
      <c r="E19261">
        <v>1334</v>
      </c>
    </row>
    <row r="19262" spans="1:5">
      <c r="A19262" t="s">
        <v>39</v>
      </c>
      <c r="B19262">
        <v>2017</v>
      </c>
      <c r="C19262">
        <v>35</v>
      </c>
      <c r="D19262">
        <v>30</v>
      </c>
      <c r="E19262">
        <v>17287</v>
      </c>
    </row>
    <row r="19263" spans="1:5">
      <c r="A19263" t="s">
        <v>40</v>
      </c>
      <c r="B19263">
        <v>2017</v>
      </c>
      <c r="C19263">
        <v>35</v>
      </c>
      <c r="D19263">
        <v>14</v>
      </c>
      <c r="E19263">
        <v>2089</v>
      </c>
    </row>
    <row r="19264" spans="1:5">
      <c r="A19264" t="s">
        <v>41</v>
      </c>
      <c r="B19264">
        <v>2017</v>
      </c>
      <c r="C19264">
        <v>35</v>
      </c>
      <c r="D19264">
        <v>29</v>
      </c>
      <c r="E19264">
        <v>14738</v>
      </c>
    </row>
    <row r="19265" spans="1:5">
      <c r="A19265" t="s">
        <v>42</v>
      </c>
      <c r="B19265">
        <v>2017</v>
      </c>
      <c r="C19265">
        <v>35</v>
      </c>
      <c r="D19265">
        <v>15</v>
      </c>
      <c r="E19265">
        <v>6090</v>
      </c>
    </row>
    <row r="19266" spans="1:5">
      <c r="A19266" t="s">
        <v>43</v>
      </c>
      <c r="B19266">
        <v>2017</v>
      </c>
      <c r="C19266">
        <v>35</v>
      </c>
      <c r="D19266">
        <v>40</v>
      </c>
      <c r="E19266">
        <v>10428</v>
      </c>
    </row>
    <row r="19267" spans="1:5">
      <c r="A19267" t="s">
        <v>44</v>
      </c>
      <c r="B19267">
        <v>2017</v>
      </c>
      <c r="C19267">
        <v>35</v>
      </c>
      <c r="D19267">
        <v>17</v>
      </c>
      <c r="E19267">
        <v>4951</v>
      </c>
    </row>
    <row r="19268" spans="1:5">
      <c r="A19268" t="s">
        <v>45</v>
      </c>
      <c r="B19268">
        <v>2017</v>
      </c>
      <c r="C19268">
        <v>35</v>
      </c>
      <c r="D19268">
        <v>1</v>
      </c>
      <c r="E19268">
        <v>121</v>
      </c>
    </row>
    <row r="19269" spans="1:5">
      <c r="A19269" t="s">
        <v>46</v>
      </c>
      <c r="B19269">
        <v>2017</v>
      </c>
      <c r="C19269">
        <v>35</v>
      </c>
      <c r="D19269">
        <v>36</v>
      </c>
      <c r="E19269">
        <v>11418</v>
      </c>
    </row>
    <row r="19270" spans="1:5">
      <c r="A19270" t="s">
        <v>47</v>
      </c>
      <c r="B19270">
        <v>2017</v>
      </c>
      <c r="C19270">
        <v>35</v>
      </c>
      <c r="D19270">
        <v>15</v>
      </c>
      <c r="E19270">
        <v>3635</v>
      </c>
    </row>
    <row r="19271" spans="1:5">
      <c r="A19271" t="s">
        <v>48</v>
      </c>
      <c r="B19271">
        <v>2017</v>
      </c>
      <c r="C19271">
        <v>35</v>
      </c>
      <c r="D19271">
        <v>6</v>
      </c>
      <c r="E19271">
        <v>2489</v>
      </c>
    </row>
    <row r="19272" spans="1:5">
      <c r="A19272" t="s">
        <v>49</v>
      </c>
      <c r="B19272">
        <v>2017</v>
      </c>
      <c r="C19272">
        <v>35</v>
      </c>
      <c r="D19272">
        <v>47</v>
      </c>
      <c r="E19272">
        <v>10310</v>
      </c>
    </row>
    <row r="19273" spans="1:5">
      <c r="A19273" t="s">
        <v>50</v>
      </c>
      <c r="B19273">
        <v>2017</v>
      </c>
      <c r="C19273">
        <v>35</v>
      </c>
      <c r="D19273">
        <v>15</v>
      </c>
      <c r="E19273">
        <v>2989</v>
      </c>
    </row>
    <row r="19274" spans="1:5">
      <c r="A19274" t="s">
        <v>51</v>
      </c>
      <c r="B19274">
        <v>2017</v>
      </c>
      <c r="C19274">
        <v>35</v>
      </c>
      <c r="D19274">
        <v>10</v>
      </c>
      <c r="E19274">
        <v>4326</v>
      </c>
    </row>
    <row r="19275" spans="1:5">
      <c r="A19275" t="s">
        <v>52</v>
      </c>
      <c r="B19275">
        <v>2017</v>
      </c>
      <c r="C19275">
        <v>35</v>
      </c>
      <c r="D19275">
        <v>25</v>
      </c>
      <c r="E19275">
        <v>5156</v>
      </c>
    </row>
    <row r="19276" spans="1:5">
      <c r="A19276" t="s">
        <v>53</v>
      </c>
      <c r="B19276">
        <v>2017</v>
      </c>
      <c r="C19276">
        <v>35</v>
      </c>
      <c r="D19276">
        <v>45</v>
      </c>
      <c r="E19276">
        <v>8847</v>
      </c>
    </row>
    <row r="19277" spans="1:5">
      <c r="A19277" t="s">
        <v>54</v>
      </c>
      <c r="B19277">
        <v>2017</v>
      </c>
      <c r="C19277">
        <v>35</v>
      </c>
      <c r="D19277">
        <v>76</v>
      </c>
      <c r="E19277">
        <v>17467</v>
      </c>
    </row>
    <row r="19278" spans="1:5">
      <c r="A19278" t="s">
        <v>55</v>
      </c>
      <c r="B19278">
        <v>2017</v>
      </c>
      <c r="C19278">
        <v>35</v>
      </c>
      <c r="D19278">
        <v>27</v>
      </c>
      <c r="E19278">
        <v>15635</v>
      </c>
    </row>
    <row r="19279" spans="1:5">
      <c r="A19279" t="s">
        <v>56</v>
      </c>
      <c r="B19279">
        <v>2017</v>
      </c>
      <c r="C19279">
        <v>35</v>
      </c>
      <c r="D19279">
        <v>5</v>
      </c>
      <c r="E19279">
        <v>1073</v>
      </c>
    </row>
    <row r="19280" spans="1:5">
      <c r="A19280" t="s">
        <v>57</v>
      </c>
      <c r="B19280">
        <v>2017</v>
      </c>
      <c r="C19280">
        <v>35</v>
      </c>
      <c r="D19280">
        <v>97</v>
      </c>
      <c r="E19280">
        <v>66757</v>
      </c>
    </row>
    <row r="19281" spans="1:5">
      <c r="A19281" t="s">
        <v>58</v>
      </c>
      <c r="B19281">
        <v>2017</v>
      </c>
      <c r="C19281">
        <v>35</v>
      </c>
      <c r="D19281">
        <v>27</v>
      </c>
      <c r="E19281">
        <v>7313</v>
      </c>
    </row>
    <row r="19282" spans="1:5">
      <c r="A19282" t="s">
        <v>59</v>
      </c>
      <c r="B19282">
        <v>2017</v>
      </c>
      <c r="C19282">
        <v>35</v>
      </c>
      <c r="D19282">
        <v>23</v>
      </c>
      <c r="E19282">
        <v>9062</v>
      </c>
    </row>
    <row r="19283" spans="1:5">
      <c r="A19283" t="s">
        <v>60</v>
      </c>
      <c r="B19283">
        <v>2017</v>
      </c>
      <c r="C19283">
        <v>35</v>
      </c>
      <c r="D19283">
        <v>20</v>
      </c>
      <c r="E19283">
        <v>2956</v>
      </c>
    </row>
    <row r="19284" spans="1:5">
      <c r="A19284" t="s">
        <v>61</v>
      </c>
      <c r="B19284">
        <v>2017</v>
      </c>
      <c r="C19284">
        <v>35</v>
      </c>
      <c r="D19284">
        <v>13</v>
      </c>
      <c r="E19284">
        <v>2621</v>
      </c>
    </row>
    <row r="19285" spans="1:5">
      <c r="A19285" t="s">
        <v>64</v>
      </c>
      <c r="B19285">
        <v>2017</v>
      </c>
      <c r="C19285">
        <v>35</v>
      </c>
      <c r="D19285">
        <v>5</v>
      </c>
      <c r="E19285">
        <v>2563</v>
      </c>
    </row>
    <row r="19286" spans="1:5">
      <c r="A19286" t="s">
        <v>63</v>
      </c>
      <c r="B19286">
        <v>2017</v>
      </c>
      <c r="C19286">
        <v>35</v>
      </c>
      <c r="D19286">
        <v>2</v>
      </c>
      <c r="E19286">
        <v>647</v>
      </c>
    </row>
    <row r="19287" spans="1:5">
      <c r="A19287" t="s">
        <v>62</v>
      </c>
      <c r="B19287">
        <v>2017</v>
      </c>
      <c r="C19287">
        <v>35</v>
      </c>
      <c r="D19287">
        <v>67</v>
      </c>
      <c r="E19287">
        <v>88958</v>
      </c>
    </row>
    <row r="19288" spans="1:5">
      <c r="A19288" t="s">
        <v>6</v>
      </c>
      <c r="B19288">
        <v>2017</v>
      </c>
      <c r="C19288">
        <v>36</v>
      </c>
      <c r="D19288">
        <v>16</v>
      </c>
      <c r="E19288">
        <v>5084</v>
      </c>
    </row>
    <row r="19289" spans="1:5">
      <c r="A19289" t="s">
        <v>12</v>
      </c>
      <c r="B19289">
        <v>2017</v>
      </c>
      <c r="C19289">
        <v>36</v>
      </c>
      <c r="D19289">
        <v>5</v>
      </c>
      <c r="E19289">
        <v>1437</v>
      </c>
    </row>
    <row r="19290" spans="1:5">
      <c r="A19290" t="s">
        <v>13</v>
      </c>
      <c r="B19290">
        <v>2017</v>
      </c>
      <c r="C19290">
        <v>36</v>
      </c>
      <c r="D19290">
        <v>37</v>
      </c>
      <c r="E19290">
        <v>14632</v>
      </c>
    </row>
    <row r="19291" spans="1:5">
      <c r="A19291" t="s">
        <v>14</v>
      </c>
      <c r="B19291">
        <v>2017</v>
      </c>
      <c r="C19291">
        <v>36</v>
      </c>
      <c r="D19291">
        <v>6</v>
      </c>
      <c r="E19291">
        <v>2331</v>
      </c>
    </row>
    <row r="19292" spans="1:5">
      <c r="A19292" t="s">
        <v>15</v>
      </c>
      <c r="B19292">
        <v>2017</v>
      </c>
      <c r="C19292">
        <v>36</v>
      </c>
      <c r="D19292">
        <v>74</v>
      </c>
      <c r="E19292">
        <v>38255</v>
      </c>
    </row>
    <row r="19293" spans="1:5">
      <c r="A19293" t="s">
        <v>16</v>
      </c>
      <c r="B19293">
        <v>2017</v>
      </c>
      <c r="C19293">
        <v>36</v>
      </c>
      <c r="D19293">
        <v>6</v>
      </c>
      <c r="E19293">
        <v>3021</v>
      </c>
    </row>
    <row r="19294" spans="1:5">
      <c r="A19294" t="s">
        <v>17</v>
      </c>
      <c r="B19294">
        <v>2017</v>
      </c>
      <c r="C19294">
        <v>36</v>
      </c>
      <c r="D19294">
        <v>3</v>
      </c>
      <c r="E19294">
        <v>1202</v>
      </c>
    </row>
    <row r="19295" spans="1:5">
      <c r="A19295" t="s">
        <v>18</v>
      </c>
      <c r="B19295">
        <v>2017</v>
      </c>
      <c r="C19295">
        <v>36</v>
      </c>
      <c r="D19295">
        <v>12</v>
      </c>
      <c r="E19295">
        <v>2025</v>
      </c>
    </row>
    <row r="19296" spans="1:5">
      <c r="A19296" t="s">
        <v>19</v>
      </c>
      <c r="B19296">
        <v>2017</v>
      </c>
      <c r="C19296">
        <v>36</v>
      </c>
      <c r="D19296">
        <v>2</v>
      </c>
      <c r="E19296">
        <v>2675</v>
      </c>
    </row>
    <row r="19297" spans="1:5">
      <c r="A19297" t="s">
        <v>20</v>
      </c>
      <c r="B19297">
        <v>2017</v>
      </c>
      <c r="C19297">
        <v>36</v>
      </c>
      <c r="D19297">
        <v>0</v>
      </c>
      <c r="E19297">
        <v>0</v>
      </c>
    </row>
    <row r="19298" spans="1:5">
      <c r="A19298" t="s">
        <v>21</v>
      </c>
      <c r="B19298">
        <v>2017</v>
      </c>
      <c r="C19298">
        <v>36</v>
      </c>
      <c r="D19298">
        <v>49</v>
      </c>
      <c r="E19298">
        <v>50099</v>
      </c>
    </row>
    <row r="19299" spans="1:5">
      <c r="A19299" t="s">
        <v>22</v>
      </c>
      <c r="B19299">
        <v>2017</v>
      </c>
      <c r="C19299">
        <v>36</v>
      </c>
      <c r="D19299">
        <v>14</v>
      </c>
      <c r="E19299">
        <v>1075</v>
      </c>
    </row>
    <row r="19300" spans="1:5">
      <c r="A19300" t="s">
        <v>23</v>
      </c>
      <c r="B19300">
        <v>2017</v>
      </c>
      <c r="C19300">
        <v>36</v>
      </c>
      <c r="D19300">
        <v>1</v>
      </c>
      <c r="E19300">
        <v>84</v>
      </c>
    </row>
    <row r="19301" spans="1:5">
      <c r="A19301" t="s">
        <v>24</v>
      </c>
      <c r="B19301">
        <v>2017</v>
      </c>
      <c r="C19301">
        <v>36</v>
      </c>
      <c r="D19301">
        <v>55</v>
      </c>
      <c r="E19301">
        <v>35752</v>
      </c>
    </row>
    <row r="19302" spans="1:5">
      <c r="A19302" t="s">
        <v>25</v>
      </c>
      <c r="B19302">
        <v>2017</v>
      </c>
      <c r="C19302">
        <v>36</v>
      </c>
      <c r="D19302">
        <v>17</v>
      </c>
      <c r="E19302">
        <v>3809</v>
      </c>
    </row>
    <row r="19303" spans="1:5">
      <c r="A19303" t="s">
        <v>26</v>
      </c>
      <c r="B19303">
        <v>2017</v>
      </c>
      <c r="C19303">
        <v>36</v>
      </c>
      <c r="D19303">
        <v>5</v>
      </c>
      <c r="E19303">
        <v>1714</v>
      </c>
    </row>
    <row r="19304" spans="1:5">
      <c r="A19304" t="s">
        <v>27</v>
      </c>
      <c r="B19304">
        <v>2017</v>
      </c>
      <c r="C19304">
        <v>36</v>
      </c>
      <c r="D19304">
        <v>9</v>
      </c>
      <c r="E19304">
        <v>2607</v>
      </c>
    </row>
    <row r="19305" spans="1:5">
      <c r="A19305" t="s">
        <v>28</v>
      </c>
      <c r="B19305">
        <v>2017</v>
      </c>
      <c r="C19305">
        <v>36</v>
      </c>
      <c r="D19305">
        <v>8</v>
      </c>
      <c r="E19305">
        <v>6432</v>
      </c>
    </row>
    <row r="19306" spans="1:5">
      <c r="A19306" t="s">
        <v>29</v>
      </c>
      <c r="B19306">
        <v>2017</v>
      </c>
      <c r="C19306">
        <v>36</v>
      </c>
      <c r="D19306">
        <v>90</v>
      </c>
      <c r="E19306">
        <v>54284</v>
      </c>
    </row>
    <row r="19307" spans="1:5">
      <c r="A19307" t="s">
        <v>30</v>
      </c>
      <c r="B19307">
        <v>2017</v>
      </c>
      <c r="C19307">
        <v>36</v>
      </c>
      <c r="D19307">
        <v>23</v>
      </c>
      <c r="E19307">
        <v>3135</v>
      </c>
    </row>
    <row r="19308" spans="1:5">
      <c r="A19308" t="s">
        <v>31</v>
      </c>
      <c r="B19308">
        <v>2017</v>
      </c>
      <c r="C19308">
        <v>36</v>
      </c>
      <c r="D19308">
        <v>27</v>
      </c>
      <c r="E19308">
        <v>3845</v>
      </c>
    </row>
    <row r="19309" spans="1:5">
      <c r="A19309" t="s">
        <v>32</v>
      </c>
      <c r="B19309">
        <v>2017</v>
      </c>
      <c r="C19309">
        <v>36</v>
      </c>
      <c r="D19309">
        <v>24</v>
      </c>
      <c r="E19309">
        <v>17292</v>
      </c>
    </row>
    <row r="19310" spans="1:5">
      <c r="A19310" t="s">
        <v>33</v>
      </c>
      <c r="B19310">
        <v>2017</v>
      </c>
      <c r="C19310">
        <v>36</v>
      </c>
      <c r="D19310">
        <v>57</v>
      </c>
      <c r="E19310">
        <v>15060</v>
      </c>
    </row>
    <row r="19311" spans="1:5">
      <c r="A19311" t="s">
        <v>34</v>
      </c>
      <c r="B19311">
        <v>2017</v>
      </c>
      <c r="C19311">
        <v>36</v>
      </c>
      <c r="D19311">
        <v>7</v>
      </c>
      <c r="E19311">
        <v>1585</v>
      </c>
    </row>
    <row r="19312" spans="1:5">
      <c r="A19312" t="s">
        <v>35</v>
      </c>
      <c r="B19312">
        <v>2017</v>
      </c>
      <c r="C19312">
        <v>36</v>
      </c>
      <c r="D19312">
        <v>45</v>
      </c>
      <c r="E19312">
        <v>17266</v>
      </c>
    </row>
    <row r="19313" spans="1:5">
      <c r="A19313" t="s">
        <v>36</v>
      </c>
      <c r="B19313">
        <v>2017</v>
      </c>
      <c r="C19313">
        <v>36</v>
      </c>
      <c r="D19313">
        <v>16</v>
      </c>
      <c r="E19313">
        <v>3096</v>
      </c>
    </row>
    <row r="19314" spans="1:5">
      <c r="A19314" t="s">
        <v>37</v>
      </c>
      <c r="B19314">
        <v>2017</v>
      </c>
      <c r="C19314">
        <v>36</v>
      </c>
      <c r="D19314">
        <v>4</v>
      </c>
      <c r="E19314">
        <v>2085</v>
      </c>
    </row>
    <row r="19315" spans="1:5">
      <c r="A19315" t="s">
        <v>38</v>
      </c>
      <c r="B19315">
        <v>2017</v>
      </c>
      <c r="C19315">
        <v>36</v>
      </c>
      <c r="D19315">
        <v>6</v>
      </c>
      <c r="E19315">
        <v>617</v>
      </c>
    </row>
    <row r="19316" spans="1:5">
      <c r="A19316" t="s">
        <v>39</v>
      </c>
      <c r="B19316">
        <v>2017</v>
      </c>
      <c r="C19316">
        <v>36</v>
      </c>
      <c r="D19316">
        <v>29</v>
      </c>
      <c r="E19316">
        <v>15303</v>
      </c>
    </row>
    <row r="19317" spans="1:5">
      <c r="A19317" t="s">
        <v>40</v>
      </c>
      <c r="B19317">
        <v>2017</v>
      </c>
      <c r="C19317">
        <v>36</v>
      </c>
      <c r="D19317">
        <v>13</v>
      </c>
      <c r="E19317">
        <v>1769</v>
      </c>
    </row>
    <row r="19318" spans="1:5">
      <c r="A19318" t="s">
        <v>41</v>
      </c>
      <c r="B19318">
        <v>2017</v>
      </c>
      <c r="C19318">
        <v>36</v>
      </c>
      <c r="D19318">
        <v>29</v>
      </c>
      <c r="E19318">
        <v>14574</v>
      </c>
    </row>
    <row r="19319" spans="1:5">
      <c r="A19319" t="s">
        <v>42</v>
      </c>
      <c r="B19319">
        <v>2017</v>
      </c>
      <c r="C19319">
        <v>36</v>
      </c>
      <c r="D19319">
        <v>14</v>
      </c>
      <c r="E19319">
        <v>5882</v>
      </c>
    </row>
    <row r="19320" spans="1:5">
      <c r="A19320" t="s">
        <v>43</v>
      </c>
      <c r="B19320">
        <v>2017</v>
      </c>
      <c r="C19320">
        <v>36</v>
      </c>
      <c r="D19320">
        <v>41</v>
      </c>
      <c r="E19320">
        <v>8471</v>
      </c>
    </row>
    <row r="19321" spans="1:5">
      <c r="A19321" t="s">
        <v>44</v>
      </c>
      <c r="B19321">
        <v>2017</v>
      </c>
      <c r="C19321">
        <v>36</v>
      </c>
      <c r="D19321">
        <v>18</v>
      </c>
      <c r="E19321">
        <v>4459</v>
      </c>
    </row>
    <row r="19322" spans="1:5">
      <c r="A19322" t="s">
        <v>45</v>
      </c>
      <c r="B19322">
        <v>2017</v>
      </c>
      <c r="C19322">
        <v>36</v>
      </c>
      <c r="D19322">
        <v>1</v>
      </c>
      <c r="E19322">
        <v>106</v>
      </c>
    </row>
    <row r="19323" spans="1:5">
      <c r="A19323" t="s">
        <v>46</v>
      </c>
      <c r="B19323">
        <v>2017</v>
      </c>
      <c r="C19323">
        <v>36</v>
      </c>
      <c r="D19323">
        <v>36</v>
      </c>
      <c r="E19323">
        <v>9507</v>
      </c>
    </row>
    <row r="19324" spans="1:5">
      <c r="A19324" t="s">
        <v>47</v>
      </c>
      <c r="B19324">
        <v>2017</v>
      </c>
      <c r="C19324">
        <v>36</v>
      </c>
      <c r="D19324">
        <v>15</v>
      </c>
      <c r="E19324">
        <v>3776</v>
      </c>
    </row>
    <row r="19325" spans="1:5">
      <c r="A19325" t="s">
        <v>48</v>
      </c>
      <c r="B19325">
        <v>2017</v>
      </c>
      <c r="C19325">
        <v>36</v>
      </c>
      <c r="D19325">
        <v>5</v>
      </c>
      <c r="E19325">
        <v>1752</v>
      </c>
    </row>
    <row r="19326" spans="1:5">
      <c r="A19326" t="s">
        <v>49</v>
      </c>
      <c r="B19326">
        <v>2017</v>
      </c>
      <c r="C19326">
        <v>36</v>
      </c>
      <c r="D19326">
        <v>48</v>
      </c>
      <c r="E19326">
        <v>11574</v>
      </c>
    </row>
    <row r="19327" spans="1:5">
      <c r="A19327" t="s">
        <v>50</v>
      </c>
      <c r="B19327">
        <v>2017</v>
      </c>
      <c r="C19327">
        <v>36</v>
      </c>
      <c r="D19327">
        <v>16</v>
      </c>
      <c r="E19327">
        <v>3343</v>
      </c>
    </row>
    <row r="19328" spans="1:5">
      <c r="A19328" t="s">
        <v>51</v>
      </c>
      <c r="B19328">
        <v>2017</v>
      </c>
      <c r="C19328">
        <v>36</v>
      </c>
      <c r="D19328">
        <v>10</v>
      </c>
      <c r="E19328">
        <v>3973</v>
      </c>
    </row>
    <row r="19329" spans="1:5">
      <c r="A19329" t="s">
        <v>52</v>
      </c>
      <c r="B19329">
        <v>2017</v>
      </c>
      <c r="C19329">
        <v>36</v>
      </c>
      <c r="D19329">
        <v>25</v>
      </c>
      <c r="E19329">
        <v>4427</v>
      </c>
    </row>
    <row r="19330" spans="1:5">
      <c r="A19330" t="s">
        <v>53</v>
      </c>
      <c r="B19330">
        <v>2017</v>
      </c>
      <c r="C19330">
        <v>36</v>
      </c>
      <c r="D19330">
        <v>50</v>
      </c>
      <c r="E19330">
        <v>8988</v>
      </c>
    </row>
    <row r="19331" spans="1:5">
      <c r="A19331" t="s">
        <v>54</v>
      </c>
      <c r="B19331">
        <v>2017</v>
      </c>
      <c r="C19331">
        <v>36</v>
      </c>
      <c r="D19331">
        <v>75</v>
      </c>
      <c r="E19331">
        <v>18375</v>
      </c>
    </row>
    <row r="19332" spans="1:5">
      <c r="A19332" t="s">
        <v>55</v>
      </c>
      <c r="B19332">
        <v>2017</v>
      </c>
      <c r="C19332">
        <v>36</v>
      </c>
      <c r="D19332">
        <v>27</v>
      </c>
      <c r="E19332">
        <v>14579</v>
      </c>
    </row>
    <row r="19333" spans="1:5">
      <c r="A19333" t="s">
        <v>56</v>
      </c>
      <c r="B19333">
        <v>2017</v>
      </c>
      <c r="C19333">
        <v>36</v>
      </c>
      <c r="D19333">
        <v>5</v>
      </c>
      <c r="E19333">
        <v>1047</v>
      </c>
    </row>
    <row r="19334" spans="1:5">
      <c r="A19334" t="s">
        <v>57</v>
      </c>
      <c r="B19334">
        <v>2017</v>
      </c>
      <c r="C19334">
        <v>36</v>
      </c>
      <c r="D19334">
        <v>108</v>
      </c>
      <c r="E19334">
        <v>74652</v>
      </c>
    </row>
    <row r="19335" spans="1:5">
      <c r="A19335" t="s">
        <v>58</v>
      </c>
      <c r="B19335">
        <v>2017</v>
      </c>
      <c r="C19335">
        <v>36</v>
      </c>
      <c r="D19335">
        <v>27</v>
      </c>
      <c r="E19335">
        <v>7120</v>
      </c>
    </row>
    <row r="19336" spans="1:5">
      <c r="A19336" t="s">
        <v>59</v>
      </c>
      <c r="B19336">
        <v>2017</v>
      </c>
      <c r="C19336">
        <v>36</v>
      </c>
      <c r="D19336">
        <v>22</v>
      </c>
      <c r="E19336">
        <v>7690</v>
      </c>
    </row>
    <row r="19337" spans="1:5">
      <c r="A19337" t="s">
        <v>60</v>
      </c>
      <c r="B19337">
        <v>2017</v>
      </c>
      <c r="C19337">
        <v>36</v>
      </c>
      <c r="D19337">
        <v>19</v>
      </c>
      <c r="E19337">
        <v>2935</v>
      </c>
    </row>
    <row r="19338" spans="1:5">
      <c r="A19338" t="s">
        <v>61</v>
      </c>
      <c r="B19338">
        <v>2017</v>
      </c>
      <c r="C19338">
        <v>36</v>
      </c>
      <c r="D19338">
        <v>13</v>
      </c>
      <c r="E19338">
        <v>2312</v>
      </c>
    </row>
    <row r="19339" spans="1:5">
      <c r="A19339" t="s">
        <v>64</v>
      </c>
      <c r="B19339">
        <v>2017</v>
      </c>
      <c r="C19339">
        <v>36</v>
      </c>
      <c r="D19339">
        <v>4</v>
      </c>
      <c r="E19339">
        <v>2078</v>
      </c>
    </row>
    <row r="19340" spans="1:5">
      <c r="A19340" t="s">
        <v>63</v>
      </c>
      <c r="B19340">
        <v>2017</v>
      </c>
      <c r="C19340">
        <v>36</v>
      </c>
      <c r="D19340">
        <v>2</v>
      </c>
      <c r="E19340">
        <v>625</v>
      </c>
    </row>
    <row r="19341" spans="1:5">
      <c r="A19341" t="s">
        <v>62</v>
      </c>
      <c r="B19341">
        <v>2017</v>
      </c>
      <c r="C19341">
        <v>36</v>
      </c>
      <c r="D19341">
        <v>67</v>
      </c>
      <c r="E19341">
        <v>90185</v>
      </c>
    </row>
    <row r="19342" spans="1:5">
      <c r="A19342" t="s">
        <v>6</v>
      </c>
      <c r="B19342">
        <v>2017</v>
      </c>
      <c r="C19342">
        <v>37</v>
      </c>
      <c r="D19342">
        <v>14</v>
      </c>
      <c r="E19342">
        <v>4249</v>
      </c>
    </row>
    <row r="19343" spans="1:5">
      <c r="A19343" t="s">
        <v>12</v>
      </c>
      <c r="B19343">
        <v>2017</v>
      </c>
      <c r="C19343">
        <v>37</v>
      </c>
      <c r="D19343">
        <v>5</v>
      </c>
      <c r="E19343">
        <v>1456</v>
      </c>
    </row>
    <row r="19344" spans="1:5">
      <c r="A19344" t="s">
        <v>13</v>
      </c>
      <c r="B19344">
        <v>2017</v>
      </c>
      <c r="C19344">
        <v>37</v>
      </c>
      <c r="D19344">
        <v>42</v>
      </c>
      <c r="E19344">
        <v>15627</v>
      </c>
    </row>
    <row r="19345" spans="1:5">
      <c r="A19345" t="s">
        <v>14</v>
      </c>
      <c r="B19345">
        <v>2017</v>
      </c>
      <c r="C19345">
        <v>37</v>
      </c>
      <c r="D19345">
        <v>7</v>
      </c>
      <c r="E19345">
        <v>2701</v>
      </c>
    </row>
    <row r="19346" spans="1:5">
      <c r="A19346" t="s">
        <v>15</v>
      </c>
      <c r="B19346">
        <v>2017</v>
      </c>
      <c r="C19346">
        <v>37</v>
      </c>
      <c r="D19346">
        <v>78</v>
      </c>
      <c r="E19346">
        <v>42146</v>
      </c>
    </row>
    <row r="19347" spans="1:5">
      <c r="A19347" t="s">
        <v>16</v>
      </c>
      <c r="B19347">
        <v>2017</v>
      </c>
      <c r="C19347">
        <v>37</v>
      </c>
      <c r="D19347">
        <v>42</v>
      </c>
      <c r="E19347">
        <v>43898</v>
      </c>
    </row>
    <row r="19348" spans="1:5">
      <c r="A19348" t="s">
        <v>17</v>
      </c>
      <c r="B19348">
        <v>2017</v>
      </c>
      <c r="C19348">
        <v>37</v>
      </c>
      <c r="D19348">
        <v>4</v>
      </c>
      <c r="E19348">
        <v>1909</v>
      </c>
    </row>
    <row r="19349" spans="1:5">
      <c r="A19349" t="s">
        <v>18</v>
      </c>
      <c r="B19349">
        <v>2017</v>
      </c>
      <c r="C19349">
        <v>37</v>
      </c>
      <c r="D19349">
        <v>12</v>
      </c>
      <c r="E19349">
        <v>2734</v>
      </c>
    </row>
    <row r="19350" spans="1:5">
      <c r="A19350" t="s">
        <v>19</v>
      </c>
      <c r="B19350">
        <v>2017</v>
      </c>
      <c r="C19350">
        <v>37</v>
      </c>
      <c r="D19350">
        <v>2</v>
      </c>
      <c r="E19350">
        <v>3426</v>
      </c>
    </row>
    <row r="19351" spans="1:5">
      <c r="A19351" t="s">
        <v>20</v>
      </c>
      <c r="B19351">
        <v>2017</v>
      </c>
      <c r="C19351">
        <v>37</v>
      </c>
      <c r="D19351">
        <v>0</v>
      </c>
      <c r="E19351">
        <v>0</v>
      </c>
    </row>
    <row r="19352" spans="1:5">
      <c r="A19352" t="s">
        <v>21</v>
      </c>
      <c r="B19352">
        <v>2017</v>
      </c>
      <c r="C19352">
        <v>37</v>
      </c>
      <c r="D19352">
        <v>50</v>
      </c>
      <c r="E19352">
        <v>46263</v>
      </c>
    </row>
    <row r="19353" spans="1:5">
      <c r="A19353" t="s">
        <v>22</v>
      </c>
      <c r="B19353">
        <v>2017</v>
      </c>
      <c r="C19353">
        <v>37</v>
      </c>
      <c r="D19353">
        <v>16</v>
      </c>
      <c r="E19353">
        <v>1603</v>
      </c>
    </row>
    <row r="19354" spans="1:5">
      <c r="A19354" t="s">
        <v>23</v>
      </c>
      <c r="B19354">
        <v>2017</v>
      </c>
      <c r="C19354">
        <v>37</v>
      </c>
      <c r="D19354">
        <v>1</v>
      </c>
      <c r="E19354">
        <v>264</v>
      </c>
    </row>
    <row r="19355" spans="1:5">
      <c r="A19355" t="s">
        <v>24</v>
      </c>
      <c r="B19355">
        <v>2017</v>
      </c>
      <c r="C19355">
        <v>37</v>
      </c>
      <c r="D19355">
        <v>56</v>
      </c>
      <c r="E19355">
        <v>39552</v>
      </c>
    </row>
    <row r="19356" spans="1:5">
      <c r="A19356" t="s">
        <v>25</v>
      </c>
      <c r="B19356">
        <v>2017</v>
      </c>
      <c r="C19356">
        <v>37</v>
      </c>
      <c r="D19356">
        <v>16</v>
      </c>
      <c r="E19356">
        <v>3723</v>
      </c>
    </row>
    <row r="19357" spans="1:5">
      <c r="A19357" t="s">
        <v>26</v>
      </c>
      <c r="B19357">
        <v>2017</v>
      </c>
      <c r="C19357">
        <v>37</v>
      </c>
      <c r="D19357">
        <v>5</v>
      </c>
      <c r="E19357">
        <v>2308</v>
      </c>
    </row>
    <row r="19358" spans="1:5">
      <c r="A19358" t="s">
        <v>27</v>
      </c>
      <c r="B19358">
        <v>2017</v>
      </c>
      <c r="C19358">
        <v>37</v>
      </c>
      <c r="D19358">
        <v>8</v>
      </c>
      <c r="E19358">
        <v>2728</v>
      </c>
    </row>
    <row r="19359" spans="1:5">
      <c r="A19359" t="s">
        <v>28</v>
      </c>
      <c r="B19359">
        <v>2017</v>
      </c>
      <c r="C19359">
        <v>37</v>
      </c>
      <c r="D19359">
        <v>9</v>
      </c>
      <c r="E19359">
        <v>7324</v>
      </c>
    </row>
    <row r="19360" spans="1:5">
      <c r="A19360" t="s">
        <v>29</v>
      </c>
      <c r="B19360">
        <v>2017</v>
      </c>
      <c r="C19360">
        <v>37</v>
      </c>
      <c r="D19360">
        <v>90</v>
      </c>
      <c r="E19360">
        <v>53138</v>
      </c>
    </row>
    <row r="19361" spans="1:5">
      <c r="A19361" t="s">
        <v>30</v>
      </c>
      <c r="B19361">
        <v>2017</v>
      </c>
      <c r="C19361">
        <v>37</v>
      </c>
      <c r="D19361">
        <v>23</v>
      </c>
      <c r="E19361">
        <v>3695</v>
      </c>
    </row>
    <row r="19362" spans="1:5">
      <c r="A19362" t="s">
        <v>31</v>
      </c>
      <c r="B19362">
        <v>2017</v>
      </c>
      <c r="C19362">
        <v>37</v>
      </c>
      <c r="D19362">
        <v>28</v>
      </c>
      <c r="E19362">
        <v>5518</v>
      </c>
    </row>
    <row r="19363" spans="1:5">
      <c r="A19363" t="s">
        <v>32</v>
      </c>
      <c r="B19363">
        <v>2017</v>
      </c>
      <c r="C19363">
        <v>37</v>
      </c>
      <c r="D19363">
        <v>24</v>
      </c>
      <c r="E19363">
        <v>20531</v>
      </c>
    </row>
    <row r="19364" spans="1:5">
      <c r="A19364" t="s">
        <v>33</v>
      </c>
      <c r="B19364">
        <v>2017</v>
      </c>
      <c r="C19364">
        <v>37</v>
      </c>
      <c r="D19364">
        <v>58</v>
      </c>
      <c r="E19364">
        <v>19049</v>
      </c>
    </row>
    <row r="19365" spans="1:5">
      <c r="A19365" t="s">
        <v>34</v>
      </c>
      <c r="B19365">
        <v>2017</v>
      </c>
      <c r="C19365">
        <v>37</v>
      </c>
      <c r="D19365">
        <v>16</v>
      </c>
      <c r="E19365">
        <v>6283</v>
      </c>
    </row>
    <row r="19366" spans="1:5">
      <c r="A19366" t="s">
        <v>35</v>
      </c>
      <c r="B19366">
        <v>2017</v>
      </c>
      <c r="C19366">
        <v>37</v>
      </c>
      <c r="D19366">
        <v>43</v>
      </c>
      <c r="E19366">
        <v>18542</v>
      </c>
    </row>
    <row r="19367" spans="1:5">
      <c r="A19367" t="s">
        <v>36</v>
      </c>
      <c r="B19367">
        <v>2017</v>
      </c>
      <c r="C19367">
        <v>37</v>
      </c>
      <c r="D19367">
        <v>16</v>
      </c>
      <c r="E19367">
        <v>3638</v>
      </c>
    </row>
    <row r="19368" spans="1:5">
      <c r="A19368" t="s">
        <v>37</v>
      </c>
      <c r="B19368">
        <v>2017</v>
      </c>
      <c r="C19368">
        <v>37</v>
      </c>
      <c r="D19368">
        <v>3</v>
      </c>
      <c r="E19368">
        <v>2227</v>
      </c>
    </row>
    <row r="19369" spans="1:5">
      <c r="A19369" t="s">
        <v>38</v>
      </c>
      <c r="B19369">
        <v>2017</v>
      </c>
      <c r="C19369">
        <v>37</v>
      </c>
      <c r="D19369">
        <v>7</v>
      </c>
      <c r="E19369">
        <v>1418</v>
      </c>
    </row>
    <row r="19370" spans="1:5">
      <c r="A19370" t="s">
        <v>39</v>
      </c>
      <c r="B19370">
        <v>2017</v>
      </c>
      <c r="C19370">
        <v>37</v>
      </c>
      <c r="D19370">
        <v>29</v>
      </c>
      <c r="E19370">
        <v>17003</v>
      </c>
    </row>
    <row r="19371" spans="1:5">
      <c r="A19371" t="s">
        <v>40</v>
      </c>
      <c r="B19371">
        <v>2017</v>
      </c>
      <c r="C19371">
        <v>37</v>
      </c>
      <c r="D19371">
        <v>13</v>
      </c>
      <c r="E19371">
        <v>2082</v>
      </c>
    </row>
    <row r="19372" spans="1:5">
      <c r="A19372" t="s">
        <v>41</v>
      </c>
      <c r="B19372">
        <v>2017</v>
      </c>
      <c r="C19372">
        <v>37</v>
      </c>
      <c r="D19372">
        <v>40</v>
      </c>
      <c r="E19372">
        <v>26050</v>
      </c>
    </row>
    <row r="19373" spans="1:5">
      <c r="A19373" t="s">
        <v>42</v>
      </c>
      <c r="B19373">
        <v>2017</v>
      </c>
      <c r="C19373">
        <v>37</v>
      </c>
      <c r="D19373">
        <v>16</v>
      </c>
      <c r="E19373">
        <v>6451</v>
      </c>
    </row>
    <row r="19374" spans="1:5">
      <c r="A19374" t="s">
        <v>43</v>
      </c>
      <c r="B19374">
        <v>2017</v>
      </c>
      <c r="C19374">
        <v>37</v>
      </c>
      <c r="D19374">
        <v>40</v>
      </c>
      <c r="E19374">
        <v>9727</v>
      </c>
    </row>
    <row r="19375" spans="1:5">
      <c r="A19375" t="s">
        <v>44</v>
      </c>
      <c r="B19375">
        <v>2017</v>
      </c>
      <c r="C19375">
        <v>37</v>
      </c>
      <c r="D19375">
        <v>19</v>
      </c>
      <c r="E19375">
        <v>5498</v>
      </c>
    </row>
    <row r="19376" spans="1:5">
      <c r="A19376" t="s">
        <v>45</v>
      </c>
      <c r="B19376">
        <v>2017</v>
      </c>
      <c r="C19376">
        <v>37</v>
      </c>
      <c r="D19376">
        <v>1</v>
      </c>
      <c r="E19376">
        <v>128</v>
      </c>
    </row>
    <row r="19377" spans="1:5">
      <c r="A19377" t="s">
        <v>46</v>
      </c>
      <c r="B19377">
        <v>2017</v>
      </c>
      <c r="C19377">
        <v>37</v>
      </c>
      <c r="D19377">
        <v>36</v>
      </c>
      <c r="E19377">
        <v>11295</v>
      </c>
    </row>
    <row r="19378" spans="1:5">
      <c r="A19378" t="s">
        <v>47</v>
      </c>
      <c r="B19378">
        <v>2017</v>
      </c>
      <c r="C19378">
        <v>37</v>
      </c>
      <c r="D19378">
        <v>16</v>
      </c>
      <c r="E19378">
        <v>3838</v>
      </c>
    </row>
    <row r="19379" spans="1:5">
      <c r="A19379" t="s">
        <v>48</v>
      </c>
      <c r="B19379">
        <v>2017</v>
      </c>
      <c r="C19379">
        <v>37</v>
      </c>
      <c r="D19379">
        <v>7</v>
      </c>
      <c r="E19379">
        <v>2858</v>
      </c>
    </row>
    <row r="19380" spans="1:5">
      <c r="A19380" t="s">
        <v>49</v>
      </c>
      <c r="B19380">
        <v>2017</v>
      </c>
      <c r="C19380">
        <v>37</v>
      </c>
      <c r="D19380">
        <v>46</v>
      </c>
      <c r="E19380">
        <v>13045</v>
      </c>
    </row>
    <row r="19381" spans="1:5">
      <c r="A19381" t="s">
        <v>50</v>
      </c>
      <c r="B19381">
        <v>2017</v>
      </c>
      <c r="C19381">
        <v>37</v>
      </c>
      <c r="D19381">
        <v>16</v>
      </c>
      <c r="E19381">
        <v>4598</v>
      </c>
    </row>
    <row r="19382" spans="1:5">
      <c r="A19382" t="s">
        <v>51</v>
      </c>
      <c r="B19382">
        <v>2017</v>
      </c>
      <c r="C19382">
        <v>37</v>
      </c>
      <c r="D19382">
        <v>9</v>
      </c>
      <c r="E19382">
        <v>3900</v>
      </c>
    </row>
    <row r="19383" spans="1:5">
      <c r="A19383" t="s">
        <v>52</v>
      </c>
      <c r="B19383">
        <v>2017</v>
      </c>
      <c r="C19383">
        <v>37</v>
      </c>
      <c r="D19383">
        <v>25</v>
      </c>
      <c r="E19383">
        <v>5096</v>
      </c>
    </row>
    <row r="19384" spans="1:5">
      <c r="A19384" t="s">
        <v>53</v>
      </c>
      <c r="B19384">
        <v>2017</v>
      </c>
      <c r="C19384">
        <v>37</v>
      </c>
      <c r="D19384">
        <v>47</v>
      </c>
      <c r="E19384">
        <v>9373</v>
      </c>
    </row>
    <row r="19385" spans="1:5">
      <c r="A19385" t="s">
        <v>54</v>
      </c>
      <c r="B19385">
        <v>2017</v>
      </c>
      <c r="C19385">
        <v>37</v>
      </c>
      <c r="D19385">
        <v>92</v>
      </c>
      <c r="E19385">
        <v>24631</v>
      </c>
    </row>
    <row r="19386" spans="1:5">
      <c r="A19386" t="s">
        <v>55</v>
      </c>
      <c r="B19386">
        <v>2017</v>
      </c>
      <c r="C19386">
        <v>37</v>
      </c>
      <c r="D19386">
        <v>31</v>
      </c>
      <c r="E19386">
        <v>12919</v>
      </c>
    </row>
    <row r="19387" spans="1:5">
      <c r="A19387" t="s">
        <v>56</v>
      </c>
      <c r="B19387">
        <v>2017</v>
      </c>
      <c r="C19387">
        <v>37</v>
      </c>
      <c r="D19387">
        <v>5</v>
      </c>
      <c r="E19387">
        <v>1164</v>
      </c>
    </row>
    <row r="19388" spans="1:5">
      <c r="A19388" t="s">
        <v>57</v>
      </c>
      <c r="B19388">
        <v>2017</v>
      </c>
      <c r="C19388">
        <v>37</v>
      </c>
      <c r="D19388">
        <v>117</v>
      </c>
      <c r="E19388">
        <v>82569</v>
      </c>
    </row>
    <row r="19389" spans="1:5">
      <c r="A19389" t="s">
        <v>58</v>
      </c>
      <c r="B19389">
        <v>2017</v>
      </c>
      <c r="C19389">
        <v>37</v>
      </c>
      <c r="D19389">
        <v>27</v>
      </c>
      <c r="E19389">
        <v>7148</v>
      </c>
    </row>
    <row r="19390" spans="1:5">
      <c r="A19390" t="s">
        <v>59</v>
      </c>
      <c r="B19390">
        <v>2017</v>
      </c>
      <c r="C19390">
        <v>37</v>
      </c>
      <c r="D19390">
        <v>23</v>
      </c>
      <c r="E19390">
        <v>8605</v>
      </c>
    </row>
    <row r="19391" spans="1:5">
      <c r="A19391" t="s">
        <v>60</v>
      </c>
      <c r="B19391">
        <v>2017</v>
      </c>
      <c r="C19391">
        <v>37</v>
      </c>
      <c r="D19391">
        <v>21</v>
      </c>
      <c r="E19391">
        <v>5867</v>
      </c>
    </row>
    <row r="19392" spans="1:5">
      <c r="A19392" t="s">
        <v>61</v>
      </c>
      <c r="B19392">
        <v>2017</v>
      </c>
      <c r="C19392">
        <v>37</v>
      </c>
      <c r="D19392">
        <v>13</v>
      </c>
      <c r="E19392">
        <v>2670</v>
      </c>
    </row>
    <row r="19393" spans="1:5">
      <c r="A19393" t="s">
        <v>64</v>
      </c>
      <c r="B19393">
        <v>2017</v>
      </c>
      <c r="C19393">
        <v>37</v>
      </c>
      <c r="D19393">
        <v>5</v>
      </c>
      <c r="E19393">
        <v>2561</v>
      </c>
    </row>
    <row r="19394" spans="1:5">
      <c r="A19394" t="s">
        <v>63</v>
      </c>
      <c r="B19394">
        <v>2017</v>
      </c>
      <c r="C19394">
        <v>37</v>
      </c>
      <c r="D19394">
        <v>2</v>
      </c>
      <c r="E19394">
        <v>736</v>
      </c>
    </row>
    <row r="19395" spans="1:5">
      <c r="A19395" t="s">
        <v>62</v>
      </c>
      <c r="B19395">
        <v>2017</v>
      </c>
      <c r="C19395">
        <v>37</v>
      </c>
      <c r="D19395">
        <v>67</v>
      </c>
      <c r="E19395">
        <v>98366</v>
      </c>
    </row>
    <row r="19396" spans="1:5">
      <c r="A19396" t="s">
        <v>6</v>
      </c>
      <c r="B19396">
        <v>2017</v>
      </c>
      <c r="C19396">
        <v>38</v>
      </c>
      <c r="D19396">
        <v>17</v>
      </c>
      <c r="E19396">
        <v>5179</v>
      </c>
    </row>
    <row r="19397" spans="1:5">
      <c r="A19397" t="s">
        <v>12</v>
      </c>
      <c r="B19397">
        <v>2017</v>
      </c>
      <c r="C19397">
        <v>38</v>
      </c>
      <c r="D19397">
        <v>5</v>
      </c>
      <c r="E19397">
        <v>1427</v>
      </c>
    </row>
    <row r="19398" spans="1:5">
      <c r="A19398" t="s">
        <v>13</v>
      </c>
      <c r="B19398">
        <v>2017</v>
      </c>
      <c r="C19398">
        <v>38</v>
      </c>
      <c r="D19398">
        <v>36</v>
      </c>
      <c r="E19398">
        <v>12616</v>
      </c>
    </row>
    <row r="19399" spans="1:5">
      <c r="A19399" t="s">
        <v>14</v>
      </c>
      <c r="B19399">
        <v>2017</v>
      </c>
      <c r="C19399">
        <v>38</v>
      </c>
      <c r="D19399">
        <v>7</v>
      </c>
      <c r="E19399">
        <v>2622</v>
      </c>
    </row>
    <row r="19400" spans="1:5">
      <c r="A19400" t="s">
        <v>15</v>
      </c>
      <c r="B19400">
        <v>2017</v>
      </c>
      <c r="C19400">
        <v>38</v>
      </c>
      <c r="D19400">
        <v>71</v>
      </c>
      <c r="E19400">
        <v>40827</v>
      </c>
    </row>
    <row r="19401" spans="1:5">
      <c r="A19401" t="s">
        <v>16</v>
      </c>
      <c r="B19401">
        <v>2017</v>
      </c>
      <c r="C19401">
        <v>38</v>
      </c>
      <c r="D19401">
        <v>42</v>
      </c>
      <c r="E19401">
        <v>23463</v>
      </c>
    </row>
    <row r="19402" spans="1:5">
      <c r="A19402" t="s">
        <v>17</v>
      </c>
      <c r="B19402">
        <v>2017</v>
      </c>
      <c r="C19402">
        <v>38</v>
      </c>
      <c r="D19402">
        <v>4</v>
      </c>
      <c r="E19402">
        <v>1730</v>
      </c>
    </row>
    <row r="19403" spans="1:5">
      <c r="A19403" t="s">
        <v>18</v>
      </c>
      <c r="B19403">
        <v>2017</v>
      </c>
      <c r="C19403">
        <v>38</v>
      </c>
      <c r="D19403">
        <v>12</v>
      </c>
      <c r="E19403">
        <v>2946</v>
      </c>
    </row>
    <row r="19404" spans="1:5">
      <c r="A19404" t="s">
        <v>19</v>
      </c>
      <c r="B19404">
        <v>2017</v>
      </c>
      <c r="C19404">
        <v>38</v>
      </c>
      <c r="D19404">
        <v>2</v>
      </c>
      <c r="E19404">
        <v>3064</v>
      </c>
    </row>
    <row r="19405" spans="1:5">
      <c r="A19405" t="s">
        <v>20</v>
      </c>
      <c r="B19405">
        <v>2017</v>
      </c>
      <c r="C19405">
        <v>38</v>
      </c>
      <c r="D19405">
        <v>0</v>
      </c>
      <c r="E19405">
        <v>0</v>
      </c>
    </row>
    <row r="19406" spans="1:5">
      <c r="A19406" t="s">
        <v>21</v>
      </c>
      <c r="B19406">
        <v>2017</v>
      </c>
      <c r="C19406">
        <v>38</v>
      </c>
      <c r="D19406">
        <v>48</v>
      </c>
      <c r="E19406">
        <v>49493</v>
      </c>
    </row>
    <row r="19407" spans="1:5">
      <c r="A19407" t="s">
        <v>22</v>
      </c>
      <c r="B19407">
        <v>2017</v>
      </c>
      <c r="C19407">
        <v>38</v>
      </c>
      <c r="D19407">
        <v>15</v>
      </c>
      <c r="E19407">
        <v>1499</v>
      </c>
    </row>
    <row r="19408" spans="1:5">
      <c r="A19408" t="s">
        <v>23</v>
      </c>
      <c r="B19408">
        <v>2017</v>
      </c>
      <c r="C19408">
        <v>38</v>
      </c>
      <c r="D19408">
        <v>1</v>
      </c>
      <c r="E19408">
        <v>298</v>
      </c>
    </row>
    <row r="19409" spans="1:5">
      <c r="A19409" t="s">
        <v>24</v>
      </c>
      <c r="B19409">
        <v>2017</v>
      </c>
      <c r="C19409">
        <v>38</v>
      </c>
      <c r="D19409">
        <v>57</v>
      </c>
      <c r="E19409">
        <v>39632</v>
      </c>
    </row>
    <row r="19410" spans="1:5">
      <c r="A19410" t="s">
        <v>25</v>
      </c>
      <c r="B19410">
        <v>2017</v>
      </c>
      <c r="C19410">
        <v>38</v>
      </c>
      <c r="D19410">
        <v>15</v>
      </c>
      <c r="E19410">
        <v>3873</v>
      </c>
    </row>
    <row r="19411" spans="1:5">
      <c r="A19411" t="s">
        <v>26</v>
      </c>
      <c r="B19411">
        <v>2017</v>
      </c>
      <c r="C19411">
        <v>38</v>
      </c>
      <c r="D19411">
        <v>5</v>
      </c>
      <c r="E19411">
        <v>2310</v>
      </c>
    </row>
    <row r="19412" spans="1:5">
      <c r="A19412" t="s">
        <v>27</v>
      </c>
      <c r="B19412">
        <v>2017</v>
      </c>
      <c r="C19412">
        <v>38</v>
      </c>
      <c r="D19412">
        <v>8</v>
      </c>
      <c r="E19412">
        <v>2907</v>
      </c>
    </row>
    <row r="19413" spans="1:5">
      <c r="A19413" t="s">
        <v>28</v>
      </c>
      <c r="B19413">
        <v>2017</v>
      </c>
      <c r="C19413">
        <v>38</v>
      </c>
      <c r="D19413">
        <v>9</v>
      </c>
      <c r="E19413">
        <v>7354</v>
      </c>
    </row>
    <row r="19414" spans="1:5">
      <c r="A19414" t="s">
        <v>29</v>
      </c>
      <c r="B19414">
        <v>2017</v>
      </c>
      <c r="C19414">
        <v>38</v>
      </c>
      <c r="D19414">
        <v>91</v>
      </c>
      <c r="E19414">
        <v>54251</v>
      </c>
    </row>
    <row r="19415" spans="1:5">
      <c r="A19415" t="s">
        <v>30</v>
      </c>
      <c r="B19415">
        <v>2017</v>
      </c>
      <c r="C19415">
        <v>38</v>
      </c>
      <c r="D19415">
        <v>23</v>
      </c>
      <c r="E19415">
        <v>3530</v>
      </c>
    </row>
    <row r="19416" spans="1:5">
      <c r="A19416" t="s">
        <v>31</v>
      </c>
      <c r="B19416">
        <v>2017</v>
      </c>
      <c r="C19416">
        <v>38</v>
      </c>
      <c r="D19416">
        <v>28</v>
      </c>
      <c r="E19416">
        <v>4763</v>
      </c>
    </row>
    <row r="19417" spans="1:5">
      <c r="A19417" t="s">
        <v>32</v>
      </c>
      <c r="B19417">
        <v>2017</v>
      </c>
      <c r="C19417">
        <v>38</v>
      </c>
      <c r="D19417">
        <v>24</v>
      </c>
      <c r="E19417">
        <v>20985</v>
      </c>
    </row>
    <row r="19418" spans="1:5">
      <c r="A19418" t="s">
        <v>33</v>
      </c>
      <c r="B19418">
        <v>2017</v>
      </c>
      <c r="C19418">
        <v>38</v>
      </c>
      <c r="D19418">
        <v>72</v>
      </c>
      <c r="E19418">
        <v>22574</v>
      </c>
    </row>
    <row r="19419" spans="1:5">
      <c r="A19419" t="s">
        <v>34</v>
      </c>
      <c r="B19419">
        <v>2017</v>
      </c>
      <c r="C19419">
        <v>38</v>
      </c>
      <c r="D19419">
        <v>10</v>
      </c>
      <c r="E19419">
        <v>2847</v>
      </c>
    </row>
    <row r="19420" spans="1:5">
      <c r="A19420" t="s">
        <v>35</v>
      </c>
      <c r="B19420">
        <v>2017</v>
      </c>
      <c r="C19420">
        <v>38</v>
      </c>
      <c r="D19420">
        <v>45</v>
      </c>
      <c r="E19420">
        <v>18864</v>
      </c>
    </row>
    <row r="19421" spans="1:5">
      <c r="A19421" t="s">
        <v>36</v>
      </c>
      <c r="B19421">
        <v>2017</v>
      </c>
      <c r="C19421">
        <v>38</v>
      </c>
      <c r="D19421">
        <v>16</v>
      </c>
      <c r="E19421">
        <v>3582</v>
      </c>
    </row>
    <row r="19422" spans="1:5">
      <c r="A19422" t="s">
        <v>37</v>
      </c>
      <c r="B19422">
        <v>2017</v>
      </c>
      <c r="C19422">
        <v>38</v>
      </c>
      <c r="D19422">
        <v>5</v>
      </c>
      <c r="E19422">
        <v>2588</v>
      </c>
    </row>
    <row r="19423" spans="1:5">
      <c r="A19423" t="s">
        <v>38</v>
      </c>
      <c r="B19423">
        <v>2017</v>
      </c>
      <c r="C19423">
        <v>38</v>
      </c>
      <c r="D19423">
        <v>7</v>
      </c>
      <c r="E19423">
        <v>1293</v>
      </c>
    </row>
    <row r="19424" spans="1:5">
      <c r="A19424" t="s">
        <v>39</v>
      </c>
      <c r="B19424">
        <v>2017</v>
      </c>
      <c r="C19424">
        <v>38</v>
      </c>
      <c r="D19424">
        <v>29</v>
      </c>
      <c r="E19424">
        <v>15425</v>
      </c>
    </row>
    <row r="19425" spans="1:5">
      <c r="A19425" t="s">
        <v>40</v>
      </c>
      <c r="B19425">
        <v>2017</v>
      </c>
      <c r="C19425">
        <v>38</v>
      </c>
      <c r="D19425">
        <v>13</v>
      </c>
      <c r="E19425">
        <v>2232</v>
      </c>
    </row>
    <row r="19426" spans="1:5">
      <c r="A19426" t="s">
        <v>41</v>
      </c>
      <c r="B19426">
        <v>2017</v>
      </c>
      <c r="C19426">
        <v>38</v>
      </c>
      <c r="D19426">
        <v>39</v>
      </c>
      <c r="E19426">
        <v>26939</v>
      </c>
    </row>
    <row r="19427" spans="1:5">
      <c r="A19427" t="s">
        <v>42</v>
      </c>
      <c r="B19427">
        <v>2017</v>
      </c>
      <c r="C19427">
        <v>38</v>
      </c>
      <c r="D19427">
        <v>17</v>
      </c>
      <c r="E19427">
        <v>6870</v>
      </c>
    </row>
    <row r="19428" spans="1:5">
      <c r="A19428" t="s">
        <v>43</v>
      </c>
      <c r="B19428">
        <v>2017</v>
      </c>
      <c r="C19428">
        <v>38</v>
      </c>
      <c r="D19428">
        <v>41</v>
      </c>
      <c r="E19428">
        <v>10867</v>
      </c>
    </row>
    <row r="19429" spans="1:5">
      <c r="A19429" t="s">
        <v>44</v>
      </c>
      <c r="B19429">
        <v>2017</v>
      </c>
      <c r="C19429">
        <v>38</v>
      </c>
      <c r="D19429">
        <v>19</v>
      </c>
      <c r="E19429">
        <v>5731</v>
      </c>
    </row>
    <row r="19430" spans="1:5">
      <c r="A19430" t="s">
        <v>45</v>
      </c>
      <c r="B19430">
        <v>2017</v>
      </c>
      <c r="C19430">
        <v>38</v>
      </c>
      <c r="D19430">
        <v>1</v>
      </c>
      <c r="E19430">
        <v>108</v>
      </c>
    </row>
    <row r="19431" spans="1:5">
      <c r="A19431" t="s">
        <v>46</v>
      </c>
      <c r="B19431">
        <v>2017</v>
      </c>
      <c r="C19431">
        <v>38</v>
      </c>
      <c r="D19431">
        <v>38</v>
      </c>
      <c r="E19431">
        <v>11817</v>
      </c>
    </row>
    <row r="19432" spans="1:5">
      <c r="A19432" t="s">
        <v>47</v>
      </c>
      <c r="B19432">
        <v>2017</v>
      </c>
      <c r="C19432">
        <v>38</v>
      </c>
      <c r="D19432">
        <v>16</v>
      </c>
      <c r="E19432">
        <v>3556</v>
      </c>
    </row>
    <row r="19433" spans="1:5">
      <c r="A19433" t="s">
        <v>48</v>
      </c>
      <c r="B19433">
        <v>2017</v>
      </c>
      <c r="C19433">
        <v>38</v>
      </c>
      <c r="D19433">
        <v>7</v>
      </c>
      <c r="E19433">
        <v>4493</v>
      </c>
    </row>
    <row r="19434" spans="1:5">
      <c r="A19434" t="s">
        <v>49</v>
      </c>
      <c r="B19434">
        <v>2017</v>
      </c>
      <c r="C19434">
        <v>38</v>
      </c>
      <c r="D19434">
        <v>46</v>
      </c>
      <c r="E19434">
        <v>13459</v>
      </c>
    </row>
    <row r="19435" spans="1:5">
      <c r="A19435" t="s">
        <v>50</v>
      </c>
      <c r="B19435">
        <v>2017</v>
      </c>
      <c r="C19435">
        <v>38</v>
      </c>
      <c r="D19435">
        <v>16</v>
      </c>
      <c r="E19435">
        <v>4747</v>
      </c>
    </row>
    <row r="19436" spans="1:5">
      <c r="A19436" t="s">
        <v>51</v>
      </c>
      <c r="B19436">
        <v>2017</v>
      </c>
      <c r="C19436">
        <v>38</v>
      </c>
      <c r="D19436">
        <v>10</v>
      </c>
      <c r="E19436">
        <v>5088</v>
      </c>
    </row>
    <row r="19437" spans="1:5">
      <c r="A19437" t="s">
        <v>52</v>
      </c>
      <c r="B19437">
        <v>2017</v>
      </c>
      <c r="C19437">
        <v>38</v>
      </c>
      <c r="D19437">
        <v>23</v>
      </c>
      <c r="E19437">
        <v>4567</v>
      </c>
    </row>
    <row r="19438" spans="1:5">
      <c r="A19438" t="s">
        <v>53</v>
      </c>
      <c r="B19438">
        <v>2017</v>
      </c>
      <c r="C19438">
        <v>38</v>
      </c>
      <c r="D19438">
        <v>43</v>
      </c>
      <c r="E19438">
        <v>8946</v>
      </c>
    </row>
    <row r="19439" spans="1:5">
      <c r="A19439" t="s">
        <v>54</v>
      </c>
      <c r="B19439">
        <v>2017</v>
      </c>
      <c r="C19439">
        <v>38</v>
      </c>
      <c r="D19439">
        <v>93</v>
      </c>
      <c r="E19439">
        <v>25244</v>
      </c>
    </row>
    <row r="19440" spans="1:5">
      <c r="A19440" t="s">
        <v>55</v>
      </c>
      <c r="B19440">
        <v>2017</v>
      </c>
      <c r="C19440">
        <v>38</v>
      </c>
      <c r="D19440">
        <v>37</v>
      </c>
      <c r="E19440">
        <v>23216</v>
      </c>
    </row>
    <row r="19441" spans="1:5">
      <c r="A19441" t="s">
        <v>56</v>
      </c>
      <c r="B19441">
        <v>2017</v>
      </c>
      <c r="C19441">
        <v>38</v>
      </c>
      <c r="D19441">
        <v>5</v>
      </c>
      <c r="E19441">
        <v>1198</v>
      </c>
    </row>
    <row r="19442" spans="1:5">
      <c r="A19442" t="s">
        <v>57</v>
      </c>
      <c r="B19442">
        <v>2017</v>
      </c>
      <c r="C19442">
        <v>38</v>
      </c>
      <c r="D19442">
        <v>116</v>
      </c>
      <c r="E19442">
        <v>83762</v>
      </c>
    </row>
    <row r="19443" spans="1:5">
      <c r="A19443" t="s">
        <v>58</v>
      </c>
      <c r="B19443">
        <v>2017</v>
      </c>
      <c r="C19443">
        <v>38</v>
      </c>
      <c r="D19443">
        <v>25</v>
      </c>
      <c r="E19443">
        <v>5489</v>
      </c>
    </row>
    <row r="19444" spans="1:5">
      <c r="A19444" t="s">
        <v>59</v>
      </c>
      <c r="B19444">
        <v>2017</v>
      </c>
      <c r="C19444">
        <v>38</v>
      </c>
      <c r="D19444">
        <v>17</v>
      </c>
      <c r="E19444">
        <v>7604</v>
      </c>
    </row>
    <row r="19445" spans="1:5">
      <c r="A19445" t="s">
        <v>60</v>
      </c>
      <c r="B19445">
        <v>2017</v>
      </c>
      <c r="C19445">
        <v>38</v>
      </c>
      <c r="D19445">
        <v>21</v>
      </c>
      <c r="E19445">
        <v>6419</v>
      </c>
    </row>
    <row r="19446" spans="1:5">
      <c r="A19446" t="s">
        <v>61</v>
      </c>
      <c r="B19446">
        <v>2017</v>
      </c>
      <c r="C19446">
        <v>38</v>
      </c>
      <c r="D19446">
        <v>13</v>
      </c>
      <c r="E19446">
        <v>2744</v>
      </c>
    </row>
    <row r="19447" spans="1:5">
      <c r="A19447" t="s">
        <v>64</v>
      </c>
      <c r="B19447">
        <v>2017</v>
      </c>
      <c r="C19447">
        <v>38</v>
      </c>
      <c r="D19447">
        <v>5</v>
      </c>
      <c r="E19447">
        <v>1465</v>
      </c>
    </row>
    <row r="19448" spans="1:5">
      <c r="A19448" t="s">
        <v>63</v>
      </c>
      <c r="B19448">
        <v>2017</v>
      </c>
      <c r="C19448">
        <v>38</v>
      </c>
      <c r="D19448">
        <v>2</v>
      </c>
      <c r="E19448">
        <v>602</v>
      </c>
    </row>
    <row r="19449" spans="1:5">
      <c r="A19449" t="s">
        <v>62</v>
      </c>
      <c r="B19449">
        <v>2017</v>
      </c>
      <c r="C19449">
        <v>38</v>
      </c>
      <c r="D19449">
        <v>70</v>
      </c>
      <c r="E19449">
        <v>96600</v>
      </c>
    </row>
    <row r="19450" spans="1:5">
      <c r="A19450" t="s">
        <v>6</v>
      </c>
      <c r="B19450">
        <v>2017</v>
      </c>
      <c r="C19450">
        <v>39</v>
      </c>
      <c r="D19450">
        <v>16</v>
      </c>
      <c r="E19450">
        <v>6152</v>
      </c>
    </row>
    <row r="19451" spans="1:5">
      <c r="A19451" t="s">
        <v>12</v>
      </c>
      <c r="B19451">
        <v>2017</v>
      </c>
      <c r="C19451">
        <v>39</v>
      </c>
      <c r="D19451">
        <v>5</v>
      </c>
      <c r="E19451">
        <v>1358</v>
      </c>
    </row>
    <row r="19452" spans="1:5">
      <c r="A19452" t="s">
        <v>13</v>
      </c>
      <c r="B19452">
        <v>2017</v>
      </c>
      <c r="C19452">
        <v>39</v>
      </c>
      <c r="D19452">
        <v>35</v>
      </c>
      <c r="E19452">
        <v>11722</v>
      </c>
    </row>
    <row r="19453" spans="1:5">
      <c r="A19453" t="s">
        <v>14</v>
      </c>
      <c r="B19453">
        <v>2017</v>
      </c>
      <c r="C19453">
        <v>39</v>
      </c>
      <c r="D19453">
        <v>6</v>
      </c>
      <c r="E19453">
        <v>2621</v>
      </c>
    </row>
    <row r="19454" spans="1:5">
      <c r="A19454" t="s">
        <v>15</v>
      </c>
      <c r="B19454">
        <v>2017</v>
      </c>
      <c r="C19454">
        <v>39</v>
      </c>
      <c r="D19454">
        <v>72</v>
      </c>
      <c r="E19454">
        <v>42345</v>
      </c>
    </row>
    <row r="19455" spans="1:5">
      <c r="A19455" t="s">
        <v>16</v>
      </c>
      <c r="B19455">
        <v>2017</v>
      </c>
      <c r="C19455">
        <v>39</v>
      </c>
      <c r="D19455">
        <v>42</v>
      </c>
      <c r="E19455">
        <v>43397</v>
      </c>
    </row>
    <row r="19456" spans="1:5">
      <c r="A19456" t="s">
        <v>17</v>
      </c>
      <c r="B19456">
        <v>2017</v>
      </c>
      <c r="C19456">
        <v>39</v>
      </c>
      <c r="D19456">
        <v>7</v>
      </c>
      <c r="E19456">
        <v>1866</v>
      </c>
    </row>
    <row r="19457" spans="1:5">
      <c r="A19457" t="s">
        <v>18</v>
      </c>
      <c r="B19457">
        <v>2017</v>
      </c>
      <c r="C19457">
        <v>39</v>
      </c>
      <c r="D19457">
        <v>12</v>
      </c>
      <c r="E19457">
        <v>2954</v>
      </c>
    </row>
    <row r="19458" spans="1:5">
      <c r="A19458" t="s">
        <v>19</v>
      </c>
      <c r="B19458">
        <v>2017</v>
      </c>
      <c r="C19458">
        <v>39</v>
      </c>
      <c r="D19458">
        <v>2</v>
      </c>
      <c r="E19458">
        <v>3087</v>
      </c>
    </row>
    <row r="19459" spans="1:5">
      <c r="A19459" t="s">
        <v>20</v>
      </c>
      <c r="B19459">
        <v>2017</v>
      </c>
      <c r="C19459">
        <v>39</v>
      </c>
      <c r="D19459">
        <v>0</v>
      </c>
      <c r="E19459">
        <v>0</v>
      </c>
    </row>
    <row r="19460" spans="1:5">
      <c r="A19460" t="s">
        <v>21</v>
      </c>
      <c r="B19460">
        <v>2017</v>
      </c>
      <c r="C19460">
        <v>39</v>
      </c>
      <c r="D19460">
        <v>49</v>
      </c>
      <c r="E19460">
        <v>50394</v>
      </c>
    </row>
    <row r="19461" spans="1:5">
      <c r="A19461" t="s">
        <v>22</v>
      </c>
      <c r="B19461">
        <v>2017</v>
      </c>
      <c r="C19461">
        <v>39</v>
      </c>
      <c r="D19461">
        <v>14</v>
      </c>
      <c r="E19461">
        <v>1466</v>
      </c>
    </row>
    <row r="19462" spans="1:5">
      <c r="A19462" t="s">
        <v>23</v>
      </c>
      <c r="B19462">
        <v>2017</v>
      </c>
      <c r="C19462">
        <v>39</v>
      </c>
      <c r="D19462">
        <v>2</v>
      </c>
      <c r="E19462">
        <v>323</v>
      </c>
    </row>
    <row r="19463" spans="1:5">
      <c r="A19463" t="s">
        <v>24</v>
      </c>
      <c r="B19463">
        <v>2017</v>
      </c>
      <c r="C19463">
        <v>39</v>
      </c>
      <c r="D19463">
        <v>54</v>
      </c>
      <c r="E19463">
        <v>40132</v>
      </c>
    </row>
    <row r="19464" spans="1:5">
      <c r="A19464" t="s">
        <v>25</v>
      </c>
      <c r="B19464">
        <v>2017</v>
      </c>
      <c r="C19464">
        <v>39</v>
      </c>
      <c r="D19464">
        <v>14</v>
      </c>
      <c r="E19464">
        <v>3396</v>
      </c>
    </row>
    <row r="19465" spans="1:5">
      <c r="A19465" t="s">
        <v>26</v>
      </c>
      <c r="B19465">
        <v>2017</v>
      </c>
      <c r="C19465">
        <v>39</v>
      </c>
      <c r="D19465">
        <v>5</v>
      </c>
      <c r="E19465">
        <v>2423</v>
      </c>
    </row>
    <row r="19466" spans="1:5">
      <c r="A19466" t="s">
        <v>27</v>
      </c>
      <c r="B19466">
        <v>2017</v>
      </c>
      <c r="C19466">
        <v>39</v>
      </c>
      <c r="D19466">
        <v>7</v>
      </c>
      <c r="E19466">
        <v>2613</v>
      </c>
    </row>
    <row r="19467" spans="1:5">
      <c r="A19467" t="s">
        <v>28</v>
      </c>
      <c r="B19467">
        <v>2017</v>
      </c>
      <c r="C19467">
        <v>39</v>
      </c>
      <c r="D19467">
        <v>8</v>
      </c>
      <c r="E19467">
        <v>5223</v>
      </c>
    </row>
    <row r="19468" spans="1:5">
      <c r="A19468" t="s">
        <v>29</v>
      </c>
      <c r="B19468">
        <v>2017</v>
      </c>
      <c r="C19468">
        <v>39</v>
      </c>
      <c r="D19468">
        <v>92</v>
      </c>
      <c r="E19468">
        <v>53719</v>
      </c>
    </row>
    <row r="19469" spans="1:5">
      <c r="A19469" t="s">
        <v>30</v>
      </c>
      <c r="B19469">
        <v>2017</v>
      </c>
      <c r="C19469">
        <v>39</v>
      </c>
      <c r="D19469">
        <v>21</v>
      </c>
      <c r="E19469">
        <v>2927</v>
      </c>
    </row>
    <row r="19470" spans="1:5">
      <c r="A19470" t="s">
        <v>31</v>
      </c>
      <c r="B19470">
        <v>2017</v>
      </c>
      <c r="C19470">
        <v>39</v>
      </c>
      <c r="D19470">
        <v>30</v>
      </c>
      <c r="E19470">
        <v>6088</v>
      </c>
    </row>
    <row r="19471" spans="1:5">
      <c r="A19471" t="s">
        <v>32</v>
      </c>
      <c r="B19471">
        <v>2017</v>
      </c>
      <c r="C19471">
        <v>39</v>
      </c>
      <c r="D19471">
        <v>20</v>
      </c>
      <c r="E19471">
        <v>19202</v>
      </c>
    </row>
    <row r="19472" spans="1:5">
      <c r="A19472" t="s">
        <v>33</v>
      </c>
      <c r="B19472">
        <v>2017</v>
      </c>
      <c r="C19472">
        <v>39</v>
      </c>
      <c r="D19472">
        <v>73</v>
      </c>
      <c r="E19472">
        <v>20574</v>
      </c>
    </row>
    <row r="19473" spans="1:5">
      <c r="A19473" t="s">
        <v>34</v>
      </c>
      <c r="B19473">
        <v>2017</v>
      </c>
      <c r="C19473">
        <v>39</v>
      </c>
      <c r="D19473">
        <v>16</v>
      </c>
      <c r="E19473">
        <v>6426</v>
      </c>
    </row>
    <row r="19474" spans="1:5">
      <c r="A19474" t="s">
        <v>35</v>
      </c>
      <c r="B19474">
        <v>2017</v>
      </c>
      <c r="C19474">
        <v>39</v>
      </c>
      <c r="D19474">
        <v>43</v>
      </c>
      <c r="E19474">
        <v>17086</v>
      </c>
    </row>
    <row r="19475" spans="1:5">
      <c r="A19475" t="s">
        <v>36</v>
      </c>
      <c r="B19475">
        <v>2017</v>
      </c>
      <c r="C19475">
        <v>39</v>
      </c>
      <c r="D19475">
        <v>15</v>
      </c>
      <c r="E19475">
        <v>3381</v>
      </c>
    </row>
    <row r="19476" spans="1:5">
      <c r="A19476" t="s">
        <v>37</v>
      </c>
      <c r="B19476">
        <v>2017</v>
      </c>
      <c r="C19476">
        <v>39</v>
      </c>
      <c r="D19476">
        <v>3</v>
      </c>
      <c r="E19476">
        <v>1839</v>
      </c>
    </row>
    <row r="19477" spans="1:5">
      <c r="A19477" t="s">
        <v>38</v>
      </c>
      <c r="B19477">
        <v>2017</v>
      </c>
      <c r="C19477">
        <v>39</v>
      </c>
      <c r="D19477">
        <v>8</v>
      </c>
      <c r="E19477">
        <v>1418</v>
      </c>
    </row>
    <row r="19478" spans="1:5">
      <c r="A19478" t="s">
        <v>39</v>
      </c>
      <c r="B19478">
        <v>2017</v>
      </c>
      <c r="C19478">
        <v>39</v>
      </c>
      <c r="D19478">
        <v>31</v>
      </c>
      <c r="E19478">
        <v>19186</v>
      </c>
    </row>
    <row r="19479" spans="1:5">
      <c r="A19479" t="s">
        <v>40</v>
      </c>
      <c r="B19479">
        <v>2017</v>
      </c>
      <c r="C19479">
        <v>39</v>
      </c>
      <c r="D19479">
        <v>13</v>
      </c>
      <c r="E19479">
        <v>2368</v>
      </c>
    </row>
    <row r="19480" spans="1:5">
      <c r="A19480" t="s">
        <v>41</v>
      </c>
      <c r="B19480">
        <v>2017</v>
      </c>
      <c r="C19480">
        <v>39</v>
      </c>
      <c r="D19480">
        <v>39</v>
      </c>
      <c r="E19480">
        <v>26361</v>
      </c>
    </row>
    <row r="19481" spans="1:5">
      <c r="A19481" t="s">
        <v>42</v>
      </c>
      <c r="B19481">
        <v>2017</v>
      </c>
      <c r="C19481">
        <v>39</v>
      </c>
      <c r="D19481">
        <v>16</v>
      </c>
      <c r="E19481">
        <v>6389</v>
      </c>
    </row>
    <row r="19482" spans="1:5">
      <c r="A19482" t="s">
        <v>43</v>
      </c>
      <c r="B19482">
        <v>2017</v>
      </c>
      <c r="C19482">
        <v>39</v>
      </c>
      <c r="D19482">
        <v>39</v>
      </c>
      <c r="E19482">
        <v>9777</v>
      </c>
    </row>
    <row r="19483" spans="1:5">
      <c r="A19483" t="s">
        <v>44</v>
      </c>
      <c r="B19483">
        <v>2017</v>
      </c>
      <c r="C19483">
        <v>39</v>
      </c>
      <c r="D19483">
        <v>16</v>
      </c>
      <c r="E19483">
        <v>4482</v>
      </c>
    </row>
    <row r="19484" spans="1:5">
      <c r="A19484" t="s">
        <v>45</v>
      </c>
      <c r="B19484">
        <v>2017</v>
      </c>
      <c r="C19484">
        <v>39</v>
      </c>
      <c r="D19484">
        <v>1</v>
      </c>
      <c r="E19484">
        <v>120</v>
      </c>
    </row>
    <row r="19485" spans="1:5">
      <c r="A19485" t="s">
        <v>46</v>
      </c>
      <c r="B19485">
        <v>2017</v>
      </c>
      <c r="C19485">
        <v>39</v>
      </c>
      <c r="D19485">
        <v>36</v>
      </c>
      <c r="E19485">
        <v>10253</v>
      </c>
    </row>
    <row r="19486" spans="1:5">
      <c r="A19486" t="s">
        <v>47</v>
      </c>
      <c r="B19486">
        <v>2017</v>
      </c>
      <c r="C19486">
        <v>39</v>
      </c>
      <c r="D19486">
        <v>16</v>
      </c>
      <c r="E19486">
        <v>3764</v>
      </c>
    </row>
    <row r="19487" spans="1:5">
      <c r="A19487" t="s">
        <v>48</v>
      </c>
      <c r="B19487">
        <v>2017</v>
      </c>
      <c r="C19487">
        <v>39</v>
      </c>
      <c r="D19487">
        <v>7</v>
      </c>
      <c r="E19487">
        <v>3707</v>
      </c>
    </row>
    <row r="19488" spans="1:5">
      <c r="A19488" t="s">
        <v>49</v>
      </c>
      <c r="B19488">
        <v>2017</v>
      </c>
      <c r="C19488">
        <v>39</v>
      </c>
      <c r="D19488">
        <v>42</v>
      </c>
      <c r="E19488">
        <v>10328</v>
      </c>
    </row>
    <row r="19489" spans="1:5">
      <c r="A19489" t="s">
        <v>50</v>
      </c>
      <c r="B19489">
        <v>2017</v>
      </c>
      <c r="C19489">
        <v>39</v>
      </c>
      <c r="D19489">
        <v>16</v>
      </c>
      <c r="E19489">
        <v>4773</v>
      </c>
    </row>
    <row r="19490" spans="1:5">
      <c r="A19490" t="s">
        <v>51</v>
      </c>
      <c r="B19490">
        <v>2017</v>
      </c>
      <c r="C19490">
        <v>39</v>
      </c>
      <c r="D19490">
        <v>11</v>
      </c>
      <c r="E19490">
        <v>5104</v>
      </c>
    </row>
    <row r="19491" spans="1:5">
      <c r="A19491" t="s">
        <v>52</v>
      </c>
      <c r="B19491">
        <v>2017</v>
      </c>
      <c r="C19491">
        <v>39</v>
      </c>
      <c r="D19491">
        <v>24</v>
      </c>
      <c r="E19491">
        <v>4959</v>
      </c>
    </row>
    <row r="19492" spans="1:5">
      <c r="A19492" t="s">
        <v>53</v>
      </c>
      <c r="B19492">
        <v>2017</v>
      </c>
      <c r="C19492">
        <v>39</v>
      </c>
      <c r="D19492">
        <v>43</v>
      </c>
      <c r="E19492">
        <v>8878</v>
      </c>
    </row>
    <row r="19493" spans="1:5">
      <c r="A19493" t="s">
        <v>54</v>
      </c>
      <c r="B19493">
        <v>2017</v>
      </c>
      <c r="C19493">
        <v>39</v>
      </c>
      <c r="D19493">
        <v>90</v>
      </c>
      <c r="E19493">
        <v>25057</v>
      </c>
    </row>
    <row r="19494" spans="1:5">
      <c r="A19494" t="s">
        <v>55</v>
      </c>
      <c r="B19494">
        <v>2017</v>
      </c>
      <c r="C19494">
        <v>39</v>
      </c>
      <c r="D19494">
        <v>33</v>
      </c>
      <c r="E19494">
        <v>23331</v>
      </c>
    </row>
    <row r="19495" spans="1:5">
      <c r="A19495" t="s">
        <v>56</v>
      </c>
      <c r="B19495">
        <v>2017</v>
      </c>
      <c r="C19495">
        <v>39</v>
      </c>
      <c r="D19495">
        <v>5</v>
      </c>
      <c r="E19495">
        <v>891</v>
      </c>
    </row>
    <row r="19496" spans="1:5">
      <c r="A19496" t="s">
        <v>57</v>
      </c>
      <c r="B19496">
        <v>2017</v>
      </c>
      <c r="C19496">
        <v>39</v>
      </c>
      <c r="D19496">
        <v>110</v>
      </c>
      <c r="E19496">
        <v>69863</v>
      </c>
    </row>
    <row r="19497" spans="1:5">
      <c r="A19497" t="s">
        <v>58</v>
      </c>
      <c r="B19497">
        <v>2017</v>
      </c>
      <c r="C19497">
        <v>39</v>
      </c>
      <c r="D19497">
        <v>34</v>
      </c>
      <c r="E19497">
        <v>4133</v>
      </c>
    </row>
    <row r="19498" spans="1:5">
      <c r="A19498" t="s">
        <v>59</v>
      </c>
      <c r="B19498">
        <v>2017</v>
      </c>
      <c r="C19498">
        <v>39</v>
      </c>
      <c r="D19498">
        <v>17</v>
      </c>
      <c r="E19498">
        <v>6854</v>
      </c>
    </row>
    <row r="19499" spans="1:5">
      <c r="A19499" t="s">
        <v>60</v>
      </c>
      <c r="B19499">
        <v>2017</v>
      </c>
      <c r="C19499">
        <v>39</v>
      </c>
      <c r="D19499">
        <v>20</v>
      </c>
      <c r="E19499">
        <v>7198</v>
      </c>
    </row>
    <row r="19500" spans="1:5">
      <c r="A19500" t="s">
        <v>61</v>
      </c>
      <c r="B19500">
        <v>2017</v>
      </c>
      <c r="C19500">
        <v>39</v>
      </c>
      <c r="D19500">
        <v>14</v>
      </c>
      <c r="E19500">
        <v>2782</v>
      </c>
    </row>
    <row r="19501" spans="1:5">
      <c r="A19501" t="s">
        <v>64</v>
      </c>
      <c r="B19501">
        <v>2017</v>
      </c>
      <c r="C19501">
        <v>39</v>
      </c>
      <c r="D19501">
        <v>4</v>
      </c>
      <c r="E19501">
        <v>2681</v>
      </c>
    </row>
    <row r="19502" spans="1:5">
      <c r="A19502" t="s">
        <v>63</v>
      </c>
      <c r="B19502">
        <v>2017</v>
      </c>
      <c r="C19502">
        <v>39</v>
      </c>
      <c r="D19502">
        <v>2</v>
      </c>
      <c r="E19502">
        <v>640</v>
      </c>
    </row>
    <row r="19503" spans="1:5">
      <c r="A19503" t="s">
        <v>62</v>
      </c>
      <c r="B19503">
        <v>2017</v>
      </c>
      <c r="C19503">
        <v>39</v>
      </c>
      <c r="D19503">
        <v>71</v>
      </c>
      <c r="E19503">
        <v>102236</v>
      </c>
    </row>
    <row r="19504" spans="1:5">
      <c r="A19504" t="s">
        <v>6</v>
      </c>
      <c r="B19504">
        <v>2017</v>
      </c>
      <c r="C19504">
        <v>40</v>
      </c>
      <c r="D19504">
        <v>85</v>
      </c>
      <c r="E19504">
        <v>39722</v>
      </c>
    </row>
    <row r="19505" spans="1:5">
      <c r="A19505" t="s">
        <v>12</v>
      </c>
      <c r="B19505">
        <v>2017</v>
      </c>
      <c r="C19505">
        <v>40</v>
      </c>
      <c r="D19505">
        <v>17</v>
      </c>
      <c r="E19505">
        <v>5171</v>
      </c>
    </row>
    <row r="19506" spans="1:5">
      <c r="A19506" t="s">
        <v>13</v>
      </c>
      <c r="B19506">
        <v>2017</v>
      </c>
      <c r="C19506">
        <v>40</v>
      </c>
      <c r="D19506">
        <v>42</v>
      </c>
      <c r="E19506">
        <v>17237</v>
      </c>
    </row>
    <row r="19507" spans="1:5">
      <c r="A19507" t="s">
        <v>14</v>
      </c>
      <c r="B19507">
        <v>2017</v>
      </c>
      <c r="C19507">
        <v>40</v>
      </c>
      <c r="D19507">
        <v>17</v>
      </c>
      <c r="E19507">
        <v>4555</v>
      </c>
    </row>
    <row r="19508" spans="1:5">
      <c r="A19508" t="s">
        <v>15</v>
      </c>
      <c r="B19508">
        <v>2017</v>
      </c>
      <c r="C19508">
        <v>40</v>
      </c>
      <c r="D19508">
        <v>102</v>
      </c>
      <c r="E19508">
        <v>48569</v>
      </c>
    </row>
    <row r="19509" spans="1:5">
      <c r="A19509" t="s">
        <v>16</v>
      </c>
      <c r="B19509">
        <v>2017</v>
      </c>
      <c r="C19509">
        <v>40</v>
      </c>
      <c r="D19509">
        <v>42</v>
      </c>
      <c r="E19509">
        <v>22971</v>
      </c>
    </row>
    <row r="19510" spans="1:5">
      <c r="A19510" t="s">
        <v>17</v>
      </c>
      <c r="B19510">
        <v>2017</v>
      </c>
      <c r="C19510">
        <v>40</v>
      </c>
      <c r="D19510">
        <v>17</v>
      </c>
      <c r="E19510">
        <v>4597</v>
      </c>
    </row>
    <row r="19511" spans="1:5">
      <c r="A19511" t="s">
        <v>18</v>
      </c>
      <c r="B19511">
        <v>2017</v>
      </c>
      <c r="C19511">
        <v>40</v>
      </c>
      <c r="D19511">
        <v>13</v>
      </c>
      <c r="E19511">
        <v>2786</v>
      </c>
    </row>
    <row r="19512" spans="1:5">
      <c r="A19512" t="s">
        <v>19</v>
      </c>
      <c r="B19512">
        <v>2017</v>
      </c>
      <c r="C19512">
        <v>40</v>
      </c>
      <c r="D19512">
        <v>5</v>
      </c>
      <c r="E19512">
        <v>14817</v>
      </c>
    </row>
    <row r="19513" spans="1:5">
      <c r="A19513" t="s">
        <v>20</v>
      </c>
      <c r="B19513">
        <v>2017</v>
      </c>
      <c r="C19513">
        <v>40</v>
      </c>
      <c r="D19513">
        <v>0</v>
      </c>
      <c r="E19513">
        <v>0</v>
      </c>
    </row>
    <row r="19514" spans="1:5">
      <c r="A19514" t="s">
        <v>21</v>
      </c>
      <c r="B19514">
        <v>2017</v>
      </c>
      <c r="C19514">
        <v>40</v>
      </c>
      <c r="D19514">
        <v>48</v>
      </c>
      <c r="E19514">
        <v>46389</v>
      </c>
    </row>
    <row r="19515" spans="1:5">
      <c r="A19515" t="s">
        <v>22</v>
      </c>
      <c r="B19515">
        <v>2017</v>
      </c>
      <c r="C19515">
        <v>40</v>
      </c>
      <c r="D19515">
        <v>16</v>
      </c>
      <c r="E19515">
        <v>1506</v>
      </c>
    </row>
    <row r="19516" spans="1:5">
      <c r="A19516" t="s">
        <v>23</v>
      </c>
      <c r="B19516">
        <v>2017</v>
      </c>
      <c r="C19516">
        <v>40</v>
      </c>
      <c r="D19516">
        <v>5</v>
      </c>
      <c r="E19516">
        <v>1210</v>
      </c>
    </row>
    <row r="19517" spans="1:5">
      <c r="A19517" t="s">
        <v>24</v>
      </c>
      <c r="B19517">
        <v>2017</v>
      </c>
      <c r="C19517">
        <v>40</v>
      </c>
      <c r="D19517">
        <v>79</v>
      </c>
      <c r="E19517">
        <v>48264</v>
      </c>
    </row>
    <row r="19518" spans="1:5">
      <c r="A19518" t="s">
        <v>25</v>
      </c>
      <c r="B19518">
        <v>2017</v>
      </c>
      <c r="C19518">
        <v>40</v>
      </c>
      <c r="D19518">
        <v>24</v>
      </c>
      <c r="E19518">
        <v>5011</v>
      </c>
    </row>
    <row r="19519" spans="1:5">
      <c r="A19519" t="s">
        <v>26</v>
      </c>
      <c r="B19519">
        <v>2017</v>
      </c>
      <c r="C19519">
        <v>40</v>
      </c>
      <c r="D19519">
        <v>14</v>
      </c>
      <c r="E19519">
        <v>3732</v>
      </c>
    </row>
    <row r="19520" spans="1:5">
      <c r="A19520" t="s">
        <v>27</v>
      </c>
      <c r="B19520">
        <v>2017</v>
      </c>
      <c r="C19520">
        <v>40</v>
      </c>
      <c r="D19520">
        <v>30</v>
      </c>
      <c r="E19520">
        <v>7331</v>
      </c>
    </row>
    <row r="19521" spans="1:5">
      <c r="A19521" t="s">
        <v>28</v>
      </c>
      <c r="B19521">
        <v>2017</v>
      </c>
      <c r="C19521">
        <v>40</v>
      </c>
      <c r="D19521">
        <v>24</v>
      </c>
      <c r="E19521">
        <v>8656</v>
      </c>
    </row>
    <row r="19522" spans="1:5">
      <c r="A19522" t="s">
        <v>29</v>
      </c>
      <c r="B19522">
        <v>2017</v>
      </c>
      <c r="C19522">
        <v>40</v>
      </c>
      <c r="D19522">
        <v>94</v>
      </c>
      <c r="E19522">
        <v>53780</v>
      </c>
    </row>
    <row r="19523" spans="1:5">
      <c r="A19523" t="s">
        <v>30</v>
      </c>
      <c r="B19523">
        <v>2017</v>
      </c>
      <c r="C19523">
        <v>40</v>
      </c>
      <c r="D19523">
        <v>20</v>
      </c>
      <c r="E19523">
        <v>3051</v>
      </c>
    </row>
    <row r="19524" spans="1:5">
      <c r="A19524" t="s">
        <v>31</v>
      </c>
      <c r="B19524">
        <v>2017</v>
      </c>
      <c r="C19524">
        <v>40</v>
      </c>
      <c r="D19524">
        <v>40</v>
      </c>
      <c r="E19524">
        <v>9240</v>
      </c>
    </row>
    <row r="19525" spans="1:5">
      <c r="A19525" t="s">
        <v>32</v>
      </c>
      <c r="B19525">
        <v>2017</v>
      </c>
      <c r="C19525">
        <v>40</v>
      </c>
      <c r="D19525">
        <v>46</v>
      </c>
      <c r="E19525">
        <v>27326</v>
      </c>
    </row>
    <row r="19526" spans="1:5">
      <c r="A19526" t="s">
        <v>33</v>
      </c>
      <c r="B19526">
        <v>2017</v>
      </c>
      <c r="C19526">
        <v>40</v>
      </c>
      <c r="D19526">
        <v>81</v>
      </c>
      <c r="E19526">
        <v>27423</v>
      </c>
    </row>
    <row r="19527" spans="1:5">
      <c r="A19527" t="s">
        <v>34</v>
      </c>
      <c r="B19527">
        <v>2017</v>
      </c>
      <c r="C19527">
        <v>40</v>
      </c>
      <c r="D19527">
        <v>22</v>
      </c>
      <c r="E19527">
        <v>6940</v>
      </c>
    </row>
    <row r="19528" spans="1:5">
      <c r="A19528" t="s">
        <v>35</v>
      </c>
      <c r="B19528">
        <v>2017</v>
      </c>
      <c r="C19528">
        <v>40</v>
      </c>
      <c r="D19528">
        <v>46</v>
      </c>
      <c r="E19528">
        <v>18531</v>
      </c>
    </row>
    <row r="19529" spans="1:5">
      <c r="A19529" t="s">
        <v>36</v>
      </c>
      <c r="B19529">
        <v>2017</v>
      </c>
      <c r="C19529">
        <v>40</v>
      </c>
      <c r="D19529">
        <v>18</v>
      </c>
      <c r="E19529">
        <v>4492</v>
      </c>
    </row>
    <row r="19530" spans="1:5">
      <c r="A19530" t="s">
        <v>37</v>
      </c>
      <c r="B19530">
        <v>2017</v>
      </c>
      <c r="C19530">
        <v>40</v>
      </c>
      <c r="D19530">
        <v>7</v>
      </c>
      <c r="E19530">
        <v>3619</v>
      </c>
    </row>
    <row r="19531" spans="1:5">
      <c r="A19531" t="s">
        <v>38</v>
      </c>
      <c r="B19531">
        <v>2017</v>
      </c>
      <c r="C19531">
        <v>40</v>
      </c>
      <c r="D19531">
        <v>48</v>
      </c>
      <c r="E19531">
        <v>8409</v>
      </c>
    </row>
    <row r="19532" spans="1:5">
      <c r="A19532" t="s">
        <v>39</v>
      </c>
      <c r="B19532">
        <v>2017</v>
      </c>
      <c r="C19532">
        <v>40</v>
      </c>
      <c r="D19532">
        <v>34</v>
      </c>
      <c r="E19532">
        <v>17072</v>
      </c>
    </row>
    <row r="19533" spans="1:5">
      <c r="A19533" t="s">
        <v>40</v>
      </c>
      <c r="B19533">
        <v>2017</v>
      </c>
      <c r="C19533">
        <v>40</v>
      </c>
      <c r="D19533">
        <v>17</v>
      </c>
      <c r="E19533">
        <v>3239</v>
      </c>
    </row>
    <row r="19534" spans="1:5">
      <c r="A19534" t="s">
        <v>41</v>
      </c>
      <c r="B19534">
        <v>2017</v>
      </c>
      <c r="C19534">
        <v>40</v>
      </c>
      <c r="D19534">
        <v>41</v>
      </c>
      <c r="E19534">
        <v>26244</v>
      </c>
    </row>
    <row r="19535" spans="1:5">
      <c r="A19535" t="s">
        <v>42</v>
      </c>
      <c r="B19535">
        <v>2017</v>
      </c>
      <c r="C19535">
        <v>40</v>
      </c>
      <c r="D19535">
        <v>41</v>
      </c>
      <c r="E19535">
        <v>18321</v>
      </c>
    </row>
    <row r="19536" spans="1:5">
      <c r="A19536" t="s">
        <v>43</v>
      </c>
      <c r="B19536">
        <v>2017</v>
      </c>
      <c r="C19536">
        <v>40</v>
      </c>
      <c r="D19536">
        <v>52</v>
      </c>
      <c r="E19536">
        <v>12267</v>
      </c>
    </row>
    <row r="19537" spans="1:5">
      <c r="A19537" t="s">
        <v>44</v>
      </c>
      <c r="B19537">
        <v>2017</v>
      </c>
      <c r="C19537">
        <v>40</v>
      </c>
      <c r="D19537">
        <v>45</v>
      </c>
      <c r="E19537">
        <v>14082</v>
      </c>
    </row>
    <row r="19538" spans="1:5">
      <c r="A19538" t="s">
        <v>45</v>
      </c>
      <c r="B19538">
        <v>2017</v>
      </c>
      <c r="C19538">
        <v>40</v>
      </c>
      <c r="D19538">
        <v>7</v>
      </c>
      <c r="E19538">
        <v>1316</v>
      </c>
    </row>
    <row r="19539" spans="1:5">
      <c r="A19539" t="s">
        <v>46</v>
      </c>
      <c r="B19539">
        <v>2017</v>
      </c>
      <c r="C19539">
        <v>40</v>
      </c>
      <c r="D19539">
        <v>57</v>
      </c>
      <c r="E19539">
        <v>18571</v>
      </c>
    </row>
    <row r="19540" spans="1:5">
      <c r="A19540" t="s">
        <v>47</v>
      </c>
      <c r="B19540">
        <v>2017</v>
      </c>
      <c r="C19540">
        <v>40</v>
      </c>
      <c r="D19540">
        <v>22</v>
      </c>
      <c r="E19540">
        <v>7527</v>
      </c>
    </row>
    <row r="19541" spans="1:5">
      <c r="A19541" t="s">
        <v>48</v>
      </c>
      <c r="B19541">
        <v>2017</v>
      </c>
      <c r="C19541">
        <v>40</v>
      </c>
      <c r="D19541">
        <v>74</v>
      </c>
      <c r="E19541">
        <v>33854</v>
      </c>
    </row>
    <row r="19542" spans="1:5">
      <c r="A19542" t="s">
        <v>49</v>
      </c>
      <c r="B19542">
        <v>2017</v>
      </c>
      <c r="C19542">
        <v>40</v>
      </c>
      <c r="D19542">
        <v>147</v>
      </c>
      <c r="E19542">
        <v>77633</v>
      </c>
    </row>
    <row r="19543" spans="1:5">
      <c r="A19543" t="s">
        <v>50</v>
      </c>
      <c r="B19543">
        <v>2017</v>
      </c>
      <c r="C19543">
        <v>40</v>
      </c>
      <c r="D19543">
        <v>22</v>
      </c>
      <c r="E19543">
        <v>5363</v>
      </c>
    </row>
    <row r="19544" spans="1:5">
      <c r="A19544" t="s">
        <v>51</v>
      </c>
      <c r="B19544">
        <v>2017</v>
      </c>
      <c r="C19544">
        <v>40</v>
      </c>
      <c r="D19544">
        <v>15</v>
      </c>
      <c r="E19544">
        <v>7447</v>
      </c>
    </row>
    <row r="19545" spans="1:5">
      <c r="A19545" t="s">
        <v>52</v>
      </c>
      <c r="B19545">
        <v>2017</v>
      </c>
      <c r="C19545">
        <v>40</v>
      </c>
      <c r="D19545">
        <v>31</v>
      </c>
      <c r="E19545">
        <v>9531</v>
      </c>
    </row>
    <row r="19546" spans="1:5">
      <c r="A19546" t="s">
        <v>53</v>
      </c>
      <c r="B19546">
        <v>2017</v>
      </c>
      <c r="C19546">
        <v>40</v>
      </c>
      <c r="D19546">
        <v>50</v>
      </c>
      <c r="E19546">
        <v>9476</v>
      </c>
    </row>
    <row r="19547" spans="1:5">
      <c r="A19547" t="s">
        <v>54</v>
      </c>
      <c r="B19547">
        <v>2017</v>
      </c>
      <c r="C19547">
        <v>40</v>
      </c>
      <c r="D19547">
        <v>111</v>
      </c>
      <c r="E19547">
        <v>29816</v>
      </c>
    </row>
    <row r="19548" spans="1:5">
      <c r="A19548" t="s">
        <v>55</v>
      </c>
      <c r="B19548">
        <v>2017</v>
      </c>
      <c r="C19548">
        <v>40</v>
      </c>
      <c r="D19548">
        <v>47</v>
      </c>
      <c r="E19548">
        <v>25685</v>
      </c>
    </row>
    <row r="19549" spans="1:5">
      <c r="A19549" t="s">
        <v>56</v>
      </c>
      <c r="B19549">
        <v>2017</v>
      </c>
      <c r="C19549">
        <v>40</v>
      </c>
      <c r="D19549">
        <v>9</v>
      </c>
      <c r="E19549">
        <v>2249</v>
      </c>
    </row>
    <row r="19550" spans="1:5">
      <c r="A19550" t="s">
        <v>57</v>
      </c>
      <c r="B19550">
        <v>2017</v>
      </c>
      <c r="C19550">
        <v>40</v>
      </c>
      <c r="D19550">
        <v>126</v>
      </c>
      <c r="E19550">
        <v>86804</v>
      </c>
    </row>
    <row r="19551" spans="1:5">
      <c r="A19551" t="s">
        <v>58</v>
      </c>
      <c r="B19551">
        <v>2017</v>
      </c>
      <c r="C19551">
        <v>40</v>
      </c>
      <c r="D19551">
        <v>48</v>
      </c>
      <c r="E19551">
        <v>6107</v>
      </c>
    </row>
    <row r="19552" spans="1:5">
      <c r="A19552" t="s">
        <v>59</v>
      </c>
      <c r="B19552">
        <v>2017</v>
      </c>
      <c r="C19552">
        <v>40</v>
      </c>
      <c r="D19552">
        <v>32</v>
      </c>
      <c r="E19552">
        <v>13114</v>
      </c>
    </row>
    <row r="19553" spans="1:5">
      <c r="A19553" t="s">
        <v>60</v>
      </c>
      <c r="B19553">
        <v>2017</v>
      </c>
      <c r="C19553">
        <v>40</v>
      </c>
      <c r="D19553">
        <v>24</v>
      </c>
      <c r="E19553">
        <v>6709</v>
      </c>
    </row>
    <row r="19554" spans="1:5">
      <c r="A19554" t="s">
        <v>61</v>
      </c>
      <c r="B19554">
        <v>2017</v>
      </c>
      <c r="C19554">
        <v>40</v>
      </c>
      <c r="D19554">
        <v>22</v>
      </c>
      <c r="E19554">
        <v>4665</v>
      </c>
    </row>
    <row r="19555" spans="1:5">
      <c r="A19555" t="s">
        <v>64</v>
      </c>
      <c r="B19555">
        <v>2017</v>
      </c>
      <c r="C19555">
        <v>40</v>
      </c>
      <c r="D19555">
        <v>4</v>
      </c>
      <c r="E19555">
        <v>2004</v>
      </c>
    </row>
    <row r="19556" spans="1:5">
      <c r="A19556" t="s">
        <v>63</v>
      </c>
      <c r="B19556">
        <v>2017</v>
      </c>
      <c r="C19556">
        <v>40</v>
      </c>
      <c r="D19556">
        <v>2</v>
      </c>
      <c r="E19556">
        <v>775</v>
      </c>
    </row>
    <row r="19557" spans="1:5">
      <c r="A19557" t="s">
        <v>62</v>
      </c>
      <c r="B19557">
        <v>2017</v>
      </c>
      <c r="C19557">
        <v>40</v>
      </c>
      <c r="D19557">
        <v>78</v>
      </c>
      <c r="E19557">
        <v>101802</v>
      </c>
    </row>
    <row r="19558" spans="1:5">
      <c r="A19558" t="s">
        <v>6</v>
      </c>
      <c r="B19558">
        <v>2017</v>
      </c>
      <c r="C19558">
        <v>41</v>
      </c>
      <c r="D19558">
        <v>86</v>
      </c>
      <c r="E19558">
        <v>40310</v>
      </c>
    </row>
    <row r="19559" spans="1:5">
      <c r="A19559" t="s">
        <v>12</v>
      </c>
      <c r="B19559">
        <v>2017</v>
      </c>
      <c r="C19559">
        <v>41</v>
      </c>
      <c r="D19559">
        <v>17</v>
      </c>
      <c r="E19559">
        <v>5064</v>
      </c>
    </row>
    <row r="19560" spans="1:5">
      <c r="A19560" t="s">
        <v>13</v>
      </c>
      <c r="B19560">
        <v>2017</v>
      </c>
      <c r="C19560">
        <v>41</v>
      </c>
      <c r="D19560">
        <v>43</v>
      </c>
      <c r="E19560">
        <v>17541</v>
      </c>
    </row>
    <row r="19561" spans="1:5">
      <c r="A19561" t="s">
        <v>14</v>
      </c>
      <c r="B19561">
        <v>2017</v>
      </c>
      <c r="C19561">
        <v>41</v>
      </c>
      <c r="D19561">
        <v>16</v>
      </c>
      <c r="E19561">
        <v>4642</v>
      </c>
    </row>
    <row r="19562" spans="1:5">
      <c r="A19562" t="s">
        <v>15</v>
      </c>
      <c r="B19562">
        <v>2017</v>
      </c>
      <c r="C19562">
        <v>41</v>
      </c>
      <c r="D19562">
        <v>106</v>
      </c>
      <c r="E19562">
        <v>47742</v>
      </c>
    </row>
    <row r="19563" spans="1:5">
      <c r="A19563" t="s">
        <v>16</v>
      </c>
      <c r="B19563">
        <v>2017</v>
      </c>
      <c r="C19563">
        <v>41</v>
      </c>
      <c r="D19563">
        <v>42</v>
      </c>
      <c r="E19563">
        <v>22974</v>
      </c>
    </row>
    <row r="19564" spans="1:5">
      <c r="A19564" t="s">
        <v>17</v>
      </c>
      <c r="B19564">
        <v>2017</v>
      </c>
      <c r="C19564">
        <v>41</v>
      </c>
      <c r="D19564">
        <v>19</v>
      </c>
      <c r="E19564">
        <v>4823</v>
      </c>
    </row>
    <row r="19565" spans="1:5">
      <c r="A19565" t="s">
        <v>18</v>
      </c>
      <c r="B19565">
        <v>2017</v>
      </c>
      <c r="C19565">
        <v>41</v>
      </c>
      <c r="D19565">
        <v>13</v>
      </c>
      <c r="E19565">
        <v>2844</v>
      </c>
    </row>
    <row r="19566" spans="1:5">
      <c r="A19566" t="s">
        <v>19</v>
      </c>
      <c r="B19566">
        <v>2017</v>
      </c>
      <c r="C19566">
        <v>41</v>
      </c>
      <c r="D19566">
        <v>5</v>
      </c>
      <c r="E19566">
        <v>13967</v>
      </c>
    </row>
    <row r="19567" spans="1:5">
      <c r="A19567" t="s">
        <v>20</v>
      </c>
      <c r="B19567">
        <v>2017</v>
      </c>
      <c r="C19567">
        <v>41</v>
      </c>
      <c r="D19567">
        <v>0</v>
      </c>
      <c r="E19567">
        <v>0</v>
      </c>
    </row>
    <row r="19568" spans="1:5">
      <c r="A19568" t="s">
        <v>21</v>
      </c>
      <c r="B19568">
        <v>2017</v>
      </c>
      <c r="C19568">
        <v>41</v>
      </c>
      <c r="D19568">
        <v>50</v>
      </c>
      <c r="E19568">
        <v>48665</v>
      </c>
    </row>
    <row r="19569" spans="1:5">
      <c r="A19569" t="s">
        <v>22</v>
      </c>
      <c r="B19569">
        <v>2017</v>
      </c>
      <c r="C19569">
        <v>41</v>
      </c>
      <c r="D19569">
        <v>16</v>
      </c>
      <c r="E19569">
        <v>1465</v>
      </c>
    </row>
    <row r="19570" spans="1:5">
      <c r="A19570" t="s">
        <v>23</v>
      </c>
      <c r="B19570">
        <v>2017</v>
      </c>
      <c r="C19570">
        <v>41</v>
      </c>
      <c r="D19570">
        <v>6</v>
      </c>
      <c r="E19570">
        <v>1360</v>
      </c>
    </row>
    <row r="19571" spans="1:5">
      <c r="A19571" t="s">
        <v>24</v>
      </c>
      <c r="B19571">
        <v>2017</v>
      </c>
      <c r="C19571">
        <v>41</v>
      </c>
      <c r="D19571">
        <v>78</v>
      </c>
      <c r="E19571">
        <v>45846</v>
      </c>
    </row>
    <row r="19572" spans="1:5">
      <c r="A19572" t="s">
        <v>25</v>
      </c>
      <c r="B19572">
        <v>2017</v>
      </c>
      <c r="C19572">
        <v>41</v>
      </c>
      <c r="D19572">
        <v>24</v>
      </c>
      <c r="E19572">
        <v>4384</v>
      </c>
    </row>
    <row r="19573" spans="1:5">
      <c r="A19573" t="s">
        <v>26</v>
      </c>
      <c r="B19573">
        <v>2017</v>
      </c>
      <c r="C19573">
        <v>41</v>
      </c>
      <c r="D19573">
        <v>14</v>
      </c>
      <c r="E19573">
        <v>3763</v>
      </c>
    </row>
    <row r="19574" spans="1:5">
      <c r="A19574" t="s">
        <v>27</v>
      </c>
      <c r="B19574">
        <v>2017</v>
      </c>
      <c r="C19574">
        <v>41</v>
      </c>
      <c r="D19574">
        <v>31</v>
      </c>
      <c r="E19574">
        <v>7168</v>
      </c>
    </row>
    <row r="19575" spans="1:5">
      <c r="A19575" t="s">
        <v>28</v>
      </c>
      <c r="B19575">
        <v>2017</v>
      </c>
      <c r="C19575">
        <v>41</v>
      </c>
      <c r="D19575">
        <v>30</v>
      </c>
      <c r="E19575">
        <v>10349</v>
      </c>
    </row>
    <row r="19576" spans="1:5">
      <c r="A19576" t="s">
        <v>29</v>
      </c>
      <c r="B19576">
        <v>2017</v>
      </c>
      <c r="C19576">
        <v>41</v>
      </c>
      <c r="D19576">
        <v>94</v>
      </c>
      <c r="E19576">
        <v>54708</v>
      </c>
    </row>
    <row r="19577" spans="1:5">
      <c r="A19577" t="s">
        <v>30</v>
      </c>
      <c r="B19577">
        <v>2017</v>
      </c>
      <c r="C19577">
        <v>41</v>
      </c>
      <c r="D19577">
        <v>24</v>
      </c>
      <c r="E19577">
        <v>3741</v>
      </c>
    </row>
    <row r="19578" spans="1:5">
      <c r="A19578" t="s">
        <v>31</v>
      </c>
      <c r="B19578">
        <v>2017</v>
      </c>
      <c r="C19578">
        <v>41</v>
      </c>
      <c r="D19578">
        <v>39</v>
      </c>
      <c r="E19578">
        <v>8990</v>
      </c>
    </row>
    <row r="19579" spans="1:5">
      <c r="A19579" t="s">
        <v>32</v>
      </c>
      <c r="B19579">
        <v>2017</v>
      </c>
      <c r="C19579">
        <v>41</v>
      </c>
      <c r="D19579">
        <v>43</v>
      </c>
      <c r="E19579">
        <v>33195</v>
      </c>
    </row>
    <row r="19580" spans="1:5">
      <c r="A19580" t="s">
        <v>33</v>
      </c>
      <c r="B19580">
        <v>2017</v>
      </c>
      <c r="C19580">
        <v>41</v>
      </c>
      <c r="D19580">
        <v>82</v>
      </c>
      <c r="E19580">
        <v>26161</v>
      </c>
    </row>
    <row r="19581" spans="1:5">
      <c r="A19581" t="s">
        <v>34</v>
      </c>
      <c r="B19581">
        <v>2017</v>
      </c>
      <c r="C19581">
        <v>41</v>
      </c>
      <c r="D19581">
        <v>24</v>
      </c>
      <c r="E19581">
        <v>7396</v>
      </c>
    </row>
    <row r="19582" spans="1:5">
      <c r="A19582" t="s">
        <v>35</v>
      </c>
      <c r="B19582">
        <v>2017</v>
      </c>
      <c r="C19582">
        <v>41</v>
      </c>
      <c r="D19582">
        <v>42</v>
      </c>
      <c r="E19582">
        <v>14204</v>
      </c>
    </row>
    <row r="19583" spans="1:5">
      <c r="A19583" t="s">
        <v>36</v>
      </c>
      <c r="B19583">
        <v>2017</v>
      </c>
      <c r="C19583">
        <v>41</v>
      </c>
      <c r="D19583">
        <v>20</v>
      </c>
      <c r="E19583">
        <v>4390</v>
      </c>
    </row>
    <row r="19584" spans="1:5">
      <c r="A19584" t="s">
        <v>37</v>
      </c>
      <c r="B19584">
        <v>2017</v>
      </c>
      <c r="C19584">
        <v>41</v>
      </c>
      <c r="D19584">
        <v>8</v>
      </c>
      <c r="E19584">
        <v>3222</v>
      </c>
    </row>
    <row r="19585" spans="1:5">
      <c r="A19585" t="s">
        <v>38</v>
      </c>
      <c r="B19585">
        <v>2017</v>
      </c>
      <c r="C19585">
        <v>41</v>
      </c>
      <c r="D19585">
        <v>48</v>
      </c>
      <c r="E19585">
        <v>8985</v>
      </c>
    </row>
    <row r="19586" spans="1:5">
      <c r="A19586" t="s">
        <v>39</v>
      </c>
      <c r="B19586">
        <v>2017</v>
      </c>
      <c r="C19586">
        <v>41</v>
      </c>
      <c r="D19586">
        <v>35</v>
      </c>
      <c r="E19586">
        <v>17649</v>
      </c>
    </row>
    <row r="19587" spans="1:5">
      <c r="A19587" t="s">
        <v>40</v>
      </c>
      <c r="B19587">
        <v>2017</v>
      </c>
      <c r="C19587">
        <v>41</v>
      </c>
      <c r="D19587">
        <v>18</v>
      </c>
      <c r="E19587">
        <v>3609</v>
      </c>
    </row>
    <row r="19588" spans="1:5">
      <c r="A19588" t="s">
        <v>41</v>
      </c>
      <c r="B19588">
        <v>2017</v>
      </c>
      <c r="C19588">
        <v>41</v>
      </c>
      <c r="D19588">
        <v>40</v>
      </c>
      <c r="E19588">
        <v>24846</v>
      </c>
    </row>
    <row r="19589" spans="1:5">
      <c r="A19589" t="s">
        <v>42</v>
      </c>
      <c r="B19589">
        <v>2017</v>
      </c>
      <c r="C19589">
        <v>41</v>
      </c>
      <c r="D19589">
        <v>38</v>
      </c>
      <c r="E19589">
        <v>16593</v>
      </c>
    </row>
    <row r="19590" spans="1:5">
      <c r="A19590" t="s">
        <v>43</v>
      </c>
      <c r="B19590">
        <v>2017</v>
      </c>
      <c r="C19590">
        <v>41</v>
      </c>
      <c r="D19590">
        <v>55</v>
      </c>
      <c r="E19590">
        <v>12844</v>
      </c>
    </row>
    <row r="19591" spans="1:5">
      <c r="A19591" t="s">
        <v>44</v>
      </c>
      <c r="B19591">
        <v>2017</v>
      </c>
      <c r="C19591">
        <v>41</v>
      </c>
      <c r="D19591">
        <v>47</v>
      </c>
      <c r="E19591">
        <v>14695</v>
      </c>
    </row>
    <row r="19592" spans="1:5">
      <c r="A19592" t="s">
        <v>45</v>
      </c>
      <c r="B19592">
        <v>2017</v>
      </c>
      <c r="C19592">
        <v>41</v>
      </c>
      <c r="D19592">
        <v>7</v>
      </c>
      <c r="E19592">
        <v>1455</v>
      </c>
    </row>
    <row r="19593" spans="1:5">
      <c r="A19593" t="s">
        <v>46</v>
      </c>
      <c r="B19593">
        <v>2017</v>
      </c>
      <c r="C19593">
        <v>41</v>
      </c>
      <c r="D19593">
        <v>63</v>
      </c>
      <c r="E19593">
        <v>20703</v>
      </c>
    </row>
    <row r="19594" spans="1:5">
      <c r="A19594" t="s">
        <v>47</v>
      </c>
      <c r="B19594">
        <v>2017</v>
      </c>
      <c r="C19594">
        <v>41</v>
      </c>
      <c r="D19594">
        <v>25</v>
      </c>
      <c r="E19594">
        <v>8803</v>
      </c>
    </row>
    <row r="19595" spans="1:5">
      <c r="A19595" t="s">
        <v>48</v>
      </c>
      <c r="B19595">
        <v>2017</v>
      </c>
      <c r="C19595">
        <v>41</v>
      </c>
      <c r="D19595">
        <v>78</v>
      </c>
      <c r="E19595">
        <v>33338</v>
      </c>
    </row>
    <row r="19596" spans="1:5">
      <c r="A19596" t="s">
        <v>49</v>
      </c>
      <c r="B19596">
        <v>2017</v>
      </c>
      <c r="C19596">
        <v>41</v>
      </c>
      <c r="D19596">
        <v>144</v>
      </c>
      <c r="E19596">
        <v>62660</v>
      </c>
    </row>
    <row r="19597" spans="1:5">
      <c r="A19597" t="s">
        <v>50</v>
      </c>
      <c r="B19597">
        <v>2017</v>
      </c>
      <c r="C19597">
        <v>41</v>
      </c>
      <c r="D19597">
        <v>23</v>
      </c>
      <c r="E19597">
        <v>4749</v>
      </c>
    </row>
    <row r="19598" spans="1:5">
      <c r="A19598" t="s">
        <v>51</v>
      </c>
      <c r="B19598">
        <v>2017</v>
      </c>
      <c r="C19598">
        <v>41</v>
      </c>
      <c r="D19598">
        <v>15</v>
      </c>
      <c r="E19598">
        <v>7652</v>
      </c>
    </row>
    <row r="19599" spans="1:5">
      <c r="A19599" t="s">
        <v>52</v>
      </c>
      <c r="B19599">
        <v>2017</v>
      </c>
      <c r="C19599">
        <v>41</v>
      </c>
      <c r="D19599">
        <v>31</v>
      </c>
      <c r="E19599">
        <v>9927</v>
      </c>
    </row>
    <row r="19600" spans="1:5">
      <c r="A19600" t="s">
        <v>53</v>
      </c>
      <c r="B19600">
        <v>2017</v>
      </c>
      <c r="C19600">
        <v>41</v>
      </c>
      <c r="D19600">
        <v>54</v>
      </c>
      <c r="E19600">
        <v>9300</v>
      </c>
    </row>
    <row r="19601" spans="1:5">
      <c r="A19601" t="s">
        <v>54</v>
      </c>
      <c r="B19601">
        <v>2017</v>
      </c>
      <c r="C19601">
        <v>41</v>
      </c>
      <c r="D19601">
        <v>113</v>
      </c>
      <c r="E19601">
        <v>29398</v>
      </c>
    </row>
    <row r="19602" spans="1:5">
      <c r="A19602" t="s">
        <v>55</v>
      </c>
      <c r="B19602">
        <v>2017</v>
      </c>
      <c r="C19602">
        <v>41</v>
      </c>
      <c r="D19602">
        <v>38</v>
      </c>
      <c r="E19602">
        <v>23305</v>
      </c>
    </row>
    <row r="19603" spans="1:5">
      <c r="A19603" t="s">
        <v>56</v>
      </c>
      <c r="B19603">
        <v>2017</v>
      </c>
      <c r="C19603">
        <v>41</v>
      </c>
      <c r="D19603">
        <v>10</v>
      </c>
      <c r="E19603">
        <v>2914</v>
      </c>
    </row>
    <row r="19604" spans="1:5">
      <c r="A19604" t="s">
        <v>57</v>
      </c>
      <c r="B19604">
        <v>2017</v>
      </c>
      <c r="C19604">
        <v>41</v>
      </c>
      <c r="D19604">
        <v>127</v>
      </c>
      <c r="E19604">
        <v>88883</v>
      </c>
    </row>
    <row r="19605" spans="1:5">
      <c r="A19605" t="s">
        <v>58</v>
      </c>
      <c r="B19605">
        <v>2017</v>
      </c>
      <c r="C19605">
        <v>41</v>
      </c>
      <c r="D19605">
        <v>51</v>
      </c>
      <c r="E19605">
        <v>9568</v>
      </c>
    </row>
    <row r="19606" spans="1:5">
      <c r="A19606" t="s">
        <v>59</v>
      </c>
      <c r="B19606">
        <v>2017</v>
      </c>
      <c r="C19606">
        <v>41</v>
      </c>
      <c r="D19606">
        <v>30</v>
      </c>
      <c r="E19606">
        <v>12100</v>
      </c>
    </row>
    <row r="19607" spans="1:5">
      <c r="A19607" t="s">
        <v>60</v>
      </c>
      <c r="B19607">
        <v>2017</v>
      </c>
      <c r="C19607">
        <v>41</v>
      </c>
      <c r="D19607">
        <v>25</v>
      </c>
      <c r="E19607">
        <v>6863</v>
      </c>
    </row>
    <row r="19608" spans="1:5">
      <c r="A19608" t="s">
        <v>61</v>
      </c>
      <c r="B19608">
        <v>2017</v>
      </c>
      <c r="C19608">
        <v>41</v>
      </c>
      <c r="D19608">
        <v>22</v>
      </c>
      <c r="E19608">
        <v>4627</v>
      </c>
    </row>
    <row r="19609" spans="1:5">
      <c r="A19609" t="s">
        <v>64</v>
      </c>
      <c r="B19609">
        <v>2017</v>
      </c>
      <c r="C19609">
        <v>41</v>
      </c>
      <c r="D19609">
        <v>4</v>
      </c>
      <c r="E19609">
        <v>2256</v>
      </c>
    </row>
    <row r="19610" spans="1:5">
      <c r="A19610" t="s">
        <v>63</v>
      </c>
      <c r="B19610">
        <v>2017</v>
      </c>
      <c r="C19610">
        <v>41</v>
      </c>
      <c r="D19610">
        <v>2</v>
      </c>
      <c r="E19610">
        <v>665</v>
      </c>
    </row>
    <row r="19611" spans="1:5">
      <c r="A19611" t="s">
        <v>62</v>
      </c>
      <c r="B19611">
        <v>2017</v>
      </c>
      <c r="C19611">
        <v>41</v>
      </c>
      <c r="D19611">
        <v>75</v>
      </c>
      <c r="E19611">
        <v>101270</v>
      </c>
    </row>
    <row r="19612" spans="1:5">
      <c r="A19612" t="s">
        <v>6</v>
      </c>
      <c r="B19612">
        <v>2017</v>
      </c>
      <c r="C19612">
        <v>42</v>
      </c>
      <c r="D19612">
        <v>85</v>
      </c>
      <c r="E19612">
        <v>38770</v>
      </c>
    </row>
    <row r="19613" spans="1:5">
      <c r="A19613" t="s">
        <v>12</v>
      </c>
      <c r="B19613">
        <v>2017</v>
      </c>
      <c r="C19613">
        <v>42</v>
      </c>
      <c r="D19613">
        <v>16</v>
      </c>
      <c r="E19613">
        <v>4914</v>
      </c>
    </row>
    <row r="19614" spans="1:5">
      <c r="A19614" t="s">
        <v>13</v>
      </c>
      <c r="B19614">
        <v>2017</v>
      </c>
      <c r="C19614">
        <v>42</v>
      </c>
      <c r="D19614">
        <v>45</v>
      </c>
      <c r="E19614">
        <v>19970</v>
      </c>
    </row>
    <row r="19615" spans="1:5">
      <c r="A19615" t="s">
        <v>14</v>
      </c>
      <c r="B19615">
        <v>2017</v>
      </c>
      <c r="C19615">
        <v>42</v>
      </c>
      <c r="D19615">
        <v>17</v>
      </c>
      <c r="E19615">
        <v>4436</v>
      </c>
    </row>
    <row r="19616" spans="1:5">
      <c r="A19616" t="s">
        <v>15</v>
      </c>
      <c r="B19616">
        <v>2017</v>
      </c>
      <c r="C19616">
        <v>42</v>
      </c>
      <c r="D19616">
        <v>117</v>
      </c>
      <c r="E19616">
        <v>52516</v>
      </c>
    </row>
    <row r="19617" spans="1:5">
      <c r="A19617" t="s">
        <v>16</v>
      </c>
      <c r="B19617">
        <v>2017</v>
      </c>
      <c r="C19617">
        <v>42</v>
      </c>
      <c r="D19617">
        <v>42</v>
      </c>
      <c r="E19617">
        <v>24507</v>
      </c>
    </row>
    <row r="19618" spans="1:5">
      <c r="A19618" t="s">
        <v>17</v>
      </c>
      <c r="B19618">
        <v>2017</v>
      </c>
      <c r="C19618">
        <v>42</v>
      </c>
      <c r="D19618">
        <v>16</v>
      </c>
      <c r="E19618">
        <v>4481</v>
      </c>
    </row>
    <row r="19619" spans="1:5">
      <c r="A19619" t="s">
        <v>18</v>
      </c>
      <c r="B19619">
        <v>2017</v>
      </c>
      <c r="C19619">
        <v>42</v>
      </c>
      <c r="D19619">
        <v>13</v>
      </c>
      <c r="E19619">
        <v>3050</v>
      </c>
    </row>
    <row r="19620" spans="1:5">
      <c r="A19620" t="s">
        <v>19</v>
      </c>
      <c r="B19620">
        <v>2017</v>
      </c>
      <c r="C19620">
        <v>42</v>
      </c>
      <c r="D19620">
        <v>5</v>
      </c>
      <c r="E19620">
        <v>14972</v>
      </c>
    </row>
    <row r="19621" spans="1:5">
      <c r="A19621" t="s">
        <v>20</v>
      </c>
      <c r="B19621">
        <v>2017</v>
      </c>
      <c r="C19621">
        <v>42</v>
      </c>
      <c r="D19621">
        <v>0</v>
      </c>
      <c r="E19621">
        <v>0</v>
      </c>
    </row>
    <row r="19622" spans="1:5">
      <c r="A19622" t="s">
        <v>21</v>
      </c>
      <c r="B19622">
        <v>2017</v>
      </c>
      <c r="C19622">
        <v>42</v>
      </c>
      <c r="D19622">
        <v>51</v>
      </c>
      <c r="E19622">
        <v>48615</v>
      </c>
    </row>
    <row r="19623" spans="1:5">
      <c r="A19623" t="s">
        <v>22</v>
      </c>
      <c r="B19623">
        <v>2017</v>
      </c>
      <c r="C19623">
        <v>42</v>
      </c>
      <c r="D19623">
        <v>17</v>
      </c>
      <c r="E19623">
        <v>1633</v>
      </c>
    </row>
    <row r="19624" spans="1:5">
      <c r="A19624" t="s">
        <v>23</v>
      </c>
      <c r="B19624">
        <v>2017</v>
      </c>
      <c r="C19624">
        <v>42</v>
      </c>
      <c r="D19624">
        <v>6</v>
      </c>
      <c r="E19624">
        <v>1360</v>
      </c>
    </row>
    <row r="19625" spans="1:5">
      <c r="A19625" t="s">
        <v>24</v>
      </c>
      <c r="B19625">
        <v>2017</v>
      </c>
      <c r="C19625">
        <v>42</v>
      </c>
      <c r="D19625">
        <v>81</v>
      </c>
      <c r="E19625">
        <v>48311</v>
      </c>
    </row>
    <row r="19626" spans="1:5">
      <c r="A19626" t="s">
        <v>25</v>
      </c>
      <c r="B19626">
        <v>2017</v>
      </c>
      <c r="C19626">
        <v>42</v>
      </c>
      <c r="D19626">
        <v>24</v>
      </c>
      <c r="E19626">
        <v>5136</v>
      </c>
    </row>
    <row r="19627" spans="1:5">
      <c r="A19627" t="s">
        <v>26</v>
      </c>
      <c r="B19627">
        <v>2017</v>
      </c>
      <c r="C19627">
        <v>42</v>
      </c>
      <c r="D19627">
        <v>14</v>
      </c>
      <c r="E19627">
        <v>3959</v>
      </c>
    </row>
    <row r="19628" spans="1:5">
      <c r="A19628" t="s">
        <v>27</v>
      </c>
      <c r="B19628">
        <v>2017</v>
      </c>
      <c r="C19628">
        <v>42</v>
      </c>
      <c r="D19628">
        <v>31</v>
      </c>
      <c r="E19628">
        <v>6855</v>
      </c>
    </row>
    <row r="19629" spans="1:5">
      <c r="A19629" t="s">
        <v>28</v>
      </c>
      <c r="B19629">
        <v>2017</v>
      </c>
      <c r="C19629">
        <v>42</v>
      </c>
      <c r="D19629">
        <v>33</v>
      </c>
      <c r="E19629">
        <v>10659</v>
      </c>
    </row>
    <row r="19630" spans="1:5">
      <c r="A19630" t="s">
        <v>29</v>
      </c>
      <c r="B19630">
        <v>2017</v>
      </c>
      <c r="C19630">
        <v>42</v>
      </c>
      <c r="D19630">
        <v>93</v>
      </c>
      <c r="E19630">
        <v>52837</v>
      </c>
    </row>
    <row r="19631" spans="1:5">
      <c r="A19631" t="s">
        <v>30</v>
      </c>
      <c r="B19631">
        <v>2017</v>
      </c>
      <c r="C19631">
        <v>42</v>
      </c>
      <c r="D19631">
        <v>25</v>
      </c>
      <c r="E19631">
        <v>4391</v>
      </c>
    </row>
    <row r="19632" spans="1:5">
      <c r="A19632" t="s">
        <v>31</v>
      </c>
      <c r="B19632">
        <v>2017</v>
      </c>
      <c r="C19632">
        <v>42</v>
      </c>
      <c r="D19632">
        <v>41</v>
      </c>
      <c r="E19632">
        <v>8939</v>
      </c>
    </row>
    <row r="19633" spans="1:5">
      <c r="A19633" t="s">
        <v>32</v>
      </c>
      <c r="B19633">
        <v>2017</v>
      </c>
      <c r="C19633">
        <v>42</v>
      </c>
      <c r="D19633">
        <v>45</v>
      </c>
      <c r="E19633">
        <v>34533</v>
      </c>
    </row>
    <row r="19634" spans="1:5">
      <c r="A19634" t="s">
        <v>33</v>
      </c>
      <c r="B19634">
        <v>2017</v>
      </c>
      <c r="C19634">
        <v>42</v>
      </c>
      <c r="D19634">
        <v>85</v>
      </c>
      <c r="E19634">
        <v>27841</v>
      </c>
    </row>
    <row r="19635" spans="1:5">
      <c r="A19635" t="s">
        <v>34</v>
      </c>
      <c r="B19635">
        <v>2017</v>
      </c>
      <c r="C19635">
        <v>42</v>
      </c>
      <c r="D19635">
        <v>24</v>
      </c>
      <c r="E19635">
        <v>7458</v>
      </c>
    </row>
    <row r="19636" spans="1:5">
      <c r="A19636" t="s">
        <v>35</v>
      </c>
      <c r="B19636">
        <v>2017</v>
      </c>
      <c r="C19636">
        <v>42</v>
      </c>
      <c r="D19636">
        <v>41</v>
      </c>
      <c r="E19636">
        <v>14660</v>
      </c>
    </row>
    <row r="19637" spans="1:5">
      <c r="A19637" t="s">
        <v>36</v>
      </c>
      <c r="B19637">
        <v>2017</v>
      </c>
      <c r="C19637">
        <v>42</v>
      </c>
      <c r="D19637">
        <v>19</v>
      </c>
      <c r="E19637">
        <v>4362</v>
      </c>
    </row>
    <row r="19638" spans="1:5">
      <c r="A19638" t="s">
        <v>37</v>
      </c>
      <c r="B19638">
        <v>2017</v>
      </c>
      <c r="C19638">
        <v>42</v>
      </c>
      <c r="D19638">
        <v>8</v>
      </c>
      <c r="E19638">
        <v>3412</v>
      </c>
    </row>
    <row r="19639" spans="1:5">
      <c r="A19639" t="s">
        <v>38</v>
      </c>
      <c r="B19639">
        <v>2017</v>
      </c>
      <c r="C19639">
        <v>42</v>
      </c>
      <c r="D19639">
        <v>48</v>
      </c>
      <c r="E19639">
        <v>11313</v>
      </c>
    </row>
    <row r="19640" spans="1:5">
      <c r="A19640" t="s">
        <v>39</v>
      </c>
      <c r="B19640">
        <v>2017</v>
      </c>
      <c r="C19640">
        <v>42</v>
      </c>
      <c r="D19640">
        <v>35</v>
      </c>
      <c r="E19640">
        <v>17806</v>
      </c>
    </row>
    <row r="19641" spans="1:5">
      <c r="A19641" t="s">
        <v>40</v>
      </c>
      <c r="B19641">
        <v>2017</v>
      </c>
      <c r="C19641">
        <v>42</v>
      </c>
      <c r="D19641">
        <v>18</v>
      </c>
      <c r="E19641">
        <v>3517</v>
      </c>
    </row>
    <row r="19642" spans="1:5">
      <c r="A19642" t="s">
        <v>41</v>
      </c>
      <c r="B19642">
        <v>2017</v>
      </c>
      <c r="C19642">
        <v>42</v>
      </c>
      <c r="D19642">
        <v>42</v>
      </c>
      <c r="E19642">
        <v>26649</v>
      </c>
    </row>
    <row r="19643" spans="1:5">
      <c r="A19643" t="s">
        <v>42</v>
      </c>
      <c r="B19643">
        <v>2017</v>
      </c>
      <c r="C19643">
        <v>42</v>
      </c>
      <c r="D19643">
        <v>36</v>
      </c>
      <c r="E19643">
        <v>17241</v>
      </c>
    </row>
    <row r="19644" spans="1:5">
      <c r="A19644" t="s">
        <v>43</v>
      </c>
      <c r="B19644">
        <v>2017</v>
      </c>
      <c r="C19644">
        <v>42</v>
      </c>
      <c r="D19644">
        <v>53</v>
      </c>
      <c r="E19644">
        <v>13619</v>
      </c>
    </row>
    <row r="19645" spans="1:5">
      <c r="A19645" t="s">
        <v>44</v>
      </c>
      <c r="B19645">
        <v>2017</v>
      </c>
      <c r="C19645">
        <v>42</v>
      </c>
      <c r="D19645">
        <v>47</v>
      </c>
      <c r="E19645">
        <v>15803</v>
      </c>
    </row>
    <row r="19646" spans="1:5">
      <c r="A19646" t="s">
        <v>45</v>
      </c>
      <c r="B19646">
        <v>2017</v>
      </c>
      <c r="C19646">
        <v>42</v>
      </c>
      <c r="D19646">
        <v>5</v>
      </c>
      <c r="E19646">
        <v>726</v>
      </c>
    </row>
    <row r="19647" spans="1:5">
      <c r="A19647" t="s">
        <v>46</v>
      </c>
      <c r="B19647">
        <v>2017</v>
      </c>
      <c r="C19647">
        <v>42</v>
      </c>
      <c r="D19647">
        <v>64</v>
      </c>
      <c r="E19647">
        <v>20158</v>
      </c>
    </row>
    <row r="19648" spans="1:5">
      <c r="A19648" t="s">
        <v>47</v>
      </c>
      <c r="B19648">
        <v>2017</v>
      </c>
      <c r="C19648">
        <v>42</v>
      </c>
      <c r="D19648">
        <v>25</v>
      </c>
      <c r="E19648">
        <v>8236</v>
      </c>
    </row>
    <row r="19649" spans="1:5">
      <c r="A19649" t="s">
        <v>48</v>
      </c>
      <c r="B19649">
        <v>2017</v>
      </c>
      <c r="C19649">
        <v>42</v>
      </c>
      <c r="D19649">
        <v>77</v>
      </c>
      <c r="E19649">
        <v>34324</v>
      </c>
    </row>
    <row r="19650" spans="1:5">
      <c r="A19650" t="s">
        <v>49</v>
      </c>
      <c r="B19650">
        <v>2017</v>
      </c>
      <c r="C19650">
        <v>42</v>
      </c>
      <c r="D19650">
        <v>146</v>
      </c>
      <c r="E19650">
        <v>63334</v>
      </c>
    </row>
    <row r="19651" spans="1:5">
      <c r="A19651" t="s">
        <v>50</v>
      </c>
      <c r="B19651">
        <v>2017</v>
      </c>
      <c r="C19651">
        <v>42</v>
      </c>
      <c r="D19651">
        <v>23</v>
      </c>
      <c r="E19651">
        <v>5492</v>
      </c>
    </row>
    <row r="19652" spans="1:5">
      <c r="A19652" t="s">
        <v>51</v>
      </c>
      <c r="B19652">
        <v>2017</v>
      </c>
      <c r="C19652">
        <v>42</v>
      </c>
      <c r="D19652">
        <v>15</v>
      </c>
      <c r="E19652">
        <v>7218</v>
      </c>
    </row>
    <row r="19653" spans="1:5">
      <c r="A19653" t="s">
        <v>52</v>
      </c>
      <c r="B19653">
        <v>2017</v>
      </c>
      <c r="C19653">
        <v>42</v>
      </c>
      <c r="D19653">
        <v>32</v>
      </c>
      <c r="E19653">
        <v>10209</v>
      </c>
    </row>
    <row r="19654" spans="1:5">
      <c r="A19654" t="s">
        <v>53</v>
      </c>
      <c r="B19654">
        <v>2017</v>
      </c>
      <c r="C19654">
        <v>42</v>
      </c>
      <c r="D19654">
        <v>49</v>
      </c>
      <c r="E19654">
        <v>8234</v>
      </c>
    </row>
    <row r="19655" spans="1:5">
      <c r="A19655" t="s">
        <v>54</v>
      </c>
      <c r="B19655">
        <v>2017</v>
      </c>
      <c r="C19655">
        <v>42</v>
      </c>
      <c r="D19655">
        <v>111</v>
      </c>
      <c r="E19655">
        <v>29985</v>
      </c>
    </row>
    <row r="19656" spans="1:5">
      <c r="A19656" t="s">
        <v>55</v>
      </c>
      <c r="B19656">
        <v>2017</v>
      </c>
      <c r="C19656">
        <v>42</v>
      </c>
      <c r="D19656">
        <v>38</v>
      </c>
      <c r="E19656">
        <v>23267</v>
      </c>
    </row>
    <row r="19657" spans="1:5">
      <c r="A19657" t="s">
        <v>56</v>
      </c>
      <c r="B19657">
        <v>2017</v>
      </c>
      <c r="C19657">
        <v>42</v>
      </c>
      <c r="D19657">
        <v>10</v>
      </c>
      <c r="E19657">
        <v>2870</v>
      </c>
    </row>
    <row r="19658" spans="1:5">
      <c r="A19658" t="s">
        <v>57</v>
      </c>
      <c r="B19658">
        <v>2017</v>
      </c>
      <c r="C19658">
        <v>42</v>
      </c>
      <c r="D19658">
        <v>126</v>
      </c>
      <c r="E19658">
        <v>86313</v>
      </c>
    </row>
    <row r="19659" spans="1:5">
      <c r="A19659" t="s">
        <v>58</v>
      </c>
      <c r="B19659">
        <v>2017</v>
      </c>
      <c r="C19659">
        <v>42</v>
      </c>
      <c r="D19659">
        <v>52</v>
      </c>
      <c r="E19659">
        <v>10189</v>
      </c>
    </row>
    <row r="19660" spans="1:5">
      <c r="A19660" t="s">
        <v>59</v>
      </c>
      <c r="B19660">
        <v>2017</v>
      </c>
      <c r="C19660">
        <v>42</v>
      </c>
      <c r="D19660">
        <v>32</v>
      </c>
      <c r="E19660">
        <v>12261</v>
      </c>
    </row>
    <row r="19661" spans="1:5">
      <c r="A19661" t="s">
        <v>60</v>
      </c>
      <c r="B19661">
        <v>2017</v>
      </c>
      <c r="C19661">
        <v>42</v>
      </c>
      <c r="D19661">
        <v>25</v>
      </c>
      <c r="E19661">
        <v>7104</v>
      </c>
    </row>
    <row r="19662" spans="1:5">
      <c r="A19662" t="s">
        <v>61</v>
      </c>
      <c r="B19662">
        <v>2017</v>
      </c>
      <c r="C19662">
        <v>42</v>
      </c>
      <c r="D19662">
        <v>22</v>
      </c>
      <c r="E19662">
        <v>4674</v>
      </c>
    </row>
    <row r="19663" spans="1:5">
      <c r="A19663" t="s">
        <v>64</v>
      </c>
      <c r="B19663">
        <v>2017</v>
      </c>
      <c r="C19663">
        <v>42</v>
      </c>
      <c r="D19663">
        <v>5</v>
      </c>
      <c r="E19663">
        <v>2472</v>
      </c>
    </row>
    <row r="19664" spans="1:5">
      <c r="A19664" t="s">
        <v>63</v>
      </c>
      <c r="B19664">
        <v>2017</v>
      </c>
      <c r="C19664">
        <v>42</v>
      </c>
      <c r="D19664">
        <v>2</v>
      </c>
      <c r="E19664">
        <v>715</v>
      </c>
    </row>
    <row r="19665" spans="1:5">
      <c r="A19665" t="s">
        <v>62</v>
      </c>
      <c r="B19665">
        <v>2017</v>
      </c>
      <c r="C19665">
        <v>42</v>
      </c>
      <c r="D19665">
        <v>77</v>
      </c>
      <c r="E19665">
        <v>103430</v>
      </c>
    </row>
    <row r="19666" spans="1:5">
      <c r="A19666" t="s">
        <v>6</v>
      </c>
      <c r="B19666">
        <v>2017</v>
      </c>
      <c r="C19666">
        <v>43</v>
      </c>
      <c r="D19666">
        <v>86</v>
      </c>
      <c r="E19666">
        <v>38213</v>
      </c>
    </row>
    <row r="19667" spans="1:5">
      <c r="A19667" t="s">
        <v>12</v>
      </c>
      <c r="B19667">
        <v>2017</v>
      </c>
      <c r="C19667">
        <v>43</v>
      </c>
      <c r="D19667">
        <v>17</v>
      </c>
      <c r="E19667">
        <v>4872</v>
      </c>
    </row>
    <row r="19668" spans="1:5">
      <c r="A19668" t="s">
        <v>13</v>
      </c>
      <c r="B19668">
        <v>2017</v>
      </c>
      <c r="C19668">
        <v>43</v>
      </c>
      <c r="D19668">
        <v>45</v>
      </c>
      <c r="E19668">
        <v>19368</v>
      </c>
    </row>
    <row r="19669" spans="1:5">
      <c r="A19669" t="s">
        <v>14</v>
      </c>
      <c r="B19669">
        <v>2017</v>
      </c>
      <c r="C19669">
        <v>43</v>
      </c>
      <c r="D19669">
        <v>17</v>
      </c>
      <c r="E19669">
        <v>5181</v>
      </c>
    </row>
    <row r="19670" spans="1:5">
      <c r="A19670" t="s">
        <v>15</v>
      </c>
      <c r="B19670">
        <v>2017</v>
      </c>
      <c r="C19670">
        <v>43</v>
      </c>
      <c r="D19670">
        <v>118</v>
      </c>
      <c r="E19670">
        <v>52575</v>
      </c>
    </row>
    <row r="19671" spans="1:5">
      <c r="A19671" t="s">
        <v>16</v>
      </c>
      <c r="B19671">
        <v>2017</v>
      </c>
      <c r="C19671">
        <v>43</v>
      </c>
      <c r="D19671">
        <v>42</v>
      </c>
      <c r="E19671">
        <v>24056</v>
      </c>
    </row>
    <row r="19672" spans="1:5">
      <c r="A19672" t="s">
        <v>17</v>
      </c>
      <c r="B19672">
        <v>2017</v>
      </c>
      <c r="C19672">
        <v>43</v>
      </c>
      <c r="D19672">
        <v>20</v>
      </c>
      <c r="E19672">
        <v>4969</v>
      </c>
    </row>
    <row r="19673" spans="1:5">
      <c r="A19673" t="s">
        <v>18</v>
      </c>
      <c r="B19673">
        <v>2017</v>
      </c>
      <c r="C19673">
        <v>43</v>
      </c>
      <c r="D19673">
        <v>13</v>
      </c>
      <c r="E19673">
        <v>2868</v>
      </c>
    </row>
    <row r="19674" spans="1:5">
      <c r="A19674" t="s">
        <v>19</v>
      </c>
      <c r="B19674">
        <v>2017</v>
      </c>
      <c r="C19674">
        <v>43</v>
      </c>
      <c r="D19674">
        <v>5</v>
      </c>
      <c r="E19674">
        <v>15026</v>
      </c>
    </row>
    <row r="19675" spans="1:5">
      <c r="A19675" t="s">
        <v>20</v>
      </c>
      <c r="B19675">
        <v>2017</v>
      </c>
      <c r="C19675">
        <v>43</v>
      </c>
      <c r="D19675">
        <v>0</v>
      </c>
      <c r="E19675">
        <v>0</v>
      </c>
    </row>
    <row r="19676" spans="1:5">
      <c r="A19676" t="s">
        <v>21</v>
      </c>
      <c r="B19676">
        <v>2017</v>
      </c>
      <c r="C19676">
        <v>43</v>
      </c>
      <c r="D19676">
        <v>51</v>
      </c>
      <c r="E19676">
        <v>49296</v>
      </c>
    </row>
    <row r="19677" spans="1:5">
      <c r="A19677" t="s">
        <v>22</v>
      </c>
      <c r="B19677">
        <v>2017</v>
      </c>
      <c r="C19677">
        <v>43</v>
      </c>
      <c r="D19677">
        <v>16</v>
      </c>
      <c r="E19677">
        <v>1582</v>
      </c>
    </row>
    <row r="19678" spans="1:5">
      <c r="A19678" t="s">
        <v>23</v>
      </c>
      <c r="B19678">
        <v>2017</v>
      </c>
      <c r="C19678">
        <v>43</v>
      </c>
      <c r="D19678">
        <v>7</v>
      </c>
      <c r="E19678">
        <v>1576</v>
      </c>
    </row>
    <row r="19679" spans="1:5">
      <c r="A19679" t="s">
        <v>24</v>
      </c>
      <c r="B19679">
        <v>2017</v>
      </c>
      <c r="C19679">
        <v>43</v>
      </c>
      <c r="D19679">
        <v>81</v>
      </c>
      <c r="E19679">
        <v>47022</v>
      </c>
    </row>
    <row r="19680" spans="1:5">
      <c r="A19680" t="s">
        <v>25</v>
      </c>
      <c r="B19680">
        <v>2017</v>
      </c>
      <c r="C19680">
        <v>43</v>
      </c>
      <c r="D19680">
        <v>23</v>
      </c>
      <c r="E19680">
        <v>5244</v>
      </c>
    </row>
    <row r="19681" spans="1:5">
      <c r="A19681" t="s">
        <v>26</v>
      </c>
      <c r="B19681">
        <v>2017</v>
      </c>
      <c r="C19681">
        <v>43</v>
      </c>
      <c r="D19681">
        <v>14</v>
      </c>
      <c r="E19681">
        <v>4245</v>
      </c>
    </row>
    <row r="19682" spans="1:5">
      <c r="A19682" t="s">
        <v>27</v>
      </c>
      <c r="B19682">
        <v>2017</v>
      </c>
      <c r="C19682">
        <v>43</v>
      </c>
      <c r="D19682">
        <v>30</v>
      </c>
      <c r="E19682">
        <v>6874</v>
      </c>
    </row>
    <row r="19683" spans="1:5">
      <c r="A19683" t="s">
        <v>28</v>
      </c>
      <c r="B19683">
        <v>2017</v>
      </c>
      <c r="C19683">
        <v>43</v>
      </c>
      <c r="D19683">
        <v>34</v>
      </c>
      <c r="E19683">
        <v>10955</v>
      </c>
    </row>
    <row r="19684" spans="1:5">
      <c r="A19684" t="s">
        <v>29</v>
      </c>
      <c r="B19684">
        <v>2017</v>
      </c>
      <c r="C19684">
        <v>43</v>
      </c>
      <c r="D19684">
        <v>93</v>
      </c>
      <c r="E19684">
        <v>51709</v>
      </c>
    </row>
    <row r="19685" spans="1:5">
      <c r="A19685" t="s">
        <v>30</v>
      </c>
      <c r="B19685">
        <v>2017</v>
      </c>
      <c r="C19685">
        <v>43</v>
      </c>
      <c r="D19685">
        <v>24</v>
      </c>
      <c r="E19685">
        <v>4216</v>
      </c>
    </row>
    <row r="19686" spans="1:5">
      <c r="A19686" t="s">
        <v>31</v>
      </c>
      <c r="B19686">
        <v>2017</v>
      </c>
      <c r="C19686">
        <v>43</v>
      </c>
      <c r="D19686">
        <v>27</v>
      </c>
      <c r="E19686">
        <v>8165</v>
      </c>
    </row>
    <row r="19687" spans="1:5">
      <c r="A19687" t="s">
        <v>32</v>
      </c>
      <c r="B19687">
        <v>2017</v>
      </c>
      <c r="C19687">
        <v>43</v>
      </c>
      <c r="D19687">
        <v>44</v>
      </c>
      <c r="E19687">
        <v>35064</v>
      </c>
    </row>
    <row r="19688" spans="1:5">
      <c r="A19688" t="s">
        <v>33</v>
      </c>
      <c r="B19688">
        <v>2017</v>
      </c>
      <c r="C19688">
        <v>43</v>
      </c>
      <c r="D19688">
        <v>86</v>
      </c>
      <c r="E19688">
        <v>27302</v>
      </c>
    </row>
    <row r="19689" spans="1:5">
      <c r="A19689" t="s">
        <v>34</v>
      </c>
      <c r="B19689">
        <v>2017</v>
      </c>
      <c r="C19689">
        <v>43</v>
      </c>
      <c r="D19689">
        <v>23</v>
      </c>
      <c r="E19689">
        <v>7088</v>
      </c>
    </row>
    <row r="19690" spans="1:5">
      <c r="A19690" t="s">
        <v>35</v>
      </c>
      <c r="B19690">
        <v>2017</v>
      </c>
      <c r="C19690">
        <v>43</v>
      </c>
      <c r="D19690">
        <v>45</v>
      </c>
      <c r="E19690">
        <v>16648</v>
      </c>
    </row>
    <row r="19691" spans="1:5">
      <c r="A19691" t="s">
        <v>36</v>
      </c>
      <c r="B19691">
        <v>2017</v>
      </c>
      <c r="C19691">
        <v>43</v>
      </c>
      <c r="D19691">
        <v>18</v>
      </c>
      <c r="E19691">
        <v>4443</v>
      </c>
    </row>
    <row r="19692" spans="1:5">
      <c r="A19692" t="s">
        <v>37</v>
      </c>
      <c r="B19692">
        <v>2017</v>
      </c>
      <c r="C19692">
        <v>43</v>
      </c>
      <c r="D19692">
        <v>8</v>
      </c>
      <c r="E19692">
        <v>3537</v>
      </c>
    </row>
    <row r="19693" spans="1:5">
      <c r="A19693" t="s">
        <v>38</v>
      </c>
      <c r="B19693">
        <v>2017</v>
      </c>
      <c r="C19693">
        <v>43</v>
      </c>
      <c r="D19693">
        <v>48</v>
      </c>
      <c r="E19693">
        <v>10960</v>
      </c>
    </row>
    <row r="19694" spans="1:5">
      <c r="A19694" t="s">
        <v>39</v>
      </c>
      <c r="B19694">
        <v>2017</v>
      </c>
      <c r="C19694">
        <v>43</v>
      </c>
      <c r="D19694">
        <v>35</v>
      </c>
      <c r="E19694">
        <v>20172</v>
      </c>
    </row>
    <row r="19695" spans="1:5">
      <c r="A19695" t="s">
        <v>40</v>
      </c>
      <c r="B19695">
        <v>2017</v>
      </c>
      <c r="C19695">
        <v>43</v>
      </c>
      <c r="D19695">
        <v>17</v>
      </c>
      <c r="E19695">
        <v>3562</v>
      </c>
    </row>
    <row r="19696" spans="1:5">
      <c r="A19696" t="s">
        <v>41</v>
      </c>
      <c r="B19696">
        <v>2017</v>
      </c>
      <c r="C19696">
        <v>43</v>
      </c>
      <c r="D19696">
        <v>42</v>
      </c>
      <c r="E19696">
        <v>26643</v>
      </c>
    </row>
    <row r="19697" spans="1:5">
      <c r="A19697" t="s">
        <v>42</v>
      </c>
      <c r="B19697">
        <v>2017</v>
      </c>
      <c r="C19697">
        <v>43</v>
      </c>
      <c r="D19697">
        <v>40</v>
      </c>
      <c r="E19697">
        <v>18338</v>
      </c>
    </row>
    <row r="19698" spans="1:5">
      <c r="A19698" t="s">
        <v>43</v>
      </c>
      <c r="B19698">
        <v>2017</v>
      </c>
      <c r="C19698">
        <v>43</v>
      </c>
      <c r="D19698">
        <v>56</v>
      </c>
      <c r="E19698">
        <v>14453</v>
      </c>
    </row>
    <row r="19699" spans="1:5">
      <c r="A19699" t="s">
        <v>44</v>
      </c>
      <c r="B19699">
        <v>2017</v>
      </c>
      <c r="C19699">
        <v>43</v>
      </c>
      <c r="D19699">
        <v>48</v>
      </c>
      <c r="E19699">
        <v>17751</v>
      </c>
    </row>
    <row r="19700" spans="1:5">
      <c r="A19700" t="s">
        <v>45</v>
      </c>
      <c r="B19700">
        <v>2017</v>
      </c>
      <c r="C19700">
        <v>43</v>
      </c>
      <c r="D19700">
        <v>8</v>
      </c>
      <c r="E19700">
        <v>1594</v>
      </c>
    </row>
    <row r="19701" spans="1:5">
      <c r="A19701" t="s">
        <v>46</v>
      </c>
      <c r="B19701">
        <v>2017</v>
      </c>
      <c r="C19701">
        <v>43</v>
      </c>
      <c r="D19701">
        <v>64</v>
      </c>
      <c r="E19701">
        <v>20499</v>
      </c>
    </row>
    <row r="19702" spans="1:5">
      <c r="A19702" t="s">
        <v>47</v>
      </c>
      <c r="B19702">
        <v>2017</v>
      </c>
      <c r="C19702">
        <v>43</v>
      </c>
      <c r="D19702">
        <v>25</v>
      </c>
      <c r="E19702">
        <v>8591</v>
      </c>
    </row>
    <row r="19703" spans="1:5">
      <c r="A19703" t="s">
        <v>48</v>
      </c>
      <c r="B19703">
        <v>2017</v>
      </c>
      <c r="C19703">
        <v>43</v>
      </c>
      <c r="D19703">
        <v>80</v>
      </c>
      <c r="E19703">
        <v>35588</v>
      </c>
    </row>
    <row r="19704" spans="1:5">
      <c r="A19704" t="s">
        <v>49</v>
      </c>
      <c r="B19704">
        <v>2017</v>
      </c>
      <c r="C19704">
        <v>43</v>
      </c>
      <c r="D19704">
        <v>145</v>
      </c>
      <c r="E19704">
        <v>57073</v>
      </c>
    </row>
    <row r="19705" spans="1:5">
      <c r="A19705" t="s">
        <v>50</v>
      </c>
      <c r="B19705">
        <v>2017</v>
      </c>
      <c r="C19705">
        <v>43</v>
      </c>
      <c r="D19705">
        <v>22</v>
      </c>
      <c r="E19705">
        <v>5621</v>
      </c>
    </row>
    <row r="19706" spans="1:5">
      <c r="A19706" t="s">
        <v>51</v>
      </c>
      <c r="B19706">
        <v>2017</v>
      </c>
      <c r="C19706">
        <v>43</v>
      </c>
      <c r="D19706">
        <v>16</v>
      </c>
      <c r="E19706">
        <v>6482</v>
      </c>
    </row>
    <row r="19707" spans="1:5">
      <c r="A19707" t="s">
        <v>52</v>
      </c>
      <c r="B19707">
        <v>2017</v>
      </c>
      <c r="C19707">
        <v>43</v>
      </c>
      <c r="D19707">
        <v>32</v>
      </c>
      <c r="E19707">
        <v>10827</v>
      </c>
    </row>
    <row r="19708" spans="1:5">
      <c r="A19708" t="s">
        <v>53</v>
      </c>
      <c r="B19708">
        <v>2017</v>
      </c>
      <c r="C19708">
        <v>43</v>
      </c>
      <c r="D19708">
        <v>47</v>
      </c>
      <c r="E19708">
        <v>8857</v>
      </c>
    </row>
    <row r="19709" spans="1:5">
      <c r="A19709" t="s">
        <v>54</v>
      </c>
      <c r="B19709">
        <v>2017</v>
      </c>
      <c r="C19709">
        <v>43</v>
      </c>
      <c r="D19709">
        <v>111</v>
      </c>
      <c r="E19709">
        <v>30309</v>
      </c>
    </row>
    <row r="19710" spans="1:5">
      <c r="A19710" t="s">
        <v>55</v>
      </c>
      <c r="B19710">
        <v>2017</v>
      </c>
      <c r="C19710">
        <v>43</v>
      </c>
      <c r="D19710">
        <v>39</v>
      </c>
      <c r="E19710">
        <v>10511</v>
      </c>
    </row>
    <row r="19711" spans="1:5">
      <c r="A19711" t="s">
        <v>56</v>
      </c>
      <c r="B19711">
        <v>2017</v>
      </c>
      <c r="C19711">
        <v>43</v>
      </c>
      <c r="D19711">
        <v>10</v>
      </c>
      <c r="E19711">
        <v>3013</v>
      </c>
    </row>
    <row r="19712" spans="1:5">
      <c r="A19712" t="s">
        <v>57</v>
      </c>
      <c r="B19712">
        <v>2017</v>
      </c>
      <c r="C19712">
        <v>43</v>
      </c>
      <c r="D19712">
        <v>128</v>
      </c>
      <c r="E19712">
        <v>88764</v>
      </c>
    </row>
    <row r="19713" spans="1:5">
      <c r="A19713" t="s">
        <v>58</v>
      </c>
      <c r="B19713">
        <v>2017</v>
      </c>
      <c r="C19713">
        <v>43</v>
      </c>
      <c r="D19713">
        <v>45</v>
      </c>
      <c r="E19713">
        <v>5830</v>
      </c>
    </row>
    <row r="19714" spans="1:5">
      <c r="A19714" t="s">
        <v>59</v>
      </c>
      <c r="B19714">
        <v>2017</v>
      </c>
      <c r="C19714">
        <v>43</v>
      </c>
      <c r="D19714">
        <v>34</v>
      </c>
      <c r="E19714">
        <v>13538</v>
      </c>
    </row>
    <row r="19715" spans="1:5">
      <c r="A19715" t="s">
        <v>60</v>
      </c>
      <c r="B19715">
        <v>2017</v>
      </c>
      <c r="C19715">
        <v>43</v>
      </c>
      <c r="D19715">
        <v>23</v>
      </c>
      <c r="E19715">
        <v>6729</v>
      </c>
    </row>
    <row r="19716" spans="1:5">
      <c r="A19716" t="s">
        <v>61</v>
      </c>
      <c r="B19716">
        <v>2017</v>
      </c>
      <c r="C19716">
        <v>43</v>
      </c>
      <c r="D19716">
        <v>22</v>
      </c>
      <c r="E19716">
        <v>4781</v>
      </c>
    </row>
    <row r="19717" spans="1:5">
      <c r="A19717" t="s">
        <v>64</v>
      </c>
      <c r="B19717">
        <v>2017</v>
      </c>
      <c r="C19717">
        <v>43</v>
      </c>
      <c r="D19717">
        <v>3</v>
      </c>
      <c r="E19717">
        <v>2068</v>
      </c>
    </row>
    <row r="19718" spans="1:5">
      <c r="A19718" t="s">
        <v>63</v>
      </c>
      <c r="B19718">
        <v>2017</v>
      </c>
      <c r="C19718">
        <v>43</v>
      </c>
      <c r="D19718">
        <v>2</v>
      </c>
      <c r="E19718">
        <v>673</v>
      </c>
    </row>
    <row r="19719" spans="1:5">
      <c r="A19719" t="s">
        <v>62</v>
      </c>
      <c r="B19719">
        <v>2017</v>
      </c>
      <c r="C19719">
        <v>43</v>
      </c>
      <c r="D19719">
        <v>78</v>
      </c>
      <c r="E19719">
        <v>103823</v>
      </c>
    </row>
    <row r="19720" spans="1:5">
      <c r="A19720" t="s">
        <v>6</v>
      </c>
      <c r="B19720">
        <v>2017</v>
      </c>
      <c r="C19720">
        <v>44</v>
      </c>
      <c r="D19720">
        <v>86</v>
      </c>
      <c r="E19720">
        <v>39861</v>
      </c>
    </row>
    <row r="19721" spans="1:5">
      <c r="A19721" t="s">
        <v>12</v>
      </c>
      <c r="B19721">
        <v>2017</v>
      </c>
      <c r="C19721">
        <v>44</v>
      </c>
      <c r="D19721">
        <v>17</v>
      </c>
      <c r="E19721">
        <v>4951</v>
      </c>
    </row>
    <row r="19722" spans="1:5">
      <c r="A19722" t="s">
        <v>13</v>
      </c>
      <c r="B19722">
        <v>2017</v>
      </c>
      <c r="C19722">
        <v>44</v>
      </c>
      <c r="D19722">
        <v>43</v>
      </c>
      <c r="E19722">
        <v>18234</v>
      </c>
    </row>
    <row r="19723" spans="1:5">
      <c r="A19723" t="s">
        <v>14</v>
      </c>
      <c r="B19723">
        <v>2017</v>
      </c>
      <c r="C19723">
        <v>44</v>
      </c>
      <c r="D19723">
        <v>16</v>
      </c>
      <c r="E19723">
        <v>5339</v>
      </c>
    </row>
    <row r="19724" spans="1:5">
      <c r="A19724" t="s">
        <v>15</v>
      </c>
      <c r="B19724">
        <v>2017</v>
      </c>
      <c r="C19724">
        <v>44</v>
      </c>
      <c r="D19724">
        <v>120</v>
      </c>
      <c r="E19724">
        <v>47793</v>
      </c>
    </row>
    <row r="19725" spans="1:5">
      <c r="A19725" t="s">
        <v>16</v>
      </c>
      <c r="B19725">
        <v>2017</v>
      </c>
      <c r="C19725">
        <v>44</v>
      </c>
      <c r="D19725">
        <v>42</v>
      </c>
      <c r="E19725">
        <v>24173</v>
      </c>
    </row>
    <row r="19726" spans="1:5">
      <c r="A19726" t="s">
        <v>17</v>
      </c>
      <c r="B19726">
        <v>2017</v>
      </c>
      <c r="C19726">
        <v>44</v>
      </c>
      <c r="D19726">
        <v>20</v>
      </c>
      <c r="E19726">
        <v>5184</v>
      </c>
    </row>
    <row r="19727" spans="1:5">
      <c r="A19727" t="s">
        <v>18</v>
      </c>
      <c r="B19727">
        <v>2017</v>
      </c>
      <c r="C19727">
        <v>44</v>
      </c>
      <c r="D19727">
        <v>13</v>
      </c>
      <c r="E19727">
        <v>2644</v>
      </c>
    </row>
    <row r="19728" spans="1:5">
      <c r="A19728" t="s">
        <v>19</v>
      </c>
      <c r="B19728">
        <v>2017</v>
      </c>
      <c r="C19728">
        <v>44</v>
      </c>
      <c r="D19728">
        <v>5</v>
      </c>
      <c r="E19728">
        <v>13988</v>
      </c>
    </row>
    <row r="19729" spans="1:5">
      <c r="A19729" t="s">
        <v>20</v>
      </c>
      <c r="B19729">
        <v>2017</v>
      </c>
      <c r="C19729">
        <v>44</v>
      </c>
      <c r="D19729">
        <v>0</v>
      </c>
      <c r="E19729">
        <v>0</v>
      </c>
    </row>
    <row r="19730" spans="1:5">
      <c r="A19730" t="s">
        <v>21</v>
      </c>
      <c r="B19730">
        <v>2017</v>
      </c>
      <c r="C19730">
        <v>44</v>
      </c>
      <c r="D19730">
        <v>51</v>
      </c>
      <c r="E19730">
        <v>46948</v>
      </c>
    </row>
    <row r="19731" spans="1:5">
      <c r="A19731" t="s">
        <v>22</v>
      </c>
      <c r="B19731">
        <v>2017</v>
      </c>
      <c r="C19731">
        <v>44</v>
      </c>
      <c r="D19731">
        <v>16</v>
      </c>
      <c r="E19731">
        <v>1289</v>
      </c>
    </row>
    <row r="19732" spans="1:5">
      <c r="A19732" t="s">
        <v>23</v>
      </c>
      <c r="B19732">
        <v>2017</v>
      </c>
      <c r="C19732">
        <v>44</v>
      </c>
      <c r="D19732">
        <v>7</v>
      </c>
      <c r="E19732">
        <v>1582</v>
      </c>
    </row>
    <row r="19733" spans="1:5">
      <c r="A19733" t="s">
        <v>24</v>
      </c>
      <c r="B19733">
        <v>2017</v>
      </c>
      <c r="C19733">
        <v>44</v>
      </c>
      <c r="D19733">
        <v>79</v>
      </c>
      <c r="E19733">
        <v>46259</v>
      </c>
    </row>
    <row r="19734" spans="1:5">
      <c r="A19734" t="s">
        <v>25</v>
      </c>
      <c r="B19734">
        <v>2017</v>
      </c>
      <c r="C19734">
        <v>44</v>
      </c>
      <c r="D19734">
        <v>24</v>
      </c>
      <c r="E19734">
        <v>4640</v>
      </c>
    </row>
    <row r="19735" spans="1:5">
      <c r="A19735" t="s">
        <v>26</v>
      </c>
      <c r="B19735">
        <v>2017</v>
      </c>
      <c r="C19735">
        <v>44</v>
      </c>
      <c r="D19735">
        <v>14</v>
      </c>
      <c r="E19735">
        <v>4335</v>
      </c>
    </row>
    <row r="19736" spans="1:5">
      <c r="A19736" t="s">
        <v>27</v>
      </c>
      <c r="B19736">
        <v>2017</v>
      </c>
      <c r="C19736">
        <v>44</v>
      </c>
      <c r="D19736">
        <v>30</v>
      </c>
      <c r="E19736">
        <v>6648</v>
      </c>
    </row>
    <row r="19737" spans="1:5">
      <c r="A19737" t="s">
        <v>28</v>
      </c>
      <c r="B19737">
        <v>2017</v>
      </c>
      <c r="C19737">
        <v>44</v>
      </c>
      <c r="D19737">
        <v>35</v>
      </c>
      <c r="E19737">
        <v>10865</v>
      </c>
    </row>
    <row r="19738" spans="1:5">
      <c r="A19738" t="s">
        <v>29</v>
      </c>
      <c r="B19738">
        <v>2017</v>
      </c>
      <c r="C19738">
        <v>44</v>
      </c>
      <c r="D19738">
        <v>93</v>
      </c>
      <c r="E19738">
        <v>53037</v>
      </c>
    </row>
    <row r="19739" spans="1:5">
      <c r="A19739" t="s">
        <v>30</v>
      </c>
      <c r="B19739">
        <v>2017</v>
      </c>
      <c r="C19739">
        <v>44</v>
      </c>
      <c r="D19739">
        <v>25</v>
      </c>
      <c r="E19739">
        <v>3400</v>
      </c>
    </row>
    <row r="19740" spans="1:5">
      <c r="A19740" t="s">
        <v>31</v>
      </c>
      <c r="B19740">
        <v>2017</v>
      </c>
      <c r="C19740">
        <v>44</v>
      </c>
      <c r="D19740">
        <v>28</v>
      </c>
      <c r="E19740">
        <v>8790</v>
      </c>
    </row>
    <row r="19741" spans="1:5">
      <c r="A19741" t="s">
        <v>32</v>
      </c>
      <c r="B19741">
        <v>2017</v>
      </c>
      <c r="C19741">
        <v>44</v>
      </c>
      <c r="D19741">
        <v>46</v>
      </c>
      <c r="E19741">
        <v>33940</v>
      </c>
    </row>
    <row r="19742" spans="1:5">
      <c r="A19742" t="s">
        <v>33</v>
      </c>
      <c r="B19742">
        <v>2017</v>
      </c>
      <c r="C19742">
        <v>44</v>
      </c>
      <c r="D19742">
        <v>87</v>
      </c>
      <c r="E19742">
        <v>27443</v>
      </c>
    </row>
    <row r="19743" spans="1:5">
      <c r="A19743" t="s">
        <v>34</v>
      </c>
      <c r="B19743">
        <v>2017</v>
      </c>
      <c r="C19743">
        <v>44</v>
      </c>
      <c r="D19743">
        <v>24</v>
      </c>
      <c r="E19743">
        <v>7241</v>
      </c>
    </row>
    <row r="19744" spans="1:5">
      <c r="A19744" t="s">
        <v>35</v>
      </c>
      <c r="B19744">
        <v>2017</v>
      </c>
      <c r="C19744">
        <v>44</v>
      </c>
      <c r="D19744">
        <v>38</v>
      </c>
      <c r="E19744">
        <v>13040</v>
      </c>
    </row>
    <row r="19745" spans="1:5">
      <c r="A19745" t="s">
        <v>36</v>
      </c>
      <c r="B19745">
        <v>2017</v>
      </c>
      <c r="C19745">
        <v>44</v>
      </c>
      <c r="D19745">
        <v>21</v>
      </c>
      <c r="E19745">
        <v>7874</v>
      </c>
    </row>
    <row r="19746" spans="1:5">
      <c r="A19746" t="s">
        <v>37</v>
      </c>
      <c r="B19746">
        <v>2017</v>
      </c>
      <c r="C19746">
        <v>44</v>
      </c>
      <c r="D19746">
        <v>8</v>
      </c>
      <c r="E19746">
        <v>3606</v>
      </c>
    </row>
    <row r="19747" spans="1:5">
      <c r="A19747" t="s">
        <v>38</v>
      </c>
      <c r="B19747">
        <v>2017</v>
      </c>
      <c r="C19747">
        <v>44</v>
      </c>
      <c r="D19747">
        <v>48</v>
      </c>
      <c r="E19747">
        <v>10668</v>
      </c>
    </row>
    <row r="19748" spans="1:5">
      <c r="A19748" t="s">
        <v>39</v>
      </c>
      <c r="B19748">
        <v>2017</v>
      </c>
      <c r="C19748">
        <v>44</v>
      </c>
      <c r="D19748">
        <v>35</v>
      </c>
      <c r="E19748">
        <v>17845</v>
      </c>
    </row>
    <row r="19749" spans="1:5">
      <c r="A19749" t="s">
        <v>40</v>
      </c>
      <c r="B19749">
        <v>2017</v>
      </c>
      <c r="C19749">
        <v>44</v>
      </c>
      <c r="D19749">
        <v>18</v>
      </c>
      <c r="E19749">
        <v>3331</v>
      </c>
    </row>
    <row r="19750" spans="1:5">
      <c r="A19750" t="s">
        <v>41</v>
      </c>
      <c r="B19750">
        <v>2017</v>
      </c>
      <c r="C19750">
        <v>44</v>
      </c>
      <c r="D19750">
        <v>33</v>
      </c>
      <c r="E19750">
        <v>25408</v>
      </c>
    </row>
    <row r="19751" spans="1:5">
      <c r="A19751" t="s">
        <v>42</v>
      </c>
      <c r="B19751">
        <v>2017</v>
      </c>
      <c r="C19751">
        <v>44</v>
      </c>
      <c r="D19751">
        <v>39</v>
      </c>
      <c r="E19751">
        <v>17711</v>
      </c>
    </row>
    <row r="19752" spans="1:5">
      <c r="A19752" t="s">
        <v>43</v>
      </c>
      <c r="B19752">
        <v>2017</v>
      </c>
      <c r="C19752">
        <v>44</v>
      </c>
      <c r="D19752">
        <v>54</v>
      </c>
      <c r="E19752">
        <v>13529</v>
      </c>
    </row>
    <row r="19753" spans="1:5">
      <c r="A19753" t="s">
        <v>44</v>
      </c>
      <c r="B19753">
        <v>2017</v>
      </c>
      <c r="C19753">
        <v>44</v>
      </c>
      <c r="D19753">
        <v>49</v>
      </c>
      <c r="E19753">
        <v>19014</v>
      </c>
    </row>
    <row r="19754" spans="1:5">
      <c r="A19754" t="s">
        <v>45</v>
      </c>
      <c r="B19754">
        <v>2017</v>
      </c>
      <c r="C19754">
        <v>44</v>
      </c>
      <c r="D19754">
        <v>7</v>
      </c>
      <c r="E19754">
        <v>1291</v>
      </c>
    </row>
    <row r="19755" spans="1:5">
      <c r="A19755" t="s">
        <v>46</v>
      </c>
      <c r="B19755">
        <v>2017</v>
      </c>
      <c r="C19755">
        <v>44</v>
      </c>
      <c r="D19755">
        <v>64</v>
      </c>
      <c r="E19755">
        <v>22230</v>
      </c>
    </row>
    <row r="19756" spans="1:5">
      <c r="A19756" t="s">
        <v>47</v>
      </c>
      <c r="B19756">
        <v>2017</v>
      </c>
      <c r="C19756">
        <v>44</v>
      </c>
      <c r="D19756">
        <v>25</v>
      </c>
      <c r="E19756">
        <v>8725</v>
      </c>
    </row>
    <row r="19757" spans="1:5">
      <c r="A19757" t="s">
        <v>48</v>
      </c>
      <c r="B19757">
        <v>2017</v>
      </c>
      <c r="C19757">
        <v>44</v>
      </c>
      <c r="D19757">
        <v>79</v>
      </c>
      <c r="E19757">
        <v>35020</v>
      </c>
    </row>
    <row r="19758" spans="1:5">
      <c r="A19758" t="s">
        <v>49</v>
      </c>
      <c r="B19758">
        <v>2017</v>
      </c>
      <c r="C19758">
        <v>44</v>
      </c>
      <c r="D19758">
        <v>147</v>
      </c>
      <c r="E19758">
        <v>60038</v>
      </c>
    </row>
    <row r="19759" spans="1:5">
      <c r="A19759" t="s">
        <v>50</v>
      </c>
      <c r="B19759">
        <v>2017</v>
      </c>
      <c r="C19759">
        <v>44</v>
      </c>
      <c r="D19759">
        <v>23</v>
      </c>
      <c r="E19759">
        <v>5635</v>
      </c>
    </row>
    <row r="19760" spans="1:5">
      <c r="A19760" t="s">
        <v>51</v>
      </c>
      <c r="B19760">
        <v>2017</v>
      </c>
      <c r="C19760">
        <v>44</v>
      </c>
      <c r="D19760">
        <v>17</v>
      </c>
      <c r="E19760">
        <v>6665</v>
      </c>
    </row>
    <row r="19761" spans="1:5">
      <c r="A19761" t="s">
        <v>52</v>
      </c>
      <c r="B19761">
        <v>2017</v>
      </c>
      <c r="C19761">
        <v>44</v>
      </c>
      <c r="D19761">
        <v>32</v>
      </c>
      <c r="E19761">
        <v>10286</v>
      </c>
    </row>
    <row r="19762" spans="1:5">
      <c r="A19762" t="s">
        <v>53</v>
      </c>
      <c r="B19762">
        <v>2017</v>
      </c>
      <c r="C19762">
        <v>44</v>
      </c>
      <c r="D19762">
        <v>47</v>
      </c>
      <c r="E19762">
        <v>9532</v>
      </c>
    </row>
    <row r="19763" spans="1:5">
      <c r="A19763" t="s">
        <v>54</v>
      </c>
      <c r="B19763">
        <v>2017</v>
      </c>
      <c r="C19763">
        <v>44</v>
      </c>
      <c r="D19763">
        <v>76</v>
      </c>
      <c r="E19763">
        <v>23849</v>
      </c>
    </row>
    <row r="19764" spans="1:5">
      <c r="A19764" t="s">
        <v>55</v>
      </c>
      <c r="B19764">
        <v>2017</v>
      </c>
      <c r="C19764">
        <v>44</v>
      </c>
      <c r="D19764">
        <v>41</v>
      </c>
      <c r="E19764">
        <v>24781</v>
      </c>
    </row>
    <row r="19765" spans="1:5">
      <c r="A19765" t="s">
        <v>56</v>
      </c>
      <c r="B19765">
        <v>2017</v>
      </c>
      <c r="C19765">
        <v>44</v>
      </c>
      <c r="D19765">
        <v>10</v>
      </c>
      <c r="E19765">
        <v>2845</v>
      </c>
    </row>
    <row r="19766" spans="1:5">
      <c r="A19766" t="s">
        <v>57</v>
      </c>
      <c r="B19766">
        <v>2017</v>
      </c>
      <c r="C19766">
        <v>44</v>
      </c>
      <c r="D19766">
        <v>130</v>
      </c>
      <c r="E19766">
        <v>88734</v>
      </c>
    </row>
    <row r="19767" spans="1:5">
      <c r="A19767" t="s">
        <v>58</v>
      </c>
      <c r="B19767">
        <v>2017</v>
      </c>
      <c r="C19767">
        <v>44</v>
      </c>
      <c r="D19767">
        <v>37</v>
      </c>
      <c r="E19767">
        <v>8397</v>
      </c>
    </row>
    <row r="19768" spans="1:5">
      <c r="A19768" t="s">
        <v>59</v>
      </c>
      <c r="B19768">
        <v>2017</v>
      </c>
      <c r="C19768">
        <v>44</v>
      </c>
      <c r="D19768">
        <v>35</v>
      </c>
      <c r="E19768">
        <v>10389</v>
      </c>
    </row>
    <row r="19769" spans="1:5">
      <c r="A19769" t="s">
        <v>60</v>
      </c>
      <c r="B19769">
        <v>2017</v>
      </c>
      <c r="C19769">
        <v>44</v>
      </c>
      <c r="D19769">
        <v>25</v>
      </c>
      <c r="E19769">
        <v>6772</v>
      </c>
    </row>
    <row r="19770" spans="1:5">
      <c r="A19770" t="s">
        <v>61</v>
      </c>
      <c r="B19770">
        <v>2017</v>
      </c>
      <c r="C19770">
        <v>44</v>
      </c>
      <c r="D19770">
        <v>21</v>
      </c>
      <c r="E19770">
        <v>4476</v>
      </c>
    </row>
    <row r="19771" spans="1:5">
      <c r="A19771" t="s">
        <v>64</v>
      </c>
      <c r="B19771">
        <v>2017</v>
      </c>
      <c r="C19771">
        <v>44</v>
      </c>
      <c r="D19771">
        <v>3</v>
      </c>
      <c r="E19771">
        <v>2065</v>
      </c>
    </row>
    <row r="19772" spans="1:5">
      <c r="A19772" t="s">
        <v>63</v>
      </c>
      <c r="B19772">
        <v>2017</v>
      </c>
      <c r="C19772">
        <v>44</v>
      </c>
      <c r="D19772">
        <v>2</v>
      </c>
      <c r="E19772">
        <v>645</v>
      </c>
    </row>
    <row r="19773" spans="1:5">
      <c r="A19773" t="s">
        <v>62</v>
      </c>
      <c r="B19773">
        <v>2017</v>
      </c>
      <c r="C19773">
        <v>44</v>
      </c>
      <c r="D19773">
        <v>77</v>
      </c>
      <c r="E19773">
        <v>100805</v>
      </c>
    </row>
    <row r="19774" spans="1:5">
      <c r="A19774" t="s">
        <v>6</v>
      </c>
      <c r="B19774">
        <v>2017</v>
      </c>
      <c r="C19774">
        <v>45</v>
      </c>
      <c r="D19774">
        <v>84</v>
      </c>
      <c r="E19774">
        <v>40282</v>
      </c>
    </row>
    <row r="19775" spans="1:5">
      <c r="A19775" t="s">
        <v>12</v>
      </c>
      <c r="B19775">
        <v>2017</v>
      </c>
      <c r="C19775">
        <v>45</v>
      </c>
      <c r="D19775">
        <v>17</v>
      </c>
      <c r="E19775">
        <v>5016</v>
      </c>
    </row>
    <row r="19776" spans="1:5">
      <c r="A19776" t="s">
        <v>13</v>
      </c>
      <c r="B19776">
        <v>2017</v>
      </c>
      <c r="C19776">
        <v>45</v>
      </c>
      <c r="D19776">
        <v>39</v>
      </c>
      <c r="E19776">
        <v>15685</v>
      </c>
    </row>
    <row r="19777" spans="1:5">
      <c r="A19777" t="s">
        <v>14</v>
      </c>
      <c r="B19777">
        <v>2017</v>
      </c>
      <c r="C19777">
        <v>45</v>
      </c>
      <c r="D19777">
        <v>16</v>
      </c>
      <c r="E19777">
        <v>5003</v>
      </c>
    </row>
    <row r="19778" spans="1:5">
      <c r="A19778" t="s">
        <v>15</v>
      </c>
      <c r="B19778">
        <v>2017</v>
      </c>
      <c r="C19778">
        <v>45</v>
      </c>
      <c r="D19778">
        <v>124</v>
      </c>
      <c r="E19778">
        <v>49777</v>
      </c>
    </row>
    <row r="19779" spans="1:5">
      <c r="A19779" t="s">
        <v>16</v>
      </c>
      <c r="B19779">
        <v>2017</v>
      </c>
      <c r="C19779">
        <v>45</v>
      </c>
      <c r="D19779">
        <v>42</v>
      </c>
      <c r="E19779">
        <v>24465</v>
      </c>
    </row>
    <row r="19780" spans="1:5">
      <c r="A19780" t="s">
        <v>17</v>
      </c>
      <c r="B19780">
        <v>2017</v>
      </c>
      <c r="C19780">
        <v>45</v>
      </c>
      <c r="D19780">
        <v>18</v>
      </c>
      <c r="E19780">
        <v>5072</v>
      </c>
    </row>
    <row r="19781" spans="1:5">
      <c r="A19781" t="s">
        <v>18</v>
      </c>
      <c r="B19781">
        <v>2017</v>
      </c>
      <c r="C19781">
        <v>45</v>
      </c>
      <c r="D19781">
        <v>13</v>
      </c>
      <c r="E19781">
        <v>2687</v>
      </c>
    </row>
    <row r="19782" spans="1:5">
      <c r="A19782" t="s">
        <v>19</v>
      </c>
      <c r="B19782">
        <v>2017</v>
      </c>
      <c r="C19782">
        <v>45</v>
      </c>
      <c r="D19782">
        <v>5</v>
      </c>
      <c r="E19782">
        <v>13581</v>
      </c>
    </row>
    <row r="19783" spans="1:5">
      <c r="A19783" t="s">
        <v>20</v>
      </c>
      <c r="B19783">
        <v>2017</v>
      </c>
      <c r="C19783">
        <v>45</v>
      </c>
      <c r="D19783">
        <v>0</v>
      </c>
      <c r="E19783">
        <v>0</v>
      </c>
    </row>
    <row r="19784" spans="1:5">
      <c r="A19784" t="s">
        <v>21</v>
      </c>
      <c r="B19784">
        <v>2017</v>
      </c>
      <c r="C19784">
        <v>45</v>
      </c>
      <c r="D19784">
        <v>50</v>
      </c>
      <c r="E19784">
        <v>47385</v>
      </c>
    </row>
    <row r="19785" spans="1:5">
      <c r="A19785" t="s">
        <v>22</v>
      </c>
      <c r="B19785">
        <v>2017</v>
      </c>
      <c r="C19785">
        <v>45</v>
      </c>
      <c r="D19785">
        <v>15</v>
      </c>
      <c r="E19785">
        <v>1154</v>
      </c>
    </row>
    <row r="19786" spans="1:5">
      <c r="A19786" t="s">
        <v>23</v>
      </c>
      <c r="B19786">
        <v>2017</v>
      </c>
      <c r="C19786">
        <v>45</v>
      </c>
      <c r="D19786">
        <v>7</v>
      </c>
      <c r="E19786">
        <v>1319</v>
      </c>
    </row>
    <row r="19787" spans="1:5">
      <c r="A19787" t="s">
        <v>24</v>
      </c>
      <c r="B19787">
        <v>2017</v>
      </c>
      <c r="C19787">
        <v>45</v>
      </c>
      <c r="D19787">
        <v>80</v>
      </c>
      <c r="E19787">
        <v>46858</v>
      </c>
    </row>
    <row r="19788" spans="1:5">
      <c r="A19788" t="s">
        <v>25</v>
      </c>
      <c r="B19788">
        <v>2017</v>
      </c>
      <c r="C19788">
        <v>45</v>
      </c>
      <c r="D19788">
        <v>25</v>
      </c>
      <c r="E19788">
        <v>5468</v>
      </c>
    </row>
    <row r="19789" spans="1:5">
      <c r="A19789" t="s">
        <v>26</v>
      </c>
      <c r="B19789">
        <v>2017</v>
      </c>
      <c r="C19789">
        <v>45</v>
      </c>
      <c r="D19789">
        <v>13</v>
      </c>
      <c r="E19789">
        <v>3994</v>
      </c>
    </row>
    <row r="19790" spans="1:5">
      <c r="A19790" t="s">
        <v>27</v>
      </c>
      <c r="B19790">
        <v>2017</v>
      </c>
      <c r="C19790">
        <v>45</v>
      </c>
      <c r="D19790">
        <v>31</v>
      </c>
      <c r="E19790">
        <v>7467</v>
      </c>
    </row>
    <row r="19791" spans="1:5">
      <c r="A19791" t="s">
        <v>28</v>
      </c>
      <c r="B19791">
        <v>2017</v>
      </c>
      <c r="C19791">
        <v>45</v>
      </c>
      <c r="D19791">
        <v>33</v>
      </c>
      <c r="E19791">
        <v>10796</v>
      </c>
    </row>
    <row r="19792" spans="1:5">
      <c r="A19792" t="s">
        <v>29</v>
      </c>
      <c r="B19792">
        <v>2017</v>
      </c>
      <c r="C19792">
        <v>45</v>
      </c>
      <c r="D19792">
        <v>93</v>
      </c>
      <c r="E19792">
        <v>53174</v>
      </c>
    </row>
    <row r="19793" spans="1:5">
      <c r="A19793" t="s">
        <v>30</v>
      </c>
      <c r="B19793">
        <v>2017</v>
      </c>
      <c r="C19793">
        <v>45</v>
      </c>
      <c r="D19793">
        <v>24</v>
      </c>
      <c r="E19793">
        <v>4190</v>
      </c>
    </row>
    <row r="19794" spans="1:5">
      <c r="A19794" t="s">
        <v>31</v>
      </c>
      <c r="B19794">
        <v>2017</v>
      </c>
      <c r="C19794">
        <v>45</v>
      </c>
      <c r="D19794">
        <v>27</v>
      </c>
      <c r="E19794">
        <v>8201</v>
      </c>
    </row>
    <row r="19795" spans="1:5">
      <c r="A19795" t="s">
        <v>32</v>
      </c>
      <c r="B19795">
        <v>2017</v>
      </c>
      <c r="C19795">
        <v>45</v>
      </c>
      <c r="D19795">
        <v>44</v>
      </c>
      <c r="E19795">
        <v>36517</v>
      </c>
    </row>
    <row r="19796" spans="1:5">
      <c r="A19796" t="s">
        <v>33</v>
      </c>
      <c r="B19796">
        <v>2017</v>
      </c>
      <c r="C19796">
        <v>45</v>
      </c>
      <c r="D19796">
        <v>88</v>
      </c>
      <c r="E19796">
        <v>27941</v>
      </c>
    </row>
    <row r="19797" spans="1:5">
      <c r="A19797" t="s">
        <v>34</v>
      </c>
      <c r="B19797">
        <v>2017</v>
      </c>
      <c r="C19797">
        <v>45</v>
      </c>
      <c r="D19797">
        <v>24</v>
      </c>
      <c r="E19797">
        <v>7516</v>
      </c>
    </row>
    <row r="19798" spans="1:5">
      <c r="A19798" t="s">
        <v>35</v>
      </c>
      <c r="B19798">
        <v>2017</v>
      </c>
      <c r="C19798">
        <v>45</v>
      </c>
      <c r="D19798">
        <v>47</v>
      </c>
      <c r="E19798">
        <v>18634</v>
      </c>
    </row>
    <row r="19799" spans="1:5">
      <c r="A19799" t="s">
        <v>36</v>
      </c>
      <c r="B19799">
        <v>2017</v>
      </c>
      <c r="C19799">
        <v>45</v>
      </c>
      <c r="D19799">
        <v>21</v>
      </c>
      <c r="E19799">
        <v>7834</v>
      </c>
    </row>
    <row r="19800" spans="1:5">
      <c r="A19800" t="s">
        <v>37</v>
      </c>
      <c r="B19800">
        <v>2017</v>
      </c>
      <c r="C19800">
        <v>45</v>
      </c>
      <c r="D19800">
        <v>8</v>
      </c>
      <c r="E19800">
        <v>3121</v>
      </c>
    </row>
    <row r="19801" spans="1:5">
      <c r="A19801" t="s">
        <v>38</v>
      </c>
      <c r="B19801">
        <v>2017</v>
      </c>
      <c r="C19801">
        <v>45</v>
      </c>
      <c r="D19801">
        <v>48</v>
      </c>
      <c r="E19801">
        <v>5629</v>
      </c>
    </row>
    <row r="19802" spans="1:5">
      <c r="A19802" t="s">
        <v>39</v>
      </c>
      <c r="B19802">
        <v>2017</v>
      </c>
      <c r="C19802">
        <v>45</v>
      </c>
      <c r="D19802">
        <v>35</v>
      </c>
      <c r="E19802">
        <v>18002</v>
      </c>
    </row>
    <row r="19803" spans="1:5">
      <c r="A19803" t="s">
        <v>40</v>
      </c>
      <c r="B19803">
        <v>2017</v>
      </c>
      <c r="C19803">
        <v>45</v>
      </c>
      <c r="D19803">
        <v>18</v>
      </c>
      <c r="E19803">
        <v>3586</v>
      </c>
    </row>
    <row r="19804" spans="1:5">
      <c r="A19804" t="s">
        <v>41</v>
      </c>
      <c r="B19804">
        <v>2017</v>
      </c>
      <c r="C19804">
        <v>45</v>
      </c>
      <c r="D19804">
        <v>42</v>
      </c>
      <c r="E19804">
        <v>25272</v>
      </c>
    </row>
    <row r="19805" spans="1:5">
      <c r="A19805" t="s">
        <v>42</v>
      </c>
      <c r="B19805">
        <v>2017</v>
      </c>
      <c r="C19805">
        <v>45</v>
      </c>
      <c r="D19805">
        <v>38</v>
      </c>
      <c r="E19805">
        <v>17746</v>
      </c>
    </row>
    <row r="19806" spans="1:5">
      <c r="A19806" t="s">
        <v>43</v>
      </c>
      <c r="B19806">
        <v>2017</v>
      </c>
      <c r="C19806">
        <v>45</v>
      </c>
      <c r="D19806">
        <v>56</v>
      </c>
      <c r="E19806">
        <v>14407</v>
      </c>
    </row>
    <row r="19807" spans="1:5">
      <c r="A19807" t="s">
        <v>44</v>
      </c>
      <c r="B19807">
        <v>2017</v>
      </c>
      <c r="C19807">
        <v>45</v>
      </c>
      <c r="D19807">
        <v>51</v>
      </c>
      <c r="E19807">
        <v>16822</v>
      </c>
    </row>
    <row r="19808" spans="1:5">
      <c r="A19808" t="s">
        <v>45</v>
      </c>
      <c r="B19808">
        <v>2017</v>
      </c>
      <c r="C19808">
        <v>45</v>
      </c>
      <c r="D19808">
        <v>6</v>
      </c>
      <c r="E19808">
        <v>1190</v>
      </c>
    </row>
    <row r="19809" spans="1:5">
      <c r="A19809" t="s">
        <v>46</v>
      </c>
      <c r="B19809">
        <v>2017</v>
      </c>
      <c r="C19809">
        <v>45</v>
      </c>
      <c r="D19809">
        <v>68</v>
      </c>
      <c r="E19809">
        <v>21548</v>
      </c>
    </row>
    <row r="19810" spans="1:5">
      <c r="A19810" t="s">
        <v>47</v>
      </c>
      <c r="B19810">
        <v>2017</v>
      </c>
      <c r="C19810">
        <v>45</v>
      </c>
      <c r="D19810">
        <v>26</v>
      </c>
      <c r="E19810">
        <v>9044</v>
      </c>
    </row>
    <row r="19811" spans="1:5">
      <c r="A19811" t="s">
        <v>48</v>
      </c>
      <c r="B19811">
        <v>2017</v>
      </c>
      <c r="C19811">
        <v>45</v>
      </c>
      <c r="D19811">
        <v>80</v>
      </c>
      <c r="E19811">
        <v>34797</v>
      </c>
    </row>
    <row r="19812" spans="1:5">
      <c r="A19812" t="s">
        <v>49</v>
      </c>
      <c r="B19812">
        <v>2017</v>
      </c>
      <c r="C19812">
        <v>45</v>
      </c>
      <c r="D19812">
        <v>148</v>
      </c>
      <c r="E19812">
        <v>62684</v>
      </c>
    </row>
    <row r="19813" spans="1:5">
      <c r="A19813" t="s">
        <v>50</v>
      </c>
      <c r="B19813">
        <v>2017</v>
      </c>
      <c r="C19813">
        <v>45</v>
      </c>
      <c r="D19813">
        <v>23</v>
      </c>
      <c r="E19813">
        <v>5939</v>
      </c>
    </row>
    <row r="19814" spans="1:5">
      <c r="A19814" t="s">
        <v>51</v>
      </c>
      <c r="B19814">
        <v>2017</v>
      </c>
      <c r="C19814">
        <v>45</v>
      </c>
      <c r="D19814">
        <v>17</v>
      </c>
      <c r="E19814">
        <v>7357</v>
      </c>
    </row>
    <row r="19815" spans="1:5">
      <c r="A19815" t="s">
        <v>52</v>
      </c>
      <c r="B19815">
        <v>2017</v>
      </c>
      <c r="C19815">
        <v>45</v>
      </c>
      <c r="D19815">
        <v>32</v>
      </c>
      <c r="E19815">
        <v>10574</v>
      </c>
    </row>
    <row r="19816" spans="1:5">
      <c r="A19816" t="s">
        <v>53</v>
      </c>
      <c r="B19816">
        <v>2017</v>
      </c>
      <c r="C19816">
        <v>45</v>
      </c>
      <c r="D19816">
        <v>54</v>
      </c>
      <c r="E19816">
        <v>10470</v>
      </c>
    </row>
    <row r="19817" spans="1:5">
      <c r="A19817" t="s">
        <v>54</v>
      </c>
      <c r="B19817">
        <v>2017</v>
      </c>
      <c r="C19817">
        <v>45</v>
      </c>
      <c r="D19817">
        <v>109</v>
      </c>
      <c r="E19817">
        <v>30200</v>
      </c>
    </row>
    <row r="19818" spans="1:5">
      <c r="A19818" t="s">
        <v>55</v>
      </c>
      <c r="B19818">
        <v>2017</v>
      </c>
      <c r="C19818">
        <v>45</v>
      </c>
      <c r="D19818">
        <v>38</v>
      </c>
      <c r="E19818">
        <v>25643</v>
      </c>
    </row>
    <row r="19819" spans="1:5">
      <c r="A19819" t="s">
        <v>56</v>
      </c>
      <c r="B19819">
        <v>2017</v>
      </c>
      <c r="C19819">
        <v>45</v>
      </c>
      <c r="D19819">
        <v>10</v>
      </c>
      <c r="E19819">
        <v>3103</v>
      </c>
    </row>
    <row r="19820" spans="1:5">
      <c r="A19820" t="s">
        <v>57</v>
      </c>
      <c r="B19820">
        <v>2017</v>
      </c>
      <c r="C19820">
        <v>45</v>
      </c>
      <c r="D19820">
        <v>130</v>
      </c>
      <c r="E19820">
        <v>87938</v>
      </c>
    </row>
    <row r="19821" spans="1:5">
      <c r="A19821" t="s">
        <v>58</v>
      </c>
      <c r="B19821">
        <v>2017</v>
      </c>
      <c r="C19821">
        <v>45</v>
      </c>
      <c r="D19821">
        <v>51</v>
      </c>
      <c r="E19821">
        <v>8703</v>
      </c>
    </row>
    <row r="19822" spans="1:5">
      <c r="A19822" t="s">
        <v>59</v>
      </c>
      <c r="B19822">
        <v>2017</v>
      </c>
      <c r="C19822">
        <v>45</v>
      </c>
      <c r="D19822">
        <v>35</v>
      </c>
      <c r="E19822">
        <v>14291</v>
      </c>
    </row>
    <row r="19823" spans="1:5">
      <c r="A19823" t="s">
        <v>60</v>
      </c>
      <c r="B19823">
        <v>2017</v>
      </c>
      <c r="C19823">
        <v>45</v>
      </c>
      <c r="D19823">
        <v>25</v>
      </c>
      <c r="E19823">
        <v>6752</v>
      </c>
    </row>
    <row r="19824" spans="1:5">
      <c r="A19824" t="s">
        <v>61</v>
      </c>
      <c r="B19824">
        <v>2017</v>
      </c>
      <c r="C19824">
        <v>45</v>
      </c>
      <c r="D19824">
        <v>20</v>
      </c>
      <c r="E19824">
        <v>4123</v>
      </c>
    </row>
    <row r="19825" spans="1:5">
      <c r="A19825" t="s">
        <v>64</v>
      </c>
      <c r="B19825">
        <v>2017</v>
      </c>
      <c r="C19825">
        <v>45</v>
      </c>
      <c r="D19825">
        <v>4</v>
      </c>
      <c r="E19825">
        <v>2530</v>
      </c>
    </row>
    <row r="19826" spans="1:5">
      <c r="A19826" t="s">
        <v>63</v>
      </c>
      <c r="B19826">
        <v>2017</v>
      </c>
      <c r="C19826">
        <v>45</v>
      </c>
      <c r="D19826">
        <v>2</v>
      </c>
      <c r="E19826">
        <v>640</v>
      </c>
    </row>
    <row r="19827" spans="1:5">
      <c r="A19827" t="s">
        <v>62</v>
      </c>
      <c r="B19827">
        <v>2017</v>
      </c>
      <c r="C19827">
        <v>45</v>
      </c>
      <c r="D19827">
        <v>74</v>
      </c>
      <c r="E19827">
        <v>100114</v>
      </c>
    </row>
    <row r="19828" spans="1:5">
      <c r="A19828" t="s">
        <v>6</v>
      </c>
      <c r="B19828">
        <v>2017</v>
      </c>
      <c r="C19828">
        <v>46</v>
      </c>
      <c r="D19828">
        <v>86</v>
      </c>
      <c r="E19828">
        <v>40026</v>
      </c>
    </row>
    <row r="19829" spans="1:5">
      <c r="A19829" t="s">
        <v>12</v>
      </c>
      <c r="B19829">
        <v>2017</v>
      </c>
      <c r="C19829">
        <v>46</v>
      </c>
      <c r="D19829">
        <v>17</v>
      </c>
      <c r="E19829">
        <v>4747</v>
      </c>
    </row>
    <row r="19830" spans="1:5">
      <c r="A19830" t="s">
        <v>13</v>
      </c>
      <c r="B19830">
        <v>2017</v>
      </c>
      <c r="C19830">
        <v>46</v>
      </c>
      <c r="D19830">
        <v>45</v>
      </c>
      <c r="E19830">
        <v>18727</v>
      </c>
    </row>
    <row r="19831" spans="1:5">
      <c r="A19831" t="s">
        <v>14</v>
      </c>
      <c r="B19831">
        <v>2017</v>
      </c>
      <c r="C19831">
        <v>46</v>
      </c>
      <c r="D19831">
        <v>18</v>
      </c>
      <c r="E19831">
        <v>5364</v>
      </c>
    </row>
    <row r="19832" spans="1:5">
      <c r="A19832" t="s">
        <v>15</v>
      </c>
      <c r="B19832">
        <v>2017</v>
      </c>
      <c r="C19832">
        <v>46</v>
      </c>
      <c r="D19832">
        <v>126</v>
      </c>
      <c r="E19832">
        <v>51251</v>
      </c>
    </row>
    <row r="19833" spans="1:5">
      <c r="A19833" t="s">
        <v>16</v>
      </c>
      <c r="B19833">
        <v>2017</v>
      </c>
      <c r="C19833">
        <v>46</v>
      </c>
      <c r="D19833">
        <v>42</v>
      </c>
      <c r="E19833">
        <v>25213</v>
      </c>
    </row>
    <row r="19834" spans="1:5">
      <c r="A19834" t="s">
        <v>17</v>
      </c>
      <c r="B19834">
        <v>2017</v>
      </c>
      <c r="C19834">
        <v>46</v>
      </c>
      <c r="D19834">
        <v>20</v>
      </c>
      <c r="E19834">
        <v>4925</v>
      </c>
    </row>
    <row r="19835" spans="1:5">
      <c r="A19835" t="s">
        <v>18</v>
      </c>
      <c r="B19835">
        <v>2017</v>
      </c>
      <c r="C19835">
        <v>46</v>
      </c>
      <c r="D19835">
        <v>13</v>
      </c>
      <c r="E19835">
        <v>2822</v>
      </c>
    </row>
    <row r="19836" spans="1:5">
      <c r="A19836" t="s">
        <v>19</v>
      </c>
      <c r="B19836">
        <v>2017</v>
      </c>
      <c r="C19836">
        <v>46</v>
      </c>
      <c r="D19836">
        <v>5</v>
      </c>
      <c r="E19836">
        <v>15229</v>
      </c>
    </row>
    <row r="19837" spans="1:5">
      <c r="A19837" t="s">
        <v>20</v>
      </c>
      <c r="B19837">
        <v>2017</v>
      </c>
      <c r="C19837">
        <v>46</v>
      </c>
      <c r="D19837">
        <v>0</v>
      </c>
      <c r="E19837">
        <v>0</v>
      </c>
    </row>
    <row r="19838" spans="1:5">
      <c r="A19838" t="s">
        <v>21</v>
      </c>
      <c r="B19838">
        <v>2017</v>
      </c>
      <c r="C19838">
        <v>46</v>
      </c>
      <c r="D19838">
        <v>51</v>
      </c>
      <c r="E19838">
        <v>48417</v>
      </c>
    </row>
    <row r="19839" spans="1:5">
      <c r="A19839" t="s">
        <v>22</v>
      </c>
      <c r="B19839">
        <v>2017</v>
      </c>
      <c r="C19839">
        <v>46</v>
      </c>
      <c r="D19839">
        <v>15</v>
      </c>
      <c r="E19839">
        <v>1326</v>
      </c>
    </row>
    <row r="19840" spans="1:5">
      <c r="A19840" t="s">
        <v>23</v>
      </c>
      <c r="B19840">
        <v>2017</v>
      </c>
      <c r="C19840">
        <v>46</v>
      </c>
      <c r="D19840">
        <v>6</v>
      </c>
      <c r="E19840">
        <v>1393</v>
      </c>
    </row>
    <row r="19841" spans="1:5">
      <c r="A19841" t="s">
        <v>24</v>
      </c>
      <c r="B19841">
        <v>2017</v>
      </c>
      <c r="C19841">
        <v>46</v>
      </c>
      <c r="D19841">
        <v>80</v>
      </c>
      <c r="E19841">
        <v>47169</v>
      </c>
    </row>
    <row r="19842" spans="1:5">
      <c r="A19842" t="s">
        <v>25</v>
      </c>
      <c r="B19842">
        <v>2017</v>
      </c>
      <c r="C19842">
        <v>46</v>
      </c>
      <c r="D19842">
        <v>25</v>
      </c>
      <c r="E19842">
        <v>5692</v>
      </c>
    </row>
    <row r="19843" spans="1:5">
      <c r="A19843" t="s">
        <v>26</v>
      </c>
      <c r="B19843">
        <v>2017</v>
      </c>
      <c r="C19843">
        <v>46</v>
      </c>
      <c r="D19843">
        <v>13</v>
      </c>
      <c r="E19843">
        <v>4355</v>
      </c>
    </row>
    <row r="19844" spans="1:5">
      <c r="A19844" t="s">
        <v>27</v>
      </c>
      <c r="B19844">
        <v>2017</v>
      </c>
      <c r="C19844">
        <v>46</v>
      </c>
      <c r="D19844">
        <v>31</v>
      </c>
      <c r="E19844">
        <v>7395</v>
      </c>
    </row>
    <row r="19845" spans="1:5">
      <c r="A19845" t="s">
        <v>28</v>
      </c>
      <c r="B19845">
        <v>2017</v>
      </c>
      <c r="C19845">
        <v>46</v>
      </c>
      <c r="D19845">
        <v>35</v>
      </c>
      <c r="E19845">
        <v>11166</v>
      </c>
    </row>
    <row r="19846" spans="1:5">
      <c r="A19846" t="s">
        <v>29</v>
      </c>
      <c r="B19846">
        <v>2017</v>
      </c>
      <c r="C19846">
        <v>46</v>
      </c>
      <c r="D19846">
        <v>94</v>
      </c>
      <c r="E19846">
        <v>55779</v>
      </c>
    </row>
    <row r="19847" spans="1:5">
      <c r="A19847" t="s">
        <v>30</v>
      </c>
      <c r="B19847">
        <v>2017</v>
      </c>
      <c r="C19847">
        <v>46</v>
      </c>
      <c r="D19847">
        <v>25</v>
      </c>
      <c r="E19847">
        <v>4596</v>
      </c>
    </row>
    <row r="19848" spans="1:5">
      <c r="A19848" t="s">
        <v>31</v>
      </c>
      <c r="B19848">
        <v>2017</v>
      </c>
      <c r="C19848">
        <v>46</v>
      </c>
      <c r="D19848">
        <v>26</v>
      </c>
      <c r="E19848">
        <v>7581</v>
      </c>
    </row>
    <row r="19849" spans="1:5">
      <c r="A19849" t="s">
        <v>32</v>
      </c>
      <c r="B19849">
        <v>2017</v>
      </c>
      <c r="C19849">
        <v>46</v>
      </c>
      <c r="D19849">
        <v>46</v>
      </c>
      <c r="E19849">
        <v>37033</v>
      </c>
    </row>
    <row r="19850" spans="1:5">
      <c r="A19850" t="s">
        <v>33</v>
      </c>
      <c r="B19850">
        <v>2017</v>
      </c>
      <c r="C19850">
        <v>46</v>
      </c>
      <c r="D19850">
        <v>89</v>
      </c>
      <c r="E19850">
        <v>26283</v>
      </c>
    </row>
    <row r="19851" spans="1:5">
      <c r="A19851" t="s">
        <v>34</v>
      </c>
      <c r="B19851">
        <v>2017</v>
      </c>
      <c r="C19851">
        <v>46</v>
      </c>
      <c r="D19851">
        <v>23</v>
      </c>
      <c r="E19851">
        <v>7001</v>
      </c>
    </row>
    <row r="19852" spans="1:5">
      <c r="A19852" t="s">
        <v>35</v>
      </c>
      <c r="B19852">
        <v>2017</v>
      </c>
      <c r="C19852">
        <v>46</v>
      </c>
      <c r="D19852">
        <v>48</v>
      </c>
      <c r="E19852">
        <v>20424</v>
      </c>
    </row>
    <row r="19853" spans="1:5">
      <c r="A19853" t="s">
        <v>36</v>
      </c>
      <c r="B19853">
        <v>2017</v>
      </c>
      <c r="C19853">
        <v>46</v>
      </c>
      <c r="D19853">
        <v>21</v>
      </c>
      <c r="E19853">
        <v>7905</v>
      </c>
    </row>
    <row r="19854" spans="1:5">
      <c r="A19854" t="s">
        <v>37</v>
      </c>
      <c r="B19854">
        <v>2017</v>
      </c>
      <c r="C19854">
        <v>46</v>
      </c>
      <c r="D19854">
        <v>7</v>
      </c>
      <c r="E19854">
        <v>3697</v>
      </c>
    </row>
    <row r="19855" spans="1:5">
      <c r="A19855" t="s">
        <v>38</v>
      </c>
      <c r="B19855">
        <v>2017</v>
      </c>
      <c r="C19855">
        <v>46</v>
      </c>
      <c r="D19855">
        <v>48</v>
      </c>
      <c r="E19855">
        <v>8820</v>
      </c>
    </row>
    <row r="19856" spans="1:5">
      <c r="A19856" t="s">
        <v>39</v>
      </c>
      <c r="B19856">
        <v>2017</v>
      </c>
      <c r="C19856">
        <v>46</v>
      </c>
      <c r="D19856">
        <v>36</v>
      </c>
      <c r="E19856">
        <v>18550</v>
      </c>
    </row>
    <row r="19857" spans="1:5">
      <c r="A19857" t="s">
        <v>40</v>
      </c>
      <c r="B19857">
        <v>2017</v>
      </c>
      <c r="C19857">
        <v>46</v>
      </c>
      <c r="D19857">
        <v>14</v>
      </c>
      <c r="E19857">
        <v>2932</v>
      </c>
    </row>
    <row r="19858" spans="1:5">
      <c r="A19858" t="s">
        <v>41</v>
      </c>
      <c r="B19858">
        <v>2017</v>
      </c>
      <c r="C19858">
        <v>46</v>
      </c>
      <c r="D19858">
        <v>42</v>
      </c>
      <c r="E19858">
        <v>26304</v>
      </c>
    </row>
    <row r="19859" spans="1:5">
      <c r="A19859" t="s">
        <v>42</v>
      </c>
      <c r="B19859">
        <v>2017</v>
      </c>
      <c r="C19859">
        <v>46</v>
      </c>
      <c r="D19859">
        <v>39</v>
      </c>
      <c r="E19859">
        <v>28464</v>
      </c>
    </row>
    <row r="19860" spans="1:5">
      <c r="A19860" t="s">
        <v>43</v>
      </c>
      <c r="B19860">
        <v>2017</v>
      </c>
      <c r="C19860">
        <v>46</v>
      </c>
      <c r="D19860">
        <v>56</v>
      </c>
      <c r="E19860">
        <v>14668</v>
      </c>
    </row>
    <row r="19861" spans="1:5">
      <c r="A19861" t="s">
        <v>44</v>
      </c>
      <c r="B19861">
        <v>2017</v>
      </c>
      <c r="C19861">
        <v>46</v>
      </c>
      <c r="D19861">
        <v>51</v>
      </c>
      <c r="E19861">
        <v>19329</v>
      </c>
    </row>
    <row r="19862" spans="1:5">
      <c r="A19862" t="s">
        <v>45</v>
      </c>
      <c r="B19862">
        <v>2017</v>
      </c>
      <c r="C19862">
        <v>46</v>
      </c>
      <c r="D19862">
        <v>7</v>
      </c>
      <c r="E19862">
        <v>1325</v>
      </c>
    </row>
    <row r="19863" spans="1:5">
      <c r="A19863" t="s">
        <v>46</v>
      </c>
      <c r="B19863">
        <v>2017</v>
      </c>
      <c r="C19863">
        <v>46</v>
      </c>
      <c r="D19863">
        <v>60</v>
      </c>
      <c r="E19863">
        <v>22064</v>
      </c>
    </row>
    <row r="19864" spans="1:5">
      <c r="A19864" t="s">
        <v>47</v>
      </c>
      <c r="B19864">
        <v>2017</v>
      </c>
      <c r="C19864">
        <v>46</v>
      </c>
      <c r="D19864">
        <v>24</v>
      </c>
      <c r="E19864">
        <v>9056</v>
      </c>
    </row>
    <row r="19865" spans="1:5">
      <c r="A19865" t="s">
        <v>48</v>
      </c>
      <c r="B19865">
        <v>2017</v>
      </c>
      <c r="C19865">
        <v>46</v>
      </c>
      <c r="D19865">
        <v>79</v>
      </c>
      <c r="E19865">
        <v>42381</v>
      </c>
    </row>
    <row r="19866" spans="1:5">
      <c r="A19866" t="s">
        <v>49</v>
      </c>
      <c r="B19866">
        <v>2017</v>
      </c>
      <c r="C19866">
        <v>46</v>
      </c>
      <c r="D19866">
        <v>148</v>
      </c>
      <c r="E19866">
        <v>63190</v>
      </c>
    </row>
    <row r="19867" spans="1:5">
      <c r="A19867" t="s">
        <v>50</v>
      </c>
      <c r="B19867">
        <v>2017</v>
      </c>
      <c r="C19867">
        <v>46</v>
      </c>
      <c r="D19867">
        <v>23</v>
      </c>
      <c r="E19867">
        <v>5861</v>
      </c>
    </row>
    <row r="19868" spans="1:5">
      <c r="A19868" t="s">
        <v>51</v>
      </c>
      <c r="B19868">
        <v>2017</v>
      </c>
      <c r="C19868">
        <v>46</v>
      </c>
      <c r="D19868">
        <v>15</v>
      </c>
      <c r="E19868">
        <v>7208</v>
      </c>
    </row>
    <row r="19869" spans="1:5">
      <c r="A19869" t="s">
        <v>52</v>
      </c>
      <c r="B19869">
        <v>2017</v>
      </c>
      <c r="C19869">
        <v>46</v>
      </c>
      <c r="D19869">
        <v>32</v>
      </c>
      <c r="E19869">
        <v>11195</v>
      </c>
    </row>
    <row r="19870" spans="1:5">
      <c r="A19870" t="s">
        <v>53</v>
      </c>
      <c r="B19870">
        <v>2017</v>
      </c>
      <c r="C19870">
        <v>46</v>
      </c>
      <c r="D19870">
        <v>49</v>
      </c>
      <c r="E19870">
        <v>9509</v>
      </c>
    </row>
    <row r="19871" spans="1:5">
      <c r="A19871" t="s">
        <v>54</v>
      </c>
      <c r="B19871">
        <v>2017</v>
      </c>
      <c r="C19871">
        <v>46</v>
      </c>
      <c r="D19871">
        <v>110</v>
      </c>
      <c r="E19871">
        <v>30884</v>
      </c>
    </row>
    <row r="19872" spans="1:5">
      <c r="A19872" t="s">
        <v>55</v>
      </c>
      <c r="B19872">
        <v>2017</v>
      </c>
      <c r="C19872">
        <v>46</v>
      </c>
      <c r="D19872">
        <v>40</v>
      </c>
      <c r="E19872">
        <v>20233</v>
      </c>
    </row>
    <row r="19873" spans="1:5">
      <c r="A19873" t="s">
        <v>56</v>
      </c>
      <c r="B19873">
        <v>2017</v>
      </c>
      <c r="C19873">
        <v>46</v>
      </c>
      <c r="D19873">
        <v>10</v>
      </c>
      <c r="E19873">
        <v>2984</v>
      </c>
    </row>
    <row r="19874" spans="1:5">
      <c r="A19874" t="s">
        <v>57</v>
      </c>
      <c r="B19874">
        <v>2017</v>
      </c>
      <c r="C19874">
        <v>46</v>
      </c>
      <c r="D19874">
        <v>130</v>
      </c>
      <c r="E19874">
        <v>89507</v>
      </c>
    </row>
    <row r="19875" spans="1:5">
      <c r="A19875" t="s">
        <v>58</v>
      </c>
      <c r="B19875">
        <v>2017</v>
      </c>
      <c r="C19875">
        <v>46</v>
      </c>
      <c r="D19875">
        <v>51</v>
      </c>
      <c r="E19875">
        <v>7755</v>
      </c>
    </row>
    <row r="19876" spans="1:5">
      <c r="A19876" t="s">
        <v>59</v>
      </c>
      <c r="B19876">
        <v>2017</v>
      </c>
      <c r="C19876">
        <v>46</v>
      </c>
      <c r="D19876">
        <v>36</v>
      </c>
      <c r="E19876">
        <v>13197</v>
      </c>
    </row>
    <row r="19877" spans="1:5">
      <c r="A19877" t="s">
        <v>60</v>
      </c>
      <c r="B19877">
        <v>2017</v>
      </c>
      <c r="C19877">
        <v>46</v>
      </c>
      <c r="D19877">
        <v>24</v>
      </c>
      <c r="E19877">
        <v>3948</v>
      </c>
    </row>
    <row r="19878" spans="1:5">
      <c r="A19878" t="s">
        <v>61</v>
      </c>
      <c r="B19878">
        <v>2017</v>
      </c>
      <c r="C19878">
        <v>46</v>
      </c>
      <c r="D19878">
        <v>21</v>
      </c>
      <c r="E19878">
        <v>4791</v>
      </c>
    </row>
    <row r="19879" spans="1:5">
      <c r="A19879" t="s">
        <v>64</v>
      </c>
      <c r="B19879">
        <v>2017</v>
      </c>
      <c r="C19879">
        <v>46</v>
      </c>
      <c r="D19879">
        <v>4</v>
      </c>
      <c r="E19879">
        <v>2400</v>
      </c>
    </row>
    <row r="19880" spans="1:5">
      <c r="A19880" t="s">
        <v>63</v>
      </c>
      <c r="B19880">
        <v>2017</v>
      </c>
      <c r="C19880">
        <v>46</v>
      </c>
      <c r="D19880">
        <v>3</v>
      </c>
      <c r="E19880">
        <v>873</v>
      </c>
    </row>
    <row r="19881" spans="1:5">
      <c r="A19881" t="s">
        <v>62</v>
      </c>
      <c r="B19881">
        <v>2017</v>
      </c>
      <c r="C19881">
        <v>46</v>
      </c>
      <c r="D19881">
        <v>78</v>
      </c>
      <c r="E19881">
        <v>102701</v>
      </c>
    </row>
    <row r="19882" spans="1:5">
      <c r="A19882" t="s">
        <v>6</v>
      </c>
      <c r="B19882">
        <v>2017</v>
      </c>
      <c r="C19882">
        <v>47</v>
      </c>
      <c r="D19882">
        <v>84</v>
      </c>
      <c r="E19882">
        <v>34509</v>
      </c>
    </row>
    <row r="19883" spans="1:5">
      <c r="A19883" t="s">
        <v>12</v>
      </c>
      <c r="B19883">
        <v>2017</v>
      </c>
      <c r="C19883">
        <v>47</v>
      </c>
      <c r="D19883">
        <v>16</v>
      </c>
      <c r="E19883">
        <v>4521</v>
      </c>
    </row>
    <row r="19884" spans="1:5">
      <c r="A19884" t="s">
        <v>13</v>
      </c>
      <c r="B19884">
        <v>2017</v>
      </c>
      <c r="C19884">
        <v>47</v>
      </c>
      <c r="D19884">
        <v>39</v>
      </c>
      <c r="E19884">
        <v>10524</v>
      </c>
    </row>
    <row r="19885" spans="1:5">
      <c r="A19885" t="s">
        <v>14</v>
      </c>
      <c r="B19885">
        <v>2017</v>
      </c>
      <c r="C19885">
        <v>47</v>
      </c>
      <c r="D19885">
        <v>16</v>
      </c>
      <c r="E19885">
        <v>2813</v>
      </c>
    </row>
    <row r="19886" spans="1:5">
      <c r="A19886" t="s">
        <v>15</v>
      </c>
      <c r="B19886">
        <v>2017</v>
      </c>
      <c r="C19886">
        <v>47</v>
      </c>
      <c r="D19886">
        <v>120</v>
      </c>
      <c r="E19886">
        <v>36820</v>
      </c>
    </row>
    <row r="19887" spans="1:5">
      <c r="A19887" t="s">
        <v>16</v>
      </c>
      <c r="B19887">
        <v>2017</v>
      </c>
      <c r="C19887">
        <v>47</v>
      </c>
      <c r="D19887">
        <v>42</v>
      </c>
      <c r="E19887">
        <v>18901</v>
      </c>
    </row>
    <row r="19888" spans="1:5">
      <c r="A19888" t="s">
        <v>17</v>
      </c>
      <c r="B19888">
        <v>2017</v>
      </c>
      <c r="C19888">
        <v>47</v>
      </c>
      <c r="D19888">
        <v>19</v>
      </c>
      <c r="E19888">
        <v>2383</v>
      </c>
    </row>
    <row r="19889" spans="1:5">
      <c r="A19889" t="s">
        <v>18</v>
      </c>
      <c r="B19889">
        <v>2017</v>
      </c>
      <c r="C19889">
        <v>47</v>
      </c>
      <c r="D19889">
        <v>13</v>
      </c>
      <c r="E19889">
        <v>1844</v>
      </c>
    </row>
    <row r="19890" spans="1:5">
      <c r="A19890" t="s">
        <v>19</v>
      </c>
      <c r="B19890">
        <v>2017</v>
      </c>
      <c r="C19890">
        <v>47</v>
      </c>
      <c r="D19890">
        <v>5</v>
      </c>
      <c r="E19890">
        <v>10464</v>
      </c>
    </row>
    <row r="19891" spans="1:5">
      <c r="A19891" t="s">
        <v>20</v>
      </c>
      <c r="B19891">
        <v>2017</v>
      </c>
      <c r="C19891">
        <v>47</v>
      </c>
      <c r="D19891">
        <v>0</v>
      </c>
      <c r="E19891">
        <v>0</v>
      </c>
    </row>
    <row r="19892" spans="1:5">
      <c r="A19892" t="s">
        <v>21</v>
      </c>
      <c r="B19892">
        <v>2017</v>
      </c>
      <c r="C19892">
        <v>47</v>
      </c>
      <c r="D19892">
        <v>49</v>
      </c>
      <c r="E19892">
        <v>43959</v>
      </c>
    </row>
    <row r="19893" spans="1:5">
      <c r="A19893" t="s">
        <v>22</v>
      </c>
      <c r="B19893">
        <v>2017</v>
      </c>
      <c r="C19893">
        <v>47</v>
      </c>
      <c r="D19893">
        <v>15</v>
      </c>
      <c r="E19893">
        <v>1040</v>
      </c>
    </row>
    <row r="19894" spans="1:5">
      <c r="A19894" t="s">
        <v>23</v>
      </c>
      <c r="B19894">
        <v>2017</v>
      </c>
      <c r="C19894">
        <v>47</v>
      </c>
      <c r="D19894">
        <v>6</v>
      </c>
      <c r="E19894">
        <v>755</v>
      </c>
    </row>
    <row r="19895" spans="1:5">
      <c r="A19895" t="s">
        <v>24</v>
      </c>
      <c r="B19895">
        <v>2017</v>
      </c>
      <c r="C19895">
        <v>47</v>
      </c>
      <c r="D19895">
        <v>78</v>
      </c>
      <c r="E19895">
        <v>34958</v>
      </c>
    </row>
    <row r="19896" spans="1:5">
      <c r="A19896" t="s">
        <v>25</v>
      </c>
      <c r="B19896">
        <v>2017</v>
      </c>
      <c r="C19896">
        <v>47</v>
      </c>
      <c r="D19896">
        <v>24</v>
      </c>
      <c r="E19896">
        <v>2814</v>
      </c>
    </row>
    <row r="19897" spans="1:5">
      <c r="A19897" t="s">
        <v>26</v>
      </c>
      <c r="B19897">
        <v>2017</v>
      </c>
      <c r="C19897">
        <v>47</v>
      </c>
      <c r="D19897">
        <v>13</v>
      </c>
      <c r="E19897">
        <v>2633</v>
      </c>
    </row>
    <row r="19898" spans="1:5">
      <c r="A19898" t="s">
        <v>27</v>
      </c>
      <c r="B19898">
        <v>2017</v>
      </c>
      <c r="C19898">
        <v>47</v>
      </c>
      <c r="D19898">
        <v>31</v>
      </c>
      <c r="E19898">
        <v>5519</v>
      </c>
    </row>
    <row r="19899" spans="1:5">
      <c r="A19899" t="s">
        <v>28</v>
      </c>
      <c r="B19899">
        <v>2017</v>
      </c>
      <c r="C19899">
        <v>47</v>
      </c>
      <c r="D19899">
        <v>33</v>
      </c>
      <c r="E19899">
        <v>8696</v>
      </c>
    </row>
    <row r="19900" spans="1:5">
      <c r="A19900" t="s">
        <v>29</v>
      </c>
      <c r="B19900">
        <v>2017</v>
      </c>
      <c r="C19900">
        <v>47</v>
      </c>
      <c r="D19900">
        <v>93</v>
      </c>
      <c r="E19900">
        <v>50119</v>
      </c>
    </row>
    <row r="19901" spans="1:5">
      <c r="A19901" t="s">
        <v>30</v>
      </c>
      <c r="B19901">
        <v>2017</v>
      </c>
      <c r="C19901">
        <v>47</v>
      </c>
      <c r="D19901">
        <v>25</v>
      </c>
      <c r="E19901">
        <v>2640</v>
      </c>
    </row>
    <row r="19902" spans="1:5">
      <c r="A19902" t="s">
        <v>31</v>
      </c>
      <c r="B19902">
        <v>2017</v>
      </c>
      <c r="C19902">
        <v>47</v>
      </c>
      <c r="D19902">
        <v>28</v>
      </c>
      <c r="E19902">
        <v>5862</v>
      </c>
    </row>
    <row r="19903" spans="1:5">
      <c r="A19903" t="s">
        <v>32</v>
      </c>
      <c r="B19903">
        <v>2017</v>
      </c>
      <c r="C19903">
        <v>47</v>
      </c>
      <c r="D19903">
        <v>46</v>
      </c>
      <c r="E19903">
        <v>27381</v>
      </c>
    </row>
    <row r="19904" spans="1:5">
      <c r="A19904" t="s">
        <v>33</v>
      </c>
      <c r="B19904">
        <v>2017</v>
      </c>
      <c r="C19904">
        <v>47</v>
      </c>
      <c r="D19904">
        <v>88</v>
      </c>
      <c r="E19904">
        <v>22916</v>
      </c>
    </row>
    <row r="19905" spans="1:5">
      <c r="A19905" t="s">
        <v>34</v>
      </c>
      <c r="B19905">
        <v>2017</v>
      </c>
      <c r="C19905">
        <v>47</v>
      </c>
      <c r="D19905">
        <v>24</v>
      </c>
      <c r="E19905">
        <v>5423</v>
      </c>
    </row>
    <row r="19906" spans="1:5">
      <c r="A19906" t="s">
        <v>35</v>
      </c>
      <c r="B19906">
        <v>2017</v>
      </c>
      <c r="C19906">
        <v>47</v>
      </c>
      <c r="D19906">
        <v>47</v>
      </c>
      <c r="E19906">
        <v>17861</v>
      </c>
    </row>
    <row r="19907" spans="1:5">
      <c r="A19907" t="s">
        <v>36</v>
      </c>
      <c r="B19907">
        <v>2017</v>
      </c>
      <c r="C19907">
        <v>47</v>
      </c>
      <c r="D19907">
        <v>21</v>
      </c>
      <c r="E19907">
        <v>5512</v>
      </c>
    </row>
    <row r="19908" spans="1:5">
      <c r="A19908" t="s">
        <v>37</v>
      </c>
      <c r="B19908">
        <v>2017</v>
      </c>
      <c r="C19908">
        <v>47</v>
      </c>
      <c r="D19908">
        <v>8</v>
      </c>
      <c r="E19908">
        <v>2592</v>
      </c>
    </row>
    <row r="19909" spans="1:5">
      <c r="A19909" t="s">
        <v>38</v>
      </c>
      <c r="B19909">
        <v>2017</v>
      </c>
      <c r="C19909">
        <v>47</v>
      </c>
      <c r="D19909">
        <v>49</v>
      </c>
      <c r="E19909">
        <v>8056</v>
      </c>
    </row>
    <row r="19910" spans="1:5">
      <c r="A19910" t="s">
        <v>39</v>
      </c>
      <c r="B19910">
        <v>2017</v>
      </c>
      <c r="C19910">
        <v>47</v>
      </c>
      <c r="D19910">
        <v>37</v>
      </c>
      <c r="E19910">
        <v>17554</v>
      </c>
    </row>
    <row r="19911" spans="1:5">
      <c r="A19911" t="s">
        <v>40</v>
      </c>
      <c r="B19911">
        <v>2017</v>
      </c>
      <c r="C19911">
        <v>47</v>
      </c>
      <c r="D19911">
        <v>17</v>
      </c>
      <c r="E19911">
        <v>2216</v>
      </c>
    </row>
    <row r="19912" spans="1:5">
      <c r="A19912" t="s">
        <v>41</v>
      </c>
      <c r="B19912">
        <v>2017</v>
      </c>
      <c r="C19912">
        <v>47</v>
      </c>
      <c r="D19912">
        <v>41</v>
      </c>
      <c r="E19912">
        <v>23602</v>
      </c>
    </row>
    <row r="19913" spans="1:5">
      <c r="A19913" t="s">
        <v>42</v>
      </c>
      <c r="B19913">
        <v>2017</v>
      </c>
      <c r="C19913">
        <v>47</v>
      </c>
      <c r="D19913">
        <v>39</v>
      </c>
      <c r="E19913">
        <v>15990</v>
      </c>
    </row>
    <row r="19914" spans="1:5">
      <c r="A19914" t="s">
        <v>43</v>
      </c>
      <c r="B19914">
        <v>2017</v>
      </c>
      <c r="C19914">
        <v>47</v>
      </c>
      <c r="D19914">
        <v>56</v>
      </c>
      <c r="E19914">
        <v>10263</v>
      </c>
    </row>
    <row r="19915" spans="1:5">
      <c r="A19915" t="s">
        <v>44</v>
      </c>
      <c r="B19915">
        <v>2017</v>
      </c>
      <c r="C19915">
        <v>47</v>
      </c>
      <c r="D19915">
        <v>50</v>
      </c>
      <c r="E19915">
        <v>10764</v>
      </c>
    </row>
    <row r="19916" spans="1:5">
      <c r="A19916" t="s">
        <v>45</v>
      </c>
      <c r="B19916">
        <v>2017</v>
      </c>
      <c r="C19916">
        <v>47</v>
      </c>
      <c r="D19916">
        <v>9</v>
      </c>
      <c r="E19916">
        <v>1358</v>
      </c>
    </row>
    <row r="19917" spans="1:5">
      <c r="A19917" t="s">
        <v>46</v>
      </c>
      <c r="B19917">
        <v>2017</v>
      </c>
      <c r="C19917">
        <v>47</v>
      </c>
      <c r="D19917">
        <v>63</v>
      </c>
      <c r="E19917">
        <v>14142</v>
      </c>
    </row>
    <row r="19918" spans="1:5">
      <c r="A19918" t="s">
        <v>47</v>
      </c>
      <c r="B19918">
        <v>2017</v>
      </c>
      <c r="C19918">
        <v>47</v>
      </c>
      <c r="D19918">
        <v>23</v>
      </c>
      <c r="E19918">
        <v>7149</v>
      </c>
    </row>
    <row r="19919" spans="1:5">
      <c r="A19919" t="s">
        <v>48</v>
      </c>
      <c r="B19919">
        <v>2017</v>
      </c>
      <c r="C19919">
        <v>47</v>
      </c>
      <c r="D19919">
        <v>78</v>
      </c>
      <c r="E19919">
        <v>33670</v>
      </c>
    </row>
    <row r="19920" spans="1:5">
      <c r="A19920" t="s">
        <v>49</v>
      </c>
      <c r="B19920">
        <v>2017</v>
      </c>
      <c r="C19920">
        <v>47</v>
      </c>
      <c r="D19920">
        <v>148</v>
      </c>
      <c r="E19920">
        <v>55326</v>
      </c>
    </row>
    <row r="19921" spans="1:5">
      <c r="A19921" t="s">
        <v>50</v>
      </c>
      <c r="B19921">
        <v>2017</v>
      </c>
      <c r="C19921">
        <v>47</v>
      </c>
      <c r="D19921">
        <v>23</v>
      </c>
      <c r="E19921">
        <v>3891</v>
      </c>
    </row>
    <row r="19922" spans="1:5">
      <c r="A19922" t="s">
        <v>51</v>
      </c>
      <c r="B19922">
        <v>2017</v>
      </c>
      <c r="C19922">
        <v>47</v>
      </c>
      <c r="D19922">
        <v>13</v>
      </c>
      <c r="E19922">
        <v>4176</v>
      </c>
    </row>
    <row r="19923" spans="1:5">
      <c r="A19923" t="s">
        <v>52</v>
      </c>
      <c r="B19923">
        <v>2017</v>
      </c>
      <c r="C19923">
        <v>47</v>
      </c>
      <c r="D19923">
        <v>32</v>
      </c>
      <c r="E19923">
        <v>8969</v>
      </c>
    </row>
    <row r="19924" spans="1:5">
      <c r="A19924" t="s">
        <v>53</v>
      </c>
      <c r="B19924">
        <v>2017</v>
      </c>
      <c r="C19924">
        <v>47</v>
      </c>
      <c r="D19924">
        <v>49</v>
      </c>
      <c r="E19924">
        <v>6423</v>
      </c>
    </row>
    <row r="19925" spans="1:5">
      <c r="A19925" t="s">
        <v>54</v>
      </c>
      <c r="B19925">
        <v>2017</v>
      </c>
      <c r="C19925">
        <v>47</v>
      </c>
      <c r="D19925">
        <v>111</v>
      </c>
      <c r="E19925">
        <v>22376</v>
      </c>
    </row>
    <row r="19926" spans="1:5">
      <c r="A19926" t="s">
        <v>55</v>
      </c>
      <c r="B19926">
        <v>2017</v>
      </c>
      <c r="C19926">
        <v>47</v>
      </c>
      <c r="D19926">
        <v>39</v>
      </c>
      <c r="E19926">
        <v>18457</v>
      </c>
    </row>
    <row r="19927" spans="1:5">
      <c r="A19927" t="s">
        <v>56</v>
      </c>
      <c r="B19927">
        <v>2017</v>
      </c>
      <c r="C19927">
        <v>47</v>
      </c>
      <c r="D19927">
        <v>10</v>
      </c>
      <c r="E19927">
        <v>1989</v>
      </c>
    </row>
    <row r="19928" spans="1:5">
      <c r="A19928" t="s">
        <v>57</v>
      </c>
      <c r="B19928">
        <v>2017</v>
      </c>
      <c r="C19928">
        <v>47</v>
      </c>
      <c r="D19928">
        <v>127</v>
      </c>
      <c r="E19928">
        <v>85741</v>
      </c>
    </row>
    <row r="19929" spans="1:5">
      <c r="A19929" t="s">
        <v>58</v>
      </c>
      <c r="B19929">
        <v>2017</v>
      </c>
      <c r="C19929">
        <v>47</v>
      </c>
      <c r="D19929">
        <v>51</v>
      </c>
      <c r="E19929">
        <v>6824</v>
      </c>
    </row>
    <row r="19930" spans="1:5">
      <c r="A19930" t="s">
        <v>59</v>
      </c>
      <c r="B19930">
        <v>2017</v>
      </c>
      <c r="C19930">
        <v>47</v>
      </c>
      <c r="D19930">
        <v>34</v>
      </c>
      <c r="E19930">
        <v>8335</v>
      </c>
    </row>
    <row r="19931" spans="1:5">
      <c r="A19931" t="s">
        <v>60</v>
      </c>
      <c r="B19931">
        <v>2017</v>
      </c>
      <c r="C19931">
        <v>47</v>
      </c>
      <c r="D19931">
        <v>24</v>
      </c>
      <c r="E19931">
        <v>4483</v>
      </c>
    </row>
    <row r="19932" spans="1:5">
      <c r="A19932" t="s">
        <v>61</v>
      </c>
      <c r="B19932">
        <v>2017</v>
      </c>
      <c r="C19932">
        <v>47</v>
      </c>
      <c r="D19932">
        <v>21</v>
      </c>
      <c r="E19932">
        <v>3399</v>
      </c>
    </row>
    <row r="19933" spans="1:5">
      <c r="A19933" t="s">
        <v>64</v>
      </c>
      <c r="B19933">
        <v>2017</v>
      </c>
      <c r="C19933">
        <v>47</v>
      </c>
      <c r="D19933">
        <v>4</v>
      </c>
      <c r="E19933">
        <v>2365</v>
      </c>
    </row>
    <row r="19934" spans="1:5">
      <c r="A19934" t="s">
        <v>63</v>
      </c>
      <c r="B19934">
        <v>2017</v>
      </c>
      <c r="C19934">
        <v>47</v>
      </c>
      <c r="D19934">
        <v>3</v>
      </c>
      <c r="E19934">
        <v>847</v>
      </c>
    </row>
    <row r="19935" spans="1:5">
      <c r="A19935" t="s">
        <v>62</v>
      </c>
      <c r="B19935">
        <v>2017</v>
      </c>
      <c r="C19935">
        <v>47</v>
      </c>
      <c r="D19935">
        <v>77</v>
      </c>
      <c r="E19935">
        <v>93332</v>
      </c>
    </row>
    <row r="19936" spans="1:5">
      <c r="A19936" t="s">
        <v>6</v>
      </c>
      <c r="B19936">
        <v>2017</v>
      </c>
      <c r="C19936">
        <v>48</v>
      </c>
      <c r="D19936">
        <v>84</v>
      </c>
      <c r="E19936">
        <v>41708</v>
      </c>
    </row>
    <row r="19937" spans="1:5">
      <c r="A19937" t="s">
        <v>12</v>
      </c>
      <c r="B19937">
        <v>2017</v>
      </c>
      <c r="C19937">
        <v>48</v>
      </c>
      <c r="D19937">
        <v>17</v>
      </c>
      <c r="E19937">
        <v>4881</v>
      </c>
    </row>
    <row r="19938" spans="1:5">
      <c r="A19938" t="s">
        <v>13</v>
      </c>
      <c r="B19938">
        <v>2017</v>
      </c>
      <c r="C19938">
        <v>48</v>
      </c>
      <c r="D19938">
        <v>45</v>
      </c>
      <c r="E19938">
        <v>18763</v>
      </c>
    </row>
    <row r="19939" spans="1:5">
      <c r="A19939" t="s">
        <v>14</v>
      </c>
      <c r="B19939">
        <v>2017</v>
      </c>
      <c r="C19939">
        <v>48</v>
      </c>
      <c r="D19939">
        <v>16</v>
      </c>
      <c r="E19939">
        <v>5047</v>
      </c>
    </row>
    <row r="19940" spans="1:5">
      <c r="A19940" t="s">
        <v>15</v>
      </c>
      <c r="B19940">
        <v>2017</v>
      </c>
      <c r="C19940">
        <v>48</v>
      </c>
      <c r="D19940">
        <v>124</v>
      </c>
      <c r="E19940">
        <v>50688</v>
      </c>
    </row>
    <row r="19941" spans="1:5">
      <c r="A19941" t="s">
        <v>16</v>
      </c>
      <c r="B19941">
        <v>2017</v>
      </c>
      <c r="C19941">
        <v>48</v>
      </c>
      <c r="D19941">
        <v>42</v>
      </c>
      <c r="E19941">
        <v>26488</v>
      </c>
    </row>
    <row r="19942" spans="1:5">
      <c r="A19942" t="s">
        <v>17</v>
      </c>
      <c r="B19942">
        <v>2017</v>
      </c>
      <c r="C19942">
        <v>48</v>
      </c>
      <c r="D19942">
        <v>19</v>
      </c>
      <c r="E19942">
        <v>4750</v>
      </c>
    </row>
    <row r="19943" spans="1:5">
      <c r="A19943" t="s">
        <v>18</v>
      </c>
      <c r="B19943">
        <v>2017</v>
      </c>
      <c r="C19943">
        <v>48</v>
      </c>
      <c r="D19943">
        <v>13</v>
      </c>
      <c r="E19943">
        <v>2742</v>
      </c>
    </row>
    <row r="19944" spans="1:5">
      <c r="A19944" t="s">
        <v>19</v>
      </c>
      <c r="B19944">
        <v>2017</v>
      </c>
      <c r="C19944">
        <v>48</v>
      </c>
      <c r="D19944">
        <v>5</v>
      </c>
      <c r="E19944">
        <v>14901</v>
      </c>
    </row>
    <row r="19945" spans="1:5">
      <c r="A19945" t="s">
        <v>20</v>
      </c>
      <c r="B19945">
        <v>2017</v>
      </c>
      <c r="C19945">
        <v>48</v>
      </c>
      <c r="D19945">
        <v>0</v>
      </c>
      <c r="E19945">
        <v>0</v>
      </c>
    </row>
    <row r="19946" spans="1:5">
      <c r="A19946" t="s">
        <v>21</v>
      </c>
      <c r="B19946">
        <v>2017</v>
      </c>
      <c r="C19946">
        <v>48</v>
      </c>
      <c r="D19946">
        <v>48</v>
      </c>
      <c r="E19946">
        <v>49547</v>
      </c>
    </row>
    <row r="19947" spans="1:5">
      <c r="A19947" t="s">
        <v>22</v>
      </c>
      <c r="B19947">
        <v>2017</v>
      </c>
      <c r="C19947">
        <v>48</v>
      </c>
      <c r="D19947">
        <v>14</v>
      </c>
      <c r="E19947">
        <v>1327</v>
      </c>
    </row>
    <row r="19948" spans="1:5">
      <c r="A19948" t="s">
        <v>23</v>
      </c>
      <c r="B19948">
        <v>2017</v>
      </c>
      <c r="C19948">
        <v>48</v>
      </c>
      <c r="D19948">
        <v>5</v>
      </c>
      <c r="E19948">
        <v>1313</v>
      </c>
    </row>
    <row r="19949" spans="1:5">
      <c r="A19949" t="s">
        <v>24</v>
      </c>
      <c r="B19949">
        <v>2017</v>
      </c>
      <c r="C19949">
        <v>48</v>
      </c>
      <c r="D19949">
        <v>81</v>
      </c>
      <c r="E19949">
        <v>48729</v>
      </c>
    </row>
    <row r="19950" spans="1:5">
      <c r="A19950" t="s">
        <v>25</v>
      </c>
      <c r="B19950">
        <v>2017</v>
      </c>
      <c r="C19950">
        <v>48</v>
      </c>
      <c r="D19950">
        <v>24</v>
      </c>
      <c r="E19950">
        <v>5383</v>
      </c>
    </row>
    <row r="19951" spans="1:5">
      <c r="A19951" t="s">
        <v>26</v>
      </c>
      <c r="B19951">
        <v>2017</v>
      </c>
      <c r="C19951">
        <v>48</v>
      </c>
      <c r="D19951">
        <v>14</v>
      </c>
      <c r="E19951">
        <v>4824</v>
      </c>
    </row>
    <row r="19952" spans="1:5">
      <c r="A19952" t="s">
        <v>27</v>
      </c>
      <c r="B19952">
        <v>2017</v>
      </c>
      <c r="C19952">
        <v>48</v>
      </c>
      <c r="D19952">
        <v>30</v>
      </c>
      <c r="E19952">
        <v>7498</v>
      </c>
    </row>
    <row r="19953" spans="1:5">
      <c r="A19953" t="s">
        <v>28</v>
      </c>
      <c r="B19953">
        <v>2017</v>
      </c>
      <c r="C19953">
        <v>48</v>
      </c>
      <c r="D19953">
        <v>35</v>
      </c>
      <c r="E19953">
        <v>11282</v>
      </c>
    </row>
    <row r="19954" spans="1:5">
      <c r="A19954" t="s">
        <v>29</v>
      </c>
      <c r="B19954">
        <v>2017</v>
      </c>
      <c r="C19954">
        <v>48</v>
      </c>
      <c r="D19954">
        <v>94</v>
      </c>
      <c r="E19954">
        <v>59538</v>
      </c>
    </row>
    <row r="19955" spans="1:5">
      <c r="A19955" t="s">
        <v>30</v>
      </c>
      <c r="B19955">
        <v>2017</v>
      </c>
      <c r="C19955">
        <v>48</v>
      </c>
      <c r="D19955">
        <v>24</v>
      </c>
      <c r="E19955">
        <v>3671</v>
      </c>
    </row>
    <row r="19956" spans="1:5">
      <c r="A19956" t="s">
        <v>31</v>
      </c>
      <c r="B19956">
        <v>2017</v>
      </c>
      <c r="C19956">
        <v>48</v>
      </c>
      <c r="D19956">
        <v>26</v>
      </c>
      <c r="E19956">
        <v>8089</v>
      </c>
    </row>
    <row r="19957" spans="1:5">
      <c r="A19957" t="s">
        <v>32</v>
      </c>
      <c r="B19957">
        <v>2017</v>
      </c>
      <c r="C19957">
        <v>48</v>
      </c>
      <c r="D19957">
        <v>46</v>
      </c>
      <c r="E19957">
        <v>36208</v>
      </c>
    </row>
    <row r="19958" spans="1:5">
      <c r="A19958" t="s">
        <v>33</v>
      </c>
      <c r="B19958">
        <v>2017</v>
      </c>
      <c r="C19958">
        <v>48</v>
      </c>
      <c r="D19958">
        <v>85</v>
      </c>
      <c r="E19958">
        <v>27260</v>
      </c>
    </row>
    <row r="19959" spans="1:5">
      <c r="A19959" t="s">
        <v>34</v>
      </c>
      <c r="B19959">
        <v>2017</v>
      </c>
      <c r="C19959">
        <v>48</v>
      </c>
      <c r="D19959">
        <v>23</v>
      </c>
      <c r="E19959">
        <v>6787</v>
      </c>
    </row>
    <row r="19960" spans="1:5">
      <c r="A19960" t="s">
        <v>35</v>
      </c>
      <c r="B19960">
        <v>2017</v>
      </c>
      <c r="C19960">
        <v>48</v>
      </c>
      <c r="D19960">
        <v>47</v>
      </c>
      <c r="E19960">
        <v>19958</v>
      </c>
    </row>
    <row r="19961" spans="1:5">
      <c r="A19961" t="s">
        <v>36</v>
      </c>
      <c r="B19961">
        <v>2017</v>
      </c>
      <c r="C19961">
        <v>48</v>
      </c>
      <c r="D19961">
        <v>19</v>
      </c>
      <c r="E19961">
        <v>5054</v>
      </c>
    </row>
    <row r="19962" spans="1:5">
      <c r="A19962" t="s">
        <v>37</v>
      </c>
      <c r="B19962">
        <v>2017</v>
      </c>
      <c r="C19962">
        <v>48</v>
      </c>
      <c r="D19962">
        <v>7</v>
      </c>
      <c r="E19962">
        <v>3162</v>
      </c>
    </row>
    <row r="19963" spans="1:5">
      <c r="A19963" t="s">
        <v>38</v>
      </c>
      <c r="B19963">
        <v>2017</v>
      </c>
      <c r="C19963">
        <v>48</v>
      </c>
      <c r="D19963">
        <v>48</v>
      </c>
      <c r="E19963">
        <v>10282</v>
      </c>
    </row>
    <row r="19964" spans="1:5">
      <c r="A19964" t="s">
        <v>39</v>
      </c>
      <c r="B19964">
        <v>2017</v>
      </c>
      <c r="C19964">
        <v>48</v>
      </c>
      <c r="D19964">
        <v>36</v>
      </c>
      <c r="E19964">
        <v>19412</v>
      </c>
    </row>
    <row r="19965" spans="1:5">
      <c r="A19965" t="s">
        <v>40</v>
      </c>
      <c r="B19965">
        <v>2017</v>
      </c>
      <c r="C19965">
        <v>48</v>
      </c>
      <c r="D19965">
        <v>17</v>
      </c>
      <c r="E19965">
        <v>3509</v>
      </c>
    </row>
    <row r="19966" spans="1:5">
      <c r="A19966" t="s">
        <v>41</v>
      </c>
      <c r="B19966">
        <v>2017</v>
      </c>
      <c r="C19966">
        <v>48</v>
      </c>
      <c r="D19966">
        <v>42</v>
      </c>
      <c r="E19966">
        <v>26889</v>
      </c>
    </row>
    <row r="19967" spans="1:5">
      <c r="A19967" t="s">
        <v>42</v>
      </c>
      <c r="B19967">
        <v>2017</v>
      </c>
      <c r="C19967">
        <v>48</v>
      </c>
      <c r="D19967">
        <v>41</v>
      </c>
      <c r="E19967">
        <v>19682</v>
      </c>
    </row>
    <row r="19968" spans="1:5">
      <c r="A19968" t="s">
        <v>43</v>
      </c>
      <c r="B19968">
        <v>2017</v>
      </c>
      <c r="C19968">
        <v>48</v>
      </c>
      <c r="D19968">
        <v>55</v>
      </c>
      <c r="E19968">
        <v>13203</v>
      </c>
    </row>
    <row r="19969" spans="1:5">
      <c r="A19969" t="s">
        <v>44</v>
      </c>
      <c r="B19969">
        <v>2017</v>
      </c>
      <c r="C19969">
        <v>48</v>
      </c>
      <c r="D19969">
        <v>51</v>
      </c>
      <c r="E19969">
        <v>18856</v>
      </c>
    </row>
    <row r="19970" spans="1:5">
      <c r="A19970" t="s">
        <v>45</v>
      </c>
      <c r="B19970">
        <v>2017</v>
      </c>
      <c r="C19970">
        <v>48</v>
      </c>
      <c r="D19970">
        <v>8</v>
      </c>
      <c r="E19970">
        <v>1477</v>
      </c>
    </row>
    <row r="19971" spans="1:5">
      <c r="A19971" t="s">
        <v>46</v>
      </c>
      <c r="B19971">
        <v>2017</v>
      </c>
      <c r="C19971">
        <v>48</v>
      </c>
      <c r="D19971">
        <v>62</v>
      </c>
      <c r="E19971">
        <v>22346</v>
      </c>
    </row>
    <row r="19972" spans="1:5">
      <c r="A19972" t="s">
        <v>47</v>
      </c>
      <c r="B19972">
        <v>2017</v>
      </c>
      <c r="C19972">
        <v>48</v>
      </c>
      <c r="D19972">
        <v>25</v>
      </c>
      <c r="E19972">
        <v>9206</v>
      </c>
    </row>
    <row r="19973" spans="1:5">
      <c r="A19973" t="s">
        <v>48</v>
      </c>
      <c r="B19973">
        <v>2017</v>
      </c>
      <c r="C19973">
        <v>48</v>
      </c>
      <c r="D19973">
        <v>74</v>
      </c>
      <c r="E19973">
        <v>33878</v>
      </c>
    </row>
    <row r="19974" spans="1:5">
      <c r="A19974" t="s">
        <v>49</v>
      </c>
      <c r="B19974">
        <v>2017</v>
      </c>
      <c r="C19974">
        <v>48</v>
      </c>
      <c r="D19974">
        <v>148</v>
      </c>
      <c r="E19974">
        <v>65665</v>
      </c>
    </row>
    <row r="19975" spans="1:5">
      <c r="A19975" t="s">
        <v>50</v>
      </c>
      <c r="B19975">
        <v>2017</v>
      </c>
      <c r="C19975">
        <v>48</v>
      </c>
      <c r="D19975">
        <v>23</v>
      </c>
      <c r="E19975">
        <v>5926</v>
      </c>
    </row>
    <row r="19976" spans="1:5">
      <c r="A19976" t="s">
        <v>51</v>
      </c>
      <c r="B19976">
        <v>2017</v>
      </c>
      <c r="C19976">
        <v>48</v>
      </c>
      <c r="D19976">
        <v>13</v>
      </c>
      <c r="E19976">
        <v>6082</v>
      </c>
    </row>
    <row r="19977" spans="1:5">
      <c r="A19977" t="s">
        <v>52</v>
      </c>
      <c r="B19977">
        <v>2017</v>
      </c>
      <c r="C19977">
        <v>48</v>
      </c>
      <c r="D19977">
        <v>31</v>
      </c>
      <c r="E19977">
        <v>10762</v>
      </c>
    </row>
    <row r="19978" spans="1:5">
      <c r="A19978" t="s">
        <v>53</v>
      </c>
      <c r="B19978">
        <v>2017</v>
      </c>
      <c r="C19978">
        <v>48</v>
      </c>
      <c r="D19978">
        <v>48</v>
      </c>
      <c r="E19978">
        <v>10224</v>
      </c>
    </row>
    <row r="19979" spans="1:5">
      <c r="A19979" t="s">
        <v>54</v>
      </c>
      <c r="B19979">
        <v>2017</v>
      </c>
      <c r="C19979">
        <v>48</v>
      </c>
      <c r="D19979">
        <v>112</v>
      </c>
      <c r="E19979">
        <v>29259</v>
      </c>
    </row>
    <row r="19980" spans="1:5">
      <c r="A19980" t="s">
        <v>55</v>
      </c>
      <c r="B19980">
        <v>2017</v>
      </c>
      <c r="C19980">
        <v>48</v>
      </c>
      <c r="D19980">
        <v>40</v>
      </c>
      <c r="E19980">
        <v>21411</v>
      </c>
    </row>
    <row r="19981" spans="1:5">
      <c r="A19981" t="s">
        <v>56</v>
      </c>
      <c r="B19981">
        <v>2017</v>
      </c>
      <c r="C19981">
        <v>48</v>
      </c>
      <c r="D19981">
        <v>10</v>
      </c>
      <c r="E19981">
        <v>2933</v>
      </c>
    </row>
    <row r="19982" spans="1:5">
      <c r="A19982" t="s">
        <v>57</v>
      </c>
      <c r="B19982">
        <v>2017</v>
      </c>
      <c r="C19982">
        <v>48</v>
      </c>
      <c r="D19982">
        <v>134</v>
      </c>
      <c r="E19982">
        <v>94944</v>
      </c>
    </row>
    <row r="19983" spans="1:5">
      <c r="A19983" t="s">
        <v>58</v>
      </c>
      <c r="B19983">
        <v>2017</v>
      </c>
      <c r="C19983">
        <v>48</v>
      </c>
      <c r="D19983">
        <v>51</v>
      </c>
      <c r="E19983">
        <v>9363</v>
      </c>
    </row>
    <row r="19984" spans="1:5">
      <c r="A19984" t="s">
        <v>59</v>
      </c>
      <c r="B19984">
        <v>2017</v>
      </c>
      <c r="C19984">
        <v>48</v>
      </c>
      <c r="D19984">
        <v>37</v>
      </c>
      <c r="E19984">
        <v>13118</v>
      </c>
    </row>
    <row r="19985" spans="1:5">
      <c r="A19985" t="s">
        <v>60</v>
      </c>
      <c r="B19985">
        <v>2017</v>
      </c>
      <c r="C19985">
        <v>48</v>
      </c>
      <c r="D19985">
        <v>23</v>
      </c>
      <c r="E19985">
        <v>6610</v>
      </c>
    </row>
    <row r="19986" spans="1:5">
      <c r="A19986" t="s">
        <v>61</v>
      </c>
      <c r="B19986">
        <v>2017</v>
      </c>
      <c r="C19986">
        <v>48</v>
      </c>
      <c r="D19986">
        <v>20</v>
      </c>
      <c r="E19986">
        <v>4375</v>
      </c>
    </row>
    <row r="19987" spans="1:5">
      <c r="A19987" t="s">
        <v>64</v>
      </c>
      <c r="B19987">
        <v>2017</v>
      </c>
      <c r="C19987">
        <v>48</v>
      </c>
      <c r="D19987">
        <v>3</v>
      </c>
      <c r="E19987">
        <v>2147</v>
      </c>
    </row>
    <row r="19988" spans="1:5">
      <c r="A19988" t="s">
        <v>63</v>
      </c>
      <c r="B19988">
        <v>2017</v>
      </c>
      <c r="C19988">
        <v>48</v>
      </c>
      <c r="D19988">
        <v>2</v>
      </c>
      <c r="E19988">
        <v>617</v>
      </c>
    </row>
    <row r="19989" spans="1:5">
      <c r="A19989" t="s">
        <v>62</v>
      </c>
      <c r="B19989">
        <v>2017</v>
      </c>
      <c r="C19989">
        <v>48</v>
      </c>
      <c r="D19989">
        <v>79</v>
      </c>
      <c r="E19989">
        <v>107711</v>
      </c>
    </row>
    <row r="19990" spans="1:5">
      <c r="A19990" t="s">
        <v>6</v>
      </c>
      <c r="B19990">
        <v>2017</v>
      </c>
      <c r="C19990">
        <v>49</v>
      </c>
      <c r="D19990">
        <v>86</v>
      </c>
      <c r="E19990">
        <v>35450</v>
      </c>
    </row>
    <row r="19991" spans="1:5">
      <c r="A19991" t="s">
        <v>12</v>
      </c>
      <c r="B19991">
        <v>2017</v>
      </c>
      <c r="C19991">
        <v>49</v>
      </c>
      <c r="D19991">
        <v>15</v>
      </c>
      <c r="E19991">
        <v>4611</v>
      </c>
    </row>
    <row r="19992" spans="1:5">
      <c r="A19992" t="s">
        <v>13</v>
      </c>
      <c r="B19992">
        <v>2017</v>
      </c>
      <c r="C19992">
        <v>49</v>
      </c>
      <c r="D19992">
        <v>37</v>
      </c>
      <c r="E19992">
        <v>13674</v>
      </c>
    </row>
    <row r="19993" spans="1:5">
      <c r="A19993" t="s">
        <v>14</v>
      </c>
      <c r="B19993">
        <v>2017</v>
      </c>
      <c r="C19993">
        <v>49</v>
      </c>
      <c r="D19993">
        <v>16</v>
      </c>
      <c r="E19993">
        <v>4224</v>
      </c>
    </row>
    <row r="19994" spans="1:5">
      <c r="A19994" t="s">
        <v>15</v>
      </c>
      <c r="B19994">
        <v>2017</v>
      </c>
      <c r="C19994">
        <v>49</v>
      </c>
      <c r="D19994">
        <v>128</v>
      </c>
      <c r="E19994">
        <v>49477</v>
      </c>
    </row>
    <row r="19995" spans="1:5">
      <c r="A19995" t="s">
        <v>16</v>
      </c>
      <c r="B19995">
        <v>2017</v>
      </c>
      <c r="C19995">
        <v>49</v>
      </c>
      <c r="D19995">
        <v>42</v>
      </c>
      <c r="E19995">
        <v>24794</v>
      </c>
    </row>
    <row r="19996" spans="1:5">
      <c r="A19996" t="s">
        <v>17</v>
      </c>
      <c r="B19996">
        <v>2017</v>
      </c>
      <c r="C19996">
        <v>49</v>
      </c>
      <c r="D19996">
        <v>19</v>
      </c>
      <c r="E19996">
        <v>4798</v>
      </c>
    </row>
    <row r="19997" spans="1:5">
      <c r="A19997" t="s">
        <v>18</v>
      </c>
      <c r="B19997">
        <v>2017</v>
      </c>
      <c r="C19997">
        <v>49</v>
      </c>
      <c r="D19997">
        <v>12</v>
      </c>
      <c r="E19997">
        <v>2642</v>
      </c>
    </row>
    <row r="19998" spans="1:5">
      <c r="A19998" t="s">
        <v>19</v>
      </c>
      <c r="B19998">
        <v>2017</v>
      </c>
      <c r="C19998">
        <v>49</v>
      </c>
      <c r="D19998">
        <v>5</v>
      </c>
      <c r="E19998">
        <v>14735</v>
      </c>
    </row>
    <row r="19999" spans="1:5">
      <c r="A19999" t="s">
        <v>20</v>
      </c>
      <c r="B19999">
        <v>2017</v>
      </c>
      <c r="C19999">
        <v>49</v>
      </c>
      <c r="D19999">
        <v>0</v>
      </c>
      <c r="E19999">
        <v>0</v>
      </c>
    </row>
    <row r="20000" spans="1:5">
      <c r="A20000" t="s">
        <v>21</v>
      </c>
      <c r="B20000">
        <v>2017</v>
      </c>
      <c r="C20000">
        <v>49</v>
      </c>
      <c r="D20000">
        <v>49</v>
      </c>
      <c r="E20000">
        <v>45292</v>
      </c>
    </row>
    <row r="20001" spans="1:5">
      <c r="A20001" t="s">
        <v>22</v>
      </c>
      <c r="B20001">
        <v>2017</v>
      </c>
      <c r="C20001">
        <v>49</v>
      </c>
      <c r="D20001">
        <v>14</v>
      </c>
      <c r="E20001">
        <v>1290</v>
      </c>
    </row>
    <row r="20002" spans="1:5">
      <c r="A20002" t="s">
        <v>23</v>
      </c>
      <c r="B20002">
        <v>2017</v>
      </c>
      <c r="C20002">
        <v>49</v>
      </c>
      <c r="D20002">
        <v>6</v>
      </c>
      <c r="E20002">
        <v>1312</v>
      </c>
    </row>
    <row r="20003" spans="1:5">
      <c r="A20003" t="s">
        <v>24</v>
      </c>
      <c r="B20003">
        <v>2017</v>
      </c>
      <c r="C20003">
        <v>49</v>
      </c>
      <c r="D20003">
        <v>82</v>
      </c>
      <c r="E20003">
        <v>47864</v>
      </c>
    </row>
    <row r="20004" spans="1:5">
      <c r="A20004" t="s">
        <v>25</v>
      </c>
      <c r="B20004">
        <v>2017</v>
      </c>
      <c r="C20004">
        <v>49</v>
      </c>
      <c r="D20004">
        <v>24</v>
      </c>
      <c r="E20004">
        <v>5112</v>
      </c>
    </row>
    <row r="20005" spans="1:5">
      <c r="A20005" t="s">
        <v>26</v>
      </c>
      <c r="B20005">
        <v>2017</v>
      </c>
      <c r="C20005">
        <v>49</v>
      </c>
      <c r="D20005">
        <v>14</v>
      </c>
      <c r="E20005">
        <v>4921</v>
      </c>
    </row>
    <row r="20006" spans="1:5">
      <c r="A20006" t="s">
        <v>27</v>
      </c>
      <c r="B20006">
        <v>2017</v>
      </c>
      <c r="C20006">
        <v>49</v>
      </c>
      <c r="D20006">
        <v>32</v>
      </c>
      <c r="E20006">
        <v>6908</v>
      </c>
    </row>
    <row r="20007" spans="1:5">
      <c r="A20007" t="s">
        <v>28</v>
      </c>
      <c r="B20007">
        <v>2017</v>
      </c>
      <c r="C20007">
        <v>49</v>
      </c>
      <c r="D20007">
        <v>37</v>
      </c>
      <c r="E20007">
        <v>11058</v>
      </c>
    </row>
    <row r="20008" spans="1:5">
      <c r="A20008" t="s">
        <v>29</v>
      </c>
      <c r="B20008">
        <v>2017</v>
      </c>
      <c r="C20008">
        <v>49</v>
      </c>
      <c r="D20008">
        <v>91</v>
      </c>
      <c r="E20008">
        <v>53413</v>
      </c>
    </row>
    <row r="20009" spans="1:5">
      <c r="A20009" t="s">
        <v>30</v>
      </c>
      <c r="B20009">
        <v>2017</v>
      </c>
      <c r="C20009">
        <v>49</v>
      </c>
      <c r="D20009">
        <v>25</v>
      </c>
      <c r="E20009">
        <v>4330</v>
      </c>
    </row>
    <row r="20010" spans="1:5">
      <c r="A20010" t="s">
        <v>31</v>
      </c>
      <c r="B20010">
        <v>2017</v>
      </c>
      <c r="C20010">
        <v>49</v>
      </c>
      <c r="D20010">
        <v>28</v>
      </c>
      <c r="E20010">
        <v>8340</v>
      </c>
    </row>
    <row r="20011" spans="1:5">
      <c r="A20011" t="s">
        <v>32</v>
      </c>
      <c r="B20011">
        <v>2017</v>
      </c>
      <c r="C20011">
        <v>49</v>
      </c>
      <c r="D20011">
        <v>45</v>
      </c>
      <c r="E20011">
        <v>36645</v>
      </c>
    </row>
    <row r="20012" spans="1:5">
      <c r="A20012" t="s">
        <v>33</v>
      </c>
      <c r="B20012">
        <v>2017</v>
      </c>
      <c r="C20012">
        <v>49</v>
      </c>
      <c r="D20012">
        <v>86</v>
      </c>
      <c r="E20012">
        <v>28016</v>
      </c>
    </row>
    <row r="20013" spans="1:5">
      <c r="A20013" t="s">
        <v>34</v>
      </c>
      <c r="B20013">
        <v>2017</v>
      </c>
      <c r="C20013">
        <v>49</v>
      </c>
      <c r="D20013">
        <v>25</v>
      </c>
      <c r="E20013">
        <v>7115</v>
      </c>
    </row>
    <row r="20014" spans="1:5">
      <c r="A20014" t="s">
        <v>35</v>
      </c>
      <c r="B20014">
        <v>2017</v>
      </c>
      <c r="C20014">
        <v>49</v>
      </c>
      <c r="D20014">
        <v>45</v>
      </c>
      <c r="E20014">
        <v>15477</v>
      </c>
    </row>
    <row r="20015" spans="1:5">
      <c r="A20015" t="s">
        <v>36</v>
      </c>
      <c r="B20015">
        <v>2017</v>
      </c>
      <c r="C20015">
        <v>49</v>
      </c>
      <c r="D20015">
        <v>21</v>
      </c>
      <c r="E20015">
        <v>7564</v>
      </c>
    </row>
    <row r="20016" spans="1:5">
      <c r="A20016" t="s">
        <v>37</v>
      </c>
      <c r="B20016">
        <v>2017</v>
      </c>
      <c r="C20016">
        <v>49</v>
      </c>
      <c r="D20016">
        <v>8</v>
      </c>
      <c r="E20016">
        <v>3774</v>
      </c>
    </row>
    <row r="20017" spans="1:5">
      <c r="A20017" t="s">
        <v>38</v>
      </c>
      <c r="B20017">
        <v>2017</v>
      </c>
      <c r="C20017">
        <v>49</v>
      </c>
      <c r="D20017">
        <v>49</v>
      </c>
      <c r="E20017">
        <v>8899</v>
      </c>
    </row>
    <row r="20018" spans="1:5">
      <c r="A20018" t="s">
        <v>39</v>
      </c>
      <c r="B20018">
        <v>2017</v>
      </c>
      <c r="C20018">
        <v>49</v>
      </c>
      <c r="D20018">
        <v>35</v>
      </c>
      <c r="E20018">
        <v>18135</v>
      </c>
    </row>
    <row r="20019" spans="1:5">
      <c r="A20019" t="s">
        <v>40</v>
      </c>
      <c r="B20019">
        <v>2017</v>
      </c>
      <c r="C20019">
        <v>49</v>
      </c>
      <c r="D20019">
        <v>17</v>
      </c>
      <c r="E20019">
        <v>3206</v>
      </c>
    </row>
    <row r="20020" spans="1:5">
      <c r="A20020" t="s">
        <v>41</v>
      </c>
      <c r="B20020">
        <v>2017</v>
      </c>
      <c r="C20020">
        <v>49</v>
      </c>
      <c r="D20020">
        <v>42</v>
      </c>
      <c r="E20020">
        <v>25782</v>
      </c>
    </row>
    <row r="20021" spans="1:5">
      <c r="A20021" t="s">
        <v>42</v>
      </c>
      <c r="B20021">
        <v>2017</v>
      </c>
      <c r="C20021">
        <v>49</v>
      </c>
      <c r="D20021">
        <v>42</v>
      </c>
      <c r="E20021">
        <v>18889</v>
      </c>
    </row>
    <row r="20022" spans="1:5">
      <c r="A20022" t="s">
        <v>43</v>
      </c>
      <c r="B20022">
        <v>2017</v>
      </c>
      <c r="C20022">
        <v>49</v>
      </c>
      <c r="D20022">
        <v>58</v>
      </c>
      <c r="E20022">
        <v>13968</v>
      </c>
    </row>
    <row r="20023" spans="1:5">
      <c r="A20023" t="s">
        <v>44</v>
      </c>
      <c r="B20023">
        <v>2017</v>
      </c>
      <c r="C20023">
        <v>49</v>
      </c>
      <c r="D20023">
        <v>49</v>
      </c>
      <c r="E20023">
        <v>16903</v>
      </c>
    </row>
    <row r="20024" spans="1:5">
      <c r="A20024" t="s">
        <v>45</v>
      </c>
      <c r="B20024">
        <v>2017</v>
      </c>
      <c r="C20024">
        <v>49</v>
      </c>
      <c r="D20024">
        <v>8</v>
      </c>
      <c r="E20024">
        <v>1324</v>
      </c>
    </row>
    <row r="20025" spans="1:5">
      <c r="A20025" t="s">
        <v>46</v>
      </c>
      <c r="B20025">
        <v>2017</v>
      </c>
      <c r="C20025">
        <v>49</v>
      </c>
      <c r="D20025">
        <v>62</v>
      </c>
      <c r="E20025">
        <v>21408</v>
      </c>
    </row>
    <row r="20026" spans="1:5">
      <c r="A20026" t="s">
        <v>47</v>
      </c>
      <c r="B20026">
        <v>2017</v>
      </c>
      <c r="C20026">
        <v>49</v>
      </c>
      <c r="D20026">
        <v>25</v>
      </c>
      <c r="E20026">
        <v>8466</v>
      </c>
    </row>
    <row r="20027" spans="1:5">
      <c r="A20027" t="s">
        <v>48</v>
      </c>
      <c r="B20027">
        <v>2017</v>
      </c>
      <c r="C20027">
        <v>49</v>
      </c>
      <c r="D20027">
        <v>75</v>
      </c>
      <c r="E20027">
        <v>32805</v>
      </c>
    </row>
    <row r="20028" spans="1:5">
      <c r="A20028" t="s">
        <v>49</v>
      </c>
      <c r="B20028">
        <v>2017</v>
      </c>
      <c r="C20028">
        <v>49</v>
      </c>
      <c r="D20028">
        <v>148</v>
      </c>
      <c r="E20028">
        <v>60454</v>
      </c>
    </row>
    <row r="20029" spans="1:5">
      <c r="A20029" t="s">
        <v>50</v>
      </c>
      <c r="B20029">
        <v>2017</v>
      </c>
      <c r="C20029">
        <v>49</v>
      </c>
      <c r="D20029">
        <v>23</v>
      </c>
      <c r="E20029">
        <v>5943</v>
      </c>
    </row>
    <row r="20030" spans="1:5">
      <c r="A20030" t="s">
        <v>51</v>
      </c>
      <c r="B20030">
        <v>2017</v>
      </c>
      <c r="C20030">
        <v>49</v>
      </c>
      <c r="D20030">
        <v>14</v>
      </c>
      <c r="E20030">
        <v>5850</v>
      </c>
    </row>
    <row r="20031" spans="1:5">
      <c r="A20031" t="s">
        <v>52</v>
      </c>
      <c r="B20031">
        <v>2017</v>
      </c>
      <c r="C20031">
        <v>49</v>
      </c>
      <c r="D20031">
        <v>32</v>
      </c>
      <c r="E20031">
        <v>10378</v>
      </c>
    </row>
    <row r="20032" spans="1:5">
      <c r="A20032" t="s">
        <v>53</v>
      </c>
      <c r="B20032">
        <v>2017</v>
      </c>
      <c r="C20032">
        <v>49</v>
      </c>
      <c r="D20032">
        <v>45</v>
      </c>
      <c r="E20032">
        <v>8612</v>
      </c>
    </row>
    <row r="20033" spans="1:5">
      <c r="A20033" t="s">
        <v>54</v>
      </c>
      <c r="B20033">
        <v>2017</v>
      </c>
      <c r="C20033">
        <v>49</v>
      </c>
      <c r="D20033">
        <v>111</v>
      </c>
      <c r="E20033">
        <v>28774</v>
      </c>
    </row>
    <row r="20034" spans="1:5">
      <c r="A20034" t="s">
        <v>55</v>
      </c>
      <c r="B20034">
        <v>2017</v>
      </c>
      <c r="C20034">
        <v>49</v>
      </c>
      <c r="D20034">
        <v>36</v>
      </c>
      <c r="E20034">
        <v>25073</v>
      </c>
    </row>
    <row r="20035" spans="1:5">
      <c r="A20035" t="s">
        <v>56</v>
      </c>
      <c r="B20035">
        <v>2017</v>
      </c>
      <c r="C20035">
        <v>49</v>
      </c>
      <c r="D20035">
        <v>10</v>
      </c>
      <c r="E20035">
        <v>2928</v>
      </c>
    </row>
    <row r="20036" spans="1:5">
      <c r="A20036" t="s">
        <v>57</v>
      </c>
      <c r="B20036">
        <v>2017</v>
      </c>
      <c r="C20036">
        <v>49</v>
      </c>
      <c r="D20036">
        <v>127</v>
      </c>
      <c r="E20036">
        <v>86753</v>
      </c>
    </row>
    <row r="20037" spans="1:5">
      <c r="A20037" t="s">
        <v>58</v>
      </c>
      <c r="B20037">
        <v>2017</v>
      </c>
      <c r="C20037">
        <v>49</v>
      </c>
      <c r="D20037">
        <v>48</v>
      </c>
      <c r="E20037">
        <v>5236</v>
      </c>
    </row>
    <row r="20038" spans="1:5">
      <c r="A20038" t="s">
        <v>59</v>
      </c>
      <c r="B20038">
        <v>2017</v>
      </c>
      <c r="C20038">
        <v>49</v>
      </c>
      <c r="D20038">
        <v>37</v>
      </c>
      <c r="E20038">
        <v>12946</v>
      </c>
    </row>
    <row r="20039" spans="1:5">
      <c r="A20039" t="s">
        <v>60</v>
      </c>
      <c r="B20039">
        <v>2017</v>
      </c>
      <c r="C20039">
        <v>49</v>
      </c>
      <c r="D20039">
        <v>24</v>
      </c>
      <c r="E20039">
        <v>6844</v>
      </c>
    </row>
    <row r="20040" spans="1:5">
      <c r="A20040" t="s">
        <v>61</v>
      </c>
      <c r="B20040">
        <v>2017</v>
      </c>
      <c r="C20040">
        <v>49</v>
      </c>
      <c r="D20040">
        <v>20</v>
      </c>
      <c r="E20040">
        <v>4209</v>
      </c>
    </row>
    <row r="20041" spans="1:5">
      <c r="A20041" t="s">
        <v>64</v>
      </c>
      <c r="B20041">
        <v>2017</v>
      </c>
      <c r="C20041">
        <v>49</v>
      </c>
      <c r="D20041">
        <v>3</v>
      </c>
      <c r="E20041">
        <v>1893</v>
      </c>
    </row>
    <row r="20042" spans="1:5">
      <c r="A20042" t="s">
        <v>63</v>
      </c>
      <c r="B20042">
        <v>2017</v>
      </c>
      <c r="C20042">
        <v>49</v>
      </c>
      <c r="D20042">
        <v>2</v>
      </c>
      <c r="E20042">
        <v>590</v>
      </c>
    </row>
    <row r="20043" spans="1:5">
      <c r="A20043" t="s">
        <v>62</v>
      </c>
      <c r="B20043">
        <v>2017</v>
      </c>
      <c r="C20043">
        <v>49</v>
      </c>
      <c r="D20043">
        <v>75</v>
      </c>
      <c r="E20043">
        <v>103401</v>
      </c>
    </row>
    <row r="20044" spans="1:5">
      <c r="A20044" t="s">
        <v>6</v>
      </c>
      <c r="B20044">
        <v>2017</v>
      </c>
      <c r="C20044">
        <v>50</v>
      </c>
      <c r="D20044">
        <v>85</v>
      </c>
      <c r="E20044">
        <v>36974</v>
      </c>
    </row>
    <row r="20045" spans="1:5">
      <c r="A20045" t="s">
        <v>12</v>
      </c>
      <c r="B20045">
        <v>2017</v>
      </c>
      <c r="C20045">
        <v>50</v>
      </c>
      <c r="D20045">
        <v>17</v>
      </c>
      <c r="E20045">
        <v>5241</v>
      </c>
    </row>
    <row r="20046" spans="1:5">
      <c r="A20046" t="s">
        <v>13</v>
      </c>
      <c r="B20046">
        <v>2017</v>
      </c>
      <c r="C20046">
        <v>50</v>
      </c>
      <c r="D20046">
        <v>44</v>
      </c>
      <c r="E20046">
        <v>16971</v>
      </c>
    </row>
    <row r="20047" spans="1:5">
      <c r="A20047" t="s">
        <v>14</v>
      </c>
      <c r="B20047">
        <v>2017</v>
      </c>
      <c r="C20047">
        <v>50</v>
      </c>
      <c r="D20047">
        <v>16</v>
      </c>
      <c r="E20047">
        <v>5044</v>
      </c>
    </row>
    <row r="20048" spans="1:5">
      <c r="A20048" t="s">
        <v>15</v>
      </c>
      <c r="B20048">
        <v>2017</v>
      </c>
      <c r="C20048">
        <v>50</v>
      </c>
      <c r="D20048">
        <v>122</v>
      </c>
      <c r="E20048">
        <v>49266</v>
      </c>
    </row>
    <row r="20049" spans="1:5">
      <c r="A20049" t="s">
        <v>16</v>
      </c>
      <c r="B20049">
        <v>2017</v>
      </c>
      <c r="C20049">
        <v>50</v>
      </c>
      <c r="D20049">
        <v>42</v>
      </c>
      <c r="E20049">
        <v>24346</v>
      </c>
    </row>
    <row r="20050" spans="1:5">
      <c r="A20050" t="s">
        <v>17</v>
      </c>
      <c r="B20050">
        <v>2017</v>
      </c>
      <c r="C20050">
        <v>50</v>
      </c>
      <c r="D20050">
        <v>19</v>
      </c>
      <c r="E20050">
        <v>3068</v>
      </c>
    </row>
    <row r="20051" spans="1:5">
      <c r="A20051" t="s">
        <v>18</v>
      </c>
      <c r="B20051">
        <v>2017</v>
      </c>
      <c r="C20051">
        <v>50</v>
      </c>
      <c r="D20051">
        <v>12</v>
      </c>
      <c r="E20051">
        <v>2616</v>
      </c>
    </row>
    <row r="20052" spans="1:5">
      <c r="A20052" t="s">
        <v>19</v>
      </c>
      <c r="B20052">
        <v>2017</v>
      </c>
      <c r="C20052">
        <v>50</v>
      </c>
      <c r="D20052">
        <v>5</v>
      </c>
      <c r="E20052">
        <v>14257</v>
      </c>
    </row>
    <row r="20053" spans="1:5">
      <c r="A20053" t="s">
        <v>20</v>
      </c>
      <c r="B20053">
        <v>2017</v>
      </c>
      <c r="C20053">
        <v>50</v>
      </c>
      <c r="D20053">
        <v>0</v>
      </c>
      <c r="E20053">
        <v>0</v>
      </c>
    </row>
    <row r="20054" spans="1:5">
      <c r="A20054" t="s">
        <v>21</v>
      </c>
      <c r="B20054">
        <v>2017</v>
      </c>
      <c r="C20054">
        <v>50</v>
      </c>
      <c r="D20054">
        <v>49</v>
      </c>
      <c r="E20054">
        <v>46770</v>
      </c>
    </row>
    <row r="20055" spans="1:5">
      <c r="A20055" t="s">
        <v>22</v>
      </c>
      <c r="B20055">
        <v>2017</v>
      </c>
      <c r="C20055">
        <v>50</v>
      </c>
      <c r="D20055">
        <v>15</v>
      </c>
      <c r="E20055">
        <v>1209</v>
      </c>
    </row>
    <row r="20056" spans="1:5">
      <c r="A20056" t="s">
        <v>23</v>
      </c>
      <c r="B20056">
        <v>2017</v>
      </c>
      <c r="C20056">
        <v>50</v>
      </c>
      <c r="D20056">
        <v>5</v>
      </c>
      <c r="E20056">
        <v>904</v>
      </c>
    </row>
    <row r="20057" spans="1:5">
      <c r="A20057" t="s">
        <v>24</v>
      </c>
      <c r="B20057">
        <v>2017</v>
      </c>
      <c r="C20057">
        <v>50</v>
      </c>
      <c r="D20057">
        <v>80</v>
      </c>
      <c r="E20057">
        <v>46587</v>
      </c>
    </row>
    <row r="20058" spans="1:5">
      <c r="A20058" t="s">
        <v>25</v>
      </c>
      <c r="B20058">
        <v>2017</v>
      </c>
      <c r="C20058">
        <v>50</v>
      </c>
      <c r="D20058">
        <v>24</v>
      </c>
      <c r="E20058">
        <v>4589</v>
      </c>
    </row>
    <row r="20059" spans="1:5">
      <c r="A20059" t="s">
        <v>26</v>
      </c>
      <c r="B20059">
        <v>2017</v>
      </c>
      <c r="C20059">
        <v>50</v>
      </c>
      <c r="D20059">
        <v>13</v>
      </c>
      <c r="E20059">
        <v>4100</v>
      </c>
    </row>
    <row r="20060" spans="1:5">
      <c r="A20060" t="s">
        <v>27</v>
      </c>
      <c r="B20060">
        <v>2017</v>
      </c>
      <c r="C20060">
        <v>50</v>
      </c>
      <c r="D20060">
        <v>32</v>
      </c>
      <c r="E20060">
        <v>6509</v>
      </c>
    </row>
    <row r="20061" spans="1:5">
      <c r="A20061" t="s">
        <v>28</v>
      </c>
      <c r="B20061">
        <v>2017</v>
      </c>
      <c r="C20061">
        <v>50</v>
      </c>
      <c r="D20061">
        <v>35</v>
      </c>
      <c r="E20061">
        <v>10840</v>
      </c>
    </row>
    <row r="20062" spans="1:5">
      <c r="A20062" t="s">
        <v>29</v>
      </c>
      <c r="B20062">
        <v>2017</v>
      </c>
      <c r="C20062">
        <v>50</v>
      </c>
      <c r="D20062">
        <v>93</v>
      </c>
      <c r="E20062">
        <v>60183</v>
      </c>
    </row>
    <row r="20063" spans="1:5">
      <c r="A20063" t="s">
        <v>30</v>
      </c>
      <c r="B20063">
        <v>2017</v>
      </c>
      <c r="C20063">
        <v>50</v>
      </c>
      <c r="D20063">
        <v>25</v>
      </c>
      <c r="E20063">
        <v>3836</v>
      </c>
    </row>
    <row r="20064" spans="1:5">
      <c r="A20064" t="s">
        <v>31</v>
      </c>
      <c r="B20064">
        <v>2017</v>
      </c>
      <c r="C20064">
        <v>50</v>
      </c>
      <c r="D20064">
        <v>26</v>
      </c>
      <c r="E20064">
        <v>7762</v>
      </c>
    </row>
    <row r="20065" spans="1:5">
      <c r="A20065" t="s">
        <v>32</v>
      </c>
      <c r="B20065">
        <v>2017</v>
      </c>
      <c r="C20065">
        <v>50</v>
      </c>
      <c r="D20065">
        <v>45</v>
      </c>
      <c r="E20065">
        <v>37084</v>
      </c>
    </row>
    <row r="20066" spans="1:5">
      <c r="A20066" t="s">
        <v>33</v>
      </c>
      <c r="B20066">
        <v>2017</v>
      </c>
      <c r="C20066">
        <v>50</v>
      </c>
      <c r="D20066">
        <v>83</v>
      </c>
      <c r="E20066">
        <v>24674</v>
      </c>
    </row>
    <row r="20067" spans="1:5">
      <c r="A20067" t="s">
        <v>34</v>
      </c>
      <c r="B20067">
        <v>2017</v>
      </c>
      <c r="C20067">
        <v>50</v>
      </c>
      <c r="D20067">
        <v>27</v>
      </c>
      <c r="E20067">
        <v>6814</v>
      </c>
    </row>
    <row r="20068" spans="1:5">
      <c r="A20068" t="s">
        <v>35</v>
      </c>
      <c r="B20068">
        <v>2017</v>
      </c>
      <c r="C20068">
        <v>50</v>
      </c>
      <c r="D20068">
        <v>48</v>
      </c>
      <c r="E20068">
        <v>17644</v>
      </c>
    </row>
    <row r="20069" spans="1:5">
      <c r="A20069" t="s">
        <v>36</v>
      </c>
      <c r="B20069">
        <v>2017</v>
      </c>
      <c r="C20069">
        <v>50</v>
      </c>
      <c r="D20069">
        <v>20</v>
      </c>
      <c r="E20069">
        <v>7280</v>
      </c>
    </row>
    <row r="20070" spans="1:5">
      <c r="A20070" t="s">
        <v>37</v>
      </c>
      <c r="B20070">
        <v>2017</v>
      </c>
      <c r="C20070">
        <v>50</v>
      </c>
      <c r="D20070">
        <v>8</v>
      </c>
      <c r="E20070">
        <v>3607</v>
      </c>
    </row>
    <row r="20071" spans="1:5">
      <c r="A20071" t="s">
        <v>38</v>
      </c>
      <c r="B20071">
        <v>2017</v>
      </c>
      <c r="C20071">
        <v>50</v>
      </c>
      <c r="D20071">
        <v>49</v>
      </c>
      <c r="E20071">
        <v>9035</v>
      </c>
    </row>
    <row r="20072" spans="1:5">
      <c r="A20072" t="s">
        <v>39</v>
      </c>
      <c r="B20072">
        <v>2017</v>
      </c>
      <c r="C20072">
        <v>50</v>
      </c>
      <c r="D20072">
        <v>36</v>
      </c>
      <c r="E20072">
        <v>18986</v>
      </c>
    </row>
    <row r="20073" spans="1:5">
      <c r="A20073" t="s">
        <v>40</v>
      </c>
      <c r="B20073">
        <v>2017</v>
      </c>
      <c r="C20073">
        <v>50</v>
      </c>
      <c r="D20073">
        <v>17</v>
      </c>
      <c r="E20073">
        <v>3055</v>
      </c>
    </row>
    <row r="20074" spans="1:5">
      <c r="A20074" t="s">
        <v>41</v>
      </c>
      <c r="B20074">
        <v>2017</v>
      </c>
      <c r="C20074">
        <v>50</v>
      </c>
      <c r="D20074">
        <v>42</v>
      </c>
      <c r="E20074">
        <v>25614</v>
      </c>
    </row>
    <row r="20075" spans="1:5">
      <c r="A20075" t="s">
        <v>42</v>
      </c>
      <c r="B20075">
        <v>2017</v>
      </c>
      <c r="C20075">
        <v>50</v>
      </c>
      <c r="D20075">
        <v>35</v>
      </c>
      <c r="E20075">
        <v>16006</v>
      </c>
    </row>
    <row r="20076" spans="1:5">
      <c r="A20076" t="s">
        <v>43</v>
      </c>
      <c r="B20076">
        <v>2017</v>
      </c>
      <c r="C20076">
        <v>50</v>
      </c>
      <c r="D20076">
        <v>55</v>
      </c>
      <c r="E20076">
        <v>13134</v>
      </c>
    </row>
    <row r="20077" spans="1:5">
      <c r="A20077" t="s">
        <v>44</v>
      </c>
      <c r="B20077">
        <v>2017</v>
      </c>
      <c r="C20077">
        <v>50</v>
      </c>
      <c r="D20077">
        <v>49</v>
      </c>
      <c r="E20077">
        <v>15768</v>
      </c>
    </row>
    <row r="20078" spans="1:5">
      <c r="A20078" t="s">
        <v>45</v>
      </c>
      <c r="B20078">
        <v>2017</v>
      </c>
      <c r="C20078">
        <v>50</v>
      </c>
      <c r="D20078">
        <v>7</v>
      </c>
      <c r="E20078">
        <v>1261</v>
      </c>
    </row>
    <row r="20079" spans="1:5">
      <c r="A20079" t="s">
        <v>46</v>
      </c>
      <c r="B20079">
        <v>2017</v>
      </c>
      <c r="C20079">
        <v>50</v>
      </c>
      <c r="D20079">
        <v>67</v>
      </c>
      <c r="E20079">
        <v>20912</v>
      </c>
    </row>
    <row r="20080" spans="1:5">
      <c r="A20080" t="s">
        <v>47</v>
      </c>
      <c r="B20080">
        <v>2017</v>
      </c>
      <c r="C20080">
        <v>50</v>
      </c>
      <c r="D20080">
        <v>26</v>
      </c>
      <c r="E20080">
        <v>9341</v>
      </c>
    </row>
    <row r="20081" spans="1:5">
      <c r="A20081" t="s">
        <v>48</v>
      </c>
      <c r="B20081">
        <v>2017</v>
      </c>
      <c r="C20081">
        <v>50</v>
      </c>
      <c r="D20081">
        <v>75</v>
      </c>
      <c r="E20081">
        <v>34306</v>
      </c>
    </row>
    <row r="20082" spans="1:5">
      <c r="A20082" t="s">
        <v>49</v>
      </c>
      <c r="B20082">
        <v>2017</v>
      </c>
      <c r="C20082">
        <v>50</v>
      </c>
      <c r="D20082">
        <v>147</v>
      </c>
      <c r="E20082">
        <v>58302</v>
      </c>
    </row>
    <row r="20083" spans="1:5">
      <c r="A20083" t="s">
        <v>50</v>
      </c>
      <c r="B20083">
        <v>2017</v>
      </c>
      <c r="C20083">
        <v>50</v>
      </c>
      <c r="D20083">
        <v>22</v>
      </c>
      <c r="E20083">
        <v>5558</v>
      </c>
    </row>
    <row r="20084" spans="1:5">
      <c r="A20084" t="s">
        <v>51</v>
      </c>
      <c r="B20084">
        <v>2017</v>
      </c>
      <c r="C20084">
        <v>50</v>
      </c>
      <c r="D20084">
        <v>13</v>
      </c>
      <c r="E20084">
        <v>5415</v>
      </c>
    </row>
    <row r="20085" spans="1:5">
      <c r="A20085" t="s">
        <v>52</v>
      </c>
      <c r="B20085">
        <v>2017</v>
      </c>
      <c r="C20085">
        <v>50</v>
      </c>
      <c r="D20085">
        <v>30</v>
      </c>
      <c r="E20085">
        <v>9991</v>
      </c>
    </row>
    <row r="20086" spans="1:5">
      <c r="A20086" t="s">
        <v>53</v>
      </c>
      <c r="B20086">
        <v>2017</v>
      </c>
      <c r="C20086">
        <v>50</v>
      </c>
      <c r="D20086">
        <v>44</v>
      </c>
      <c r="E20086">
        <v>8725</v>
      </c>
    </row>
    <row r="20087" spans="1:5">
      <c r="A20087" t="s">
        <v>54</v>
      </c>
      <c r="B20087">
        <v>2017</v>
      </c>
      <c r="C20087">
        <v>50</v>
      </c>
      <c r="D20087">
        <v>110</v>
      </c>
      <c r="E20087">
        <v>29508</v>
      </c>
    </row>
    <row r="20088" spans="1:5">
      <c r="A20088" t="s">
        <v>55</v>
      </c>
      <c r="B20088">
        <v>2017</v>
      </c>
      <c r="C20088">
        <v>50</v>
      </c>
      <c r="D20088">
        <v>40</v>
      </c>
      <c r="E20088">
        <v>17004</v>
      </c>
    </row>
    <row r="20089" spans="1:5">
      <c r="A20089" t="s">
        <v>56</v>
      </c>
      <c r="B20089">
        <v>2017</v>
      </c>
      <c r="C20089">
        <v>50</v>
      </c>
      <c r="D20089">
        <v>10</v>
      </c>
      <c r="E20089">
        <v>2556</v>
      </c>
    </row>
    <row r="20090" spans="1:5">
      <c r="A20090" t="s">
        <v>57</v>
      </c>
      <c r="B20090">
        <v>2017</v>
      </c>
      <c r="C20090">
        <v>50</v>
      </c>
      <c r="D20090">
        <v>126</v>
      </c>
      <c r="E20090">
        <v>85737</v>
      </c>
    </row>
    <row r="20091" spans="1:5">
      <c r="A20091" t="s">
        <v>58</v>
      </c>
      <c r="B20091">
        <v>2017</v>
      </c>
      <c r="C20091">
        <v>50</v>
      </c>
      <c r="D20091">
        <v>49</v>
      </c>
      <c r="E20091">
        <v>4923</v>
      </c>
    </row>
    <row r="20092" spans="1:5">
      <c r="A20092" t="s">
        <v>59</v>
      </c>
      <c r="B20092">
        <v>2017</v>
      </c>
      <c r="C20092">
        <v>50</v>
      </c>
      <c r="D20092">
        <v>36</v>
      </c>
      <c r="E20092">
        <v>13350</v>
      </c>
    </row>
    <row r="20093" spans="1:5">
      <c r="A20093" t="s">
        <v>60</v>
      </c>
      <c r="B20093">
        <v>2017</v>
      </c>
      <c r="C20093">
        <v>50</v>
      </c>
      <c r="D20093">
        <v>24</v>
      </c>
      <c r="E20093">
        <v>6464</v>
      </c>
    </row>
    <row r="20094" spans="1:5">
      <c r="A20094" t="s">
        <v>61</v>
      </c>
      <c r="B20094">
        <v>2017</v>
      </c>
      <c r="C20094">
        <v>50</v>
      </c>
      <c r="D20094">
        <v>20</v>
      </c>
      <c r="E20094">
        <v>4247</v>
      </c>
    </row>
    <row r="20095" spans="1:5">
      <c r="A20095" t="s">
        <v>64</v>
      </c>
      <c r="B20095">
        <v>2017</v>
      </c>
      <c r="C20095">
        <v>50</v>
      </c>
      <c r="D20095">
        <v>4</v>
      </c>
      <c r="E20095">
        <v>2117</v>
      </c>
    </row>
    <row r="20096" spans="1:5">
      <c r="A20096" t="s">
        <v>63</v>
      </c>
      <c r="B20096">
        <v>2017</v>
      </c>
      <c r="C20096">
        <v>50</v>
      </c>
      <c r="D20096">
        <v>3</v>
      </c>
      <c r="E20096">
        <v>902</v>
      </c>
    </row>
    <row r="20097" spans="1:5">
      <c r="A20097" t="s">
        <v>62</v>
      </c>
      <c r="B20097">
        <v>2017</v>
      </c>
      <c r="C20097">
        <v>50</v>
      </c>
      <c r="D20097">
        <v>73</v>
      </c>
      <c r="E20097">
        <v>97348</v>
      </c>
    </row>
    <row r="20098" spans="1:5">
      <c r="A20098" t="s">
        <v>6</v>
      </c>
      <c r="B20098">
        <v>2017</v>
      </c>
      <c r="C20098">
        <v>51</v>
      </c>
      <c r="D20098">
        <v>84</v>
      </c>
      <c r="E20098">
        <v>40309</v>
      </c>
    </row>
    <row r="20099" spans="1:5">
      <c r="A20099" t="s">
        <v>12</v>
      </c>
      <c r="B20099">
        <v>2017</v>
      </c>
      <c r="C20099">
        <v>51</v>
      </c>
      <c r="D20099">
        <v>17</v>
      </c>
      <c r="E20099">
        <v>5068</v>
      </c>
    </row>
    <row r="20100" spans="1:5">
      <c r="A20100" t="s">
        <v>13</v>
      </c>
      <c r="B20100">
        <v>2017</v>
      </c>
      <c r="C20100">
        <v>51</v>
      </c>
      <c r="D20100">
        <v>43</v>
      </c>
      <c r="E20100">
        <v>15826</v>
      </c>
    </row>
    <row r="20101" spans="1:5">
      <c r="A20101" t="s">
        <v>14</v>
      </c>
      <c r="B20101">
        <v>2017</v>
      </c>
      <c r="C20101">
        <v>51</v>
      </c>
      <c r="D20101">
        <v>14</v>
      </c>
      <c r="E20101">
        <v>3836</v>
      </c>
    </row>
    <row r="20102" spans="1:5">
      <c r="A20102" t="s">
        <v>15</v>
      </c>
      <c r="B20102">
        <v>2017</v>
      </c>
      <c r="C20102">
        <v>51</v>
      </c>
      <c r="D20102">
        <v>117</v>
      </c>
      <c r="E20102">
        <v>45087</v>
      </c>
    </row>
    <row r="20103" spans="1:5">
      <c r="A20103" t="s">
        <v>16</v>
      </c>
      <c r="B20103">
        <v>2017</v>
      </c>
      <c r="C20103">
        <v>51</v>
      </c>
      <c r="D20103">
        <v>42</v>
      </c>
      <c r="E20103">
        <v>24384</v>
      </c>
    </row>
    <row r="20104" spans="1:5">
      <c r="A20104" t="s">
        <v>17</v>
      </c>
      <c r="B20104">
        <v>2017</v>
      </c>
      <c r="C20104">
        <v>51</v>
      </c>
      <c r="D20104">
        <v>20</v>
      </c>
      <c r="E20104">
        <v>2288</v>
      </c>
    </row>
    <row r="20105" spans="1:5">
      <c r="A20105" t="s">
        <v>18</v>
      </c>
      <c r="B20105">
        <v>2017</v>
      </c>
      <c r="C20105">
        <v>51</v>
      </c>
      <c r="D20105">
        <v>12</v>
      </c>
      <c r="E20105">
        <v>2580</v>
      </c>
    </row>
    <row r="20106" spans="1:5">
      <c r="A20106" t="s">
        <v>19</v>
      </c>
      <c r="B20106">
        <v>2017</v>
      </c>
      <c r="C20106">
        <v>51</v>
      </c>
      <c r="D20106">
        <v>5</v>
      </c>
      <c r="E20106">
        <v>13135</v>
      </c>
    </row>
    <row r="20107" spans="1:5">
      <c r="A20107" t="s">
        <v>20</v>
      </c>
      <c r="B20107">
        <v>2017</v>
      </c>
      <c r="C20107">
        <v>51</v>
      </c>
      <c r="D20107">
        <v>0</v>
      </c>
      <c r="E20107">
        <v>0</v>
      </c>
    </row>
    <row r="20108" spans="1:5">
      <c r="A20108" t="s">
        <v>21</v>
      </c>
      <c r="B20108">
        <v>2017</v>
      </c>
      <c r="C20108">
        <v>51</v>
      </c>
      <c r="D20108">
        <v>50</v>
      </c>
      <c r="E20108">
        <v>47058</v>
      </c>
    </row>
    <row r="20109" spans="1:5">
      <c r="A20109" t="s">
        <v>22</v>
      </c>
      <c r="B20109">
        <v>2017</v>
      </c>
      <c r="C20109">
        <v>51</v>
      </c>
      <c r="D20109">
        <v>15</v>
      </c>
      <c r="E20109">
        <v>1123</v>
      </c>
    </row>
    <row r="20110" spans="1:5">
      <c r="A20110" t="s">
        <v>23</v>
      </c>
      <c r="B20110">
        <v>2017</v>
      </c>
      <c r="C20110">
        <v>51</v>
      </c>
      <c r="D20110">
        <v>7</v>
      </c>
      <c r="E20110">
        <v>1187</v>
      </c>
    </row>
    <row r="20111" spans="1:5">
      <c r="A20111" t="s">
        <v>24</v>
      </c>
      <c r="B20111">
        <v>2017</v>
      </c>
      <c r="C20111">
        <v>51</v>
      </c>
      <c r="D20111">
        <v>77</v>
      </c>
      <c r="E20111">
        <v>46597</v>
      </c>
    </row>
    <row r="20112" spans="1:5">
      <c r="A20112" t="s">
        <v>25</v>
      </c>
      <c r="B20112">
        <v>2017</v>
      </c>
      <c r="C20112">
        <v>51</v>
      </c>
      <c r="D20112">
        <v>24</v>
      </c>
      <c r="E20112">
        <v>3369</v>
      </c>
    </row>
    <row r="20113" spans="1:5">
      <c r="A20113" t="s">
        <v>26</v>
      </c>
      <c r="B20113">
        <v>2017</v>
      </c>
      <c r="C20113">
        <v>51</v>
      </c>
      <c r="D20113">
        <v>13</v>
      </c>
      <c r="E20113">
        <v>3209</v>
      </c>
    </row>
    <row r="20114" spans="1:5">
      <c r="A20114" t="s">
        <v>27</v>
      </c>
      <c r="B20114">
        <v>2017</v>
      </c>
      <c r="C20114">
        <v>51</v>
      </c>
      <c r="D20114">
        <v>30</v>
      </c>
      <c r="E20114">
        <v>6253</v>
      </c>
    </row>
    <row r="20115" spans="1:5">
      <c r="A20115" t="s">
        <v>28</v>
      </c>
      <c r="B20115">
        <v>2017</v>
      </c>
      <c r="C20115">
        <v>51</v>
      </c>
      <c r="D20115">
        <v>30</v>
      </c>
      <c r="E20115">
        <v>10437</v>
      </c>
    </row>
    <row r="20116" spans="1:5">
      <c r="A20116" t="s">
        <v>29</v>
      </c>
      <c r="B20116">
        <v>2017</v>
      </c>
      <c r="C20116">
        <v>51</v>
      </c>
      <c r="D20116">
        <v>91</v>
      </c>
      <c r="E20116">
        <v>64123</v>
      </c>
    </row>
    <row r="20117" spans="1:5">
      <c r="A20117" t="s">
        <v>30</v>
      </c>
      <c r="B20117">
        <v>2017</v>
      </c>
      <c r="C20117">
        <v>51</v>
      </c>
      <c r="D20117">
        <v>24</v>
      </c>
      <c r="E20117">
        <v>3615</v>
      </c>
    </row>
    <row r="20118" spans="1:5">
      <c r="A20118" t="s">
        <v>31</v>
      </c>
      <c r="B20118">
        <v>2017</v>
      </c>
      <c r="C20118">
        <v>51</v>
      </c>
      <c r="D20118">
        <v>27</v>
      </c>
      <c r="E20118">
        <v>6895</v>
      </c>
    </row>
    <row r="20119" spans="1:5">
      <c r="A20119" t="s">
        <v>32</v>
      </c>
      <c r="B20119">
        <v>2017</v>
      </c>
      <c r="C20119">
        <v>51</v>
      </c>
      <c r="D20119">
        <v>44</v>
      </c>
      <c r="E20119">
        <v>34148</v>
      </c>
    </row>
    <row r="20120" spans="1:5">
      <c r="A20120" t="s">
        <v>33</v>
      </c>
      <c r="B20120">
        <v>2017</v>
      </c>
      <c r="C20120">
        <v>51</v>
      </c>
      <c r="D20120">
        <v>85</v>
      </c>
      <c r="E20120">
        <v>21047</v>
      </c>
    </row>
    <row r="20121" spans="1:5">
      <c r="A20121" t="s">
        <v>34</v>
      </c>
      <c r="B20121">
        <v>2017</v>
      </c>
      <c r="C20121">
        <v>51</v>
      </c>
      <c r="D20121">
        <v>25</v>
      </c>
      <c r="E20121">
        <v>6030</v>
      </c>
    </row>
    <row r="20122" spans="1:5">
      <c r="A20122" t="s">
        <v>35</v>
      </c>
      <c r="B20122">
        <v>2017</v>
      </c>
      <c r="C20122">
        <v>51</v>
      </c>
      <c r="D20122">
        <v>46</v>
      </c>
      <c r="E20122">
        <v>19805</v>
      </c>
    </row>
    <row r="20123" spans="1:5">
      <c r="A20123" t="s">
        <v>36</v>
      </c>
      <c r="B20123">
        <v>2017</v>
      </c>
      <c r="C20123">
        <v>51</v>
      </c>
      <c r="D20123">
        <v>18</v>
      </c>
      <c r="E20123">
        <v>5666</v>
      </c>
    </row>
    <row r="20124" spans="1:5">
      <c r="A20124" t="s">
        <v>37</v>
      </c>
      <c r="B20124">
        <v>2017</v>
      </c>
      <c r="C20124">
        <v>51</v>
      </c>
      <c r="D20124">
        <v>8</v>
      </c>
      <c r="E20124">
        <v>3139</v>
      </c>
    </row>
    <row r="20125" spans="1:5">
      <c r="A20125" t="s">
        <v>38</v>
      </c>
      <c r="B20125">
        <v>2017</v>
      </c>
      <c r="C20125">
        <v>51</v>
      </c>
      <c r="D20125">
        <v>49</v>
      </c>
      <c r="E20125">
        <v>9686</v>
      </c>
    </row>
    <row r="20126" spans="1:5">
      <c r="A20126" t="s">
        <v>39</v>
      </c>
      <c r="B20126">
        <v>2017</v>
      </c>
      <c r="C20126">
        <v>51</v>
      </c>
      <c r="D20126">
        <v>36</v>
      </c>
      <c r="E20126">
        <v>18848</v>
      </c>
    </row>
    <row r="20127" spans="1:5">
      <c r="A20127" t="s">
        <v>40</v>
      </c>
      <c r="B20127">
        <v>2017</v>
      </c>
      <c r="C20127">
        <v>51</v>
      </c>
      <c r="D20127">
        <v>17</v>
      </c>
      <c r="E20127">
        <v>2646</v>
      </c>
    </row>
    <row r="20128" spans="1:5">
      <c r="A20128" t="s">
        <v>41</v>
      </c>
      <c r="B20128">
        <v>2017</v>
      </c>
      <c r="C20128">
        <v>51</v>
      </c>
      <c r="D20128">
        <v>41</v>
      </c>
      <c r="E20128">
        <v>25713</v>
      </c>
    </row>
    <row r="20129" spans="1:5">
      <c r="A20129" t="s">
        <v>42</v>
      </c>
      <c r="B20129">
        <v>2017</v>
      </c>
      <c r="C20129">
        <v>51</v>
      </c>
      <c r="D20129">
        <v>38</v>
      </c>
      <c r="E20129">
        <v>18200</v>
      </c>
    </row>
    <row r="20130" spans="1:5">
      <c r="A20130" t="s">
        <v>43</v>
      </c>
      <c r="B20130">
        <v>2017</v>
      </c>
      <c r="C20130">
        <v>51</v>
      </c>
      <c r="D20130">
        <v>52</v>
      </c>
      <c r="E20130">
        <v>11657</v>
      </c>
    </row>
    <row r="20131" spans="1:5">
      <c r="A20131" t="s">
        <v>44</v>
      </c>
      <c r="B20131">
        <v>2017</v>
      </c>
      <c r="C20131">
        <v>51</v>
      </c>
      <c r="D20131">
        <v>48</v>
      </c>
      <c r="E20131">
        <v>11311</v>
      </c>
    </row>
    <row r="20132" spans="1:5">
      <c r="A20132" t="s">
        <v>45</v>
      </c>
      <c r="B20132">
        <v>2017</v>
      </c>
      <c r="C20132">
        <v>51</v>
      </c>
      <c r="D20132">
        <v>9</v>
      </c>
      <c r="E20132">
        <v>1800</v>
      </c>
    </row>
    <row r="20133" spans="1:5">
      <c r="A20133" t="s">
        <v>46</v>
      </c>
      <c r="B20133">
        <v>2017</v>
      </c>
      <c r="C20133">
        <v>51</v>
      </c>
      <c r="D20133">
        <v>51</v>
      </c>
      <c r="E20133">
        <v>19300</v>
      </c>
    </row>
    <row r="20134" spans="1:5">
      <c r="A20134" t="s">
        <v>47</v>
      </c>
      <c r="B20134">
        <v>2017</v>
      </c>
      <c r="C20134">
        <v>51</v>
      </c>
      <c r="D20134">
        <v>22</v>
      </c>
      <c r="E20134">
        <v>7804</v>
      </c>
    </row>
    <row r="20135" spans="1:5">
      <c r="A20135" t="s">
        <v>48</v>
      </c>
      <c r="B20135">
        <v>2017</v>
      </c>
      <c r="C20135">
        <v>51</v>
      </c>
      <c r="D20135">
        <v>78</v>
      </c>
      <c r="E20135">
        <v>36740</v>
      </c>
    </row>
    <row r="20136" spans="1:5">
      <c r="A20136" t="s">
        <v>49</v>
      </c>
      <c r="B20136">
        <v>2017</v>
      </c>
      <c r="C20136">
        <v>51</v>
      </c>
      <c r="D20136">
        <v>146</v>
      </c>
      <c r="E20136">
        <v>59874</v>
      </c>
    </row>
    <row r="20137" spans="1:5">
      <c r="A20137" t="s">
        <v>50</v>
      </c>
      <c r="B20137">
        <v>2017</v>
      </c>
      <c r="C20137">
        <v>51</v>
      </c>
      <c r="D20137">
        <v>23</v>
      </c>
      <c r="E20137">
        <v>4505</v>
      </c>
    </row>
    <row r="20138" spans="1:5">
      <c r="A20138" t="s">
        <v>51</v>
      </c>
      <c r="B20138">
        <v>2017</v>
      </c>
      <c r="C20138">
        <v>51</v>
      </c>
      <c r="D20138">
        <v>14</v>
      </c>
      <c r="E20138">
        <v>4904</v>
      </c>
    </row>
    <row r="20139" spans="1:5">
      <c r="A20139" t="s">
        <v>52</v>
      </c>
      <c r="B20139">
        <v>2017</v>
      </c>
      <c r="C20139">
        <v>51</v>
      </c>
      <c r="D20139">
        <v>32</v>
      </c>
      <c r="E20139">
        <v>10939</v>
      </c>
    </row>
    <row r="20140" spans="1:5">
      <c r="A20140" t="s">
        <v>53</v>
      </c>
      <c r="B20140">
        <v>2017</v>
      </c>
      <c r="C20140">
        <v>51</v>
      </c>
      <c r="D20140">
        <v>43</v>
      </c>
      <c r="E20140">
        <v>6767</v>
      </c>
    </row>
    <row r="20141" spans="1:5">
      <c r="A20141" t="s">
        <v>54</v>
      </c>
      <c r="B20141">
        <v>2017</v>
      </c>
      <c r="C20141">
        <v>51</v>
      </c>
      <c r="D20141">
        <v>106</v>
      </c>
      <c r="E20141">
        <v>29281</v>
      </c>
    </row>
    <row r="20142" spans="1:5">
      <c r="A20142" t="s">
        <v>55</v>
      </c>
      <c r="B20142">
        <v>2017</v>
      </c>
      <c r="C20142">
        <v>51</v>
      </c>
      <c r="D20142">
        <v>36</v>
      </c>
      <c r="E20142">
        <v>11710</v>
      </c>
    </row>
    <row r="20143" spans="1:5">
      <c r="A20143" t="s">
        <v>56</v>
      </c>
      <c r="B20143">
        <v>2017</v>
      </c>
      <c r="C20143">
        <v>51</v>
      </c>
      <c r="D20143">
        <v>10</v>
      </c>
      <c r="E20143">
        <v>2293</v>
      </c>
    </row>
    <row r="20144" spans="1:5">
      <c r="A20144" t="s">
        <v>57</v>
      </c>
      <c r="B20144">
        <v>2017</v>
      </c>
      <c r="C20144">
        <v>51</v>
      </c>
      <c r="D20144">
        <v>129</v>
      </c>
      <c r="E20144">
        <v>90098</v>
      </c>
    </row>
    <row r="20145" spans="1:5">
      <c r="A20145" t="s">
        <v>58</v>
      </c>
      <c r="B20145">
        <v>2017</v>
      </c>
      <c r="C20145">
        <v>51</v>
      </c>
      <c r="D20145">
        <v>48</v>
      </c>
      <c r="E20145">
        <v>3665</v>
      </c>
    </row>
    <row r="20146" spans="1:5">
      <c r="A20146" t="s">
        <v>59</v>
      </c>
      <c r="B20146">
        <v>2017</v>
      </c>
      <c r="C20146">
        <v>51</v>
      </c>
      <c r="D20146">
        <v>35</v>
      </c>
      <c r="E20146">
        <v>11450</v>
      </c>
    </row>
    <row r="20147" spans="1:5">
      <c r="A20147" t="s">
        <v>60</v>
      </c>
      <c r="B20147">
        <v>2017</v>
      </c>
      <c r="C20147">
        <v>51</v>
      </c>
      <c r="D20147">
        <v>23</v>
      </c>
      <c r="E20147">
        <v>5759</v>
      </c>
    </row>
    <row r="20148" spans="1:5">
      <c r="A20148" t="s">
        <v>61</v>
      </c>
      <c r="B20148">
        <v>2017</v>
      </c>
      <c r="C20148">
        <v>51</v>
      </c>
      <c r="D20148">
        <v>19</v>
      </c>
      <c r="E20148">
        <v>4105</v>
      </c>
    </row>
    <row r="20149" spans="1:5">
      <c r="A20149" t="s">
        <v>64</v>
      </c>
      <c r="B20149">
        <v>2017</v>
      </c>
      <c r="C20149">
        <v>51</v>
      </c>
      <c r="D20149">
        <v>3</v>
      </c>
      <c r="E20149">
        <v>1654</v>
      </c>
    </row>
    <row r="20150" spans="1:5">
      <c r="A20150" t="s">
        <v>63</v>
      </c>
      <c r="B20150">
        <v>2017</v>
      </c>
      <c r="C20150">
        <v>51</v>
      </c>
      <c r="D20150">
        <v>2</v>
      </c>
      <c r="E20150">
        <v>557</v>
      </c>
    </row>
    <row r="20151" spans="1:5">
      <c r="A20151" t="s">
        <v>62</v>
      </c>
      <c r="B20151">
        <v>2017</v>
      </c>
      <c r="C20151">
        <v>51</v>
      </c>
      <c r="D20151">
        <v>73</v>
      </c>
      <c r="E20151">
        <v>100842</v>
      </c>
    </row>
    <row r="20152" spans="1:5">
      <c r="A20152" t="s">
        <v>6</v>
      </c>
      <c r="B20152">
        <v>2017</v>
      </c>
      <c r="C20152">
        <v>52</v>
      </c>
      <c r="D20152">
        <v>87</v>
      </c>
      <c r="E20152">
        <v>39169</v>
      </c>
    </row>
    <row r="20153" spans="1:5">
      <c r="A20153" t="s">
        <v>12</v>
      </c>
      <c r="B20153">
        <v>2017</v>
      </c>
      <c r="C20153">
        <v>52</v>
      </c>
      <c r="D20153">
        <v>17</v>
      </c>
      <c r="E20153">
        <v>5000</v>
      </c>
    </row>
    <row r="20154" spans="1:5">
      <c r="A20154" t="s">
        <v>13</v>
      </c>
      <c r="B20154">
        <v>2017</v>
      </c>
      <c r="C20154">
        <v>52</v>
      </c>
      <c r="D20154">
        <v>44</v>
      </c>
      <c r="E20154">
        <v>12685</v>
      </c>
    </row>
    <row r="20155" spans="1:5">
      <c r="A20155" t="s">
        <v>14</v>
      </c>
      <c r="B20155">
        <v>2017</v>
      </c>
      <c r="C20155">
        <v>52</v>
      </c>
      <c r="D20155">
        <v>14</v>
      </c>
      <c r="E20155">
        <v>2612</v>
      </c>
    </row>
    <row r="20156" spans="1:5">
      <c r="A20156" t="s">
        <v>15</v>
      </c>
      <c r="B20156">
        <v>2017</v>
      </c>
      <c r="C20156">
        <v>52</v>
      </c>
      <c r="D20156">
        <v>118</v>
      </c>
      <c r="E20156">
        <v>36712</v>
      </c>
    </row>
    <row r="20157" spans="1:5">
      <c r="A20157" t="s">
        <v>16</v>
      </c>
      <c r="B20157">
        <v>2017</v>
      </c>
      <c r="C20157">
        <v>52</v>
      </c>
      <c r="D20157">
        <v>42</v>
      </c>
      <c r="E20157">
        <v>18250</v>
      </c>
    </row>
    <row r="20158" spans="1:5">
      <c r="A20158" t="s">
        <v>17</v>
      </c>
      <c r="B20158">
        <v>2017</v>
      </c>
      <c r="C20158">
        <v>52</v>
      </c>
      <c r="D20158">
        <v>19</v>
      </c>
      <c r="E20158">
        <v>2278</v>
      </c>
    </row>
    <row r="20159" spans="1:5">
      <c r="A20159" t="s">
        <v>18</v>
      </c>
      <c r="B20159">
        <v>2017</v>
      </c>
      <c r="C20159">
        <v>52</v>
      </c>
      <c r="D20159">
        <v>11</v>
      </c>
      <c r="E20159">
        <v>1438</v>
      </c>
    </row>
    <row r="20160" spans="1:5">
      <c r="A20160" t="s">
        <v>19</v>
      </c>
      <c r="B20160">
        <v>2017</v>
      </c>
      <c r="C20160">
        <v>52</v>
      </c>
      <c r="D20160">
        <v>5</v>
      </c>
      <c r="E20160">
        <v>9681</v>
      </c>
    </row>
    <row r="20161" spans="1:5">
      <c r="A20161" t="s">
        <v>20</v>
      </c>
      <c r="B20161">
        <v>2017</v>
      </c>
      <c r="C20161">
        <v>52</v>
      </c>
      <c r="D20161">
        <v>0</v>
      </c>
      <c r="E20161">
        <v>0</v>
      </c>
    </row>
    <row r="20162" spans="1:5">
      <c r="A20162" t="s">
        <v>21</v>
      </c>
      <c r="B20162">
        <v>2017</v>
      </c>
      <c r="C20162">
        <v>52</v>
      </c>
      <c r="D20162">
        <v>50</v>
      </c>
      <c r="E20162">
        <v>43377</v>
      </c>
    </row>
    <row r="20163" spans="1:5">
      <c r="A20163" t="s">
        <v>22</v>
      </c>
      <c r="B20163">
        <v>2017</v>
      </c>
      <c r="C20163">
        <v>52</v>
      </c>
      <c r="D20163">
        <v>14</v>
      </c>
      <c r="E20163">
        <v>665</v>
      </c>
    </row>
    <row r="20164" spans="1:5">
      <c r="A20164" t="s">
        <v>23</v>
      </c>
      <c r="B20164">
        <v>2017</v>
      </c>
      <c r="C20164">
        <v>52</v>
      </c>
      <c r="D20164">
        <v>7</v>
      </c>
      <c r="E20164">
        <v>947</v>
      </c>
    </row>
    <row r="20165" spans="1:5">
      <c r="A20165" t="s">
        <v>24</v>
      </c>
      <c r="B20165">
        <v>2017</v>
      </c>
      <c r="C20165">
        <v>52</v>
      </c>
      <c r="D20165">
        <v>81</v>
      </c>
      <c r="E20165">
        <v>39171</v>
      </c>
    </row>
    <row r="20166" spans="1:5">
      <c r="A20166" t="s">
        <v>25</v>
      </c>
      <c r="B20166">
        <v>2017</v>
      </c>
      <c r="C20166">
        <v>52</v>
      </c>
      <c r="D20166">
        <v>23</v>
      </c>
      <c r="E20166">
        <v>2129</v>
      </c>
    </row>
    <row r="20167" spans="1:5">
      <c r="A20167" t="s">
        <v>26</v>
      </c>
      <c r="B20167">
        <v>2017</v>
      </c>
      <c r="C20167">
        <v>52</v>
      </c>
      <c r="D20167">
        <v>14</v>
      </c>
      <c r="E20167">
        <v>2340</v>
      </c>
    </row>
    <row r="20168" spans="1:5">
      <c r="A20168" t="s">
        <v>27</v>
      </c>
      <c r="B20168">
        <v>2017</v>
      </c>
      <c r="C20168">
        <v>52</v>
      </c>
      <c r="D20168">
        <v>30</v>
      </c>
      <c r="E20168">
        <v>4718</v>
      </c>
    </row>
    <row r="20169" spans="1:5">
      <c r="A20169" t="s">
        <v>28</v>
      </c>
      <c r="B20169">
        <v>2017</v>
      </c>
      <c r="C20169">
        <v>52</v>
      </c>
      <c r="D20169">
        <v>32</v>
      </c>
      <c r="E20169">
        <v>8949</v>
      </c>
    </row>
    <row r="20170" spans="1:5">
      <c r="A20170" t="s">
        <v>29</v>
      </c>
      <c r="B20170">
        <v>2017</v>
      </c>
      <c r="C20170">
        <v>52</v>
      </c>
      <c r="D20170">
        <v>88</v>
      </c>
      <c r="E20170">
        <v>57855</v>
      </c>
    </row>
    <row r="20171" spans="1:5">
      <c r="A20171" t="s">
        <v>30</v>
      </c>
      <c r="B20171">
        <v>2017</v>
      </c>
      <c r="C20171">
        <v>52</v>
      </c>
      <c r="D20171">
        <v>24</v>
      </c>
      <c r="E20171">
        <v>2095</v>
      </c>
    </row>
    <row r="20172" spans="1:5">
      <c r="A20172" t="s">
        <v>31</v>
      </c>
      <c r="B20172">
        <v>2017</v>
      </c>
      <c r="C20172">
        <v>52</v>
      </c>
      <c r="D20172">
        <v>23</v>
      </c>
      <c r="E20172">
        <v>4223</v>
      </c>
    </row>
    <row r="20173" spans="1:5">
      <c r="A20173" t="s">
        <v>32</v>
      </c>
      <c r="B20173">
        <v>2017</v>
      </c>
      <c r="C20173">
        <v>52</v>
      </c>
      <c r="D20173">
        <v>46</v>
      </c>
      <c r="E20173">
        <v>25554</v>
      </c>
    </row>
    <row r="20174" spans="1:5">
      <c r="A20174" t="s">
        <v>33</v>
      </c>
      <c r="B20174">
        <v>2017</v>
      </c>
      <c r="C20174">
        <v>52</v>
      </c>
      <c r="D20174">
        <v>83</v>
      </c>
      <c r="E20174">
        <v>16169</v>
      </c>
    </row>
    <row r="20175" spans="1:5">
      <c r="A20175" t="s">
        <v>34</v>
      </c>
      <c r="B20175">
        <v>2017</v>
      </c>
      <c r="C20175">
        <v>52</v>
      </c>
      <c r="D20175">
        <v>24</v>
      </c>
      <c r="E20175">
        <v>4126</v>
      </c>
    </row>
    <row r="20176" spans="1:5">
      <c r="A20176" t="s">
        <v>35</v>
      </c>
      <c r="B20176">
        <v>2017</v>
      </c>
      <c r="C20176">
        <v>52</v>
      </c>
      <c r="D20176">
        <v>45</v>
      </c>
      <c r="E20176">
        <v>14826</v>
      </c>
    </row>
    <row r="20177" spans="1:5">
      <c r="A20177" t="s">
        <v>36</v>
      </c>
      <c r="B20177">
        <v>2017</v>
      </c>
      <c r="C20177">
        <v>52</v>
      </c>
      <c r="D20177">
        <v>19</v>
      </c>
      <c r="E20177">
        <v>2036</v>
      </c>
    </row>
    <row r="20178" spans="1:5">
      <c r="A20178" t="s">
        <v>37</v>
      </c>
      <c r="B20178">
        <v>2017</v>
      </c>
      <c r="C20178">
        <v>52</v>
      </c>
      <c r="D20178">
        <v>8</v>
      </c>
      <c r="E20178">
        <v>1695</v>
      </c>
    </row>
    <row r="20179" spans="1:5">
      <c r="A20179" t="s">
        <v>38</v>
      </c>
      <c r="B20179">
        <v>2017</v>
      </c>
      <c r="C20179">
        <v>52</v>
      </c>
      <c r="D20179">
        <v>49</v>
      </c>
      <c r="E20179">
        <v>9014</v>
      </c>
    </row>
    <row r="20180" spans="1:5">
      <c r="A20180" t="s">
        <v>39</v>
      </c>
      <c r="B20180">
        <v>2017</v>
      </c>
      <c r="C20180">
        <v>52</v>
      </c>
      <c r="D20180">
        <v>36</v>
      </c>
      <c r="E20180">
        <v>18969</v>
      </c>
    </row>
    <row r="20181" spans="1:5">
      <c r="A20181" t="s">
        <v>40</v>
      </c>
      <c r="B20181">
        <v>2017</v>
      </c>
      <c r="C20181">
        <v>52</v>
      </c>
      <c r="D20181">
        <v>17</v>
      </c>
      <c r="E20181">
        <v>1650</v>
      </c>
    </row>
    <row r="20182" spans="1:5">
      <c r="A20182" t="s">
        <v>41</v>
      </c>
      <c r="B20182">
        <v>2017</v>
      </c>
      <c r="C20182">
        <v>52</v>
      </c>
      <c r="D20182">
        <v>33</v>
      </c>
      <c r="E20182">
        <v>23286</v>
      </c>
    </row>
    <row r="20183" spans="1:5">
      <c r="A20183" t="s">
        <v>42</v>
      </c>
      <c r="B20183">
        <v>2017</v>
      </c>
      <c r="C20183">
        <v>52</v>
      </c>
      <c r="D20183">
        <v>38</v>
      </c>
      <c r="E20183">
        <v>17083</v>
      </c>
    </row>
    <row r="20184" spans="1:5">
      <c r="A20184" t="s">
        <v>43</v>
      </c>
      <c r="B20184">
        <v>2017</v>
      </c>
      <c r="C20184">
        <v>52</v>
      </c>
      <c r="D20184">
        <v>52</v>
      </c>
      <c r="E20184">
        <v>10212</v>
      </c>
    </row>
    <row r="20185" spans="1:5">
      <c r="A20185" t="s">
        <v>44</v>
      </c>
      <c r="B20185">
        <v>2017</v>
      </c>
      <c r="C20185">
        <v>52</v>
      </c>
      <c r="D20185">
        <v>45</v>
      </c>
      <c r="E20185">
        <v>6155</v>
      </c>
    </row>
    <row r="20186" spans="1:5">
      <c r="A20186" t="s">
        <v>45</v>
      </c>
      <c r="B20186">
        <v>2017</v>
      </c>
      <c r="C20186">
        <v>52</v>
      </c>
      <c r="D20186">
        <v>8</v>
      </c>
      <c r="E20186">
        <v>1321</v>
      </c>
    </row>
    <row r="20187" spans="1:5">
      <c r="A20187" t="s">
        <v>46</v>
      </c>
      <c r="B20187">
        <v>2017</v>
      </c>
      <c r="C20187">
        <v>52</v>
      </c>
      <c r="D20187">
        <v>47</v>
      </c>
      <c r="E20187">
        <v>14397</v>
      </c>
    </row>
    <row r="20188" spans="1:5">
      <c r="A20188" t="s">
        <v>47</v>
      </c>
      <c r="B20188">
        <v>2017</v>
      </c>
      <c r="C20188">
        <v>52</v>
      </c>
      <c r="D20188">
        <v>25</v>
      </c>
      <c r="E20188">
        <v>7814</v>
      </c>
    </row>
    <row r="20189" spans="1:5">
      <c r="A20189" t="s">
        <v>48</v>
      </c>
      <c r="B20189">
        <v>2017</v>
      </c>
      <c r="C20189">
        <v>52</v>
      </c>
      <c r="D20189">
        <v>78</v>
      </c>
      <c r="E20189">
        <v>37241</v>
      </c>
    </row>
    <row r="20190" spans="1:5">
      <c r="A20190" t="s">
        <v>49</v>
      </c>
      <c r="B20190">
        <v>2017</v>
      </c>
      <c r="C20190">
        <v>52</v>
      </c>
      <c r="D20190">
        <v>124</v>
      </c>
      <c r="E20190">
        <v>52889</v>
      </c>
    </row>
    <row r="20191" spans="1:5">
      <c r="A20191" t="s">
        <v>50</v>
      </c>
      <c r="B20191">
        <v>2017</v>
      </c>
      <c r="C20191">
        <v>52</v>
      </c>
      <c r="D20191">
        <v>23</v>
      </c>
      <c r="E20191">
        <v>2953</v>
      </c>
    </row>
    <row r="20192" spans="1:5">
      <c r="A20192" t="s">
        <v>51</v>
      </c>
      <c r="B20192">
        <v>2017</v>
      </c>
      <c r="C20192">
        <v>52</v>
      </c>
      <c r="D20192">
        <v>15</v>
      </c>
      <c r="E20192">
        <v>4368</v>
      </c>
    </row>
    <row r="20193" spans="1:5">
      <c r="A20193" t="s">
        <v>52</v>
      </c>
      <c r="B20193">
        <v>2017</v>
      </c>
      <c r="C20193">
        <v>52</v>
      </c>
      <c r="D20193">
        <v>32</v>
      </c>
      <c r="E20193">
        <v>8736</v>
      </c>
    </row>
    <row r="20194" spans="1:5">
      <c r="A20194" t="s">
        <v>53</v>
      </c>
      <c r="B20194">
        <v>2017</v>
      </c>
      <c r="C20194">
        <v>52</v>
      </c>
      <c r="D20194">
        <v>47</v>
      </c>
      <c r="E20194">
        <v>4946</v>
      </c>
    </row>
    <row r="20195" spans="1:5">
      <c r="A20195" t="s">
        <v>54</v>
      </c>
      <c r="B20195">
        <v>2017</v>
      </c>
      <c r="C20195">
        <v>52</v>
      </c>
      <c r="D20195">
        <v>68</v>
      </c>
      <c r="E20195">
        <v>16708</v>
      </c>
    </row>
    <row r="20196" spans="1:5">
      <c r="A20196" t="s">
        <v>55</v>
      </c>
      <c r="B20196">
        <v>2017</v>
      </c>
      <c r="C20196">
        <v>52</v>
      </c>
      <c r="D20196">
        <v>39</v>
      </c>
      <c r="E20196">
        <v>9411</v>
      </c>
    </row>
    <row r="20197" spans="1:5">
      <c r="A20197" t="s">
        <v>56</v>
      </c>
      <c r="B20197">
        <v>2017</v>
      </c>
      <c r="C20197">
        <v>52</v>
      </c>
      <c r="D20197">
        <v>10</v>
      </c>
      <c r="E20197">
        <v>1948</v>
      </c>
    </row>
    <row r="20198" spans="1:5">
      <c r="A20198" t="s">
        <v>57</v>
      </c>
      <c r="B20198">
        <v>2017</v>
      </c>
      <c r="C20198">
        <v>52</v>
      </c>
      <c r="D20198">
        <v>129</v>
      </c>
      <c r="E20198">
        <v>89864</v>
      </c>
    </row>
    <row r="20199" spans="1:5">
      <c r="A20199" t="s">
        <v>58</v>
      </c>
      <c r="B20199">
        <v>2017</v>
      </c>
      <c r="C20199">
        <v>52</v>
      </c>
      <c r="D20199">
        <v>38</v>
      </c>
      <c r="E20199">
        <v>5465</v>
      </c>
    </row>
    <row r="20200" spans="1:5">
      <c r="A20200" t="s">
        <v>59</v>
      </c>
      <c r="B20200">
        <v>2017</v>
      </c>
      <c r="C20200">
        <v>52</v>
      </c>
      <c r="D20200">
        <v>36</v>
      </c>
      <c r="E20200">
        <v>10751</v>
      </c>
    </row>
    <row r="20201" spans="1:5">
      <c r="A20201" t="s">
        <v>60</v>
      </c>
      <c r="B20201">
        <v>2017</v>
      </c>
      <c r="C20201">
        <v>52</v>
      </c>
      <c r="D20201">
        <v>21</v>
      </c>
      <c r="E20201">
        <v>3036</v>
      </c>
    </row>
    <row r="20202" spans="1:5">
      <c r="A20202" t="s">
        <v>61</v>
      </c>
      <c r="B20202">
        <v>2017</v>
      </c>
      <c r="C20202">
        <v>52</v>
      </c>
      <c r="D20202">
        <v>21</v>
      </c>
      <c r="E20202">
        <v>3375</v>
      </c>
    </row>
    <row r="20203" spans="1:5">
      <c r="A20203" t="s">
        <v>64</v>
      </c>
      <c r="B20203">
        <v>2017</v>
      </c>
      <c r="C20203">
        <v>52</v>
      </c>
      <c r="D20203">
        <v>4</v>
      </c>
      <c r="E20203">
        <v>2224</v>
      </c>
    </row>
    <row r="20204" spans="1:5">
      <c r="A20204" t="s">
        <v>63</v>
      </c>
      <c r="B20204">
        <v>2017</v>
      </c>
      <c r="C20204">
        <v>52</v>
      </c>
      <c r="D20204">
        <v>2</v>
      </c>
      <c r="E20204">
        <v>599</v>
      </c>
    </row>
    <row r="20205" spans="1:5">
      <c r="A20205" t="s">
        <v>62</v>
      </c>
      <c r="B20205">
        <v>2017</v>
      </c>
      <c r="C20205">
        <v>52</v>
      </c>
      <c r="D20205">
        <v>67</v>
      </c>
      <c r="E20205">
        <v>90851</v>
      </c>
    </row>
    <row r="20206" spans="1:5">
      <c r="A20206" t="s">
        <v>6</v>
      </c>
      <c r="B20206">
        <v>2018</v>
      </c>
      <c r="C20206">
        <v>1</v>
      </c>
      <c r="D20206">
        <v>86</v>
      </c>
      <c r="E20206">
        <v>39536</v>
      </c>
    </row>
    <row r="20207" spans="1:5">
      <c r="A20207" t="s">
        <v>12</v>
      </c>
      <c r="B20207">
        <v>2018</v>
      </c>
      <c r="C20207">
        <v>1</v>
      </c>
      <c r="D20207">
        <v>17</v>
      </c>
      <c r="E20207">
        <v>5122</v>
      </c>
    </row>
    <row r="20208" spans="1:5">
      <c r="A20208" t="s">
        <v>13</v>
      </c>
      <c r="B20208">
        <v>2018</v>
      </c>
      <c r="C20208">
        <v>1</v>
      </c>
      <c r="D20208">
        <v>46</v>
      </c>
      <c r="E20208">
        <v>16936</v>
      </c>
    </row>
    <row r="20209" spans="1:5">
      <c r="A20209" t="s">
        <v>14</v>
      </c>
      <c r="B20209">
        <v>2018</v>
      </c>
      <c r="C20209">
        <v>1</v>
      </c>
      <c r="D20209">
        <v>16</v>
      </c>
      <c r="E20209">
        <v>3341</v>
      </c>
    </row>
    <row r="20210" spans="1:5">
      <c r="A20210" t="s">
        <v>15</v>
      </c>
      <c r="B20210">
        <v>2018</v>
      </c>
      <c r="C20210">
        <v>1</v>
      </c>
      <c r="D20210">
        <v>118</v>
      </c>
      <c r="E20210">
        <v>34658</v>
      </c>
    </row>
    <row r="20211" spans="1:5">
      <c r="A20211" t="s">
        <v>16</v>
      </c>
      <c r="B20211">
        <v>2018</v>
      </c>
      <c r="C20211">
        <v>1</v>
      </c>
      <c r="D20211">
        <v>42</v>
      </c>
      <c r="E20211">
        <v>20241</v>
      </c>
    </row>
    <row r="20212" spans="1:5">
      <c r="A20212" t="s">
        <v>17</v>
      </c>
      <c r="B20212">
        <v>2018</v>
      </c>
      <c r="C20212">
        <v>1</v>
      </c>
      <c r="D20212">
        <v>19</v>
      </c>
      <c r="E20212">
        <v>2501</v>
      </c>
    </row>
    <row r="20213" spans="1:5">
      <c r="A20213" t="s">
        <v>18</v>
      </c>
      <c r="B20213">
        <v>2018</v>
      </c>
      <c r="C20213">
        <v>1</v>
      </c>
      <c r="D20213">
        <v>12</v>
      </c>
      <c r="E20213">
        <v>1502</v>
      </c>
    </row>
    <row r="20214" spans="1:5">
      <c r="A20214" t="s">
        <v>19</v>
      </c>
      <c r="B20214">
        <v>2018</v>
      </c>
      <c r="C20214">
        <v>1</v>
      </c>
      <c r="D20214">
        <v>5</v>
      </c>
      <c r="E20214">
        <v>10656</v>
      </c>
    </row>
    <row r="20215" spans="1:5">
      <c r="A20215" t="s">
        <v>20</v>
      </c>
      <c r="B20215">
        <v>2018</v>
      </c>
      <c r="C20215">
        <v>1</v>
      </c>
      <c r="D20215">
        <v>0</v>
      </c>
      <c r="E20215">
        <v>0</v>
      </c>
    </row>
    <row r="20216" spans="1:5">
      <c r="A20216" t="s">
        <v>21</v>
      </c>
      <c r="B20216">
        <v>2018</v>
      </c>
      <c r="C20216">
        <v>1</v>
      </c>
      <c r="D20216">
        <v>49</v>
      </c>
      <c r="E20216">
        <v>48613</v>
      </c>
    </row>
    <row r="20217" spans="1:5">
      <c r="A20217" t="s">
        <v>22</v>
      </c>
      <c r="B20217">
        <v>2018</v>
      </c>
      <c r="C20217">
        <v>1</v>
      </c>
      <c r="D20217">
        <v>14</v>
      </c>
      <c r="E20217">
        <v>1116</v>
      </c>
    </row>
    <row r="20218" spans="1:5">
      <c r="A20218" t="s">
        <v>23</v>
      </c>
      <c r="B20218">
        <v>2018</v>
      </c>
      <c r="C20218">
        <v>1</v>
      </c>
      <c r="D20218">
        <v>8</v>
      </c>
      <c r="E20218">
        <v>1078</v>
      </c>
    </row>
    <row r="20219" spans="1:5">
      <c r="A20219" t="s">
        <v>24</v>
      </c>
      <c r="B20219">
        <v>2018</v>
      </c>
      <c r="C20219">
        <v>1</v>
      </c>
      <c r="D20219">
        <v>81</v>
      </c>
      <c r="E20219">
        <v>42614</v>
      </c>
    </row>
    <row r="20220" spans="1:5">
      <c r="A20220" t="s">
        <v>25</v>
      </c>
      <c r="B20220">
        <v>2018</v>
      </c>
      <c r="C20220">
        <v>1</v>
      </c>
      <c r="D20220">
        <v>23</v>
      </c>
      <c r="E20220">
        <v>2798</v>
      </c>
    </row>
    <row r="20221" spans="1:5">
      <c r="A20221" t="s">
        <v>26</v>
      </c>
      <c r="B20221">
        <v>2018</v>
      </c>
      <c r="C20221">
        <v>1</v>
      </c>
      <c r="D20221">
        <v>14</v>
      </c>
      <c r="E20221">
        <v>2381</v>
      </c>
    </row>
    <row r="20222" spans="1:5">
      <c r="A20222" t="s">
        <v>27</v>
      </c>
      <c r="B20222">
        <v>2018</v>
      </c>
      <c r="C20222">
        <v>1</v>
      </c>
      <c r="D20222">
        <v>30</v>
      </c>
      <c r="E20222">
        <v>5770</v>
      </c>
    </row>
    <row r="20223" spans="1:5">
      <c r="A20223" t="s">
        <v>28</v>
      </c>
      <c r="B20223">
        <v>2018</v>
      </c>
      <c r="C20223">
        <v>1</v>
      </c>
      <c r="D20223">
        <v>31</v>
      </c>
      <c r="E20223">
        <v>10003</v>
      </c>
    </row>
    <row r="20224" spans="1:5">
      <c r="A20224" t="s">
        <v>29</v>
      </c>
      <c r="B20224">
        <v>2018</v>
      </c>
      <c r="C20224">
        <v>1</v>
      </c>
      <c r="D20224">
        <v>91</v>
      </c>
      <c r="E20224">
        <v>49257</v>
      </c>
    </row>
    <row r="20225" spans="1:5">
      <c r="A20225" t="s">
        <v>30</v>
      </c>
      <c r="B20225">
        <v>2018</v>
      </c>
      <c r="C20225">
        <v>1</v>
      </c>
      <c r="D20225">
        <v>25</v>
      </c>
      <c r="E20225">
        <v>2825</v>
      </c>
    </row>
    <row r="20226" spans="1:5">
      <c r="A20226" t="s">
        <v>31</v>
      </c>
      <c r="B20226">
        <v>2018</v>
      </c>
      <c r="C20226">
        <v>1</v>
      </c>
      <c r="D20226">
        <v>29</v>
      </c>
      <c r="E20226">
        <v>5134</v>
      </c>
    </row>
    <row r="20227" spans="1:5">
      <c r="A20227" t="s">
        <v>32</v>
      </c>
      <c r="B20227">
        <v>2018</v>
      </c>
      <c r="C20227">
        <v>1</v>
      </c>
      <c r="D20227">
        <v>44</v>
      </c>
      <c r="E20227">
        <v>25132</v>
      </c>
    </row>
    <row r="20228" spans="1:5">
      <c r="A20228" t="s">
        <v>33</v>
      </c>
      <c r="B20228">
        <v>2018</v>
      </c>
      <c r="C20228">
        <v>1</v>
      </c>
      <c r="D20228">
        <v>86</v>
      </c>
      <c r="E20228">
        <v>22838</v>
      </c>
    </row>
    <row r="20229" spans="1:5">
      <c r="A20229" t="s">
        <v>34</v>
      </c>
      <c r="B20229">
        <v>2018</v>
      </c>
      <c r="C20229">
        <v>1</v>
      </c>
      <c r="D20229">
        <v>24</v>
      </c>
      <c r="E20229">
        <v>5220</v>
      </c>
    </row>
    <row r="20230" spans="1:5">
      <c r="A20230" t="s">
        <v>35</v>
      </c>
      <c r="B20230">
        <v>2018</v>
      </c>
      <c r="C20230">
        <v>1</v>
      </c>
      <c r="D20230">
        <v>49</v>
      </c>
      <c r="E20230">
        <v>19650</v>
      </c>
    </row>
    <row r="20231" spans="1:5">
      <c r="A20231" t="s">
        <v>36</v>
      </c>
      <c r="B20231">
        <v>2018</v>
      </c>
      <c r="C20231">
        <v>1</v>
      </c>
      <c r="D20231">
        <v>17</v>
      </c>
      <c r="E20231">
        <v>2382</v>
      </c>
    </row>
    <row r="20232" spans="1:5">
      <c r="A20232" t="s">
        <v>37</v>
      </c>
      <c r="B20232">
        <v>2018</v>
      </c>
      <c r="C20232">
        <v>1</v>
      </c>
      <c r="D20232">
        <v>8</v>
      </c>
      <c r="E20232">
        <v>2523</v>
      </c>
    </row>
    <row r="20233" spans="1:5">
      <c r="A20233" t="s">
        <v>38</v>
      </c>
      <c r="B20233">
        <v>2018</v>
      </c>
      <c r="C20233">
        <v>1</v>
      </c>
      <c r="D20233">
        <v>47</v>
      </c>
      <c r="E20233">
        <v>8968</v>
      </c>
    </row>
    <row r="20234" spans="1:5">
      <c r="A20234" t="s">
        <v>39</v>
      </c>
      <c r="B20234">
        <v>2018</v>
      </c>
      <c r="C20234">
        <v>1</v>
      </c>
      <c r="D20234">
        <v>35</v>
      </c>
      <c r="E20234">
        <v>19381</v>
      </c>
    </row>
    <row r="20235" spans="1:5">
      <c r="A20235" t="s">
        <v>40</v>
      </c>
      <c r="B20235">
        <v>2018</v>
      </c>
      <c r="C20235">
        <v>1</v>
      </c>
      <c r="D20235">
        <v>17</v>
      </c>
      <c r="E20235">
        <v>1863</v>
      </c>
    </row>
    <row r="20236" spans="1:5">
      <c r="A20236" t="s">
        <v>41</v>
      </c>
      <c r="B20236">
        <v>2018</v>
      </c>
      <c r="C20236">
        <v>1</v>
      </c>
      <c r="D20236">
        <v>42</v>
      </c>
      <c r="E20236">
        <v>23387</v>
      </c>
    </row>
    <row r="20237" spans="1:5">
      <c r="A20237" t="s">
        <v>42</v>
      </c>
      <c r="B20237">
        <v>2018</v>
      </c>
      <c r="C20237">
        <v>1</v>
      </c>
      <c r="D20237">
        <v>37</v>
      </c>
      <c r="E20237">
        <v>18907</v>
      </c>
    </row>
    <row r="20238" spans="1:5">
      <c r="A20238" t="s">
        <v>43</v>
      </c>
      <c r="B20238">
        <v>2018</v>
      </c>
      <c r="C20238">
        <v>1</v>
      </c>
      <c r="D20238">
        <v>51</v>
      </c>
      <c r="E20238">
        <v>7450</v>
      </c>
    </row>
    <row r="20239" spans="1:5">
      <c r="A20239" t="s">
        <v>44</v>
      </c>
      <c r="B20239">
        <v>2018</v>
      </c>
      <c r="C20239">
        <v>1</v>
      </c>
      <c r="D20239">
        <v>47</v>
      </c>
      <c r="E20239">
        <v>8593</v>
      </c>
    </row>
    <row r="20240" spans="1:5">
      <c r="A20240" t="s">
        <v>45</v>
      </c>
      <c r="B20240">
        <v>2018</v>
      </c>
      <c r="C20240">
        <v>1</v>
      </c>
      <c r="D20240">
        <v>7</v>
      </c>
      <c r="E20240">
        <v>1250</v>
      </c>
    </row>
    <row r="20241" spans="1:5">
      <c r="A20241" t="s">
        <v>46</v>
      </c>
      <c r="B20241">
        <v>2018</v>
      </c>
      <c r="C20241">
        <v>1</v>
      </c>
      <c r="D20241">
        <v>61</v>
      </c>
      <c r="E20241">
        <v>15530</v>
      </c>
    </row>
    <row r="20242" spans="1:5">
      <c r="A20242" t="s">
        <v>47</v>
      </c>
      <c r="B20242">
        <v>2018</v>
      </c>
      <c r="C20242">
        <v>1</v>
      </c>
      <c r="D20242">
        <v>26</v>
      </c>
      <c r="E20242">
        <v>7875</v>
      </c>
    </row>
    <row r="20243" spans="1:5">
      <c r="A20243" t="s">
        <v>48</v>
      </c>
      <c r="B20243">
        <v>2018</v>
      </c>
      <c r="C20243">
        <v>1</v>
      </c>
      <c r="D20243">
        <v>77</v>
      </c>
      <c r="E20243">
        <v>39154</v>
      </c>
    </row>
    <row r="20244" spans="1:5">
      <c r="A20244" t="s">
        <v>49</v>
      </c>
      <c r="B20244">
        <v>2018</v>
      </c>
      <c r="C20244">
        <v>1</v>
      </c>
      <c r="D20244">
        <v>146</v>
      </c>
      <c r="E20244">
        <v>66452</v>
      </c>
    </row>
    <row r="20245" spans="1:5">
      <c r="A20245" t="s">
        <v>50</v>
      </c>
      <c r="B20245">
        <v>2018</v>
      </c>
      <c r="C20245">
        <v>1</v>
      </c>
      <c r="D20245">
        <v>23</v>
      </c>
      <c r="E20245">
        <v>3007</v>
      </c>
    </row>
    <row r="20246" spans="1:5">
      <c r="A20246" t="s">
        <v>51</v>
      </c>
      <c r="B20246">
        <v>2018</v>
      </c>
      <c r="C20246">
        <v>1</v>
      </c>
      <c r="D20246">
        <v>14</v>
      </c>
      <c r="E20246">
        <v>4359</v>
      </c>
    </row>
    <row r="20247" spans="1:5">
      <c r="A20247" t="s">
        <v>52</v>
      </c>
      <c r="B20247">
        <v>2018</v>
      </c>
      <c r="C20247">
        <v>1</v>
      </c>
      <c r="D20247">
        <v>32</v>
      </c>
      <c r="E20247">
        <v>9786</v>
      </c>
    </row>
    <row r="20248" spans="1:5">
      <c r="A20248" t="s">
        <v>53</v>
      </c>
      <c r="B20248">
        <v>2018</v>
      </c>
      <c r="C20248">
        <v>1</v>
      </c>
      <c r="D20248">
        <v>49</v>
      </c>
      <c r="E20248">
        <v>6140</v>
      </c>
    </row>
    <row r="20249" spans="1:5">
      <c r="A20249" t="s">
        <v>54</v>
      </c>
      <c r="B20249">
        <v>2018</v>
      </c>
      <c r="C20249">
        <v>1</v>
      </c>
      <c r="D20249">
        <v>108</v>
      </c>
      <c r="E20249">
        <v>27226</v>
      </c>
    </row>
    <row r="20250" spans="1:5">
      <c r="A20250" t="s">
        <v>55</v>
      </c>
      <c r="B20250">
        <v>2018</v>
      </c>
      <c r="C20250">
        <v>1</v>
      </c>
      <c r="D20250">
        <v>40</v>
      </c>
      <c r="E20250">
        <v>11307</v>
      </c>
    </row>
    <row r="20251" spans="1:5">
      <c r="A20251" t="s">
        <v>56</v>
      </c>
      <c r="B20251">
        <v>2018</v>
      </c>
      <c r="C20251">
        <v>1</v>
      </c>
      <c r="D20251">
        <v>10</v>
      </c>
      <c r="E20251">
        <v>2018</v>
      </c>
    </row>
    <row r="20252" spans="1:5">
      <c r="A20252" t="s">
        <v>57</v>
      </c>
      <c r="B20252">
        <v>2018</v>
      </c>
      <c r="C20252">
        <v>1</v>
      </c>
      <c r="D20252">
        <v>130</v>
      </c>
      <c r="E20252">
        <v>87485</v>
      </c>
    </row>
    <row r="20253" spans="1:5">
      <c r="A20253" t="s">
        <v>58</v>
      </c>
      <c r="B20253">
        <v>2018</v>
      </c>
      <c r="C20253">
        <v>1</v>
      </c>
      <c r="D20253">
        <v>45</v>
      </c>
      <c r="E20253">
        <v>5190</v>
      </c>
    </row>
    <row r="20254" spans="1:5">
      <c r="A20254" t="s">
        <v>59</v>
      </c>
      <c r="B20254">
        <v>2018</v>
      </c>
      <c r="C20254">
        <v>1</v>
      </c>
      <c r="D20254">
        <v>35</v>
      </c>
      <c r="E20254">
        <v>8289</v>
      </c>
    </row>
    <row r="20255" spans="1:5">
      <c r="A20255" t="s">
        <v>60</v>
      </c>
      <c r="B20255">
        <v>2018</v>
      </c>
      <c r="C20255">
        <v>1</v>
      </c>
      <c r="D20255">
        <v>20</v>
      </c>
      <c r="E20255">
        <v>4192</v>
      </c>
    </row>
    <row r="20256" spans="1:5">
      <c r="A20256" t="s">
        <v>61</v>
      </c>
      <c r="B20256">
        <v>2018</v>
      </c>
      <c r="C20256">
        <v>1</v>
      </c>
      <c r="D20256">
        <v>19</v>
      </c>
      <c r="E20256">
        <v>3609</v>
      </c>
    </row>
    <row r="20257" spans="1:5">
      <c r="A20257" t="s">
        <v>64</v>
      </c>
      <c r="B20257">
        <v>2018</v>
      </c>
      <c r="C20257">
        <v>1</v>
      </c>
      <c r="D20257">
        <v>4</v>
      </c>
      <c r="E20257">
        <v>2254</v>
      </c>
    </row>
    <row r="20258" spans="1:5">
      <c r="A20258" t="s">
        <v>63</v>
      </c>
      <c r="B20258">
        <v>2018</v>
      </c>
      <c r="C20258">
        <v>1</v>
      </c>
      <c r="D20258">
        <v>3</v>
      </c>
      <c r="E20258">
        <v>919</v>
      </c>
    </row>
    <row r="20259" spans="1:5">
      <c r="A20259" t="s">
        <v>62</v>
      </c>
      <c r="B20259">
        <v>2018</v>
      </c>
      <c r="C20259">
        <v>1</v>
      </c>
      <c r="D20259">
        <v>73</v>
      </c>
      <c r="E20259">
        <v>89451</v>
      </c>
    </row>
    <row r="20260" spans="1:5">
      <c r="A20260" t="s">
        <v>6</v>
      </c>
      <c r="B20260">
        <v>2018</v>
      </c>
      <c r="C20260">
        <v>2</v>
      </c>
      <c r="D20260">
        <v>87</v>
      </c>
      <c r="E20260">
        <v>43245</v>
      </c>
    </row>
    <row r="20261" spans="1:5">
      <c r="A20261" t="s">
        <v>12</v>
      </c>
      <c r="B20261">
        <v>2018</v>
      </c>
      <c r="C20261">
        <v>2</v>
      </c>
      <c r="D20261">
        <v>16</v>
      </c>
      <c r="E20261">
        <v>4692</v>
      </c>
    </row>
    <row r="20262" spans="1:5">
      <c r="A20262" t="s">
        <v>13</v>
      </c>
      <c r="B20262">
        <v>2018</v>
      </c>
      <c r="C20262">
        <v>2</v>
      </c>
      <c r="D20262">
        <v>38</v>
      </c>
      <c r="E20262">
        <v>17074</v>
      </c>
    </row>
    <row r="20263" spans="1:5">
      <c r="A20263" t="s">
        <v>14</v>
      </c>
      <c r="B20263">
        <v>2018</v>
      </c>
      <c r="C20263">
        <v>2</v>
      </c>
      <c r="D20263">
        <v>15</v>
      </c>
      <c r="E20263">
        <v>4655</v>
      </c>
    </row>
    <row r="20264" spans="1:5">
      <c r="A20264" t="s">
        <v>15</v>
      </c>
      <c r="B20264">
        <v>2018</v>
      </c>
      <c r="C20264">
        <v>2</v>
      </c>
      <c r="D20264">
        <v>123</v>
      </c>
      <c r="E20264">
        <v>50328</v>
      </c>
    </row>
    <row r="20265" spans="1:5">
      <c r="A20265" t="s">
        <v>16</v>
      </c>
      <c r="B20265">
        <v>2018</v>
      </c>
      <c r="C20265">
        <v>2</v>
      </c>
      <c r="D20265">
        <v>42</v>
      </c>
      <c r="E20265">
        <v>26559</v>
      </c>
    </row>
    <row r="20266" spans="1:5">
      <c r="A20266" t="s">
        <v>17</v>
      </c>
      <c r="B20266">
        <v>2018</v>
      </c>
      <c r="C20266">
        <v>2</v>
      </c>
      <c r="D20266">
        <v>19</v>
      </c>
      <c r="E20266">
        <v>2426</v>
      </c>
    </row>
    <row r="20267" spans="1:5">
      <c r="A20267" t="s">
        <v>18</v>
      </c>
      <c r="B20267">
        <v>2018</v>
      </c>
      <c r="C20267">
        <v>2</v>
      </c>
      <c r="D20267">
        <v>12</v>
      </c>
      <c r="E20267">
        <v>2846</v>
      </c>
    </row>
    <row r="20268" spans="1:5">
      <c r="A20268" t="s">
        <v>19</v>
      </c>
      <c r="B20268">
        <v>2018</v>
      </c>
      <c r="C20268">
        <v>2</v>
      </c>
      <c r="D20268">
        <v>5</v>
      </c>
      <c r="E20268">
        <v>13662</v>
      </c>
    </row>
    <row r="20269" spans="1:5">
      <c r="A20269" t="s">
        <v>20</v>
      </c>
      <c r="B20269">
        <v>2018</v>
      </c>
      <c r="C20269">
        <v>2</v>
      </c>
      <c r="D20269">
        <v>0</v>
      </c>
      <c r="E20269">
        <v>0</v>
      </c>
    </row>
    <row r="20270" spans="1:5">
      <c r="A20270" t="s">
        <v>21</v>
      </c>
      <c r="B20270">
        <v>2018</v>
      </c>
      <c r="C20270">
        <v>2</v>
      </c>
      <c r="D20270">
        <v>50</v>
      </c>
      <c r="E20270">
        <v>52790</v>
      </c>
    </row>
    <row r="20271" spans="1:5">
      <c r="A20271" t="s">
        <v>22</v>
      </c>
      <c r="B20271">
        <v>2018</v>
      </c>
      <c r="C20271">
        <v>2</v>
      </c>
      <c r="D20271">
        <v>15</v>
      </c>
      <c r="E20271">
        <v>1566</v>
      </c>
    </row>
    <row r="20272" spans="1:5">
      <c r="A20272" t="s">
        <v>23</v>
      </c>
      <c r="B20272">
        <v>2018</v>
      </c>
      <c r="C20272">
        <v>2</v>
      </c>
      <c r="D20272">
        <v>8</v>
      </c>
      <c r="E20272">
        <v>1629</v>
      </c>
    </row>
    <row r="20273" spans="1:5">
      <c r="A20273" t="s">
        <v>24</v>
      </c>
      <c r="B20273">
        <v>2018</v>
      </c>
      <c r="C20273">
        <v>2</v>
      </c>
      <c r="D20273">
        <v>81</v>
      </c>
      <c r="E20273">
        <v>47503</v>
      </c>
    </row>
    <row r="20274" spans="1:5">
      <c r="A20274" t="s">
        <v>25</v>
      </c>
      <c r="B20274">
        <v>2018</v>
      </c>
      <c r="C20274">
        <v>2</v>
      </c>
      <c r="D20274">
        <v>24</v>
      </c>
      <c r="E20274">
        <v>4129</v>
      </c>
    </row>
    <row r="20275" spans="1:5">
      <c r="A20275" t="s">
        <v>26</v>
      </c>
      <c r="B20275">
        <v>2018</v>
      </c>
      <c r="C20275">
        <v>2</v>
      </c>
      <c r="D20275">
        <v>15</v>
      </c>
      <c r="E20275">
        <v>4104</v>
      </c>
    </row>
    <row r="20276" spans="1:5">
      <c r="A20276" t="s">
        <v>27</v>
      </c>
      <c r="B20276">
        <v>2018</v>
      </c>
      <c r="C20276">
        <v>2</v>
      </c>
      <c r="D20276">
        <v>29</v>
      </c>
      <c r="E20276">
        <v>6575</v>
      </c>
    </row>
    <row r="20277" spans="1:5">
      <c r="A20277" t="s">
        <v>28</v>
      </c>
      <c r="B20277">
        <v>2018</v>
      </c>
      <c r="C20277">
        <v>2</v>
      </c>
      <c r="D20277">
        <v>33</v>
      </c>
      <c r="E20277">
        <v>9038</v>
      </c>
    </row>
    <row r="20278" spans="1:5">
      <c r="A20278" t="s">
        <v>29</v>
      </c>
      <c r="B20278">
        <v>2018</v>
      </c>
      <c r="C20278">
        <v>2</v>
      </c>
      <c r="D20278">
        <v>92</v>
      </c>
      <c r="E20278">
        <v>55685</v>
      </c>
    </row>
    <row r="20279" spans="1:5">
      <c r="A20279" t="s">
        <v>30</v>
      </c>
      <c r="B20279">
        <v>2018</v>
      </c>
      <c r="C20279">
        <v>2</v>
      </c>
      <c r="D20279">
        <v>25</v>
      </c>
      <c r="E20279">
        <v>4606</v>
      </c>
    </row>
    <row r="20280" spans="1:5">
      <c r="A20280" t="s">
        <v>31</v>
      </c>
      <c r="B20280">
        <v>2018</v>
      </c>
      <c r="C20280">
        <v>2</v>
      </c>
      <c r="D20280">
        <v>29</v>
      </c>
      <c r="E20280">
        <v>7754</v>
      </c>
    </row>
    <row r="20281" spans="1:5">
      <c r="A20281" t="s">
        <v>32</v>
      </c>
      <c r="B20281">
        <v>2018</v>
      </c>
      <c r="C20281">
        <v>2</v>
      </c>
      <c r="D20281">
        <v>46</v>
      </c>
      <c r="E20281">
        <v>35712</v>
      </c>
    </row>
    <row r="20282" spans="1:5">
      <c r="A20282" t="s">
        <v>33</v>
      </c>
      <c r="B20282">
        <v>2018</v>
      </c>
      <c r="C20282">
        <v>2</v>
      </c>
      <c r="D20282">
        <v>86</v>
      </c>
      <c r="E20282">
        <v>27532</v>
      </c>
    </row>
    <row r="20283" spans="1:5">
      <c r="A20283" t="s">
        <v>34</v>
      </c>
      <c r="B20283">
        <v>2018</v>
      </c>
      <c r="C20283">
        <v>2</v>
      </c>
      <c r="D20283">
        <v>24</v>
      </c>
      <c r="E20283">
        <v>6338</v>
      </c>
    </row>
    <row r="20284" spans="1:5">
      <c r="A20284" t="s">
        <v>35</v>
      </c>
      <c r="B20284">
        <v>2018</v>
      </c>
      <c r="C20284">
        <v>2</v>
      </c>
      <c r="D20284">
        <v>45</v>
      </c>
      <c r="E20284">
        <v>18602</v>
      </c>
    </row>
    <row r="20285" spans="1:5">
      <c r="A20285" t="s">
        <v>36</v>
      </c>
      <c r="B20285">
        <v>2018</v>
      </c>
      <c r="C20285">
        <v>2</v>
      </c>
      <c r="D20285">
        <v>17</v>
      </c>
      <c r="E20285">
        <v>3079</v>
      </c>
    </row>
    <row r="20286" spans="1:5">
      <c r="A20286" t="s">
        <v>37</v>
      </c>
      <c r="B20286">
        <v>2018</v>
      </c>
      <c r="C20286">
        <v>2</v>
      </c>
      <c r="D20286">
        <v>7</v>
      </c>
      <c r="E20286">
        <v>3300</v>
      </c>
    </row>
    <row r="20287" spans="1:5">
      <c r="A20287" t="s">
        <v>38</v>
      </c>
      <c r="B20287">
        <v>2018</v>
      </c>
      <c r="C20287">
        <v>2</v>
      </c>
      <c r="D20287">
        <v>48</v>
      </c>
      <c r="E20287">
        <v>9125</v>
      </c>
    </row>
    <row r="20288" spans="1:5">
      <c r="A20288" t="s">
        <v>39</v>
      </c>
      <c r="B20288">
        <v>2018</v>
      </c>
      <c r="C20288">
        <v>2</v>
      </c>
      <c r="D20288">
        <v>36</v>
      </c>
      <c r="E20288">
        <v>20255</v>
      </c>
    </row>
    <row r="20289" spans="1:5">
      <c r="A20289" t="s">
        <v>40</v>
      </c>
      <c r="B20289">
        <v>2018</v>
      </c>
      <c r="C20289">
        <v>2</v>
      </c>
      <c r="D20289">
        <v>17</v>
      </c>
      <c r="E20289">
        <v>2969</v>
      </c>
    </row>
    <row r="20290" spans="1:5">
      <c r="A20290" t="s">
        <v>41</v>
      </c>
      <c r="B20290">
        <v>2018</v>
      </c>
      <c r="C20290">
        <v>2</v>
      </c>
      <c r="D20290">
        <v>41</v>
      </c>
      <c r="E20290">
        <v>25981</v>
      </c>
    </row>
    <row r="20291" spans="1:5">
      <c r="A20291" t="s">
        <v>42</v>
      </c>
      <c r="B20291">
        <v>2018</v>
      </c>
      <c r="C20291">
        <v>2</v>
      </c>
      <c r="D20291">
        <v>43</v>
      </c>
      <c r="E20291">
        <v>21600</v>
      </c>
    </row>
    <row r="20292" spans="1:5">
      <c r="A20292" t="s">
        <v>43</v>
      </c>
      <c r="B20292">
        <v>2018</v>
      </c>
      <c r="C20292">
        <v>2</v>
      </c>
      <c r="D20292">
        <v>51</v>
      </c>
      <c r="E20292">
        <v>10458</v>
      </c>
    </row>
    <row r="20293" spans="1:5">
      <c r="A20293" t="s">
        <v>44</v>
      </c>
      <c r="B20293">
        <v>2018</v>
      </c>
      <c r="C20293">
        <v>2</v>
      </c>
      <c r="D20293">
        <v>48</v>
      </c>
      <c r="E20293">
        <v>15236</v>
      </c>
    </row>
    <row r="20294" spans="1:5">
      <c r="A20294" t="s">
        <v>45</v>
      </c>
      <c r="B20294">
        <v>2018</v>
      </c>
      <c r="C20294">
        <v>2</v>
      </c>
      <c r="D20294">
        <v>7</v>
      </c>
      <c r="E20294">
        <v>1284</v>
      </c>
    </row>
    <row r="20295" spans="1:5">
      <c r="A20295" t="s">
        <v>46</v>
      </c>
      <c r="B20295">
        <v>2018</v>
      </c>
      <c r="C20295">
        <v>2</v>
      </c>
      <c r="D20295">
        <v>64</v>
      </c>
      <c r="E20295">
        <v>19685</v>
      </c>
    </row>
    <row r="20296" spans="1:5">
      <c r="A20296" t="s">
        <v>47</v>
      </c>
      <c r="B20296">
        <v>2018</v>
      </c>
      <c r="C20296">
        <v>2</v>
      </c>
      <c r="D20296">
        <v>27</v>
      </c>
      <c r="E20296">
        <v>9519</v>
      </c>
    </row>
    <row r="20297" spans="1:5">
      <c r="A20297" t="s">
        <v>48</v>
      </c>
      <c r="B20297">
        <v>2018</v>
      </c>
      <c r="C20297">
        <v>2</v>
      </c>
      <c r="D20297">
        <v>78</v>
      </c>
      <c r="E20297">
        <v>41533</v>
      </c>
    </row>
    <row r="20298" spans="1:5">
      <c r="A20298" t="s">
        <v>49</v>
      </c>
      <c r="B20298">
        <v>2018</v>
      </c>
      <c r="C20298">
        <v>2</v>
      </c>
      <c r="D20298">
        <v>146</v>
      </c>
      <c r="E20298">
        <v>60531</v>
      </c>
    </row>
    <row r="20299" spans="1:5">
      <c r="A20299" t="s">
        <v>50</v>
      </c>
      <c r="B20299">
        <v>2018</v>
      </c>
      <c r="C20299">
        <v>2</v>
      </c>
      <c r="D20299">
        <v>23</v>
      </c>
      <c r="E20299">
        <v>4387</v>
      </c>
    </row>
    <row r="20300" spans="1:5">
      <c r="A20300" t="s">
        <v>51</v>
      </c>
      <c r="B20300">
        <v>2018</v>
      </c>
      <c r="C20300">
        <v>2</v>
      </c>
      <c r="D20300">
        <v>16</v>
      </c>
      <c r="E20300">
        <v>6363</v>
      </c>
    </row>
    <row r="20301" spans="1:5">
      <c r="A20301" t="s">
        <v>52</v>
      </c>
      <c r="B20301">
        <v>2018</v>
      </c>
      <c r="C20301">
        <v>2</v>
      </c>
      <c r="D20301">
        <v>32</v>
      </c>
      <c r="E20301">
        <v>11196</v>
      </c>
    </row>
    <row r="20302" spans="1:5">
      <c r="A20302" t="s">
        <v>53</v>
      </c>
      <c r="B20302">
        <v>2018</v>
      </c>
      <c r="C20302">
        <v>2</v>
      </c>
      <c r="D20302">
        <v>50</v>
      </c>
      <c r="E20302">
        <v>9324</v>
      </c>
    </row>
    <row r="20303" spans="1:5">
      <c r="A20303" t="s">
        <v>54</v>
      </c>
      <c r="B20303">
        <v>2018</v>
      </c>
      <c r="C20303">
        <v>2</v>
      </c>
      <c r="D20303">
        <v>107</v>
      </c>
      <c r="E20303">
        <v>31448</v>
      </c>
    </row>
    <row r="20304" spans="1:5">
      <c r="A20304" t="s">
        <v>55</v>
      </c>
      <c r="B20304">
        <v>2018</v>
      </c>
      <c r="C20304">
        <v>2</v>
      </c>
      <c r="D20304">
        <v>30</v>
      </c>
      <c r="E20304">
        <v>13532</v>
      </c>
    </row>
    <row r="20305" spans="1:5">
      <c r="A20305" t="s">
        <v>56</v>
      </c>
      <c r="B20305">
        <v>2018</v>
      </c>
      <c r="C20305">
        <v>2</v>
      </c>
      <c r="D20305">
        <v>10</v>
      </c>
      <c r="E20305">
        <v>2523</v>
      </c>
    </row>
    <row r="20306" spans="1:5">
      <c r="A20306" t="s">
        <v>57</v>
      </c>
      <c r="B20306">
        <v>2018</v>
      </c>
      <c r="C20306">
        <v>2</v>
      </c>
      <c r="D20306">
        <v>128</v>
      </c>
      <c r="E20306">
        <v>93744</v>
      </c>
    </row>
    <row r="20307" spans="1:5">
      <c r="A20307" t="s">
        <v>58</v>
      </c>
      <c r="B20307">
        <v>2018</v>
      </c>
      <c r="C20307">
        <v>2</v>
      </c>
      <c r="D20307">
        <v>52</v>
      </c>
      <c r="E20307">
        <v>8984</v>
      </c>
    </row>
    <row r="20308" spans="1:5">
      <c r="A20308" t="s">
        <v>59</v>
      </c>
      <c r="B20308">
        <v>2018</v>
      </c>
      <c r="C20308">
        <v>2</v>
      </c>
      <c r="D20308">
        <v>37</v>
      </c>
      <c r="E20308">
        <v>10466</v>
      </c>
    </row>
    <row r="20309" spans="1:5">
      <c r="A20309" t="s">
        <v>60</v>
      </c>
      <c r="B20309">
        <v>2018</v>
      </c>
      <c r="C20309">
        <v>2</v>
      </c>
      <c r="D20309">
        <v>22</v>
      </c>
      <c r="E20309">
        <v>5529</v>
      </c>
    </row>
    <row r="20310" spans="1:5">
      <c r="A20310" t="s">
        <v>61</v>
      </c>
      <c r="B20310">
        <v>2018</v>
      </c>
      <c r="C20310">
        <v>2</v>
      </c>
      <c r="D20310">
        <v>18</v>
      </c>
      <c r="E20310">
        <v>3984</v>
      </c>
    </row>
    <row r="20311" spans="1:5">
      <c r="A20311" t="s">
        <v>64</v>
      </c>
      <c r="B20311">
        <v>2018</v>
      </c>
      <c r="C20311">
        <v>2</v>
      </c>
      <c r="D20311">
        <v>4</v>
      </c>
      <c r="E20311">
        <v>2186</v>
      </c>
    </row>
    <row r="20312" spans="1:5">
      <c r="A20312" t="s">
        <v>63</v>
      </c>
      <c r="B20312">
        <v>2018</v>
      </c>
      <c r="C20312">
        <v>2</v>
      </c>
      <c r="D20312">
        <v>2</v>
      </c>
      <c r="E20312">
        <v>619</v>
      </c>
    </row>
    <row r="20313" spans="1:5">
      <c r="A20313" t="s">
        <v>62</v>
      </c>
      <c r="B20313">
        <v>2018</v>
      </c>
      <c r="C20313">
        <v>2</v>
      </c>
      <c r="D20313">
        <v>76</v>
      </c>
      <c r="E20313">
        <v>109332</v>
      </c>
    </row>
    <row r="20314" spans="1:5">
      <c r="A20314" t="s">
        <v>6</v>
      </c>
      <c r="B20314">
        <v>2018</v>
      </c>
      <c r="C20314">
        <v>3</v>
      </c>
      <c r="D20314">
        <v>87</v>
      </c>
      <c r="E20314">
        <v>38526</v>
      </c>
    </row>
    <row r="20315" spans="1:5">
      <c r="A20315" t="s">
        <v>12</v>
      </c>
      <c r="B20315">
        <v>2018</v>
      </c>
      <c r="C20315">
        <v>3</v>
      </c>
      <c r="D20315">
        <v>17</v>
      </c>
      <c r="E20315">
        <v>4980</v>
      </c>
    </row>
    <row r="20316" spans="1:5">
      <c r="A20316" t="s">
        <v>13</v>
      </c>
      <c r="B20316">
        <v>2018</v>
      </c>
      <c r="C20316">
        <v>3</v>
      </c>
      <c r="D20316">
        <v>46</v>
      </c>
      <c r="E20316">
        <v>18193</v>
      </c>
    </row>
    <row r="20317" spans="1:5">
      <c r="A20317" t="s">
        <v>14</v>
      </c>
      <c r="B20317">
        <v>2018</v>
      </c>
      <c r="C20317">
        <v>3</v>
      </c>
      <c r="D20317">
        <v>15</v>
      </c>
      <c r="E20317">
        <v>4388</v>
      </c>
    </row>
    <row r="20318" spans="1:5">
      <c r="A20318" t="s">
        <v>15</v>
      </c>
      <c r="B20318">
        <v>2018</v>
      </c>
      <c r="C20318">
        <v>3</v>
      </c>
      <c r="D20318">
        <v>124</v>
      </c>
      <c r="E20318">
        <v>49874</v>
      </c>
    </row>
    <row r="20319" spans="1:5">
      <c r="A20319" t="s">
        <v>16</v>
      </c>
      <c r="B20319">
        <v>2018</v>
      </c>
      <c r="C20319">
        <v>3</v>
      </c>
      <c r="D20319">
        <v>42</v>
      </c>
      <c r="E20319">
        <v>26169</v>
      </c>
    </row>
    <row r="20320" spans="1:5">
      <c r="A20320" t="s">
        <v>17</v>
      </c>
      <c r="B20320">
        <v>2018</v>
      </c>
      <c r="C20320">
        <v>3</v>
      </c>
      <c r="D20320">
        <v>23</v>
      </c>
      <c r="E20320">
        <v>4134</v>
      </c>
    </row>
    <row r="20321" spans="1:5">
      <c r="A20321" t="s">
        <v>18</v>
      </c>
      <c r="B20321">
        <v>2018</v>
      </c>
      <c r="C20321">
        <v>3</v>
      </c>
      <c r="D20321">
        <v>12</v>
      </c>
      <c r="E20321">
        <v>2367</v>
      </c>
    </row>
    <row r="20322" spans="1:5">
      <c r="A20322" t="s">
        <v>19</v>
      </c>
      <c r="B20322">
        <v>2018</v>
      </c>
      <c r="C20322">
        <v>3</v>
      </c>
      <c r="D20322">
        <v>5</v>
      </c>
      <c r="E20322">
        <v>12339</v>
      </c>
    </row>
    <row r="20323" spans="1:5">
      <c r="A20323" t="s">
        <v>20</v>
      </c>
      <c r="B20323">
        <v>2018</v>
      </c>
      <c r="C20323">
        <v>3</v>
      </c>
      <c r="D20323">
        <v>0</v>
      </c>
      <c r="E20323">
        <v>0</v>
      </c>
    </row>
    <row r="20324" spans="1:5">
      <c r="A20324" t="s">
        <v>21</v>
      </c>
      <c r="B20324">
        <v>2018</v>
      </c>
      <c r="C20324">
        <v>3</v>
      </c>
      <c r="D20324">
        <v>50</v>
      </c>
      <c r="E20324">
        <v>50456</v>
      </c>
    </row>
    <row r="20325" spans="1:5">
      <c r="A20325" t="s">
        <v>22</v>
      </c>
      <c r="B20325">
        <v>2018</v>
      </c>
      <c r="C20325">
        <v>3</v>
      </c>
      <c r="D20325">
        <v>15</v>
      </c>
      <c r="E20325">
        <v>1268</v>
      </c>
    </row>
    <row r="20326" spans="1:5">
      <c r="A20326" t="s">
        <v>23</v>
      </c>
      <c r="B20326">
        <v>2018</v>
      </c>
      <c r="C20326">
        <v>3</v>
      </c>
      <c r="D20326">
        <v>7</v>
      </c>
      <c r="E20326">
        <v>1508</v>
      </c>
    </row>
    <row r="20327" spans="1:5">
      <c r="A20327" t="s">
        <v>24</v>
      </c>
      <c r="B20327">
        <v>2018</v>
      </c>
      <c r="C20327">
        <v>3</v>
      </c>
      <c r="D20327">
        <v>80</v>
      </c>
      <c r="E20327">
        <v>45340</v>
      </c>
    </row>
    <row r="20328" spans="1:5">
      <c r="A20328" t="s">
        <v>25</v>
      </c>
      <c r="B20328">
        <v>2018</v>
      </c>
      <c r="C20328">
        <v>3</v>
      </c>
      <c r="D20328">
        <v>24</v>
      </c>
      <c r="E20328">
        <v>4901</v>
      </c>
    </row>
    <row r="20329" spans="1:5">
      <c r="A20329" t="s">
        <v>26</v>
      </c>
      <c r="B20329">
        <v>2018</v>
      </c>
      <c r="C20329">
        <v>3</v>
      </c>
      <c r="D20329">
        <v>15</v>
      </c>
      <c r="E20329">
        <v>4282</v>
      </c>
    </row>
    <row r="20330" spans="1:5">
      <c r="A20330" t="s">
        <v>27</v>
      </c>
      <c r="B20330">
        <v>2018</v>
      </c>
      <c r="C20330">
        <v>3</v>
      </c>
      <c r="D20330">
        <v>28</v>
      </c>
      <c r="E20330">
        <v>6650</v>
      </c>
    </row>
    <row r="20331" spans="1:5">
      <c r="A20331" t="s">
        <v>28</v>
      </c>
      <c r="B20331">
        <v>2018</v>
      </c>
      <c r="C20331">
        <v>3</v>
      </c>
      <c r="D20331">
        <v>35</v>
      </c>
      <c r="E20331">
        <v>11259</v>
      </c>
    </row>
    <row r="20332" spans="1:5">
      <c r="A20332" t="s">
        <v>29</v>
      </c>
      <c r="B20332">
        <v>2018</v>
      </c>
      <c r="C20332">
        <v>3</v>
      </c>
      <c r="D20332">
        <v>92</v>
      </c>
      <c r="E20332">
        <v>49721</v>
      </c>
    </row>
    <row r="20333" spans="1:5">
      <c r="A20333" t="s">
        <v>30</v>
      </c>
      <c r="B20333">
        <v>2018</v>
      </c>
      <c r="C20333">
        <v>3</v>
      </c>
      <c r="D20333">
        <v>21</v>
      </c>
      <c r="E20333">
        <v>4303</v>
      </c>
    </row>
    <row r="20334" spans="1:5">
      <c r="A20334" t="s">
        <v>31</v>
      </c>
      <c r="B20334">
        <v>2018</v>
      </c>
      <c r="C20334">
        <v>3</v>
      </c>
      <c r="D20334">
        <v>27</v>
      </c>
      <c r="E20334">
        <v>6960</v>
      </c>
    </row>
    <row r="20335" spans="1:5">
      <c r="A20335" t="s">
        <v>32</v>
      </c>
      <c r="B20335">
        <v>2018</v>
      </c>
      <c r="C20335">
        <v>3</v>
      </c>
      <c r="D20335">
        <v>46</v>
      </c>
      <c r="E20335">
        <v>33669</v>
      </c>
    </row>
    <row r="20336" spans="1:5">
      <c r="A20336" t="s">
        <v>33</v>
      </c>
      <c r="B20336">
        <v>2018</v>
      </c>
      <c r="C20336">
        <v>3</v>
      </c>
      <c r="D20336">
        <v>89</v>
      </c>
      <c r="E20336">
        <v>27458</v>
      </c>
    </row>
    <row r="20337" spans="1:5">
      <c r="A20337" t="s">
        <v>34</v>
      </c>
      <c r="B20337">
        <v>2018</v>
      </c>
      <c r="C20337">
        <v>3</v>
      </c>
      <c r="D20337">
        <v>24</v>
      </c>
      <c r="E20337">
        <v>6418</v>
      </c>
    </row>
    <row r="20338" spans="1:5">
      <c r="A20338" t="s">
        <v>35</v>
      </c>
      <c r="B20338">
        <v>2018</v>
      </c>
      <c r="C20338">
        <v>3</v>
      </c>
      <c r="D20338">
        <v>48</v>
      </c>
      <c r="E20338">
        <v>17915</v>
      </c>
    </row>
    <row r="20339" spans="1:5">
      <c r="A20339" t="s">
        <v>36</v>
      </c>
      <c r="B20339">
        <v>2018</v>
      </c>
      <c r="C20339">
        <v>3</v>
      </c>
      <c r="D20339">
        <v>18</v>
      </c>
      <c r="E20339">
        <v>3992</v>
      </c>
    </row>
    <row r="20340" spans="1:5">
      <c r="A20340" t="s">
        <v>37</v>
      </c>
      <c r="B20340">
        <v>2018</v>
      </c>
      <c r="C20340">
        <v>3</v>
      </c>
      <c r="D20340">
        <v>8</v>
      </c>
      <c r="E20340">
        <v>3155</v>
      </c>
    </row>
    <row r="20341" spans="1:5">
      <c r="A20341" t="s">
        <v>38</v>
      </c>
      <c r="B20341">
        <v>2018</v>
      </c>
      <c r="C20341">
        <v>3</v>
      </c>
      <c r="D20341">
        <v>49</v>
      </c>
      <c r="E20341">
        <v>9732</v>
      </c>
    </row>
    <row r="20342" spans="1:5">
      <c r="A20342" t="s">
        <v>39</v>
      </c>
      <c r="B20342">
        <v>2018</v>
      </c>
      <c r="C20342">
        <v>3</v>
      </c>
      <c r="D20342">
        <v>36</v>
      </c>
      <c r="E20342">
        <v>18503</v>
      </c>
    </row>
    <row r="20343" spans="1:5">
      <c r="A20343" t="s">
        <v>40</v>
      </c>
      <c r="B20343">
        <v>2018</v>
      </c>
      <c r="C20343">
        <v>3</v>
      </c>
      <c r="D20343">
        <v>16</v>
      </c>
      <c r="E20343">
        <v>2594</v>
      </c>
    </row>
    <row r="20344" spans="1:5">
      <c r="A20344" t="s">
        <v>41</v>
      </c>
      <c r="B20344">
        <v>2018</v>
      </c>
      <c r="C20344">
        <v>3</v>
      </c>
      <c r="D20344">
        <v>41</v>
      </c>
      <c r="E20344">
        <v>25479</v>
      </c>
    </row>
    <row r="20345" spans="1:5">
      <c r="A20345" t="s">
        <v>42</v>
      </c>
      <c r="B20345">
        <v>2018</v>
      </c>
      <c r="C20345">
        <v>3</v>
      </c>
      <c r="D20345">
        <v>43</v>
      </c>
      <c r="E20345">
        <v>20179</v>
      </c>
    </row>
    <row r="20346" spans="1:5">
      <c r="A20346" t="s">
        <v>43</v>
      </c>
      <c r="B20346">
        <v>2018</v>
      </c>
      <c r="C20346">
        <v>3</v>
      </c>
      <c r="D20346">
        <v>54</v>
      </c>
      <c r="E20346">
        <v>11311</v>
      </c>
    </row>
    <row r="20347" spans="1:5">
      <c r="A20347" t="s">
        <v>44</v>
      </c>
      <c r="B20347">
        <v>2018</v>
      </c>
      <c r="C20347">
        <v>3</v>
      </c>
      <c r="D20347">
        <v>47</v>
      </c>
      <c r="E20347">
        <v>11790</v>
      </c>
    </row>
    <row r="20348" spans="1:5">
      <c r="A20348" t="s">
        <v>45</v>
      </c>
      <c r="B20348">
        <v>2018</v>
      </c>
      <c r="C20348">
        <v>3</v>
      </c>
      <c r="D20348">
        <v>7</v>
      </c>
      <c r="E20348">
        <v>1280</v>
      </c>
    </row>
    <row r="20349" spans="1:5">
      <c r="A20349" t="s">
        <v>46</v>
      </c>
      <c r="B20349">
        <v>2018</v>
      </c>
      <c r="C20349">
        <v>3</v>
      </c>
      <c r="D20349">
        <v>68</v>
      </c>
      <c r="E20349">
        <v>18788</v>
      </c>
    </row>
    <row r="20350" spans="1:5">
      <c r="A20350" t="s">
        <v>47</v>
      </c>
      <c r="B20350">
        <v>2018</v>
      </c>
      <c r="C20350">
        <v>3</v>
      </c>
      <c r="D20350">
        <v>26</v>
      </c>
      <c r="E20350">
        <v>10013</v>
      </c>
    </row>
    <row r="20351" spans="1:5">
      <c r="A20351" t="s">
        <v>48</v>
      </c>
      <c r="B20351">
        <v>2018</v>
      </c>
      <c r="C20351">
        <v>3</v>
      </c>
      <c r="D20351">
        <v>75</v>
      </c>
      <c r="E20351">
        <v>38133</v>
      </c>
    </row>
    <row r="20352" spans="1:5">
      <c r="A20352" t="s">
        <v>49</v>
      </c>
      <c r="B20352">
        <v>2018</v>
      </c>
      <c r="C20352">
        <v>3</v>
      </c>
      <c r="D20352">
        <v>148</v>
      </c>
      <c r="E20352">
        <v>58277</v>
      </c>
    </row>
    <row r="20353" spans="1:5">
      <c r="A20353" t="s">
        <v>50</v>
      </c>
      <c r="B20353">
        <v>2018</v>
      </c>
      <c r="C20353">
        <v>3</v>
      </c>
      <c r="D20353">
        <v>23</v>
      </c>
      <c r="E20353">
        <v>4499</v>
      </c>
    </row>
    <row r="20354" spans="1:5">
      <c r="A20354" t="s">
        <v>51</v>
      </c>
      <c r="B20354">
        <v>2018</v>
      </c>
      <c r="C20354">
        <v>3</v>
      </c>
      <c r="D20354">
        <v>15</v>
      </c>
      <c r="E20354">
        <v>7374</v>
      </c>
    </row>
    <row r="20355" spans="1:5">
      <c r="A20355" t="s">
        <v>52</v>
      </c>
      <c r="B20355">
        <v>2018</v>
      </c>
      <c r="C20355">
        <v>3</v>
      </c>
      <c r="D20355">
        <v>32</v>
      </c>
      <c r="E20355">
        <v>11568</v>
      </c>
    </row>
    <row r="20356" spans="1:5">
      <c r="A20356" t="s">
        <v>53</v>
      </c>
      <c r="B20356">
        <v>2018</v>
      </c>
      <c r="C20356">
        <v>3</v>
      </c>
      <c r="D20356">
        <v>51</v>
      </c>
      <c r="E20356">
        <v>8081</v>
      </c>
    </row>
    <row r="20357" spans="1:5">
      <c r="A20357" t="s">
        <v>54</v>
      </c>
      <c r="B20357">
        <v>2018</v>
      </c>
      <c r="C20357">
        <v>3</v>
      </c>
      <c r="D20357">
        <v>110</v>
      </c>
      <c r="E20357">
        <v>30429</v>
      </c>
    </row>
    <row r="20358" spans="1:5">
      <c r="A20358" t="s">
        <v>55</v>
      </c>
      <c r="B20358">
        <v>2018</v>
      </c>
      <c r="C20358">
        <v>3</v>
      </c>
      <c r="D20358">
        <v>36</v>
      </c>
      <c r="E20358">
        <v>11538</v>
      </c>
    </row>
    <row r="20359" spans="1:5">
      <c r="A20359" t="s">
        <v>56</v>
      </c>
      <c r="B20359">
        <v>2018</v>
      </c>
      <c r="C20359">
        <v>3</v>
      </c>
      <c r="D20359">
        <v>10</v>
      </c>
      <c r="E20359">
        <v>2701</v>
      </c>
    </row>
    <row r="20360" spans="1:5">
      <c r="A20360" t="s">
        <v>57</v>
      </c>
      <c r="B20360">
        <v>2018</v>
      </c>
      <c r="C20360">
        <v>3</v>
      </c>
      <c r="D20360">
        <v>129</v>
      </c>
      <c r="E20360">
        <v>89612</v>
      </c>
    </row>
    <row r="20361" spans="1:5">
      <c r="A20361" t="s">
        <v>58</v>
      </c>
      <c r="B20361">
        <v>2018</v>
      </c>
      <c r="C20361">
        <v>3</v>
      </c>
      <c r="D20361">
        <v>52</v>
      </c>
      <c r="E20361">
        <v>8338</v>
      </c>
    </row>
    <row r="20362" spans="1:5">
      <c r="A20362" t="s">
        <v>59</v>
      </c>
      <c r="B20362">
        <v>2018</v>
      </c>
      <c r="C20362">
        <v>3</v>
      </c>
      <c r="D20362">
        <v>37</v>
      </c>
      <c r="E20362">
        <v>10136</v>
      </c>
    </row>
    <row r="20363" spans="1:5">
      <c r="A20363" t="s">
        <v>60</v>
      </c>
      <c r="B20363">
        <v>2018</v>
      </c>
      <c r="C20363">
        <v>3</v>
      </c>
      <c r="D20363">
        <v>22</v>
      </c>
      <c r="E20363">
        <v>5574</v>
      </c>
    </row>
    <row r="20364" spans="1:5">
      <c r="A20364" t="s">
        <v>61</v>
      </c>
      <c r="B20364">
        <v>2018</v>
      </c>
      <c r="C20364">
        <v>3</v>
      </c>
      <c r="D20364">
        <v>17</v>
      </c>
      <c r="E20364">
        <v>3745</v>
      </c>
    </row>
    <row r="20365" spans="1:5">
      <c r="A20365" t="s">
        <v>64</v>
      </c>
      <c r="B20365">
        <v>2018</v>
      </c>
      <c r="C20365">
        <v>3</v>
      </c>
      <c r="D20365">
        <v>4</v>
      </c>
      <c r="E20365">
        <v>2226</v>
      </c>
    </row>
    <row r="20366" spans="1:5">
      <c r="A20366" t="s">
        <v>63</v>
      </c>
      <c r="B20366">
        <v>2018</v>
      </c>
      <c r="C20366">
        <v>3</v>
      </c>
      <c r="D20366">
        <v>3</v>
      </c>
      <c r="E20366">
        <v>901</v>
      </c>
    </row>
    <row r="20367" spans="1:5">
      <c r="A20367" t="s">
        <v>62</v>
      </c>
      <c r="B20367">
        <v>2018</v>
      </c>
      <c r="C20367">
        <v>3</v>
      </c>
      <c r="D20367">
        <v>75</v>
      </c>
      <c r="E20367">
        <v>110054</v>
      </c>
    </row>
    <row r="20368" spans="1:5">
      <c r="A20368" t="s">
        <v>6</v>
      </c>
      <c r="B20368">
        <v>2018</v>
      </c>
      <c r="C20368">
        <v>4</v>
      </c>
      <c r="D20368">
        <v>89</v>
      </c>
      <c r="E20368">
        <v>43289</v>
      </c>
    </row>
    <row r="20369" spans="1:5">
      <c r="A20369" t="s">
        <v>12</v>
      </c>
      <c r="B20369">
        <v>2018</v>
      </c>
      <c r="C20369">
        <v>4</v>
      </c>
      <c r="D20369">
        <v>17</v>
      </c>
      <c r="E20369">
        <v>4796</v>
      </c>
    </row>
    <row r="20370" spans="1:5">
      <c r="A20370" t="s">
        <v>13</v>
      </c>
      <c r="B20370">
        <v>2018</v>
      </c>
      <c r="C20370">
        <v>4</v>
      </c>
      <c r="D20370">
        <v>45</v>
      </c>
      <c r="E20370">
        <v>18732</v>
      </c>
    </row>
    <row r="20371" spans="1:5">
      <c r="A20371" t="s">
        <v>14</v>
      </c>
      <c r="B20371">
        <v>2018</v>
      </c>
      <c r="C20371">
        <v>4</v>
      </c>
      <c r="D20371">
        <v>14</v>
      </c>
      <c r="E20371">
        <v>5032</v>
      </c>
    </row>
    <row r="20372" spans="1:5">
      <c r="A20372" t="s">
        <v>15</v>
      </c>
      <c r="B20372">
        <v>2018</v>
      </c>
      <c r="C20372">
        <v>4</v>
      </c>
      <c r="D20372">
        <v>122</v>
      </c>
      <c r="E20372">
        <v>52286</v>
      </c>
    </row>
    <row r="20373" spans="1:5">
      <c r="A20373" t="s">
        <v>16</v>
      </c>
      <c r="B20373">
        <v>2018</v>
      </c>
      <c r="C20373">
        <v>4</v>
      </c>
      <c r="D20373">
        <v>42</v>
      </c>
      <c r="E20373">
        <v>25969</v>
      </c>
    </row>
    <row r="20374" spans="1:5">
      <c r="A20374" t="s">
        <v>17</v>
      </c>
      <c r="B20374">
        <v>2018</v>
      </c>
      <c r="C20374">
        <v>4</v>
      </c>
      <c r="D20374">
        <v>22</v>
      </c>
      <c r="E20374">
        <v>5454</v>
      </c>
    </row>
    <row r="20375" spans="1:5">
      <c r="A20375" t="s">
        <v>18</v>
      </c>
      <c r="B20375">
        <v>2018</v>
      </c>
      <c r="C20375">
        <v>4</v>
      </c>
      <c r="D20375">
        <v>12</v>
      </c>
      <c r="E20375">
        <v>3075</v>
      </c>
    </row>
    <row r="20376" spans="1:5">
      <c r="A20376" t="s">
        <v>19</v>
      </c>
      <c r="B20376">
        <v>2018</v>
      </c>
      <c r="C20376">
        <v>4</v>
      </c>
      <c r="D20376">
        <v>5</v>
      </c>
      <c r="E20376">
        <v>15523</v>
      </c>
    </row>
    <row r="20377" spans="1:5">
      <c r="A20377" t="s">
        <v>20</v>
      </c>
      <c r="B20377">
        <v>2018</v>
      </c>
      <c r="C20377">
        <v>4</v>
      </c>
      <c r="D20377">
        <v>0</v>
      </c>
      <c r="E20377">
        <v>0</v>
      </c>
    </row>
    <row r="20378" spans="1:5">
      <c r="A20378" t="s">
        <v>21</v>
      </c>
      <c r="B20378">
        <v>2018</v>
      </c>
      <c r="C20378">
        <v>4</v>
      </c>
      <c r="D20378">
        <v>51</v>
      </c>
      <c r="E20378">
        <v>52411</v>
      </c>
    </row>
    <row r="20379" spans="1:5">
      <c r="A20379" t="s">
        <v>22</v>
      </c>
      <c r="B20379">
        <v>2018</v>
      </c>
      <c r="C20379">
        <v>4</v>
      </c>
      <c r="D20379">
        <v>15</v>
      </c>
      <c r="E20379">
        <v>1520</v>
      </c>
    </row>
    <row r="20380" spans="1:5">
      <c r="A20380" t="s">
        <v>23</v>
      </c>
      <c r="B20380">
        <v>2018</v>
      </c>
      <c r="C20380">
        <v>4</v>
      </c>
      <c r="D20380">
        <v>8</v>
      </c>
      <c r="E20380">
        <v>1582</v>
      </c>
    </row>
    <row r="20381" spans="1:5">
      <c r="A20381" t="s">
        <v>24</v>
      </c>
      <c r="B20381">
        <v>2018</v>
      </c>
      <c r="C20381">
        <v>4</v>
      </c>
      <c r="D20381">
        <v>81</v>
      </c>
      <c r="E20381">
        <v>50888</v>
      </c>
    </row>
    <row r="20382" spans="1:5">
      <c r="A20382" t="s">
        <v>25</v>
      </c>
      <c r="B20382">
        <v>2018</v>
      </c>
      <c r="C20382">
        <v>4</v>
      </c>
      <c r="D20382">
        <v>24</v>
      </c>
      <c r="E20382">
        <v>5531</v>
      </c>
    </row>
    <row r="20383" spans="1:5">
      <c r="A20383" t="s">
        <v>26</v>
      </c>
      <c r="B20383">
        <v>2018</v>
      </c>
      <c r="C20383">
        <v>4</v>
      </c>
      <c r="D20383">
        <v>15</v>
      </c>
      <c r="E20383">
        <v>4649</v>
      </c>
    </row>
    <row r="20384" spans="1:5">
      <c r="A20384" t="s">
        <v>27</v>
      </c>
      <c r="B20384">
        <v>2018</v>
      </c>
      <c r="C20384">
        <v>4</v>
      </c>
      <c r="D20384">
        <v>29</v>
      </c>
      <c r="E20384">
        <v>7944</v>
      </c>
    </row>
    <row r="20385" spans="1:5">
      <c r="A20385" t="s">
        <v>28</v>
      </c>
      <c r="B20385">
        <v>2018</v>
      </c>
      <c r="C20385">
        <v>4</v>
      </c>
      <c r="D20385">
        <v>37</v>
      </c>
      <c r="E20385">
        <v>13490</v>
      </c>
    </row>
    <row r="20386" spans="1:5">
      <c r="A20386" t="s">
        <v>29</v>
      </c>
      <c r="B20386">
        <v>2018</v>
      </c>
      <c r="C20386">
        <v>4</v>
      </c>
      <c r="D20386">
        <v>92</v>
      </c>
      <c r="E20386">
        <v>55912</v>
      </c>
    </row>
    <row r="20387" spans="1:5">
      <c r="A20387" t="s">
        <v>30</v>
      </c>
      <c r="B20387">
        <v>2018</v>
      </c>
      <c r="C20387">
        <v>4</v>
      </c>
      <c r="D20387">
        <v>22</v>
      </c>
      <c r="E20387">
        <v>4718</v>
      </c>
    </row>
    <row r="20388" spans="1:5">
      <c r="A20388" t="s">
        <v>31</v>
      </c>
      <c r="B20388">
        <v>2018</v>
      </c>
      <c r="C20388">
        <v>4</v>
      </c>
      <c r="D20388">
        <v>27</v>
      </c>
      <c r="E20388">
        <v>7539</v>
      </c>
    </row>
    <row r="20389" spans="1:5">
      <c r="A20389" t="s">
        <v>32</v>
      </c>
      <c r="B20389">
        <v>2018</v>
      </c>
      <c r="C20389">
        <v>4</v>
      </c>
      <c r="D20389">
        <v>45</v>
      </c>
      <c r="E20389">
        <v>37988</v>
      </c>
    </row>
    <row r="20390" spans="1:5">
      <c r="A20390" t="s">
        <v>33</v>
      </c>
      <c r="B20390">
        <v>2018</v>
      </c>
      <c r="C20390">
        <v>4</v>
      </c>
      <c r="D20390">
        <v>89</v>
      </c>
      <c r="E20390">
        <v>28917</v>
      </c>
    </row>
    <row r="20391" spans="1:5">
      <c r="A20391" t="s">
        <v>34</v>
      </c>
      <c r="B20391">
        <v>2018</v>
      </c>
      <c r="C20391">
        <v>4</v>
      </c>
      <c r="D20391">
        <v>23</v>
      </c>
      <c r="E20391">
        <v>7247</v>
      </c>
    </row>
    <row r="20392" spans="1:5">
      <c r="A20392" t="s">
        <v>35</v>
      </c>
      <c r="B20392">
        <v>2018</v>
      </c>
      <c r="C20392">
        <v>4</v>
      </c>
      <c r="D20392">
        <v>48</v>
      </c>
      <c r="E20392">
        <v>20307</v>
      </c>
    </row>
    <row r="20393" spans="1:5">
      <c r="A20393" t="s">
        <v>36</v>
      </c>
      <c r="B20393">
        <v>2018</v>
      </c>
      <c r="C20393">
        <v>4</v>
      </c>
      <c r="D20393">
        <v>16</v>
      </c>
      <c r="E20393">
        <v>4294</v>
      </c>
    </row>
    <row r="20394" spans="1:5">
      <c r="A20394" t="s">
        <v>37</v>
      </c>
      <c r="B20394">
        <v>2018</v>
      </c>
      <c r="C20394">
        <v>4</v>
      </c>
      <c r="D20394">
        <v>8</v>
      </c>
      <c r="E20394">
        <v>3618</v>
      </c>
    </row>
    <row r="20395" spans="1:5">
      <c r="A20395" t="s">
        <v>38</v>
      </c>
      <c r="B20395">
        <v>2018</v>
      </c>
      <c r="C20395">
        <v>4</v>
      </c>
      <c r="D20395">
        <v>47</v>
      </c>
      <c r="E20395">
        <v>9354</v>
      </c>
    </row>
    <row r="20396" spans="1:5">
      <c r="A20396" t="s">
        <v>39</v>
      </c>
      <c r="B20396">
        <v>2018</v>
      </c>
      <c r="C20396">
        <v>4</v>
      </c>
      <c r="D20396">
        <v>37</v>
      </c>
      <c r="E20396">
        <v>21202</v>
      </c>
    </row>
    <row r="20397" spans="1:5">
      <c r="A20397" t="s">
        <v>40</v>
      </c>
      <c r="B20397">
        <v>2018</v>
      </c>
      <c r="C20397">
        <v>4</v>
      </c>
      <c r="D20397">
        <v>15</v>
      </c>
      <c r="E20397">
        <v>3027</v>
      </c>
    </row>
    <row r="20398" spans="1:5">
      <c r="A20398" t="s">
        <v>41</v>
      </c>
      <c r="B20398">
        <v>2018</v>
      </c>
      <c r="C20398">
        <v>4</v>
      </c>
      <c r="D20398">
        <v>41</v>
      </c>
      <c r="E20398">
        <v>29716</v>
      </c>
    </row>
    <row r="20399" spans="1:5">
      <c r="A20399" t="s">
        <v>42</v>
      </c>
      <c r="B20399">
        <v>2018</v>
      </c>
      <c r="C20399">
        <v>4</v>
      </c>
      <c r="D20399">
        <v>42</v>
      </c>
      <c r="E20399">
        <v>18770</v>
      </c>
    </row>
    <row r="20400" spans="1:5">
      <c r="A20400" t="s">
        <v>43</v>
      </c>
      <c r="B20400">
        <v>2018</v>
      </c>
      <c r="C20400">
        <v>4</v>
      </c>
      <c r="D20400">
        <v>56</v>
      </c>
      <c r="E20400">
        <v>14768</v>
      </c>
    </row>
    <row r="20401" spans="1:5">
      <c r="A20401" t="s">
        <v>44</v>
      </c>
      <c r="B20401">
        <v>2018</v>
      </c>
      <c r="C20401">
        <v>4</v>
      </c>
      <c r="D20401">
        <v>50</v>
      </c>
      <c r="E20401">
        <v>20076</v>
      </c>
    </row>
    <row r="20402" spans="1:5">
      <c r="A20402" t="s">
        <v>45</v>
      </c>
      <c r="B20402">
        <v>2018</v>
      </c>
      <c r="C20402">
        <v>4</v>
      </c>
      <c r="D20402">
        <v>8</v>
      </c>
      <c r="E20402">
        <v>1600</v>
      </c>
    </row>
    <row r="20403" spans="1:5">
      <c r="A20403" t="s">
        <v>46</v>
      </c>
      <c r="B20403">
        <v>2018</v>
      </c>
      <c r="C20403">
        <v>4</v>
      </c>
      <c r="D20403">
        <v>66</v>
      </c>
      <c r="E20403">
        <v>23180</v>
      </c>
    </row>
    <row r="20404" spans="1:5">
      <c r="A20404" t="s">
        <v>47</v>
      </c>
      <c r="B20404">
        <v>2018</v>
      </c>
      <c r="C20404">
        <v>4</v>
      </c>
      <c r="D20404">
        <v>24</v>
      </c>
      <c r="E20404">
        <v>9999</v>
      </c>
    </row>
    <row r="20405" spans="1:5">
      <c r="A20405" t="s">
        <v>48</v>
      </c>
      <c r="B20405">
        <v>2018</v>
      </c>
      <c r="C20405">
        <v>4</v>
      </c>
      <c r="D20405">
        <v>79</v>
      </c>
      <c r="E20405">
        <v>38618</v>
      </c>
    </row>
    <row r="20406" spans="1:5">
      <c r="A20406" t="s">
        <v>49</v>
      </c>
      <c r="B20406">
        <v>2018</v>
      </c>
      <c r="C20406">
        <v>4</v>
      </c>
      <c r="D20406">
        <v>148</v>
      </c>
      <c r="E20406">
        <v>65808</v>
      </c>
    </row>
    <row r="20407" spans="1:5">
      <c r="A20407" t="s">
        <v>50</v>
      </c>
      <c r="B20407">
        <v>2018</v>
      </c>
      <c r="C20407">
        <v>4</v>
      </c>
      <c r="D20407">
        <v>23</v>
      </c>
      <c r="E20407">
        <v>5461</v>
      </c>
    </row>
    <row r="20408" spans="1:5">
      <c r="A20408" t="s">
        <v>51</v>
      </c>
      <c r="B20408">
        <v>2018</v>
      </c>
      <c r="C20408">
        <v>4</v>
      </c>
      <c r="D20408">
        <v>14</v>
      </c>
      <c r="E20408">
        <v>6894</v>
      </c>
    </row>
    <row r="20409" spans="1:5">
      <c r="A20409" t="s">
        <v>52</v>
      </c>
      <c r="B20409">
        <v>2018</v>
      </c>
      <c r="C20409">
        <v>4</v>
      </c>
      <c r="D20409">
        <v>32</v>
      </c>
      <c r="E20409">
        <v>11474</v>
      </c>
    </row>
    <row r="20410" spans="1:5">
      <c r="A20410" t="s">
        <v>53</v>
      </c>
      <c r="B20410">
        <v>2018</v>
      </c>
      <c r="C20410">
        <v>4</v>
      </c>
      <c r="D20410">
        <v>55</v>
      </c>
      <c r="E20410">
        <v>11626</v>
      </c>
    </row>
    <row r="20411" spans="1:5">
      <c r="A20411" t="s">
        <v>54</v>
      </c>
      <c r="B20411">
        <v>2018</v>
      </c>
      <c r="C20411">
        <v>4</v>
      </c>
      <c r="D20411">
        <v>110</v>
      </c>
      <c r="E20411">
        <v>35721</v>
      </c>
    </row>
    <row r="20412" spans="1:5">
      <c r="A20412" t="s">
        <v>55</v>
      </c>
      <c r="B20412">
        <v>2018</v>
      </c>
      <c r="C20412">
        <v>4</v>
      </c>
      <c r="D20412">
        <v>32</v>
      </c>
      <c r="E20412">
        <v>13318</v>
      </c>
    </row>
    <row r="20413" spans="1:5">
      <c r="A20413" t="s">
        <v>56</v>
      </c>
      <c r="B20413">
        <v>2018</v>
      </c>
      <c r="C20413">
        <v>4</v>
      </c>
      <c r="D20413">
        <v>10</v>
      </c>
      <c r="E20413">
        <v>2880</v>
      </c>
    </row>
    <row r="20414" spans="1:5">
      <c r="A20414" t="s">
        <v>57</v>
      </c>
      <c r="B20414">
        <v>2018</v>
      </c>
      <c r="C20414">
        <v>4</v>
      </c>
      <c r="D20414">
        <v>129</v>
      </c>
      <c r="E20414">
        <v>100028</v>
      </c>
    </row>
    <row r="20415" spans="1:5">
      <c r="A20415" t="s">
        <v>58</v>
      </c>
      <c r="B20415">
        <v>2018</v>
      </c>
      <c r="C20415">
        <v>4</v>
      </c>
      <c r="D20415">
        <v>52</v>
      </c>
      <c r="E20415">
        <v>9108</v>
      </c>
    </row>
    <row r="20416" spans="1:5">
      <c r="A20416" t="s">
        <v>59</v>
      </c>
      <c r="B20416">
        <v>2018</v>
      </c>
      <c r="C20416">
        <v>4</v>
      </c>
      <c r="D20416">
        <v>37</v>
      </c>
      <c r="E20416">
        <v>12411</v>
      </c>
    </row>
    <row r="20417" spans="1:5">
      <c r="A20417" t="s">
        <v>60</v>
      </c>
      <c r="B20417">
        <v>2018</v>
      </c>
      <c r="C20417">
        <v>4</v>
      </c>
      <c r="D20417">
        <v>24</v>
      </c>
      <c r="E20417">
        <v>6473</v>
      </c>
    </row>
    <row r="20418" spans="1:5">
      <c r="A20418" t="s">
        <v>61</v>
      </c>
      <c r="B20418">
        <v>2018</v>
      </c>
      <c r="C20418">
        <v>4</v>
      </c>
      <c r="D20418">
        <v>18</v>
      </c>
      <c r="E20418">
        <v>4170</v>
      </c>
    </row>
    <row r="20419" spans="1:5">
      <c r="A20419" t="s">
        <v>64</v>
      </c>
      <c r="B20419">
        <v>2018</v>
      </c>
      <c r="C20419">
        <v>4</v>
      </c>
      <c r="D20419">
        <v>4</v>
      </c>
      <c r="E20419">
        <v>2192</v>
      </c>
    </row>
    <row r="20420" spans="1:5">
      <c r="A20420" t="s">
        <v>63</v>
      </c>
      <c r="B20420">
        <v>2018</v>
      </c>
      <c r="C20420">
        <v>4</v>
      </c>
      <c r="D20420">
        <v>3</v>
      </c>
      <c r="E20420">
        <v>894</v>
      </c>
    </row>
    <row r="20421" spans="1:5">
      <c r="A20421" t="s">
        <v>62</v>
      </c>
      <c r="B20421">
        <v>2018</v>
      </c>
      <c r="C20421">
        <v>4</v>
      </c>
      <c r="D20421">
        <v>74</v>
      </c>
      <c r="E20421">
        <v>117940</v>
      </c>
    </row>
    <row r="20422" spans="1:5">
      <c r="A20422" t="s">
        <v>6</v>
      </c>
      <c r="B20422">
        <v>2018</v>
      </c>
      <c r="C20422">
        <v>5</v>
      </c>
      <c r="D20422">
        <v>87</v>
      </c>
      <c r="E20422">
        <v>42661</v>
      </c>
    </row>
    <row r="20423" spans="1:5">
      <c r="A20423" t="s">
        <v>12</v>
      </c>
      <c r="B20423">
        <v>2018</v>
      </c>
      <c r="C20423">
        <v>5</v>
      </c>
      <c r="D20423">
        <v>17</v>
      </c>
      <c r="E20423">
        <v>4971</v>
      </c>
    </row>
    <row r="20424" spans="1:5">
      <c r="A20424" t="s">
        <v>13</v>
      </c>
      <c r="B20424">
        <v>2018</v>
      </c>
      <c r="C20424">
        <v>5</v>
      </c>
      <c r="D20424">
        <v>38</v>
      </c>
      <c r="E20424">
        <v>15600</v>
      </c>
    </row>
    <row r="20425" spans="1:5">
      <c r="A20425" t="s">
        <v>14</v>
      </c>
      <c r="B20425">
        <v>2018</v>
      </c>
      <c r="C20425">
        <v>5</v>
      </c>
      <c r="D20425">
        <v>17</v>
      </c>
      <c r="E20425">
        <v>5754</v>
      </c>
    </row>
    <row r="20426" spans="1:5">
      <c r="A20426" t="s">
        <v>15</v>
      </c>
      <c r="B20426">
        <v>2018</v>
      </c>
      <c r="C20426">
        <v>5</v>
      </c>
      <c r="D20426">
        <v>121</v>
      </c>
      <c r="E20426">
        <v>55627</v>
      </c>
    </row>
    <row r="20427" spans="1:5">
      <c r="A20427" t="s">
        <v>16</v>
      </c>
      <c r="B20427">
        <v>2018</v>
      </c>
      <c r="C20427">
        <v>5</v>
      </c>
      <c r="D20427">
        <v>42</v>
      </c>
      <c r="E20427">
        <v>26729</v>
      </c>
    </row>
    <row r="20428" spans="1:5">
      <c r="A20428" t="s">
        <v>17</v>
      </c>
      <c r="B20428">
        <v>2018</v>
      </c>
      <c r="C20428">
        <v>5</v>
      </c>
      <c r="D20428">
        <v>24</v>
      </c>
      <c r="E20428">
        <v>6548</v>
      </c>
    </row>
    <row r="20429" spans="1:5">
      <c r="A20429" t="s">
        <v>18</v>
      </c>
      <c r="B20429">
        <v>2018</v>
      </c>
      <c r="C20429">
        <v>5</v>
      </c>
      <c r="D20429">
        <v>12</v>
      </c>
      <c r="E20429">
        <v>3032</v>
      </c>
    </row>
    <row r="20430" spans="1:5">
      <c r="A20430" t="s">
        <v>19</v>
      </c>
      <c r="B20430">
        <v>2018</v>
      </c>
      <c r="C20430">
        <v>5</v>
      </c>
      <c r="D20430">
        <v>5</v>
      </c>
      <c r="E20430">
        <v>15459</v>
      </c>
    </row>
    <row r="20431" spans="1:5">
      <c r="A20431" t="s">
        <v>20</v>
      </c>
      <c r="B20431">
        <v>2018</v>
      </c>
      <c r="C20431">
        <v>5</v>
      </c>
      <c r="D20431">
        <v>0</v>
      </c>
      <c r="E20431">
        <v>0</v>
      </c>
    </row>
    <row r="20432" spans="1:5">
      <c r="A20432" t="s">
        <v>21</v>
      </c>
      <c r="B20432">
        <v>2018</v>
      </c>
      <c r="C20432">
        <v>5</v>
      </c>
      <c r="D20432">
        <v>49</v>
      </c>
      <c r="E20432">
        <v>51975</v>
      </c>
    </row>
    <row r="20433" spans="1:5">
      <c r="A20433" t="s">
        <v>22</v>
      </c>
      <c r="B20433">
        <v>2018</v>
      </c>
      <c r="C20433">
        <v>5</v>
      </c>
      <c r="D20433">
        <v>15</v>
      </c>
      <c r="E20433">
        <v>1384</v>
      </c>
    </row>
    <row r="20434" spans="1:5">
      <c r="A20434" t="s">
        <v>23</v>
      </c>
      <c r="B20434">
        <v>2018</v>
      </c>
      <c r="C20434">
        <v>5</v>
      </c>
      <c r="D20434">
        <v>8</v>
      </c>
      <c r="E20434">
        <v>1728</v>
      </c>
    </row>
    <row r="20435" spans="1:5">
      <c r="A20435" t="s">
        <v>24</v>
      </c>
      <c r="B20435">
        <v>2018</v>
      </c>
      <c r="C20435">
        <v>5</v>
      </c>
      <c r="D20435">
        <v>78</v>
      </c>
      <c r="E20435">
        <v>46398</v>
      </c>
    </row>
    <row r="20436" spans="1:5">
      <c r="A20436" t="s">
        <v>25</v>
      </c>
      <c r="B20436">
        <v>2018</v>
      </c>
      <c r="C20436">
        <v>5</v>
      </c>
      <c r="D20436">
        <v>23</v>
      </c>
      <c r="E20436">
        <v>5400</v>
      </c>
    </row>
    <row r="20437" spans="1:5">
      <c r="A20437" t="s">
        <v>26</v>
      </c>
      <c r="B20437">
        <v>2018</v>
      </c>
      <c r="C20437">
        <v>5</v>
      </c>
      <c r="D20437">
        <v>15</v>
      </c>
      <c r="E20437">
        <v>4711</v>
      </c>
    </row>
    <row r="20438" spans="1:5">
      <c r="A20438" t="s">
        <v>27</v>
      </c>
      <c r="B20438">
        <v>2018</v>
      </c>
      <c r="C20438">
        <v>5</v>
      </c>
      <c r="D20438">
        <v>28</v>
      </c>
      <c r="E20438">
        <v>8153</v>
      </c>
    </row>
    <row r="20439" spans="1:5">
      <c r="A20439" t="s">
        <v>28</v>
      </c>
      <c r="B20439">
        <v>2018</v>
      </c>
      <c r="C20439">
        <v>5</v>
      </c>
      <c r="D20439">
        <v>34</v>
      </c>
      <c r="E20439">
        <v>12590</v>
      </c>
    </row>
    <row r="20440" spans="1:5">
      <c r="A20440" t="s">
        <v>29</v>
      </c>
      <c r="B20440">
        <v>2018</v>
      </c>
      <c r="C20440">
        <v>5</v>
      </c>
      <c r="D20440">
        <v>92</v>
      </c>
      <c r="E20440">
        <v>54737</v>
      </c>
    </row>
    <row r="20441" spans="1:5">
      <c r="A20441" t="s">
        <v>30</v>
      </c>
      <c r="B20441">
        <v>2018</v>
      </c>
      <c r="C20441">
        <v>5</v>
      </c>
      <c r="D20441">
        <v>22</v>
      </c>
      <c r="E20441">
        <v>4973</v>
      </c>
    </row>
    <row r="20442" spans="1:5">
      <c r="A20442" t="s">
        <v>31</v>
      </c>
      <c r="B20442">
        <v>2018</v>
      </c>
      <c r="C20442">
        <v>5</v>
      </c>
      <c r="D20442">
        <v>24</v>
      </c>
      <c r="E20442">
        <v>7772</v>
      </c>
    </row>
    <row r="20443" spans="1:5">
      <c r="A20443" t="s">
        <v>32</v>
      </c>
      <c r="B20443">
        <v>2018</v>
      </c>
      <c r="C20443">
        <v>5</v>
      </c>
      <c r="D20443">
        <v>43</v>
      </c>
      <c r="E20443">
        <v>36294</v>
      </c>
    </row>
    <row r="20444" spans="1:5">
      <c r="A20444" t="s">
        <v>33</v>
      </c>
      <c r="B20444">
        <v>2018</v>
      </c>
      <c r="C20444">
        <v>5</v>
      </c>
      <c r="D20444">
        <v>89</v>
      </c>
      <c r="E20444">
        <v>28774</v>
      </c>
    </row>
    <row r="20445" spans="1:5">
      <c r="A20445" t="s">
        <v>34</v>
      </c>
      <c r="B20445">
        <v>2018</v>
      </c>
      <c r="C20445">
        <v>5</v>
      </c>
      <c r="D20445">
        <v>24</v>
      </c>
      <c r="E20445">
        <v>7725</v>
      </c>
    </row>
    <row r="20446" spans="1:5">
      <c r="A20446" t="s">
        <v>35</v>
      </c>
      <c r="B20446">
        <v>2018</v>
      </c>
      <c r="C20446">
        <v>5</v>
      </c>
      <c r="D20446">
        <v>47</v>
      </c>
      <c r="E20446">
        <v>21405</v>
      </c>
    </row>
    <row r="20447" spans="1:5">
      <c r="A20447" t="s">
        <v>36</v>
      </c>
      <c r="B20447">
        <v>2018</v>
      </c>
      <c r="C20447">
        <v>5</v>
      </c>
      <c r="D20447">
        <v>17</v>
      </c>
      <c r="E20447">
        <v>7755</v>
      </c>
    </row>
    <row r="20448" spans="1:5">
      <c r="A20448" t="s">
        <v>37</v>
      </c>
      <c r="B20448">
        <v>2018</v>
      </c>
      <c r="C20448">
        <v>5</v>
      </c>
      <c r="D20448">
        <v>8</v>
      </c>
      <c r="E20448">
        <v>3988</v>
      </c>
    </row>
    <row r="20449" spans="1:5">
      <c r="A20449" t="s">
        <v>38</v>
      </c>
      <c r="B20449">
        <v>2018</v>
      </c>
      <c r="C20449">
        <v>5</v>
      </c>
      <c r="D20449">
        <v>49</v>
      </c>
      <c r="E20449">
        <v>10310</v>
      </c>
    </row>
    <row r="20450" spans="1:5">
      <c r="A20450" t="s">
        <v>39</v>
      </c>
      <c r="B20450">
        <v>2018</v>
      </c>
      <c r="C20450">
        <v>5</v>
      </c>
      <c r="D20450">
        <v>36</v>
      </c>
      <c r="E20450">
        <v>19637</v>
      </c>
    </row>
    <row r="20451" spans="1:5">
      <c r="A20451" t="s">
        <v>40</v>
      </c>
      <c r="B20451">
        <v>2018</v>
      </c>
      <c r="C20451">
        <v>5</v>
      </c>
      <c r="D20451">
        <v>16</v>
      </c>
      <c r="E20451">
        <v>3352</v>
      </c>
    </row>
    <row r="20452" spans="1:5">
      <c r="A20452" t="s">
        <v>41</v>
      </c>
      <c r="B20452">
        <v>2018</v>
      </c>
      <c r="C20452">
        <v>5</v>
      </c>
      <c r="D20452">
        <v>43</v>
      </c>
      <c r="E20452">
        <v>29784</v>
      </c>
    </row>
    <row r="20453" spans="1:5">
      <c r="A20453" t="s">
        <v>42</v>
      </c>
      <c r="B20453">
        <v>2018</v>
      </c>
      <c r="C20453">
        <v>5</v>
      </c>
      <c r="D20453">
        <v>40</v>
      </c>
      <c r="E20453">
        <v>22303</v>
      </c>
    </row>
    <row r="20454" spans="1:5">
      <c r="A20454" t="s">
        <v>43</v>
      </c>
      <c r="B20454">
        <v>2018</v>
      </c>
      <c r="C20454">
        <v>5</v>
      </c>
      <c r="D20454">
        <v>53</v>
      </c>
      <c r="E20454">
        <v>15304</v>
      </c>
    </row>
    <row r="20455" spans="1:5">
      <c r="A20455" t="s">
        <v>44</v>
      </c>
      <c r="B20455">
        <v>2018</v>
      </c>
      <c r="C20455">
        <v>5</v>
      </c>
      <c r="D20455">
        <v>52</v>
      </c>
      <c r="E20455">
        <v>20879</v>
      </c>
    </row>
    <row r="20456" spans="1:5">
      <c r="A20456" t="s">
        <v>45</v>
      </c>
      <c r="B20456">
        <v>2018</v>
      </c>
      <c r="C20456">
        <v>5</v>
      </c>
      <c r="D20456">
        <v>9</v>
      </c>
      <c r="E20456">
        <v>1586</v>
      </c>
    </row>
    <row r="20457" spans="1:5">
      <c r="A20457" t="s">
        <v>46</v>
      </c>
      <c r="B20457">
        <v>2018</v>
      </c>
      <c r="C20457">
        <v>5</v>
      </c>
      <c r="D20457">
        <v>63</v>
      </c>
      <c r="E20457">
        <v>24033</v>
      </c>
    </row>
    <row r="20458" spans="1:5">
      <c r="A20458" t="s">
        <v>47</v>
      </c>
      <c r="B20458">
        <v>2018</v>
      </c>
      <c r="C20458">
        <v>5</v>
      </c>
      <c r="D20458">
        <v>25</v>
      </c>
      <c r="E20458">
        <v>10864</v>
      </c>
    </row>
    <row r="20459" spans="1:5">
      <c r="A20459" t="s">
        <v>48</v>
      </c>
      <c r="B20459">
        <v>2018</v>
      </c>
      <c r="C20459">
        <v>5</v>
      </c>
      <c r="D20459">
        <v>79</v>
      </c>
      <c r="E20459">
        <v>38216</v>
      </c>
    </row>
    <row r="20460" spans="1:5">
      <c r="A20460" t="s">
        <v>49</v>
      </c>
      <c r="B20460">
        <v>2018</v>
      </c>
      <c r="C20460">
        <v>5</v>
      </c>
      <c r="D20460">
        <v>147</v>
      </c>
      <c r="E20460">
        <v>62566</v>
      </c>
    </row>
    <row r="20461" spans="1:5">
      <c r="A20461" t="s">
        <v>50</v>
      </c>
      <c r="B20461">
        <v>2018</v>
      </c>
      <c r="C20461">
        <v>5</v>
      </c>
      <c r="D20461">
        <v>23</v>
      </c>
      <c r="E20461">
        <v>6428</v>
      </c>
    </row>
    <row r="20462" spans="1:5">
      <c r="A20462" t="s">
        <v>51</v>
      </c>
      <c r="B20462">
        <v>2018</v>
      </c>
      <c r="C20462">
        <v>5</v>
      </c>
      <c r="D20462">
        <v>15</v>
      </c>
      <c r="E20462">
        <v>7448</v>
      </c>
    </row>
    <row r="20463" spans="1:5">
      <c r="A20463" t="s">
        <v>52</v>
      </c>
      <c r="B20463">
        <v>2018</v>
      </c>
      <c r="C20463">
        <v>5</v>
      </c>
      <c r="D20463">
        <v>32</v>
      </c>
      <c r="E20463">
        <v>12053</v>
      </c>
    </row>
    <row r="20464" spans="1:5">
      <c r="A20464" t="s">
        <v>53</v>
      </c>
      <c r="B20464">
        <v>2018</v>
      </c>
      <c r="C20464">
        <v>5</v>
      </c>
      <c r="D20464">
        <v>56</v>
      </c>
      <c r="E20464">
        <v>10187</v>
      </c>
    </row>
    <row r="20465" spans="1:5">
      <c r="A20465" t="s">
        <v>54</v>
      </c>
      <c r="B20465">
        <v>2018</v>
      </c>
      <c r="C20465">
        <v>5</v>
      </c>
      <c r="D20465">
        <v>109</v>
      </c>
      <c r="E20465">
        <v>35856</v>
      </c>
    </row>
    <row r="20466" spans="1:5">
      <c r="A20466" t="s">
        <v>55</v>
      </c>
      <c r="B20466">
        <v>2018</v>
      </c>
      <c r="C20466">
        <v>5</v>
      </c>
      <c r="D20466">
        <v>37</v>
      </c>
      <c r="E20466">
        <v>13473</v>
      </c>
    </row>
    <row r="20467" spans="1:5">
      <c r="A20467" t="s">
        <v>56</v>
      </c>
      <c r="B20467">
        <v>2018</v>
      </c>
      <c r="C20467">
        <v>5</v>
      </c>
      <c r="D20467">
        <v>9</v>
      </c>
      <c r="E20467">
        <v>2395</v>
      </c>
    </row>
    <row r="20468" spans="1:5">
      <c r="A20468" t="s">
        <v>57</v>
      </c>
      <c r="B20468">
        <v>2018</v>
      </c>
      <c r="C20468">
        <v>5</v>
      </c>
      <c r="D20468">
        <v>131</v>
      </c>
      <c r="E20468">
        <v>102017</v>
      </c>
    </row>
    <row r="20469" spans="1:5">
      <c r="A20469" t="s">
        <v>58</v>
      </c>
      <c r="B20469">
        <v>2018</v>
      </c>
      <c r="C20469">
        <v>5</v>
      </c>
      <c r="D20469">
        <v>51</v>
      </c>
      <c r="E20469">
        <v>8256</v>
      </c>
    </row>
    <row r="20470" spans="1:5">
      <c r="A20470" t="s">
        <v>59</v>
      </c>
      <c r="B20470">
        <v>2018</v>
      </c>
      <c r="C20470">
        <v>5</v>
      </c>
      <c r="D20470">
        <v>36</v>
      </c>
      <c r="E20470">
        <v>10353</v>
      </c>
    </row>
    <row r="20471" spans="1:5">
      <c r="A20471" t="s">
        <v>60</v>
      </c>
      <c r="B20471">
        <v>2018</v>
      </c>
      <c r="C20471">
        <v>5</v>
      </c>
      <c r="D20471">
        <v>24</v>
      </c>
      <c r="E20471">
        <v>6830</v>
      </c>
    </row>
    <row r="20472" spans="1:5">
      <c r="A20472" t="s">
        <v>61</v>
      </c>
      <c r="B20472">
        <v>2018</v>
      </c>
      <c r="C20472">
        <v>5</v>
      </c>
      <c r="D20472">
        <v>18</v>
      </c>
      <c r="E20472">
        <v>4672</v>
      </c>
    </row>
    <row r="20473" spans="1:5">
      <c r="A20473" t="s">
        <v>64</v>
      </c>
      <c r="B20473">
        <v>2018</v>
      </c>
      <c r="C20473">
        <v>5</v>
      </c>
      <c r="D20473">
        <v>4</v>
      </c>
      <c r="E20473">
        <v>2417</v>
      </c>
    </row>
    <row r="20474" spans="1:5">
      <c r="A20474" t="s">
        <v>63</v>
      </c>
      <c r="B20474">
        <v>2018</v>
      </c>
      <c r="C20474">
        <v>5</v>
      </c>
      <c r="D20474">
        <v>3</v>
      </c>
      <c r="E20474">
        <v>792</v>
      </c>
    </row>
    <row r="20475" spans="1:5">
      <c r="A20475" t="s">
        <v>62</v>
      </c>
      <c r="B20475">
        <v>2018</v>
      </c>
      <c r="C20475">
        <v>5</v>
      </c>
      <c r="D20475">
        <v>74</v>
      </c>
      <c r="E20475">
        <v>117604</v>
      </c>
    </row>
    <row r="20476" spans="1:5">
      <c r="A20476" t="s">
        <v>6</v>
      </c>
      <c r="B20476">
        <v>2018</v>
      </c>
      <c r="C20476">
        <v>6</v>
      </c>
      <c r="D20476">
        <v>88</v>
      </c>
      <c r="E20476">
        <v>43148</v>
      </c>
    </row>
    <row r="20477" spans="1:5">
      <c r="A20477" t="s">
        <v>12</v>
      </c>
      <c r="B20477">
        <v>2018</v>
      </c>
      <c r="C20477">
        <v>6</v>
      </c>
      <c r="D20477">
        <v>17</v>
      </c>
      <c r="E20477">
        <v>5480</v>
      </c>
    </row>
    <row r="20478" spans="1:5">
      <c r="A20478" t="s">
        <v>13</v>
      </c>
      <c r="B20478">
        <v>2018</v>
      </c>
      <c r="C20478">
        <v>6</v>
      </c>
      <c r="D20478">
        <v>45</v>
      </c>
      <c r="E20478">
        <v>18992</v>
      </c>
    </row>
    <row r="20479" spans="1:5">
      <c r="A20479" t="s">
        <v>14</v>
      </c>
      <c r="B20479">
        <v>2018</v>
      </c>
      <c r="C20479">
        <v>6</v>
      </c>
      <c r="D20479">
        <v>16</v>
      </c>
      <c r="E20479">
        <v>5650</v>
      </c>
    </row>
    <row r="20480" spans="1:5">
      <c r="A20480" t="s">
        <v>15</v>
      </c>
      <c r="B20480">
        <v>2018</v>
      </c>
      <c r="C20480">
        <v>6</v>
      </c>
      <c r="D20480">
        <v>121</v>
      </c>
      <c r="E20480">
        <v>55407</v>
      </c>
    </row>
    <row r="20481" spans="1:5">
      <c r="A20481" t="s">
        <v>16</v>
      </c>
      <c r="B20481">
        <v>2018</v>
      </c>
      <c r="C20481">
        <v>6</v>
      </c>
      <c r="D20481">
        <v>42</v>
      </c>
      <c r="E20481">
        <v>27200</v>
      </c>
    </row>
    <row r="20482" spans="1:5">
      <c r="A20482" t="s">
        <v>17</v>
      </c>
      <c r="B20482">
        <v>2018</v>
      </c>
      <c r="C20482">
        <v>6</v>
      </c>
      <c r="D20482">
        <v>24</v>
      </c>
      <c r="E20482">
        <v>6468</v>
      </c>
    </row>
    <row r="20483" spans="1:5">
      <c r="A20483" t="s">
        <v>18</v>
      </c>
      <c r="B20483">
        <v>2018</v>
      </c>
      <c r="C20483">
        <v>6</v>
      </c>
      <c r="D20483">
        <v>12</v>
      </c>
      <c r="E20483">
        <v>2977</v>
      </c>
    </row>
    <row r="20484" spans="1:5">
      <c r="A20484" t="s">
        <v>19</v>
      </c>
      <c r="B20484">
        <v>2018</v>
      </c>
      <c r="C20484">
        <v>6</v>
      </c>
      <c r="D20484">
        <v>5</v>
      </c>
      <c r="E20484">
        <v>15273</v>
      </c>
    </row>
    <row r="20485" spans="1:5">
      <c r="A20485" t="s">
        <v>20</v>
      </c>
      <c r="B20485">
        <v>2018</v>
      </c>
      <c r="C20485">
        <v>6</v>
      </c>
      <c r="D20485">
        <v>0</v>
      </c>
      <c r="E20485">
        <v>0</v>
      </c>
    </row>
    <row r="20486" spans="1:5">
      <c r="A20486" t="s">
        <v>21</v>
      </c>
      <c r="B20486">
        <v>2018</v>
      </c>
      <c r="C20486">
        <v>6</v>
      </c>
      <c r="D20486">
        <v>50</v>
      </c>
      <c r="E20486">
        <v>59220</v>
      </c>
    </row>
    <row r="20487" spans="1:5">
      <c r="A20487" t="s">
        <v>22</v>
      </c>
      <c r="B20487">
        <v>2018</v>
      </c>
      <c r="C20487">
        <v>6</v>
      </c>
      <c r="D20487">
        <v>15</v>
      </c>
      <c r="E20487">
        <v>1392</v>
      </c>
    </row>
    <row r="20488" spans="1:5">
      <c r="A20488" t="s">
        <v>23</v>
      </c>
      <c r="B20488">
        <v>2018</v>
      </c>
      <c r="C20488">
        <v>6</v>
      </c>
      <c r="D20488">
        <v>8</v>
      </c>
      <c r="E20488">
        <v>1726</v>
      </c>
    </row>
    <row r="20489" spans="1:5">
      <c r="A20489" t="s">
        <v>24</v>
      </c>
      <c r="B20489">
        <v>2018</v>
      </c>
      <c r="C20489">
        <v>6</v>
      </c>
      <c r="D20489">
        <v>79</v>
      </c>
      <c r="E20489">
        <v>45691</v>
      </c>
    </row>
    <row r="20490" spans="1:5">
      <c r="A20490" t="s">
        <v>25</v>
      </c>
      <c r="B20490">
        <v>2018</v>
      </c>
      <c r="C20490">
        <v>6</v>
      </c>
      <c r="D20490">
        <v>23</v>
      </c>
      <c r="E20490">
        <v>5287</v>
      </c>
    </row>
    <row r="20491" spans="1:5">
      <c r="A20491" t="s">
        <v>26</v>
      </c>
      <c r="B20491">
        <v>2018</v>
      </c>
      <c r="C20491">
        <v>6</v>
      </c>
      <c r="D20491">
        <v>15</v>
      </c>
      <c r="E20491">
        <v>4340</v>
      </c>
    </row>
    <row r="20492" spans="1:5">
      <c r="A20492" t="s">
        <v>27</v>
      </c>
      <c r="B20492">
        <v>2018</v>
      </c>
      <c r="C20492">
        <v>6</v>
      </c>
      <c r="D20492">
        <v>28</v>
      </c>
      <c r="E20492">
        <v>7919</v>
      </c>
    </row>
    <row r="20493" spans="1:5">
      <c r="A20493" t="s">
        <v>28</v>
      </c>
      <c r="B20493">
        <v>2018</v>
      </c>
      <c r="C20493">
        <v>6</v>
      </c>
      <c r="D20493">
        <v>34</v>
      </c>
      <c r="E20493">
        <v>13047</v>
      </c>
    </row>
    <row r="20494" spans="1:5">
      <c r="A20494" t="s">
        <v>29</v>
      </c>
      <c r="B20494">
        <v>2018</v>
      </c>
      <c r="C20494">
        <v>6</v>
      </c>
      <c r="D20494">
        <v>90</v>
      </c>
      <c r="E20494">
        <v>56363</v>
      </c>
    </row>
    <row r="20495" spans="1:5">
      <c r="A20495" t="s">
        <v>30</v>
      </c>
      <c r="B20495">
        <v>2018</v>
      </c>
      <c r="C20495">
        <v>6</v>
      </c>
      <c r="D20495">
        <v>22</v>
      </c>
      <c r="E20495">
        <v>4716</v>
      </c>
    </row>
    <row r="20496" spans="1:5">
      <c r="A20496" t="s">
        <v>31</v>
      </c>
      <c r="B20496">
        <v>2018</v>
      </c>
      <c r="C20496">
        <v>6</v>
      </c>
      <c r="D20496">
        <v>27</v>
      </c>
      <c r="E20496">
        <v>8503</v>
      </c>
    </row>
    <row r="20497" spans="1:5">
      <c r="A20497" t="s">
        <v>32</v>
      </c>
      <c r="B20497">
        <v>2018</v>
      </c>
      <c r="C20497">
        <v>6</v>
      </c>
      <c r="D20497">
        <v>45</v>
      </c>
      <c r="E20497">
        <v>38157</v>
      </c>
    </row>
    <row r="20498" spans="1:5">
      <c r="A20498" t="s">
        <v>33</v>
      </c>
      <c r="B20498">
        <v>2018</v>
      </c>
      <c r="C20498">
        <v>6</v>
      </c>
      <c r="D20498">
        <v>88</v>
      </c>
      <c r="E20498">
        <v>26633</v>
      </c>
    </row>
    <row r="20499" spans="1:5">
      <c r="A20499" t="s">
        <v>34</v>
      </c>
      <c r="B20499">
        <v>2018</v>
      </c>
      <c r="C20499">
        <v>6</v>
      </c>
      <c r="D20499">
        <v>22</v>
      </c>
      <c r="E20499">
        <v>7038</v>
      </c>
    </row>
    <row r="20500" spans="1:5">
      <c r="A20500" t="s">
        <v>35</v>
      </c>
      <c r="B20500">
        <v>2018</v>
      </c>
      <c r="C20500">
        <v>6</v>
      </c>
      <c r="D20500">
        <v>49</v>
      </c>
      <c r="E20500">
        <v>21395</v>
      </c>
    </row>
    <row r="20501" spans="1:5">
      <c r="A20501" t="s">
        <v>36</v>
      </c>
      <c r="B20501">
        <v>2018</v>
      </c>
      <c r="C20501">
        <v>6</v>
      </c>
      <c r="D20501">
        <v>17</v>
      </c>
      <c r="E20501">
        <v>6429</v>
      </c>
    </row>
    <row r="20502" spans="1:5">
      <c r="A20502" t="s">
        <v>37</v>
      </c>
      <c r="B20502">
        <v>2018</v>
      </c>
      <c r="C20502">
        <v>6</v>
      </c>
      <c r="D20502">
        <v>8</v>
      </c>
      <c r="E20502">
        <v>3635</v>
      </c>
    </row>
    <row r="20503" spans="1:5">
      <c r="A20503" t="s">
        <v>38</v>
      </c>
      <c r="B20503">
        <v>2018</v>
      </c>
      <c r="C20503">
        <v>6</v>
      </c>
      <c r="D20503">
        <v>49</v>
      </c>
      <c r="E20503">
        <v>9611</v>
      </c>
    </row>
    <row r="20504" spans="1:5">
      <c r="A20504" t="s">
        <v>39</v>
      </c>
      <c r="B20504">
        <v>2018</v>
      </c>
      <c r="C20504">
        <v>6</v>
      </c>
      <c r="D20504">
        <v>35</v>
      </c>
      <c r="E20504">
        <v>19628</v>
      </c>
    </row>
    <row r="20505" spans="1:5">
      <c r="A20505" t="s">
        <v>40</v>
      </c>
      <c r="B20505">
        <v>2018</v>
      </c>
      <c r="C20505">
        <v>6</v>
      </c>
      <c r="D20505">
        <v>17</v>
      </c>
      <c r="E20505">
        <v>3365</v>
      </c>
    </row>
    <row r="20506" spans="1:5">
      <c r="A20506" t="s">
        <v>41</v>
      </c>
      <c r="B20506">
        <v>2018</v>
      </c>
      <c r="C20506">
        <v>6</v>
      </c>
      <c r="D20506">
        <v>43</v>
      </c>
      <c r="E20506">
        <v>30580</v>
      </c>
    </row>
    <row r="20507" spans="1:5">
      <c r="A20507" t="s">
        <v>42</v>
      </c>
      <c r="B20507">
        <v>2018</v>
      </c>
      <c r="C20507">
        <v>6</v>
      </c>
      <c r="D20507">
        <v>44</v>
      </c>
      <c r="E20507">
        <v>23772</v>
      </c>
    </row>
    <row r="20508" spans="1:5">
      <c r="A20508" t="s">
        <v>43</v>
      </c>
      <c r="B20508">
        <v>2018</v>
      </c>
      <c r="C20508">
        <v>6</v>
      </c>
      <c r="D20508">
        <v>55</v>
      </c>
      <c r="E20508">
        <v>15658</v>
      </c>
    </row>
    <row r="20509" spans="1:5">
      <c r="A20509" t="s">
        <v>44</v>
      </c>
      <c r="B20509">
        <v>2018</v>
      </c>
      <c r="C20509">
        <v>6</v>
      </c>
      <c r="D20509">
        <v>51</v>
      </c>
      <c r="E20509">
        <v>19470</v>
      </c>
    </row>
    <row r="20510" spans="1:5">
      <c r="A20510" t="s">
        <v>45</v>
      </c>
      <c r="B20510">
        <v>2018</v>
      </c>
      <c r="C20510">
        <v>6</v>
      </c>
      <c r="D20510">
        <v>8</v>
      </c>
      <c r="E20510">
        <v>1465</v>
      </c>
    </row>
    <row r="20511" spans="1:5">
      <c r="A20511" t="s">
        <v>46</v>
      </c>
      <c r="B20511">
        <v>2018</v>
      </c>
      <c r="C20511">
        <v>6</v>
      </c>
      <c r="D20511">
        <v>64</v>
      </c>
      <c r="E20511">
        <v>21388</v>
      </c>
    </row>
    <row r="20512" spans="1:5">
      <c r="A20512" t="s">
        <v>47</v>
      </c>
      <c r="B20512">
        <v>2018</v>
      </c>
      <c r="C20512">
        <v>6</v>
      </c>
      <c r="D20512">
        <v>24</v>
      </c>
      <c r="E20512">
        <v>9982</v>
      </c>
    </row>
    <row r="20513" spans="1:5">
      <c r="A20513" t="s">
        <v>48</v>
      </c>
      <c r="B20513">
        <v>2018</v>
      </c>
      <c r="C20513">
        <v>6</v>
      </c>
      <c r="D20513">
        <v>79</v>
      </c>
      <c r="E20513">
        <v>39005</v>
      </c>
    </row>
    <row r="20514" spans="1:5">
      <c r="A20514" t="s">
        <v>49</v>
      </c>
      <c r="B20514">
        <v>2018</v>
      </c>
      <c r="C20514">
        <v>6</v>
      </c>
      <c r="D20514">
        <v>149</v>
      </c>
      <c r="E20514">
        <v>63437</v>
      </c>
    </row>
    <row r="20515" spans="1:5">
      <c r="A20515" t="s">
        <v>50</v>
      </c>
      <c r="B20515">
        <v>2018</v>
      </c>
      <c r="C20515">
        <v>6</v>
      </c>
      <c r="D20515">
        <v>23</v>
      </c>
      <c r="E20515">
        <v>6487</v>
      </c>
    </row>
    <row r="20516" spans="1:5">
      <c r="A20516" t="s">
        <v>51</v>
      </c>
      <c r="B20516">
        <v>2018</v>
      </c>
      <c r="C20516">
        <v>6</v>
      </c>
      <c r="D20516">
        <v>15</v>
      </c>
      <c r="E20516">
        <v>7043</v>
      </c>
    </row>
    <row r="20517" spans="1:5">
      <c r="A20517" t="s">
        <v>52</v>
      </c>
      <c r="B20517">
        <v>2018</v>
      </c>
      <c r="C20517">
        <v>6</v>
      </c>
      <c r="D20517">
        <v>31</v>
      </c>
      <c r="E20517">
        <v>11362</v>
      </c>
    </row>
    <row r="20518" spans="1:5">
      <c r="A20518" t="s">
        <v>53</v>
      </c>
      <c r="B20518">
        <v>2018</v>
      </c>
      <c r="C20518">
        <v>6</v>
      </c>
      <c r="D20518">
        <v>53</v>
      </c>
      <c r="E20518">
        <v>9530</v>
      </c>
    </row>
    <row r="20519" spans="1:5">
      <c r="A20519" t="s">
        <v>54</v>
      </c>
      <c r="B20519">
        <v>2018</v>
      </c>
      <c r="C20519">
        <v>6</v>
      </c>
      <c r="D20519">
        <v>110</v>
      </c>
      <c r="E20519">
        <v>34484</v>
      </c>
    </row>
    <row r="20520" spans="1:5">
      <c r="A20520" t="s">
        <v>55</v>
      </c>
      <c r="B20520">
        <v>2018</v>
      </c>
      <c r="C20520">
        <v>6</v>
      </c>
      <c r="D20520">
        <v>44</v>
      </c>
      <c r="E20520">
        <v>24572</v>
      </c>
    </row>
    <row r="20521" spans="1:5">
      <c r="A20521" t="s">
        <v>56</v>
      </c>
      <c r="B20521">
        <v>2018</v>
      </c>
      <c r="C20521">
        <v>6</v>
      </c>
      <c r="D20521">
        <v>10</v>
      </c>
      <c r="E20521">
        <v>2852</v>
      </c>
    </row>
    <row r="20522" spans="1:5">
      <c r="A20522" t="s">
        <v>57</v>
      </c>
      <c r="B20522">
        <v>2018</v>
      </c>
      <c r="C20522">
        <v>6</v>
      </c>
      <c r="D20522">
        <v>131</v>
      </c>
      <c r="E20522">
        <v>104785</v>
      </c>
    </row>
    <row r="20523" spans="1:5">
      <c r="A20523" t="s">
        <v>58</v>
      </c>
      <c r="B20523">
        <v>2018</v>
      </c>
      <c r="C20523">
        <v>6</v>
      </c>
      <c r="D20523">
        <v>53</v>
      </c>
      <c r="E20523">
        <v>8770</v>
      </c>
    </row>
    <row r="20524" spans="1:5">
      <c r="A20524" t="s">
        <v>59</v>
      </c>
      <c r="B20524">
        <v>2018</v>
      </c>
      <c r="C20524">
        <v>6</v>
      </c>
      <c r="D20524">
        <v>39</v>
      </c>
      <c r="E20524">
        <v>12020</v>
      </c>
    </row>
    <row r="20525" spans="1:5">
      <c r="A20525" t="s">
        <v>60</v>
      </c>
      <c r="B20525">
        <v>2018</v>
      </c>
      <c r="C20525">
        <v>6</v>
      </c>
      <c r="D20525">
        <v>23</v>
      </c>
      <c r="E20525">
        <v>6275</v>
      </c>
    </row>
    <row r="20526" spans="1:5">
      <c r="A20526" t="s">
        <v>61</v>
      </c>
      <c r="B20526">
        <v>2018</v>
      </c>
      <c r="C20526">
        <v>6</v>
      </c>
      <c r="D20526">
        <v>19</v>
      </c>
      <c r="E20526">
        <v>4576</v>
      </c>
    </row>
    <row r="20527" spans="1:5">
      <c r="A20527" t="s">
        <v>64</v>
      </c>
      <c r="B20527">
        <v>2018</v>
      </c>
      <c r="C20527">
        <v>6</v>
      </c>
      <c r="D20527">
        <v>4</v>
      </c>
      <c r="E20527">
        <v>2392</v>
      </c>
    </row>
    <row r="20528" spans="1:5">
      <c r="A20528" t="s">
        <v>63</v>
      </c>
      <c r="B20528">
        <v>2018</v>
      </c>
      <c r="C20528">
        <v>6</v>
      </c>
      <c r="D20528">
        <v>3</v>
      </c>
      <c r="E20528">
        <v>871</v>
      </c>
    </row>
    <row r="20529" spans="1:5">
      <c r="A20529" t="s">
        <v>62</v>
      </c>
      <c r="B20529">
        <v>2018</v>
      </c>
      <c r="C20529">
        <v>6</v>
      </c>
      <c r="D20529">
        <v>73</v>
      </c>
      <c r="E20529">
        <v>120546</v>
      </c>
    </row>
    <row r="20530" spans="1:5">
      <c r="A20530" t="s">
        <v>6</v>
      </c>
      <c r="B20530">
        <v>2018</v>
      </c>
      <c r="C20530">
        <v>7</v>
      </c>
      <c r="D20530">
        <v>87</v>
      </c>
      <c r="E20530">
        <v>43886</v>
      </c>
    </row>
    <row r="20531" spans="1:5">
      <c r="A20531" t="s">
        <v>12</v>
      </c>
      <c r="B20531">
        <v>2018</v>
      </c>
      <c r="C20531">
        <v>7</v>
      </c>
      <c r="D20531">
        <v>17</v>
      </c>
      <c r="E20531">
        <v>5506</v>
      </c>
    </row>
    <row r="20532" spans="1:5">
      <c r="A20532" t="s">
        <v>13</v>
      </c>
      <c r="B20532">
        <v>2018</v>
      </c>
      <c r="C20532">
        <v>7</v>
      </c>
      <c r="D20532">
        <v>46</v>
      </c>
      <c r="E20532">
        <v>18327</v>
      </c>
    </row>
    <row r="20533" spans="1:5">
      <c r="A20533" t="s">
        <v>14</v>
      </c>
      <c r="B20533">
        <v>2018</v>
      </c>
      <c r="C20533">
        <v>7</v>
      </c>
      <c r="D20533">
        <v>14</v>
      </c>
      <c r="E20533">
        <v>5479</v>
      </c>
    </row>
    <row r="20534" spans="1:5">
      <c r="A20534" t="s">
        <v>15</v>
      </c>
      <c r="B20534">
        <v>2018</v>
      </c>
      <c r="C20534">
        <v>7</v>
      </c>
      <c r="D20534">
        <v>112</v>
      </c>
      <c r="E20534">
        <v>50592</v>
      </c>
    </row>
    <row r="20535" spans="1:5">
      <c r="A20535" t="s">
        <v>16</v>
      </c>
      <c r="B20535">
        <v>2018</v>
      </c>
      <c r="C20535">
        <v>7</v>
      </c>
      <c r="D20535">
        <v>41</v>
      </c>
      <c r="E20535">
        <v>25441</v>
      </c>
    </row>
    <row r="20536" spans="1:5">
      <c r="A20536" t="s">
        <v>17</v>
      </c>
      <c r="B20536">
        <v>2018</v>
      </c>
      <c r="C20536">
        <v>7</v>
      </c>
      <c r="D20536">
        <v>24</v>
      </c>
      <c r="E20536">
        <v>6216</v>
      </c>
    </row>
    <row r="20537" spans="1:5">
      <c r="A20537" t="s">
        <v>18</v>
      </c>
      <c r="B20537">
        <v>2018</v>
      </c>
      <c r="C20537">
        <v>7</v>
      </c>
      <c r="D20537">
        <v>12</v>
      </c>
      <c r="E20537">
        <v>3040</v>
      </c>
    </row>
    <row r="20538" spans="1:5">
      <c r="A20538" t="s">
        <v>19</v>
      </c>
      <c r="B20538">
        <v>2018</v>
      </c>
      <c r="C20538">
        <v>7</v>
      </c>
      <c r="D20538">
        <v>5</v>
      </c>
      <c r="E20538">
        <v>14906</v>
      </c>
    </row>
    <row r="20539" spans="1:5">
      <c r="A20539" t="s">
        <v>20</v>
      </c>
      <c r="B20539">
        <v>2018</v>
      </c>
      <c r="C20539">
        <v>7</v>
      </c>
      <c r="D20539">
        <v>0</v>
      </c>
      <c r="E20539">
        <v>0</v>
      </c>
    </row>
    <row r="20540" spans="1:5">
      <c r="A20540" t="s">
        <v>21</v>
      </c>
      <c r="B20540">
        <v>2018</v>
      </c>
      <c r="C20540">
        <v>7</v>
      </c>
      <c r="D20540">
        <v>49</v>
      </c>
      <c r="E20540">
        <v>55082</v>
      </c>
    </row>
    <row r="20541" spans="1:5">
      <c r="A20541" t="s">
        <v>22</v>
      </c>
      <c r="B20541">
        <v>2018</v>
      </c>
      <c r="C20541">
        <v>7</v>
      </c>
      <c r="D20541">
        <v>15</v>
      </c>
      <c r="E20541">
        <v>1375</v>
      </c>
    </row>
    <row r="20542" spans="1:5">
      <c r="A20542" t="s">
        <v>23</v>
      </c>
      <c r="B20542">
        <v>2018</v>
      </c>
      <c r="C20542">
        <v>7</v>
      </c>
      <c r="D20542">
        <v>8</v>
      </c>
      <c r="E20542">
        <v>1731</v>
      </c>
    </row>
    <row r="20543" spans="1:5">
      <c r="A20543" t="s">
        <v>24</v>
      </c>
      <c r="B20543">
        <v>2018</v>
      </c>
      <c r="C20543">
        <v>7</v>
      </c>
      <c r="D20543">
        <v>79</v>
      </c>
      <c r="E20543">
        <v>48859</v>
      </c>
    </row>
    <row r="20544" spans="1:5">
      <c r="A20544" t="s">
        <v>25</v>
      </c>
      <c r="B20544">
        <v>2018</v>
      </c>
      <c r="C20544">
        <v>7</v>
      </c>
      <c r="D20544">
        <v>23</v>
      </c>
      <c r="E20544">
        <v>5526</v>
      </c>
    </row>
    <row r="20545" spans="1:5">
      <c r="A20545" t="s">
        <v>26</v>
      </c>
      <c r="B20545">
        <v>2018</v>
      </c>
      <c r="C20545">
        <v>7</v>
      </c>
      <c r="D20545">
        <v>13</v>
      </c>
      <c r="E20545">
        <v>3704</v>
      </c>
    </row>
    <row r="20546" spans="1:5">
      <c r="A20546" t="s">
        <v>27</v>
      </c>
      <c r="B20546">
        <v>2018</v>
      </c>
      <c r="C20546">
        <v>7</v>
      </c>
      <c r="D20546">
        <v>27</v>
      </c>
      <c r="E20546">
        <v>7754</v>
      </c>
    </row>
    <row r="20547" spans="1:5">
      <c r="A20547" t="s">
        <v>28</v>
      </c>
      <c r="B20547">
        <v>2018</v>
      </c>
      <c r="C20547">
        <v>7</v>
      </c>
      <c r="D20547">
        <v>32</v>
      </c>
      <c r="E20547">
        <v>13189</v>
      </c>
    </row>
    <row r="20548" spans="1:5">
      <c r="A20548" t="s">
        <v>29</v>
      </c>
      <c r="B20548">
        <v>2018</v>
      </c>
      <c r="C20548">
        <v>7</v>
      </c>
      <c r="D20548">
        <v>92</v>
      </c>
      <c r="E20548">
        <v>54654</v>
      </c>
    </row>
    <row r="20549" spans="1:5">
      <c r="A20549" t="s">
        <v>30</v>
      </c>
      <c r="B20549">
        <v>2018</v>
      </c>
      <c r="C20549">
        <v>7</v>
      </c>
      <c r="D20549">
        <v>22</v>
      </c>
      <c r="E20549">
        <v>5056</v>
      </c>
    </row>
    <row r="20550" spans="1:5">
      <c r="A20550" t="s">
        <v>31</v>
      </c>
      <c r="B20550">
        <v>2018</v>
      </c>
      <c r="C20550">
        <v>7</v>
      </c>
      <c r="D20550">
        <v>27</v>
      </c>
      <c r="E20550">
        <v>8058</v>
      </c>
    </row>
    <row r="20551" spans="1:5">
      <c r="A20551" t="s">
        <v>32</v>
      </c>
      <c r="B20551">
        <v>2018</v>
      </c>
      <c r="C20551">
        <v>7</v>
      </c>
      <c r="D20551">
        <v>42</v>
      </c>
      <c r="E20551">
        <v>39181</v>
      </c>
    </row>
    <row r="20552" spans="1:5">
      <c r="A20552" t="s">
        <v>33</v>
      </c>
      <c r="B20552">
        <v>2018</v>
      </c>
      <c r="C20552">
        <v>7</v>
      </c>
      <c r="D20552">
        <v>83</v>
      </c>
      <c r="E20552">
        <v>25698</v>
      </c>
    </row>
    <row r="20553" spans="1:5">
      <c r="A20553" t="s">
        <v>34</v>
      </c>
      <c r="B20553">
        <v>2018</v>
      </c>
      <c r="C20553">
        <v>7</v>
      </c>
      <c r="D20553">
        <v>23</v>
      </c>
      <c r="E20553">
        <v>7788</v>
      </c>
    </row>
    <row r="20554" spans="1:5">
      <c r="A20554" t="s">
        <v>35</v>
      </c>
      <c r="B20554">
        <v>2018</v>
      </c>
      <c r="C20554">
        <v>7</v>
      </c>
      <c r="D20554">
        <v>46</v>
      </c>
      <c r="E20554">
        <v>19313</v>
      </c>
    </row>
    <row r="20555" spans="1:5">
      <c r="A20555" t="s">
        <v>36</v>
      </c>
      <c r="B20555">
        <v>2018</v>
      </c>
      <c r="C20555">
        <v>7</v>
      </c>
      <c r="D20555">
        <v>18</v>
      </c>
      <c r="E20555">
        <v>7683</v>
      </c>
    </row>
    <row r="20556" spans="1:5">
      <c r="A20556" t="s">
        <v>37</v>
      </c>
      <c r="B20556">
        <v>2018</v>
      </c>
      <c r="C20556">
        <v>7</v>
      </c>
      <c r="D20556">
        <v>8</v>
      </c>
      <c r="E20556">
        <v>3590</v>
      </c>
    </row>
    <row r="20557" spans="1:5">
      <c r="A20557" t="s">
        <v>38</v>
      </c>
      <c r="B20557">
        <v>2018</v>
      </c>
      <c r="C20557">
        <v>7</v>
      </c>
      <c r="D20557">
        <v>49</v>
      </c>
      <c r="E20557">
        <v>10207</v>
      </c>
    </row>
    <row r="20558" spans="1:5">
      <c r="A20558" t="s">
        <v>39</v>
      </c>
      <c r="B20558">
        <v>2018</v>
      </c>
      <c r="C20558">
        <v>7</v>
      </c>
      <c r="D20558">
        <v>36</v>
      </c>
      <c r="E20558">
        <v>18826</v>
      </c>
    </row>
    <row r="20559" spans="1:5">
      <c r="A20559" t="s">
        <v>40</v>
      </c>
      <c r="B20559">
        <v>2018</v>
      </c>
      <c r="C20559">
        <v>7</v>
      </c>
      <c r="D20559">
        <v>17</v>
      </c>
      <c r="E20559">
        <v>3428</v>
      </c>
    </row>
    <row r="20560" spans="1:5">
      <c r="A20560" t="s">
        <v>41</v>
      </c>
      <c r="B20560">
        <v>2018</v>
      </c>
      <c r="C20560">
        <v>7</v>
      </c>
      <c r="D20560">
        <v>43</v>
      </c>
      <c r="E20560">
        <v>30406</v>
      </c>
    </row>
    <row r="20561" spans="1:5">
      <c r="A20561" t="s">
        <v>42</v>
      </c>
      <c r="B20561">
        <v>2018</v>
      </c>
      <c r="C20561">
        <v>7</v>
      </c>
      <c r="D20561">
        <v>44</v>
      </c>
      <c r="E20561">
        <v>21222</v>
      </c>
    </row>
    <row r="20562" spans="1:5">
      <c r="A20562" t="s">
        <v>43</v>
      </c>
      <c r="B20562">
        <v>2018</v>
      </c>
      <c r="C20562">
        <v>7</v>
      </c>
      <c r="D20562">
        <v>55</v>
      </c>
      <c r="E20562">
        <v>15412</v>
      </c>
    </row>
    <row r="20563" spans="1:5">
      <c r="A20563" t="s">
        <v>44</v>
      </c>
      <c r="B20563">
        <v>2018</v>
      </c>
      <c r="C20563">
        <v>7</v>
      </c>
      <c r="D20563">
        <v>51</v>
      </c>
      <c r="E20563">
        <v>18240</v>
      </c>
    </row>
    <row r="20564" spans="1:5">
      <c r="A20564" t="s">
        <v>45</v>
      </c>
      <c r="B20564">
        <v>2018</v>
      </c>
      <c r="C20564">
        <v>7</v>
      </c>
      <c r="D20564">
        <v>8</v>
      </c>
      <c r="E20564">
        <v>1460</v>
      </c>
    </row>
    <row r="20565" spans="1:5">
      <c r="A20565" t="s">
        <v>46</v>
      </c>
      <c r="B20565">
        <v>2018</v>
      </c>
      <c r="C20565">
        <v>7</v>
      </c>
      <c r="D20565">
        <v>63</v>
      </c>
      <c r="E20565">
        <v>22335</v>
      </c>
    </row>
    <row r="20566" spans="1:5">
      <c r="A20566" t="s">
        <v>47</v>
      </c>
      <c r="B20566">
        <v>2018</v>
      </c>
      <c r="C20566">
        <v>7</v>
      </c>
      <c r="D20566">
        <v>20</v>
      </c>
      <c r="E20566">
        <v>9149</v>
      </c>
    </row>
    <row r="20567" spans="1:5">
      <c r="A20567" t="s">
        <v>48</v>
      </c>
      <c r="B20567">
        <v>2018</v>
      </c>
      <c r="C20567">
        <v>7</v>
      </c>
      <c r="D20567">
        <v>78</v>
      </c>
      <c r="E20567">
        <v>38458</v>
      </c>
    </row>
    <row r="20568" spans="1:5">
      <c r="A20568" t="s">
        <v>49</v>
      </c>
      <c r="B20568">
        <v>2018</v>
      </c>
      <c r="C20568">
        <v>7</v>
      </c>
      <c r="D20568">
        <v>143</v>
      </c>
      <c r="E20568">
        <v>64014</v>
      </c>
    </row>
    <row r="20569" spans="1:5">
      <c r="A20569" t="s">
        <v>50</v>
      </c>
      <c r="B20569">
        <v>2018</v>
      </c>
      <c r="C20569">
        <v>7</v>
      </c>
      <c r="D20569">
        <v>23</v>
      </c>
      <c r="E20569">
        <v>6334</v>
      </c>
    </row>
    <row r="20570" spans="1:5">
      <c r="A20570" t="s">
        <v>51</v>
      </c>
      <c r="B20570">
        <v>2018</v>
      </c>
      <c r="C20570">
        <v>7</v>
      </c>
      <c r="D20570">
        <v>15</v>
      </c>
      <c r="E20570">
        <v>6043</v>
      </c>
    </row>
    <row r="20571" spans="1:5">
      <c r="A20571" t="s">
        <v>52</v>
      </c>
      <c r="B20571">
        <v>2018</v>
      </c>
      <c r="C20571">
        <v>7</v>
      </c>
      <c r="D20571">
        <v>32</v>
      </c>
      <c r="E20571">
        <v>12635</v>
      </c>
    </row>
    <row r="20572" spans="1:5">
      <c r="A20572" t="s">
        <v>53</v>
      </c>
      <c r="B20572">
        <v>2018</v>
      </c>
      <c r="C20572">
        <v>7</v>
      </c>
      <c r="D20572">
        <v>53</v>
      </c>
      <c r="E20572">
        <v>9435</v>
      </c>
    </row>
    <row r="20573" spans="1:5">
      <c r="A20573" t="s">
        <v>54</v>
      </c>
      <c r="B20573">
        <v>2018</v>
      </c>
      <c r="C20573">
        <v>7</v>
      </c>
      <c r="D20573">
        <v>109</v>
      </c>
      <c r="E20573">
        <v>32878</v>
      </c>
    </row>
    <row r="20574" spans="1:5">
      <c r="A20574" t="s">
        <v>55</v>
      </c>
      <c r="B20574">
        <v>2018</v>
      </c>
      <c r="C20574">
        <v>7</v>
      </c>
      <c r="D20574">
        <v>47</v>
      </c>
      <c r="E20574">
        <v>46182</v>
      </c>
    </row>
    <row r="20575" spans="1:5">
      <c r="A20575" t="s">
        <v>56</v>
      </c>
      <c r="B20575">
        <v>2018</v>
      </c>
      <c r="C20575">
        <v>7</v>
      </c>
      <c r="D20575">
        <v>10</v>
      </c>
      <c r="E20575">
        <v>3082</v>
      </c>
    </row>
    <row r="20576" spans="1:5">
      <c r="A20576" t="s">
        <v>57</v>
      </c>
      <c r="B20576">
        <v>2018</v>
      </c>
      <c r="C20576">
        <v>7</v>
      </c>
      <c r="D20576">
        <v>131</v>
      </c>
      <c r="E20576">
        <v>104262</v>
      </c>
    </row>
    <row r="20577" spans="1:5">
      <c r="A20577" t="s">
        <v>58</v>
      </c>
      <c r="B20577">
        <v>2018</v>
      </c>
      <c r="C20577">
        <v>7</v>
      </c>
      <c r="D20577">
        <v>53</v>
      </c>
      <c r="E20577">
        <v>8462</v>
      </c>
    </row>
    <row r="20578" spans="1:5">
      <c r="A20578" t="s">
        <v>59</v>
      </c>
      <c r="B20578">
        <v>2018</v>
      </c>
      <c r="C20578">
        <v>7</v>
      </c>
      <c r="D20578">
        <v>36</v>
      </c>
      <c r="E20578">
        <v>11582</v>
      </c>
    </row>
    <row r="20579" spans="1:5">
      <c r="A20579" t="s">
        <v>60</v>
      </c>
      <c r="B20579">
        <v>2018</v>
      </c>
      <c r="C20579">
        <v>7</v>
      </c>
      <c r="D20579">
        <v>24</v>
      </c>
      <c r="E20579">
        <v>6795</v>
      </c>
    </row>
    <row r="20580" spans="1:5">
      <c r="A20580" t="s">
        <v>61</v>
      </c>
      <c r="B20580">
        <v>2018</v>
      </c>
      <c r="C20580">
        <v>7</v>
      </c>
      <c r="D20580">
        <v>17</v>
      </c>
      <c r="E20580">
        <v>4291</v>
      </c>
    </row>
    <row r="20581" spans="1:5">
      <c r="A20581" t="s">
        <v>64</v>
      </c>
      <c r="B20581">
        <v>2018</v>
      </c>
      <c r="C20581">
        <v>7</v>
      </c>
      <c r="D20581">
        <v>4</v>
      </c>
      <c r="E20581">
        <v>2214</v>
      </c>
    </row>
    <row r="20582" spans="1:5">
      <c r="A20582" t="s">
        <v>63</v>
      </c>
      <c r="B20582">
        <v>2018</v>
      </c>
      <c r="C20582">
        <v>7</v>
      </c>
      <c r="D20582">
        <v>3</v>
      </c>
      <c r="E20582">
        <v>828</v>
      </c>
    </row>
    <row r="20583" spans="1:5">
      <c r="A20583" t="s">
        <v>62</v>
      </c>
      <c r="B20583">
        <v>2018</v>
      </c>
      <c r="C20583">
        <v>7</v>
      </c>
      <c r="D20583">
        <v>40</v>
      </c>
      <c r="E20583">
        <v>107386</v>
      </c>
    </row>
    <row r="20584" spans="1:5">
      <c r="A20584" t="s">
        <v>6</v>
      </c>
      <c r="B20584">
        <v>2018</v>
      </c>
      <c r="C20584">
        <v>8</v>
      </c>
      <c r="D20584">
        <v>89</v>
      </c>
      <c r="E20584">
        <v>38411</v>
      </c>
    </row>
    <row r="20585" spans="1:5">
      <c r="A20585" t="s">
        <v>12</v>
      </c>
      <c r="B20585">
        <v>2018</v>
      </c>
      <c r="C20585">
        <v>8</v>
      </c>
      <c r="D20585">
        <v>17</v>
      </c>
      <c r="E20585">
        <v>5475</v>
      </c>
    </row>
    <row r="20586" spans="1:5">
      <c r="A20586" t="s">
        <v>13</v>
      </c>
      <c r="B20586">
        <v>2018</v>
      </c>
      <c r="C20586">
        <v>8</v>
      </c>
      <c r="D20586">
        <v>46</v>
      </c>
      <c r="E20586">
        <v>17247</v>
      </c>
    </row>
    <row r="20587" spans="1:5">
      <c r="A20587" t="s">
        <v>14</v>
      </c>
      <c r="B20587">
        <v>2018</v>
      </c>
      <c r="C20587">
        <v>8</v>
      </c>
      <c r="D20587">
        <v>17</v>
      </c>
      <c r="E20587">
        <v>5297</v>
      </c>
    </row>
    <row r="20588" spans="1:5">
      <c r="A20588" t="s">
        <v>15</v>
      </c>
      <c r="B20588">
        <v>2018</v>
      </c>
      <c r="C20588">
        <v>8</v>
      </c>
      <c r="D20588">
        <v>119</v>
      </c>
      <c r="E20588">
        <v>46112</v>
      </c>
    </row>
    <row r="20589" spans="1:5">
      <c r="A20589" t="s">
        <v>16</v>
      </c>
      <c r="B20589">
        <v>2018</v>
      </c>
      <c r="C20589">
        <v>8</v>
      </c>
      <c r="D20589">
        <v>41</v>
      </c>
      <c r="E20589">
        <v>24694</v>
      </c>
    </row>
    <row r="20590" spans="1:5">
      <c r="A20590" t="s">
        <v>17</v>
      </c>
      <c r="B20590">
        <v>2018</v>
      </c>
      <c r="C20590">
        <v>8</v>
      </c>
      <c r="D20590">
        <v>23</v>
      </c>
      <c r="E20590">
        <v>5639</v>
      </c>
    </row>
    <row r="20591" spans="1:5">
      <c r="A20591" t="s">
        <v>18</v>
      </c>
      <c r="B20591">
        <v>2018</v>
      </c>
      <c r="C20591">
        <v>8</v>
      </c>
      <c r="D20591">
        <v>12</v>
      </c>
      <c r="E20591">
        <v>2964</v>
      </c>
    </row>
    <row r="20592" spans="1:5">
      <c r="A20592" t="s">
        <v>19</v>
      </c>
      <c r="B20592">
        <v>2018</v>
      </c>
      <c r="C20592">
        <v>8</v>
      </c>
      <c r="D20592">
        <v>5</v>
      </c>
      <c r="E20592">
        <v>12832</v>
      </c>
    </row>
    <row r="20593" spans="1:5">
      <c r="A20593" t="s">
        <v>20</v>
      </c>
      <c r="B20593">
        <v>2018</v>
      </c>
      <c r="C20593">
        <v>8</v>
      </c>
      <c r="D20593">
        <v>0</v>
      </c>
      <c r="E20593">
        <v>0</v>
      </c>
    </row>
    <row r="20594" spans="1:5">
      <c r="A20594" t="s">
        <v>21</v>
      </c>
      <c r="B20594">
        <v>2018</v>
      </c>
      <c r="C20594">
        <v>8</v>
      </c>
      <c r="D20594">
        <v>51</v>
      </c>
      <c r="E20594">
        <v>49605</v>
      </c>
    </row>
    <row r="20595" spans="1:5">
      <c r="A20595" t="s">
        <v>22</v>
      </c>
      <c r="B20595">
        <v>2018</v>
      </c>
      <c r="C20595">
        <v>8</v>
      </c>
      <c r="D20595">
        <v>14</v>
      </c>
      <c r="E20595">
        <v>985</v>
      </c>
    </row>
    <row r="20596" spans="1:5">
      <c r="A20596" t="s">
        <v>23</v>
      </c>
      <c r="B20596">
        <v>2018</v>
      </c>
      <c r="C20596">
        <v>8</v>
      </c>
      <c r="D20596">
        <v>7</v>
      </c>
      <c r="E20596">
        <v>1493</v>
      </c>
    </row>
    <row r="20597" spans="1:5">
      <c r="A20597" t="s">
        <v>24</v>
      </c>
      <c r="B20597">
        <v>2018</v>
      </c>
      <c r="C20597">
        <v>8</v>
      </c>
      <c r="D20597">
        <v>80</v>
      </c>
      <c r="E20597">
        <v>46933</v>
      </c>
    </row>
    <row r="20598" spans="1:5">
      <c r="A20598" t="s">
        <v>25</v>
      </c>
      <c r="B20598">
        <v>2018</v>
      </c>
      <c r="C20598">
        <v>8</v>
      </c>
      <c r="D20598">
        <v>22</v>
      </c>
      <c r="E20598">
        <v>4067</v>
      </c>
    </row>
    <row r="20599" spans="1:5">
      <c r="A20599" t="s">
        <v>26</v>
      </c>
      <c r="B20599">
        <v>2018</v>
      </c>
      <c r="C20599">
        <v>8</v>
      </c>
      <c r="D20599">
        <v>14</v>
      </c>
      <c r="E20599">
        <v>4439</v>
      </c>
    </row>
    <row r="20600" spans="1:5">
      <c r="A20600" t="s">
        <v>27</v>
      </c>
      <c r="B20600">
        <v>2018</v>
      </c>
      <c r="C20600">
        <v>8</v>
      </c>
      <c r="D20600">
        <v>26</v>
      </c>
      <c r="E20600">
        <v>6755</v>
      </c>
    </row>
    <row r="20601" spans="1:5">
      <c r="A20601" t="s">
        <v>28</v>
      </c>
      <c r="B20601">
        <v>2018</v>
      </c>
      <c r="C20601">
        <v>8</v>
      </c>
      <c r="D20601">
        <v>31</v>
      </c>
      <c r="E20601">
        <v>9663</v>
      </c>
    </row>
    <row r="20602" spans="1:5">
      <c r="A20602" t="s">
        <v>29</v>
      </c>
      <c r="B20602">
        <v>2018</v>
      </c>
      <c r="C20602">
        <v>8</v>
      </c>
      <c r="D20602">
        <v>91</v>
      </c>
      <c r="E20602">
        <v>52658</v>
      </c>
    </row>
    <row r="20603" spans="1:5">
      <c r="A20603" t="s">
        <v>30</v>
      </c>
      <c r="B20603">
        <v>2018</v>
      </c>
      <c r="C20603">
        <v>8</v>
      </c>
      <c r="D20603">
        <v>22</v>
      </c>
      <c r="E20603">
        <v>4374</v>
      </c>
    </row>
    <row r="20604" spans="1:5">
      <c r="A20604" t="s">
        <v>31</v>
      </c>
      <c r="B20604">
        <v>2018</v>
      </c>
      <c r="C20604">
        <v>8</v>
      </c>
      <c r="D20604">
        <v>28</v>
      </c>
      <c r="E20604">
        <v>8903</v>
      </c>
    </row>
    <row r="20605" spans="1:5">
      <c r="A20605" t="s">
        <v>32</v>
      </c>
      <c r="B20605">
        <v>2018</v>
      </c>
      <c r="C20605">
        <v>8</v>
      </c>
      <c r="D20605">
        <v>45</v>
      </c>
      <c r="E20605">
        <v>33203</v>
      </c>
    </row>
    <row r="20606" spans="1:5">
      <c r="A20606" t="s">
        <v>33</v>
      </c>
      <c r="B20606">
        <v>2018</v>
      </c>
      <c r="C20606">
        <v>8</v>
      </c>
      <c r="D20606">
        <v>85</v>
      </c>
      <c r="E20606">
        <v>25751</v>
      </c>
    </row>
    <row r="20607" spans="1:5">
      <c r="A20607" t="s">
        <v>34</v>
      </c>
      <c r="B20607">
        <v>2018</v>
      </c>
      <c r="C20607">
        <v>8</v>
      </c>
      <c r="D20607">
        <v>21</v>
      </c>
      <c r="E20607">
        <v>6606</v>
      </c>
    </row>
    <row r="20608" spans="1:5">
      <c r="A20608" t="s">
        <v>35</v>
      </c>
      <c r="B20608">
        <v>2018</v>
      </c>
      <c r="C20608">
        <v>8</v>
      </c>
      <c r="D20608">
        <v>46</v>
      </c>
      <c r="E20608">
        <v>18815</v>
      </c>
    </row>
    <row r="20609" spans="1:5">
      <c r="A20609" t="s">
        <v>36</v>
      </c>
      <c r="B20609">
        <v>2018</v>
      </c>
      <c r="C20609">
        <v>8</v>
      </c>
      <c r="D20609">
        <v>17</v>
      </c>
      <c r="E20609">
        <v>6802</v>
      </c>
    </row>
    <row r="20610" spans="1:5">
      <c r="A20610" t="s">
        <v>37</v>
      </c>
      <c r="B20610">
        <v>2018</v>
      </c>
      <c r="C20610">
        <v>8</v>
      </c>
      <c r="D20610">
        <v>8</v>
      </c>
      <c r="E20610">
        <v>3201</v>
      </c>
    </row>
    <row r="20611" spans="1:5">
      <c r="A20611" t="s">
        <v>38</v>
      </c>
      <c r="B20611">
        <v>2018</v>
      </c>
      <c r="C20611">
        <v>8</v>
      </c>
      <c r="D20611">
        <v>49</v>
      </c>
      <c r="E20611">
        <v>9746</v>
      </c>
    </row>
    <row r="20612" spans="1:5">
      <c r="A20612" t="s">
        <v>39</v>
      </c>
      <c r="B20612">
        <v>2018</v>
      </c>
      <c r="C20612">
        <v>8</v>
      </c>
      <c r="D20612">
        <v>36</v>
      </c>
      <c r="E20612">
        <v>18185</v>
      </c>
    </row>
    <row r="20613" spans="1:5">
      <c r="A20613" t="s">
        <v>40</v>
      </c>
      <c r="B20613">
        <v>2018</v>
      </c>
      <c r="C20613">
        <v>8</v>
      </c>
      <c r="D20613">
        <v>17</v>
      </c>
      <c r="E20613">
        <v>3284</v>
      </c>
    </row>
    <row r="20614" spans="1:5">
      <c r="A20614" t="s">
        <v>41</v>
      </c>
      <c r="B20614">
        <v>2018</v>
      </c>
      <c r="C20614">
        <v>8</v>
      </c>
      <c r="D20614">
        <v>43</v>
      </c>
      <c r="E20614">
        <v>26808</v>
      </c>
    </row>
    <row r="20615" spans="1:5">
      <c r="A20615" t="s">
        <v>42</v>
      </c>
      <c r="B20615">
        <v>2018</v>
      </c>
      <c r="C20615">
        <v>8</v>
      </c>
      <c r="D20615">
        <v>44</v>
      </c>
      <c r="E20615">
        <v>18943</v>
      </c>
    </row>
    <row r="20616" spans="1:5">
      <c r="A20616" t="s">
        <v>43</v>
      </c>
      <c r="B20616">
        <v>2018</v>
      </c>
      <c r="C20616">
        <v>8</v>
      </c>
      <c r="D20616">
        <v>55</v>
      </c>
      <c r="E20616">
        <v>12540</v>
      </c>
    </row>
    <row r="20617" spans="1:5">
      <c r="A20617" t="s">
        <v>44</v>
      </c>
      <c r="B20617">
        <v>2018</v>
      </c>
      <c r="C20617">
        <v>8</v>
      </c>
      <c r="D20617">
        <v>46</v>
      </c>
      <c r="E20617">
        <v>16096</v>
      </c>
    </row>
    <row r="20618" spans="1:5">
      <c r="A20618" t="s">
        <v>45</v>
      </c>
      <c r="B20618">
        <v>2018</v>
      </c>
      <c r="C20618">
        <v>8</v>
      </c>
      <c r="D20618">
        <v>8</v>
      </c>
      <c r="E20618">
        <v>1562</v>
      </c>
    </row>
    <row r="20619" spans="1:5">
      <c r="A20619" t="s">
        <v>46</v>
      </c>
      <c r="B20619">
        <v>2018</v>
      </c>
      <c r="C20619">
        <v>8</v>
      </c>
      <c r="D20619">
        <v>66</v>
      </c>
      <c r="E20619">
        <v>21550</v>
      </c>
    </row>
    <row r="20620" spans="1:5">
      <c r="A20620" t="s">
        <v>47</v>
      </c>
      <c r="B20620">
        <v>2018</v>
      </c>
      <c r="C20620">
        <v>8</v>
      </c>
      <c r="D20620">
        <v>27</v>
      </c>
      <c r="E20620">
        <v>8437</v>
      </c>
    </row>
    <row r="20621" spans="1:5">
      <c r="A20621" t="s">
        <v>48</v>
      </c>
      <c r="B20621">
        <v>2018</v>
      </c>
      <c r="C20621">
        <v>8</v>
      </c>
      <c r="D20621">
        <v>79</v>
      </c>
      <c r="E20621">
        <v>35133</v>
      </c>
    </row>
    <row r="20622" spans="1:5">
      <c r="A20622" t="s">
        <v>49</v>
      </c>
      <c r="B20622">
        <v>2018</v>
      </c>
      <c r="C20622">
        <v>8</v>
      </c>
      <c r="D20622">
        <v>139</v>
      </c>
      <c r="E20622">
        <v>58329</v>
      </c>
    </row>
    <row r="20623" spans="1:5">
      <c r="A20623" t="s">
        <v>50</v>
      </c>
      <c r="B20623">
        <v>2018</v>
      </c>
      <c r="C20623">
        <v>8</v>
      </c>
      <c r="D20623">
        <v>23</v>
      </c>
      <c r="E20623">
        <v>5215</v>
      </c>
    </row>
    <row r="20624" spans="1:5">
      <c r="A20624" t="s">
        <v>51</v>
      </c>
      <c r="B20624">
        <v>2018</v>
      </c>
      <c r="C20624">
        <v>8</v>
      </c>
      <c r="D20624">
        <v>15</v>
      </c>
      <c r="E20624">
        <v>5487</v>
      </c>
    </row>
    <row r="20625" spans="1:5">
      <c r="A20625" t="s">
        <v>52</v>
      </c>
      <c r="B20625">
        <v>2018</v>
      </c>
      <c r="C20625">
        <v>8</v>
      </c>
      <c r="D20625">
        <v>31</v>
      </c>
      <c r="E20625">
        <v>9671</v>
      </c>
    </row>
    <row r="20626" spans="1:5">
      <c r="A20626" t="s">
        <v>53</v>
      </c>
      <c r="B20626">
        <v>2018</v>
      </c>
      <c r="C20626">
        <v>8</v>
      </c>
      <c r="D20626">
        <v>52</v>
      </c>
      <c r="E20626">
        <v>7703</v>
      </c>
    </row>
    <row r="20627" spans="1:5">
      <c r="A20627" t="s">
        <v>54</v>
      </c>
      <c r="B20627">
        <v>2018</v>
      </c>
      <c r="C20627">
        <v>8</v>
      </c>
      <c r="D20627">
        <v>109</v>
      </c>
      <c r="E20627">
        <v>31865</v>
      </c>
    </row>
    <row r="20628" spans="1:5">
      <c r="A20628" t="s">
        <v>55</v>
      </c>
      <c r="B20628">
        <v>2018</v>
      </c>
      <c r="C20628">
        <v>8</v>
      </c>
      <c r="D20628">
        <v>46</v>
      </c>
      <c r="E20628">
        <v>35719</v>
      </c>
    </row>
    <row r="20629" spans="1:5">
      <c r="A20629" t="s">
        <v>56</v>
      </c>
      <c r="B20629">
        <v>2018</v>
      </c>
      <c r="C20629">
        <v>8</v>
      </c>
      <c r="D20629">
        <v>10</v>
      </c>
      <c r="E20629">
        <v>2966</v>
      </c>
    </row>
    <row r="20630" spans="1:5">
      <c r="A20630" t="s">
        <v>57</v>
      </c>
      <c r="B20630">
        <v>2018</v>
      </c>
      <c r="C20630">
        <v>8</v>
      </c>
      <c r="D20630">
        <v>131</v>
      </c>
      <c r="E20630">
        <v>96257</v>
      </c>
    </row>
    <row r="20631" spans="1:5">
      <c r="A20631" t="s">
        <v>58</v>
      </c>
      <c r="B20631">
        <v>2018</v>
      </c>
      <c r="C20631">
        <v>8</v>
      </c>
      <c r="D20631">
        <v>53</v>
      </c>
      <c r="E20631">
        <v>7713</v>
      </c>
    </row>
    <row r="20632" spans="1:5">
      <c r="A20632" t="s">
        <v>59</v>
      </c>
      <c r="B20632">
        <v>2018</v>
      </c>
      <c r="C20632">
        <v>8</v>
      </c>
      <c r="D20632">
        <v>34</v>
      </c>
      <c r="E20632">
        <v>10333</v>
      </c>
    </row>
    <row r="20633" spans="1:5">
      <c r="A20633" t="s">
        <v>60</v>
      </c>
      <c r="B20633">
        <v>2018</v>
      </c>
      <c r="C20633">
        <v>8</v>
      </c>
      <c r="D20633">
        <v>24</v>
      </c>
      <c r="E20633">
        <v>6780</v>
      </c>
    </row>
    <row r="20634" spans="1:5">
      <c r="A20634" t="s">
        <v>61</v>
      </c>
      <c r="B20634">
        <v>2018</v>
      </c>
      <c r="C20634">
        <v>8</v>
      </c>
      <c r="D20634">
        <v>19</v>
      </c>
      <c r="E20634">
        <v>4008</v>
      </c>
    </row>
    <row r="20635" spans="1:5">
      <c r="A20635" t="s">
        <v>64</v>
      </c>
      <c r="B20635">
        <v>2018</v>
      </c>
      <c r="C20635">
        <v>8</v>
      </c>
      <c r="D20635">
        <v>4</v>
      </c>
      <c r="E20635">
        <v>2356</v>
      </c>
    </row>
    <row r="20636" spans="1:5">
      <c r="A20636" t="s">
        <v>63</v>
      </c>
      <c r="B20636">
        <v>2018</v>
      </c>
      <c r="C20636">
        <v>8</v>
      </c>
      <c r="D20636">
        <v>3</v>
      </c>
      <c r="E20636">
        <v>840</v>
      </c>
    </row>
    <row r="20637" spans="1:5">
      <c r="A20637" t="s">
        <v>62</v>
      </c>
      <c r="B20637">
        <v>2018</v>
      </c>
      <c r="C20637">
        <v>8</v>
      </c>
      <c r="D20637">
        <v>74</v>
      </c>
      <c r="E20637">
        <v>107032</v>
      </c>
    </row>
    <row r="20638" spans="1:5">
      <c r="A20638" t="s">
        <v>6</v>
      </c>
      <c r="B20638">
        <v>2018</v>
      </c>
      <c r="C20638">
        <v>9</v>
      </c>
      <c r="D20638">
        <v>88</v>
      </c>
      <c r="E20638">
        <v>35283</v>
      </c>
    </row>
    <row r="20639" spans="1:5">
      <c r="A20639" t="s">
        <v>12</v>
      </c>
      <c r="B20639">
        <v>2018</v>
      </c>
      <c r="C20639">
        <v>9</v>
      </c>
      <c r="D20639">
        <v>17</v>
      </c>
      <c r="E20639">
        <v>5597</v>
      </c>
    </row>
    <row r="20640" spans="1:5">
      <c r="A20640" t="s">
        <v>13</v>
      </c>
      <c r="B20640">
        <v>2018</v>
      </c>
      <c r="C20640">
        <v>9</v>
      </c>
      <c r="D20640">
        <v>48</v>
      </c>
      <c r="E20640">
        <v>17595</v>
      </c>
    </row>
    <row r="20641" spans="1:5">
      <c r="A20641" t="s">
        <v>14</v>
      </c>
      <c r="B20641">
        <v>2018</v>
      </c>
      <c r="C20641">
        <v>9</v>
      </c>
      <c r="D20641">
        <v>12</v>
      </c>
      <c r="E20641">
        <v>4567</v>
      </c>
    </row>
    <row r="20642" spans="1:5">
      <c r="A20642" t="s">
        <v>15</v>
      </c>
      <c r="B20642">
        <v>2018</v>
      </c>
      <c r="C20642">
        <v>9</v>
      </c>
      <c r="D20642">
        <v>120</v>
      </c>
      <c r="E20642">
        <v>51253</v>
      </c>
    </row>
    <row r="20643" spans="1:5">
      <c r="A20643" t="s">
        <v>16</v>
      </c>
      <c r="B20643">
        <v>2018</v>
      </c>
      <c r="C20643">
        <v>9</v>
      </c>
      <c r="D20643">
        <v>41</v>
      </c>
      <c r="E20643">
        <v>25400</v>
      </c>
    </row>
    <row r="20644" spans="1:5">
      <c r="A20644" t="s">
        <v>17</v>
      </c>
      <c r="B20644">
        <v>2018</v>
      </c>
      <c r="C20644">
        <v>9</v>
      </c>
      <c r="D20644">
        <v>19</v>
      </c>
      <c r="E20644">
        <v>4628</v>
      </c>
    </row>
    <row r="20645" spans="1:5">
      <c r="A20645" t="s">
        <v>18</v>
      </c>
      <c r="B20645">
        <v>2018</v>
      </c>
      <c r="C20645">
        <v>9</v>
      </c>
      <c r="D20645">
        <v>12</v>
      </c>
      <c r="E20645">
        <v>3089</v>
      </c>
    </row>
    <row r="20646" spans="1:5">
      <c r="A20646" t="s">
        <v>19</v>
      </c>
      <c r="B20646">
        <v>2018</v>
      </c>
      <c r="C20646">
        <v>9</v>
      </c>
      <c r="D20646">
        <v>5</v>
      </c>
      <c r="E20646">
        <v>13842</v>
      </c>
    </row>
    <row r="20647" spans="1:5">
      <c r="A20647" t="s">
        <v>20</v>
      </c>
      <c r="B20647">
        <v>2018</v>
      </c>
      <c r="C20647">
        <v>9</v>
      </c>
      <c r="D20647">
        <v>0</v>
      </c>
      <c r="E20647">
        <v>0</v>
      </c>
    </row>
    <row r="20648" spans="1:5">
      <c r="A20648" t="s">
        <v>21</v>
      </c>
      <c r="B20648">
        <v>2018</v>
      </c>
      <c r="C20648">
        <v>9</v>
      </c>
      <c r="D20648">
        <v>51</v>
      </c>
      <c r="E20648">
        <v>47891</v>
      </c>
    </row>
    <row r="20649" spans="1:5">
      <c r="A20649" t="s">
        <v>22</v>
      </c>
      <c r="B20649">
        <v>2018</v>
      </c>
      <c r="C20649">
        <v>9</v>
      </c>
      <c r="D20649">
        <v>15</v>
      </c>
      <c r="E20649">
        <v>1354</v>
      </c>
    </row>
    <row r="20650" spans="1:5">
      <c r="A20650" t="s">
        <v>23</v>
      </c>
      <c r="B20650">
        <v>2018</v>
      </c>
      <c r="C20650">
        <v>9</v>
      </c>
      <c r="D20650">
        <v>7</v>
      </c>
      <c r="E20650">
        <v>1700</v>
      </c>
    </row>
    <row r="20651" spans="1:5">
      <c r="A20651" t="s">
        <v>24</v>
      </c>
      <c r="B20651">
        <v>2018</v>
      </c>
      <c r="C20651">
        <v>9</v>
      </c>
      <c r="D20651">
        <v>78</v>
      </c>
      <c r="E20651">
        <v>46939</v>
      </c>
    </row>
    <row r="20652" spans="1:5">
      <c r="A20652" t="s">
        <v>25</v>
      </c>
      <c r="B20652">
        <v>2018</v>
      </c>
      <c r="C20652">
        <v>9</v>
      </c>
      <c r="D20652">
        <v>22</v>
      </c>
      <c r="E20652">
        <v>4616</v>
      </c>
    </row>
    <row r="20653" spans="1:5">
      <c r="A20653" t="s">
        <v>26</v>
      </c>
      <c r="B20653">
        <v>2018</v>
      </c>
      <c r="C20653">
        <v>9</v>
      </c>
      <c r="D20653">
        <v>13</v>
      </c>
      <c r="E20653">
        <v>3735</v>
      </c>
    </row>
    <row r="20654" spans="1:5">
      <c r="A20654" t="s">
        <v>27</v>
      </c>
      <c r="B20654">
        <v>2018</v>
      </c>
      <c r="C20654">
        <v>9</v>
      </c>
      <c r="D20654">
        <v>27</v>
      </c>
      <c r="E20654">
        <v>7248</v>
      </c>
    </row>
    <row r="20655" spans="1:5">
      <c r="A20655" t="s">
        <v>28</v>
      </c>
      <c r="B20655">
        <v>2018</v>
      </c>
      <c r="C20655">
        <v>9</v>
      </c>
      <c r="D20655">
        <v>30</v>
      </c>
      <c r="E20655">
        <v>9067</v>
      </c>
    </row>
    <row r="20656" spans="1:5">
      <c r="A20656" t="s">
        <v>29</v>
      </c>
      <c r="B20656">
        <v>2018</v>
      </c>
      <c r="C20656">
        <v>9</v>
      </c>
      <c r="D20656">
        <v>93</v>
      </c>
      <c r="E20656">
        <v>51897</v>
      </c>
    </row>
    <row r="20657" spans="1:5">
      <c r="A20657" t="s">
        <v>30</v>
      </c>
      <c r="B20657">
        <v>2018</v>
      </c>
      <c r="C20657">
        <v>9</v>
      </c>
      <c r="D20657">
        <v>22</v>
      </c>
      <c r="E20657">
        <v>4959</v>
      </c>
    </row>
    <row r="20658" spans="1:5">
      <c r="A20658" t="s">
        <v>31</v>
      </c>
      <c r="B20658">
        <v>2018</v>
      </c>
      <c r="C20658">
        <v>9</v>
      </c>
      <c r="D20658">
        <v>29</v>
      </c>
      <c r="E20658">
        <v>8482</v>
      </c>
    </row>
    <row r="20659" spans="1:5">
      <c r="A20659" t="s">
        <v>32</v>
      </c>
      <c r="B20659">
        <v>2018</v>
      </c>
      <c r="C20659">
        <v>9</v>
      </c>
      <c r="D20659">
        <v>45</v>
      </c>
      <c r="E20659">
        <v>34625</v>
      </c>
    </row>
    <row r="20660" spans="1:5">
      <c r="A20660" t="s">
        <v>33</v>
      </c>
      <c r="B20660">
        <v>2018</v>
      </c>
      <c r="C20660">
        <v>9</v>
      </c>
      <c r="D20660">
        <v>86</v>
      </c>
      <c r="E20660">
        <v>25714</v>
      </c>
    </row>
    <row r="20661" spans="1:5">
      <c r="A20661" t="s">
        <v>34</v>
      </c>
      <c r="B20661">
        <v>2018</v>
      </c>
      <c r="C20661">
        <v>9</v>
      </c>
      <c r="D20661">
        <v>21</v>
      </c>
      <c r="E20661">
        <v>6595</v>
      </c>
    </row>
    <row r="20662" spans="1:5">
      <c r="A20662" t="s">
        <v>35</v>
      </c>
      <c r="B20662">
        <v>2018</v>
      </c>
      <c r="C20662">
        <v>9</v>
      </c>
      <c r="D20662">
        <v>45</v>
      </c>
      <c r="E20662">
        <v>17590</v>
      </c>
    </row>
    <row r="20663" spans="1:5">
      <c r="A20663" t="s">
        <v>36</v>
      </c>
      <c r="B20663">
        <v>2018</v>
      </c>
      <c r="C20663">
        <v>9</v>
      </c>
      <c r="D20663">
        <v>16</v>
      </c>
      <c r="E20663">
        <v>6639</v>
      </c>
    </row>
    <row r="20664" spans="1:5">
      <c r="A20664" t="s">
        <v>37</v>
      </c>
      <c r="B20664">
        <v>2018</v>
      </c>
      <c r="C20664">
        <v>9</v>
      </c>
      <c r="D20664">
        <v>8</v>
      </c>
      <c r="E20664">
        <v>3950</v>
      </c>
    </row>
    <row r="20665" spans="1:5">
      <c r="A20665" t="s">
        <v>38</v>
      </c>
      <c r="B20665">
        <v>2018</v>
      </c>
      <c r="C20665">
        <v>9</v>
      </c>
      <c r="D20665">
        <v>47</v>
      </c>
      <c r="E20665">
        <v>8774</v>
      </c>
    </row>
    <row r="20666" spans="1:5">
      <c r="A20666" t="s">
        <v>39</v>
      </c>
      <c r="B20666">
        <v>2018</v>
      </c>
      <c r="C20666">
        <v>9</v>
      </c>
      <c r="D20666">
        <v>34</v>
      </c>
      <c r="E20666">
        <v>17498</v>
      </c>
    </row>
    <row r="20667" spans="1:5">
      <c r="A20667" t="s">
        <v>40</v>
      </c>
      <c r="B20667">
        <v>2018</v>
      </c>
      <c r="C20667">
        <v>9</v>
      </c>
      <c r="D20667">
        <v>17</v>
      </c>
      <c r="E20667">
        <v>3134</v>
      </c>
    </row>
    <row r="20668" spans="1:5">
      <c r="A20668" t="s">
        <v>41</v>
      </c>
      <c r="B20668">
        <v>2018</v>
      </c>
      <c r="C20668">
        <v>9</v>
      </c>
      <c r="D20668">
        <v>43</v>
      </c>
      <c r="E20668">
        <v>26266</v>
      </c>
    </row>
    <row r="20669" spans="1:5">
      <c r="A20669" t="s">
        <v>42</v>
      </c>
      <c r="B20669">
        <v>2018</v>
      </c>
      <c r="C20669">
        <v>9</v>
      </c>
      <c r="D20669">
        <v>43</v>
      </c>
      <c r="E20669">
        <v>18816</v>
      </c>
    </row>
    <row r="20670" spans="1:5">
      <c r="A20670" t="s">
        <v>43</v>
      </c>
      <c r="B20670">
        <v>2018</v>
      </c>
      <c r="C20670">
        <v>9</v>
      </c>
      <c r="D20670">
        <v>54</v>
      </c>
      <c r="E20670">
        <v>11427</v>
      </c>
    </row>
    <row r="20671" spans="1:5">
      <c r="A20671" t="s">
        <v>44</v>
      </c>
      <c r="B20671">
        <v>2018</v>
      </c>
      <c r="C20671">
        <v>9</v>
      </c>
      <c r="D20671">
        <v>42</v>
      </c>
      <c r="E20671">
        <v>15052</v>
      </c>
    </row>
    <row r="20672" spans="1:5">
      <c r="A20672" t="s">
        <v>45</v>
      </c>
      <c r="B20672">
        <v>2018</v>
      </c>
      <c r="C20672">
        <v>9</v>
      </c>
      <c r="D20672">
        <v>7</v>
      </c>
      <c r="E20672">
        <v>1324</v>
      </c>
    </row>
    <row r="20673" spans="1:5">
      <c r="A20673" t="s">
        <v>46</v>
      </c>
      <c r="B20673">
        <v>2018</v>
      </c>
      <c r="C20673">
        <v>9</v>
      </c>
      <c r="D20673">
        <v>61</v>
      </c>
      <c r="E20673">
        <v>21750</v>
      </c>
    </row>
    <row r="20674" spans="1:5">
      <c r="A20674" t="s">
        <v>47</v>
      </c>
      <c r="B20674">
        <v>2018</v>
      </c>
      <c r="C20674">
        <v>9</v>
      </c>
      <c r="D20674">
        <v>24</v>
      </c>
      <c r="E20674">
        <v>7779</v>
      </c>
    </row>
    <row r="20675" spans="1:5">
      <c r="A20675" t="s">
        <v>48</v>
      </c>
      <c r="B20675">
        <v>2018</v>
      </c>
      <c r="C20675">
        <v>9</v>
      </c>
      <c r="D20675">
        <v>79</v>
      </c>
      <c r="E20675">
        <v>37629</v>
      </c>
    </row>
    <row r="20676" spans="1:5">
      <c r="A20676" t="s">
        <v>49</v>
      </c>
      <c r="B20676">
        <v>2018</v>
      </c>
      <c r="C20676">
        <v>9</v>
      </c>
      <c r="D20676">
        <v>143</v>
      </c>
      <c r="E20676">
        <v>58360</v>
      </c>
    </row>
    <row r="20677" spans="1:5">
      <c r="A20677" t="s">
        <v>50</v>
      </c>
      <c r="B20677">
        <v>2018</v>
      </c>
      <c r="C20677">
        <v>9</v>
      </c>
      <c r="D20677">
        <v>23</v>
      </c>
      <c r="E20677">
        <v>4900</v>
      </c>
    </row>
    <row r="20678" spans="1:5">
      <c r="A20678" t="s">
        <v>51</v>
      </c>
      <c r="B20678">
        <v>2018</v>
      </c>
      <c r="C20678">
        <v>9</v>
      </c>
      <c r="D20678">
        <v>13</v>
      </c>
      <c r="E20678">
        <v>4411</v>
      </c>
    </row>
    <row r="20679" spans="1:5">
      <c r="A20679" t="s">
        <v>52</v>
      </c>
      <c r="B20679">
        <v>2018</v>
      </c>
      <c r="C20679">
        <v>9</v>
      </c>
      <c r="D20679">
        <v>31</v>
      </c>
      <c r="E20679">
        <v>11302</v>
      </c>
    </row>
    <row r="20680" spans="1:5">
      <c r="A20680" t="s">
        <v>53</v>
      </c>
      <c r="B20680">
        <v>2018</v>
      </c>
      <c r="C20680">
        <v>9</v>
      </c>
      <c r="D20680">
        <v>53</v>
      </c>
      <c r="E20680">
        <v>7874</v>
      </c>
    </row>
    <row r="20681" spans="1:5">
      <c r="A20681" t="s">
        <v>54</v>
      </c>
      <c r="B20681">
        <v>2018</v>
      </c>
      <c r="C20681">
        <v>9</v>
      </c>
      <c r="D20681">
        <v>106</v>
      </c>
      <c r="E20681">
        <v>30177</v>
      </c>
    </row>
    <row r="20682" spans="1:5">
      <c r="A20682" t="s">
        <v>55</v>
      </c>
      <c r="B20682">
        <v>2018</v>
      </c>
      <c r="C20682">
        <v>9</v>
      </c>
      <c r="D20682">
        <v>46</v>
      </c>
      <c r="E20682">
        <v>50941</v>
      </c>
    </row>
    <row r="20683" spans="1:5">
      <c r="A20683" t="s">
        <v>56</v>
      </c>
      <c r="B20683">
        <v>2018</v>
      </c>
      <c r="C20683">
        <v>9</v>
      </c>
      <c r="D20683">
        <v>10</v>
      </c>
      <c r="E20683">
        <v>2877</v>
      </c>
    </row>
    <row r="20684" spans="1:5">
      <c r="A20684" t="s">
        <v>57</v>
      </c>
      <c r="B20684">
        <v>2018</v>
      </c>
      <c r="C20684">
        <v>9</v>
      </c>
      <c r="D20684">
        <v>131</v>
      </c>
      <c r="E20684">
        <v>89049</v>
      </c>
    </row>
    <row r="20685" spans="1:5">
      <c r="A20685" t="s">
        <v>58</v>
      </c>
      <c r="B20685">
        <v>2018</v>
      </c>
      <c r="C20685">
        <v>9</v>
      </c>
      <c r="D20685">
        <v>50</v>
      </c>
      <c r="E20685">
        <v>6278</v>
      </c>
    </row>
    <row r="20686" spans="1:5">
      <c r="A20686" t="s">
        <v>59</v>
      </c>
      <c r="B20686">
        <v>2018</v>
      </c>
      <c r="C20686">
        <v>9</v>
      </c>
      <c r="D20686">
        <v>38</v>
      </c>
      <c r="E20686">
        <v>10596</v>
      </c>
    </row>
    <row r="20687" spans="1:5">
      <c r="A20687" t="s">
        <v>60</v>
      </c>
      <c r="B20687">
        <v>2018</v>
      </c>
      <c r="C20687">
        <v>9</v>
      </c>
      <c r="D20687">
        <v>21</v>
      </c>
      <c r="E20687">
        <v>6173</v>
      </c>
    </row>
    <row r="20688" spans="1:5">
      <c r="A20688" t="s">
        <v>61</v>
      </c>
      <c r="B20688">
        <v>2018</v>
      </c>
      <c r="C20688">
        <v>9</v>
      </c>
      <c r="D20688">
        <v>18</v>
      </c>
      <c r="E20688">
        <v>4011</v>
      </c>
    </row>
    <row r="20689" spans="1:5">
      <c r="A20689" t="s">
        <v>64</v>
      </c>
      <c r="B20689">
        <v>2018</v>
      </c>
      <c r="C20689">
        <v>9</v>
      </c>
      <c r="D20689">
        <v>3</v>
      </c>
      <c r="E20689">
        <v>1899</v>
      </c>
    </row>
    <row r="20690" spans="1:5">
      <c r="A20690" t="s">
        <v>63</v>
      </c>
      <c r="B20690">
        <v>2018</v>
      </c>
      <c r="C20690">
        <v>9</v>
      </c>
      <c r="D20690">
        <v>3</v>
      </c>
      <c r="E20690">
        <v>848</v>
      </c>
    </row>
    <row r="20691" spans="1:5">
      <c r="A20691" t="s">
        <v>62</v>
      </c>
      <c r="B20691">
        <v>2018</v>
      </c>
      <c r="C20691">
        <v>9</v>
      </c>
      <c r="D20691">
        <v>39</v>
      </c>
      <c r="E20691">
        <v>92282</v>
      </c>
    </row>
    <row r="20692" spans="1:5">
      <c r="A20692" t="s">
        <v>6</v>
      </c>
      <c r="B20692">
        <v>2018</v>
      </c>
      <c r="C20692">
        <v>10</v>
      </c>
      <c r="D20692">
        <v>87</v>
      </c>
      <c r="E20692">
        <v>35569</v>
      </c>
    </row>
    <row r="20693" spans="1:5">
      <c r="A20693" t="s">
        <v>12</v>
      </c>
      <c r="B20693">
        <v>2018</v>
      </c>
      <c r="C20693">
        <v>10</v>
      </c>
      <c r="D20693">
        <v>17</v>
      </c>
      <c r="E20693">
        <v>5729</v>
      </c>
    </row>
    <row r="20694" spans="1:5">
      <c r="A20694" t="s">
        <v>13</v>
      </c>
      <c r="B20694">
        <v>2018</v>
      </c>
      <c r="C20694">
        <v>10</v>
      </c>
      <c r="D20694">
        <v>40</v>
      </c>
      <c r="E20694">
        <v>13475</v>
      </c>
    </row>
    <row r="20695" spans="1:5">
      <c r="A20695" t="s">
        <v>14</v>
      </c>
      <c r="B20695">
        <v>2018</v>
      </c>
      <c r="C20695">
        <v>10</v>
      </c>
      <c r="D20695">
        <v>13</v>
      </c>
      <c r="E20695">
        <v>4531</v>
      </c>
    </row>
    <row r="20696" spans="1:5">
      <c r="A20696" t="s">
        <v>15</v>
      </c>
      <c r="B20696">
        <v>2018</v>
      </c>
      <c r="C20696">
        <v>10</v>
      </c>
      <c r="D20696">
        <v>118</v>
      </c>
      <c r="E20696">
        <v>53433</v>
      </c>
    </row>
    <row r="20697" spans="1:5">
      <c r="A20697" t="s">
        <v>16</v>
      </c>
      <c r="B20697">
        <v>2018</v>
      </c>
      <c r="C20697">
        <v>10</v>
      </c>
      <c r="D20697">
        <v>41</v>
      </c>
      <c r="E20697">
        <v>25366</v>
      </c>
    </row>
    <row r="20698" spans="1:5">
      <c r="A20698" t="s">
        <v>17</v>
      </c>
      <c r="B20698">
        <v>2018</v>
      </c>
      <c r="C20698">
        <v>10</v>
      </c>
      <c r="D20698">
        <v>21</v>
      </c>
      <c r="E20698">
        <v>4488</v>
      </c>
    </row>
    <row r="20699" spans="1:5">
      <c r="A20699" t="s">
        <v>18</v>
      </c>
      <c r="B20699">
        <v>2018</v>
      </c>
      <c r="C20699">
        <v>10</v>
      </c>
      <c r="D20699">
        <v>12</v>
      </c>
      <c r="E20699">
        <v>2607</v>
      </c>
    </row>
    <row r="20700" spans="1:5">
      <c r="A20700" t="s">
        <v>19</v>
      </c>
      <c r="B20700">
        <v>2018</v>
      </c>
      <c r="C20700">
        <v>10</v>
      </c>
      <c r="D20700">
        <v>5</v>
      </c>
      <c r="E20700">
        <v>14487</v>
      </c>
    </row>
    <row r="20701" spans="1:5">
      <c r="A20701" t="s">
        <v>20</v>
      </c>
      <c r="B20701">
        <v>2018</v>
      </c>
      <c r="C20701">
        <v>10</v>
      </c>
      <c r="D20701">
        <v>0</v>
      </c>
      <c r="E20701">
        <v>0</v>
      </c>
    </row>
    <row r="20702" spans="1:5">
      <c r="A20702" t="s">
        <v>21</v>
      </c>
      <c r="B20702">
        <v>2018</v>
      </c>
      <c r="C20702">
        <v>10</v>
      </c>
      <c r="D20702">
        <v>51</v>
      </c>
      <c r="E20702">
        <v>47457</v>
      </c>
    </row>
    <row r="20703" spans="1:5">
      <c r="A20703" t="s">
        <v>22</v>
      </c>
      <c r="B20703">
        <v>2018</v>
      </c>
      <c r="C20703">
        <v>10</v>
      </c>
      <c r="D20703">
        <v>15</v>
      </c>
      <c r="E20703">
        <v>1284</v>
      </c>
    </row>
    <row r="20704" spans="1:5">
      <c r="A20704" t="s">
        <v>23</v>
      </c>
      <c r="B20704">
        <v>2018</v>
      </c>
      <c r="C20704">
        <v>10</v>
      </c>
      <c r="D20704">
        <v>8</v>
      </c>
      <c r="E20704">
        <v>1737</v>
      </c>
    </row>
    <row r="20705" spans="1:5">
      <c r="A20705" t="s">
        <v>24</v>
      </c>
      <c r="B20705">
        <v>2018</v>
      </c>
      <c r="C20705">
        <v>10</v>
      </c>
      <c r="D20705">
        <v>80</v>
      </c>
      <c r="E20705">
        <v>46923</v>
      </c>
    </row>
    <row r="20706" spans="1:5">
      <c r="A20706" t="s">
        <v>25</v>
      </c>
      <c r="B20706">
        <v>2018</v>
      </c>
      <c r="C20706">
        <v>10</v>
      </c>
      <c r="D20706">
        <v>23</v>
      </c>
      <c r="E20706">
        <v>4385</v>
      </c>
    </row>
    <row r="20707" spans="1:5">
      <c r="A20707" t="s">
        <v>26</v>
      </c>
      <c r="B20707">
        <v>2018</v>
      </c>
      <c r="C20707">
        <v>10</v>
      </c>
      <c r="D20707">
        <v>14</v>
      </c>
      <c r="E20707">
        <v>3795</v>
      </c>
    </row>
    <row r="20708" spans="1:5">
      <c r="A20708" t="s">
        <v>27</v>
      </c>
      <c r="B20708">
        <v>2018</v>
      </c>
      <c r="C20708">
        <v>10</v>
      </c>
      <c r="D20708">
        <v>27</v>
      </c>
      <c r="E20708">
        <v>7174</v>
      </c>
    </row>
    <row r="20709" spans="1:5">
      <c r="A20709" t="s">
        <v>28</v>
      </c>
      <c r="B20709">
        <v>2018</v>
      </c>
      <c r="C20709">
        <v>10</v>
      </c>
      <c r="D20709">
        <v>27</v>
      </c>
      <c r="E20709">
        <v>8268</v>
      </c>
    </row>
    <row r="20710" spans="1:5">
      <c r="A20710" t="s">
        <v>29</v>
      </c>
      <c r="B20710">
        <v>2018</v>
      </c>
      <c r="C20710">
        <v>10</v>
      </c>
      <c r="D20710">
        <v>93</v>
      </c>
      <c r="E20710">
        <v>50246</v>
      </c>
    </row>
    <row r="20711" spans="1:5">
      <c r="A20711" t="s">
        <v>30</v>
      </c>
      <c r="B20711">
        <v>2018</v>
      </c>
      <c r="C20711">
        <v>10</v>
      </c>
      <c r="D20711">
        <v>21</v>
      </c>
      <c r="E20711">
        <v>3460</v>
      </c>
    </row>
    <row r="20712" spans="1:5">
      <c r="A20712" t="s">
        <v>31</v>
      </c>
      <c r="B20712">
        <v>2018</v>
      </c>
      <c r="C20712">
        <v>10</v>
      </c>
      <c r="D20712">
        <v>28</v>
      </c>
      <c r="E20712">
        <v>7850</v>
      </c>
    </row>
    <row r="20713" spans="1:5">
      <c r="A20713" t="s">
        <v>32</v>
      </c>
      <c r="B20713">
        <v>2018</v>
      </c>
      <c r="C20713">
        <v>10</v>
      </c>
      <c r="D20713">
        <v>44</v>
      </c>
      <c r="E20713">
        <v>31894</v>
      </c>
    </row>
    <row r="20714" spans="1:5">
      <c r="A20714" t="s">
        <v>33</v>
      </c>
      <c r="B20714">
        <v>2018</v>
      </c>
      <c r="C20714">
        <v>10</v>
      </c>
      <c r="D20714">
        <v>86</v>
      </c>
      <c r="E20714">
        <v>25831</v>
      </c>
    </row>
    <row r="20715" spans="1:5">
      <c r="A20715" t="s">
        <v>34</v>
      </c>
      <c r="B20715">
        <v>2018</v>
      </c>
      <c r="C20715">
        <v>10</v>
      </c>
      <c r="D20715">
        <v>21</v>
      </c>
      <c r="E20715">
        <v>5690</v>
      </c>
    </row>
    <row r="20716" spans="1:5">
      <c r="A20716" t="s">
        <v>35</v>
      </c>
      <c r="B20716">
        <v>2018</v>
      </c>
      <c r="C20716">
        <v>10</v>
      </c>
      <c r="D20716">
        <v>47</v>
      </c>
      <c r="E20716">
        <v>18387</v>
      </c>
    </row>
    <row r="20717" spans="1:5">
      <c r="A20717" t="s">
        <v>36</v>
      </c>
      <c r="B20717">
        <v>2018</v>
      </c>
      <c r="C20717">
        <v>10</v>
      </c>
      <c r="D20717">
        <v>16</v>
      </c>
      <c r="E20717">
        <v>3964</v>
      </c>
    </row>
    <row r="20718" spans="1:5">
      <c r="A20718" t="s">
        <v>37</v>
      </c>
      <c r="B20718">
        <v>2018</v>
      </c>
      <c r="C20718">
        <v>10</v>
      </c>
      <c r="D20718">
        <v>8</v>
      </c>
      <c r="E20718">
        <v>3769</v>
      </c>
    </row>
    <row r="20719" spans="1:5">
      <c r="A20719" t="s">
        <v>38</v>
      </c>
      <c r="B20719">
        <v>2018</v>
      </c>
      <c r="C20719">
        <v>10</v>
      </c>
      <c r="D20719">
        <v>48</v>
      </c>
      <c r="E20719">
        <v>9014</v>
      </c>
    </row>
    <row r="20720" spans="1:5">
      <c r="A20720" t="s">
        <v>39</v>
      </c>
      <c r="B20720">
        <v>2018</v>
      </c>
      <c r="C20720">
        <v>10</v>
      </c>
      <c r="D20720">
        <v>35</v>
      </c>
      <c r="E20720">
        <v>18279</v>
      </c>
    </row>
    <row r="20721" spans="1:5">
      <c r="A20721" t="s">
        <v>40</v>
      </c>
      <c r="B20721">
        <v>2018</v>
      </c>
      <c r="C20721">
        <v>10</v>
      </c>
      <c r="D20721">
        <v>17</v>
      </c>
      <c r="E20721">
        <v>2779</v>
      </c>
    </row>
    <row r="20722" spans="1:5">
      <c r="A20722" t="s">
        <v>41</v>
      </c>
      <c r="B20722">
        <v>2018</v>
      </c>
      <c r="C20722">
        <v>10</v>
      </c>
      <c r="D20722">
        <v>43</v>
      </c>
      <c r="E20722">
        <v>24843</v>
      </c>
    </row>
    <row r="20723" spans="1:5">
      <c r="A20723" t="s">
        <v>42</v>
      </c>
      <c r="B20723">
        <v>2018</v>
      </c>
      <c r="C20723">
        <v>10</v>
      </c>
      <c r="D20723">
        <v>41</v>
      </c>
      <c r="E20723">
        <v>18108</v>
      </c>
    </row>
    <row r="20724" spans="1:5">
      <c r="A20724" t="s">
        <v>43</v>
      </c>
      <c r="B20724">
        <v>2018</v>
      </c>
      <c r="C20724">
        <v>10</v>
      </c>
      <c r="D20724">
        <v>53</v>
      </c>
      <c r="E20724">
        <v>10808</v>
      </c>
    </row>
    <row r="20725" spans="1:5">
      <c r="A20725" t="s">
        <v>44</v>
      </c>
      <c r="B20725">
        <v>2018</v>
      </c>
      <c r="C20725">
        <v>10</v>
      </c>
      <c r="D20725">
        <v>45</v>
      </c>
      <c r="E20725">
        <v>13061</v>
      </c>
    </row>
    <row r="20726" spans="1:5">
      <c r="A20726" t="s">
        <v>45</v>
      </c>
      <c r="B20726">
        <v>2018</v>
      </c>
      <c r="C20726">
        <v>10</v>
      </c>
      <c r="D20726">
        <v>7</v>
      </c>
      <c r="E20726">
        <v>1208</v>
      </c>
    </row>
    <row r="20727" spans="1:5">
      <c r="A20727" t="s">
        <v>46</v>
      </c>
      <c r="B20727">
        <v>2018</v>
      </c>
      <c r="C20727">
        <v>10</v>
      </c>
      <c r="D20727">
        <v>62</v>
      </c>
      <c r="E20727">
        <v>21245</v>
      </c>
    </row>
    <row r="20728" spans="1:5">
      <c r="A20728" t="s">
        <v>47</v>
      </c>
      <c r="B20728">
        <v>2018</v>
      </c>
      <c r="C20728">
        <v>10</v>
      </c>
      <c r="D20728">
        <v>23</v>
      </c>
      <c r="E20728">
        <v>7372</v>
      </c>
    </row>
    <row r="20729" spans="1:5">
      <c r="A20729" t="s">
        <v>48</v>
      </c>
      <c r="B20729">
        <v>2018</v>
      </c>
      <c r="C20729">
        <v>10</v>
      </c>
      <c r="D20729">
        <v>80</v>
      </c>
      <c r="E20729">
        <v>37670</v>
      </c>
    </row>
    <row r="20730" spans="1:5">
      <c r="A20730" t="s">
        <v>49</v>
      </c>
      <c r="B20730">
        <v>2018</v>
      </c>
      <c r="C20730">
        <v>10</v>
      </c>
      <c r="D20730">
        <v>141</v>
      </c>
      <c r="E20730">
        <v>52164</v>
      </c>
    </row>
    <row r="20731" spans="1:5">
      <c r="A20731" t="s">
        <v>50</v>
      </c>
      <c r="B20731">
        <v>2018</v>
      </c>
      <c r="C20731">
        <v>10</v>
      </c>
      <c r="D20731">
        <v>23</v>
      </c>
      <c r="E20731">
        <v>5185</v>
      </c>
    </row>
    <row r="20732" spans="1:5">
      <c r="A20732" t="s">
        <v>51</v>
      </c>
      <c r="B20732">
        <v>2018</v>
      </c>
      <c r="C20732">
        <v>10</v>
      </c>
      <c r="D20732">
        <v>13</v>
      </c>
      <c r="E20732">
        <v>5011</v>
      </c>
    </row>
    <row r="20733" spans="1:5">
      <c r="A20733" t="s">
        <v>52</v>
      </c>
      <c r="B20733">
        <v>2018</v>
      </c>
      <c r="C20733">
        <v>10</v>
      </c>
      <c r="D20733">
        <v>32</v>
      </c>
      <c r="E20733">
        <v>9237</v>
      </c>
    </row>
    <row r="20734" spans="1:5">
      <c r="A20734" t="s">
        <v>53</v>
      </c>
      <c r="B20734">
        <v>2018</v>
      </c>
      <c r="C20734">
        <v>10</v>
      </c>
      <c r="D20734">
        <v>50</v>
      </c>
      <c r="E20734">
        <v>6399</v>
      </c>
    </row>
    <row r="20735" spans="1:5">
      <c r="A20735" t="s">
        <v>54</v>
      </c>
      <c r="B20735">
        <v>2018</v>
      </c>
      <c r="C20735">
        <v>10</v>
      </c>
      <c r="D20735">
        <v>103</v>
      </c>
      <c r="E20735">
        <v>26481</v>
      </c>
    </row>
    <row r="20736" spans="1:5">
      <c r="A20736" t="s">
        <v>55</v>
      </c>
      <c r="B20736">
        <v>2018</v>
      </c>
      <c r="C20736">
        <v>10</v>
      </c>
      <c r="D20736">
        <v>45</v>
      </c>
      <c r="E20736">
        <v>38065</v>
      </c>
    </row>
    <row r="20737" spans="1:5">
      <c r="A20737" t="s">
        <v>56</v>
      </c>
      <c r="B20737">
        <v>2018</v>
      </c>
      <c r="C20737">
        <v>10</v>
      </c>
      <c r="D20737">
        <v>10</v>
      </c>
      <c r="E20737">
        <v>2613</v>
      </c>
    </row>
    <row r="20738" spans="1:5">
      <c r="A20738" t="s">
        <v>57</v>
      </c>
      <c r="B20738">
        <v>2018</v>
      </c>
      <c r="C20738">
        <v>10</v>
      </c>
      <c r="D20738">
        <v>130</v>
      </c>
      <c r="E20738">
        <v>87647</v>
      </c>
    </row>
    <row r="20739" spans="1:5">
      <c r="A20739" t="s">
        <v>58</v>
      </c>
      <c r="B20739">
        <v>2018</v>
      </c>
      <c r="C20739">
        <v>10</v>
      </c>
      <c r="D20739">
        <v>45</v>
      </c>
      <c r="E20739">
        <v>5661</v>
      </c>
    </row>
    <row r="20740" spans="1:5">
      <c r="A20740" t="s">
        <v>59</v>
      </c>
      <c r="B20740">
        <v>2018</v>
      </c>
      <c r="C20740">
        <v>10</v>
      </c>
      <c r="D20740">
        <v>32</v>
      </c>
      <c r="E20740">
        <v>9468</v>
      </c>
    </row>
    <row r="20741" spans="1:5">
      <c r="A20741" t="s">
        <v>60</v>
      </c>
      <c r="B20741">
        <v>2018</v>
      </c>
      <c r="C20741">
        <v>10</v>
      </c>
      <c r="D20741">
        <v>21</v>
      </c>
      <c r="E20741">
        <v>6508</v>
      </c>
    </row>
    <row r="20742" spans="1:5">
      <c r="A20742" t="s">
        <v>61</v>
      </c>
      <c r="B20742">
        <v>2018</v>
      </c>
      <c r="C20742">
        <v>10</v>
      </c>
      <c r="D20742">
        <v>17</v>
      </c>
      <c r="E20742">
        <v>4029</v>
      </c>
    </row>
    <row r="20743" spans="1:5">
      <c r="A20743" t="s">
        <v>64</v>
      </c>
      <c r="B20743">
        <v>2018</v>
      </c>
      <c r="C20743">
        <v>10</v>
      </c>
      <c r="D20743">
        <v>3</v>
      </c>
      <c r="E20743">
        <v>1246</v>
      </c>
    </row>
    <row r="20744" spans="1:5">
      <c r="A20744" t="s">
        <v>63</v>
      </c>
      <c r="B20744">
        <v>2018</v>
      </c>
      <c r="C20744">
        <v>10</v>
      </c>
      <c r="D20744">
        <v>3</v>
      </c>
      <c r="E20744">
        <v>953</v>
      </c>
    </row>
    <row r="20745" spans="1:5">
      <c r="A20745" t="s">
        <v>62</v>
      </c>
      <c r="B20745">
        <v>2018</v>
      </c>
      <c r="C20745">
        <v>10</v>
      </c>
      <c r="D20745">
        <v>72</v>
      </c>
      <c r="E20745">
        <v>96831</v>
      </c>
    </row>
    <row r="20746" spans="1:5">
      <c r="A20746" t="s">
        <v>6</v>
      </c>
      <c r="B20746">
        <v>2018</v>
      </c>
      <c r="C20746">
        <v>11</v>
      </c>
      <c r="D20746">
        <v>87</v>
      </c>
      <c r="E20746">
        <v>35762</v>
      </c>
    </row>
    <row r="20747" spans="1:5">
      <c r="A20747" t="s">
        <v>12</v>
      </c>
      <c r="B20747">
        <v>2018</v>
      </c>
      <c r="C20747">
        <v>11</v>
      </c>
      <c r="D20747">
        <v>17</v>
      </c>
      <c r="E20747">
        <v>5570</v>
      </c>
    </row>
    <row r="20748" spans="1:5">
      <c r="A20748" t="s">
        <v>13</v>
      </c>
      <c r="B20748">
        <v>2018</v>
      </c>
      <c r="C20748">
        <v>11</v>
      </c>
      <c r="D20748">
        <v>38</v>
      </c>
      <c r="E20748">
        <v>14267</v>
      </c>
    </row>
    <row r="20749" spans="1:5">
      <c r="A20749" t="s">
        <v>14</v>
      </c>
      <c r="B20749">
        <v>2018</v>
      </c>
      <c r="C20749">
        <v>11</v>
      </c>
      <c r="D20749">
        <v>12</v>
      </c>
      <c r="E20749">
        <v>4044</v>
      </c>
    </row>
    <row r="20750" spans="1:5">
      <c r="A20750" t="s">
        <v>15</v>
      </c>
      <c r="B20750">
        <v>2018</v>
      </c>
      <c r="C20750">
        <v>11</v>
      </c>
      <c r="D20750">
        <v>114</v>
      </c>
      <c r="E20750">
        <v>51650</v>
      </c>
    </row>
    <row r="20751" spans="1:5">
      <c r="A20751" t="s">
        <v>16</v>
      </c>
      <c r="B20751">
        <v>2018</v>
      </c>
      <c r="C20751">
        <v>11</v>
      </c>
      <c r="D20751">
        <v>41</v>
      </c>
      <c r="E20751">
        <v>22994</v>
      </c>
    </row>
    <row r="20752" spans="1:5">
      <c r="A20752" t="s">
        <v>17</v>
      </c>
      <c r="B20752">
        <v>2018</v>
      </c>
      <c r="C20752">
        <v>11</v>
      </c>
      <c r="D20752">
        <v>21</v>
      </c>
      <c r="E20752">
        <v>2415</v>
      </c>
    </row>
    <row r="20753" spans="1:5">
      <c r="A20753" t="s">
        <v>18</v>
      </c>
      <c r="B20753">
        <v>2018</v>
      </c>
      <c r="C20753">
        <v>11</v>
      </c>
      <c r="D20753">
        <v>11</v>
      </c>
      <c r="E20753">
        <v>2813</v>
      </c>
    </row>
    <row r="20754" spans="1:5">
      <c r="A20754" t="s">
        <v>19</v>
      </c>
      <c r="B20754">
        <v>2018</v>
      </c>
      <c r="C20754">
        <v>11</v>
      </c>
      <c r="D20754">
        <v>5</v>
      </c>
      <c r="E20754">
        <v>13713</v>
      </c>
    </row>
    <row r="20755" spans="1:5">
      <c r="A20755" t="s">
        <v>20</v>
      </c>
      <c r="B20755">
        <v>2018</v>
      </c>
      <c r="C20755">
        <v>11</v>
      </c>
      <c r="D20755">
        <v>0</v>
      </c>
      <c r="E20755">
        <v>0</v>
      </c>
    </row>
    <row r="20756" spans="1:5">
      <c r="A20756" t="s">
        <v>21</v>
      </c>
      <c r="B20756">
        <v>2018</v>
      </c>
      <c r="C20756">
        <v>11</v>
      </c>
      <c r="D20756">
        <v>51</v>
      </c>
      <c r="E20756">
        <v>47952</v>
      </c>
    </row>
    <row r="20757" spans="1:5">
      <c r="A20757" t="s">
        <v>22</v>
      </c>
      <c r="B20757">
        <v>2018</v>
      </c>
      <c r="C20757">
        <v>11</v>
      </c>
      <c r="D20757">
        <v>14</v>
      </c>
      <c r="E20757">
        <v>1160</v>
      </c>
    </row>
    <row r="20758" spans="1:5">
      <c r="A20758" t="s">
        <v>23</v>
      </c>
      <c r="B20758">
        <v>2018</v>
      </c>
      <c r="C20758">
        <v>11</v>
      </c>
      <c r="D20758">
        <v>7</v>
      </c>
      <c r="E20758">
        <v>1505</v>
      </c>
    </row>
    <row r="20759" spans="1:5">
      <c r="A20759" t="s">
        <v>24</v>
      </c>
      <c r="B20759">
        <v>2018</v>
      </c>
      <c r="C20759">
        <v>11</v>
      </c>
      <c r="D20759">
        <v>78</v>
      </c>
      <c r="E20759">
        <v>45384</v>
      </c>
    </row>
    <row r="20760" spans="1:5">
      <c r="A20760" t="s">
        <v>25</v>
      </c>
      <c r="B20760">
        <v>2018</v>
      </c>
      <c r="C20760">
        <v>11</v>
      </c>
      <c r="D20760">
        <v>22</v>
      </c>
      <c r="E20760">
        <v>2531</v>
      </c>
    </row>
    <row r="20761" spans="1:5">
      <c r="A20761" t="s">
        <v>26</v>
      </c>
      <c r="B20761">
        <v>2018</v>
      </c>
      <c r="C20761">
        <v>11</v>
      </c>
      <c r="D20761">
        <v>15</v>
      </c>
      <c r="E20761">
        <v>3142</v>
      </c>
    </row>
    <row r="20762" spans="1:5">
      <c r="A20762" t="s">
        <v>27</v>
      </c>
      <c r="B20762">
        <v>2018</v>
      </c>
      <c r="C20762">
        <v>11</v>
      </c>
      <c r="D20762">
        <v>27</v>
      </c>
      <c r="E20762">
        <v>6729</v>
      </c>
    </row>
    <row r="20763" spans="1:5">
      <c r="A20763" t="s">
        <v>28</v>
      </c>
      <c r="B20763">
        <v>2018</v>
      </c>
      <c r="C20763">
        <v>11</v>
      </c>
      <c r="D20763">
        <v>27</v>
      </c>
      <c r="E20763">
        <v>9191</v>
      </c>
    </row>
    <row r="20764" spans="1:5">
      <c r="A20764" t="s">
        <v>29</v>
      </c>
      <c r="B20764">
        <v>2018</v>
      </c>
      <c r="C20764">
        <v>11</v>
      </c>
      <c r="D20764">
        <v>92</v>
      </c>
      <c r="E20764">
        <v>53113</v>
      </c>
    </row>
    <row r="20765" spans="1:5">
      <c r="A20765" t="s">
        <v>30</v>
      </c>
      <c r="B20765">
        <v>2018</v>
      </c>
      <c r="C20765">
        <v>11</v>
      </c>
      <c r="D20765">
        <v>22</v>
      </c>
      <c r="E20765">
        <v>3953</v>
      </c>
    </row>
    <row r="20766" spans="1:5">
      <c r="A20766" t="s">
        <v>31</v>
      </c>
      <c r="B20766">
        <v>2018</v>
      </c>
      <c r="C20766">
        <v>11</v>
      </c>
      <c r="D20766">
        <v>28</v>
      </c>
      <c r="E20766">
        <v>8925</v>
      </c>
    </row>
    <row r="20767" spans="1:5">
      <c r="A20767" t="s">
        <v>32</v>
      </c>
      <c r="B20767">
        <v>2018</v>
      </c>
      <c r="C20767">
        <v>11</v>
      </c>
      <c r="D20767">
        <v>42</v>
      </c>
      <c r="E20767">
        <v>28839</v>
      </c>
    </row>
    <row r="20768" spans="1:5">
      <c r="A20768" t="s">
        <v>33</v>
      </c>
      <c r="B20768">
        <v>2018</v>
      </c>
      <c r="C20768">
        <v>11</v>
      </c>
      <c r="D20768">
        <v>85</v>
      </c>
      <c r="E20768">
        <v>25496</v>
      </c>
    </row>
    <row r="20769" spans="1:5">
      <c r="A20769" t="s">
        <v>34</v>
      </c>
      <c r="B20769">
        <v>2018</v>
      </c>
      <c r="C20769">
        <v>11</v>
      </c>
      <c r="D20769">
        <v>22</v>
      </c>
      <c r="E20769">
        <v>5902</v>
      </c>
    </row>
    <row r="20770" spans="1:5">
      <c r="A20770" t="s">
        <v>35</v>
      </c>
      <c r="B20770">
        <v>2018</v>
      </c>
      <c r="C20770">
        <v>11</v>
      </c>
      <c r="D20770">
        <v>44</v>
      </c>
      <c r="E20770">
        <v>15904</v>
      </c>
    </row>
    <row r="20771" spans="1:5">
      <c r="A20771" t="s">
        <v>36</v>
      </c>
      <c r="B20771">
        <v>2018</v>
      </c>
      <c r="C20771">
        <v>11</v>
      </c>
      <c r="D20771">
        <v>16</v>
      </c>
      <c r="E20771">
        <v>2479</v>
      </c>
    </row>
    <row r="20772" spans="1:5">
      <c r="A20772" t="s">
        <v>37</v>
      </c>
      <c r="B20772">
        <v>2018</v>
      </c>
      <c r="C20772">
        <v>11</v>
      </c>
      <c r="D20772">
        <v>7</v>
      </c>
      <c r="E20772">
        <v>3659</v>
      </c>
    </row>
    <row r="20773" spans="1:5">
      <c r="A20773" t="s">
        <v>38</v>
      </c>
      <c r="B20773">
        <v>2018</v>
      </c>
      <c r="C20773">
        <v>11</v>
      </c>
      <c r="D20773">
        <v>48</v>
      </c>
      <c r="E20773">
        <v>8904</v>
      </c>
    </row>
    <row r="20774" spans="1:5">
      <c r="A20774" t="s">
        <v>39</v>
      </c>
      <c r="B20774">
        <v>2018</v>
      </c>
      <c r="C20774">
        <v>11</v>
      </c>
      <c r="D20774">
        <v>36</v>
      </c>
      <c r="E20774">
        <v>17770</v>
      </c>
    </row>
    <row r="20775" spans="1:5">
      <c r="A20775" t="s">
        <v>40</v>
      </c>
      <c r="B20775">
        <v>2018</v>
      </c>
      <c r="C20775">
        <v>11</v>
      </c>
      <c r="D20775">
        <v>15</v>
      </c>
      <c r="E20775">
        <v>2258</v>
      </c>
    </row>
    <row r="20776" spans="1:5">
      <c r="A20776" t="s">
        <v>41</v>
      </c>
      <c r="B20776">
        <v>2018</v>
      </c>
      <c r="C20776">
        <v>11</v>
      </c>
      <c r="D20776">
        <v>42</v>
      </c>
      <c r="E20776">
        <v>24835</v>
      </c>
    </row>
    <row r="20777" spans="1:5">
      <c r="A20777" t="s">
        <v>42</v>
      </c>
      <c r="B20777">
        <v>2018</v>
      </c>
      <c r="C20777">
        <v>11</v>
      </c>
      <c r="D20777">
        <v>42</v>
      </c>
      <c r="E20777">
        <v>17232</v>
      </c>
    </row>
    <row r="20778" spans="1:5">
      <c r="A20778" t="s">
        <v>43</v>
      </c>
      <c r="B20778">
        <v>2018</v>
      </c>
      <c r="C20778">
        <v>11</v>
      </c>
      <c r="D20778">
        <v>53</v>
      </c>
      <c r="E20778">
        <v>10226</v>
      </c>
    </row>
    <row r="20779" spans="1:5">
      <c r="A20779" t="s">
        <v>44</v>
      </c>
      <c r="B20779">
        <v>2018</v>
      </c>
      <c r="C20779">
        <v>11</v>
      </c>
      <c r="D20779">
        <v>48</v>
      </c>
      <c r="E20779">
        <v>14726</v>
      </c>
    </row>
    <row r="20780" spans="1:5">
      <c r="A20780" t="s">
        <v>45</v>
      </c>
      <c r="B20780">
        <v>2018</v>
      </c>
      <c r="C20780">
        <v>11</v>
      </c>
      <c r="D20780">
        <v>5</v>
      </c>
      <c r="E20780">
        <v>1250</v>
      </c>
    </row>
    <row r="20781" spans="1:5">
      <c r="A20781" t="s">
        <v>46</v>
      </c>
      <c r="B20781">
        <v>2018</v>
      </c>
      <c r="C20781">
        <v>11</v>
      </c>
      <c r="D20781">
        <v>63</v>
      </c>
      <c r="E20781">
        <v>17751</v>
      </c>
    </row>
    <row r="20782" spans="1:5">
      <c r="A20782" t="s">
        <v>47</v>
      </c>
      <c r="B20782">
        <v>2018</v>
      </c>
      <c r="C20782">
        <v>11</v>
      </c>
      <c r="D20782">
        <v>21</v>
      </c>
      <c r="E20782">
        <v>7148</v>
      </c>
    </row>
    <row r="20783" spans="1:5">
      <c r="A20783" t="s">
        <v>48</v>
      </c>
      <c r="B20783">
        <v>2018</v>
      </c>
      <c r="C20783">
        <v>11</v>
      </c>
      <c r="D20783">
        <v>79</v>
      </c>
      <c r="E20783">
        <v>38618</v>
      </c>
    </row>
    <row r="20784" spans="1:5">
      <c r="A20784" t="s">
        <v>49</v>
      </c>
      <c r="B20784">
        <v>2018</v>
      </c>
      <c r="C20784">
        <v>11</v>
      </c>
      <c r="D20784">
        <v>140</v>
      </c>
      <c r="E20784">
        <v>53212</v>
      </c>
    </row>
    <row r="20785" spans="1:5">
      <c r="A20785" t="s">
        <v>50</v>
      </c>
      <c r="B20785">
        <v>2018</v>
      </c>
      <c r="C20785">
        <v>11</v>
      </c>
      <c r="D20785">
        <v>23</v>
      </c>
      <c r="E20785">
        <v>3888</v>
      </c>
    </row>
    <row r="20786" spans="1:5">
      <c r="A20786" t="s">
        <v>51</v>
      </c>
      <c r="B20786">
        <v>2018</v>
      </c>
      <c r="C20786">
        <v>11</v>
      </c>
      <c r="D20786">
        <v>14</v>
      </c>
      <c r="E20786">
        <v>4431</v>
      </c>
    </row>
    <row r="20787" spans="1:5">
      <c r="A20787" t="s">
        <v>52</v>
      </c>
      <c r="B20787">
        <v>2018</v>
      </c>
      <c r="C20787">
        <v>11</v>
      </c>
      <c r="D20787">
        <v>32</v>
      </c>
      <c r="E20787">
        <v>10796</v>
      </c>
    </row>
    <row r="20788" spans="1:5">
      <c r="A20788" t="s">
        <v>53</v>
      </c>
      <c r="B20788">
        <v>2018</v>
      </c>
      <c r="C20788">
        <v>11</v>
      </c>
      <c r="D20788">
        <v>51</v>
      </c>
      <c r="E20788">
        <v>7805</v>
      </c>
    </row>
    <row r="20789" spans="1:5">
      <c r="A20789" t="s">
        <v>54</v>
      </c>
      <c r="B20789">
        <v>2018</v>
      </c>
      <c r="C20789">
        <v>11</v>
      </c>
      <c r="D20789">
        <v>102</v>
      </c>
      <c r="E20789">
        <v>21955</v>
      </c>
    </row>
    <row r="20790" spans="1:5">
      <c r="A20790" t="s">
        <v>55</v>
      </c>
      <c r="B20790">
        <v>2018</v>
      </c>
      <c r="C20790">
        <v>11</v>
      </c>
      <c r="D20790">
        <v>45</v>
      </c>
      <c r="E20790">
        <v>34456</v>
      </c>
    </row>
    <row r="20791" spans="1:5">
      <c r="A20791" t="s">
        <v>56</v>
      </c>
      <c r="B20791">
        <v>2018</v>
      </c>
      <c r="C20791">
        <v>11</v>
      </c>
      <c r="D20791">
        <v>9</v>
      </c>
      <c r="E20791">
        <v>2322</v>
      </c>
    </row>
    <row r="20792" spans="1:5">
      <c r="A20792" t="s">
        <v>57</v>
      </c>
      <c r="B20792">
        <v>2018</v>
      </c>
      <c r="C20792">
        <v>11</v>
      </c>
      <c r="D20792">
        <v>128</v>
      </c>
      <c r="E20792">
        <v>87889</v>
      </c>
    </row>
    <row r="20793" spans="1:5">
      <c r="A20793" t="s">
        <v>58</v>
      </c>
      <c r="B20793">
        <v>2018</v>
      </c>
      <c r="C20793">
        <v>11</v>
      </c>
      <c r="D20793">
        <v>44</v>
      </c>
      <c r="E20793">
        <v>4724</v>
      </c>
    </row>
    <row r="20794" spans="1:5">
      <c r="A20794" t="s">
        <v>59</v>
      </c>
      <c r="B20794">
        <v>2018</v>
      </c>
      <c r="C20794">
        <v>11</v>
      </c>
      <c r="D20794">
        <v>34</v>
      </c>
      <c r="E20794">
        <v>9983</v>
      </c>
    </row>
    <row r="20795" spans="1:5">
      <c r="A20795" t="s">
        <v>60</v>
      </c>
      <c r="B20795">
        <v>2018</v>
      </c>
      <c r="C20795">
        <v>11</v>
      </c>
      <c r="D20795">
        <v>23</v>
      </c>
      <c r="E20795">
        <v>6439</v>
      </c>
    </row>
    <row r="20796" spans="1:5">
      <c r="A20796" t="s">
        <v>61</v>
      </c>
      <c r="B20796">
        <v>2018</v>
      </c>
      <c r="C20796">
        <v>11</v>
      </c>
      <c r="D20796">
        <v>18</v>
      </c>
      <c r="E20796">
        <v>4207</v>
      </c>
    </row>
    <row r="20797" spans="1:5">
      <c r="A20797" t="s">
        <v>64</v>
      </c>
      <c r="B20797">
        <v>2018</v>
      </c>
      <c r="C20797">
        <v>11</v>
      </c>
      <c r="D20797">
        <v>4</v>
      </c>
      <c r="E20797">
        <v>2191</v>
      </c>
    </row>
    <row r="20798" spans="1:5">
      <c r="A20798" t="s">
        <v>63</v>
      </c>
      <c r="B20798">
        <v>2018</v>
      </c>
      <c r="C20798">
        <v>11</v>
      </c>
      <c r="D20798">
        <v>3</v>
      </c>
      <c r="E20798">
        <v>833</v>
      </c>
    </row>
    <row r="20799" spans="1:5">
      <c r="A20799" t="s">
        <v>62</v>
      </c>
      <c r="B20799">
        <v>2018</v>
      </c>
      <c r="C20799">
        <v>11</v>
      </c>
      <c r="D20799">
        <v>75</v>
      </c>
      <c r="E20799">
        <v>99999</v>
      </c>
    </row>
    <row r="20800" spans="1:5">
      <c r="A20800" t="s">
        <v>6</v>
      </c>
      <c r="B20800">
        <v>2018</v>
      </c>
      <c r="C20800">
        <v>12</v>
      </c>
      <c r="D20800">
        <v>85</v>
      </c>
      <c r="E20800">
        <v>35323</v>
      </c>
    </row>
    <row r="20801" spans="1:5">
      <c r="A20801" t="s">
        <v>12</v>
      </c>
      <c r="B20801">
        <v>2018</v>
      </c>
      <c r="C20801">
        <v>12</v>
      </c>
      <c r="D20801">
        <v>17</v>
      </c>
      <c r="E20801">
        <v>5485</v>
      </c>
    </row>
    <row r="20802" spans="1:5">
      <c r="A20802" t="s">
        <v>13</v>
      </c>
      <c r="B20802">
        <v>2018</v>
      </c>
      <c r="C20802">
        <v>12</v>
      </c>
      <c r="D20802">
        <v>45</v>
      </c>
      <c r="E20802">
        <v>17171</v>
      </c>
    </row>
    <row r="20803" spans="1:5">
      <c r="A20803" t="s">
        <v>14</v>
      </c>
      <c r="B20803">
        <v>2018</v>
      </c>
      <c r="C20803">
        <v>12</v>
      </c>
      <c r="D20803">
        <v>10</v>
      </c>
      <c r="E20803">
        <v>2467</v>
      </c>
    </row>
    <row r="20804" spans="1:5">
      <c r="A20804" t="s">
        <v>15</v>
      </c>
      <c r="B20804">
        <v>2018</v>
      </c>
      <c r="C20804">
        <v>12</v>
      </c>
      <c r="D20804">
        <v>107</v>
      </c>
      <c r="E20804">
        <v>49258</v>
      </c>
    </row>
    <row r="20805" spans="1:5">
      <c r="A20805" t="s">
        <v>16</v>
      </c>
      <c r="B20805">
        <v>2018</v>
      </c>
      <c r="C20805">
        <v>12</v>
      </c>
      <c r="D20805">
        <v>41</v>
      </c>
      <c r="E20805">
        <v>24233</v>
      </c>
    </row>
    <row r="20806" spans="1:5">
      <c r="A20806" t="s">
        <v>17</v>
      </c>
      <c r="B20806">
        <v>2018</v>
      </c>
      <c r="C20806">
        <v>12</v>
      </c>
      <c r="D20806">
        <v>21</v>
      </c>
      <c r="E20806">
        <v>4835</v>
      </c>
    </row>
    <row r="20807" spans="1:5">
      <c r="A20807" t="s">
        <v>18</v>
      </c>
      <c r="B20807">
        <v>2018</v>
      </c>
      <c r="C20807">
        <v>12</v>
      </c>
      <c r="D20807">
        <v>11</v>
      </c>
      <c r="E20807">
        <v>2255</v>
      </c>
    </row>
    <row r="20808" spans="1:5">
      <c r="A20808" t="s">
        <v>19</v>
      </c>
      <c r="B20808">
        <v>2018</v>
      </c>
      <c r="C20808">
        <v>12</v>
      </c>
      <c r="D20808">
        <v>5</v>
      </c>
      <c r="E20808">
        <v>12079</v>
      </c>
    </row>
    <row r="20809" spans="1:5">
      <c r="A20809" t="s">
        <v>20</v>
      </c>
      <c r="B20809">
        <v>2018</v>
      </c>
      <c r="C20809">
        <v>12</v>
      </c>
      <c r="D20809">
        <v>0</v>
      </c>
      <c r="E20809">
        <v>0</v>
      </c>
    </row>
    <row r="20810" spans="1:5">
      <c r="A20810" t="s">
        <v>21</v>
      </c>
      <c r="B20810">
        <v>2018</v>
      </c>
      <c r="C20810">
        <v>12</v>
      </c>
      <c r="D20810">
        <v>52</v>
      </c>
      <c r="E20810">
        <v>47739</v>
      </c>
    </row>
    <row r="20811" spans="1:5">
      <c r="A20811" t="s">
        <v>22</v>
      </c>
      <c r="B20811">
        <v>2018</v>
      </c>
      <c r="C20811">
        <v>12</v>
      </c>
      <c r="D20811">
        <v>14</v>
      </c>
      <c r="E20811">
        <v>1209</v>
      </c>
    </row>
    <row r="20812" spans="1:5">
      <c r="A20812" t="s">
        <v>23</v>
      </c>
      <c r="B20812">
        <v>2018</v>
      </c>
      <c r="C20812">
        <v>12</v>
      </c>
      <c r="D20812">
        <v>7</v>
      </c>
      <c r="E20812">
        <v>1433</v>
      </c>
    </row>
    <row r="20813" spans="1:5">
      <c r="A20813" t="s">
        <v>24</v>
      </c>
      <c r="B20813">
        <v>2018</v>
      </c>
      <c r="C20813">
        <v>12</v>
      </c>
      <c r="D20813">
        <v>75</v>
      </c>
      <c r="E20813">
        <v>43290</v>
      </c>
    </row>
    <row r="20814" spans="1:5">
      <c r="A20814" t="s">
        <v>25</v>
      </c>
      <c r="B20814">
        <v>2018</v>
      </c>
      <c r="C20814">
        <v>12</v>
      </c>
      <c r="D20814">
        <v>23</v>
      </c>
      <c r="E20814">
        <v>4712</v>
      </c>
    </row>
    <row r="20815" spans="1:5">
      <c r="A20815" t="s">
        <v>26</v>
      </c>
      <c r="B20815">
        <v>2018</v>
      </c>
      <c r="C20815">
        <v>12</v>
      </c>
      <c r="D20815">
        <v>13</v>
      </c>
      <c r="E20815">
        <v>3040</v>
      </c>
    </row>
    <row r="20816" spans="1:5">
      <c r="A20816" t="s">
        <v>27</v>
      </c>
      <c r="B20816">
        <v>2018</v>
      </c>
      <c r="C20816">
        <v>12</v>
      </c>
      <c r="D20816">
        <v>25</v>
      </c>
      <c r="E20816">
        <v>5228</v>
      </c>
    </row>
    <row r="20817" spans="1:5">
      <c r="A20817" t="s">
        <v>28</v>
      </c>
      <c r="B20817">
        <v>2018</v>
      </c>
      <c r="C20817">
        <v>12</v>
      </c>
      <c r="D20817">
        <v>29</v>
      </c>
      <c r="E20817">
        <v>8512</v>
      </c>
    </row>
    <row r="20818" spans="1:5">
      <c r="A20818" t="s">
        <v>29</v>
      </c>
      <c r="B20818">
        <v>2018</v>
      </c>
      <c r="C20818">
        <v>12</v>
      </c>
      <c r="D20818">
        <v>93</v>
      </c>
      <c r="E20818">
        <v>54050</v>
      </c>
    </row>
    <row r="20819" spans="1:5">
      <c r="A20819" t="s">
        <v>30</v>
      </c>
      <c r="B20819">
        <v>2018</v>
      </c>
      <c r="C20819">
        <v>12</v>
      </c>
      <c r="D20819">
        <v>22</v>
      </c>
      <c r="E20819">
        <v>4652</v>
      </c>
    </row>
    <row r="20820" spans="1:5">
      <c r="A20820" t="s">
        <v>31</v>
      </c>
      <c r="B20820">
        <v>2018</v>
      </c>
      <c r="C20820">
        <v>12</v>
      </c>
      <c r="D20820">
        <v>27</v>
      </c>
      <c r="E20820">
        <v>7084</v>
      </c>
    </row>
    <row r="20821" spans="1:5">
      <c r="A20821" t="s">
        <v>32</v>
      </c>
      <c r="B20821">
        <v>2018</v>
      </c>
      <c r="C20821">
        <v>12</v>
      </c>
      <c r="D20821">
        <v>43</v>
      </c>
      <c r="E20821">
        <v>33600</v>
      </c>
    </row>
    <row r="20822" spans="1:5">
      <c r="A20822" t="s">
        <v>33</v>
      </c>
      <c r="B20822">
        <v>2018</v>
      </c>
      <c r="C20822">
        <v>12</v>
      </c>
      <c r="D20822">
        <v>87</v>
      </c>
      <c r="E20822">
        <v>25688</v>
      </c>
    </row>
    <row r="20823" spans="1:5">
      <c r="A20823" t="s">
        <v>34</v>
      </c>
      <c r="B20823">
        <v>2018</v>
      </c>
      <c r="C20823">
        <v>12</v>
      </c>
      <c r="D20823">
        <v>22</v>
      </c>
      <c r="E20823">
        <v>6216</v>
      </c>
    </row>
    <row r="20824" spans="1:5">
      <c r="A20824" t="s">
        <v>35</v>
      </c>
      <c r="B20824">
        <v>2018</v>
      </c>
      <c r="C20824">
        <v>12</v>
      </c>
      <c r="D20824">
        <v>44</v>
      </c>
      <c r="E20824">
        <v>16548</v>
      </c>
    </row>
    <row r="20825" spans="1:5">
      <c r="A20825" t="s">
        <v>36</v>
      </c>
      <c r="B20825">
        <v>2018</v>
      </c>
      <c r="C20825">
        <v>12</v>
      </c>
      <c r="D20825">
        <v>14</v>
      </c>
      <c r="E20825">
        <v>3135</v>
      </c>
    </row>
    <row r="20826" spans="1:5">
      <c r="A20826" t="s">
        <v>37</v>
      </c>
      <c r="B20826">
        <v>2018</v>
      </c>
      <c r="C20826">
        <v>12</v>
      </c>
      <c r="D20826">
        <v>7</v>
      </c>
      <c r="E20826">
        <v>3717</v>
      </c>
    </row>
    <row r="20827" spans="1:5">
      <c r="A20827" t="s">
        <v>38</v>
      </c>
      <c r="B20827">
        <v>2018</v>
      </c>
      <c r="C20827">
        <v>12</v>
      </c>
      <c r="D20827">
        <v>47</v>
      </c>
      <c r="E20827">
        <v>8912</v>
      </c>
    </row>
    <row r="20828" spans="1:5">
      <c r="A20828" t="s">
        <v>39</v>
      </c>
      <c r="B20828">
        <v>2018</v>
      </c>
      <c r="C20828">
        <v>12</v>
      </c>
      <c r="D20828">
        <v>33</v>
      </c>
      <c r="E20828">
        <v>16865</v>
      </c>
    </row>
    <row r="20829" spans="1:5">
      <c r="A20829" t="s">
        <v>40</v>
      </c>
      <c r="B20829">
        <v>2018</v>
      </c>
      <c r="C20829">
        <v>12</v>
      </c>
      <c r="D20829">
        <v>16</v>
      </c>
      <c r="E20829">
        <v>3134</v>
      </c>
    </row>
    <row r="20830" spans="1:5">
      <c r="A20830" t="s">
        <v>41</v>
      </c>
      <c r="B20830">
        <v>2018</v>
      </c>
      <c r="C20830">
        <v>12</v>
      </c>
      <c r="D20830">
        <v>43</v>
      </c>
      <c r="E20830">
        <v>24610</v>
      </c>
    </row>
    <row r="20831" spans="1:5">
      <c r="A20831" t="s">
        <v>42</v>
      </c>
      <c r="B20831">
        <v>2018</v>
      </c>
      <c r="C20831">
        <v>12</v>
      </c>
      <c r="D20831">
        <v>40</v>
      </c>
      <c r="E20831">
        <v>15609</v>
      </c>
    </row>
    <row r="20832" spans="1:5">
      <c r="A20832" t="s">
        <v>43</v>
      </c>
      <c r="B20832">
        <v>2018</v>
      </c>
      <c r="C20832">
        <v>12</v>
      </c>
      <c r="D20832">
        <v>52</v>
      </c>
      <c r="E20832">
        <v>10569</v>
      </c>
    </row>
    <row r="20833" spans="1:5">
      <c r="A20833" t="s">
        <v>44</v>
      </c>
      <c r="B20833">
        <v>2018</v>
      </c>
      <c r="C20833">
        <v>12</v>
      </c>
      <c r="D20833">
        <v>45</v>
      </c>
      <c r="E20833">
        <v>15631</v>
      </c>
    </row>
    <row r="20834" spans="1:5">
      <c r="A20834" t="s">
        <v>45</v>
      </c>
      <c r="B20834">
        <v>2018</v>
      </c>
      <c r="C20834">
        <v>12</v>
      </c>
      <c r="D20834">
        <v>7</v>
      </c>
      <c r="E20834">
        <v>1331</v>
      </c>
    </row>
    <row r="20835" spans="1:5">
      <c r="A20835" t="s">
        <v>46</v>
      </c>
      <c r="B20835">
        <v>2018</v>
      </c>
      <c r="C20835">
        <v>12</v>
      </c>
      <c r="D20835">
        <v>59</v>
      </c>
      <c r="E20835">
        <v>19151</v>
      </c>
    </row>
    <row r="20836" spans="1:5">
      <c r="A20836" t="s">
        <v>47</v>
      </c>
      <c r="B20836">
        <v>2018</v>
      </c>
      <c r="C20836">
        <v>12</v>
      </c>
      <c r="D20836">
        <v>23</v>
      </c>
      <c r="E20836">
        <v>6229</v>
      </c>
    </row>
    <row r="20837" spans="1:5">
      <c r="A20837" t="s">
        <v>48</v>
      </c>
      <c r="B20837">
        <v>2018</v>
      </c>
      <c r="C20837">
        <v>12</v>
      </c>
      <c r="D20837">
        <v>78</v>
      </c>
      <c r="E20837">
        <v>37049</v>
      </c>
    </row>
    <row r="20838" spans="1:5">
      <c r="A20838" t="s">
        <v>49</v>
      </c>
      <c r="B20838">
        <v>2018</v>
      </c>
      <c r="C20838">
        <v>12</v>
      </c>
      <c r="D20838">
        <v>141</v>
      </c>
      <c r="E20838">
        <v>54977</v>
      </c>
    </row>
    <row r="20839" spans="1:5">
      <c r="A20839" t="s">
        <v>50</v>
      </c>
      <c r="B20839">
        <v>2018</v>
      </c>
      <c r="C20839">
        <v>12</v>
      </c>
      <c r="D20839">
        <v>22</v>
      </c>
      <c r="E20839">
        <v>5030</v>
      </c>
    </row>
    <row r="20840" spans="1:5">
      <c r="A20840" t="s">
        <v>51</v>
      </c>
      <c r="B20840">
        <v>2018</v>
      </c>
      <c r="C20840">
        <v>12</v>
      </c>
      <c r="D20840">
        <v>14</v>
      </c>
      <c r="E20840">
        <v>5171</v>
      </c>
    </row>
    <row r="20841" spans="1:5">
      <c r="A20841" t="s">
        <v>52</v>
      </c>
      <c r="B20841">
        <v>2018</v>
      </c>
      <c r="C20841">
        <v>12</v>
      </c>
      <c r="D20841">
        <v>31</v>
      </c>
      <c r="E20841">
        <v>10631</v>
      </c>
    </row>
    <row r="20842" spans="1:5">
      <c r="A20842" t="s">
        <v>53</v>
      </c>
      <c r="B20842">
        <v>2018</v>
      </c>
      <c r="C20842">
        <v>12</v>
      </c>
      <c r="D20842">
        <v>46</v>
      </c>
      <c r="E20842">
        <v>6940</v>
      </c>
    </row>
    <row r="20843" spans="1:5">
      <c r="A20843" t="s">
        <v>54</v>
      </c>
      <c r="B20843">
        <v>2018</v>
      </c>
      <c r="C20843">
        <v>12</v>
      </c>
      <c r="D20843">
        <v>104</v>
      </c>
      <c r="E20843">
        <v>27717</v>
      </c>
    </row>
    <row r="20844" spans="1:5">
      <c r="A20844" t="s">
        <v>55</v>
      </c>
      <c r="B20844">
        <v>2018</v>
      </c>
      <c r="C20844">
        <v>12</v>
      </c>
      <c r="D20844">
        <v>46</v>
      </c>
      <c r="E20844">
        <v>35541</v>
      </c>
    </row>
    <row r="20845" spans="1:5">
      <c r="A20845" t="s">
        <v>56</v>
      </c>
      <c r="B20845">
        <v>2018</v>
      </c>
      <c r="C20845">
        <v>12</v>
      </c>
      <c r="D20845">
        <v>10</v>
      </c>
      <c r="E20845">
        <v>2857</v>
      </c>
    </row>
    <row r="20846" spans="1:5">
      <c r="A20846" t="s">
        <v>57</v>
      </c>
      <c r="B20846">
        <v>2018</v>
      </c>
      <c r="C20846">
        <v>12</v>
      </c>
      <c r="D20846">
        <v>129</v>
      </c>
      <c r="E20846">
        <v>88243</v>
      </c>
    </row>
    <row r="20847" spans="1:5">
      <c r="A20847" t="s">
        <v>58</v>
      </c>
      <c r="B20847">
        <v>2018</v>
      </c>
      <c r="C20847">
        <v>12</v>
      </c>
      <c r="D20847">
        <v>45</v>
      </c>
      <c r="E20847">
        <v>5873</v>
      </c>
    </row>
    <row r="20848" spans="1:5">
      <c r="A20848" t="s">
        <v>59</v>
      </c>
      <c r="B20848">
        <v>2018</v>
      </c>
      <c r="C20848">
        <v>12</v>
      </c>
      <c r="D20848">
        <v>31</v>
      </c>
      <c r="E20848">
        <v>8873</v>
      </c>
    </row>
    <row r="20849" spans="1:5">
      <c r="A20849" t="s">
        <v>60</v>
      </c>
      <c r="B20849">
        <v>2018</v>
      </c>
      <c r="C20849">
        <v>12</v>
      </c>
      <c r="D20849">
        <v>23</v>
      </c>
      <c r="E20849">
        <v>6148</v>
      </c>
    </row>
    <row r="20850" spans="1:5">
      <c r="A20850" t="s">
        <v>61</v>
      </c>
      <c r="B20850">
        <v>2018</v>
      </c>
      <c r="C20850">
        <v>12</v>
      </c>
      <c r="D20850">
        <v>18</v>
      </c>
      <c r="E20850">
        <v>4070</v>
      </c>
    </row>
    <row r="20851" spans="1:5">
      <c r="A20851" t="s">
        <v>64</v>
      </c>
      <c r="B20851">
        <v>2018</v>
      </c>
      <c r="C20851">
        <v>12</v>
      </c>
      <c r="D20851">
        <v>4</v>
      </c>
      <c r="E20851">
        <v>2088</v>
      </c>
    </row>
    <row r="20852" spans="1:5">
      <c r="A20852" t="s">
        <v>63</v>
      </c>
      <c r="B20852">
        <v>2018</v>
      </c>
      <c r="C20852">
        <v>12</v>
      </c>
      <c r="D20852">
        <v>3</v>
      </c>
      <c r="E20852">
        <v>821</v>
      </c>
    </row>
    <row r="20853" spans="1:5">
      <c r="A20853" t="s">
        <v>62</v>
      </c>
      <c r="B20853">
        <v>2018</v>
      </c>
      <c r="C20853">
        <v>12</v>
      </c>
      <c r="D20853">
        <v>73</v>
      </c>
      <c r="E20853">
        <v>96917</v>
      </c>
    </row>
    <row r="20854" spans="1:5">
      <c r="A20854" t="s">
        <v>6</v>
      </c>
      <c r="B20854">
        <v>2018</v>
      </c>
      <c r="C20854">
        <v>13</v>
      </c>
      <c r="D20854">
        <v>84</v>
      </c>
      <c r="E20854">
        <v>35774</v>
      </c>
    </row>
    <row r="20855" spans="1:5">
      <c r="A20855" t="s">
        <v>12</v>
      </c>
      <c r="B20855">
        <v>2018</v>
      </c>
      <c r="C20855">
        <v>13</v>
      </c>
      <c r="D20855">
        <v>15</v>
      </c>
      <c r="E20855">
        <v>5017</v>
      </c>
    </row>
    <row r="20856" spans="1:5">
      <c r="A20856" t="s">
        <v>13</v>
      </c>
      <c r="B20856">
        <v>2018</v>
      </c>
      <c r="C20856">
        <v>13</v>
      </c>
      <c r="D20856">
        <v>45</v>
      </c>
      <c r="E20856">
        <v>17139</v>
      </c>
    </row>
    <row r="20857" spans="1:5">
      <c r="A20857" t="s">
        <v>14</v>
      </c>
      <c r="B20857">
        <v>2018</v>
      </c>
      <c r="C20857">
        <v>13</v>
      </c>
      <c r="D20857">
        <v>12</v>
      </c>
      <c r="E20857">
        <v>3904</v>
      </c>
    </row>
    <row r="20858" spans="1:5">
      <c r="A20858" t="s">
        <v>15</v>
      </c>
      <c r="B20858">
        <v>2018</v>
      </c>
      <c r="C20858">
        <v>13</v>
      </c>
      <c r="D20858">
        <v>112</v>
      </c>
      <c r="E20858">
        <v>42259</v>
      </c>
    </row>
    <row r="20859" spans="1:5">
      <c r="A20859" t="s">
        <v>16</v>
      </c>
      <c r="B20859">
        <v>2018</v>
      </c>
      <c r="C20859">
        <v>13</v>
      </c>
      <c r="D20859">
        <v>41</v>
      </c>
      <c r="E20859">
        <v>24001</v>
      </c>
    </row>
    <row r="20860" spans="1:5">
      <c r="A20860" t="s">
        <v>17</v>
      </c>
      <c r="B20860">
        <v>2018</v>
      </c>
      <c r="C20860">
        <v>13</v>
      </c>
      <c r="D20860">
        <v>24</v>
      </c>
      <c r="E20860">
        <v>5193</v>
      </c>
    </row>
    <row r="20861" spans="1:5">
      <c r="A20861" t="s">
        <v>18</v>
      </c>
      <c r="B20861">
        <v>2018</v>
      </c>
      <c r="C20861">
        <v>13</v>
      </c>
      <c r="D20861">
        <v>11</v>
      </c>
      <c r="E20861">
        <v>2321</v>
      </c>
    </row>
    <row r="20862" spans="1:5">
      <c r="A20862" t="s">
        <v>19</v>
      </c>
      <c r="B20862">
        <v>2018</v>
      </c>
      <c r="C20862">
        <v>13</v>
      </c>
      <c r="D20862">
        <v>5</v>
      </c>
      <c r="E20862">
        <v>13156</v>
      </c>
    </row>
    <row r="20863" spans="1:5">
      <c r="A20863" t="s">
        <v>20</v>
      </c>
      <c r="B20863">
        <v>2018</v>
      </c>
      <c r="C20863">
        <v>13</v>
      </c>
      <c r="D20863">
        <v>0</v>
      </c>
      <c r="E20863">
        <v>0</v>
      </c>
    </row>
    <row r="20864" spans="1:5">
      <c r="A20864" t="s">
        <v>21</v>
      </c>
      <c r="B20864">
        <v>2018</v>
      </c>
      <c r="C20864">
        <v>13</v>
      </c>
      <c r="D20864">
        <v>51</v>
      </c>
      <c r="E20864">
        <v>46510</v>
      </c>
    </row>
    <row r="20865" spans="1:5">
      <c r="A20865" t="s">
        <v>22</v>
      </c>
      <c r="B20865">
        <v>2018</v>
      </c>
      <c r="C20865">
        <v>13</v>
      </c>
      <c r="D20865">
        <v>14</v>
      </c>
      <c r="E20865">
        <v>717</v>
      </c>
    </row>
    <row r="20866" spans="1:5">
      <c r="A20866" t="s">
        <v>23</v>
      </c>
      <c r="B20866">
        <v>2018</v>
      </c>
      <c r="C20866">
        <v>13</v>
      </c>
      <c r="D20866">
        <v>8</v>
      </c>
      <c r="E20866">
        <v>1573</v>
      </c>
    </row>
    <row r="20867" spans="1:5">
      <c r="A20867" t="s">
        <v>24</v>
      </c>
      <c r="B20867">
        <v>2018</v>
      </c>
      <c r="C20867">
        <v>13</v>
      </c>
      <c r="D20867">
        <v>76</v>
      </c>
      <c r="E20867">
        <v>37040</v>
      </c>
    </row>
    <row r="20868" spans="1:5">
      <c r="A20868" t="s">
        <v>25</v>
      </c>
      <c r="B20868">
        <v>2018</v>
      </c>
      <c r="C20868">
        <v>13</v>
      </c>
      <c r="D20868">
        <v>22</v>
      </c>
      <c r="E20868">
        <v>4130</v>
      </c>
    </row>
    <row r="20869" spans="1:5">
      <c r="A20869" t="s">
        <v>26</v>
      </c>
      <c r="B20869">
        <v>2018</v>
      </c>
      <c r="C20869">
        <v>13</v>
      </c>
      <c r="D20869">
        <v>13</v>
      </c>
      <c r="E20869">
        <v>3362</v>
      </c>
    </row>
    <row r="20870" spans="1:5">
      <c r="A20870" t="s">
        <v>27</v>
      </c>
      <c r="B20870">
        <v>2018</v>
      </c>
      <c r="C20870">
        <v>13</v>
      </c>
      <c r="D20870">
        <v>25</v>
      </c>
      <c r="E20870">
        <v>6581</v>
      </c>
    </row>
    <row r="20871" spans="1:5">
      <c r="A20871" t="s">
        <v>28</v>
      </c>
      <c r="B20871">
        <v>2018</v>
      </c>
      <c r="C20871">
        <v>13</v>
      </c>
      <c r="D20871">
        <v>24</v>
      </c>
      <c r="E20871">
        <v>8086</v>
      </c>
    </row>
    <row r="20872" spans="1:5">
      <c r="A20872" t="s">
        <v>29</v>
      </c>
      <c r="B20872">
        <v>2018</v>
      </c>
      <c r="C20872">
        <v>13</v>
      </c>
      <c r="D20872">
        <v>93</v>
      </c>
      <c r="E20872">
        <v>53298</v>
      </c>
    </row>
    <row r="20873" spans="1:5">
      <c r="A20873" t="s">
        <v>30</v>
      </c>
      <c r="B20873">
        <v>2018</v>
      </c>
      <c r="C20873">
        <v>13</v>
      </c>
      <c r="D20873">
        <v>22</v>
      </c>
      <c r="E20873">
        <v>4932</v>
      </c>
    </row>
    <row r="20874" spans="1:5">
      <c r="A20874" t="s">
        <v>31</v>
      </c>
      <c r="B20874">
        <v>2018</v>
      </c>
      <c r="C20874">
        <v>13</v>
      </c>
      <c r="D20874">
        <v>24</v>
      </c>
      <c r="E20874">
        <v>6053</v>
      </c>
    </row>
    <row r="20875" spans="1:5">
      <c r="A20875" t="s">
        <v>32</v>
      </c>
      <c r="B20875">
        <v>2018</v>
      </c>
      <c r="C20875">
        <v>13</v>
      </c>
      <c r="D20875">
        <v>44</v>
      </c>
      <c r="E20875">
        <v>34908</v>
      </c>
    </row>
    <row r="20876" spans="1:5">
      <c r="A20876" t="s">
        <v>33</v>
      </c>
      <c r="B20876">
        <v>2018</v>
      </c>
      <c r="C20876">
        <v>13</v>
      </c>
      <c r="D20876">
        <v>85</v>
      </c>
      <c r="E20876">
        <v>20307</v>
      </c>
    </row>
    <row r="20877" spans="1:5">
      <c r="A20877" t="s">
        <v>34</v>
      </c>
      <c r="B20877">
        <v>2018</v>
      </c>
      <c r="C20877">
        <v>13</v>
      </c>
      <c r="D20877">
        <v>22</v>
      </c>
      <c r="E20877">
        <v>6050</v>
      </c>
    </row>
    <row r="20878" spans="1:5">
      <c r="A20878" t="s">
        <v>35</v>
      </c>
      <c r="B20878">
        <v>2018</v>
      </c>
      <c r="C20878">
        <v>13</v>
      </c>
      <c r="D20878">
        <v>43</v>
      </c>
      <c r="E20878">
        <v>16060</v>
      </c>
    </row>
    <row r="20879" spans="1:5">
      <c r="A20879" t="s">
        <v>36</v>
      </c>
      <c r="B20879">
        <v>2018</v>
      </c>
      <c r="C20879">
        <v>13</v>
      </c>
      <c r="D20879">
        <v>15</v>
      </c>
      <c r="E20879">
        <v>2466</v>
      </c>
    </row>
    <row r="20880" spans="1:5">
      <c r="A20880" t="s">
        <v>37</v>
      </c>
      <c r="B20880">
        <v>2018</v>
      </c>
      <c r="C20880">
        <v>13</v>
      </c>
      <c r="D20880">
        <v>8</v>
      </c>
      <c r="E20880">
        <v>3009</v>
      </c>
    </row>
    <row r="20881" spans="1:5">
      <c r="A20881" t="s">
        <v>38</v>
      </c>
      <c r="B20881">
        <v>2018</v>
      </c>
      <c r="C20881">
        <v>13</v>
      </c>
      <c r="D20881">
        <v>48</v>
      </c>
      <c r="E20881">
        <v>8600</v>
      </c>
    </row>
    <row r="20882" spans="1:5">
      <c r="A20882" t="s">
        <v>39</v>
      </c>
      <c r="B20882">
        <v>2018</v>
      </c>
      <c r="C20882">
        <v>13</v>
      </c>
      <c r="D20882">
        <v>33</v>
      </c>
      <c r="E20882">
        <v>16005</v>
      </c>
    </row>
    <row r="20883" spans="1:5">
      <c r="A20883" t="s">
        <v>40</v>
      </c>
      <c r="B20883">
        <v>2018</v>
      </c>
      <c r="C20883">
        <v>13</v>
      </c>
      <c r="D20883">
        <v>17</v>
      </c>
      <c r="E20883">
        <v>3209</v>
      </c>
    </row>
    <row r="20884" spans="1:5">
      <c r="A20884" t="s">
        <v>41</v>
      </c>
      <c r="B20884">
        <v>2018</v>
      </c>
      <c r="C20884">
        <v>13</v>
      </c>
      <c r="D20884">
        <v>42</v>
      </c>
      <c r="E20884">
        <v>23615</v>
      </c>
    </row>
    <row r="20885" spans="1:5">
      <c r="A20885" t="s">
        <v>42</v>
      </c>
      <c r="B20885">
        <v>2018</v>
      </c>
      <c r="C20885">
        <v>13</v>
      </c>
      <c r="D20885">
        <v>42</v>
      </c>
      <c r="E20885">
        <v>16184</v>
      </c>
    </row>
    <row r="20886" spans="1:5">
      <c r="A20886" t="s">
        <v>43</v>
      </c>
      <c r="B20886">
        <v>2018</v>
      </c>
      <c r="C20886">
        <v>13</v>
      </c>
      <c r="D20886">
        <v>48</v>
      </c>
      <c r="E20886">
        <v>10611</v>
      </c>
    </row>
    <row r="20887" spans="1:5">
      <c r="A20887" t="s">
        <v>44</v>
      </c>
      <c r="B20887">
        <v>2018</v>
      </c>
      <c r="C20887">
        <v>13</v>
      </c>
      <c r="D20887">
        <v>45</v>
      </c>
      <c r="E20887">
        <v>14536</v>
      </c>
    </row>
    <row r="20888" spans="1:5">
      <c r="A20888" t="s">
        <v>45</v>
      </c>
      <c r="B20888">
        <v>2018</v>
      </c>
      <c r="C20888">
        <v>13</v>
      </c>
      <c r="D20888">
        <v>8</v>
      </c>
      <c r="E20888">
        <v>1317</v>
      </c>
    </row>
    <row r="20889" spans="1:5">
      <c r="A20889" t="s">
        <v>46</v>
      </c>
      <c r="B20889">
        <v>2018</v>
      </c>
      <c r="C20889">
        <v>13</v>
      </c>
      <c r="D20889">
        <v>53</v>
      </c>
      <c r="E20889">
        <v>16378</v>
      </c>
    </row>
    <row r="20890" spans="1:5">
      <c r="A20890" t="s">
        <v>47</v>
      </c>
      <c r="B20890">
        <v>2018</v>
      </c>
      <c r="C20890">
        <v>13</v>
      </c>
      <c r="D20890">
        <v>23</v>
      </c>
      <c r="E20890">
        <v>7025</v>
      </c>
    </row>
    <row r="20891" spans="1:5">
      <c r="A20891" t="s">
        <v>48</v>
      </c>
      <c r="B20891">
        <v>2018</v>
      </c>
      <c r="C20891">
        <v>13</v>
      </c>
      <c r="D20891">
        <v>77</v>
      </c>
      <c r="E20891">
        <v>34404</v>
      </c>
    </row>
    <row r="20892" spans="1:5">
      <c r="A20892" t="s">
        <v>49</v>
      </c>
      <c r="B20892">
        <v>2018</v>
      </c>
      <c r="C20892">
        <v>13</v>
      </c>
      <c r="D20892">
        <v>140</v>
      </c>
      <c r="E20892">
        <v>54436</v>
      </c>
    </row>
    <row r="20893" spans="1:5">
      <c r="A20893" t="s">
        <v>50</v>
      </c>
      <c r="B20893">
        <v>2018</v>
      </c>
      <c r="C20893">
        <v>13</v>
      </c>
      <c r="D20893">
        <v>22</v>
      </c>
      <c r="E20893">
        <v>4735</v>
      </c>
    </row>
    <row r="20894" spans="1:5">
      <c r="A20894" t="s">
        <v>51</v>
      </c>
      <c r="B20894">
        <v>2018</v>
      </c>
      <c r="C20894">
        <v>13</v>
      </c>
      <c r="D20894">
        <v>13</v>
      </c>
      <c r="E20894">
        <v>4794</v>
      </c>
    </row>
    <row r="20895" spans="1:5">
      <c r="A20895" t="s">
        <v>52</v>
      </c>
      <c r="B20895">
        <v>2018</v>
      </c>
      <c r="C20895">
        <v>13</v>
      </c>
      <c r="D20895">
        <v>32</v>
      </c>
      <c r="E20895">
        <v>10188</v>
      </c>
    </row>
    <row r="20896" spans="1:5">
      <c r="A20896" t="s">
        <v>53</v>
      </c>
      <c r="B20896">
        <v>2018</v>
      </c>
      <c r="C20896">
        <v>13</v>
      </c>
      <c r="D20896">
        <v>51</v>
      </c>
      <c r="E20896">
        <v>6425</v>
      </c>
    </row>
    <row r="20897" spans="1:5">
      <c r="A20897" t="s">
        <v>54</v>
      </c>
      <c r="B20897">
        <v>2018</v>
      </c>
      <c r="C20897">
        <v>13</v>
      </c>
      <c r="D20897">
        <v>101</v>
      </c>
      <c r="E20897">
        <v>21686</v>
      </c>
    </row>
    <row r="20898" spans="1:5">
      <c r="A20898" t="s">
        <v>55</v>
      </c>
      <c r="B20898">
        <v>2018</v>
      </c>
      <c r="C20898">
        <v>13</v>
      </c>
      <c r="D20898">
        <v>21</v>
      </c>
      <c r="E20898">
        <v>9495</v>
      </c>
    </row>
    <row r="20899" spans="1:5">
      <c r="A20899" t="s">
        <v>56</v>
      </c>
      <c r="B20899">
        <v>2018</v>
      </c>
      <c r="C20899">
        <v>13</v>
      </c>
      <c r="D20899">
        <v>10</v>
      </c>
      <c r="E20899">
        <v>2779</v>
      </c>
    </row>
    <row r="20900" spans="1:5">
      <c r="A20900" t="s">
        <v>57</v>
      </c>
      <c r="B20900">
        <v>2018</v>
      </c>
      <c r="C20900">
        <v>13</v>
      </c>
      <c r="D20900">
        <v>129</v>
      </c>
      <c r="E20900">
        <v>65018</v>
      </c>
    </row>
    <row r="20901" spans="1:5">
      <c r="A20901" t="s">
        <v>58</v>
      </c>
      <c r="B20901">
        <v>2018</v>
      </c>
      <c r="C20901">
        <v>13</v>
      </c>
      <c r="D20901">
        <v>44</v>
      </c>
      <c r="E20901">
        <v>5487</v>
      </c>
    </row>
    <row r="20902" spans="1:5">
      <c r="A20902" t="s">
        <v>59</v>
      </c>
      <c r="B20902">
        <v>2018</v>
      </c>
      <c r="C20902">
        <v>13</v>
      </c>
      <c r="D20902">
        <v>32</v>
      </c>
      <c r="E20902">
        <v>8776</v>
      </c>
    </row>
    <row r="20903" spans="1:5">
      <c r="A20903" t="s">
        <v>60</v>
      </c>
      <c r="B20903">
        <v>2018</v>
      </c>
      <c r="C20903">
        <v>13</v>
      </c>
      <c r="D20903">
        <v>22</v>
      </c>
      <c r="E20903">
        <v>5290</v>
      </c>
    </row>
    <row r="20904" spans="1:5">
      <c r="A20904" t="s">
        <v>61</v>
      </c>
      <c r="B20904">
        <v>2018</v>
      </c>
      <c r="C20904">
        <v>13</v>
      </c>
      <c r="D20904">
        <v>18</v>
      </c>
      <c r="E20904">
        <v>3994</v>
      </c>
    </row>
    <row r="20905" spans="1:5">
      <c r="A20905" t="s">
        <v>64</v>
      </c>
      <c r="B20905">
        <v>2018</v>
      </c>
      <c r="C20905">
        <v>13</v>
      </c>
      <c r="D20905">
        <v>4</v>
      </c>
      <c r="E20905">
        <v>1942</v>
      </c>
    </row>
    <row r="20906" spans="1:5">
      <c r="A20906" t="s">
        <v>63</v>
      </c>
      <c r="B20906">
        <v>2018</v>
      </c>
      <c r="C20906">
        <v>13</v>
      </c>
      <c r="D20906">
        <v>3</v>
      </c>
      <c r="E20906">
        <v>893</v>
      </c>
    </row>
    <row r="20907" spans="1:5">
      <c r="A20907" t="s">
        <v>62</v>
      </c>
      <c r="B20907">
        <v>2018</v>
      </c>
      <c r="C20907">
        <v>13</v>
      </c>
      <c r="D20907">
        <v>72</v>
      </c>
      <c r="E20907">
        <v>99109</v>
      </c>
    </row>
    <row r="20908" spans="1:5">
      <c r="A20908" t="s">
        <v>6</v>
      </c>
      <c r="B20908">
        <v>2018</v>
      </c>
      <c r="C20908">
        <v>14</v>
      </c>
      <c r="D20908">
        <v>83</v>
      </c>
      <c r="E20908">
        <v>38035</v>
      </c>
    </row>
    <row r="20909" spans="1:5">
      <c r="A20909" t="s">
        <v>12</v>
      </c>
      <c r="B20909">
        <v>2018</v>
      </c>
      <c r="C20909">
        <v>14</v>
      </c>
      <c r="D20909">
        <v>15</v>
      </c>
      <c r="E20909">
        <v>4961</v>
      </c>
    </row>
    <row r="20910" spans="1:5">
      <c r="A20910" t="s">
        <v>13</v>
      </c>
      <c r="B20910">
        <v>2018</v>
      </c>
      <c r="C20910">
        <v>14</v>
      </c>
      <c r="D20910">
        <v>45</v>
      </c>
      <c r="E20910">
        <v>17058</v>
      </c>
    </row>
    <row r="20911" spans="1:5">
      <c r="A20911" t="s">
        <v>14</v>
      </c>
      <c r="B20911">
        <v>2018</v>
      </c>
      <c r="C20911">
        <v>14</v>
      </c>
      <c r="D20911">
        <v>10</v>
      </c>
      <c r="E20911">
        <v>2876</v>
      </c>
    </row>
    <row r="20912" spans="1:5">
      <c r="A20912" t="s">
        <v>15</v>
      </c>
      <c r="B20912">
        <v>2018</v>
      </c>
      <c r="C20912">
        <v>14</v>
      </c>
      <c r="D20912">
        <v>108</v>
      </c>
      <c r="E20912">
        <v>46923</v>
      </c>
    </row>
    <row r="20913" spans="1:5">
      <c r="A20913" t="s">
        <v>16</v>
      </c>
      <c r="B20913">
        <v>2018</v>
      </c>
      <c r="C20913">
        <v>14</v>
      </c>
      <c r="D20913">
        <v>41</v>
      </c>
      <c r="E20913">
        <v>23398</v>
      </c>
    </row>
    <row r="20914" spans="1:5">
      <c r="A20914" t="s">
        <v>17</v>
      </c>
      <c r="B20914">
        <v>2018</v>
      </c>
      <c r="C20914">
        <v>14</v>
      </c>
      <c r="D20914">
        <v>20</v>
      </c>
      <c r="E20914">
        <v>4414</v>
      </c>
    </row>
    <row r="20915" spans="1:5">
      <c r="A20915" t="s">
        <v>18</v>
      </c>
      <c r="B20915">
        <v>2018</v>
      </c>
      <c r="C20915">
        <v>14</v>
      </c>
      <c r="D20915">
        <v>11</v>
      </c>
      <c r="E20915">
        <v>2533</v>
      </c>
    </row>
    <row r="20916" spans="1:5">
      <c r="A20916" t="s">
        <v>19</v>
      </c>
      <c r="B20916">
        <v>2018</v>
      </c>
      <c r="C20916">
        <v>14</v>
      </c>
      <c r="D20916">
        <v>5</v>
      </c>
      <c r="E20916">
        <v>13850</v>
      </c>
    </row>
    <row r="20917" spans="1:5">
      <c r="A20917" t="s">
        <v>20</v>
      </c>
      <c r="B20917">
        <v>2018</v>
      </c>
      <c r="C20917">
        <v>14</v>
      </c>
      <c r="D20917">
        <v>0</v>
      </c>
      <c r="E20917">
        <v>0</v>
      </c>
    </row>
    <row r="20918" spans="1:5">
      <c r="A20918" t="s">
        <v>21</v>
      </c>
      <c r="B20918">
        <v>2018</v>
      </c>
      <c r="C20918">
        <v>14</v>
      </c>
      <c r="D20918">
        <v>50</v>
      </c>
      <c r="E20918">
        <v>45961</v>
      </c>
    </row>
    <row r="20919" spans="1:5">
      <c r="A20919" t="s">
        <v>22</v>
      </c>
      <c r="B20919">
        <v>2018</v>
      </c>
      <c r="C20919">
        <v>14</v>
      </c>
      <c r="D20919">
        <v>14</v>
      </c>
      <c r="E20919">
        <v>1148</v>
      </c>
    </row>
    <row r="20920" spans="1:5">
      <c r="A20920" t="s">
        <v>23</v>
      </c>
      <c r="B20920">
        <v>2018</v>
      </c>
      <c r="C20920">
        <v>14</v>
      </c>
      <c r="D20920">
        <v>7</v>
      </c>
      <c r="E20920">
        <v>1669</v>
      </c>
    </row>
    <row r="20921" spans="1:5">
      <c r="A20921" t="s">
        <v>24</v>
      </c>
      <c r="B20921">
        <v>2018</v>
      </c>
      <c r="C20921">
        <v>14</v>
      </c>
      <c r="D20921">
        <v>80</v>
      </c>
      <c r="E20921">
        <v>44354</v>
      </c>
    </row>
    <row r="20922" spans="1:5">
      <c r="A20922" t="s">
        <v>25</v>
      </c>
      <c r="B20922">
        <v>2018</v>
      </c>
      <c r="C20922">
        <v>14</v>
      </c>
      <c r="D20922">
        <v>23</v>
      </c>
      <c r="E20922">
        <v>4406</v>
      </c>
    </row>
    <row r="20923" spans="1:5">
      <c r="A20923" t="s">
        <v>26</v>
      </c>
      <c r="B20923">
        <v>2018</v>
      </c>
      <c r="C20923">
        <v>14</v>
      </c>
      <c r="D20923">
        <v>12</v>
      </c>
      <c r="E20923">
        <v>2800</v>
      </c>
    </row>
    <row r="20924" spans="1:5">
      <c r="A20924" t="s">
        <v>27</v>
      </c>
      <c r="B20924">
        <v>2018</v>
      </c>
      <c r="C20924">
        <v>14</v>
      </c>
      <c r="D20924">
        <v>24</v>
      </c>
      <c r="E20924">
        <v>5915</v>
      </c>
    </row>
    <row r="20925" spans="1:5">
      <c r="A20925" t="s">
        <v>28</v>
      </c>
      <c r="B20925">
        <v>2018</v>
      </c>
      <c r="C20925">
        <v>14</v>
      </c>
      <c r="D20925">
        <v>25</v>
      </c>
      <c r="E20925">
        <v>7080</v>
      </c>
    </row>
    <row r="20926" spans="1:5">
      <c r="A20926" t="s">
        <v>29</v>
      </c>
      <c r="B20926">
        <v>2018</v>
      </c>
      <c r="C20926">
        <v>14</v>
      </c>
      <c r="D20926">
        <v>92</v>
      </c>
      <c r="E20926">
        <v>52434</v>
      </c>
    </row>
    <row r="20927" spans="1:5">
      <c r="A20927" t="s">
        <v>30</v>
      </c>
      <c r="B20927">
        <v>2018</v>
      </c>
      <c r="C20927">
        <v>14</v>
      </c>
      <c r="D20927">
        <v>21</v>
      </c>
      <c r="E20927">
        <v>4852</v>
      </c>
    </row>
    <row r="20928" spans="1:5">
      <c r="A20928" t="s">
        <v>31</v>
      </c>
      <c r="B20928">
        <v>2018</v>
      </c>
      <c r="C20928">
        <v>14</v>
      </c>
      <c r="D20928">
        <v>28</v>
      </c>
      <c r="E20928">
        <v>7342</v>
      </c>
    </row>
    <row r="20929" spans="1:5">
      <c r="A20929" t="s">
        <v>32</v>
      </c>
      <c r="B20929">
        <v>2018</v>
      </c>
      <c r="C20929">
        <v>14</v>
      </c>
      <c r="D20929">
        <v>43</v>
      </c>
      <c r="E20929">
        <v>35190</v>
      </c>
    </row>
    <row r="20930" spans="1:5">
      <c r="A20930" t="s">
        <v>33</v>
      </c>
      <c r="B20930">
        <v>2018</v>
      </c>
      <c r="C20930">
        <v>14</v>
      </c>
      <c r="D20930">
        <v>86</v>
      </c>
      <c r="E20930">
        <v>23634</v>
      </c>
    </row>
    <row r="20931" spans="1:5">
      <c r="A20931" t="s">
        <v>34</v>
      </c>
      <c r="B20931">
        <v>2018</v>
      </c>
      <c r="C20931">
        <v>14</v>
      </c>
      <c r="D20931">
        <v>21</v>
      </c>
      <c r="E20931">
        <v>5765</v>
      </c>
    </row>
    <row r="20932" spans="1:5">
      <c r="A20932" t="s">
        <v>35</v>
      </c>
      <c r="B20932">
        <v>2018</v>
      </c>
      <c r="C20932">
        <v>14</v>
      </c>
      <c r="D20932">
        <v>43</v>
      </c>
      <c r="E20932">
        <v>15676</v>
      </c>
    </row>
    <row r="20933" spans="1:5">
      <c r="A20933" t="s">
        <v>36</v>
      </c>
      <c r="B20933">
        <v>2018</v>
      </c>
      <c r="C20933">
        <v>14</v>
      </c>
      <c r="D20933">
        <v>14</v>
      </c>
      <c r="E20933">
        <v>3057</v>
      </c>
    </row>
    <row r="20934" spans="1:5">
      <c r="A20934" t="s">
        <v>37</v>
      </c>
      <c r="B20934">
        <v>2018</v>
      </c>
      <c r="C20934">
        <v>14</v>
      </c>
      <c r="D20934">
        <v>8</v>
      </c>
      <c r="E20934">
        <v>3554</v>
      </c>
    </row>
    <row r="20935" spans="1:5">
      <c r="A20935" t="s">
        <v>38</v>
      </c>
      <c r="B20935">
        <v>2018</v>
      </c>
      <c r="C20935">
        <v>14</v>
      </c>
      <c r="D20935">
        <v>47</v>
      </c>
      <c r="E20935">
        <v>8470</v>
      </c>
    </row>
    <row r="20936" spans="1:5">
      <c r="A20936" t="s">
        <v>39</v>
      </c>
      <c r="B20936">
        <v>2018</v>
      </c>
      <c r="C20936">
        <v>14</v>
      </c>
      <c r="D20936">
        <v>30</v>
      </c>
      <c r="E20936">
        <v>16474</v>
      </c>
    </row>
    <row r="20937" spans="1:5">
      <c r="A20937" t="s">
        <v>40</v>
      </c>
      <c r="B20937">
        <v>2018</v>
      </c>
      <c r="C20937">
        <v>14</v>
      </c>
      <c r="D20937">
        <v>17</v>
      </c>
      <c r="E20937">
        <v>3124</v>
      </c>
    </row>
    <row r="20938" spans="1:5">
      <c r="A20938" t="s">
        <v>41</v>
      </c>
      <c r="B20938">
        <v>2018</v>
      </c>
      <c r="C20938">
        <v>14</v>
      </c>
      <c r="D20938">
        <v>42</v>
      </c>
      <c r="E20938">
        <v>24543</v>
      </c>
    </row>
    <row r="20939" spans="1:5">
      <c r="A20939" t="s">
        <v>42</v>
      </c>
      <c r="B20939">
        <v>2018</v>
      </c>
      <c r="C20939">
        <v>14</v>
      </c>
      <c r="D20939">
        <v>42</v>
      </c>
      <c r="E20939">
        <v>17245</v>
      </c>
    </row>
    <row r="20940" spans="1:5">
      <c r="A20940" t="s">
        <v>43</v>
      </c>
      <c r="B20940">
        <v>2018</v>
      </c>
      <c r="C20940">
        <v>14</v>
      </c>
      <c r="D20940">
        <v>50</v>
      </c>
      <c r="E20940">
        <v>9043</v>
      </c>
    </row>
    <row r="20941" spans="1:5">
      <c r="A20941" t="s">
        <v>44</v>
      </c>
      <c r="B20941">
        <v>2018</v>
      </c>
      <c r="C20941">
        <v>14</v>
      </c>
      <c r="D20941">
        <v>46</v>
      </c>
      <c r="E20941">
        <v>14632</v>
      </c>
    </row>
    <row r="20942" spans="1:5">
      <c r="A20942" t="s">
        <v>45</v>
      </c>
      <c r="B20942">
        <v>2018</v>
      </c>
      <c r="C20942">
        <v>14</v>
      </c>
      <c r="D20942">
        <v>5</v>
      </c>
      <c r="E20942">
        <v>983</v>
      </c>
    </row>
    <row r="20943" spans="1:5">
      <c r="A20943" t="s">
        <v>46</v>
      </c>
      <c r="B20943">
        <v>2018</v>
      </c>
      <c r="C20943">
        <v>14</v>
      </c>
      <c r="D20943">
        <v>49</v>
      </c>
      <c r="E20943">
        <v>15023</v>
      </c>
    </row>
    <row r="20944" spans="1:5">
      <c r="A20944" t="s">
        <v>47</v>
      </c>
      <c r="B20944">
        <v>2018</v>
      </c>
      <c r="C20944">
        <v>14</v>
      </c>
      <c r="D20944">
        <v>23</v>
      </c>
      <c r="E20944">
        <v>6716</v>
      </c>
    </row>
    <row r="20945" spans="1:5">
      <c r="A20945" t="s">
        <v>48</v>
      </c>
      <c r="B20945">
        <v>2018</v>
      </c>
      <c r="C20945">
        <v>14</v>
      </c>
      <c r="D20945">
        <v>75</v>
      </c>
      <c r="E20945">
        <v>31279</v>
      </c>
    </row>
    <row r="20946" spans="1:5">
      <c r="A20946" t="s">
        <v>49</v>
      </c>
      <c r="B20946">
        <v>2018</v>
      </c>
      <c r="C20946">
        <v>14</v>
      </c>
      <c r="D20946">
        <v>137</v>
      </c>
      <c r="E20946">
        <v>67332</v>
      </c>
    </row>
    <row r="20947" spans="1:5">
      <c r="A20947" t="s">
        <v>50</v>
      </c>
      <c r="B20947">
        <v>2018</v>
      </c>
      <c r="C20947">
        <v>14</v>
      </c>
      <c r="D20947">
        <v>22</v>
      </c>
      <c r="E20947">
        <v>5275</v>
      </c>
    </row>
    <row r="20948" spans="1:5">
      <c r="A20948" t="s">
        <v>51</v>
      </c>
      <c r="B20948">
        <v>2018</v>
      </c>
      <c r="C20948">
        <v>14</v>
      </c>
      <c r="D20948">
        <v>13</v>
      </c>
      <c r="E20948">
        <v>4756</v>
      </c>
    </row>
    <row r="20949" spans="1:5">
      <c r="A20949" t="s">
        <v>52</v>
      </c>
      <c r="B20949">
        <v>2018</v>
      </c>
      <c r="C20949">
        <v>14</v>
      </c>
      <c r="D20949">
        <v>24</v>
      </c>
      <c r="E20949">
        <v>6553</v>
      </c>
    </row>
    <row r="20950" spans="1:5">
      <c r="A20950" t="s">
        <v>53</v>
      </c>
      <c r="B20950">
        <v>2018</v>
      </c>
      <c r="C20950">
        <v>14</v>
      </c>
      <c r="D20950">
        <v>53</v>
      </c>
      <c r="E20950">
        <v>7428</v>
      </c>
    </row>
    <row r="20951" spans="1:5">
      <c r="A20951" t="s">
        <v>54</v>
      </c>
      <c r="B20951">
        <v>2018</v>
      </c>
      <c r="C20951">
        <v>14</v>
      </c>
      <c r="D20951">
        <v>88</v>
      </c>
      <c r="E20951">
        <v>18064</v>
      </c>
    </row>
    <row r="20952" spans="1:5">
      <c r="A20952" t="s">
        <v>55</v>
      </c>
      <c r="B20952">
        <v>2018</v>
      </c>
      <c r="C20952">
        <v>14</v>
      </c>
      <c r="D20952">
        <v>46</v>
      </c>
      <c r="E20952">
        <v>39438</v>
      </c>
    </row>
    <row r="20953" spans="1:5">
      <c r="A20953" t="s">
        <v>56</v>
      </c>
      <c r="B20953">
        <v>2018</v>
      </c>
      <c r="C20953">
        <v>14</v>
      </c>
      <c r="D20953">
        <v>8</v>
      </c>
      <c r="E20953">
        <v>1877</v>
      </c>
    </row>
    <row r="20954" spans="1:5">
      <c r="A20954" t="s">
        <v>57</v>
      </c>
      <c r="B20954">
        <v>2018</v>
      </c>
      <c r="C20954">
        <v>14</v>
      </c>
      <c r="D20954">
        <v>128</v>
      </c>
      <c r="E20954">
        <v>83728</v>
      </c>
    </row>
    <row r="20955" spans="1:5">
      <c r="A20955" t="s">
        <v>58</v>
      </c>
      <c r="B20955">
        <v>2018</v>
      </c>
      <c r="C20955">
        <v>14</v>
      </c>
      <c r="D20955">
        <v>46</v>
      </c>
      <c r="E20955">
        <v>6105</v>
      </c>
    </row>
    <row r="20956" spans="1:5">
      <c r="A20956" t="s">
        <v>59</v>
      </c>
      <c r="B20956">
        <v>2018</v>
      </c>
      <c r="C20956">
        <v>14</v>
      </c>
      <c r="D20956">
        <v>32</v>
      </c>
      <c r="E20956">
        <v>8772</v>
      </c>
    </row>
    <row r="20957" spans="1:5">
      <c r="A20957" t="s">
        <v>60</v>
      </c>
      <c r="B20957">
        <v>2018</v>
      </c>
      <c r="C20957">
        <v>14</v>
      </c>
      <c r="D20957">
        <v>23</v>
      </c>
      <c r="E20957">
        <v>5755</v>
      </c>
    </row>
    <row r="20958" spans="1:5">
      <c r="A20958" t="s">
        <v>61</v>
      </c>
      <c r="B20958">
        <v>2018</v>
      </c>
      <c r="C20958">
        <v>14</v>
      </c>
      <c r="D20958">
        <v>16</v>
      </c>
      <c r="E20958">
        <v>3149</v>
      </c>
    </row>
    <row r="20959" spans="1:5">
      <c r="A20959" t="s">
        <v>64</v>
      </c>
      <c r="B20959">
        <v>2018</v>
      </c>
      <c r="C20959">
        <v>14</v>
      </c>
      <c r="D20959">
        <v>4</v>
      </c>
      <c r="E20959">
        <v>2006</v>
      </c>
    </row>
    <row r="20960" spans="1:5">
      <c r="A20960" t="s">
        <v>63</v>
      </c>
      <c r="B20960">
        <v>2018</v>
      </c>
      <c r="C20960">
        <v>14</v>
      </c>
      <c r="D20960">
        <v>3</v>
      </c>
      <c r="E20960">
        <v>935</v>
      </c>
    </row>
    <row r="20961" spans="1:5">
      <c r="A20961" t="s">
        <v>62</v>
      </c>
      <c r="B20961">
        <v>2018</v>
      </c>
      <c r="C20961">
        <v>14</v>
      </c>
      <c r="D20961">
        <v>72</v>
      </c>
      <c r="E20961">
        <v>95300</v>
      </c>
    </row>
    <row r="20962" spans="1:5">
      <c r="A20962" t="s">
        <v>6</v>
      </c>
      <c r="B20962">
        <v>2018</v>
      </c>
      <c r="C20962">
        <v>15</v>
      </c>
      <c r="D20962">
        <v>84</v>
      </c>
      <c r="E20962">
        <v>38668</v>
      </c>
    </row>
    <row r="20963" spans="1:5">
      <c r="A20963" t="s">
        <v>12</v>
      </c>
      <c r="B20963">
        <v>2018</v>
      </c>
      <c r="C20963">
        <v>15</v>
      </c>
      <c r="D20963">
        <v>15</v>
      </c>
      <c r="E20963">
        <v>4510</v>
      </c>
    </row>
    <row r="20964" spans="1:5">
      <c r="A20964" t="s">
        <v>13</v>
      </c>
      <c r="B20964">
        <v>2018</v>
      </c>
      <c r="C20964">
        <v>15</v>
      </c>
      <c r="D20964">
        <v>45</v>
      </c>
      <c r="E20964">
        <v>17470</v>
      </c>
    </row>
    <row r="20965" spans="1:5">
      <c r="A20965" t="s">
        <v>14</v>
      </c>
      <c r="B20965">
        <v>2018</v>
      </c>
      <c r="C20965">
        <v>15</v>
      </c>
      <c r="D20965">
        <v>11</v>
      </c>
      <c r="E20965">
        <v>3762</v>
      </c>
    </row>
    <row r="20966" spans="1:5">
      <c r="A20966" t="s">
        <v>15</v>
      </c>
      <c r="B20966">
        <v>2018</v>
      </c>
      <c r="C20966">
        <v>15</v>
      </c>
      <c r="D20966">
        <v>111</v>
      </c>
      <c r="E20966">
        <v>49879</v>
      </c>
    </row>
    <row r="20967" spans="1:5">
      <c r="A20967" t="s">
        <v>16</v>
      </c>
      <c r="B20967">
        <v>2018</v>
      </c>
      <c r="C20967">
        <v>15</v>
      </c>
      <c r="D20967">
        <v>41</v>
      </c>
      <c r="E20967">
        <v>23334</v>
      </c>
    </row>
    <row r="20968" spans="1:5">
      <c r="A20968" t="s">
        <v>17</v>
      </c>
      <c r="B20968">
        <v>2018</v>
      </c>
      <c r="C20968">
        <v>15</v>
      </c>
      <c r="D20968">
        <v>19</v>
      </c>
      <c r="E20968">
        <v>4175</v>
      </c>
    </row>
    <row r="20969" spans="1:5">
      <c r="A20969" t="s">
        <v>18</v>
      </c>
      <c r="B20969">
        <v>2018</v>
      </c>
      <c r="C20969">
        <v>15</v>
      </c>
      <c r="D20969">
        <v>11</v>
      </c>
      <c r="E20969">
        <v>2498</v>
      </c>
    </row>
    <row r="20970" spans="1:5">
      <c r="A20970" t="s">
        <v>19</v>
      </c>
      <c r="B20970">
        <v>2018</v>
      </c>
      <c r="C20970">
        <v>15</v>
      </c>
      <c r="D20970">
        <v>5</v>
      </c>
      <c r="E20970">
        <v>14130</v>
      </c>
    </row>
    <row r="20971" spans="1:5">
      <c r="A20971" t="s">
        <v>20</v>
      </c>
      <c r="B20971">
        <v>2018</v>
      </c>
      <c r="C20971">
        <v>15</v>
      </c>
      <c r="D20971">
        <v>0</v>
      </c>
      <c r="E20971">
        <v>0</v>
      </c>
    </row>
    <row r="20972" spans="1:5">
      <c r="A20972" t="s">
        <v>21</v>
      </c>
      <c r="B20972">
        <v>2018</v>
      </c>
      <c r="C20972">
        <v>15</v>
      </c>
      <c r="D20972">
        <v>49</v>
      </c>
      <c r="E20972">
        <v>44884</v>
      </c>
    </row>
    <row r="20973" spans="1:5">
      <c r="A20973" t="s">
        <v>22</v>
      </c>
      <c r="B20973">
        <v>2018</v>
      </c>
      <c r="C20973">
        <v>15</v>
      </c>
      <c r="D20973">
        <v>14</v>
      </c>
      <c r="E20973">
        <v>1223</v>
      </c>
    </row>
    <row r="20974" spans="1:5">
      <c r="A20974" t="s">
        <v>23</v>
      </c>
      <c r="B20974">
        <v>2018</v>
      </c>
      <c r="C20974">
        <v>15</v>
      </c>
      <c r="D20974">
        <v>6</v>
      </c>
      <c r="E20974">
        <v>1324</v>
      </c>
    </row>
    <row r="20975" spans="1:5">
      <c r="A20975" t="s">
        <v>24</v>
      </c>
      <c r="B20975">
        <v>2018</v>
      </c>
      <c r="C20975">
        <v>15</v>
      </c>
      <c r="D20975">
        <v>77</v>
      </c>
      <c r="E20975">
        <v>45005</v>
      </c>
    </row>
    <row r="20976" spans="1:5">
      <c r="A20976" t="s">
        <v>25</v>
      </c>
      <c r="B20976">
        <v>2018</v>
      </c>
      <c r="C20976">
        <v>15</v>
      </c>
      <c r="D20976">
        <v>21</v>
      </c>
      <c r="E20976">
        <v>4234</v>
      </c>
    </row>
    <row r="20977" spans="1:5">
      <c r="A20977" t="s">
        <v>26</v>
      </c>
      <c r="B20977">
        <v>2018</v>
      </c>
      <c r="C20977">
        <v>15</v>
      </c>
      <c r="D20977">
        <v>11</v>
      </c>
      <c r="E20977">
        <v>3062</v>
      </c>
    </row>
    <row r="20978" spans="1:5">
      <c r="A20978" t="s">
        <v>27</v>
      </c>
      <c r="B20978">
        <v>2018</v>
      </c>
      <c r="C20978">
        <v>15</v>
      </c>
      <c r="D20978">
        <v>24</v>
      </c>
      <c r="E20978">
        <v>5941</v>
      </c>
    </row>
    <row r="20979" spans="1:5">
      <c r="A20979" t="s">
        <v>28</v>
      </c>
      <c r="B20979">
        <v>2018</v>
      </c>
      <c r="C20979">
        <v>15</v>
      </c>
      <c r="D20979">
        <v>19</v>
      </c>
      <c r="E20979">
        <v>7311</v>
      </c>
    </row>
    <row r="20980" spans="1:5">
      <c r="A20980" t="s">
        <v>29</v>
      </c>
      <c r="B20980">
        <v>2018</v>
      </c>
      <c r="C20980">
        <v>15</v>
      </c>
      <c r="D20980">
        <v>94</v>
      </c>
      <c r="E20980">
        <v>54142</v>
      </c>
    </row>
    <row r="20981" spans="1:5">
      <c r="A20981" t="s">
        <v>30</v>
      </c>
      <c r="B20981">
        <v>2018</v>
      </c>
      <c r="C20981">
        <v>15</v>
      </c>
      <c r="D20981">
        <v>22</v>
      </c>
      <c r="E20981">
        <v>4847</v>
      </c>
    </row>
    <row r="20982" spans="1:5">
      <c r="A20982" t="s">
        <v>31</v>
      </c>
      <c r="B20982">
        <v>2018</v>
      </c>
      <c r="C20982">
        <v>15</v>
      </c>
      <c r="D20982">
        <v>26</v>
      </c>
      <c r="E20982">
        <v>7046</v>
      </c>
    </row>
    <row r="20983" spans="1:5">
      <c r="A20983" t="s">
        <v>32</v>
      </c>
      <c r="B20983">
        <v>2018</v>
      </c>
      <c r="C20983">
        <v>15</v>
      </c>
      <c r="D20983">
        <v>43</v>
      </c>
      <c r="E20983">
        <v>37124</v>
      </c>
    </row>
    <row r="20984" spans="1:5">
      <c r="A20984" t="s">
        <v>33</v>
      </c>
      <c r="B20984">
        <v>2018</v>
      </c>
      <c r="C20984">
        <v>15</v>
      </c>
      <c r="D20984">
        <v>81</v>
      </c>
      <c r="E20984">
        <v>23402</v>
      </c>
    </row>
    <row r="20985" spans="1:5">
      <c r="A20985" t="s">
        <v>34</v>
      </c>
      <c r="B20985">
        <v>2018</v>
      </c>
      <c r="C20985">
        <v>15</v>
      </c>
      <c r="D20985">
        <v>20</v>
      </c>
      <c r="E20985">
        <v>6105</v>
      </c>
    </row>
    <row r="20986" spans="1:5">
      <c r="A20986" t="s">
        <v>35</v>
      </c>
      <c r="B20986">
        <v>2018</v>
      </c>
      <c r="C20986">
        <v>15</v>
      </c>
      <c r="D20986">
        <v>43</v>
      </c>
      <c r="E20986">
        <v>15832</v>
      </c>
    </row>
    <row r="20987" spans="1:5">
      <c r="A20987" t="s">
        <v>36</v>
      </c>
      <c r="B20987">
        <v>2018</v>
      </c>
      <c r="C20987">
        <v>15</v>
      </c>
      <c r="D20987">
        <v>15</v>
      </c>
      <c r="E20987">
        <v>3092</v>
      </c>
    </row>
    <row r="20988" spans="1:5">
      <c r="A20988" t="s">
        <v>37</v>
      </c>
      <c r="B20988">
        <v>2018</v>
      </c>
      <c r="C20988">
        <v>15</v>
      </c>
      <c r="D20988">
        <v>8</v>
      </c>
      <c r="E20988">
        <v>3920</v>
      </c>
    </row>
    <row r="20989" spans="1:5">
      <c r="A20989" t="s">
        <v>38</v>
      </c>
      <c r="B20989">
        <v>2018</v>
      </c>
      <c r="C20989">
        <v>15</v>
      </c>
      <c r="D20989">
        <v>46</v>
      </c>
      <c r="E20989">
        <v>7864</v>
      </c>
    </row>
    <row r="20990" spans="1:5">
      <c r="A20990" t="s">
        <v>39</v>
      </c>
      <c r="B20990">
        <v>2018</v>
      </c>
      <c r="C20990">
        <v>15</v>
      </c>
      <c r="D20990">
        <v>30</v>
      </c>
      <c r="E20990">
        <v>16709</v>
      </c>
    </row>
    <row r="20991" spans="1:5">
      <c r="A20991" t="s">
        <v>40</v>
      </c>
      <c r="B20991">
        <v>2018</v>
      </c>
      <c r="C20991">
        <v>15</v>
      </c>
      <c r="D20991">
        <v>14</v>
      </c>
      <c r="E20991">
        <v>2771</v>
      </c>
    </row>
    <row r="20992" spans="1:5">
      <c r="A20992" t="s">
        <v>41</v>
      </c>
      <c r="B20992">
        <v>2018</v>
      </c>
      <c r="C20992">
        <v>15</v>
      </c>
      <c r="D20992">
        <v>41</v>
      </c>
      <c r="E20992">
        <v>25767</v>
      </c>
    </row>
    <row r="20993" spans="1:5">
      <c r="A20993" t="s">
        <v>42</v>
      </c>
      <c r="B20993">
        <v>2018</v>
      </c>
      <c r="C20993">
        <v>15</v>
      </c>
      <c r="D20993">
        <v>43</v>
      </c>
      <c r="E20993">
        <v>17801</v>
      </c>
    </row>
    <row r="20994" spans="1:5">
      <c r="A20994" t="s">
        <v>43</v>
      </c>
      <c r="B20994">
        <v>2018</v>
      </c>
      <c r="C20994">
        <v>15</v>
      </c>
      <c r="D20994">
        <v>51</v>
      </c>
      <c r="E20994">
        <v>10928</v>
      </c>
    </row>
    <row r="20995" spans="1:5">
      <c r="A20995" t="s">
        <v>44</v>
      </c>
      <c r="B20995">
        <v>2018</v>
      </c>
      <c r="C20995">
        <v>15</v>
      </c>
      <c r="D20995">
        <v>43</v>
      </c>
      <c r="E20995">
        <v>15934</v>
      </c>
    </row>
    <row r="20996" spans="1:5">
      <c r="A20996" t="s">
        <v>45</v>
      </c>
      <c r="B20996">
        <v>2018</v>
      </c>
      <c r="C20996">
        <v>15</v>
      </c>
      <c r="D20996">
        <v>6</v>
      </c>
      <c r="E20996">
        <v>1235</v>
      </c>
    </row>
    <row r="20997" spans="1:5">
      <c r="A20997" t="s">
        <v>46</v>
      </c>
      <c r="B20997">
        <v>2018</v>
      </c>
      <c r="C20997">
        <v>15</v>
      </c>
      <c r="D20997">
        <v>58</v>
      </c>
      <c r="E20997">
        <v>18145</v>
      </c>
    </row>
    <row r="20998" spans="1:5">
      <c r="A20998" t="s">
        <v>47</v>
      </c>
      <c r="B20998">
        <v>2018</v>
      </c>
      <c r="C20998">
        <v>15</v>
      </c>
      <c r="D20998">
        <v>18</v>
      </c>
      <c r="E20998">
        <v>3938</v>
      </c>
    </row>
    <row r="20999" spans="1:5">
      <c r="A20999" t="s">
        <v>48</v>
      </c>
      <c r="B20999">
        <v>2018</v>
      </c>
      <c r="C20999">
        <v>15</v>
      </c>
      <c r="D20999">
        <v>74</v>
      </c>
      <c r="E20999">
        <v>35108</v>
      </c>
    </row>
    <row r="21000" spans="1:5">
      <c r="A21000" t="s">
        <v>49</v>
      </c>
      <c r="B21000">
        <v>2018</v>
      </c>
      <c r="C21000">
        <v>15</v>
      </c>
      <c r="D21000">
        <v>138</v>
      </c>
      <c r="E21000">
        <v>55374</v>
      </c>
    </row>
    <row r="21001" spans="1:5">
      <c r="A21001" t="s">
        <v>50</v>
      </c>
      <c r="B21001">
        <v>2018</v>
      </c>
      <c r="C21001">
        <v>15</v>
      </c>
      <c r="D21001">
        <v>23</v>
      </c>
      <c r="E21001">
        <v>5758</v>
      </c>
    </row>
    <row r="21002" spans="1:5">
      <c r="A21002" t="s">
        <v>51</v>
      </c>
      <c r="B21002">
        <v>2018</v>
      </c>
      <c r="C21002">
        <v>15</v>
      </c>
      <c r="D21002">
        <v>13</v>
      </c>
      <c r="E21002">
        <v>5131</v>
      </c>
    </row>
    <row r="21003" spans="1:5">
      <c r="A21003" t="s">
        <v>52</v>
      </c>
      <c r="B21003">
        <v>2018</v>
      </c>
      <c r="C21003">
        <v>15</v>
      </c>
      <c r="D21003">
        <v>32</v>
      </c>
      <c r="E21003">
        <v>9699</v>
      </c>
    </row>
    <row r="21004" spans="1:5">
      <c r="A21004" t="s">
        <v>53</v>
      </c>
      <c r="B21004">
        <v>2018</v>
      </c>
      <c r="C21004">
        <v>15</v>
      </c>
      <c r="D21004">
        <v>46</v>
      </c>
      <c r="E21004">
        <v>6729</v>
      </c>
    </row>
    <row r="21005" spans="1:5">
      <c r="A21005" t="s">
        <v>54</v>
      </c>
      <c r="B21005">
        <v>2018</v>
      </c>
      <c r="C21005">
        <v>15</v>
      </c>
      <c r="D21005">
        <v>85</v>
      </c>
      <c r="E21005">
        <v>17818</v>
      </c>
    </row>
    <row r="21006" spans="1:5">
      <c r="A21006" t="s">
        <v>55</v>
      </c>
      <c r="B21006">
        <v>2018</v>
      </c>
      <c r="C21006">
        <v>15</v>
      </c>
      <c r="D21006">
        <v>21</v>
      </c>
      <c r="E21006">
        <v>9219</v>
      </c>
    </row>
    <row r="21007" spans="1:5">
      <c r="A21007" t="s">
        <v>56</v>
      </c>
      <c r="B21007">
        <v>2018</v>
      </c>
      <c r="C21007">
        <v>15</v>
      </c>
      <c r="D21007">
        <v>9</v>
      </c>
      <c r="E21007">
        <v>2229</v>
      </c>
    </row>
    <row r="21008" spans="1:5">
      <c r="A21008" t="s">
        <v>57</v>
      </c>
      <c r="B21008">
        <v>2018</v>
      </c>
      <c r="C21008">
        <v>15</v>
      </c>
      <c r="D21008">
        <v>126</v>
      </c>
      <c r="E21008">
        <v>85125</v>
      </c>
    </row>
    <row r="21009" spans="1:5">
      <c r="A21009" t="s">
        <v>58</v>
      </c>
      <c r="B21009">
        <v>2018</v>
      </c>
      <c r="C21009">
        <v>15</v>
      </c>
      <c r="D21009">
        <v>45</v>
      </c>
      <c r="E21009">
        <v>6012</v>
      </c>
    </row>
    <row r="21010" spans="1:5">
      <c r="A21010" t="s">
        <v>59</v>
      </c>
      <c r="B21010">
        <v>2018</v>
      </c>
      <c r="C21010">
        <v>15</v>
      </c>
      <c r="D21010">
        <v>34</v>
      </c>
      <c r="E21010">
        <v>9551</v>
      </c>
    </row>
    <row r="21011" spans="1:5">
      <c r="A21011" t="s">
        <v>60</v>
      </c>
      <c r="B21011">
        <v>2018</v>
      </c>
      <c r="C21011">
        <v>15</v>
      </c>
      <c r="D21011">
        <v>23</v>
      </c>
      <c r="E21011">
        <v>6354</v>
      </c>
    </row>
    <row r="21012" spans="1:5">
      <c r="A21012" t="s">
        <v>61</v>
      </c>
      <c r="B21012">
        <v>2018</v>
      </c>
      <c r="C21012">
        <v>15</v>
      </c>
      <c r="D21012">
        <v>16</v>
      </c>
      <c r="E21012">
        <v>3437</v>
      </c>
    </row>
    <row r="21013" spans="1:5">
      <c r="A21013" t="s">
        <v>64</v>
      </c>
      <c r="B21013">
        <v>2018</v>
      </c>
      <c r="C21013">
        <v>15</v>
      </c>
      <c r="D21013">
        <v>4</v>
      </c>
      <c r="E21013">
        <v>1924</v>
      </c>
    </row>
    <row r="21014" spans="1:5">
      <c r="A21014" t="s">
        <v>63</v>
      </c>
      <c r="B21014">
        <v>2018</v>
      </c>
      <c r="C21014">
        <v>15</v>
      </c>
      <c r="D21014">
        <v>3</v>
      </c>
      <c r="E21014">
        <v>899</v>
      </c>
    </row>
    <row r="21015" spans="1:5">
      <c r="A21015" t="s">
        <v>62</v>
      </c>
      <c r="B21015">
        <v>2018</v>
      </c>
      <c r="C21015">
        <v>15</v>
      </c>
      <c r="D21015">
        <v>73</v>
      </c>
      <c r="E21015">
        <v>100612</v>
      </c>
    </row>
    <row r="21016" spans="1:5">
      <c r="A21016" t="s">
        <v>6</v>
      </c>
      <c r="B21016">
        <v>2018</v>
      </c>
      <c r="C21016">
        <v>16</v>
      </c>
      <c r="D21016">
        <v>83</v>
      </c>
      <c r="E21016">
        <v>38747</v>
      </c>
    </row>
    <row r="21017" spans="1:5">
      <c r="A21017" t="s">
        <v>12</v>
      </c>
      <c r="B21017">
        <v>2018</v>
      </c>
      <c r="C21017">
        <v>16</v>
      </c>
      <c r="D21017">
        <v>15</v>
      </c>
      <c r="E21017">
        <v>4501</v>
      </c>
    </row>
    <row r="21018" spans="1:5">
      <c r="A21018" t="s">
        <v>13</v>
      </c>
      <c r="B21018">
        <v>2018</v>
      </c>
      <c r="C21018">
        <v>16</v>
      </c>
      <c r="D21018">
        <v>44</v>
      </c>
      <c r="E21018">
        <v>15310</v>
      </c>
    </row>
    <row r="21019" spans="1:5">
      <c r="A21019" t="s">
        <v>14</v>
      </c>
      <c r="B21019">
        <v>2018</v>
      </c>
      <c r="C21019">
        <v>16</v>
      </c>
      <c r="D21019">
        <v>11</v>
      </c>
      <c r="E21019">
        <v>3196</v>
      </c>
    </row>
    <row r="21020" spans="1:5">
      <c r="A21020" t="s">
        <v>15</v>
      </c>
      <c r="B21020">
        <v>2018</v>
      </c>
      <c r="C21020">
        <v>16</v>
      </c>
      <c r="D21020">
        <v>109</v>
      </c>
      <c r="E21020">
        <v>48286</v>
      </c>
    </row>
    <row r="21021" spans="1:5">
      <c r="A21021" t="s">
        <v>16</v>
      </c>
      <c r="B21021">
        <v>2018</v>
      </c>
      <c r="C21021">
        <v>16</v>
      </c>
      <c r="D21021">
        <v>41</v>
      </c>
      <c r="E21021">
        <v>23550</v>
      </c>
    </row>
    <row r="21022" spans="1:5">
      <c r="A21022" t="s">
        <v>17</v>
      </c>
      <c r="B21022">
        <v>2018</v>
      </c>
      <c r="C21022">
        <v>16</v>
      </c>
      <c r="D21022">
        <v>18</v>
      </c>
      <c r="E21022">
        <v>3896</v>
      </c>
    </row>
    <row r="21023" spans="1:5">
      <c r="A21023" t="s">
        <v>18</v>
      </c>
      <c r="B21023">
        <v>2018</v>
      </c>
      <c r="C21023">
        <v>16</v>
      </c>
      <c r="D21023">
        <v>11</v>
      </c>
      <c r="E21023">
        <v>2683</v>
      </c>
    </row>
    <row r="21024" spans="1:5">
      <c r="A21024" t="s">
        <v>19</v>
      </c>
      <c r="B21024">
        <v>2018</v>
      </c>
      <c r="C21024">
        <v>16</v>
      </c>
      <c r="D21024">
        <v>5</v>
      </c>
      <c r="E21024">
        <v>13788</v>
      </c>
    </row>
    <row r="21025" spans="1:5">
      <c r="A21025" t="s">
        <v>20</v>
      </c>
      <c r="B21025">
        <v>2018</v>
      </c>
      <c r="C21025">
        <v>16</v>
      </c>
      <c r="D21025">
        <v>0</v>
      </c>
      <c r="E21025">
        <v>0</v>
      </c>
    </row>
    <row r="21026" spans="1:5">
      <c r="A21026" t="s">
        <v>21</v>
      </c>
      <c r="B21026">
        <v>2018</v>
      </c>
      <c r="C21026">
        <v>16</v>
      </c>
      <c r="D21026">
        <v>50</v>
      </c>
      <c r="E21026">
        <v>44675</v>
      </c>
    </row>
    <row r="21027" spans="1:5">
      <c r="A21027" t="s">
        <v>22</v>
      </c>
      <c r="B21027">
        <v>2018</v>
      </c>
      <c r="C21027">
        <v>16</v>
      </c>
      <c r="D21027">
        <v>13</v>
      </c>
      <c r="E21027">
        <v>1122</v>
      </c>
    </row>
    <row r="21028" spans="1:5">
      <c r="A21028" t="s">
        <v>23</v>
      </c>
      <c r="B21028">
        <v>2018</v>
      </c>
      <c r="C21028">
        <v>16</v>
      </c>
      <c r="D21028">
        <v>7</v>
      </c>
      <c r="E21028">
        <v>1329</v>
      </c>
    </row>
    <row r="21029" spans="1:5">
      <c r="A21029" t="s">
        <v>24</v>
      </c>
      <c r="B21029">
        <v>2018</v>
      </c>
      <c r="C21029">
        <v>16</v>
      </c>
      <c r="D21029">
        <v>77</v>
      </c>
      <c r="E21029">
        <v>42888</v>
      </c>
    </row>
    <row r="21030" spans="1:5">
      <c r="A21030" t="s">
        <v>25</v>
      </c>
      <c r="B21030">
        <v>2018</v>
      </c>
      <c r="C21030">
        <v>16</v>
      </c>
      <c r="D21030">
        <v>21</v>
      </c>
      <c r="E21030">
        <v>3808</v>
      </c>
    </row>
    <row r="21031" spans="1:5">
      <c r="A21031" t="s">
        <v>26</v>
      </c>
      <c r="B21031">
        <v>2018</v>
      </c>
      <c r="C21031">
        <v>16</v>
      </c>
      <c r="D21031">
        <v>11</v>
      </c>
      <c r="E21031">
        <v>2881</v>
      </c>
    </row>
    <row r="21032" spans="1:5">
      <c r="A21032" t="s">
        <v>27</v>
      </c>
      <c r="B21032">
        <v>2018</v>
      </c>
      <c r="C21032">
        <v>16</v>
      </c>
      <c r="D21032">
        <v>23</v>
      </c>
      <c r="E21032">
        <v>5165</v>
      </c>
    </row>
    <row r="21033" spans="1:5">
      <c r="A21033" t="s">
        <v>28</v>
      </c>
      <c r="B21033">
        <v>2018</v>
      </c>
      <c r="C21033">
        <v>16</v>
      </c>
      <c r="D21033">
        <v>23</v>
      </c>
      <c r="E21033">
        <v>7771</v>
      </c>
    </row>
    <row r="21034" spans="1:5">
      <c r="A21034" t="s">
        <v>29</v>
      </c>
      <c r="B21034">
        <v>2018</v>
      </c>
      <c r="C21034">
        <v>16</v>
      </c>
      <c r="D21034">
        <v>94</v>
      </c>
      <c r="E21034">
        <v>54992</v>
      </c>
    </row>
    <row r="21035" spans="1:5">
      <c r="A21035" t="s">
        <v>30</v>
      </c>
      <c r="B21035">
        <v>2018</v>
      </c>
      <c r="C21035">
        <v>16</v>
      </c>
      <c r="D21035">
        <v>22</v>
      </c>
      <c r="E21035">
        <v>4524</v>
      </c>
    </row>
    <row r="21036" spans="1:5">
      <c r="A21036" t="s">
        <v>31</v>
      </c>
      <c r="B21036">
        <v>2018</v>
      </c>
      <c r="C21036">
        <v>16</v>
      </c>
      <c r="D21036">
        <v>26</v>
      </c>
      <c r="E21036">
        <v>6331</v>
      </c>
    </row>
    <row r="21037" spans="1:5">
      <c r="A21037" t="s">
        <v>32</v>
      </c>
      <c r="B21037">
        <v>2018</v>
      </c>
      <c r="C21037">
        <v>16</v>
      </c>
      <c r="D21037">
        <v>43</v>
      </c>
      <c r="E21037">
        <v>30204</v>
      </c>
    </row>
    <row r="21038" spans="1:5">
      <c r="A21038" t="s">
        <v>33</v>
      </c>
      <c r="B21038">
        <v>2018</v>
      </c>
      <c r="C21038">
        <v>16</v>
      </c>
      <c r="D21038">
        <v>81</v>
      </c>
      <c r="E21038">
        <v>22875</v>
      </c>
    </row>
    <row r="21039" spans="1:5">
      <c r="A21039" t="s">
        <v>34</v>
      </c>
      <c r="B21039">
        <v>2018</v>
      </c>
      <c r="C21039">
        <v>16</v>
      </c>
      <c r="D21039">
        <v>20</v>
      </c>
      <c r="E21039">
        <v>6119</v>
      </c>
    </row>
    <row r="21040" spans="1:5">
      <c r="A21040" t="s">
        <v>35</v>
      </c>
      <c r="B21040">
        <v>2018</v>
      </c>
      <c r="C21040">
        <v>16</v>
      </c>
      <c r="D21040">
        <v>43</v>
      </c>
      <c r="E21040">
        <v>17295</v>
      </c>
    </row>
    <row r="21041" spans="1:5">
      <c r="A21041" t="s">
        <v>36</v>
      </c>
      <c r="B21041">
        <v>2018</v>
      </c>
      <c r="C21041">
        <v>16</v>
      </c>
      <c r="D21041">
        <v>15</v>
      </c>
      <c r="E21041">
        <v>2966</v>
      </c>
    </row>
    <row r="21042" spans="1:5">
      <c r="A21042" t="s">
        <v>37</v>
      </c>
      <c r="B21042">
        <v>2018</v>
      </c>
      <c r="C21042">
        <v>16</v>
      </c>
      <c r="D21042">
        <v>8</v>
      </c>
      <c r="E21042">
        <v>3834</v>
      </c>
    </row>
    <row r="21043" spans="1:5">
      <c r="A21043" t="s">
        <v>38</v>
      </c>
      <c r="B21043">
        <v>2018</v>
      </c>
      <c r="C21043">
        <v>16</v>
      </c>
      <c r="D21043">
        <v>46</v>
      </c>
      <c r="E21043">
        <v>7548</v>
      </c>
    </row>
    <row r="21044" spans="1:5">
      <c r="A21044" t="s">
        <v>39</v>
      </c>
      <c r="B21044">
        <v>2018</v>
      </c>
      <c r="C21044">
        <v>16</v>
      </c>
      <c r="D21044">
        <v>32</v>
      </c>
      <c r="E21044">
        <v>16311</v>
      </c>
    </row>
    <row r="21045" spans="1:5">
      <c r="A21045" t="s">
        <v>40</v>
      </c>
      <c r="B21045">
        <v>2018</v>
      </c>
      <c r="C21045">
        <v>16</v>
      </c>
      <c r="D21045">
        <v>14</v>
      </c>
      <c r="E21045">
        <v>2591</v>
      </c>
    </row>
    <row r="21046" spans="1:5">
      <c r="A21046" t="s">
        <v>41</v>
      </c>
      <c r="B21046">
        <v>2018</v>
      </c>
      <c r="C21046">
        <v>16</v>
      </c>
      <c r="D21046">
        <v>41</v>
      </c>
      <c r="E21046">
        <v>25392</v>
      </c>
    </row>
    <row r="21047" spans="1:5">
      <c r="A21047" t="s">
        <v>42</v>
      </c>
      <c r="B21047">
        <v>2018</v>
      </c>
      <c r="C21047">
        <v>16</v>
      </c>
      <c r="D21047">
        <v>40</v>
      </c>
      <c r="E21047">
        <v>17219</v>
      </c>
    </row>
    <row r="21048" spans="1:5">
      <c r="A21048" t="s">
        <v>43</v>
      </c>
      <c r="B21048">
        <v>2018</v>
      </c>
      <c r="C21048">
        <v>16</v>
      </c>
      <c r="D21048">
        <v>48</v>
      </c>
      <c r="E21048">
        <v>10661</v>
      </c>
    </row>
    <row r="21049" spans="1:5">
      <c r="A21049" t="s">
        <v>44</v>
      </c>
      <c r="B21049">
        <v>2018</v>
      </c>
      <c r="C21049">
        <v>16</v>
      </c>
      <c r="D21049">
        <v>43</v>
      </c>
      <c r="E21049">
        <v>15266</v>
      </c>
    </row>
    <row r="21050" spans="1:5">
      <c r="A21050" t="s">
        <v>45</v>
      </c>
      <c r="B21050">
        <v>2018</v>
      </c>
      <c r="C21050">
        <v>16</v>
      </c>
      <c r="D21050">
        <v>5</v>
      </c>
      <c r="E21050">
        <v>1123</v>
      </c>
    </row>
    <row r="21051" spans="1:5">
      <c r="A21051" t="s">
        <v>46</v>
      </c>
      <c r="B21051">
        <v>2018</v>
      </c>
      <c r="C21051">
        <v>16</v>
      </c>
      <c r="D21051">
        <v>53</v>
      </c>
      <c r="E21051">
        <v>17009</v>
      </c>
    </row>
    <row r="21052" spans="1:5">
      <c r="A21052" t="s">
        <v>47</v>
      </c>
      <c r="B21052">
        <v>2018</v>
      </c>
      <c r="C21052">
        <v>16</v>
      </c>
      <c r="D21052">
        <v>19</v>
      </c>
      <c r="E21052">
        <v>4159</v>
      </c>
    </row>
    <row r="21053" spans="1:5">
      <c r="A21053" t="s">
        <v>48</v>
      </c>
      <c r="B21053">
        <v>2018</v>
      </c>
      <c r="C21053">
        <v>16</v>
      </c>
      <c r="D21053">
        <v>73</v>
      </c>
      <c r="E21053">
        <v>34783</v>
      </c>
    </row>
    <row r="21054" spans="1:5">
      <c r="A21054" t="s">
        <v>49</v>
      </c>
      <c r="B21054">
        <v>2018</v>
      </c>
      <c r="C21054">
        <v>16</v>
      </c>
      <c r="D21054">
        <v>137</v>
      </c>
      <c r="E21054">
        <v>54648</v>
      </c>
    </row>
    <row r="21055" spans="1:5">
      <c r="A21055" t="s">
        <v>50</v>
      </c>
      <c r="B21055">
        <v>2018</v>
      </c>
      <c r="C21055">
        <v>16</v>
      </c>
      <c r="D21055">
        <v>23</v>
      </c>
      <c r="E21055">
        <v>5412</v>
      </c>
    </row>
    <row r="21056" spans="1:5">
      <c r="A21056" t="s">
        <v>51</v>
      </c>
      <c r="B21056">
        <v>2018</v>
      </c>
      <c r="C21056">
        <v>16</v>
      </c>
      <c r="D21056">
        <v>12</v>
      </c>
      <c r="E21056">
        <v>4922</v>
      </c>
    </row>
    <row r="21057" spans="1:5">
      <c r="A21057" t="s">
        <v>52</v>
      </c>
      <c r="B21057">
        <v>2018</v>
      </c>
      <c r="C21057">
        <v>16</v>
      </c>
      <c r="D21057">
        <v>24</v>
      </c>
      <c r="E21057">
        <v>6376</v>
      </c>
    </row>
    <row r="21058" spans="1:5">
      <c r="A21058" t="s">
        <v>53</v>
      </c>
      <c r="B21058">
        <v>2018</v>
      </c>
      <c r="C21058">
        <v>16</v>
      </c>
      <c r="D21058">
        <v>49</v>
      </c>
      <c r="E21058">
        <v>8042</v>
      </c>
    </row>
    <row r="21059" spans="1:5">
      <c r="A21059" t="s">
        <v>54</v>
      </c>
      <c r="B21059">
        <v>2018</v>
      </c>
      <c r="C21059">
        <v>16</v>
      </c>
      <c r="D21059">
        <v>103</v>
      </c>
      <c r="E21059">
        <v>28194</v>
      </c>
    </row>
    <row r="21060" spans="1:5">
      <c r="A21060" t="s">
        <v>55</v>
      </c>
      <c r="B21060">
        <v>2018</v>
      </c>
      <c r="C21060">
        <v>16</v>
      </c>
      <c r="D21060">
        <v>46</v>
      </c>
      <c r="E21060">
        <v>36819</v>
      </c>
    </row>
    <row r="21061" spans="1:5">
      <c r="A21061" t="s">
        <v>56</v>
      </c>
      <c r="B21061">
        <v>2018</v>
      </c>
      <c r="C21061">
        <v>16</v>
      </c>
      <c r="D21061">
        <v>9</v>
      </c>
      <c r="E21061">
        <v>1955</v>
      </c>
    </row>
    <row r="21062" spans="1:5">
      <c r="A21062" t="s">
        <v>57</v>
      </c>
      <c r="B21062">
        <v>2018</v>
      </c>
      <c r="C21062">
        <v>16</v>
      </c>
      <c r="D21062">
        <v>130</v>
      </c>
      <c r="E21062">
        <v>86003</v>
      </c>
    </row>
    <row r="21063" spans="1:5">
      <c r="A21063" t="s">
        <v>58</v>
      </c>
      <c r="B21063">
        <v>2018</v>
      </c>
      <c r="C21063">
        <v>16</v>
      </c>
      <c r="D21063">
        <v>46</v>
      </c>
      <c r="E21063">
        <v>6166</v>
      </c>
    </row>
    <row r="21064" spans="1:5">
      <c r="A21064" t="s">
        <v>59</v>
      </c>
      <c r="B21064">
        <v>2018</v>
      </c>
      <c r="C21064">
        <v>16</v>
      </c>
      <c r="D21064">
        <v>32</v>
      </c>
      <c r="E21064">
        <v>9514</v>
      </c>
    </row>
    <row r="21065" spans="1:5">
      <c r="A21065" t="s">
        <v>60</v>
      </c>
      <c r="B21065">
        <v>2018</v>
      </c>
      <c r="C21065">
        <v>16</v>
      </c>
      <c r="D21065">
        <v>23</v>
      </c>
      <c r="E21065">
        <v>6248</v>
      </c>
    </row>
    <row r="21066" spans="1:5">
      <c r="A21066" t="s">
        <v>61</v>
      </c>
      <c r="B21066">
        <v>2018</v>
      </c>
      <c r="C21066">
        <v>16</v>
      </c>
      <c r="D21066">
        <v>16</v>
      </c>
      <c r="E21066">
        <v>3483</v>
      </c>
    </row>
    <row r="21067" spans="1:5">
      <c r="A21067" t="s">
        <v>64</v>
      </c>
      <c r="B21067">
        <v>2018</v>
      </c>
      <c r="C21067">
        <v>16</v>
      </c>
      <c r="D21067">
        <v>4</v>
      </c>
      <c r="E21067">
        <v>1973</v>
      </c>
    </row>
    <row r="21068" spans="1:5">
      <c r="A21068" t="s">
        <v>63</v>
      </c>
      <c r="B21068">
        <v>2018</v>
      </c>
      <c r="C21068">
        <v>16</v>
      </c>
      <c r="D21068">
        <v>3</v>
      </c>
      <c r="E21068">
        <v>901</v>
      </c>
    </row>
    <row r="21069" spans="1:5">
      <c r="A21069" t="s">
        <v>62</v>
      </c>
      <c r="B21069">
        <v>2018</v>
      </c>
      <c r="C21069">
        <v>16</v>
      </c>
      <c r="D21069">
        <v>71</v>
      </c>
      <c r="E21069">
        <v>95541</v>
      </c>
    </row>
    <row r="21070" spans="1:5">
      <c r="A21070" t="s">
        <v>6</v>
      </c>
      <c r="B21070">
        <v>2018</v>
      </c>
      <c r="C21070">
        <v>17</v>
      </c>
      <c r="D21070">
        <v>80</v>
      </c>
      <c r="E21070">
        <v>37489</v>
      </c>
    </row>
    <row r="21071" spans="1:5">
      <c r="A21071" t="s">
        <v>12</v>
      </c>
      <c r="B21071">
        <v>2018</v>
      </c>
      <c r="C21071">
        <v>17</v>
      </c>
      <c r="D21071">
        <v>15</v>
      </c>
      <c r="E21071">
        <v>4087</v>
      </c>
    </row>
    <row r="21072" spans="1:5">
      <c r="A21072" t="s">
        <v>13</v>
      </c>
      <c r="B21072">
        <v>2018</v>
      </c>
      <c r="C21072">
        <v>17</v>
      </c>
      <c r="D21072">
        <v>44</v>
      </c>
      <c r="E21072">
        <v>15797</v>
      </c>
    </row>
    <row r="21073" spans="1:5">
      <c r="A21073" t="s">
        <v>14</v>
      </c>
      <c r="B21073">
        <v>2018</v>
      </c>
      <c r="C21073">
        <v>17</v>
      </c>
      <c r="D21073">
        <v>10</v>
      </c>
      <c r="E21073">
        <v>2819</v>
      </c>
    </row>
    <row r="21074" spans="1:5">
      <c r="A21074" t="s">
        <v>15</v>
      </c>
      <c r="B21074">
        <v>2018</v>
      </c>
      <c r="C21074">
        <v>17</v>
      </c>
      <c r="D21074">
        <v>110</v>
      </c>
      <c r="E21074">
        <v>48911</v>
      </c>
    </row>
    <row r="21075" spans="1:5">
      <c r="A21075" t="s">
        <v>16</v>
      </c>
      <c r="B21075">
        <v>2018</v>
      </c>
      <c r="C21075">
        <v>17</v>
      </c>
      <c r="D21075">
        <v>41</v>
      </c>
      <c r="E21075">
        <v>24446</v>
      </c>
    </row>
    <row r="21076" spans="1:5">
      <c r="A21076" t="s">
        <v>17</v>
      </c>
      <c r="B21076">
        <v>2018</v>
      </c>
      <c r="C21076">
        <v>17</v>
      </c>
      <c r="D21076">
        <v>21</v>
      </c>
      <c r="E21076">
        <v>4625</v>
      </c>
    </row>
    <row r="21077" spans="1:5">
      <c r="A21077" t="s">
        <v>18</v>
      </c>
      <c r="B21077">
        <v>2018</v>
      </c>
      <c r="C21077">
        <v>17</v>
      </c>
      <c r="D21077">
        <v>11</v>
      </c>
      <c r="E21077">
        <v>2748</v>
      </c>
    </row>
    <row r="21078" spans="1:5">
      <c r="A21078" t="s">
        <v>19</v>
      </c>
      <c r="B21078">
        <v>2018</v>
      </c>
      <c r="C21078">
        <v>17</v>
      </c>
      <c r="D21078">
        <v>5</v>
      </c>
      <c r="E21078">
        <v>14398</v>
      </c>
    </row>
    <row r="21079" spans="1:5">
      <c r="A21079" t="s">
        <v>20</v>
      </c>
      <c r="B21079">
        <v>2018</v>
      </c>
      <c r="C21079">
        <v>17</v>
      </c>
      <c r="D21079">
        <v>0</v>
      </c>
      <c r="E21079">
        <v>0</v>
      </c>
    </row>
    <row r="21080" spans="1:5">
      <c r="A21080" t="s">
        <v>21</v>
      </c>
      <c r="B21080">
        <v>2018</v>
      </c>
      <c r="C21080">
        <v>17</v>
      </c>
      <c r="D21080">
        <v>49</v>
      </c>
      <c r="E21080">
        <v>43577</v>
      </c>
    </row>
    <row r="21081" spans="1:5">
      <c r="A21081" t="s">
        <v>22</v>
      </c>
      <c r="B21081">
        <v>2018</v>
      </c>
      <c r="C21081">
        <v>17</v>
      </c>
      <c r="D21081">
        <v>14</v>
      </c>
      <c r="E21081">
        <v>1196</v>
      </c>
    </row>
    <row r="21082" spans="1:5">
      <c r="A21082" t="s">
        <v>23</v>
      </c>
      <c r="B21082">
        <v>2018</v>
      </c>
      <c r="C21082">
        <v>17</v>
      </c>
      <c r="D21082">
        <v>7</v>
      </c>
      <c r="E21082">
        <v>1502</v>
      </c>
    </row>
    <row r="21083" spans="1:5">
      <c r="A21083" t="s">
        <v>24</v>
      </c>
      <c r="B21083">
        <v>2018</v>
      </c>
      <c r="C21083">
        <v>17</v>
      </c>
      <c r="D21083">
        <v>76</v>
      </c>
      <c r="E21083">
        <v>45444</v>
      </c>
    </row>
    <row r="21084" spans="1:5">
      <c r="A21084" t="s">
        <v>25</v>
      </c>
      <c r="B21084">
        <v>2018</v>
      </c>
      <c r="C21084">
        <v>17</v>
      </c>
      <c r="D21084">
        <v>22</v>
      </c>
      <c r="E21084">
        <v>4468</v>
      </c>
    </row>
    <row r="21085" spans="1:5">
      <c r="A21085" t="s">
        <v>26</v>
      </c>
      <c r="B21085">
        <v>2018</v>
      </c>
      <c r="C21085">
        <v>17</v>
      </c>
      <c r="D21085">
        <v>10</v>
      </c>
      <c r="E21085">
        <v>3117</v>
      </c>
    </row>
    <row r="21086" spans="1:5">
      <c r="A21086" t="s">
        <v>27</v>
      </c>
      <c r="B21086">
        <v>2018</v>
      </c>
      <c r="C21086">
        <v>17</v>
      </c>
      <c r="D21086">
        <v>22</v>
      </c>
      <c r="E21086">
        <v>5056</v>
      </c>
    </row>
    <row r="21087" spans="1:5">
      <c r="A21087" t="s">
        <v>28</v>
      </c>
      <c r="B21087">
        <v>2018</v>
      </c>
      <c r="C21087">
        <v>17</v>
      </c>
      <c r="D21087">
        <v>19</v>
      </c>
      <c r="E21087">
        <v>7447</v>
      </c>
    </row>
    <row r="21088" spans="1:5">
      <c r="A21088" t="s">
        <v>29</v>
      </c>
      <c r="B21088">
        <v>2018</v>
      </c>
      <c r="C21088">
        <v>17</v>
      </c>
      <c r="D21088">
        <v>93</v>
      </c>
      <c r="E21088">
        <v>55540</v>
      </c>
    </row>
    <row r="21089" spans="1:5">
      <c r="A21089" t="s">
        <v>30</v>
      </c>
      <c r="B21089">
        <v>2018</v>
      </c>
      <c r="C21089">
        <v>17</v>
      </c>
      <c r="D21089">
        <v>20</v>
      </c>
      <c r="E21089">
        <v>3654</v>
      </c>
    </row>
    <row r="21090" spans="1:5">
      <c r="A21090" t="s">
        <v>31</v>
      </c>
      <c r="B21090">
        <v>2018</v>
      </c>
      <c r="C21090">
        <v>17</v>
      </c>
      <c r="D21090">
        <v>25</v>
      </c>
      <c r="E21090">
        <v>7753</v>
      </c>
    </row>
    <row r="21091" spans="1:5">
      <c r="A21091" t="s">
        <v>32</v>
      </c>
      <c r="B21091">
        <v>2018</v>
      </c>
      <c r="C21091">
        <v>17</v>
      </c>
      <c r="D21091">
        <v>41</v>
      </c>
      <c r="E21091">
        <v>35287</v>
      </c>
    </row>
    <row r="21092" spans="1:5">
      <c r="A21092" t="s">
        <v>33</v>
      </c>
      <c r="B21092">
        <v>2018</v>
      </c>
      <c r="C21092">
        <v>17</v>
      </c>
      <c r="D21092">
        <v>77</v>
      </c>
      <c r="E21092">
        <v>19350</v>
      </c>
    </row>
    <row r="21093" spans="1:5">
      <c r="A21093" t="s">
        <v>34</v>
      </c>
      <c r="B21093">
        <v>2018</v>
      </c>
      <c r="C21093">
        <v>17</v>
      </c>
      <c r="D21093">
        <v>19</v>
      </c>
      <c r="E21093">
        <v>5330</v>
      </c>
    </row>
    <row r="21094" spans="1:5">
      <c r="A21094" t="s">
        <v>35</v>
      </c>
      <c r="B21094">
        <v>2018</v>
      </c>
      <c r="C21094">
        <v>17</v>
      </c>
      <c r="D21094">
        <v>44</v>
      </c>
      <c r="E21094">
        <v>18227</v>
      </c>
    </row>
    <row r="21095" spans="1:5">
      <c r="A21095" t="s">
        <v>36</v>
      </c>
      <c r="B21095">
        <v>2018</v>
      </c>
      <c r="C21095">
        <v>17</v>
      </c>
      <c r="D21095">
        <v>15</v>
      </c>
      <c r="E21095">
        <v>3051</v>
      </c>
    </row>
    <row r="21096" spans="1:5">
      <c r="A21096" t="s">
        <v>37</v>
      </c>
      <c r="B21096">
        <v>2018</v>
      </c>
      <c r="C21096">
        <v>17</v>
      </c>
      <c r="D21096">
        <v>8</v>
      </c>
      <c r="E21096">
        <v>3471</v>
      </c>
    </row>
    <row r="21097" spans="1:5">
      <c r="A21097" t="s">
        <v>38</v>
      </c>
      <c r="B21097">
        <v>2018</v>
      </c>
      <c r="C21097">
        <v>17</v>
      </c>
      <c r="D21097">
        <v>45</v>
      </c>
      <c r="E21097">
        <v>7396</v>
      </c>
    </row>
    <row r="21098" spans="1:5">
      <c r="A21098" t="s">
        <v>39</v>
      </c>
      <c r="B21098">
        <v>2018</v>
      </c>
      <c r="C21098">
        <v>17</v>
      </c>
      <c r="D21098">
        <v>31</v>
      </c>
      <c r="E21098">
        <v>16995</v>
      </c>
    </row>
    <row r="21099" spans="1:5">
      <c r="A21099" t="s">
        <v>40</v>
      </c>
      <c r="B21099">
        <v>2018</v>
      </c>
      <c r="C21099">
        <v>17</v>
      </c>
      <c r="D21099">
        <v>15</v>
      </c>
      <c r="E21099">
        <v>2415</v>
      </c>
    </row>
    <row r="21100" spans="1:5">
      <c r="A21100" t="s">
        <v>41</v>
      </c>
      <c r="B21100">
        <v>2018</v>
      </c>
      <c r="C21100">
        <v>17</v>
      </c>
      <c r="D21100">
        <v>40</v>
      </c>
      <c r="E21100">
        <v>26076</v>
      </c>
    </row>
    <row r="21101" spans="1:5">
      <c r="A21101" t="s">
        <v>42</v>
      </c>
      <c r="B21101">
        <v>2018</v>
      </c>
      <c r="C21101">
        <v>17</v>
      </c>
      <c r="D21101">
        <v>39</v>
      </c>
      <c r="E21101">
        <v>16992</v>
      </c>
    </row>
    <row r="21102" spans="1:5">
      <c r="A21102" t="s">
        <v>43</v>
      </c>
      <c r="B21102">
        <v>2018</v>
      </c>
      <c r="C21102">
        <v>17</v>
      </c>
      <c r="D21102">
        <v>48</v>
      </c>
      <c r="E21102">
        <v>11115</v>
      </c>
    </row>
    <row r="21103" spans="1:5">
      <c r="A21103" t="s">
        <v>44</v>
      </c>
      <c r="B21103">
        <v>2018</v>
      </c>
      <c r="C21103">
        <v>17</v>
      </c>
      <c r="D21103">
        <v>44</v>
      </c>
      <c r="E21103">
        <v>15905</v>
      </c>
    </row>
    <row r="21104" spans="1:5">
      <c r="A21104" t="s">
        <v>45</v>
      </c>
      <c r="B21104">
        <v>2018</v>
      </c>
      <c r="C21104">
        <v>17</v>
      </c>
      <c r="D21104">
        <v>5</v>
      </c>
      <c r="E21104">
        <v>1107</v>
      </c>
    </row>
    <row r="21105" spans="1:5">
      <c r="A21105" t="s">
        <v>46</v>
      </c>
      <c r="B21105">
        <v>2018</v>
      </c>
      <c r="C21105">
        <v>17</v>
      </c>
      <c r="D21105">
        <v>52</v>
      </c>
      <c r="E21105">
        <v>13774</v>
      </c>
    </row>
    <row r="21106" spans="1:5">
      <c r="A21106" t="s">
        <v>47</v>
      </c>
      <c r="B21106">
        <v>2018</v>
      </c>
      <c r="C21106">
        <v>17</v>
      </c>
      <c r="D21106">
        <v>18</v>
      </c>
      <c r="E21106">
        <v>3985</v>
      </c>
    </row>
    <row r="21107" spans="1:5">
      <c r="A21107" t="s">
        <v>48</v>
      </c>
      <c r="B21107">
        <v>2018</v>
      </c>
      <c r="C21107">
        <v>17</v>
      </c>
      <c r="D21107">
        <v>76</v>
      </c>
      <c r="E21107">
        <v>35793</v>
      </c>
    </row>
    <row r="21108" spans="1:5">
      <c r="A21108" t="s">
        <v>49</v>
      </c>
      <c r="B21108">
        <v>2018</v>
      </c>
      <c r="C21108">
        <v>17</v>
      </c>
      <c r="D21108">
        <v>139</v>
      </c>
      <c r="E21108">
        <v>55455</v>
      </c>
    </row>
    <row r="21109" spans="1:5">
      <c r="A21109" t="s">
        <v>50</v>
      </c>
      <c r="B21109">
        <v>2018</v>
      </c>
      <c r="C21109">
        <v>17</v>
      </c>
      <c r="D21109">
        <v>23</v>
      </c>
      <c r="E21109">
        <v>5303</v>
      </c>
    </row>
    <row r="21110" spans="1:5">
      <c r="A21110" t="s">
        <v>51</v>
      </c>
      <c r="B21110">
        <v>2018</v>
      </c>
      <c r="C21110">
        <v>17</v>
      </c>
      <c r="D21110">
        <v>12</v>
      </c>
      <c r="E21110">
        <v>4744</v>
      </c>
    </row>
    <row r="21111" spans="1:5">
      <c r="A21111" t="s">
        <v>52</v>
      </c>
      <c r="B21111">
        <v>2018</v>
      </c>
      <c r="C21111">
        <v>17</v>
      </c>
      <c r="D21111">
        <v>24</v>
      </c>
      <c r="E21111">
        <v>6289</v>
      </c>
    </row>
    <row r="21112" spans="1:5">
      <c r="A21112" t="s">
        <v>53</v>
      </c>
      <c r="B21112">
        <v>2018</v>
      </c>
      <c r="C21112">
        <v>17</v>
      </c>
      <c r="D21112">
        <v>51</v>
      </c>
      <c r="E21112">
        <v>7828</v>
      </c>
    </row>
    <row r="21113" spans="1:5">
      <c r="A21113" t="s">
        <v>54</v>
      </c>
      <c r="B21113">
        <v>2018</v>
      </c>
      <c r="C21113">
        <v>17</v>
      </c>
      <c r="D21113">
        <v>102</v>
      </c>
      <c r="E21113">
        <v>27206</v>
      </c>
    </row>
    <row r="21114" spans="1:5">
      <c r="A21114" t="s">
        <v>55</v>
      </c>
      <c r="B21114">
        <v>2018</v>
      </c>
      <c r="C21114">
        <v>17</v>
      </c>
      <c r="D21114">
        <v>46</v>
      </c>
      <c r="E21114">
        <v>40388</v>
      </c>
    </row>
    <row r="21115" spans="1:5">
      <c r="A21115" t="s">
        <v>56</v>
      </c>
      <c r="B21115">
        <v>2018</v>
      </c>
      <c r="C21115">
        <v>17</v>
      </c>
      <c r="D21115">
        <v>9</v>
      </c>
      <c r="E21115">
        <v>2193</v>
      </c>
    </row>
    <row r="21116" spans="1:5">
      <c r="A21116" t="s">
        <v>57</v>
      </c>
      <c r="B21116">
        <v>2018</v>
      </c>
      <c r="C21116">
        <v>17</v>
      </c>
      <c r="D21116">
        <v>126</v>
      </c>
      <c r="E21116">
        <v>84365</v>
      </c>
    </row>
    <row r="21117" spans="1:5">
      <c r="A21117" t="s">
        <v>58</v>
      </c>
      <c r="B21117">
        <v>2018</v>
      </c>
      <c r="C21117">
        <v>17</v>
      </c>
      <c r="D21117">
        <v>44</v>
      </c>
      <c r="E21117">
        <v>5727</v>
      </c>
    </row>
    <row r="21118" spans="1:5">
      <c r="A21118" t="s">
        <v>59</v>
      </c>
      <c r="B21118">
        <v>2018</v>
      </c>
      <c r="C21118">
        <v>17</v>
      </c>
      <c r="D21118">
        <v>30</v>
      </c>
      <c r="E21118">
        <v>7849</v>
      </c>
    </row>
    <row r="21119" spans="1:5">
      <c r="A21119" t="s">
        <v>60</v>
      </c>
      <c r="B21119">
        <v>2018</v>
      </c>
      <c r="C21119">
        <v>17</v>
      </c>
      <c r="D21119">
        <v>23</v>
      </c>
      <c r="E21119">
        <v>6266</v>
      </c>
    </row>
    <row r="21120" spans="1:5">
      <c r="A21120" t="s">
        <v>61</v>
      </c>
      <c r="B21120">
        <v>2018</v>
      </c>
      <c r="C21120">
        <v>17</v>
      </c>
      <c r="D21120">
        <v>15</v>
      </c>
      <c r="E21120">
        <v>3135</v>
      </c>
    </row>
    <row r="21121" spans="1:5">
      <c r="A21121" t="s">
        <v>64</v>
      </c>
      <c r="B21121">
        <v>2018</v>
      </c>
      <c r="C21121">
        <v>17</v>
      </c>
      <c r="D21121">
        <v>4</v>
      </c>
      <c r="E21121">
        <v>2016</v>
      </c>
    </row>
    <row r="21122" spans="1:5">
      <c r="A21122" t="s">
        <v>63</v>
      </c>
      <c r="B21122">
        <v>2018</v>
      </c>
      <c r="C21122">
        <v>17</v>
      </c>
      <c r="D21122">
        <v>3</v>
      </c>
      <c r="E21122">
        <v>965</v>
      </c>
    </row>
    <row r="21123" spans="1:5">
      <c r="A21123" t="s">
        <v>62</v>
      </c>
      <c r="B21123">
        <v>2018</v>
      </c>
      <c r="C21123">
        <v>17</v>
      </c>
      <c r="D21123">
        <v>73</v>
      </c>
      <c r="E21123">
        <v>101598</v>
      </c>
    </row>
    <row r="21124" spans="1:5">
      <c r="A21124" t="s">
        <v>6</v>
      </c>
      <c r="B21124">
        <v>2018</v>
      </c>
      <c r="C21124">
        <v>18</v>
      </c>
      <c r="D21124">
        <v>81</v>
      </c>
      <c r="E21124">
        <v>38229</v>
      </c>
    </row>
    <row r="21125" spans="1:5">
      <c r="A21125" t="s">
        <v>12</v>
      </c>
      <c r="B21125">
        <v>2018</v>
      </c>
      <c r="C21125">
        <v>18</v>
      </c>
      <c r="D21125">
        <v>14</v>
      </c>
      <c r="E21125">
        <v>4190</v>
      </c>
    </row>
    <row r="21126" spans="1:5">
      <c r="A21126" t="s">
        <v>13</v>
      </c>
      <c r="B21126">
        <v>2018</v>
      </c>
      <c r="C21126">
        <v>18</v>
      </c>
      <c r="D21126">
        <v>42</v>
      </c>
      <c r="E21126">
        <v>13983</v>
      </c>
    </row>
    <row r="21127" spans="1:5">
      <c r="A21127" t="s">
        <v>14</v>
      </c>
      <c r="B21127">
        <v>2018</v>
      </c>
      <c r="C21127">
        <v>18</v>
      </c>
      <c r="D21127">
        <v>9</v>
      </c>
      <c r="E21127">
        <v>2937</v>
      </c>
    </row>
    <row r="21128" spans="1:5">
      <c r="A21128" t="s">
        <v>15</v>
      </c>
      <c r="B21128">
        <v>2018</v>
      </c>
      <c r="C21128">
        <v>18</v>
      </c>
      <c r="D21128">
        <v>104</v>
      </c>
      <c r="E21128">
        <v>47122</v>
      </c>
    </row>
    <row r="21129" spans="1:5">
      <c r="A21129" t="s">
        <v>16</v>
      </c>
      <c r="B21129">
        <v>2018</v>
      </c>
      <c r="C21129">
        <v>18</v>
      </c>
      <c r="D21129">
        <v>41</v>
      </c>
      <c r="E21129">
        <v>23430</v>
      </c>
    </row>
    <row r="21130" spans="1:5">
      <c r="A21130" t="s">
        <v>17</v>
      </c>
      <c r="B21130">
        <v>2018</v>
      </c>
      <c r="C21130">
        <v>18</v>
      </c>
      <c r="D21130">
        <v>16</v>
      </c>
      <c r="E21130">
        <v>3767</v>
      </c>
    </row>
    <row r="21131" spans="1:5">
      <c r="A21131" t="s">
        <v>18</v>
      </c>
      <c r="B21131">
        <v>2018</v>
      </c>
      <c r="C21131">
        <v>18</v>
      </c>
      <c r="D21131">
        <v>11</v>
      </c>
      <c r="E21131">
        <v>2785</v>
      </c>
    </row>
    <row r="21132" spans="1:5">
      <c r="A21132" t="s">
        <v>19</v>
      </c>
      <c r="B21132">
        <v>2018</v>
      </c>
      <c r="C21132">
        <v>18</v>
      </c>
      <c r="D21132">
        <v>5</v>
      </c>
      <c r="E21132">
        <v>14578</v>
      </c>
    </row>
    <row r="21133" spans="1:5">
      <c r="A21133" t="s">
        <v>20</v>
      </c>
      <c r="B21133">
        <v>2018</v>
      </c>
      <c r="C21133">
        <v>18</v>
      </c>
      <c r="D21133">
        <v>0</v>
      </c>
      <c r="E21133">
        <v>0</v>
      </c>
    </row>
    <row r="21134" spans="1:5">
      <c r="A21134" t="s">
        <v>21</v>
      </c>
      <c r="B21134">
        <v>2018</v>
      </c>
      <c r="C21134">
        <v>18</v>
      </c>
      <c r="D21134">
        <v>49</v>
      </c>
      <c r="E21134">
        <v>44943</v>
      </c>
    </row>
    <row r="21135" spans="1:5">
      <c r="A21135" t="s">
        <v>22</v>
      </c>
      <c r="B21135">
        <v>2018</v>
      </c>
      <c r="C21135">
        <v>18</v>
      </c>
      <c r="D21135">
        <v>14</v>
      </c>
      <c r="E21135">
        <v>1069</v>
      </c>
    </row>
    <row r="21136" spans="1:5">
      <c r="A21136" t="s">
        <v>23</v>
      </c>
      <c r="B21136">
        <v>2018</v>
      </c>
      <c r="C21136">
        <v>18</v>
      </c>
      <c r="D21136">
        <v>7</v>
      </c>
      <c r="E21136">
        <v>1619</v>
      </c>
    </row>
    <row r="21137" spans="1:5">
      <c r="A21137" t="s">
        <v>24</v>
      </c>
      <c r="B21137">
        <v>2018</v>
      </c>
      <c r="C21137">
        <v>18</v>
      </c>
      <c r="D21137">
        <v>73</v>
      </c>
      <c r="E21137">
        <v>43161</v>
      </c>
    </row>
    <row r="21138" spans="1:5">
      <c r="A21138" t="s">
        <v>25</v>
      </c>
      <c r="B21138">
        <v>2018</v>
      </c>
      <c r="C21138">
        <v>18</v>
      </c>
      <c r="D21138">
        <v>22</v>
      </c>
      <c r="E21138">
        <v>4202</v>
      </c>
    </row>
    <row r="21139" spans="1:5">
      <c r="A21139" t="s">
        <v>26</v>
      </c>
      <c r="B21139">
        <v>2018</v>
      </c>
      <c r="C21139">
        <v>18</v>
      </c>
      <c r="D21139">
        <v>10</v>
      </c>
      <c r="E21139">
        <v>2797</v>
      </c>
    </row>
    <row r="21140" spans="1:5">
      <c r="A21140" t="s">
        <v>27</v>
      </c>
      <c r="B21140">
        <v>2018</v>
      </c>
      <c r="C21140">
        <v>18</v>
      </c>
      <c r="D21140">
        <v>22</v>
      </c>
      <c r="E21140">
        <v>5044</v>
      </c>
    </row>
    <row r="21141" spans="1:5">
      <c r="A21141" t="s">
        <v>28</v>
      </c>
      <c r="B21141">
        <v>2018</v>
      </c>
      <c r="C21141">
        <v>18</v>
      </c>
      <c r="D21141">
        <v>14</v>
      </c>
      <c r="E21141">
        <v>6626</v>
      </c>
    </row>
    <row r="21142" spans="1:5">
      <c r="A21142" t="s">
        <v>29</v>
      </c>
      <c r="B21142">
        <v>2018</v>
      </c>
      <c r="C21142">
        <v>18</v>
      </c>
      <c r="D21142">
        <v>93</v>
      </c>
      <c r="E21142">
        <v>55944</v>
      </c>
    </row>
    <row r="21143" spans="1:5">
      <c r="A21143" t="s">
        <v>30</v>
      </c>
      <c r="B21143">
        <v>2018</v>
      </c>
      <c r="C21143">
        <v>18</v>
      </c>
      <c r="D21143">
        <v>19</v>
      </c>
      <c r="E21143">
        <v>4014</v>
      </c>
    </row>
    <row r="21144" spans="1:5">
      <c r="A21144" t="s">
        <v>31</v>
      </c>
      <c r="B21144">
        <v>2018</v>
      </c>
      <c r="C21144">
        <v>18</v>
      </c>
      <c r="D21144">
        <v>21</v>
      </c>
      <c r="E21144">
        <v>7975</v>
      </c>
    </row>
    <row r="21145" spans="1:5">
      <c r="A21145" t="s">
        <v>32</v>
      </c>
      <c r="B21145">
        <v>2018</v>
      </c>
      <c r="C21145">
        <v>18</v>
      </c>
      <c r="D21145">
        <v>42</v>
      </c>
      <c r="E21145">
        <v>34576</v>
      </c>
    </row>
    <row r="21146" spans="1:5">
      <c r="A21146" t="s">
        <v>33</v>
      </c>
      <c r="B21146">
        <v>2018</v>
      </c>
      <c r="C21146">
        <v>18</v>
      </c>
      <c r="D21146">
        <v>70</v>
      </c>
      <c r="E21146">
        <v>19514</v>
      </c>
    </row>
    <row r="21147" spans="1:5">
      <c r="A21147" t="s">
        <v>34</v>
      </c>
      <c r="B21147">
        <v>2018</v>
      </c>
      <c r="C21147">
        <v>18</v>
      </c>
      <c r="D21147">
        <v>18</v>
      </c>
      <c r="E21147">
        <v>6034</v>
      </c>
    </row>
    <row r="21148" spans="1:5">
      <c r="A21148" t="s">
        <v>35</v>
      </c>
      <c r="B21148">
        <v>2018</v>
      </c>
      <c r="C21148">
        <v>18</v>
      </c>
      <c r="D21148">
        <v>45</v>
      </c>
      <c r="E21148">
        <v>14330</v>
      </c>
    </row>
    <row r="21149" spans="1:5">
      <c r="A21149" t="s">
        <v>36</v>
      </c>
      <c r="B21149">
        <v>2018</v>
      </c>
      <c r="C21149">
        <v>18</v>
      </c>
      <c r="D21149">
        <v>14</v>
      </c>
      <c r="E21149">
        <v>2372</v>
      </c>
    </row>
    <row r="21150" spans="1:5">
      <c r="A21150" t="s">
        <v>37</v>
      </c>
      <c r="B21150">
        <v>2018</v>
      </c>
      <c r="C21150">
        <v>18</v>
      </c>
      <c r="D21150">
        <v>7</v>
      </c>
      <c r="E21150">
        <v>3401</v>
      </c>
    </row>
    <row r="21151" spans="1:5">
      <c r="A21151" t="s">
        <v>38</v>
      </c>
      <c r="B21151">
        <v>2018</v>
      </c>
      <c r="C21151">
        <v>18</v>
      </c>
      <c r="D21151">
        <v>45</v>
      </c>
      <c r="E21151">
        <v>7695</v>
      </c>
    </row>
    <row r="21152" spans="1:5">
      <c r="A21152" t="s">
        <v>39</v>
      </c>
      <c r="B21152">
        <v>2018</v>
      </c>
      <c r="C21152">
        <v>18</v>
      </c>
      <c r="D21152">
        <v>27</v>
      </c>
      <c r="E21152">
        <v>9533</v>
      </c>
    </row>
    <row r="21153" spans="1:5">
      <c r="A21153" t="s">
        <v>40</v>
      </c>
      <c r="B21153">
        <v>2018</v>
      </c>
      <c r="C21153">
        <v>18</v>
      </c>
      <c r="D21153">
        <v>15</v>
      </c>
      <c r="E21153">
        <v>2732</v>
      </c>
    </row>
    <row r="21154" spans="1:5">
      <c r="A21154" t="s">
        <v>41</v>
      </c>
      <c r="B21154">
        <v>2018</v>
      </c>
      <c r="C21154">
        <v>18</v>
      </c>
      <c r="D21154">
        <v>42</v>
      </c>
      <c r="E21154">
        <v>26232</v>
      </c>
    </row>
    <row r="21155" spans="1:5">
      <c r="A21155" t="s">
        <v>42</v>
      </c>
      <c r="B21155">
        <v>2018</v>
      </c>
      <c r="C21155">
        <v>18</v>
      </c>
      <c r="D21155">
        <v>39</v>
      </c>
      <c r="E21155">
        <v>16740</v>
      </c>
    </row>
    <row r="21156" spans="1:5">
      <c r="A21156" t="s">
        <v>43</v>
      </c>
      <c r="B21156">
        <v>2018</v>
      </c>
      <c r="C21156">
        <v>18</v>
      </c>
      <c r="D21156">
        <v>46</v>
      </c>
      <c r="E21156">
        <v>10543</v>
      </c>
    </row>
    <row r="21157" spans="1:5">
      <c r="A21157" t="s">
        <v>44</v>
      </c>
      <c r="B21157">
        <v>2018</v>
      </c>
      <c r="C21157">
        <v>18</v>
      </c>
      <c r="D21157">
        <v>42</v>
      </c>
      <c r="E21157">
        <v>14230</v>
      </c>
    </row>
    <row r="21158" spans="1:5">
      <c r="A21158" t="s">
        <v>45</v>
      </c>
      <c r="B21158">
        <v>2018</v>
      </c>
      <c r="C21158">
        <v>18</v>
      </c>
      <c r="D21158">
        <v>7</v>
      </c>
      <c r="E21158">
        <v>1423</v>
      </c>
    </row>
    <row r="21159" spans="1:5">
      <c r="A21159" t="s">
        <v>46</v>
      </c>
      <c r="B21159">
        <v>2018</v>
      </c>
      <c r="C21159">
        <v>18</v>
      </c>
      <c r="D21159">
        <v>45</v>
      </c>
      <c r="E21159">
        <v>12654</v>
      </c>
    </row>
    <row r="21160" spans="1:5">
      <c r="A21160" t="s">
        <v>47</v>
      </c>
      <c r="B21160">
        <v>2018</v>
      </c>
      <c r="C21160">
        <v>18</v>
      </c>
      <c r="D21160">
        <v>18</v>
      </c>
      <c r="E21160">
        <v>3994</v>
      </c>
    </row>
    <row r="21161" spans="1:5">
      <c r="A21161" t="s">
        <v>48</v>
      </c>
      <c r="B21161">
        <v>2018</v>
      </c>
      <c r="C21161">
        <v>18</v>
      </c>
      <c r="D21161">
        <v>72</v>
      </c>
      <c r="E21161">
        <v>33944</v>
      </c>
    </row>
    <row r="21162" spans="1:5">
      <c r="A21162" t="s">
        <v>49</v>
      </c>
      <c r="B21162">
        <v>2018</v>
      </c>
      <c r="C21162">
        <v>18</v>
      </c>
      <c r="D21162">
        <v>137</v>
      </c>
      <c r="E21162">
        <v>54059</v>
      </c>
    </row>
    <row r="21163" spans="1:5">
      <c r="A21163" t="s">
        <v>50</v>
      </c>
      <c r="B21163">
        <v>2018</v>
      </c>
      <c r="C21163">
        <v>18</v>
      </c>
      <c r="D21163">
        <v>23</v>
      </c>
      <c r="E21163">
        <v>5287</v>
      </c>
    </row>
    <row r="21164" spans="1:5">
      <c r="A21164" t="s">
        <v>51</v>
      </c>
      <c r="B21164">
        <v>2018</v>
      </c>
      <c r="C21164">
        <v>18</v>
      </c>
      <c r="D21164">
        <v>11</v>
      </c>
      <c r="E21164">
        <v>4225</v>
      </c>
    </row>
    <row r="21165" spans="1:5">
      <c r="A21165" t="s">
        <v>52</v>
      </c>
      <c r="B21165">
        <v>2018</v>
      </c>
      <c r="C21165">
        <v>18</v>
      </c>
      <c r="D21165">
        <v>24</v>
      </c>
      <c r="E21165">
        <v>6236</v>
      </c>
    </row>
    <row r="21166" spans="1:5">
      <c r="A21166" t="s">
        <v>53</v>
      </c>
      <c r="B21166">
        <v>2018</v>
      </c>
      <c r="C21166">
        <v>18</v>
      </c>
      <c r="D21166">
        <v>49</v>
      </c>
      <c r="E21166">
        <v>5721</v>
      </c>
    </row>
    <row r="21167" spans="1:5">
      <c r="A21167" t="s">
        <v>54</v>
      </c>
      <c r="B21167">
        <v>2018</v>
      </c>
      <c r="C21167">
        <v>18</v>
      </c>
      <c r="D21167">
        <v>98</v>
      </c>
      <c r="E21167">
        <v>24676</v>
      </c>
    </row>
    <row r="21168" spans="1:5">
      <c r="A21168" t="s">
        <v>55</v>
      </c>
      <c r="B21168">
        <v>2018</v>
      </c>
      <c r="C21168">
        <v>18</v>
      </c>
      <c r="D21168">
        <v>45</v>
      </c>
      <c r="E21168">
        <v>39779</v>
      </c>
    </row>
    <row r="21169" spans="1:5">
      <c r="A21169" t="s">
        <v>56</v>
      </c>
      <c r="B21169">
        <v>2018</v>
      </c>
      <c r="C21169">
        <v>18</v>
      </c>
      <c r="D21169">
        <v>7</v>
      </c>
      <c r="E21169">
        <v>1883</v>
      </c>
    </row>
    <row r="21170" spans="1:5">
      <c r="A21170" t="s">
        <v>57</v>
      </c>
      <c r="B21170">
        <v>2018</v>
      </c>
      <c r="C21170">
        <v>18</v>
      </c>
      <c r="D21170">
        <v>120</v>
      </c>
      <c r="E21170">
        <v>82510</v>
      </c>
    </row>
    <row r="21171" spans="1:5">
      <c r="A21171" t="s">
        <v>58</v>
      </c>
      <c r="B21171">
        <v>2018</v>
      </c>
      <c r="C21171">
        <v>18</v>
      </c>
      <c r="D21171">
        <v>44</v>
      </c>
      <c r="E21171">
        <v>5775</v>
      </c>
    </row>
    <row r="21172" spans="1:5">
      <c r="A21172" t="s">
        <v>59</v>
      </c>
      <c r="B21172">
        <v>2018</v>
      </c>
      <c r="C21172">
        <v>18</v>
      </c>
      <c r="D21172">
        <v>31</v>
      </c>
      <c r="E21172">
        <v>8381</v>
      </c>
    </row>
    <row r="21173" spans="1:5">
      <c r="A21173" t="s">
        <v>60</v>
      </c>
      <c r="B21173">
        <v>2018</v>
      </c>
      <c r="C21173">
        <v>18</v>
      </c>
      <c r="D21173">
        <v>22</v>
      </c>
      <c r="E21173">
        <v>6181</v>
      </c>
    </row>
    <row r="21174" spans="1:5">
      <c r="A21174" t="s">
        <v>61</v>
      </c>
      <c r="B21174">
        <v>2018</v>
      </c>
      <c r="C21174">
        <v>18</v>
      </c>
      <c r="D21174">
        <v>14</v>
      </c>
      <c r="E21174">
        <v>2831</v>
      </c>
    </row>
    <row r="21175" spans="1:5">
      <c r="A21175" t="s">
        <v>64</v>
      </c>
      <c r="B21175">
        <v>2018</v>
      </c>
      <c r="C21175">
        <v>18</v>
      </c>
      <c r="D21175">
        <v>3</v>
      </c>
      <c r="E21175">
        <v>928</v>
      </c>
    </row>
    <row r="21176" spans="1:5">
      <c r="A21176" t="s">
        <v>63</v>
      </c>
      <c r="B21176">
        <v>2018</v>
      </c>
      <c r="C21176">
        <v>18</v>
      </c>
      <c r="D21176">
        <v>3</v>
      </c>
      <c r="E21176">
        <v>950</v>
      </c>
    </row>
    <row r="21177" spans="1:5">
      <c r="A21177" t="s">
        <v>62</v>
      </c>
      <c r="B21177">
        <v>2018</v>
      </c>
      <c r="C21177">
        <v>18</v>
      </c>
      <c r="D21177">
        <v>72</v>
      </c>
      <c r="E21177">
        <v>104969</v>
      </c>
    </row>
    <row r="21178" spans="1:5">
      <c r="A21178" t="s">
        <v>6</v>
      </c>
      <c r="B21178">
        <v>2018</v>
      </c>
      <c r="C21178">
        <v>19</v>
      </c>
      <c r="D21178">
        <v>77</v>
      </c>
      <c r="E21178">
        <v>38040</v>
      </c>
    </row>
    <row r="21179" spans="1:5">
      <c r="A21179" t="s">
        <v>12</v>
      </c>
      <c r="B21179">
        <v>2018</v>
      </c>
      <c r="C21179">
        <v>19</v>
      </c>
      <c r="D21179">
        <v>15</v>
      </c>
      <c r="E21179">
        <v>4336</v>
      </c>
    </row>
    <row r="21180" spans="1:5">
      <c r="A21180" t="s">
        <v>13</v>
      </c>
      <c r="B21180">
        <v>2018</v>
      </c>
      <c r="C21180">
        <v>19</v>
      </c>
      <c r="D21180">
        <v>43</v>
      </c>
      <c r="E21180">
        <v>15049</v>
      </c>
    </row>
    <row r="21181" spans="1:5">
      <c r="A21181" t="s">
        <v>14</v>
      </c>
      <c r="B21181">
        <v>2018</v>
      </c>
      <c r="C21181">
        <v>19</v>
      </c>
      <c r="D21181">
        <v>9</v>
      </c>
      <c r="E21181">
        <v>2650</v>
      </c>
    </row>
    <row r="21182" spans="1:5">
      <c r="A21182" t="s">
        <v>15</v>
      </c>
      <c r="B21182">
        <v>2018</v>
      </c>
      <c r="C21182">
        <v>19</v>
      </c>
      <c r="D21182">
        <v>100</v>
      </c>
      <c r="E21182">
        <v>46475</v>
      </c>
    </row>
    <row r="21183" spans="1:5">
      <c r="A21183" t="s">
        <v>16</v>
      </c>
      <c r="B21183">
        <v>2018</v>
      </c>
      <c r="C21183">
        <v>19</v>
      </c>
      <c r="D21183">
        <v>41</v>
      </c>
      <c r="E21183">
        <v>23509</v>
      </c>
    </row>
    <row r="21184" spans="1:5">
      <c r="A21184" t="s">
        <v>17</v>
      </c>
      <c r="B21184">
        <v>2018</v>
      </c>
      <c r="C21184">
        <v>19</v>
      </c>
      <c r="D21184">
        <v>14</v>
      </c>
      <c r="E21184">
        <v>2580</v>
      </c>
    </row>
    <row r="21185" spans="1:5">
      <c r="A21185" t="s">
        <v>18</v>
      </c>
      <c r="B21185">
        <v>2018</v>
      </c>
      <c r="C21185">
        <v>19</v>
      </c>
      <c r="D21185">
        <v>11</v>
      </c>
      <c r="E21185">
        <v>2547</v>
      </c>
    </row>
    <row r="21186" spans="1:5">
      <c r="A21186" t="s">
        <v>19</v>
      </c>
      <c r="B21186">
        <v>2018</v>
      </c>
      <c r="C21186">
        <v>19</v>
      </c>
      <c r="D21186">
        <v>5</v>
      </c>
      <c r="E21186">
        <v>14638</v>
      </c>
    </row>
    <row r="21187" spans="1:5">
      <c r="A21187" t="s">
        <v>20</v>
      </c>
      <c r="B21187">
        <v>2018</v>
      </c>
      <c r="C21187">
        <v>19</v>
      </c>
      <c r="D21187">
        <v>0</v>
      </c>
      <c r="E21187">
        <v>0</v>
      </c>
    </row>
    <row r="21188" spans="1:5">
      <c r="A21188" t="s">
        <v>21</v>
      </c>
      <c r="B21188">
        <v>2018</v>
      </c>
      <c r="C21188">
        <v>19</v>
      </c>
      <c r="D21188">
        <v>48</v>
      </c>
      <c r="E21188">
        <v>45590</v>
      </c>
    </row>
    <row r="21189" spans="1:5">
      <c r="A21189" t="s">
        <v>22</v>
      </c>
      <c r="B21189">
        <v>2018</v>
      </c>
      <c r="C21189">
        <v>19</v>
      </c>
      <c r="D21189">
        <v>14</v>
      </c>
      <c r="E21189">
        <v>1134</v>
      </c>
    </row>
    <row r="21190" spans="1:5">
      <c r="A21190" t="s">
        <v>23</v>
      </c>
      <c r="B21190">
        <v>2018</v>
      </c>
      <c r="C21190">
        <v>19</v>
      </c>
      <c r="D21190">
        <v>7</v>
      </c>
      <c r="E21190">
        <v>1391</v>
      </c>
    </row>
    <row r="21191" spans="1:5">
      <c r="A21191" t="s">
        <v>24</v>
      </c>
      <c r="B21191">
        <v>2018</v>
      </c>
      <c r="C21191">
        <v>19</v>
      </c>
      <c r="D21191">
        <v>75</v>
      </c>
      <c r="E21191">
        <v>43096</v>
      </c>
    </row>
    <row r="21192" spans="1:5">
      <c r="A21192" t="s">
        <v>25</v>
      </c>
      <c r="B21192">
        <v>2018</v>
      </c>
      <c r="C21192">
        <v>19</v>
      </c>
      <c r="D21192">
        <v>22</v>
      </c>
      <c r="E21192">
        <v>3597</v>
      </c>
    </row>
    <row r="21193" spans="1:5">
      <c r="A21193" t="s">
        <v>26</v>
      </c>
      <c r="B21193">
        <v>2018</v>
      </c>
      <c r="C21193">
        <v>19</v>
      </c>
      <c r="D21193">
        <v>10</v>
      </c>
      <c r="E21193">
        <v>2068</v>
      </c>
    </row>
    <row r="21194" spans="1:5">
      <c r="A21194" t="s">
        <v>27</v>
      </c>
      <c r="B21194">
        <v>2018</v>
      </c>
      <c r="C21194">
        <v>19</v>
      </c>
      <c r="D21194">
        <v>20</v>
      </c>
      <c r="E21194">
        <v>4507</v>
      </c>
    </row>
    <row r="21195" spans="1:5">
      <c r="A21195" t="s">
        <v>28</v>
      </c>
      <c r="B21195">
        <v>2018</v>
      </c>
      <c r="C21195">
        <v>19</v>
      </c>
      <c r="D21195">
        <v>12</v>
      </c>
      <c r="E21195">
        <v>7877</v>
      </c>
    </row>
    <row r="21196" spans="1:5">
      <c r="A21196" t="s">
        <v>29</v>
      </c>
      <c r="B21196">
        <v>2018</v>
      </c>
      <c r="C21196">
        <v>19</v>
      </c>
      <c r="D21196">
        <v>93</v>
      </c>
      <c r="E21196">
        <v>56009</v>
      </c>
    </row>
    <row r="21197" spans="1:5">
      <c r="A21197" t="s">
        <v>30</v>
      </c>
      <c r="B21197">
        <v>2018</v>
      </c>
      <c r="C21197">
        <v>19</v>
      </c>
      <c r="D21197">
        <v>19</v>
      </c>
      <c r="E21197">
        <v>4120</v>
      </c>
    </row>
    <row r="21198" spans="1:5">
      <c r="A21198" t="s">
        <v>31</v>
      </c>
      <c r="B21198">
        <v>2018</v>
      </c>
      <c r="C21198">
        <v>19</v>
      </c>
      <c r="D21198">
        <v>20</v>
      </c>
      <c r="E21198">
        <v>6327</v>
      </c>
    </row>
    <row r="21199" spans="1:5">
      <c r="A21199" t="s">
        <v>32</v>
      </c>
      <c r="B21199">
        <v>2018</v>
      </c>
      <c r="C21199">
        <v>19</v>
      </c>
      <c r="D21199">
        <v>41</v>
      </c>
      <c r="E21199">
        <v>34708</v>
      </c>
    </row>
    <row r="21200" spans="1:5">
      <c r="A21200" t="s">
        <v>33</v>
      </c>
      <c r="B21200">
        <v>2018</v>
      </c>
      <c r="C21200">
        <v>19</v>
      </c>
      <c r="D21200">
        <v>70</v>
      </c>
      <c r="E21200">
        <v>20428</v>
      </c>
    </row>
    <row r="21201" spans="1:5">
      <c r="A21201" t="s">
        <v>34</v>
      </c>
      <c r="B21201">
        <v>2018</v>
      </c>
      <c r="C21201">
        <v>19</v>
      </c>
      <c r="D21201">
        <v>18</v>
      </c>
      <c r="E21201">
        <v>5835</v>
      </c>
    </row>
    <row r="21202" spans="1:5">
      <c r="A21202" t="s">
        <v>35</v>
      </c>
      <c r="B21202">
        <v>2018</v>
      </c>
      <c r="C21202">
        <v>19</v>
      </c>
      <c r="D21202">
        <v>43</v>
      </c>
      <c r="E21202">
        <v>14186</v>
      </c>
    </row>
    <row r="21203" spans="1:5">
      <c r="A21203" t="s">
        <v>36</v>
      </c>
      <c r="B21203">
        <v>2018</v>
      </c>
      <c r="C21203">
        <v>19</v>
      </c>
      <c r="D21203">
        <v>15</v>
      </c>
      <c r="E21203">
        <v>2732</v>
      </c>
    </row>
    <row r="21204" spans="1:5">
      <c r="A21204" t="s">
        <v>37</v>
      </c>
      <c r="B21204">
        <v>2018</v>
      </c>
      <c r="C21204">
        <v>19</v>
      </c>
      <c r="D21204">
        <v>8</v>
      </c>
      <c r="E21204">
        <v>3480</v>
      </c>
    </row>
    <row r="21205" spans="1:5">
      <c r="A21205" t="s">
        <v>38</v>
      </c>
      <c r="B21205">
        <v>2018</v>
      </c>
      <c r="C21205">
        <v>19</v>
      </c>
      <c r="D21205">
        <v>46</v>
      </c>
      <c r="E21205">
        <v>8160</v>
      </c>
    </row>
    <row r="21206" spans="1:5">
      <c r="A21206" t="s">
        <v>39</v>
      </c>
      <c r="B21206">
        <v>2018</v>
      </c>
      <c r="C21206">
        <v>19</v>
      </c>
      <c r="D21206">
        <v>31</v>
      </c>
      <c r="E21206">
        <v>16595</v>
      </c>
    </row>
    <row r="21207" spans="1:5">
      <c r="A21207" t="s">
        <v>40</v>
      </c>
      <c r="B21207">
        <v>2018</v>
      </c>
      <c r="C21207">
        <v>19</v>
      </c>
      <c r="D21207">
        <v>14</v>
      </c>
      <c r="E21207">
        <v>2745</v>
      </c>
    </row>
    <row r="21208" spans="1:5">
      <c r="A21208" t="s">
        <v>41</v>
      </c>
      <c r="B21208">
        <v>2018</v>
      </c>
      <c r="C21208">
        <v>19</v>
      </c>
      <c r="D21208">
        <v>41</v>
      </c>
      <c r="E21208">
        <v>26642</v>
      </c>
    </row>
    <row r="21209" spans="1:5">
      <c r="A21209" t="s">
        <v>42</v>
      </c>
      <c r="B21209">
        <v>2018</v>
      </c>
      <c r="C21209">
        <v>19</v>
      </c>
      <c r="D21209">
        <v>38</v>
      </c>
      <c r="E21209">
        <v>16582</v>
      </c>
    </row>
    <row r="21210" spans="1:5">
      <c r="A21210" t="s">
        <v>43</v>
      </c>
      <c r="B21210">
        <v>2018</v>
      </c>
      <c r="C21210">
        <v>19</v>
      </c>
      <c r="D21210">
        <v>44</v>
      </c>
      <c r="E21210">
        <v>10991</v>
      </c>
    </row>
    <row r="21211" spans="1:5">
      <c r="A21211" t="s">
        <v>44</v>
      </c>
      <c r="B21211">
        <v>2018</v>
      </c>
      <c r="C21211">
        <v>19</v>
      </c>
      <c r="D21211">
        <v>41</v>
      </c>
      <c r="E21211">
        <v>12333</v>
      </c>
    </row>
    <row r="21212" spans="1:5">
      <c r="A21212" t="s">
        <v>45</v>
      </c>
      <c r="B21212">
        <v>2018</v>
      </c>
      <c r="C21212">
        <v>19</v>
      </c>
      <c r="D21212">
        <v>4</v>
      </c>
      <c r="E21212">
        <v>875</v>
      </c>
    </row>
    <row r="21213" spans="1:5">
      <c r="A21213" t="s">
        <v>46</v>
      </c>
      <c r="B21213">
        <v>2018</v>
      </c>
      <c r="C21213">
        <v>19</v>
      </c>
      <c r="D21213">
        <v>41</v>
      </c>
      <c r="E21213">
        <v>9799</v>
      </c>
    </row>
    <row r="21214" spans="1:5">
      <c r="A21214" t="s">
        <v>47</v>
      </c>
      <c r="B21214">
        <v>2018</v>
      </c>
      <c r="C21214">
        <v>19</v>
      </c>
      <c r="D21214">
        <v>19</v>
      </c>
      <c r="E21214">
        <v>4296</v>
      </c>
    </row>
    <row r="21215" spans="1:5">
      <c r="A21215" t="s">
        <v>48</v>
      </c>
      <c r="B21215">
        <v>2018</v>
      </c>
      <c r="C21215">
        <v>19</v>
      </c>
      <c r="D21215">
        <v>73</v>
      </c>
      <c r="E21215">
        <v>35470</v>
      </c>
    </row>
    <row r="21216" spans="1:5">
      <c r="A21216" t="s">
        <v>49</v>
      </c>
      <c r="B21216">
        <v>2018</v>
      </c>
      <c r="C21216">
        <v>19</v>
      </c>
      <c r="D21216">
        <v>136</v>
      </c>
      <c r="E21216">
        <v>53937</v>
      </c>
    </row>
    <row r="21217" spans="1:5">
      <c r="A21217" t="s">
        <v>50</v>
      </c>
      <c r="B21217">
        <v>2018</v>
      </c>
      <c r="C21217">
        <v>19</v>
      </c>
      <c r="D21217">
        <v>22</v>
      </c>
      <c r="E21217">
        <v>4733</v>
      </c>
    </row>
    <row r="21218" spans="1:5">
      <c r="A21218" t="s">
        <v>51</v>
      </c>
      <c r="B21218">
        <v>2018</v>
      </c>
      <c r="C21218">
        <v>19</v>
      </c>
      <c r="D21218">
        <v>12</v>
      </c>
      <c r="E21218">
        <v>4410</v>
      </c>
    </row>
    <row r="21219" spans="1:5">
      <c r="A21219" t="s">
        <v>52</v>
      </c>
      <c r="B21219">
        <v>2018</v>
      </c>
      <c r="C21219">
        <v>19</v>
      </c>
      <c r="D21219">
        <v>23</v>
      </c>
      <c r="E21219">
        <v>5622</v>
      </c>
    </row>
    <row r="21220" spans="1:5">
      <c r="A21220" t="s">
        <v>53</v>
      </c>
      <c r="B21220">
        <v>2018</v>
      </c>
      <c r="C21220">
        <v>19</v>
      </c>
      <c r="D21220">
        <v>44</v>
      </c>
      <c r="E21220">
        <v>5340</v>
      </c>
    </row>
    <row r="21221" spans="1:5">
      <c r="A21221" t="s">
        <v>54</v>
      </c>
      <c r="B21221">
        <v>2018</v>
      </c>
      <c r="C21221">
        <v>19</v>
      </c>
      <c r="D21221">
        <v>96</v>
      </c>
      <c r="E21221">
        <v>23488</v>
      </c>
    </row>
    <row r="21222" spans="1:5">
      <c r="A21222" t="s">
        <v>55</v>
      </c>
      <c r="B21222">
        <v>2018</v>
      </c>
      <c r="C21222">
        <v>19</v>
      </c>
      <c r="D21222">
        <v>46</v>
      </c>
      <c r="E21222">
        <v>50238</v>
      </c>
    </row>
    <row r="21223" spans="1:5">
      <c r="A21223" t="s">
        <v>56</v>
      </c>
      <c r="B21223">
        <v>2018</v>
      </c>
      <c r="C21223">
        <v>19</v>
      </c>
      <c r="D21223">
        <v>6</v>
      </c>
      <c r="E21223">
        <v>1574</v>
      </c>
    </row>
    <row r="21224" spans="1:5">
      <c r="A21224" t="s">
        <v>57</v>
      </c>
      <c r="B21224">
        <v>2018</v>
      </c>
      <c r="C21224">
        <v>19</v>
      </c>
      <c r="D21224">
        <v>69</v>
      </c>
      <c r="E21224">
        <v>63050</v>
      </c>
    </row>
    <row r="21225" spans="1:5">
      <c r="A21225" t="s">
        <v>58</v>
      </c>
      <c r="B21225">
        <v>2018</v>
      </c>
      <c r="C21225">
        <v>19</v>
      </c>
      <c r="D21225">
        <v>44</v>
      </c>
      <c r="E21225">
        <v>5114</v>
      </c>
    </row>
    <row r="21226" spans="1:5">
      <c r="A21226" t="s">
        <v>59</v>
      </c>
      <c r="B21226">
        <v>2018</v>
      </c>
      <c r="C21226">
        <v>19</v>
      </c>
      <c r="D21226">
        <v>30</v>
      </c>
      <c r="E21226">
        <v>9421</v>
      </c>
    </row>
    <row r="21227" spans="1:5">
      <c r="A21227" t="s">
        <v>60</v>
      </c>
      <c r="B21227">
        <v>2018</v>
      </c>
      <c r="C21227">
        <v>19</v>
      </c>
      <c r="D21227">
        <v>22</v>
      </c>
      <c r="E21227">
        <v>5469</v>
      </c>
    </row>
    <row r="21228" spans="1:5">
      <c r="A21228" t="s">
        <v>61</v>
      </c>
      <c r="B21228">
        <v>2018</v>
      </c>
      <c r="C21228">
        <v>19</v>
      </c>
      <c r="D21228">
        <v>14</v>
      </c>
      <c r="E21228">
        <v>2814</v>
      </c>
    </row>
    <row r="21229" spans="1:5">
      <c r="A21229" t="s">
        <v>64</v>
      </c>
      <c r="B21229">
        <v>2018</v>
      </c>
      <c r="C21229">
        <v>19</v>
      </c>
      <c r="D21229">
        <v>4</v>
      </c>
      <c r="E21229">
        <v>1953</v>
      </c>
    </row>
    <row r="21230" spans="1:5">
      <c r="A21230" t="s">
        <v>63</v>
      </c>
      <c r="B21230">
        <v>2018</v>
      </c>
      <c r="C21230">
        <v>19</v>
      </c>
      <c r="D21230">
        <v>2</v>
      </c>
      <c r="E21230">
        <v>641</v>
      </c>
    </row>
    <row r="21231" spans="1:5">
      <c r="A21231" t="s">
        <v>62</v>
      </c>
      <c r="B21231">
        <v>2018</v>
      </c>
      <c r="C21231">
        <v>19</v>
      </c>
      <c r="D21231">
        <v>69</v>
      </c>
      <c r="E21231">
        <v>109022</v>
      </c>
    </row>
    <row r="21232" spans="1:5">
      <c r="A21232" t="s">
        <v>6</v>
      </c>
      <c r="B21232">
        <v>2018</v>
      </c>
      <c r="C21232">
        <v>20</v>
      </c>
      <c r="D21232">
        <v>79</v>
      </c>
      <c r="E21232">
        <v>37352</v>
      </c>
    </row>
    <row r="21233" spans="1:5">
      <c r="A21233" t="s">
        <v>12</v>
      </c>
      <c r="B21233">
        <v>2018</v>
      </c>
      <c r="C21233">
        <v>20</v>
      </c>
      <c r="D21233">
        <v>15</v>
      </c>
      <c r="E21233">
        <v>4346</v>
      </c>
    </row>
    <row r="21234" spans="1:5">
      <c r="A21234" t="s">
        <v>13</v>
      </c>
      <c r="B21234">
        <v>2018</v>
      </c>
      <c r="C21234">
        <v>20</v>
      </c>
      <c r="D21234">
        <v>44</v>
      </c>
      <c r="E21234">
        <v>14200</v>
      </c>
    </row>
    <row r="21235" spans="1:5">
      <c r="A21235" t="s">
        <v>14</v>
      </c>
      <c r="B21235">
        <v>2018</v>
      </c>
      <c r="C21235">
        <v>20</v>
      </c>
      <c r="D21235">
        <v>9</v>
      </c>
      <c r="E21235">
        <v>2138</v>
      </c>
    </row>
    <row r="21236" spans="1:5">
      <c r="A21236" t="s">
        <v>15</v>
      </c>
      <c r="B21236">
        <v>2018</v>
      </c>
      <c r="C21236">
        <v>20</v>
      </c>
      <c r="D21236">
        <v>101</v>
      </c>
      <c r="E21236">
        <v>44470</v>
      </c>
    </row>
    <row r="21237" spans="1:5">
      <c r="A21237" t="s">
        <v>16</v>
      </c>
      <c r="B21237">
        <v>2018</v>
      </c>
      <c r="C21237">
        <v>20</v>
      </c>
      <c r="D21237">
        <v>41</v>
      </c>
      <c r="E21237">
        <v>23044</v>
      </c>
    </row>
    <row r="21238" spans="1:5">
      <c r="A21238" t="s">
        <v>17</v>
      </c>
      <c r="B21238">
        <v>2018</v>
      </c>
      <c r="C21238">
        <v>20</v>
      </c>
      <c r="D21238">
        <v>13</v>
      </c>
      <c r="E21238">
        <v>1746</v>
      </c>
    </row>
    <row r="21239" spans="1:5">
      <c r="A21239" t="s">
        <v>18</v>
      </c>
      <c r="B21239">
        <v>2018</v>
      </c>
      <c r="C21239">
        <v>20</v>
      </c>
      <c r="D21239">
        <v>10</v>
      </c>
      <c r="E21239">
        <v>2624</v>
      </c>
    </row>
    <row r="21240" spans="1:5">
      <c r="A21240" t="s">
        <v>19</v>
      </c>
      <c r="B21240">
        <v>2018</v>
      </c>
      <c r="C21240">
        <v>20</v>
      </c>
      <c r="D21240">
        <v>5</v>
      </c>
      <c r="E21240">
        <v>13813</v>
      </c>
    </row>
    <row r="21241" spans="1:5">
      <c r="A21241" t="s">
        <v>20</v>
      </c>
      <c r="B21241">
        <v>2018</v>
      </c>
      <c r="C21241">
        <v>20</v>
      </c>
      <c r="D21241">
        <v>0</v>
      </c>
      <c r="E21241">
        <v>0</v>
      </c>
    </row>
    <row r="21242" spans="1:5">
      <c r="A21242" t="s">
        <v>21</v>
      </c>
      <c r="B21242">
        <v>2018</v>
      </c>
      <c r="C21242">
        <v>20</v>
      </c>
      <c r="D21242">
        <v>48</v>
      </c>
      <c r="E21242">
        <v>45108</v>
      </c>
    </row>
    <row r="21243" spans="1:5">
      <c r="A21243" t="s">
        <v>22</v>
      </c>
      <c r="B21243">
        <v>2018</v>
      </c>
      <c r="C21243">
        <v>20</v>
      </c>
      <c r="D21243">
        <v>14</v>
      </c>
      <c r="E21243">
        <v>835</v>
      </c>
    </row>
    <row r="21244" spans="1:5">
      <c r="A21244" t="s">
        <v>23</v>
      </c>
      <c r="B21244">
        <v>2018</v>
      </c>
      <c r="C21244">
        <v>20</v>
      </c>
      <c r="D21244">
        <v>7</v>
      </c>
      <c r="E21244">
        <v>1392</v>
      </c>
    </row>
    <row r="21245" spans="1:5">
      <c r="A21245" t="s">
        <v>24</v>
      </c>
      <c r="B21245">
        <v>2018</v>
      </c>
      <c r="C21245">
        <v>20</v>
      </c>
      <c r="D21245">
        <v>73</v>
      </c>
      <c r="E21245">
        <v>42744</v>
      </c>
    </row>
    <row r="21246" spans="1:5">
      <c r="A21246" t="s">
        <v>25</v>
      </c>
      <c r="B21246">
        <v>2018</v>
      </c>
      <c r="C21246">
        <v>20</v>
      </c>
      <c r="D21246">
        <v>21</v>
      </c>
      <c r="E21246">
        <v>2831</v>
      </c>
    </row>
    <row r="21247" spans="1:5">
      <c r="A21247" t="s">
        <v>26</v>
      </c>
      <c r="B21247">
        <v>2018</v>
      </c>
      <c r="C21247">
        <v>20</v>
      </c>
      <c r="D21247">
        <v>10</v>
      </c>
      <c r="E21247">
        <v>1842</v>
      </c>
    </row>
    <row r="21248" spans="1:5">
      <c r="A21248" t="s">
        <v>27</v>
      </c>
      <c r="B21248">
        <v>2018</v>
      </c>
      <c r="C21248">
        <v>20</v>
      </c>
      <c r="D21248">
        <v>19</v>
      </c>
      <c r="E21248">
        <v>3886</v>
      </c>
    </row>
    <row r="21249" spans="1:5">
      <c r="A21249" t="s">
        <v>28</v>
      </c>
      <c r="B21249">
        <v>2018</v>
      </c>
      <c r="C21249">
        <v>20</v>
      </c>
      <c r="D21249">
        <v>12</v>
      </c>
      <c r="E21249">
        <v>6489</v>
      </c>
    </row>
    <row r="21250" spans="1:5">
      <c r="A21250" t="s">
        <v>29</v>
      </c>
      <c r="B21250">
        <v>2018</v>
      </c>
      <c r="C21250">
        <v>20</v>
      </c>
      <c r="D21250">
        <v>92</v>
      </c>
      <c r="E21250">
        <v>54966</v>
      </c>
    </row>
    <row r="21251" spans="1:5">
      <c r="A21251" t="s">
        <v>30</v>
      </c>
      <c r="B21251">
        <v>2018</v>
      </c>
      <c r="C21251">
        <v>20</v>
      </c>
      <c r="D21251">
        <v>20</v>
      </c>
      <c r="E21251">
        <v>4602</v>
      </c>
    </row>
    <row r="21252" spans="1:5">
      <c r="A21252" t="s">
        <v>31</v>
      </c>
      <c r="B21252">
        <v>2018</v>
      </c>
      <c r="C21252">
        <v>20</v>
      </c>
      <c r="D21252">
        <v>22</v>
      </c>
      <c r="E21252">
        <v>7895</v>
      </c>
    </row>
    <row r="21253" spans="1:5">
      <c r="A21253" t="s">
        <v>32</v>
      </c>
      <c r="B21253">
        <v>2018</v>
      </c>
      <c r="C21253">
        <v>20</v>
      </c>
      <c r="D21253">
        <v>35</v>
      </c>
      <c r="E21253">
        <v>33369</v>
      </c>
    </row>
    <row r="21254" spans="1:5">
      <c r="A21254" t="s">
        <v>33</v>
      </c>
      <c r="B21254">
        <v>2018</v>
      </c>
      <c r="C21254">
        <v>20</v>
      </c>
      <c r="D21254">
        <v>74</v>
      </c>
      <c r="E21254">
        <v>23184</v>
      </c>
    </row>
    <row r="21255" spans="1:5">
      <c r="A21255" t="s">
        <v>34</v>
      </c>
      <c r="B21255">
        <v>2018</v>
      </c>
      <c r="C21255">
        <v>20</v>
      </c>
      <c r="D21255">
        <v>17</v>
      </c>
      <c r="E21255">
        <v>5581</v>
      </c>
    </row>
    <row r="21256" spans="1:5">
      <c r="A21256" t="s">
        <v>35</v>
      </c>
      <c r="B21256">
        <v>2018</v>
      </c>
      <c r="C21256">
        <v>20</v>
      </c>
      <c r="D21256">
        <v>46</v>
      </c>
      <c r="E21256">
        <v>16474</v>
      </c>
    </row>
    <row r="21257" spans="1:5">
      <c r="A21257" t="s">
        <v>36</v>
      </c>
      <c r="B21257">
        <v>2018</v>
      </c>
      <c r="C21257">
        <v>20</v>
      </c>
      <c r="D21257">
        <v>14</v>
      </c>
      <c r="E21257">
        <v>2166</v>
      </c>
    </row>
    <row r="21258" spans="1:5">
      <c r="A21258" t="s">
        <v>37</v>
      </c>
      <c r="B21258">
        <v>2018</v>
      </c>
      <c r="C21258">
        <v>20</v>
      </c>
      <c r="D21258">
        <v>8</v>
      </c>
      <c r="E21258">
        <v>3059</v>
      </c>
    </row>
    <row r="21259" spans="1:5">
      <c r="A21259" t="s">
        <v>38</v>
      </c>
      <c r="B21259">
        <v>2018</v>
      </c>
      <c r="C21259">
        <v>20</v>
      </c>
      <c r="D21259">
        <v>46</v>
      </c>
      <c r="E21259">
        <v>7977</v>
      </c>
    </row>
    <row r="21260" spans="1:5">
      <c r="A21260" t="s">
        <v>39</v>
      </c>
      <c r="B21260">
        <v>2018</v>
      </c>
      <c r="C21260">
        <v>20</v>
      </c>
      <c r="D21260">
        <v>30</v>
      </c>
      <c r="E21260">
        <v>15343</v>
      </c>
    </row>
    <row r="21261" spans="1:5">
      <c r="A21261" t="s">
        <v>40</v>
      </c>
      <c r="B21261">
        <v>2018</v>
      </c>
      <c r="C21261">
        <v>20</v>
      </c>
      <c r="D21261">
        <v>14</v>
      </c>
      <c r="E21261">
        <v>2367</v>
      </c>
    </row>
    <row r="21262" spans="1:5">
      <c r="A21262" t="s">
        <v>41</v>
      </c>
      <c r="B21262">
        <v>2018</v>
      </c>
      <c r="C21262">
        <v>20</v>
      </c>
      <c r="D21262">
        <v>38</v>
      </c>
      <c r="E21262">
        <v>25164</v>
      </c>
    </row>
    <row r="21263" spans="1:5">
      <c r="A21263" t="s">
        <v>42</v>
      </c>
      <c r="B21263">
        <v>2018</v>
      </c>
      <c r="C21263">
        <v>20</v>
      </c>
      <c r="D21263">
        <v>38</v>
      </c>
      <c r="E21263">
        <v>16081</v>
      </c>
    </row>
    <row r="21264" spans="1:5">
      <c r="A21264" t="s">
        <v>43</v>
      </c>
      <c r="B21264">
        <v>2018</v>
      </c>
      <c r="C21264">
        <v>20</v>
      </c>
      <c r="D21264">
        <v>41</v>
      </c>
      <c r="E21264">
        <v>9178</v>
      </c>
    </row>
    <row r="21265" spans="1:5">
      <c r="A21265" t="s">
        <v>44</v>
      </c>
      <c r="B21265">
        <v>2018</v>
      </c>
      <c r="C21265">
        <v>20</v>
      </c>
      <c r="D21265">
        <v>38</v>
      </c>
      <c r="E21265">
        <v>10611</v>
      </c>
    </row>
    <row r="21266" spans="1:5">
      <c r="A21266" t="s">
        <v>45</v>
      </c>
      <c r="B21266">
        <v>2018</v>
      </c>
      <c r="C21266">
        <v>20</v>
      </c>
      <c r="D21266">
        <v>6</v>
      </c>
      <c r="E21266">
        <v>1038</v>
      </c>
    </row>
    <row r="21267" spans="1:5">
      <c r="A21267" t="s">
        <v>46</v>
      </c>
      <c r="B21267">
        <v>2018</v>
      </c>
      <c r="C21267">
        <v>20</v>
      </c>
      <c r="D21267">
        <v>41</v>
      </c>
      <c r="E21267">
        <v>11043</v>
      </c>
    </row>
    <row r="21268" spans="1:5">
      <c r="A21268" t="s">
        <v>47</v>
      </c>
      <c r="B21268">
        <v>2018</v>
      </c>
      <c r="C21268">
        <v>20</v>
      </c>
      <c r="D21268">
        <v>19</v>
      </c>
      <c r="E21268">
        <v>3439</v>
      </c>
    </row>
    <row r="21269" spans="1:5">
      <c r="A21269" t="s">
        <v>48</v>
      </c>
      <c r="B21269">
        <v>2018</v>
      </c>
      <c r="C21269">
        <v>20</v>
      </c>
      <c r="D21269">
        <v>73</v>
      </c>
      <c r="E21269">
        <v>35860</v>
      </c>
    </row>
    <row r="21270" spans="1:5">
      <c r="A21270" t="s">
        <v>49</v>
      </c>
      <c r="B21270">
        <v>2018</v>
      </c>
      <c r="C21270">
        <v>20</v>
      </c>
      <c r="D21270">
        <v>131</v>
      </c>
      <c r="E21270">
        <v>51956</v>
      </c>
    </row>
    <row r="21271" spans="1:5">
      <c r="A21271" t="s">
        <v>50</v>
      </c>
      <c r="B21271">
        <v>2018</v>
      </c>
      <c r="C21271">
        <v>20</v>
      </c>
      <c r="D21271">
        <v>23</v>
      </c>
      <c r="E21271">
        <v>4436</v>
      </c>
    </row>
    <row r="21272" spans="1:5">
      <c r="A21272" t="s">
        <v>51</v>
      </c>
      <c r="B21272">
        <v>2018</v>
      </c>
      <c r="C21272">
        <v>20</v>
      </c>
      <c r="D21272">
        <v>11</v>
      </c>
      <c r="E21272">
        <v>4182</v>
      </c>
    </row>
    <row r="21273" spans="1:5">
      <c r="A21273" t="s">
        <v>52</v>
      </c>
      <c r="B21273">
        <v>2018</v>
      </c>
      <c r="C21273">
        <v>20</v>
      </c>
      <c r="D21273">
        <v>23</v>
      </c>
      <c r="E21273">
        <v>5682</v>
      </c>
    </row>
    <row r="21274" spans="1:5">
      <c r="A21274" t="s">
        <v>53</v>
      </c>
      <c r="B21274">
        <v>2018</v>
      </c>
      <c r="C21274">
        <v>20</v>
      </c>
      <c r="D21274">
        <v>48</v>
      </c>
      <c r="E21274">
        <v>6087</v>
      </c>
    </row>
    <row r="21275" spans="1:5">
      <c r="A21275" t="s">
        <v>54</v>
      </c>
      <c r="B21275">
        <v>2018</v>
      </c>
      <c r="C21275">
        <v>20</v>
      </c>
      <c r="D21275">
        <v>95</v>
      </c>
      <c r="E21275">
        <v>23078</v>
      </c>
    </row>
    <row r="21276" spans="1:5">
      <c r="A21276" t="s">
        <v>55</v>
      </c>
      <c r="B21276">
        <v>2018</v>
      </c>
      <c r="C21276">
        <v>20</v>
      </c>
      <c r="D21276">
        <v>46</v>
      </c>
      <c r="E21276">
        <v>39973</v>
      </c>
    </row>
    <row r="21277" spans="1:5">
      <c r="A21277" t="s">
        <v>56</v>
      </c>
      <c r="B21277">
        <v>2018</v>
      </c>
      <c r="C21277">
        <v>20</v>
      </c>
      <c r="D21277">
        <v>6</v>
      </c>
      <c r="E21277">
        <v>1610</v>
      </c>
    </row>
    <row r="21278" spans="1:5">
      <c r="A21278" t="s">
        <v>57</v>
      </c>
      <c r="B21278">
        <v>2018</v>
      </c>
      <c r="C21278">
        <v>20</v>
      </c>
      <c r="D21278">
        <v>127</v>
      </c>
      <c r="E21278">
        <v>93685</v>
      </c>
    </row>
    <row r="21279" spans="1:5">
      <c r="A21279" t="s">
        <v>58</v>
      </c>
      <c r="B21279">
        <v>2018</v>
      </c>
      <c r="C21279">
        <v>20</v>
      </c>
      <c r="D21279">
        <v>43</v>
      </c>
      <c r="E21279">
        <v>5015</v>
      </c>
    </row>
    <row r="21280" spans="1:5">
      <c r="A21280" t="s">
        <v>59</v>
      </c>
      <c r="B21280">
        <v>2018</v>
      </c>
      <c r="C21280">
        <v>20</v>
      </c>
      <c r="D21280">
        <v>30</v>
      </c>
      <c r="E21280">
        <v>8894</v>
      </c>
    </row>
    <row r="21281" spans="1:5">
      <c r="A21281" t="s">
        <v>60</v>
      </c>
      <c r="B21281">
        <v>2018</v>
      </c>
      <c r="C21281">
        <v>20</v>
      </c>
      <c r="D21281">
        <v>22</v>
      </c>
      <c r="E21281">
        <v>5228</v>
      </c>
    </row>
    <row r="21282" spans="1:5">
      <c r="A21282" t="s">
        <v>61</v>
      </c>
      <c r="B21282">
        <v>2018</v>
      </c>
      <c r="C21282">
        <v>20</v>
      </c>
      <c r="D21282">
        <v>14</v>
      </c>
      <c r="E21282">
        <v>2613</v>
      </c>
    </row>
    <row r="21283" spans="1:5">
      <c r="A21283" t="s">
        <v>64</v>
      </c>
      <c r="B21283">
        <v>2018</v>
      </c>
      <c r="C21283">
        <v>20</v>
      </c>
      <c r="D21283">
        <v>4</v>
      </c>
      <c r="E21283">
        <v>1951</v>
      </c>
    </row>
    <row r="21284" spans="1:5">
      <c r="A21284" t="s">
        <v>63</v>
      </c>
      <c r="B21284">
        <v>2018</v>
      </c>
      <c r="C21284">
        <v>20</v>
      </c>
      <c r="D21284">
        <v>2</v>
      </c>
      <c r="E21284">
        <v>613</v>
      </c>
    </row>
    <row r="21285" spans="1:5">
      <c r="A21285" t="s">
        <v>62</v>
      </c>
      <c r="B21285">
        <v>2018</v>
      </c>
      <c r="C21285">
        <v>20</v>
      </c>
      <c r="D21285">
        <v>67</v>
      </c>
      <c r="E21285">
        <v>101509</v>
      </c>
    </row>
    <row r="21286" spans="1:5">
      <c r="A21286" t="s">
        <v>6</v>
      </c>
      <c r="B21286">
        <v>2018</v>
      </c>
      <c r="C21286">
        <v>21</v>
      </c>
      <c r="D21286">
        <v>77</v>
      </c>
      <c r="E21286">
        <v>34724</v>
      </c>
    </row>
    <row r="21287" spans="1:5">
      <c r="A21287" t="s">
        <v>12</v>
      </c>
      <c r="B21287">
        <v>2018</v>
      </c>
      <c r="C21287">
        <v>21</v>
      </c>
      <c r="D21287">
        <v>15</v>
      </c>
      <c r="E21287">
        <v>3985</v>
      </c>
    </row>
    <row r="21288" spans="1:5">
      <c r="A21288" t="s">
        <v>13</v>
      </c>
      <c r="B21288">
        <v>2018</v>
      </c>
      <c r="C21288">
        <v>21</v>
      </c>
      <c r="D21288">
        <v>44</v>
      </c>
      <c r="E21288">
        <v>14849</v>
      </c>
    </row>
    <row r="21289" spans="1:5">
      <c r="A21289" t="s">
        <v>14</v>
      </c>
      <c r="B21289">
        <v>2018</v>
      </c>
      <c r="C21289">
        <v>21</v>
      </c>
      <c r="D21289">
        <v>8</v>
      </c>
      <c r="E21289">
        <v>2040</v>
      </c>
    </row>
    <row r="21290" spans="1:5">
      <c r="A21290" t="s">
        <v>15</v>
      </c>
      <c r="B21290">
        <v>2018</v>
      </c>
      <c r="C21290">
        <v>21</v>
      </c>
      <c r="D21290">
        <v>91</v>
      </c>
      <c r="E21290">
        <v>40820</v>
      </c>
    </row>
    <row r="21291" spans="1:5">
      <c r="A21291" t="s">
        <v>16</v>
      </c>
      <c r="B21291">
        <v>2018</v>
      </c>
      <c r="C21291">
        <v>21</v>
      </c>
      <c r="D21291">
        <v>41</v>
      </c>
      <c r="E21291">
        <v>22395</v>
      </c>
    </row>
    <row r="21292" spans="1:5">
      <c r="A21292" t="s">
        <v>17</v>
      </c>
      <c r="B21292">
        <v>2018</v>
      </c>
      <c r="C21292">
        <v>21</v>
      </c>
      <c r="D21292">
        <v>9</v>
      </c>
      <c r="E21292">
        <v>1375</v>
      </c>
    </row>
    <row r="21293" spans="1:5">
      <c r="A21293" t="s">
        <v>18</v>
      </c>
      <c r="B21293">
        <v>2018</v>
      </c>
      <c r="C21293">
        <v>21</v>
      </c>
      <c r="D21293">
        <v>10</v>
      </c>
      <c r="E21293">
        <v>2398</v>
      </c>
    </row>
    <row r="21294" spans="1:5">
      <c r="A21294" t="s">
        <v>19</v>
      </c>
      <c r="B21294">
        <v>2018</v>
      </c>
      <c r="C21294">
        <v>21</v>
      </c>
      <c r="D21294">
        <v>5</v>
      </c>
      <c r="E21294">
        <v>13489</v>
      </c>
    </row>
    <row r="21295" spans="1:5">
      <c r="A21295" t="s">
        <v>20</v>
      </c>
      <c r="B21295">
        <v>2018</v>
      </c>
      <c r="C21295">
        <v>21</v>
      </c>
      <c r="D21295">
        <v>0</v>
      </c>
      <c r="E21295">
        <v>0</v>
      </c>
    </row>
    <row r="21296" spans="1:5">
      <c r="A21296" t="s">
        <v>21</v>
      </c>
      <c r="B21296">
        <v>2018</v>
      </c>
      <c r="C21296">
        <v>21</v>
      </c>
      <c r="D21296">
        <v>45</v>
      </c>
      <c r="E21296">
        <v>42847</v>
      </c>
    </row>
    <row r="21297" spans="1:5">
      <c r="A21297" t="s">
        <v>22</v>
      </c>
      <c r="B21297">
        <v>2018</v>
      </c>
      <c r="C21297">
        <v>21</v>
      </c>
      <c r="D21297">
        <v>14</v>
      </c>
      <c r="E21297">
        <v>970</v>
      </c>
    </row>
    <row r="21298" spans="1:5">
      <c r="A21298" t="s">
        <v>23</v>
      </c>
      <c r="B21298">
        <v>2018</v>
      </c>
      <c r="C21298">
        <v>21</v>
      </c>
      <c r="D21298">
        <v>4</v>
      </c>
      <c r="E21298">
        <v>1216</v>
      </c>
    </row>
    <row r="21299" spans="1:5">
      <c r="A21299" t="s">
        <v>24</v>
      </c>
      <c r="B21299">
        <v>2018</v>
      </c>
      <c r="C21299">
        <v>21</v>
      </c>
      <c r="D21299">
        <v>67</v>
      </c>
      <c r="E21299">
        <v>38464</v>
      </c>
    </row>
    <row r="21300" spans="1:5">
      <c r="A21300" t="s">
        <v>25</v>
      </c>
      <c r="B21300">
        <v>2018</v>
      </c>
      <c r="C21300">
        <v>21</v>
      </c>
      <c r="D21300">
        <v>19</v>
      </c>
      <c r="E21300">
        <v>2719</v>
      </c>
    </row>
    <row r="21301" spans="1:5">
      <c r="A21301" t="s">
        <v>26</v>
      </c>
      <c r="B21301">
        <v>2018</v>
      </c>
      <c r="C21301">
        <v>21</v>
      </c>
      <c r="D21301">
        <v>10</v>
      </c>
      <c r="E21301">
        <v>1816</v>
      </c>
    </row>
    <row r="21302" spans="1:5">
      <c r="A21302" t="s">
        <v>27</v>
      </c>
      <c r="B21302">
        <v>2018</v>
      </c>
      <c r="C21302">
        <v>21</v>
      </c>
      <c r="D21302">
        <v>14</v>
      </c>
      <c r="E21302">
        <v>2187</v>
      </c>
    </row>
    <row r="21303" spans="1:5">
      <c r="A21303" t="s">
        <v>28</v>
      </c>
      <c r="B21303">
        <v>2018</v>
      </c>
      <c r="C21303">
        <v>21</v>
      </c>
      <c r="D21303">
        <v>10</v>
      </c>
      <c r="E21303">
        <v>5961</v>
      </c>
    </row>
    <row r="21304" spans="1:5">
      <c r="A21304" t="s">
        <v>29</v>
      </c>
      <c r="B21304">
        <v>2018</v>
      </c>
      <c r="C21304">
        <v>21</v>
      </c>
      <c r="D21304">
        <v>93</v>
      </c>
      <c r="E21304">
        <v>53747</v>
      </c>
    </row>
    <row r="21305" spans="1:5">
      <c r="A21305" t="s">
        <v>30</v>
      </c>
      <c r="B21305">
        <v>2018</v>
      </c>
      <c r="C21305">
        <v>21</v>
      </c>
      <c r="D21305">
        <v>19</v>
      </c>
      <c r="E21305">
        <v>4133</v>
      </c>
    </row>
    <row r="21306" spans="1:5">
      <c r="A21306" t="s">
        <v>31</v>
      </c>
      <c r="B21306">
        <v>2018</v>
      </c>
      <c r="C21306">
        <v>21</v>
      </c>
      <c r="D21306">
        <v>17</v>
      </c>
      <c r="E21306">
        <v>3768</v>
      </c>
    </row>
    <row r="21307" spans="1:5">
      <c r="A21307" t="s">
        <v>32</v>
      </c>
      <c r="B21307">
        <v>2018</v>
      </c>
      <c r="C21307">
        <v>21</v>
      </c>
      <c r="D21307">
        <v>33</v>
      </c>
      <c r="E21307">
        <v>31442</v>
      </c>
    </row>
    <row r="21308" spans="1:5">
      <c r="A21308" t="s">
        <v>33</v>
      </c>
      <c r="B21308">
        <v>2018</v>
      </c>
      <c r="C21308">
        <v>21</v>
      </c>
      <c r="D21308">
        <v>75</v>
      </c>
      <c r="E21308">
        <v>20273</v>
      </c>
    </row>
    <row r="21309" spans="1:5">
      <c r="A21309" t="s">
        <v>34</v>
      </c>
      <c r="B21309">
        <v>2018</v>
      </c>
      <c r="C21309">
        <v>21</v>
      </c>
      <c r="D21309">
        <v>18</v>
      </c>
      <c r="E21309">
        <v>5147</v>
      </c>
    </row>
    <row r="21310" spans="1:5">
      <c r="A21310" t="s">
        <v>35</v>
      </c>
      <c r="B21310">
        <v>2018</v>
      </c>
      <c r="C21310">
        <v>21</v>
      </c>
      <c r="D21310">
        <v>46</v>
      </c>
      <c r="E21310">
        <v>16533</v>
      </c>
    </row>
    <row r="21311" spans="1:5">
      <c r="A21311" t="s">
        <v>36</v>
      </c>
      <c r="B21311">
        <v>2018</v>
      </c>
      <c r="C21311">
        <v>21</v>
      </c>
      <c r="D21311">
        <v>14</v>
      </c>
      <c r="E21311">
        <v>1863</v>
      </c>
    </row>
    <row r="21312" spans="1:5">
      <c r="A21312" t="s">
        <v>37</v>
      </c>
      <c r="B21312">
        <v>2018</v>
      </c>
      <c r="C21312">
        <v>21</v>
      </c>
      <c r="D21312">
        <v>7</v>
      </c>
      <c r="E21312">
        <v>2947</v>
      </c>
    </row>
    <row r="21313" spans="1:5">
      <c r="A21313" t="s">
        <v>38</v>
      </c>
      <c r="B21313">
        <v>2018</v>
      </c>
      <c r="C21313">
        <v>21</v>
      </c>
      <c r="D21313">
        <v>44</v>
      </c>
      <c r="E21313">
        <v>6593</v>
      </c>
    </row>
    <row r="21314" spans="1:5">
      <c r="A21314" t="s">
        <v>39</v>
      </c>
      <c r="B21314">
        <v>2018</v>
      </c>
      <c r="C21314">
        <v>21</v>
      </c>
      <c r="D21314">
        <v>32</v>
      </c>
      <c r="E21314">
        <v>14086</v>
      </c>
    </row>
    <row r="21315" spans="1:5">
      <c r="A21315" t="s">
        <v>40</v>
      </c>
      <c r="B21315">
        <v>2018</v>
      </c>
      <c r="C21315">
        <v>21</v>
      </c>
      <c r="D21315">
        <v>13</v>
      </c>
      <c r="E21315">
        <v>1740</v>
      </c>
    </row>
    <row r="21316" spans="1:5">
      <c r="A21316" t="s">
        <v>41</v>
      </c>
      <c r="B21316">
        <v>2018</v>
      </c>
      <c r="C21316">
        <v>21</v>
      </c>
      <c r="D21316">
        <v>37</v>
      </c>
      <c r="E21316">
        <v>25857</v>
      </c>
    </row>
    <row r="21317" spans="1:5">
      <c r="A21317" t="s">
        <v>42</v>
      </c>
      <c r="B21317">
        <v>2018</v>
      </c>
      <c r="C21317">
        <v>21</v>
      </c>
      <c r="D21317">
        <v>35</v>
      </c>
      <c r="E21317">
        <v>15167</v>
      </c>
    </row>
    <row r="21318" spans="1:5">
      <c r="A21318" t="s">
        <v>43</v>
      </c>
      <c r="B21318">
        <v>2018</v>
      </c>
      <c r="C21318">
        <v>21</v>
      </c>
      <c r="D21318">
        <v>40</v>
      </c>
      <c r="E21318">
        <v>7956</v>
      </c>
    </row>
    <row r="21319" spans="1:5">
      <c r="A21319" t="s">
        <v>44</v>
      </c>
      <c r="B21319">
        <v>2018</v>
      </c>
      <c r="C21319">
        <v>21</v>
      </c>
      <c r="D21319">
        <v>31</v>
      </c>
      <c r="E21319">
        <v>8854</v>
      </c>
    </row>
    <row r="21320" spans="1:5">
      <c r="A21320" t="s">
        <v>45</v>
      </c>
      <c r="B21320">
        <v>2018</v>
      </c>
      <c r="C21320">
        <v>21</v>
      </c>
      <c r="D21320">
        <v>3</v>
      </c>
      <c r="E21320">
        <v>635</v>
      </c>
    </row>
    <row r="21321" spans="1:5">
      <c r="A21321" t="s">
        <v>46</v>
      </c>
      <c r="B21321">
        <v>2018</v>
      </c>
      <c r="C21321">
        <v>21</v>
      </c>
      <c r="D21321">
        <v>32</v>
      </c>
      <c r="E21321">
        <v>9451</v>
      </c>
    </row>
    <row r="21322" spans="1:5">
      <c r="A21322" t="s">
        <v>47</v>
      </c>
      <c r="B21322">
        <v>2018</v>
      </c>
      <c r="C21322">
        <v>21</v>
      </c>
      <c r="D21322">
        <v>16</v>
      </c>
      <c r="E21322">
        <v>3107</v>
      </c>
    </row>
    <row r="21323" spans="1:5">
      <c r="A21323" t="s">
        <v>48</v>
      </c>
      <c r="B21323">
        <v>2018</v>
      </c>
      <c r="C21323">
        <v>21</v>
      </c>
      <c r="D21323">
        <v>72</v>
      </c>
      <c r="E21323">
        <v>35460</v>
      </c>
    </row>
    <row r="21324" spans="1:5">
      <c r="A21324" t="s">
        <v>49</v>
      </c>
      <c r="B21324">
        <v>2018</v>
      </c>
      <c r="C21324">
        <v>21</v>
      </c>
      <c r="D21324">
        <v>133</v>
      </c>
      <c r="E21324">
        <v>52060</v>
      </c>
    </row>
    <row r="21325" spans="1:5">
      <c r="A21325" t="s">
        <v>50</v>
      </c>
      <c r="B21325">
        <v>2018</v>
      </c>
      <c r="C21325">
        <v>21</v>
      </c>
      <c r="D21325">
        <v>23</v>
      </c>
      <c r="E21325">
        <v>4213</v>
      </c>
    </row>
    <row r="21326" spans="1:5">
      <c r="A21326" t="s">
        <v>51</v>
      </c>
      <c r="B21326">
        <v>2018</v>
      </c>
      <c r="C21326">
        <v>21</v>
      </c>
      <c r="D21326">
        <v>10</v>
      </c>
      <c r="E21326">
        <v>3041</v>
      </c>
    </row>
    <row r="21327" spans="1:5">
      <c r="A21327" t="s">
        <v>52</v>
      </c>
      <c r="B21327">
        <v>2018</v>
      </c>
      <c r="C21327">
        <v>21</v>
      </c>
      <c r="D21327">
        <v>23</v>
      </c>
      <c r="E21327">
        <v>5643</v>
      </c>
    </row>
    <row r="21328" spans="1:5">
      <c r="A21328" t="s">
        <v>53</v>
      </c>
      <c r="B21328">
        <v>2018</v>
      </c>
      <c r="C21328">
        <v>21</v>
      </c>
      <c r="D21328">
        <v>51</v>
      </c>
      <c r="E21328">
        <v>5574</v>
      </c>
    </row>
    <row r="21329" spans="1:5">
      <c r="A21329" t="s">
        <v>54</v>
      </c>
      <c r="B21329">
        <v>2018</v>
      </c>
      <c r="C21329">
        <v>21</v>
      </c>
      <c r="D21329">
        <v>94</v>
      </c>
      <c r="E21329">
        <v>22596</v>
      </c>
    </row>
    <row r="21330" spans="1:5">
      <c r="A21330" t="s">
        <v>55</v>
      </c>
      <c r="B21330">
        <v>2018</v>
      </c>
      <c r="C21330">
        <v>21</v>
      </c>
      <c r="D21330">
        <v>45</v>
      </c>
      <c r="E21330">
        <v>37992</v>
      </c>
    </row>
    <row r="21331" spans="1:5">
      <c r="A21331" t="s">
        <v>56</v>
      </c>
      <c r="B21331">
        <v>2018</v>
      </c>
      <c r="C21331">
        <v>21</v>
      </c>
      <c r="D21331">
        <v>5</v>
      </c>
      <c r="E21331">
        <v>1169</v>
      </c>
    </row>
    <row r="21332" spans="1:5">
      <c r="A21332" t="s">
        <v>57</v>
      </c>
      <c r="B21332">
        <v>2018</v>
      </c>
      <c r="C21332">
        <v>21</v>
      </c>
      <c r="D21332">
        <v>123</v>
      </c>
      <c r="E21332">
        <v>91868</v>
      </c>
    </row>
    <row r="21333" spans="1:5">
      <c r="A21333" t="s">
        <v>58</v>
      </c>
      <c r="B21333">
        <v>2018</v>
      </c>
      <c r="C21333">
        <v>21</v>
      </c>
      <c r="D21333">
        <v>41</v>
      </c>
      <c r="E21333">
        <v>4653</v>
      </c>
    </row>
    <row r="21334" spans="1:5">
      <c r="A21334" t="s">
        <v>59</v>
      </c>
      <c r="B21334">
        <v>2018</v>
      </c>
      <c r="C21334">
        <v>21</v>
      </c>
      <c r="D21334">
        <v>30</v>
      </c>
      <c r="E21334">
        <v>9458</v>
      </c>
    </row>
    <row r="21335" spans="1:5">
      <c r="A21335" t="s">
        <v>60</v>
      </c>
      <c r="B21335">
        <v>2018</v>
      </c>
      <c r="C21335">
        <v>21</v>
      </c>
      <c r="D21335">
        <v>20</v>
      </c>
      <c r="E21335">
        <v>4774</v>
      </c>
    </row>
    <row r="21336" spans="1:5">
      <c r="A21336" t="s">
        <v>61</v>
      </c>
      <c r="B21336">
        <v>2018</v>
      </c>
      <c r="C21336">
        <v>21</v>
      </c>
      <c r="D21336">
        <v>14</v>
      </c>
      <c r="E21336">
        <v>2839</v>
      </c>
    </row>
    <row r="21337" spans="1:5">
      <c r="A21337" t="s">
        <v>64</v>
      </c>
      <c r="B21337">
        <v>2018</v>
      </c>
      <c r="C21337">
        <v>21</v>
      </c>
      <c r="D21337">
        <v>4</v>
      </c>
      <c r="E21337">
        <v>1955</v>
      </c>
    </row>
    <row r="21338" spans="1:5">
      <c r="A21338" t="s">
        <v>63</v>
      </c>
      <c r="B21338">
        <v>2018</v>
      </c>
      <c r="C21338">
        <v>21</v>
      </c>
      <c r="D21338">
        <v>2</v>
      </c>
      <c r="E21338">
        <v>608</v>
      </c>
    </row>
    <row r="21339" spans="1:5">
      <c r="A21339" t="s">
        <v>62</v>
      </c>
      <c r="B21339">
        <v>2018</v>
      </c>
      <c r="C21339">
        <v>21</v>
      </c>
      <c r="D21339">
        <v>67</v>
      </c>
      <c r="E21339">
        <v>103038</v>
      </c>
    </row>
    <row r="21340" spans="1:5">
      <c r="A21340" t="s">
        <v>6</v>
      </c>
      <c r="B21340">
        <v>2018</v>
      </c>
      <c r="C21340">
        <v>22</v>
      </c>
      <c r="D21340">
        <v>76</v>
      </c>
      <c r="E21340">
        <v>35728</v>
      </c>
    </row>
    <row r="21341" spans="1:5">
      <c r="A21341" t="s">
        <v>12</v>
      </c>
      <c r="B21341">
        <v>2018</v>
      </c>
      <c r="C21341">
        <v>22</v>
      </c>
      <c r="D21341">
        <v>13</v>
      </c>
      <c r="E21341">
        <v>4008</v>
      </c>
    </row>
    <row r="21342" spans="1:5">
      <c r="A21342" t="s">
        <v>13</v>
      </c>
      <c r="B21342">
        <v>2018</v>
      </c>
      <c r="C21342">
        <v>22</v>
      </c>
      <c r="D21342">
        <v>44</v>
      </c>
      <c r="E21342">
        <v>12413</v>
      </c>
    </row>
    <row r="21343" spans="1:5">
      <c r="A21343" t="s">
        <v>14</v>
      </c>
      <c r="B21343">
        <v>2018</v>
      </c>
      <c r="C21343">
        <v>22</v>
      </c>
      <c r="D21343">
        <v>8</v>
      </c>
      <c r="E21343">
        <v>1756</v>
      </c>
    </row>
    <row r="21344" spans="1:5">
      <c r="A21344" t="s">
        <v>15</v>
      </c>
      <c r="B21344">
        <v>2018</v>
      </c>
      <c r="C21344">
        <v>22</v>
      </c>
      <c r="D21344">
        <v>91</v>
      </c>
      <c r="E21344">
        <v>37828</v>
      </c>
    </row>
    <row r="21345" spans="1:5">
      <c r="A21345" t="s">
        <v>16</v>
      </c>
      <c r="B21345">
        <v>2018</v>
      </c>
      <c r="C21345">
        <v>22</v>
      </c>
      <c r="D21345">
        <v>41</v>
      </c>
      <c r="E21345">
        <v>18115</v>
      </c>
    </row>
    <row r="21346" spans="1:5">
      <c r="A21346" t="s">
        <v>17</v>
      </c>
      <c r="B21346">
        <v>2018</v>
      </c>
      <c r="C21346">
        <v>22</v>
      </c>
      <c r="D21346">
        <v>7</v>
      </c>
      <c r="E21346">
        <v>973</v>
      </c>
    </row>
    <row r="21347" spans="1:5">
      <c r="A21347" t="s">
        <v>18</v>
      </c>
      <c r="B21347">
        <v>2018</v>
      </c>
      <c r="C21347">
        <v>22</v>
      </c>
      <c r="D21347">
        <v>10</v>
      </c>
      <c r="E21347">
        <v>1930</v>
      </c>
    </row>
    <row r="21348" spans="1:5">
      <c r="A21348" t="s">
        <v>19</v>
      </c>
      <c r="B21348">
        <v>2018</v>
      </c>
      <c r="C21348">
        <v>22</v>
      </c>
      <c r="D21348">
        <v>5</v>
      </c>
      <c r="E21348">
        <v>12240</v>
      </c>
    </row>
    <row r="21349" spans="1:5">
      <c r="A21349" t="s">
        <v>20</v>
      </c>
      <c r="B21349">
        <v>2018</v>
      </c>
      <c r="C21349">
        <v>22</v>
      </c>
      <c r="D21349">
        <v>0</v>
      </c>
      <c r="E21349">
        <v>0</v>
      </c>
    </row>
    <row r="21350" spans="1:5">
      <c r="A21350" t="s">
        <v>21</v>
      </c>
      <c r="B21350">
        <v>2018</v>
      </c>
      <c r="C21350">
        <v>22</v>
      </c>
      <c r="D21350">
        <v>45</v>
      </c>
      <c r="E21350">
        <v>40490</v>
      </c>
    </row>
    <row r="21351" spans="1:5">
      <c r="A21351" t="s">
        <v>22</v>
      </c>
      <c r="B21351">
        <v>2018</v>
      </c>
      <c r="C21351">
        <v>22</v>
      </c>
      <c r="D21351">
        <v>13</v>
      </c>
      <c r="E21351">
        <v>701</v>
      </c>
    </row>
    <row r="21352" spans="1:5">
      <c r="A21352" t="s">
        <v>23</v>
      </c>
      <c r="B21352">
        <v>2018</v>
      </c>
      <c r="C21352">
        <v>22</v>
      </c>
      <c r="D21352">
        <v>2</v>
      </c>
      <c r="E21352">
        <v>470</v>
      </c>
    </row>
    <row r="21353" spans="1:5">
      <c r="A21353" t="s">
        <v>24</v>
      </c>
      <c r="B21353">
        <v>2018</v>
      </c>
      <c r="C21353">
        <v>22</v>
      </c>
      <c r="D21353">
        <v>66</v>
      </c>
      <c r="E21353">
        <v>35646</v>
      </c>
    </row>
    <row r="21354" spans="1:5">
      <c r="A21354" t="s">
        <v>25</v>
      </c>
      <c r="B21354">
        <v>2018</v>
      </c>
      <c r="C21354">
        <v>22</v>
      </c>
      <c r="D21354">
        <v>17</v>
      </c>
      <c r="E21354">
        <v>2299</v>
      </c>
    </row>
    <row r="21355" spans="1:5">
      <c r="A21355" t="s">
        <v>26</v>
      </c>
      <c r="B21355">
        <v>2018</v>
      </c>
      <c r="C21355">
        <v>22</v>
      </c>
      <c r="D21355">
        <v>9</v>
      </c>
      <c r="E21355">
        <v>1306</v>
      </c>
    </row>
    <row r="21356" spans="1:5">
      <c r="A21356" t="s">
        <v>27</v>
      </c>
      <c r="B21356">
        <v>2018</v>
      </c>
      <c r="C21356">
        <v>22</v>
      </c>
      <c r="D21356">
        <v>15</v>
      </c>
      <c r="E21356">
        <v>2454</v>
      </c>
    </row>
    <row r="21357" spans="1:5">
      <c r="A21357" t="s">
        <v>28</v>
      </c>
      <c r="B21357">
        <v>2018</v>
      </c>
      <c r="C21357">
        <v>22</v>
      </c>
      <c r="D21357">
        <v>10</v>
      </c>
      <c r="E21357">
        <v>5866</v>
      </c>
    </row>
    <row r="21358" spans="1:5">
      <c r="A21358" t="s">
        <v>29</v>
      </c>
      <c r="B21358">
        <v>2018</v>
      </c>
      <c r="C21358">
        <v>22</v>
      </c>
      <c r="D21358">
        <v>93</v>
      </c>
      <c r="E21358">
        <v>53414</v>
      </c>
    </row>
    <row r="21359" spans="1:5">
      <c r="A21359" t="s">
        <v>30</v>
      </c>
      <c r="B21359">
        <v>2018</v>
      </c>
      <c r="C21359">
        <v>22</v>
      </c>
      <c r="D21359">
        <v>18</v>
      </c>
      <c r="E21359">
        <v>3212</v>
      </c>
    </row>
    <row r="21360" spans="1:5">
      <c r="A21360" t="s">
        <v>31</v>
      </c>
      <c r="B21360">
        <v>2018</v>
      </c>
      <c r="C21360">
        <v>22</v>
      </c>
      <c r="D21360">
        <v>18</v>
      </c>
      <c r="E21360">
        <v>4728</v>
      </c>
    </row>
    <row r="21361" spans="1:5">
      <c r="A21361" t="s">
        <v>32</v>
      </c>
      <c r="B21361">
        <v>2018</v>
      </c>
      <c r="C21361">
        <v>22</v>
      </c>
      <c r="D21361">
        <v>34</v>
      </c>
      <c r="E21361">
        <v>27624</v>
      </c>
    </row>
    <row r="21362" spans="1:5">
      <c r="A21362" t="s">
        <v>33</v>
      </c>
      <c r="B21362">
        <v>2018</v>
      </c>
      <c r="C21362">
        <v>22</v>
      </c>
      <c r="D21362">
        <v>73</v>
      </c>
      <c r="E21362">
        <v>18317</v>
      </c>
    </row>
    <row r="21363" spans="1:5">
      <c r="A21363" t="s">
        <v>34</v>
      </c>
      <c r="B21363">
        <v>2018</v>
      </c>
      <c r="C21363">
        <v>22</v>
      </c>
      <c r="D21363">
        <v>17</v>
      </c>
      <c r="E21363">
        <v>5034</v>
      </c>
    </row>
    <row r="21364" spans="1:5">
      <c r="A21364" t="s">
        <v>35</v>
      </c>
      <c r="B21364">
        <v>2018</v>
      </c>
      <c r="C21364">
        <v>22</v>
      </c>
      <c r="D21364">
        <v>43</v>
      </c>
      <c r="E21364">
        <v>15082</v>
      </c>
    </row>
    <row r="21365" spans="1:5">
      <c r="A21365" t="s">
        <v>36</v>
      </c>
      <c r="B21365">
        <v>2018</v>
      </c>
      <c r="C21365">
        <v>22</v>
      </c>
      <c r="D21365">
        <v>14</v>
      </c>
      <c r="E21365">
        <v>1791</v>
      </c>
    </row>
    <row r="21366" spans="1:5">
      <c r="A21366" t="s">
        <v>37</v>
      </c>
      <c r="B21366">
        <v>2018</v>
      </c>
      <c r="C21366">
        <v>22</v>
      </c>
      <c r="D21366">
        <v>7</v>
      </c>
      <c r="E21366">
        <v>2265</v>
      </c>
    </row>
    <row r="21367" spans="1:5">
      <c r="A21367" t="s">
        <v>38</v>
      </c>
      <c r="B21367">
        <v>2018</v>
      </c>
      <c r="C21367">
        <v>22</v>
      </c>
      <c r="D21367">
        <v>41</v>
      </c>
      <c r="E21367">
        <v>5761</v>
      </c>
    </row>
    <row r="21368" spans="1:5">
      <c r="A21368" t="s">
        <v>39</v>
      </c>
      <c r="B21368">
        <v>2018</v>
      </c>
      <c r="C21368">
        <v>22</v>
      </c>
      <c r="D21368">
        <v>30</v>
      </c>
      <c r="E21368">
        <v>13805</v>
      </c>
    </row>
    <row r="21369" spans="1:5">
      <c r="A21369" t="s">
        <v>40</v>
      </c>
      <c r="B21369">
        <v>2018</v>
      </c>
      <c r="C21369">
        <v>22</v>
      </c>
      <c r="D21369">
        <v>12</v>
      </c>
      <c r="E21369">
        <v>1189</v>
      </c>
    </row>
    <row r="21370" spans="1:5">
      <c r="A21370" t="s">
        <v>41</v>
      </c>
      <c r="B21370">
        <v>2018</v>
      </c>
      <c r="C21370">
        <v>22</v>
      </c>
      <c r="D21370">
        <v>37</v>
      </c>
      <c r="E21370">
        <v>25599</v>
      </c>
    </row>
    <row r="21371" spans="1:5">
      <c r="A21371" t="s">
        <v>42</v>
      </c>
      <c r="B21371">
        <v>2018</v>
      </c>
      <c r="C21371">
        <v>22</v>
      </c>
      <c r="D21371">
        <v>31</v>
      </c>
      <c r="E21371">
        <v>13144</v>
      </c>
    </row>
    <row r="21372" spans="1:5">
      <c r="A21372" t="s">
        <v>43</v>
      </c>
      <c r="B21372">
        <v>2018</v>
      </c>
      <c r="C21372">
        <v>22</v>
      </c>
      <c r="D21372">
        <v>38</v>
      </c>
      <c r="E21372">
        <v>7062</v>
      </c>
    </row>
    <row r="21373" spans="1:5">
      <c r="A21373" t="s">
        <v>44</v>
      </c>
      <c r="B21373">
        <v>2018</v>
      </c>
      <c r="C21373">
        <v>22</v>
      </c>
      <c r="D21373">
        <v>27</v>
      </c>
      <c r="E21373">
        <v>6548</v>
      </c>
    </row>
    <row r="21374" spans="1:5">
      <c r="A21374" t="s">
        <v>45</v>
      </c>
      <c r="B21374">
        <v>2018</v>
      </c>
      <c r="C21374">
        <v>22</v>
      </c>
      <c r="D21374">
        <v>4</v>
      </c>
      <c r="E21374">
        <v>731</v>
      </c>
    </row>
    <row r="21375" spans="1:5">
      <c r="A21375" t="s">
        <v>46</v>
      </c>
      <c r="B21375">
        <v>2018</v>
      </c>
      <c r="C21375">
        <v>22</v>
      </c>
      <c r="D21375">
        <v>26</v>
      </c>
      <c r="E21375">
        <v>7863</v>
      </c>
    </row>
    <row r="21376" spans="1:5">
      <c r="A21376" t="s">
        <v>47</v>
      </c>
      <c r="B21376">
        <v>2018</v>
      </c>
      <c r="C21376">
        <v>22</v>
      </c>
      <c r="D21376">
        <v>13</v>
      </c>
      <c r="E21376">
        <v>2832</v>
      </c>
    </row>
    <row r="21377" spans="1:5">
      <c r="A21377" t="s">
        <v>48</v>
      </c>
      <c r="B21377">
        <v>2018</v>
      </c>
      <c r="C21377">
        <v>22</v>
      </c>
      <c r="D21377">
        <v>73</v>
      </c>
      <c r="E21377">
        <v>35772</v>
      </c>
    </row>
    <row r="21378" spans="1:5">
      <c r="A21378" t="s">
        <v>49</v>
      </c>
      <c r="B21378">
        <v>2018</v>
      </c>
      <c r="C21378">
        <v>22</v>
      </c>
      <c r="D21378">
        <v>132</v>
      </c>
      <c r="E21378">
        <v>51826</v>
      </c>
    </row>
    <row r="21379" spans="1:5">
      <c r="A21379" t="s">
        <v>50</v>
      </c>
      <c r="B21379">
        <v>2018</v>
      </c>
      <c r="C21379">
        <v>22</v>
      </c>
      <c r="D21379">
        <v>23</v>
      </c>
      <c r="E21379">
        <v>3428</v>
      </c>
    </row>
    <row r="21380" spans="1:5">
      <c r="A21380" t="s">
        <v>51</v>
      </c>
      <c r="B21380">
        <v>2018</v>
      </c>
      <c r="C21380">
        <v>22</v>
      </c>
      <c r="D21380">
        <v>7</v>
      </c>
      <c r="E21380">
        <v>2831</v>
      </c>
    </row>
    <row r="21381" spans="1:5">
      <c r="A21381" t="s">
        <v>52</v>
      </c>
      <c r="B21381">
        <v>2018</v>
      </c>
      <c r="C21381">
        <v>22</v>
      </c>
      <c r="D21381">
        <v>23</v>
      </c>
      <c r="E21381">
        <v>4857</v>
      </c>
    </row>
    <row r="21382" spans="1:5">
      <c r="A21382" t="s">
        <v>53</v>
      </c>
      <c r="B21382">
        <v>2018</v>
      </c>
      <c r="C21382">
        <v>22</v>
      </c>
      <c r="D21382">
        <v>49</v>
      </c>
      <c r="E21382">
        <v>4535</v>
      </c>
    </row>
    <row r="21383" spans="1:5">
      <c r="A21383" t="s">
        <v>54</v>
      </c>
      <c r="B21383">
        <v>2018</v>
      </c>
      <c r="C21383">
        <v>22</v>
      </c>
      <c r="D21383">
        <v>93</v>
      </c>
      <c r="E21383">
        <v>19603</v>
      </c>
    </row>
    <row r="21384" spans="1:5">
      <c r="A21384" t="s">
        <v>55</v>
      </c>
      <c r="B21384">
        <v>2018</v>
      </c>
      <c r="C21384">
        <v>22</v>
      </c>
      <c r="D21384">
        <v>44</v>
      </c>
      <c r="E21384">
        <v>22353</v>
      </c>
    </row>
    <row r="21385" spans="1:5">
      <c r="A21385" t="s">
        <v>56</v>
      </c>
      <c r="B21385">
        <v>2018</v>
      </c>
      <c r="C21385">
        <v>22</v>
      </c>
      <c r="D21385">
        <v>5</v>
      </c>
      <c r="E21385">
        <v>998</v>
      </c>
    </row>
    <row r="21386" spans="1:5">
      <c r="A21386" t="s">
        <v>57</v>
      </c>
      <c r="B21386">
        <v>2018</v>
      </c>
      <c r="C21386">
        <v>22</v>
      </c>
      <c r="D21386">
        <v>119</v>
      </c>
      <c r="E21386">
        <v>90956</v>
      </c>
    </row>
    <row r="21387" spans="1:5">
      <c r="A21387" t="s">
        <v>58</v>
      </c>
      <c r="B21387">
        <v>2018</v>
      </c>
      <c r="C21387">
        <v>22</v>
      </c>
      <c r="D21387">
        <v>33</v>
      </c>
      <c r="E21387">
        <v>983</v>
      </c>
    </row>
    <row r="21388" spans="1:5">
      <c r="A21388" t="s">
        <v>59</v>
      </c>
      <c r="B21388">
        <v>2018</v>
      </c>
      <c r="C21388">
        <v>22</v>
      </c>
      <c r="D21388">
        <v>27</v>
      </c>
      <c r="E21388">
        <v>7328</v>
      </c>
    </row>
    <row r="21389" spans="1:5">
      <c r="A21389" t="s">
        <v>60</v>
      </c>
      <c r="B21389">
        <v>2018</v>
      </c>
      <c r="C21389">
        <v>22</v>
      </c>
      <c r="D21389">
        <v>20</v>
      </c>
      <c r="E21389">
        <v>4002</v>
      </c>
    </row>
    <row r="21390" spans="1:5">
      <c r="A21390" t="s">
        <v>61</v>
      </c>
      <c r="B21390">
        <v>2018</v>
      </c>
      <c r="C21390">
        <v>22</v>
      </c>
      <c r="D21390">
        <v>15</v>
      </c>
      <c r="E21390">
        <v>2601</v>
      </c>
    </row>
    <row r="21391" spans="1:5">
      <c r="A21391" t="s">
        <v>64</v>
      </c>
      <c r="B21391">
        <v>2018</v>
      </c>
      <c r="C21391">
        <v>22</v>
      </c>
      <c r="D21391">
        <v>4</v>
      </c>
      <c r="E21391">
        <v>1956</v>
      </c>
    </row>
    <row r="21392" spans="1:5">
      <c r="A21392" t="s">
        <v>63</v>
      </c>
      <c r="B21392">
        <v>2018</v>
      </c>
      <c r="C21392">
        <v>22</v>
      </c>
      <c r="D21392">
        <v>2</v>
      </c>
      <c r="E21392">
        <v>611</v>
      </c>
    </row>
    <row r="21393" spans="1:5">
      <c r="A21393" t="s">
        <v>62</v>
      </c>
      <c r="B21393">
        <v>2018</v>
      </c>
      <c r="C21393">
        <v>22</v>
      </c>
      <c r="D21393">
        <v>34</v>
      </c>
      <c r="E21393">
        <v>90442</v>
      </c>
    </row>
    <row r="21394" spans="1:5">
      <c r="A21394" t="s">
        <v>6</v>
      </c>
      <c r="B21394">
        <v>2018</v>
      </c>
      <c r="C21394">
        <v>23</v>
      </c>
      <c r="D21394">
        <v>78</v>
      </c>
      <c r="E21394">
        <v>36711</v>
      </c>
    </row>
    <row r="21395" spans="1:5">
      <c r="A21395" t="s">
        <v>12</v>
      </c>
      <c r="B21395">
        <v>2018</v>
      </c>
      <c r="C21395">
        <v>23</v>
      </c>
      <c r="D21395">
        <v>13</v>
      </c>
      <c r="E21395">
        <v>3976</v>
      </c>
    </row>
    <row r="21396" spans="1:5">
      <c r="A21396" t="s">
        <v>13</v>
      </c>
      <c r="B21396">
        <v>2018</v>
      </c>
      <c r="C21396">
        <v>23</v>
      </c>
      <c r="D21396">
        <v>37</v>
      </c>
      <c r="E21396">
        <v>11587</v>
      </c>
    </row>
    <row r="21397" spans="1:5">
      <c r="A21397" t="s">
        <v>14</v>
      </c>
      <c r="B21397">
        <v>2018</v>
      </c>
      <c r="C21397">
        <v>23</v>
      </c>
      <c r="D21397">
        <v>8</v>
      </c>
      <c r="E21397">
        <v>1443</v>
      </c>
    </row>
    <row r="21398" spans="1:5">
      <c r="A21398" t="s">
        <v>15</v>
      </c>
      <c r="B21398">
        <v>2018</v>
      </c>
      <c r="C21398">
        <v>23</v>
      </c>
      <c r="D21398">
        <v>91</v>
      </c>
      <c r="E21398">
        <v>42455</v>
      </c>
    </row>
    <row r="21399" spans="1:5">
      <c r="A21399" t="s">
        <v>16</v>
      </c>
      <c r="B21399">
        <v>2018</v>
      </c>
      <c r="C21399">
        <v>23</v>
      </c>
      <c r="D21399">
        <v>41</v>
      </c>
      <c r="E21399">
        <v>22468</v>
      </c>
    </row>
    <row r="21400" spans="1:5">
      <c r="A21400" t="s">
        <v>17</v>
      </c>
      <c r="B21400">
        <v>2018</v>
      </c>
      <c r="C21400">
        <v>23</v>
      </c>
      <c r="D21400">
        <v>7</v>
      </c>
      <c r="E21400">
        <v>1167</v>
      </c>
    </row>
    <row r="21401" spans="1:5">
      <c r="A21401" t="s">
        <v>18</v>
      </c>
      <c r="B21401">
        <v>2018</v>
      </c>
      <c r="C21401">
        <v>23</v>
      </c>
      <c r="D21401">
        <v>10</v>
      </c>
      <c r="E21401">
        <v>2474</v>
      </c>
    </row>
    <row r="21402" spans="1:5">
      <c r="A21402" t="s">
        <v>19</v>
      </c>
      <c r="B21402">
        <v>2018</v>
      </c>
      <c r="C21402">
        <v>23</v>
      </c>
      <c r="D21402">
        <v>5</v>
      </c>
      <c r="E21402">
        <v>13532</v>
      </c>
    </row>
    <row r="21403" spans="1:5">
      <c r="A21403" t="s">
        <v>20</v>
      </c>
      <c r="B21403">
        <v>2018</v>
      </c>
      <c r="C21403">
        <v>23</v>
      </c>
      <c r="D21403">
        <v>0</v>
      </c>
      <c r="E21403">
        <v>0</v>
      </c>
    </row>
    <row r="21404" spans="1:5">
      <c r="A21404" t="s">
        <v>21</v>
      </c>
      <c r="B21404">
        <v>2018</v>
      </c>
      <c r="C21404">
        <v>23</v>
      </c>
      <c r="D21404">
        <v>40</v>
      </c>
      <c r="E21404">
        <v>37465</v>
      </c>
    </row>
    <row r="21405" spans="1:5">
      <c r="A21405" t="s">
        <v>22</v>
      </c>
      <c r="B21405">
        <v>2018</v>
      </c>
      <c r="C21405">
        <v>23</v>
      </c>
      <c r="D21405">
        <v>14</v>
      </c>
      <c r="E21405">
        <v>1014</v>
      </c>
    </row>
    <row r="21406" spans="1:5">
      <c r="A21406" t="s">
        <v>23</v>
      </c>
      <c r="B21406">
        <v>2018</v>
      </c>
      <c r="C21406">
        <v>23</v>
      </c>
      <c r="D21406">
        <v>2</v>
      </c>
      <c r="E21406">
        <v>547</v>
      </c>
    </row>
    <row r="21407" spans="1:5">
      <c r="A21407" t="s">
        <v>24</v>
      </c>
      <c r="B21407">
        <v>2018</v>
      </c>
      <c r="C21407">
        <v>23</v>
      </c>
      <c r="D21407">
        <v>61</v>
      </c>
      <c r="E21407">
        <v>34926</v>
      </c>
    </row>
    <row r="21408" spans="1:5">
      <c r="A21408" t="s">
        <v>25</v>
      </c>
      <c r="B21408">
        <v>2018</v>
      </c>
      <c r="C21408">
        <v>23</v>
      </c>
      <c r="D21408">
        <v>14</v>
      </c>
      <c r="E21408">
        <v>2156</v>
      </c>
    </row>
    <row r="21409" spans="1:5">
      <c r="A21409" t="s">
        <v>26</v>
      </c>
      <c r="B21409">
        <v>2018</v>
      </c>
      <c r="C21409">
        <v>23</v>
      </c>
      <c r="D21409">
        <v>8</v>
      </c>
      <c r="E21409">
        <v>1545</v>
      </c>
    </row>
    <row r="21410" spans="1:5">
      <c r="A21410" t="s">
        <v>27</v>
      </c>
      <c r="B21410">
        <v>2018</v>
      </c>
      <c r="C21410">
        <v>23</v>
      </c>
      <c r="D21410">
        <v>12</v>
      </c>
      <c r="E21410">
        <v>1764</v>
      </c>
    </row>
    <row r="21411" spans="1:5">
      <c r="A21411" t="s">
        <v>28</v>
      </c>
      <c r="B21411">
        <v>2018</v>
      </c>
      <c r="C21411">
        <v>23</v>
      </c>
      <c r="D21411">
        <v>10</v>
      </c>
      <c r="E21411">
        <v>5536</v>
      </c>
    </row>
    <row r="21412" spans="1:5">
      <c r="A21412" t="s">
        <v>29</v>
      </c>
      <c r="B21412">
        <v>2018</v>
      </c>
      <c r="C21412">
        <v>23</v>
      </c>
      <c r="D21412">
        <v>92</v>
      </c>
      <c r="E21412">
        <v>51718</v>
      </c>
    </row>
    <row r="21413" spans="1:5">
      <c r="A21413" t="s">
        <v>30</v>
      </c>
      <c r="B21413">
        <v>2018</v>
      </c>
      <c r="C21413">
        <v>23</v>
      </c>
      <c r="D21413">
        <v>19</v>
      </c>
      <c r="E21413">
        <v>4211</v>
      </c>
    </row>
    <row r="21414" spans="1:5">
      <c r="A21414" t="s">
        <v>31</v>
      </c>
      <c r="B21414">
        <v>2018</v>
      </c>
      <c r="C21414">
        <v>23</v>
      </c>
      <c r="D21414">
        <v>18</v>
      </c>
      <c r="E21414">
        <v>4356</v>
      </c>
    </row>
    <row r="21415" spans="1:5">
      <c r="A21415" t="s">
        <v>32</v>
      </c>
      <c r="B21415">
        <v>2018</v>
      </c>
      <c r="C21415">
        <v>23</v>
      </c>
      <c r="D21415">
        <v>31</v>
      </c>
      <c r="E21415">
        <v>28156</v>
      </c>
    </row>
    <row r="21416" spans="1:5">
      <c r="A21416" t="s">
        <v>33</v>
      </c>
      <c r="B21416">
        <v>2018</v>
      </c>
      <c r="C21416">
        <v>23</v>
      </c>
      <c r="D21416">
        <v>69</v>
      </c>
      <c r="E21416">
        <v>18287</v>
      </c>
    </row>
    <row r="21417" spans="1:5">
      <c r="A21417" t="s">
        <v>34</v>
      </c>
      <c r="B21417">
        <v>2018</v>
      </c>
      <c r="C21417">
        <v>23</v>
      </c>
      <c r="D21417">
        <v>17</v>
      </c>
      <c r="E21417">
        <v>5134</v>
      </c>
    </row>
    <row r="21418" spans="1:5">
      <c r="A21418" t="s">
        <v>35</v>
      </c>
      <c r="B21418">
        <v>2018</v>
      </c>
      <c r="C21418">
        <v>23</v>
      </c>
      <c r="D21418">
        <v>44</v>
      </c>
      <c r="E21418">
        <v>15946</v>
      </c>
    </row>
    <row r="21419" spans="1:5">
      <c r="A21419" t="s">
        <v>36</v>
      </c>
      <c r="B21419">
        <v>2018</v>
      </c>
      <c r="C21419">
        <v>23</v>
      </c>
      <c r="D21419">
        <v>15</v>
      </c>
      <c r="E21419">
        <v>2169</v>
      </c>
    </row>
    <row r="21420" spans="1:5">
      <c r="A21420" t="s">
        <v>37</v>
      </c>
      <c r="B21420">
        <v>2018</v>
      </c>
      <c r="C21420">
        <v>23</v>
      </c>
      <c r="D21420">
        <v>4</v>
      </c>
      <c r="E21420">
        <v>2049</v>
      </c>
    </row>
    <row r="21421" spans="1:5">
      <c r="A21421" t="s">
        <v>38</v>
      </c>
      <c r="B21421">
        <v>2018</v>
      </c>
      <c r="C21421">
        <v>23</v>
      </c>
      <c r="D21421">
        <v>40</v>
      </c>
      <c r="E21421">
        <v>7038</v>
      </c>
    </row>
    <row r="21422" spans="1:5">
      <c r="A21422" t="s">
        <v>39</v>
      </c>
      <c r="B21422">
        <v>2018</v>
      </c>
      <c r="C21422">
        <v>23</v>
      </c>
      <c r="D21422">
        <v>32</v>
      </c>
      <c r="E21422">
        <v>15667</v>
      </c>
    </row>
    <row r="21423" spans="1:5">
      <c r="A21423" t="s">
        <v>40</v>
      </c>
      <c r="B21423">
        <v>2018</v>
      </c>
      <c r="C21423">
        <v>23</v>
      </c>
      <c r="D21423">
        <v>12</v>
      </c>
      <c r="E21423">
        <v>1411</v>
      </c>
    </row>
    <row r="21424" spans="1:5">
      <c r="A21424" t="s">
        <v>41</v>
      </c>
      <c r="B21424">
        <v>2018</v>
      </c>
      <c r="C21424">
        <v>23</v>
      </c>
      <c r="D21424">
        <v>37</v>
      </c>
      <c r="E21424">
        <v>25000</v>
      </c>
    </row>
    <row r="21425" spans="1:5">
      <c r="A21425" t="s">
        <v>42</v>
      </c>
      <c r="B21425">
        <v>2018</v>
      </c>
      <c r="C21425">
        <v>23</v>
      </c>
      <c r="D21425">
        <v>33</v>
      </c>
      <c r="E21425">
        <v>13872</v>
      </c>
    </row>
    <row r="21426" spans="1:5">
      <c r="A21426" t="s">
        <v>43</v>
      </c>
      <c r="B21426">
        <v>2018</v>
      </c>
      <c r="C21426">
        <v>23</v>
      </c>
      <c r="D21426">
        <v>39</v>
      </c>
      <c r="E21426">
        <v>7415</v>
      </c>
    </row>
    <row r="21427" spans="1:5">
      <c r="A21427" t="s">
        <v>44</v>
      </c>
      <c r="B21427">
        <v>2018</v>
      </c>
      <c r="C21427">
        <v>23</v>
      </c>
      <c r="D21427">
        <v>25</v>
      </c>
      <c r="E21427">
        <v>6494</v>
      </c>
    </row>
    <row r="21428" spans="1:5">
      <c r="A21428" t="s">
        <v>45</v>
      </c>
      <c r="B21428">
        <v>2018</v>
      </c>
      <c r="C21428">
        <v>23</v>
      </c>
      <c r="D21428">
        <v>4</v>
      </c>
      <c r="E21428">
        <v>797</v>
      </c>
    </row>
    <row r="21429" spans="1:5">
      <c r="A21429" t="s">
        <v>46</v>
      </c>
      <c r="B21429">
        <v>2018</v>
      </c>
      <c r="C21429">
        <v>23</v>
      </c>
      <c r="D21429">
        <v>28</v>
      </c>
      <c r="E21429">
        <v>9109</v>
      </c>
    </row>
    <row r="21430" spans="1:5">
      <c r="A21430" t="s">
        <v>47</v>
      </c>
      <c r="B21430">
        <v>2018</v>
      </c>
      <c r="C21430">
        <v>23</v>
      </c>
      <c r="D21430">
        <v>13</v>
      </c>
      <c r="E21430">
        <v>3016</v>
      </c>
    </row>
    <row r="21431" spans="1:5">
      <c r="A21431" t="s">
        <v>48</v>
      </c>
      <c r="B21431">
        <v>2018</v>
      </c>
      <c r="C21431">
        <v>23</v>
      </c>
      <c r="D21431">
        <v>73</v>
      </c>
      <c r="E21431">
        <v>35089</v>
      </c>
    </row>
    <row r="21432" spans="1:5">
      <c r="A21432" t="s">
        <v>49</v>
      </c>
      <c r="B21432">
        <v>2018</v>
      </c>
      <c r="C21432">
        <v>23</v>
      </c>
      <c r="D21432">
        <v>132</v>
      </c>
      <c r="E21432">
        <v>50395</v>
      </c>
    </row>
    <row r="21433" spans="1:5">
      <c r="A21433" t="s">
        <v>50</v>
      </c>
      <c r="B21433">
        <v>2018</v>
      </c>
      <c r="C21433">
        <v>23</v>
      </c>
      <c r="D21433">
        <v>23</v>
      </c>
      <c r="E21433">
        <v>3627</v>
      </c>
    </row>
    <row r="21434" spans="1:5">
      <c r="A21434" t="s">
        <v>51</v>
      </c>
      <c r="B21434">
        <v>2018</v>
      </c>
      <c r="C21434">
        <v>23</v>
      </c>
      <c r="D21434">
        <v>10</v>
      </c>
      <c r="E21434">
        <v>3723</v>
      </c>
    </row>
    <row r="21435" spans="1:5">
      <c r="A21435" t="s">
        <v>52</v>
      </c>
      <c r="B21435">
        <v>2018</v>
      </c>
      <c r="C21435">
        <v>23</v>
      </c>
      <c r="D21435">
        <v>23</v>
      </c>
      <c r="E21435">
        <v>5741</v>
      </c>
    </row>
    <row r="21436" spans="1:5">
      <c r="A21436" t="s">
        <v>53</v>
      </c>
      <c r="B21436">
        <v>2018</v>
      </c>
      <c r="C21436">
        <v>23</v>
      </c>
      <c r="D21436">
        <v>48</v>
      </c>
      <c r="E21436">
        <v>5173</v>
      </c>
    </row>
    <row r="21437" spans="1:5">
      <c r="A21437" t="s">
        <v>54</v>
      </c>
      <c r="B21437">
        <v>2018</v>
      </c>
      <c r="C21437">
        <v>23</v>
      </c>
      <c r="D21437">
        <v>90</v>
      </c>
      <c r="E21437">
        <v>20021</v>
      </c>
    </row>
    <row r="21438" spans="1:5">
      <c r="A21438" t="s">
        <v>55</v>
      </c>
      <c r="B21438">
        <v>2018</v>
      </c>
      <c r="C21438">
        <v>23</v>
      </c>
      <c r="D21438">
        <v>45</v>
      </c>
      <c r="E21438">
        <v>38477</v>
      </c>
    </row>
    <row r="21439" spans="1:5">
      <c r="A21439" t="s">
        <v>56</v>
      </c>
      <c r="B21439">
        <v>2018</v>
      </c>
      <c r="C21439">
        <v>23</v>
      </c>
      <c r="D21439">
        <v>5</v>
      </c>
      <c r="E21439">
        <v>1150</v>
      </c>
    </row>
    <row r="21440" spans="1:5">
      <c r="A21440" t="s">
        <v>57</v>
      </c>
      <c r="B21440">
        <v>2018</v>
      </c>
      <c r="C21440">
        <v>23</v>
      </c>
      <c r="D21440">
        <v>120</v>
      </c>
      <c r="E21440">
        <v>92879</v>
      </c>
    </row>
    <row r="21441" spans="1:5">
      <c r="A21441" t="s">
        <v>58</v>
      </c>
      <c r="B21441">
        <v>2018</v>
      </c>
      <c r="C21441">
        <v>23</v>
      </c>
      <c r="D21441">
        <v>21</v>
      </c>
      <c r="E21441">
        <v>789</v>
      </c>
    </row>
    <row r="21442" spans="1:5">
      <c r="A21442" t="s">
        <v>59</v>
      </c>
      <c r="B21442">
        <v>2018</v>
      </c>
      <c r="C21442">
        <v>23</v>
      </c>
      <c r="D21442">
        <v>25</v>
      </c>
      <c r="E21442">
        <v>8325</v>
      </c>
    </row>
    <row r="21443" spans="1:5">
      <c r="A21443" t="s">
        <v>60</v>
      </c>
      <c r="B21443">
        <v>2018</v>
      </c>
      <c r="C21443">
        <v>23</v>
      </c>
      <c r="D21443">
        <v>19</v>
      </c>
      <c r="E21443">
        <v>4567</v>
      </c>
    </row>
    <row r="21444" spans="1:5">
      <c r="A21444" t="s">
        <v>61</v>
      </c>
      <c r="B21444">
        <v>2018</v>
      </c>
      <c r="C21444">
        <v>23</v>
      </c>
      <c r="D21444">
        <v>14</v>
      </c>
      <c r="E21444">
        <v>2950</v>
      </c>
    </row>
    <row r="21445" spans="1:5">
      <c r="A21445" t="s">
        <v>64</v>
      </c>
      <c r="B21445">
        <v>2018</v>
      </c>
      <c r="C21445">
        <v>23</v>
      </c>
      <c r="D21445">
        <v>4</v>
      </c>
      <c r="E21445">
        <v>1983</v>
      </c>
    </row>
    <row r="21446" spans="1:5">
      <c r="A21446" t="s">
        <v>63</v>
      </c>
      <c r="B21446">
        <v>2018</v>
      </c>
      <c r="C21446">
        <v>23</v>
      </c>
      <c r="D21446">
        <v>2</v>
      </c>
      <c r="E21446">
        <v>627</v>
      </c>
    </row>
    <row r="21447" spans="1:5">
      <c r="A21447" t="s">
        <v>62</v>
      </c>
      <c r="B21447">
        <v>2018</v>
      </c>
      <c r="C21447">
        <v>23</v>
      </c>
      <c r="D21447">
        <v>69</v>
      </c>
      <c r="E21447">
        <v>100458</v>
      </c>
    </row>
    <row r="21448" spans="1:5">
      <c r="A21448" t="s">
        <v>6</v>
      </c>
      <c r="B21448">
        <v>2018</v>
      </c>
      <c r="C21448">
        <v>24</v>
      </c>
      <c r="D21448">
        <v>80</v>
      </c>
      <c r="E21448">
        <v>36345</v>
      </c>
    </row>
    <row r="21449" spans="1:5">
      <c r="A21449" t="s">
        <v>12</v>
      </c>
      <c r="B21449">
        <v>2018</v>
      </c>
      <c r="C21449">
        <v>24</v>
      </c>
      <c r="D21449">
        <v>14</v>
      </c>
      <c r="E21449">
        <v>3988</v>
      </c>
    </row>
    <row r="21450" spans="1:5">
      <c r="A21450" t="s">
        <v>13</v>
      </c>
      <c r="B21450">
        <v>2018</v>
      </c>
      <c r="C21450">
        <v>24</v>
      </c>
      <c r="D21450">
        <v>25</v>
      </c>
      <c r="E21450">
        <v>7949</v>
      </c>
    </row>
    <row r="21451" spans="1:5">
      <c r="A21451" t="s">
        <v>14</v>
      </c>
      <c r="B21451">
        <v>2018</v>
      </c>
      <c r="C21451">
        <v>24</v>
      </c>
      <c r="D21451">
        <v>5</v>
      </c>
      <c r="E21451">
        <v>1459</v>
      </c>
    </row>
    <row r="21452" spans="1:5">
      <c r="A21452" t="s">
        <v>15</v>
      </c>
      <c r="B21452">
        <v>2018</v>
      </c>
      <c r="C21452">
        <v>24</v>
      </c>
      <c r="D21452">
        <v>90</v>
      </c>
      <c r="E21452">
        <v>40946</v>
      </c>
    </row>
    <row r="21453" spans="1:5">
      <c r="A21453" t="s">
        <v>16</v>
      </c>
      <c r="B21453">
        <v>2018</v>
      </c>
      <c r="C21453">
        <v>24</v>
      </c>
      <c r="D21453">
        <v>41</v>
      </c>
      <c r="E21453">
        <v>21521</v>
      </c>
    </row>
    <row r="21454" spans="1:5">
      <c r="A21454" t="s">
        <v>17</v>
      </c>
      <c r="B21454">
        <v>2018</v>
      </c>
      <c r="C21454">
        <v>24</v>
      </c>
      <c r="D21454">
        <v>6</v>
      </c>
      <c r="E21454">
        <v>1137</v>
      </c>
    </row>
    <row r="21455" spans="1:5">
      <c r="A21455" t="s">
        <v>18</v>
      </c>
      <c r="B21455">
        <v>2018</v>
      </c>
      <c r="C21455">
        <v>24</v>
      </c>
      <c r="D21455">
        <v>10</v>
      </c>
      <c r="E21455">
        <v>2352</v>
      </c>
    </row>
    <row r="21456" spans="1:5">
      <c r="A21456" t="s">
        <v>19</v>
      </c>
      <c r="B21456">
        <v>2018</v>
      </c>
      <c r="C21456">
        <v>24</v>
      </c>
      <c r="D21456">
        <v>4</v>
      </c>
      <c r="E21456">
        <v>10372</v>
      </c>
    </row>
    <row r="21457" spans="1:5">
      <c r="A21457" t="s">
        <v>20</v>
      </c>
      <c r="B21457">
        <v>2018</v>
      </c>
      <c r="C21457">
        <v>24</v>
      </c>
      <c r="D21457">
        <v>0</v>
      </c>
      <c r="E21457">
        <v>0</v>
      </c>
    </row>
    <row r="21458" spans="1:5">
      <c r="A21458" t="s">
        <v>21</v>
      </c>
      <c r="B21458">
        <v>2018</v>
      </c>
      <c r="C21458">
        <v>24</v>
      </c>
      <c r="D21458">
        <v>45</v>
      </c>
      <c r="E21458">
        <v>38578</v>
      </c>
    </row>
    <row r="21459" spans="1:5">
      <c r="A21459" t="s">
        <v>22</v>
      </c>
      <c r="B21459">
        <v>2018</v>
      </c>
      <c r="C21459">
        <v>24</v>
      </c>
      <c r="D21459">
        <v>14</v>
      </c>
      <c r="E21459">
        <v>801</v>
      </c>
    </row>
    <row r="21460" spans="1:5">
      <c r="A21460" t="s">
        <v>23</v>
      </c>
      <c r="B21460">
        <v>2018</v>
      </c>
      <c r="C21460">
        <v>24</v>
      </c>
      <c r="D21460">
        <v>2</v>
      </c>
      <c r="E21460">
        <v>541</v>
      </c>
    </row>
    <row r="21461" spans="1:5">
      <c r="A21461" t="s">
        <v>24</v>
      </c>
      <c r="B21461">
        <v>2018</v>
      </c>
      <c r="C21461">
        <v>24</v>
      </c>
      <c r="D21461">
        <v>61</v>
      </c>
      <c r="E21461">
        <v>34579</v>
      </c>
    </row>
    <row r="21462" spans="1:5">
      <c r="A21462" t="s">
        <v>25</v>
      </c>
      <c r="B21462">
        <v>2018</v>
      </c>
      <c r="C21462">
        <v>24</v>
      </c>
      <c r="D21462">
        <v>15</v>
      </c>
      <c r="E21462">
        <v>1847</v>
      </c>
    </row>
    <row r="21463" spans="1:5">
      <c r="A21463" t="s">
        <v>26</v>
      </c>
      <c r="B21463">
        <v>2018</v>
      </c>
      <c r="C21463">
        <v>24</v>
      </c>
      <c r="D21463">
        <v>7</v>
      </c>
      <c r="E21463">
        <v>1434</v>
      </c>
    </row>
    <row r="21464" spans="1:5">
      <c r="A21464" t="s">
        <v>27</v>
      </c>
      <c r="B21464">
        <v>2018</v>
      </c>
      <c r="C21464">
        <v>24</v>
      </c>
      <c r="D21464">
        <v>10</v>
      </c>
      <c r="E21464">
        <v>1439</v>
      </c>
    </row>
    <row r="21465" spans="1:5">
      <c r="A21465" t="s">
        <v>28</v>
      </c>
      <c r="B21465">
        <v>2018</v>
      </c>
      <c r="C21465">
        <v>24</v>
      </c>
      <c r="D21465">
        <v>9</v>
      </c>
      <c r="E21465">
        <v>5857</v>
      </c>
    </row>
    <row r="21466" spans="1:5">
      <c r="A21466" t="s">
        <v>29</v>
      </c>
      <c r="B21466">
        <v>2018</v>
      </c>
      <c r="C21466">
        <v>24</v>
      </c>
      <c r="D21466">
        <v>91</v>
      </c>
      <c r="E21466">
        <v>50050</v>
      </c>
    </row>
    <row r="21467" spans="1:5">
      <c r="A21467" t="s">
        <v>30</v>
      </c>
      <c r="B21467">
        <v>2018</v>
      </c>
      <c r="C21467">
        <v>24</v>
      </c>
      <c r="D21467">
        <v>19</v>
      </c>
      <c r="E21467">
        <v>4386</v>
      </c>
    </row>
    <row r="21468" spans="1:5">
      <c r="A21468" t="s">
        <v>31</v>
      </c>
      <c r="B21468">
        <v>2018</v>
      </c>
      <c r="C21468">
        <v>24</v>
      </c>
      <c r="D21468">
        <v>17</v>
      </c>
      <c r="E21468">
        <v>4982</v>
      </c>
    </row>
    <row r="21469" spans="1:5">
      <c r="A21469" t="s">
        <v>32</v>
      </c>
      <c r="B21469">
        <v>2018</v>
      </c>
      <c r="C21469">
        <v>24</v>
      </c>
      <c r="D21469">
        <v>29</v>
      </c>
      <c r="E21469">
        <v>28425</v>
      </c>
    </row>
    <row r="21470" spans="1:5">
      <c r="A21470" t="s">
        <v>33</v>
      </c>
      <c r="B21470">
        <v>2018</v>
      </c>
      <c r="C21470">
        <v>24</v>
      </c>
      <c r="D21470">
        <v>71</v>
      </c>
      <c r="E21470">
        <v>17967</v>
      </c>
    </row>
    <row r="21471" spans="1:5">
      <c r="A21471" t="s">
        <v>34</v>
      </c>
      <c r="B21471">
        <v>2018</v>
      </c>
      <c r="C21471">
        <v>24</v>
      </c>
      <c r="D21471">
        <v>7</v>
      </c>
      <c r="E21471">
        <v>1527</v>
      </c>
    </row>
    <row r="21472" spans="1:5">
      <c r="A21472" t="s">
        <v>35</v>
      </c>
      <c r="B21472">
        <v>2018</v>
      </c>
      <c r="C21472">
        <v>24</v>
      </c>
      <c r="D21472">
        <v>45</v>
      </c>
      <c r="E21472">
        <v>16403</v>
      </c>
    </row>
    <row r="21473" spans="1:5">
      <c r="A21473" t="s">
        <v>36</v>
      </c>
      <c r="B21473">
        <v>2018</v>
      </c>
      <c r="C21473">
        <v>24</v>
      </c>
      <c r="D21473">
        <v>16</v>
      </c>
      <c r="E21473">
        <v>2137</v>
      </c>
    </row>
    <row r="21474" spans="1:5">
      <c r="A21474" t="s">
        <v>37</v>
      </c>
      <c r="B21474">
        <v>2018</v>
      </c>
      <c r="C21474">
        <v>24</v>
      </c>
      <c r="D21474">
        <v>4</v>
      </c>
      <c r="E21474">
        <v>1945</v>
      </c>
    </row>
    <row r="21475" spans="1:5">
      <c r="A21475" t="s">
        <v>38</v>
      </c>
      <c r="B21475">
        <v>2018</v>
      </c>
      <c r="C21475">
        <v>24</v>
      </c>
      <c r="D21475">
        <v>41</v>
      </c>
      <c r="E21475">
        <v>6623</v>
      </c>
    </row>
    <row r="21476" spans="1:5">
      <c r="A21476" t="s">
        <v>39</v>
      </c>
      <c r="B21476">
        <v>2018</v>
      </c>
      <c r="C21476">
        <v>24</v>
      </c>
      <c r="D21476">
        <v>32</v>
      </c>
      <c r="E21476">
        <v>15232</v>
      </c>
    </row>
    <row r="21477" spans="1:5">
      <c r="A21477" t="s">
        <v>40</v>
      </c>
      <c r="B21477">
        <v>2018</v>
      </c>
      <c r="C21477">
        <v>24</v>
      </c>
      <c r="D21477">
        <v>12</v>
      </c>
      <c r="E21477">
        <v>1410</v>
      </c>
    </row>
    <row r="21478" spans="1:5">
      <c r="A21478" t="s">
        <v>41</v>
      </c>
      <c r="B21478">
        <v>2018</v>
      </c>
      <c r="C21478">
        <v>24</v>
      </c>
      <c r="D21478">
        <v>36</v>
      </c>
      <c r="E21478">
        <v>24485</v>
      </c>
    </row>
    <row r="21479" spans="1:5">
      <c r="A21479" t="s">
        <v>42</v>
      </c>
      <c r="B21479">
        <v>2018</v>
      </c>
      <c r="C21479">
        <v>24</v>
      </c>
      <c r="D21479">
        <v>32</v>
      </c>
      <c r="E21479">
        <v>13525</v>
      </c>
    </row>
    <row r="21480" spans="1:5">
      <c r="A21480" t="s">
        <v>43</v>
      </c>
      <c r="B21480">
        <v>2018</v>
      </c>
      <c r="C21480">
        <v>24</v>
      </c>
      <c r="D21480">
        <v>37</v>
      </c>
      <c r="E21480">
        <v>7360</v>
      </c>
    </row>
    <row r="21481" spans="1:5">
      <c r="A21481" t="s">
        <v>44</v>
      </c>
      <c r="B21481">
        <v>2018</v>
      </c>
      <c r="C21481">
        <v>24</v>
      </c>
      <c r="D21481">
        <v>25</v>
      </c>
      <c r="E21481">
        <v>6619</v>
      </c>
    </row>
    <row r="21482" spans="1:5">
      <c r="A21482" t="s">
        <v>45</v>
      </c>
      <c r="B21482">
        <v>2018</v>
      </c>
      <c r="C21482">
        <v>24</v>
      </c>
      <c r="D21482">
        <v>4</v>
      </c>
      <c r="E21482">
        <v>747</v>
      </c>
    </row>
    <row r="21483" spans="1:5">
      <c r="A21483" t="s">
        <v>46</v>
      </c>
      <c r="B21483">
        <v>2018</v>
      </c>
      <c r="C21483">
        <v>24</v>
      </c>
      <c r="D21483">
        <v>28</v>
      </c>
      <c r="E21483">
        <v>9589</v>
      </c>
    </row>
    <row r="21484" spans="1:5">
      <c r="A21484" t="s">
        <v>47</v>
      </c>
      <c r="B21484">
        <v>2018</v>
      </c>
      <c r="C21484">
        <v>24</v>
      </c>
      <c r="D21484">
        <v>11</v>
      </c>
      <c r="E21484">
        <v>1555</v>
      </c>
    </row>
    <row r="21485" spans="1:5">
      <c r="A21485" t="s">
        <v>48</v>
      </c>
      <c r="B21485">
        <v>2018</v>
      </c>
      <c r="C21485">
        <v>24</v>
      </c>
      <c r="D21485">
        <v>73</v>
      </c>
      <c r="E21485">
        <v>35533</v>
      </c>
    </row>
    <row r="21486" spans="1:5">
      <c r="A21486" t="s">
        <v>49</v>
      </c>
      <c r="B21486">
        <v>2018</v>
      </c>
      <c r="C21486">
        <v>24</v>
      </c>
      <c r="D21486">
        <v>127</v>
      </c>
      <c r="E21486">
        <v>48732</v>
      </c>
    </row>
    <row r="21487" spans="1:5">
      <c r="A21487" t="s">
        <v>50</v>
      </c>
      <c r="B21487">
        <v>2018</v>
      </c>
      <c r="C21487">
        <v>24</v>
      </c>
      <c r="D21487">
        <v>22</v>
      </c>
      <c r="E21487">
        <v>3438</v>
      </c>
    </row>
    <row r="21488" spans="1:5">
      <c r="A21488" t="s">
        <v>51</v>
      </c>
      <c r="B21488">
        <v>2018</v>
      </c>
      <c r="C21488">
        <v>24</v>
      </c>
      <c r="D21488">
        <v>9</v>
      </c>
      <c r="E21488">
        <v>3702</v>
      </c>
    </row>
    <row r="21489" spans="1:5">
      <c r="A21489" t="s">
        <v>52</v>
      </c>
      <c r="B21489">
        <v>2018</v>
      </c>
      <c r="C21489">
        <v>24</v>
      </c>
      <c r="D21489">
        <v>23</v>
      </c>
      <c r="E21489">
        <v>5505</v>
      </c>
    </row>
    <row r="21490" spans="1:5">
      <c r="A21490" t="s">
        <v>53</v>
      </c>
      <c r="B21490">
        <v>2018</v>
      </c>
      <c r="C21490">
        <v>24</v>
      </c>
      <c r="D21490">
        <v>47</v>
      </c>
      <c r="E21490">
        <v>5219</v>
      </c>
    </row>
    <row r="21491" spans="1:5">
      <c r="A21491" t="s">
        <v>54</v>
      </c>
      <c r="B21491">
        <v>2018</v>
      </c>
      <c r="C21491">
        <v>24</v>
      </c>
      <c r="D21491">
        <v>92</v>
      </c>
      <c r="E21491">
        <v>20023</v>
      </c>
    </row>
    <row r="21492" spans="1:5">
      <c r="A21492" t="s">
        <v>55</v>
      </c>
      <c r="B21492">
        <v>2018</v>
      </c>
      <c r="C21492">
        <v>24</v>
      </c>
      <c r="D21492">
        <v>18</v>
      </c>
      <c r="E21492">
        <v>8468</v>
      </c>
    </row>
    <row r="21493" spans="1:5">
      <c r="A21493" t="s">
        <v>56</v>
      </c>
      <c r="B21493">
        <v>2018</v>
      </c>
      <c r="C21493">
        <v>24</v>
      </c>
      <c r="D21493">
        <v>5</v>
      </c>
      <c r="E21493">
        <v>1146</v>
      </c>
    </row>
    <row r="21494" spans="1:5">
      <c r="A21494" t="s">
        <v>57</v>
      </c>
      <c r="B21494">
        <v>2018</v>
      </c>
      <c r="C21494">
        <v>24</v>
      </c>
      <c r="D21494">
        <v>117</v>
      </c>
      <c r="E21494">
        <v>87001</v>
      </c>
    </row>
    <row r="21495" spans="1:5">
      <c r="A21495" t="s">
        <v>58</v>
      </c>
      <c r="B21495">
        <v>2018</v>
      </c>
      <c r="C21495">
        <v>24</v>
      </c>
      <c r="D21495">
        <v>37</v>
      </c>
      <c r="E21495">
        <v>4309</v>
      </c>
    </row>
    <row r="21496" spans="1:5">
      <c r="A21496" t="s">
        <v>59</v>
      </c>
      <c r="B21496">
        <v>2018</v>
      </c>
      <c r="C21496">
        <v>24</v>
      </c>
      <c r="D21496">
        <v>25</v>
      </c>
      <c r="E21496">
        <v>6181</v>
      </c>
    </row>
    <row r="21497" spans="1:5">
      <c r="A21497" t="s">
        <v>60</v>
      </c>
      <c r="B21497">
        <v>2018</v>
      </c>
      <c r="C21497">
        <v>24</v>
      </c>
      <c r="D21497">
        <v>19</v>
      </c>
      <c r="E21497">
        <v>2332</v>
      </c>
    </row>
    <row r="21498" spans="1:5">
      <c r="A21498" t="s">
        <v>61</v>
      </c>
      <c r="B21498">
        <v>2018</v>
      </c>
      <c r="C21498">
        <v>24</v>
      </c>
      <c r="D21498">
        <v>15</v>
      </c>
      <c r="E21498">
        <v>3233</v>
      </c>
    </row>
    <row r="21499" spans="1:5">
      <c r="A21499" t="s">
        <v>64</v>
      </c>
      <c r="B21499">
        <v>2018</v>
      </c>
      <c r="C21499">
        <v>24</v>
      </c>
      <c r="D21499">
        <v>4</v>
      </c>
      <c r="E21499">
        <v>1903</v>
      </c>
    </row>
    <row r="21500" spans="1:5">
      <c r="A21500" t="s">
        <v>63</v>
      </c>
      <c r="B21500">
        <v>2018</v>
      </c>
      <c r="C21500">
        <v>24</v>
      </c>
      <c r="D21500">
        <v>2</v>
      </c>
      <c r="E21500">
        <v>641</v>
      </c>
    </row>
    <row r="21501" spans="1:5">
      <c r="A21501" t="s">
        <v>62</v>
      </c>
      <c r="B21501">
        <v>2018</v>
      </c>
      <c r="C21501">
        <v>24</v>
      </c>
      <c r="D21501">
        <v>71</v>
      </c>
      <c r="E21501">
        <v>99234</v>
      </c>
    </row>
    <row r="21502" spans="1:5">
      <c r="A21502" t="s">
        <v>6</v>
      </c>
      <c r="B21502">
        <v>2018</v>
      </c>
      <c r="C21502">
        <v>25</v>
      </c>
      <c r="D21502">
        <v>80</v>
      </c>
      <c r="E21502">
        <v>27482</v>
      </c>
    </row>
    <row r="21503" spans="1:5">
      <c r="A21503" t="s">
        <v>12</v>
      </c>
      <c r="B21503">
        <v>2018</v>
      </c>
      <c r="C21503">
        <v>25</v>
      </c>
      <c r="D21503">
        <v>15</v>
      </c>
      <c r="E21503">
        <v>4266</v>
      </c>
    </row>
    <row r="21504" spans="1:5">
      <c r="A21504" t="s">
        <v>13</v>
      </c>
      <c r="B21504">
        <v>2018</v>
      </c>
      <c r="C21504">
        <v>25</v>
      </c>
      <c r="D21504">
        <v>42</v>
      </c>
      <c r="E21504">
        <v>14885</v>
      </c>
    </row>
    <row r="21505" spans="1:5">
      <c r="A21505" t="s">
        <v>14</v>
      </c>
      <c r="B21505">
        <v>2018</v>
      </c>
      <c r="C21505">
        <v>25</v>
      </c>
      <c r="D21505">
        <v>8</v>
      </c>
      <c r="E21505">
        <v>1773</v>
      </c>
    </row>
    <row r="21506" spans="1:5">
      <c r="A21506" t="s">
        <v>15</v>
      </c>
      <c r="B21506">
        <v>2018</v>
      </c>
      <c r="C21506">
        <v>25</v>
      </c>
      <c r="D21506">
        <v>81</v>
      </c>
      <c r="E21506">
        <v>31963</v>
      </c>
    </row>
    <row r="21507" spans="1:5">
      <c r="A21507" t="s">
        <v>16</v>
      </c>
      <c r="B21507">
        <v>2018</v>
      </c>
      <c r="C21507">
        <v>25</v>
      </c>
      <c r="D21507">
        <v>41</v>
      </c>
      <c r="E21507">
        <v>22194</v>
      </c>
    </row>
    <row r="21508" spans="1:5">
      <c r="A21508" t="s">
        <v>17</v>
      </c>
      <c r="B21508">
        <v>2018</v>
      </c>
      <c r="C21508">
        <v>25</v>
      </c>
      <c r="D21508">
        <v>6</v>
      </c>
      <c r="E21508">
        <v>1127</v>
      </c>
    </row>
    <row r="21509" spans="1:5">
      <c r="A21509" t="s">
        <v>18</v>
      </c>
      <c r="B21509">
        <v>2018</v>
      </c>
      <c r="C21509">
        <v>25</v>
      </c>
      <c r="D21509">
        <v>10</v>
      </c>
      <c r="E21509">
        <v>2130</v>
      </c>
    </row>
    <row r="21510" spans="1:5">
      <c r="A21510" t="s">
        <v>19</v>
      </c>
      <c r="B21510">
        <v>2018</v>
      </c>
      <c r="C21510">
        <v>25</v>
      </c>
      <c r="D21510">
        <v>5</v>
      </c>
      <c r="E21510">
        <v>13084</v>
      </c>
    </row>
    <row r="21511" spans="1:5">
      <c r="A21511" t="s">
        <v>20</v>
      </c>
      <c r="B21511">
        <v>2018</v>
      </c>
      <c r="C21511">
        <v>25</v>
      </c>
      <c r="D21511">
        <v>0</v>
      </c>
      <c r="E21511">
        <v>0</v>
      </c>
    </row>
    <row r="21512" spans="1:5">
      <c r="A21512" t="s">
        <v>21</v>
      </c>
      <c r="B21512">
        <v>2018</v>
      </c>
      <c r="C21512">
        <v>25</v>
      </c>
      <c r="D21512">
        <v>45</v>
      </c>
      <c r="E21512">
        <v>41880</v>
      </c>
    </row>
    <row r="21513" spans="1:5">
      <c r="A21513" t="s">
        <v>22</v>
      </c>
      <c r="B21513">
        <v>2018</v>
      </c>
      <c r="C21513">
        <v>25</v>
      </c>
      <c r="D21513">
        <v>14</v>
      </c>
      <c r="E21513">
        <v>896</v>
      </c>
    </row>
    <row r="21514" spans="1:5">
      <c r="A21514" t="s">
        <v>23</v>
      </c>
      <c r="B21514">
        <v>2018</v>
      </c>
      <c r="C21514">
        <v>25</v>
      </c>
      <c r="D21514">
        <v>2</v>
      </c>
      <c r="E21514">
        <v>555</v>
      </c>
    </row>
    <row r="21515" spans="1:5">
      <c r="A21515" t="s">
        <v>24</v>
      </c>
      <c r="B21515">
        <v>2018</v>
      </c>
      <c r="C21515">
        <v>25</v>
      </c>
      <c r="D21515">
        <v>63</v>
      </c>
      <c r="E21515">
        <v>36948</v>
      </c>
    </row>
    <row r="21516" spans="1:5">
      <c r="A21516" t="s">
        <v>25</v>
      </c>
      <c r="B21516">
        <v>2018</v>
      </c>
      <c r="C21516">
        <v>25</v>
      </c>
      <c r="D21516">
        <v>15</v>
      </c>
      <c r="E21516">
        <v>1803</v>
      </c>
    </row>
    <row r="21517" spans="1:5">
      <c r="A21517" t="s">
        <v>26</v>
      </c>
      <c r="B21517">
        <v>2018</v>
      </c>
      <c r="C21517">
        <v>25</v>
      </c>
      <c r="D21517">
        <v>7</v>
      </c>
      <c r="E21517">
        <v>1449</v>
      </c>
    </row>
    <row r="21518" spans="1:5">
      <c r="A21518" t="s">
        <v>27</v>
      </c>
      <c r="B21518">
        <v>2018</v>
      </c>
      <c r="C21518">
        <v>25</v>
      </c>
      <c r="D21518">
        <v>11</v>
      </c>
      <c r="E21518">
        <v>1867</v>
      </c>
    </row>
    <row r="21519" spans="1:5">
      <c r="A21519" t="s">
        <v>28</v>
      </c>
      <c r="B21519">
        <v>2018</v>
      </c>
      <c r="C21519">
        <v>25</v>
      </c>
      <c r="D21519">
        <v>9</v>
      </c>
      <c r="E21519">
        <v>5902</v>
      </c>
    </row>
    <row r="21520" spans="1:5">
      <c r="A21520" t="s">
        <v>29</v>
      </c>
      <c r="B21520">
        <v>2018</v>
      </c>
      <c r="C21520">
        <v>25</v>
      </c>
      <c r="D21520">
        <v>91</v>
      </c>
      <c r="E21520">
        <v>49653</v>
      </c>
    </row>
    <row r="21521" spans="1:5">
      <c r="A21521" t="s">
        <v>30</v>
      </c>
      <c r="B21521">
        <v>2018</v>
      </c>
      <c r="C21521">
        <v>25</v>
      </c>
      <c r="D21521">
        <v>19</v>
      </c>
      <c r="E21521">
        <v>4304</v>
      </c>
    </row>
    <row r="21522" spans="1:5">
      <c r="A21522" t="s">
        <v>31</v>
      </c>
      <c r="B21522">
        <v>2018</v>
      </c>
      <c r="C21522">
        <v>25</v>
      </c>
      <c r="D21522">
        <v>15</v>
      </c>
      <c r="E21522">
        <v>4026</v>
      </c>
    </row>
    <row r="21523" spans="1:5">
      <c r="A21523" t="s">
        <v>32</v>
      </c>
      <c r="B21523">
        <v>2018</v>
      </c>
      <c r="C21523">
        <v>25</v>
      </c>
      <c r="D21523">
        <v>29</v>
      </c>
      <c r="E21523">
        <v>25591</v>
      </c>
    </row>
    <row r="21524" spans="1:5">
      <c r="A21524" t="s">
        <v>33</v>
      </c>
      <c r="B21524">
        <v>2018</v>
      </c>
      <c r="C21524">
        <v>25</v>
      </c>
      <c r="D21524">
        <v>70</v>
      </c>
      <c r="E21524">
        <v>18011</v>
      </c>
    </row>
    <row r="21525" spans="1:5">
      <c r="A21525" t="s">
        <v>34</v>
      </c>
      <c r="B21525">
        <v>2018</v>
      </c>
      <c r="C21525">
        <v>25</v>
      </c>
      <c r="D21525">
        <v>14</v>
      </c>
      <c r="E21525">
        <v>5267</v>
      </c>
    </row>
    <row r="21526" spans="1:5">
      <c r="A21526" t="s">
        <v>35</v>
      </c>
      <c r="B21526">
        <v>2018</v>
      </c>
      <c r="C21526">
        <v>25</v>
      </c>
      <c r="D21526">
        <v>44</v>
      </c>
      <c r="E21526">
        <v>16659</v>
      </c>
    </row>
    <row r="21527" spans="1:5">
      <c r="A21527" t="s">
        <v>36</v>
      </c>
      <c r="B21527">
        <v>2018</v>
      </c>
      <c r="C21527">
        <v>25</v>
      </c>
      <c r="D21527">
        <v>16</v>
      </c>
      <c r="E21527">
        <v>2159</v>
      </c>
    </row>
    <row r="21528" spans="1:5">
      <c r="A21528" t="s">
        <v>37</v>
      </c>
      <c r="B21528">
        <v>2018</v>
      </c>
      <c r="C21528">
        <v>25</v>
      </c>
      <c r="D21528">
        <v>4</v>
      </c>
      <c r="E21528">
        <v>1645</v>
      </c>
    </row>
    <row r="21529" spans="1:5">
      <c r="A21529" t="s">
        <v>38</v>
      </c>
      <c r="B21529">
        <v>2018</v>
      </c>
      <c r="C21529">
        <v>25</v>
      </c>
      <c r="D21529">
        <v>41</v>
      </c>
      <c r="E21529">
        <v>5852</v>
      </c>
    </row>
    <row r="21530" spans="1:5">
      <c r="A21530" t="s">
        <v>39</v>
      </c>
      <c r="B21530">
        <v>2018</v>
      </c>
      <c r="C21530">
        <v>25</v>
      </c>
      <c r="D21530">
        <v>30</v>
      </c>
      <c r="E21530">
        <v>14747</v>
      </c>
    </row>
    <row r="21531" spans="1:5">
      <c r="A21531" t="s">
        <v>40</v>
      </c>
      <c r="B21531">
        <v>2018</v>
      </c>
      <c r="C21531">
        <v>25</v>
      </c>
      <c r="D21531">
        <v>12</v>
      </c>
      <c r="E21531">
        <v>1395</v>
      </c>
    </row>
    <row r="21532" spans="1:5">
      <c r="A21532" t="s">
        <v>41</v>
      </c>
      <c r="B21532">
        <v>2018</v>
      </c>
      <c r="C21532">
        <v>25</v>
      </c>
      <c r="D21532">
        <v>36</v>
      </c>
      <c r="E21532">
        <v>24530</v>
      </c>
    </row>
    <row r="21533" spans="1:5">
      <c r="A21533" t="s">
        <v>42</v>
      </c>
      <c r="B21533">
        <v>2018</v>
      </c>
      <c r="C21533">
        <v>25</v>
      </c>
      <c r="D21533">
        <v>30</v>
      </c>
      <c r="E21533">
        <v>13004</v>
      </c>
    </row>
    <row r="21534" spans="1:5">
      <c r="A21534" t="s">
        <v>43</v>
      </c>
      <c r="B21534">
        <v>2018</v>
      </c>
      <c r="C21534">
        <v>25</v>
      </c>
      <c r="D21534">
        <v>37</v>
      </c>
      <c r="E21534">
        <v>7529</v>
      </c>
    </row>
    <row r="21535" spans="1:5">
      <c r="A21535" t="s">
        <v>44</v>
      </c>
      <c r="B21535">
        <v>2018</v>
      </c>
      <c r="C21535">
        <v>25</v>
      </c>
      <c r="D21535">
        <v>25</v>
      </c>
      <c r="E21535">
        <v>6427</v>
      </c>
    </row>
    <row r="21536" spans="1:5">
      <c r="A21536" t="s">
        <v>45</v>
      </c>
      <c r="B21536">
        <v>2018</v>
      </c>
      <c r="C21536">
        <v>25</v>
      </c>
      <c r="D21536">
        <v>4</v>
      </c>
      <c r="E21536">
        <v>717</v>
      </c>
    </row>
    <row r="21537" spans="1:5">
      <c r="A21537" t="s">
        <v>46</v>
      </c>
      <c r="B21537">
        <v>2018</v>
      </c>
      <c r="C21537">
        <v>25</v>
      </c>
      <c r="D21537">
        <v>28</v>
      </c>
      <c r="E21537">
        <v>9533</v>
      </c>
    </row>
    <row r="21538" spans="1:5">
      <c r="A21538" t="s">
        <v>47</v>
      </c>
      <c r="B21538">
        <v>2018</v>
      </c>
      <c r="C21538">
        <v>25</v>
      </c>
      <c r="D21538">
        <v>0</v>
      </c>
      <c r="E21538">
        <v>0</v>
      </c>
    </row>
    <row r="21539" spans="1:5">
      <c r="A21539" t="s">
        <v>48</v>
      </c>
      <c r="B21539">
        <v>2018</v>
      </c>
      <c r="C21539">
        <v>25</v>
      </c>
      <c r="D21539">
        <v>72</v>
      </c>
      <c r="E21539">
        <v>34406</v>
      </c>
    </row>
    <row r="21540" spans="1:5">
      <c r="A21540" t="s">
        <v>49</v>
      </c>
      <c r="B21540">
        <v>2018</v>
      </c>
      <c r="C21540">
        <v>25</v>
      </c>
      <c r="D21540">
        <v>132</v>
      </c>
      <c r="E21540">
        <v>51611</v>
      </c>
    </row>
    <row r="21541" spans="1:5">
      <c r="A21541" t="s">
        <v>50</v>
      </c>
      <c r="B21541">
        <v>2018</v>
      </c>
      <c r="C21541">
        <v>25</v>
      </c>
      <c r="D21541">
        <v>22</v>
      </c>
      <c r="E21541">
        <v>3083</v>
      </c>
    </row>
    <row r="21542" spans="1:5">
      <c r="A21542" t="s">
        <v>51</v>
      </c>
      <c r="B21542">
        <v>2018</v>
      </c>
      <c r="C21542">
        <v>25</v>
      </c>
      <c r="D21542">
        <v>10</v>
      </c>
      <c r="E21542">
        <v>3607</v>
      </c>
    </row>
    <row r="21543" spans="1:5">
      <c r="A21543" t="s">
        <v>52</v>
      </c>
      <c r="B21543">
        <v>2018</v>
      </c>
      <c r="C21543">
        <v>25</v>
      </c>
      <c r="D21543">
        <v>23</v>
      </c>
      <c r="E21543">
        <v>5362</v>
      </c>
    </row>
    <row r="21544" spans="1:5">
      <c r="A21544" t="s">
        <v>53</v>
      </c>
      <c r="B21544">
        <v>2018</v>
      </c>
      <c r="C21544">
        <v>25</v>
      </c>
      <c r="D21544">
        <v>47</v>
      </c>
      <c r="E21544">
        <v>5367</v>
      </c>
    </row>
    <row r="21545" spans="1:5">
      <c r="A21545" t="s">
        <v>54</v>
      </c>
      <c r="B21545">
        <v>2018</v>
      </c>
      <c r="C21545">
        <v>25</v>
      </c>
      <c r="D21545">
        <v>91</v>
      </c>
      <c r="E21545">
        <v>18842</v>
      </c>
    </row>
    <row r="21546" spans="1:5">
      <c r="A21546" t="s">
        <v>55</v>
      </c>
      <c r="B21546">
        <v>2018</v>
      </c>
      <c r="C21546">
        <v>25</v>
      </c>
      <c r="D21546">
        <v>42</v>
      </c>
      <c r="E21546">
        <v>21010</v>
      </c>
    </row>
    <row r="21547" spans="1:5">
      <c r="A21547" t="s">
        <v>56</v>
      </c>
      <c r="B21547">
        <v>2018</v>
      </c>
      <c r="C21547">
        <v>25</v>
      </c>
      <c r="D21547">
        <v>5</v>
      </c>
      <c r="E21547">
        <v>1176</v>
      </c>
    </row>
    <row r="21548" spans="1:5">
      <c r="A21548" t="s">
        <v>57</v>
      </c>
      <c r="B21548">
        <v>2018</v>
      </c>
      <c r="C21548">
        <v>25</v>
      </c>
      <c r="D21548">
        <v>109</v>
      </c>
      <c r="E21548">
        <v>83818</v>
      </c>
    </row>
    <row r="21549" spans="1:5">
      <c r="A21549" t="s">
        <v>58</v>
      </c>
      <c r="B21549">
        <v>2018</v>
      </c>
      <c r="C21549">
        <v>25</v>
      </c>
      <c r="D21549">
        <v>36</v>
      </c>
      <c r="E21549">
        <v>4159</v>
      </c>
    </row>
    <row r="21550" spans="1:5">
      <c r="A21550" t="s">
        <v>59</v>
      </c>
      <c r="B21550">
        <v>2018</v>
      </c>
      <c r="C21550">
        <v>25</v>
      </c>
      <c r="D21550">
        <v>24</v>
      </c>
      <c r="E21550">
        <v>6565</v>
      </c>
    </row>
    <row r="21551" spans="1:5">
      <c r="A21551" t="s">
        <v>60</v>
      </c>
      <c r="B21551">
        <v>2018</v>
      </c>
      <c r="C21551">
        <v>25</v>
      </c>
      <c r="D21551">
        <v>19</v>
      </c>
      <c r="E21551">
        <v>2465</v>
      </c>
    </row>
    <row r="21552" spans="1:5">
      <c r="A21552" t="s">
        <v>61</v>
      </c>
      <c r="B21552">
        <v>2018</v>
      </c>
      <c r="C21552">
        <v>25</v>
      </c>
      <c r="D21552">
        <v>15</v>
      </c>
      <c r="E21552">
        <v>3057</v>
      </c>
    </row>
    <row r="21553" spans="1:5">
      <c r="A21553" t="s">
        <v>64</v>
      </c>
      <c r="B21553">
        <v>2018</v>
      </c>
      <c r="C21553">
        <v>25</v>
      </c>
      <c r="D21553">
        <v>4</v>
      </c>
      <c r="E21553">
        <v>1758</v>
      </c>
    </row>
    <row r="21554" spans="1:5">
      <c r="A21554" t="s">
        <v>63</v>
      </c>
      <c r="B21554">
        <v>2018</v>
      </c>
      <c r="C21554">
        <v>25</v>
      </c>
      <c r="D21554">
        <v>2</v>
      </c>
      <c r="E21554">
        <v>572</v>
      </c>
    </row>
    <row r="21555" spans="1:5">
      <c r="A21555" t="s">
        <v>62</v>
      </c>
      <c r="B21555">
        <v>2018</v>
      </c>
      <c r="C21555">
        <v>25</v>
      </c>
      <c r="D21555">
        <v>70</v>
      </c>
      <c r="E21555">
        <v>99151</v>
      </c>
    </row>
    <row r="21556" spans="1:5">
      <c r="A21556" t="s">
        <v>6</v>
      </c>
      <c r="B21556">
        <v>2018</v>
      </c>
      <c r="C21556">
        <v>26</v>
      </c>
      <c r="D21556">
        <v>79</v>
      </c>
      <c r="E21556">
        <v>33952</v>
      </c>
    </row>
    <row r="21557" spans="1:5">
      <c r="A21557" t="s">
        <v>12</v>
      </c>
      <c r="B21557">
        <v>2018</v>
      </c>
      <c r="C21557">
        <v>26</v>
      </c>
      <c r="D21557">
        <v>15</v>
      </c>
      <c r="E21557">
        <v>4382</v>
      </c>
    </row>
    <row r="21558" spans="1:5">
      <c r="A21558" t="s">
        <v>13</v>
      </c>
      <c r="B21558">
        <v>2018</v>
      </c>
      <c r="C21558">
        <v>26</v>
      </c>
      <c r="D21558">
        <v>41</v>
      </c>
      <c r="E21558">
        <v>14897</v>
      </c>
    </row>
    <row r="21559" spans="1:5">
      <c r="A21559" t="s">
        <v>14</v>
      </c>
      <c r="B21559">
        <v>2018</v>
      </c>
      <c r="C21559">
        <v>26</v>
      </c>
      <c r="D21559">
        <v>7</v>
      </c>
      <c r="E21559">
        <v>1683</v>
      </c>
    </row>
    <row r="21560" spans="1:5">
      <c r="A21560" t="s">
        <v>15</v>
      </c>
      <c r="B21560">
        <v>2018</v>
      </c>
      <c r="C21560">
        <v>26</v>
      </c>
      <c r="D21560">
        <v>84</v>
      </c>
      <c r="E21560">
        <v>32091</v>
      </c>
    </row>
    <row r="21561" spans="1:5">
      <c r="A21561" t="s">
        <v>16</v>
      </c>
      <c r="B21561">
        <v>2018</v>
      </c>
      <c r="C21561">
        <v>26</v>
      </c>
      <c r="D21561">
        <v>41</v>
      </c>
      <c r="E21561">
        <v>23854</v>
      </c>
    </row>
    <row r="21562" spans="1:5">
      <c r="A21562" t="s">
        <v>17</v>
      </c>
      <c r="B21562">
        <v>2018</v>
      </c>
      <c r="C21562">
        <v>26</v>
      </c>
      <c r="D21562">
        <v>4</v>
      </c>
      <c r="E21562">
        <v>706</v>
      </c>
    </row>
    <row r="21563" spans="1:5">
      <c r="A21563" t="s">
        <v>18</v>
      </c>
      <c r="B21563">
        <v>2018</v>
      </c>
      <c r="C21563">
        <v>26</v>
      </c>
      <c r="D21563">
        <v>10</v>
      </c>
      <c r="E21563">
        <v>2167</v>
      </c>
    </row>
    <row r="21564" spans="1:5">
      <c r="A21564" t="s">
        <v>19</v>
      </c>
      <c r="B21564">
        <v>2018</v>
      </c>
      <c r="C21564">
        <v>26</v>
      </c>
      <c r="D21564">
        <v>5</v>
      </c>
      <c r="E21564">
        <v>13432</v>
      </c>
    </row>
    <row r="21565" spans="1:5">
      <c r="A21565" t="s">
        <v>20</v>
      </c>
      <c r="B21565">
        <v>2018</v>
      </c>
      <c r="C21565">
        <v>26</v>
      </c>
      <c r="D21565">
        <v>0</v>
      </c>
      <c r="E21565">
        <v>0</v>
      </c>
    </row>
    <row r="21566" spans="1:5">
      <c r="A21566" t="s">
        <v>21</v>
      </c>
      <c r="B21566">
        <v>2018</v>
      </c>
      <c r="C21566">
        <v>26</v>
      </c>
      <c r="D21566">
        <v>44</v>
      </c>
      <c r="E21566">
        <v>39790</v>
      </c>
    </row>
    <row r="21567" spans="1:5">
      <c r="A21567" t="s">
        <v>22</v>
      </c>
      <c r="B21567">
        <v>2018</v>
      </c>
      <c r="C21567">
        <v>26</v>
      </c>
      <c r="D21567">
        <v>14</v>
      </c>
      <c r="E21567">
        <v>877</v>
      </c>
    </row>
    <row r="21568" spans="1:5">
      <c r="A21568" t="s">
        <v>23</v>
      </c>
      <c r="B21568">
        <v>2018</v>
      </c>
      <c r="C21568">
        <v>26</v>
      </c>
      <c r="D21568">
        <v>2</v>
      </c>
      <c r="E21568">
        <v>528</v>
      </c>
    </row>
    <row r="21569" spans="1:5">
      <c r="A21569" t="s">
        <v>24</v>
      </c>
      <c r="B21569">
        <v>2018</v>
      </c>
      <c r="C21569">
        <v>26</v>
      </c>
      <c r="D21569">
        <v>63</v>
      </c>
      <c r="E21569">
        <v>37154</v>
      </c>
    </row>
    <row r="21570" spans="1:5">
      <c r="A21570" t="s">
        <v>25</v>
      </c>
      <c r="B21570">
        <v>2018</v>
      </c>
      <c r="C21570">
        <v>26</v>
      </c>
      <c r="D21570">
        <v>15</v>
      </c>
      <c r="E21570">
        <v>2432</v>
      </c>
    </row>
    <row r="21571" spans="1:5">
      <c r="A21571" t="s">
        <v>26</v>
      </c>
      <c r="B21571">
        <v>2018</v>
      </c>
      <c r="C21571">
        <v>26</v>
      </c>
      <c r="D21571">
        <v>7</v>
      </c>
      <c r="E21571">
        <v>1400</v>
      </c>
    </row>
    <row r="21572" spans="1:5">
      <c r="A21572" t="s">
        <v>27</v>
      </c>
      <c r="B21572">
        <v>2018</v>
      </c>
      <c r="C21572">
        <v>26</v>
      </c>
      <c r="D21572">
        <v>9</v>
      </c>
      <c r="E21572">
        <v>1424</v>
      </c>
    </row>
    <row r="21573" spans="1:5">
      <c r="A21573" t="s">
        <v>28</v>
      </c>
      <c r="B21573">
        <v>2018</v>
      </c>
      <c r="C21573">
        <v>26</v>
      </c>
      <c r="D21573">
        <v>7</v>
      </c>
      <c r="E21573">
        <v>3966</v>
      </c>
    </row>
    <row r="21574" spans="1:5">
      <c r="A21574" t="s">
        <v>29</v>
      </c>
      <c r="B21574">
        <v>2018</v>
      </c>
      <c r="C21574">
        <v>26</v>
      </c>
      <c r="D21574">
        <v>90</v>
      </c>
      <c r="E21574">
        <v>49100</v>
      </c>
    </row>
    <row r="21575" spans="1:5">
      <c r="A21575" t="s">
        <v>30</v>
      </c>
      <c r="B21575">
        <v>2018</v>
      </c>
      <c r="C21575">
        <v>26</v>
      </c>
      <c r="D21575">
        <v>19</v>
      </c>
      <c r="E21575">
        <v>4092</v>
      </c>
    </row>
    <row r="21576" spans="1:5">
      <c r="A21576" t="s">
        <v>31</v>
      </c>
      <c r="B21576">
        <v>2018</v>
      </c>
      <c r="C21576">
        <v>26</v>
      </c>
      <c r="D21576">
        <v>15</v>
      </c>
      <c r="E21576">
        <v>3341</v>
      </c>
    </row>
    <row r="21577" spans="1:5">
      <c r="A21577" t="s">
        <v>32</v>
      </c>
      <c r="B21577">
        <v>2018</v>
      </c>
      <c r="C21577">
        <v>26</v>
      </c>
      <c r="D21577">
        <v>28</v>
      </c>
      <c r="E21577">
        <v>26687</v>
      </c>
    </row>
    <row r="21578" spans="1:5">
      <c r="A21578" t="s">
        <v>33</v>
      </c>
      <c r="B21578">
        <v>2018</v>
      </c>
      <c r="C21578">
        <v>26</v>
      </c>
      <c r="D21578">
        <v>68</v>
      </c>
      <c r="E21578">
        <v>15115</v>
      </c>
    </row>
    <row r="21579" spans="1:5">
      <c r="A21579" t="s">
        <v>34</v>
      </c>
      <c r="B21579">
        <v>2018</v>
      </c>
      <c r="C21579">
        <v>26</v>
      </c>
      <c r="D21579">
        <v>14</v>
      </c>
      <c r="E21579">
        <v>6286</v>
      </c>
    </row>
    <row r="21580" spans="1:5">
      <c r="A21580" t="s">
        <v>35</v>
      </c>
      <c r="B21580">
        <v>2018</v>
      </c>
      <c r="C21580">
        <v>26</v>
      </c>
      <c r="D21580">
        <v>45</v>
      </c>
      <c r="E21580">
        <v>14483</v>
      </c>
    </row>
    <row r="21581" spans="1:5">
      <c r="A21581" t="s">
        <v>36</v>
      </c>
      <c r="B21581">
        <v>2018</v>
      </c>
      <c r="C21581">
        <v>26</v>
      </c>
      <c r="D21581">
        <v>16</v>
      </c>
      <c r="E21581">
        <v>2098</v>
      </c>
    </row>
    <row r="21582" spans="1:5">
      <c r="A21582" t="s">
        <v>37</v>
      </c>
      <c r="B21582">
        <v>2018</v>
      </c>
      <c r="C21582">
        <v>26</v>
      </c>
      <c r="D21582">
        <v>4</v>
      </c>
      <c r="E21582">
        <v>1939</v>
      </c>
    </row>
    <row r="21583" spans="1:5">
      <c r="A21583" t="s">
        <v>38</v>
      </c>
      <c r="B21583">
        <v>2018</v>
      </c>
      <c r="C21583">
        <v>26</v>
      </c>
      <c r="D21583">
        <v>41</v>
      </c>
      <c r="E21583">
        <v>6139</v>
      </c>
    </row>
    <row r="21584" spans="1:5">
      <c r="A21584" t="s">
        <v>39</v>
      </c>
      <c r="B21584">
        <v>2018</v>
      </c>
      <c r="C21584">
        <v>26</v>
      </c>
      <c r="D21584">
        <v>30</v>
      </c>
      <c r="E21584">
        <v>14719</v>
      </c>
    </row>
    <row r="21585" spans="1:5">
      <c r="A21585" t="s">
        <v>40</v>
      </c>
      <c r="B21585">
        <v>2018</v>
      </c>
      <c r="C21585">
        <v>26</v>
      </c>
      <c r="D21585">
        <v>12</v>
      </c>
      <c r="E21585">
        <v>1299</v>
      </c>
    </row>
    <row r="21586" spans="1:5">
      <c r="A21586" t="s">
        <v>41</v>
      </c>
      <c r="B21586">
        <v>2018</v>
      </c>
      <c r="C21586">
        <v>26</v>
      </c>
      <c r="D21586">
        <v>35</v>
      </c>
      <c r="E21586">
        <v>24368</v>
      </c>
    </row>
    <row r="21587" spans="1:5">
      <c r="A21587" t="s">
        <v>42</v>
      </c>
      <c r="B21587">
        <v>2018</v>
      </c>
      <c r="C21587">
        <v>26</v>
      </c>
      <c r="D21587">
        <v>26</v>
      </c>
      <c r="E21587">
        <v>11978</v>
      </c>
    </row>
    <row r="21588" spans="1:5">
      <c r="A21588" t="s">
        <v>43</v>
      </c>
      <c r="B21588">
        <v>2018</v>
      </c>
      <c r="C21588">
        <v>26</v>
      </c>
      <c r="D21588">
        <v>36</v>
      </c>
      <c r="E21588">
        <v>6625</v>
      </c>
    </row>
    <row r="21589" spans="1:5">
      <c r="A21589" t="s">
        <v>44</v>
      </c>
      <c r="B21589">
        <v>2018</v>
      </c>
      <c r="C21589">
        <v>26</v>
      </c>
      <c r="D21589">
        <v>22</v>
      </c>
      <c r="E21589">
        <v>5888</v>
      </c>
    </row>
    <row r="21590" spans="1:5">
      <c r="A21590" t="s">
        <v>45</v>
      </c>
      <c r="B21590">
        <v>2018</v>
      </c>
      <c r="C21590">
        <v>26</v>
      </c>
      <c r="D21590">
        <v>4</v>
      </c>
      <c r="E21590">
        <v>767</v>
      </c>
    </row>
    <row r="21591" spans="1:5">
      <c r="A21591" t="s">
        <v>46</v>
      </c>
      <c r="B21591">
        <v>2018</v>
      </c>
      <c r="C21591">
        <v>26</v>
      </c>
      <c r="D21591">
        <v>26</v>
      </c>
      <c r="E21591">
        <v>9542</v>
      </c>
    </row>
    <row r="21592" spans="1:5">
      <c r="A21592" t="s">
        <v>47</v>
      </c>
      <c r="B21592">
        <v>2018</v>
      </c>
      <c r="C21592">
        <v>26</v>
      </c>
      <c r="D21592">
        <v>12</v>
      </c>
      <c r="E21592">
        <v>2927</v>
      </c>
    </row>
    <row r="21593" spans="1:5">
      <c r="A21593" t="s">
        <v>48</v>
      </c>
      <c r="B21593">
        <v>2018</v>
      </c>
      <c r="C21593">
        <v>26</v>
      </c>
      <c r="D21593">
        <v>72</v>
      </c>
      <c r="E21593">
        <v>33978</v>
      </c>
    </row>
    <row r="21594" spans="1:5">
      <c r="A21594" t="s">
        <v>49</v>
      </c>
      <c r="B21594">
        <v>2018</v>
      </c>
      <c r="C21594">
        <v>26</v>
      </c>
      <c r="D21594">
        <v>134</v>
      </c>
      <c r="E21594">
        <v>51175</v>
      </c>
    </row>
    <row r="21595" spans="1:5">
      <c r="A21595" t="s">
        <v>50</v>
      </c>
      <c r="B21595">
        <v>2018</v>
      </c>
      <c r="C21595">
        <v>26</v>
      </c>
      <c r="D21595">
        <v>22</v>
      </c>
      <c r="E21595">
        <v>3374</v>
      </c>
    </row>
    <row r="21596" spans="1:5">
      <c r="A21596" t="s">
        <v>51</v>
      </c>
      <c r="B21596">
        <v>2018</v>
      </c>
      <c r="C21596">
        <v>26</v>
      </c>
      <c r="D21596">
        <v>10</v>
      </c>
      <c r="E21596">
        <v>3382</v>
      </c>
    </row>
    <row r="21597" spans="1:5">
      <c r="A21597" t="s">
        <v>52</v>
      </c>
      <c r="B21597">
        <v>2018</v>
      </c>
      <c r="C21597">
        <v>26</v>
      </c>
      <c r="D21597">
        <v>23</v>
      </c>
      <c r="E21597">
        <v>5906</v>
      </c>
    </row>
    <row r="21598" spans="1:5">
      <c r="A21598" t="s">
        <v>53</v>
      </c>
      <c r="B21598">
        <v>2018</v>
      </c>
      <c r="C21598">
        <v>26</v>
      </c>
      <c r="D21598">
        <v>48</v>
      </c>
      <c r="E21598">
        <v>5043</v>
      </c>
    </row>
    <row r="21599" spans="1:5">
      <c r="A21599" t="s">
        <v>54</v>
      </c>
      <c r="B21599">
        <v>2018</v>
      </c>
      <c r="C21599">
        <v>26</v>
      </c>
      <c r="D21599">
        <v>91</v>
      </c>
      <c r="E21599">
        <v>16510</v>
      </c>
    </row>
    <row r="21600" spans="1:5">
      <c r="A21600" t="s">
        <v>55</v>
      </c>
      <c r="B21600">
        <v>2018</v>
      </c>
      <c r="C21600">
        <v>26</v>
      </c>
      <c r="D21600">
        <v>46</v>
      </c>
      <c r="E21600">
        <v>54735</v>
      </c>
    </row>
    <row r="21601" spans="1:5">
      <c r="A21601" t="s">
        <v>56</v>
      </c>
      <c r="B21601">
        <v>2018</v>
      </c>
      <c r="C21601">
        <v>26</v>
      </c>
      <c r="D21601">
        <v>5</v>
      </c>
      <c r="E21601">
        <v>1074</v>
      </c>
    </row>
    <row r="21602" spans="1:5">
      <c r="A21602" t="s">
        <v>57</v>
      </c>
      <c r="B21602">
        <v>2018</v>
      </c>
      <c r="C21602">
        <v>26</v>
      </c>
      <c r="D21602">
        <v>110</v>
      </c>
      <c r="E21602">
        <v>85696</v>
      </c>
    </row>
    <row r="21603" spans="1:5">
      <c r="A21603" t="s">
        <v>58</v>
      </c>
      <c r="B21603">
        <v>2018</v>
      </c>
      <c r="C21603">
        <v>26</v>
      </c>
      <c r="D21603">
        <v>36</v>
      </c>
      <c r="E21603">
        <v>3996</v>
      </c>
    </row>
    <row r="21604" spans="1:5">
      <c r="A21604" t="s">
        <v>59</v>
      </c>
      <c r="B21604">
        <v>2018</v>
      </c>
      <c r="C21604">
        <v>26</v>
      </c>
      <c r="D21604">
        <v>24</v>
      </c>
      <c r="E21604">
        <v>6000</v>
      </c>
    </row>
    <row r="21605" spans="1:5">
      <c r="A21605" t="s">
        <v>60</v>
      </c>
      <c r="B21605">
        <v>2018</v>
      </c>
      <c r="C21605">
        <v>26</v>
      </c>
      <c r="D21605">
        <v>18</v>
      </c>
      <c r="E21605">
        <v>2307</v>
      </c>
    </row>
    <row r="21606" spans="1:5">
      <c r="A21606" t="s">
        <v>61</v>
      </c>
      <c r="B21606">
        <v>2018</v>
      </c>
      <c r="C21606">
        <v>26</v>
      </c>
      <c r="D21606">
        <v>14</v>
      </c>
      <c r="E21606">
        <v>3119</v>
      </c>
    </row>
    <row r="21607" spans="1:5">
      <c r="A21607" t="s">
        <v>64</v>
      </c>
      <c r="B21607">
        <v>2018</v>
      </c>
      <c r="C21607">
        <v>26</v>
      </c>
      <c r="D21607">
        <v>4</v>
      </c>
      <c r="E21607">
        <v>1925</v>
      </c>
    </row>
    <row r="21608" spans="1:5">
      <c r="A21608" t="s">
        <v>63</v>
      </c>
      <c r="B21608">
        <v>2018</v>
      </c>
      <c r="C21608">
        <v>26</v>
      </c>
      <c r="D21608">
        <v>2</v>
      </c>
      <c r="E21608">
        <v>614</v>
      </c>
    </row>
    <row r="21609" spans="1:5">
      <c r="A21609" t="s">
        <v>62</v>
      </c>
      <c r="B21609">
        <v>2018</v>
      </c>
      <c r="C21609">
        <v>26</v>
      </c>
      <c r="D21609">
        <v>69</v>
      </c>
      <c r="E21609">
        <v>96557</v>
      </c>
    </row>
    <row r="21610" spans="1:5">
      <c r="A21610" t="s">
        <v>6</v>
      </c>
      <c r="B21610">
        <v>2018</v>
      </c>
      <c r="C21610">
        <v>27</v>
      </c>
      <c r="D21610">
        <v>78</v>
      </c>
      <c r="E21610">
        <v>34370</v>
      </c>
    </row>
    <row r="21611" spans="1:5">
      <c r="A21611" t="s">
        <v>12</v>
      </c>
      <c r="B21611">
        <v>2018</v>
      </c>
      <c r="C21611">
        <v>27</v>
      </c>
      <c r="D21611">
        <v>15</v>
      </c>
      <c r="E21611">
        <v>4708</v>
      </c>
    </row>
    <row r="21612" spans="1:5">
      <c r="A21612" t="s">
        <v>13</v>
      </c>
      <c r="B21612">
        <v>2018</v>
      </c>
      <c r="C21612">
        <v>27</v>
      </c>
      <c r="D21612">
        <v>37</v>
      </c>
      <c r="E21612">
        <v>10130</v>
      </c>
    </row>
    <row r="21613" spans="1:5">
      <c r="A21613" t="s">
        <v>14</v>
      </c>
      <c r="B21613">
        <v>2018</v>
      </c>
      <c r="C21613">
        <v>27</v>
      </c>
      <c r="D21613">
        <v>7</v>
      </c>
      <c r="E21613">
        <v>1581</v>
      </c>
    </row>
    <row r="21614" spans="1:5">
      <c r="A21614" t="s">
        <v>15</v>
      </c>
      <c r="B21614">
        <v>2018</v>
      </c>
      <c r="C21614">
        <v>27</v>
      </c>
      <c r="D21614">
        <v>89</v>
      </c>
      <c r="E21614">
        <v>34706</v>
      </c>
    </row>
    <row r="21615" spans="1:5">
      <c r="A21615" t="s">
        <v>16</v>
      </c>
      <c r="B21615">
        <v>2018</v>
      </c>
      <c r="C21615">
        <v>27</v>
      </c>
      <c r="D21615">
        <v>41</v>
      </c>
      <c r="E21615">
        <v>17721</v>
      </c>
    </row>
    <row r="21616" spans="1:5">
      <c r="A21616" t="s">
        <v>17</v>
      </c>
      <c r="B21616">
        <v>2018</v>
      </c>
      <c r="C21616">
        <v>27</v>
      </c>
      <c r="D21616">
        <v>4</v>
      </c>
      <c r="E21616">
        <v>381</v>
      </c>
    </row>
    <row r="21617" spans="1:5">
      <c r="A21617" t="s">
        <v>18</v>
      </c>
      <c r="B21617">
        <v>2018</v>
      </c>
      <c r="C21617">
        <v>27</v>
      </c>
      <c r="D21617">
        <v>10</v>
      </c>
      <c r="E21617">
        <v>1697</v>
      </c>
    </row>
    <row r="21618" spans="1:5">
      <c r="A21618" t="s">
        <v>19</v>
      </c>
      <c r="B21618">
        <v>2018</v>
      </c>
      <c r="C21618">
        <v>27</v>
      </c>
      <c r="D21618">
        <v>5</v>
      </c>
      <c r="E21618">
        <v>10832</v>
      </c>
    </row>
    <row r="21619" spans="1:5">
      <c r="A21619" t="s">
        <v>20</v>
      </c>
      <c r="B21619">
        <v>2018</v>
      </c>
      <c r="C21619">
        <v>27</v>
      </c>
      <c r="D21619">
        <v>0</v>
      </c>
      <c r="E21619">
        <v>0</v>
      </c>
    </row>
    <row r="21620" spans="1:5">
      <c r="A21620" t="s">
        <v>21</v>
      </c>
      <c r="B21620">
        <v>2018</v>
      </c>
      <c r="C21620">
        <v>27</v>
      </c>
      <c r="D21620">
        <v>44</v>
      </c>
      <c r="E21620">
        <v>38903</v>
      </c>
    </row>
    <row r="21621" spans="1:5">
      <c r="A21621" t="s">
        <v>22</v>
      </c>
      <c r="B21621">
        <v>2018</v>
      </c>
      <c r="C21621">
        <v>27</v>
      </c>
      <c r="D21621">
        <v>14</v>
      </c>
      <c r="E21621">
        <v>825</v>
      </c>
    </row>
    <row r="21622" spans="1:5">
      <c r="A21622" t="s">
        <v>23</v>
      </c>
      <c r="B21622">
        <v>2018</v>
      </c>
      <c r="C21622">
        <v>27</v>
      </c>
      <c r="D21622">
        <v>2</v>
      </c>
      <c r="E21622">
        <v>489</v>
      </c>
    </row>
    <row r="21623" spans="1:5">
      <c r="A21623" t="s">
        <v>24</v>
      </c>
      <c r="B21623">
        <v>2018</v>
      </c>
      <c r="C21623">
        <v>27</v>
      </c>
      <c r="D21623">
        <v>61</v>
      </c>
      <c r="E21623">
        <v>32637</v>
      </c>
    </row>
    <row r="21624" spans="1:5">
      <c r="A21624" t="s">
        <v>25</v>
      </c>
      <c r="B21624">
        <v>2018</v>
      </c>
      <c r="C21624">
        <v>27</v>
      </c>
      <c r="D21624">
        <v>16</v>
      </c>
      <c r="E21624">
        <v>1867</v>
      </c>
    </row>
    <row r="21625" spans="1:5">
      <c r="A21625" t="s">
        <v>26</v>
      </c>
      <c r="B21625">
        <v>2018</v>
      </c>
      <c r="C21625">
        <v>27</v>
      </c>
      <c r="D21625">
        <v>6</v>
      </c>
      <c r="E21625">
        <v>766</v>
      </c>
    </row>
    <row r="21626" spans="1:5">
      <c r="A21626" t="s">
        <v>27</v>
      </c>
      <c r="B21626">
        <v>2018</v>
      </c>
      <c r="C21626">
        <v>27</v>
      </c>
      <c r="D21626">
        <v>9</v>
      </c>
      <c r="E21626">
        <v>1360</v>
      </c>
    </row>
    <row r="21627" spans="1:5">
      <c r="A21627" t="s">
        <v>28</v>
      </c>
      <c r="B21627">
        <v>2018</v>
      </c>
      <c r="C21627">
        <v>27</v>
      </c>
      <c r="D21627">
        <v>10</v>
      </c>
      <c r="E21627">
        <v>5786</v>
      </c>
    </row>
    <row r="21628" spans="1:5">
      <c r="A21628" t="s">
        <v>29</v>
      </c>
      <c r="B21628">
        <v>2018</v>
      </c>
      <c r="C21628">
        <v>27</v>
      </c>
      <c r="D21628">
        <v>90</v>
      </c>
      <c r="E21628">
        <v>46536</v>
      </c>
    </row>
    <row r="21629" spans="1:5">
      <c r="A21629" t="s">
        <v>30</v>
      </c>
      <c r="B21629">
        <v>2018</v>
      </c>
      <c r="C21629">
        <v>27</v>
      </c>
      <c r="D21629">
        <v>19</v>
      </c>
      <c r="E21629">
        <v>3450</v>
      </c>
    </row>
    <row r="21630" spans="1:5">
      <c r="A21630" t="s">
        <v>31</v>
      </c>
      <c r="B21630">
        <v>2018</v>
      </c>
      <c r="C21630">
        <v>27</v>
      </c>
      <c r="D21630">
        <v>17</v>
      </c>
      <c r="E21630">
        <v>4216</v>
      </c>
    </row>
    <row r="21631" spans="1:5">
      <c r="A21631" t="s">
        <v>32</v>
      </c>
      <c r="B21631">
        <v>2018</v>
      </c>
      <c r="C21631">
        <v>27</v>
      </c>
      <c r="D21631">
        <v>29</v>
      </c>
      <c r="E21631">
        <v>22604</v>
      </c>
    </row>
    <row r="21632" spans="1:5">
      <c r="A21632" t="s">
        <v>33</v>
      </c>
      <c r="B21632">
        <v>2018</v>
      </c>
      <c r="C21632">
        <v>27</v>
      </c>
      <c r="D21632">
        <v>67</v>
      </c>
      <c r="E21632">
        <v>14529</v>
      </c>
    </row>
    <row r="21633" spans="1:5">
      <c r="A21633" t="s">
        <v>34</v>
      </c>
      <c r="B21633">
        <v>2018</v>
      </c>
      <c r="C21633">
        <v>27</v>
      </c>
      <c r="D21633">
        <v>15</v>
      </c>
      <c r="E21633">
        <v>4063</v>
      </c>
    </row>
    <row r="21634" spans="1:5">
      <c r="A21634" t="s">
        <v>35</v>
      </c>
      <c r="B21634">
        <v>2018</v>
      </c>
      <c r="C21634">
        <v>27</v>
      </c>
      <c r="D21634">
        <v>43</v>
      </c>
      <c r="E21634">
        <v>14243</v>
      </c>
    </row>
    <row r="21635" spans="1:5">
      <c r="A21635" t="s">
        <v>36</v>
      </c>
      <c r="B21635">
        <v>2018</v>
      </c>
      <c r="C21635">
        <v>27</v>
      </c>
      <c r="D21635">
        <v>16</v>
      </c>
      <c r="E21635">
        <v>1891</v>
      </c>
    </row>
    <row r="21636" spans="1:5">
      <c r="A21636" t="s">
        <v>37</v>
      </c>
      <c r="B21636">
        <v>2018</v>
      </c>
      <c r="C21636">
        <v>27</v>
      </c>
      <c r="D21636">
        <v>3</v>
      </c>
      <c r="E21636">
        <v>439</v>
      </c>
    </row>
    <row r="21637" spans="1:5">
      <c r="A21637" t="s">
        <v>38</v>
      </c>
      <c r="B21637">
        <v>2018</v>
      </c>
      <c r="C21637">
        <v>27</v>
      </c>
      <c r="D21637">
        <v>40</v>
      </c>
      <c r="E21637">
        <v>6885</v>
      </c>
    </row>
    <row r="21638" spans="1:5">
      <c r="A21638" t="s">
        <v>39</v>
      </c>
      <c r="B21638">
        <v>2018</v>
      </c>
      <c r="C21638">
        <v>27</v>
      </c>
      <c r="D21638">
        <v>31</v>
      </c>
      <c r="E21638">
        <v>13249</v>
      </c>
    </row>
    <row r="21639" spans="1:5">
      <c r="A21639" t="s">
        <v>40</v>
      </c>
      <c r="B21639">
        <v>2018</v>
      </c>
      <c r="C21639">
        <v>27</v>
      </c>
      <c r="D21639">
        <v>12</v>
      </c>
      <c r="E21639">
        <v>1018</v>
      </c>
    </row>
    <row r="21640" spans="1:5">
      <c r="A21640" t="s">
        <v>41</v>
      </c>
      <c r="B21640">
        <v>2018</v>
      </c>
      <c r="C21640">
        <v>27</v>
      </c>
      <c r="D21640">
        <v>37</v>
      </c>
      <c r="E21640">
        <v>25035</v>
      </c>
    </row>
    <row r="21641" spans="1:5">
      <c r="A21641" t="s">
        <v>42</v>
      </c>
      <c r="B21641">
        <v>2018</v>
      </c>
      <c r="C21641">
        <v>27</v>
      </c>
      <c r="D21641">
        <v>30</v>
      </c>
      <c r="E21641">
        <v>12675</v>
      </c>
    </row>
    <row r="21642" spans="1:5">
      <c r="A21642" t="s">
        <v>43</v>
      </c>
      <c r="B21642">
        <v>2018</v>
      </c>
      <c r="C21642">
        <v>27</v>
      </c>
      <c r="D21642">
        <v>35</v>
      </c>
      <c r="E21642">
        <v>5681</v>
      </c>
    </row>
    <row r="21643" spans="1:5">
      <c r="A21643" t="s">
        <v>44</v>
      </c>
      <c r="B21643">
        <v>2018</v>
      </c>
      <c r="C21643">
        <v>27</v>
      </c>
      <c r="D21643">
        <v>21</v>
      </c>
      <c r="E21643">
        <v>4455</v>
      </c>
    </row>
    <row r="21644" spans="1:5">
      <c r="A21644" t="s">
        <v>45</v>
      </c>
      <c r="B21644">
        <v>2018</v>
      </c>
      <c r="C21644">
        <v>27</v>
      </c>
      <c r="D21644">
        <v>4</v>
      </c>
      <c r="E21644">
        <v>746</v>
      </c>
    </row>
    <row r="21645" spans="1:5">
      <c r="A21645" t="s">
        <v>46</v>
      </c>
      <c r="B21645">
        <v>2018</v>
      </c>
      <c r="C21645">
        <v>27</v>
      </c>
      <c r="D21645">
        <v>28</v>
      </c>
      <c r="E21645">
        <v>7734</v>
      </c>
    </row>
    <row r="21646" spans="1:5">
      <c r="A21646" t="s">
        <v>47</v>
      </c>
      <c r="B21646">
        <v>2018</v>
      </c>
      <c r="C21646">
        <v>27</v>
      </c>
      <c r="D21646">
        <v>12</v>
      </c>
      <c r="E21646">
        <v>2596</v>
      </c>
    </row>
    <row r="21647" spans="1:5">
      <c r="A21647" t="s">
        <v>48</v>
      </c>
      <c r="B21647">
        <v>2018</v>
      </c>
      <c r="C21647">
        <v>27</v>
      </c>
      <c r="D21647">
        <v>72</v>
      </c>
      <c r="E21647">
        <v>33508</v>
      </c>
    </row>
    <row r="21648" spans="1:5">
      <c r="A21648" t="s">
        <v>49</v>
      </c>
      <c r="B21648">
        <v>2018</v>
      </c>
      <c r="C21648">
        <v>27</v>
      </c>
      <c r="D21648">
        <v>135</v>
      </c>
      <c r="E21648">
        <v>47712</v>
      </c>
    </row>
    <row r="21649" spans="1:5">
      <c r="A21649" t="s">
        <v>50</v>
      </c>
      <c r="B21649">
        <v>2018</v>
      </c>
      <c r="C21649">
        <v>27</v>
      </c>
      <c r="D21649">
        <v>23</v>
      </c>
      <c r="E21649">
        <v>3152</v>
      </c>
    </row>
    <row r="21650" spans="1:5">
      <c r="A21650" t="s">
        <v>51</v>
      </c>
      <c r="B21650">
        <v>2018</v>
      </c>
      <c r="C21650">
        <v>27</v>
      </c>
      <c r="D21650">
        <v>10</v>
      </c>
      <c r="E21650">
        <v>3180</v>
      </c>
    </row>
    <row r="21651" spans="1:5">
      <c r="A21651" t="s">
        <v>52</v>
      </c>
      <c r="B21651">
        <v>2018</v>
      </c>
      <c r="C21651">
        <v>27</v>
      </c>
      <c r="D21651">
        <v>23</v>
      </c>
      <c r="E21651">
        <v>4836</v>
      </c>
    </row>
    <row r="21652" spans="1:5">
      <c r="A21652" t="s">
        <v>53</v>
      </c>
      <c r="B21652">
        <v>2018</v>
      </c>
      <c r="C21652">
        <v>27</v>
      </c>
      <c r="D21652">
        <v>49</v>
      </c>
      <c r="E21652">
        <v>4677</v>
      </c>
    </row>
    <row r="21653" spans="1:5">
      <c r="A21653" t="s">
        <v>54</v>
      </c>
      <c r="B21653">
        <v>2018</v>
      </c>
      <c r="C21653">
        <v>27</v>
      </c>
      <c r="D21653">
        <v>90</v>
      </c>
      <c r="E21653">
        <v>16578</v>
      </c>
    </row>
    <row r="21654" spans="1:5">
      <c r="A21654" t="s">
        <v>55</v>
      </c>
      <c r="B21654">
        <v>2018</v>
      </c>
      <c r="C21654">
        <v>27</v>
      </c>
      <c r="D21654">
        <v>46</v>
      </c>
      <c r="E21654">
        <v>50804</v>
      </c>
    </row>
    <row r="21655" spans="1:5">
      <c r="A21655" t="s">
        <v>56</v>
      </c>
      <c r="B21655">
        <v>2018</v>
      </c>
      <c r="C21655">
        <v>27</v>
      </c>
      <c r="D21655">
        <v>5</v>
      </c>
      <c r="E21655">
        <v>1090</v>
      </c>
    </row>
    <row r="21656" spans="1:5">
      <c r="A21656" t="s">
        <v>57</v>
      </c>
      <c r="B21656">
        <v>2018</v>
      </c>
      <c r="C21656">
        <v>27</v>
      </c>
      <c r="D21656">
        <v>113</v>
      </c>
      <c r="E21656">
        <v>84409</v>
      </c>
    </row>
    <row r="21657" spans="1:5">
      <c r="A21657" t="s">
        <v>58</v>
      </c>
      <c r="B21657">
        <v>2018</v>
      </c>
      <c r="C21657">
        <v>27</v>
      </c>
      <c r="D21657">
        <v>36</v>
      </c>
      <c r="E21657">
        <v>3870</v>
      </c>
    </row>
    <row r="21658" spans="1:5">
      <c r="A21658" t="s">
        <v>59</v>
      </c>
      <c r="B21658">
        <v>2018</v>
      </c>
      <c r="C21658">
        <v>27</v>
      </c>
      <c r="D21658">
        <v>24</v>
      </c>
      <c r="E21658">
        <v>5417</v>
      </c>
    </row>
    <row r="21659" spans="1:5">
      <c r="A21659" t="s">
        <v>60</v>
      </c>
      <c r="B21659">
        <v>2018</v>
      </c>
      <c r="C21659">
        <v>27</v>
      </c>
      <c r="D21659">
        <v>18</v>
      </c>
      <c r="E21659">
        <v>1891</v>
      </c>
    </row>
    <row r="21660" spans="1:5">
      <c r="A21660" t="s">
        <v>61</v>
      </c>
      <c r="B21660">
        <v>2018</v>
      </c>
      <c r="C21660">
        <v>27</v>
      </c>
      <c r="D21660">
        <v>14</v>
      </c>
      <c r="E21660">
        <v>2746</v>
      </c>
    </row>
    <row r="21661" spans="1:5">
      <c r="A21661" t="s">
        <v>64</v>
      </c>
      <c r="B21661">
        <v>2018</v>
      </c>
      <c r="C21661">
        <v>27</v>
      </c>
      <c r="D21661">
        <v>4</v>
      </c>
      <c r="E21661">
        <v>1892</v>
      </c>
    </row>
    <row r="21662" spans="1:5">
      <c r="A21662" t="s">
        <v>63</v>
      </c>
      <c r="B21662">
        <v>2018</v>
      </c>
      <c r="C21662">
        <v>27</v>
      </c>
      <c r="D21662">
        <v>2</v>
      </c>
      <c r="E21662">
        <v>591</v>
      </c>
    </row>
    <row r="21663" spans="1:5">
      <c r="A21663" t="s">
        <v>62</v>
      </c>
      <c r="B21663">
        <v>2018</v>
      </c>
      <c r="C21663">
        <v>27</v>
      </c>
      <c r="D21663">
        <v>66</v>
      </c>
      <c r="E21663">
        <v>92648</v>
      </c>
    </row>
    <row r="21664" spans="1:5">
      <c r="A21664" t="s">
        <v>6</v>
      </c>
      <c r="B21664">
        <v>2018</v>
      </c>
      <c r="C21664">
        <v>28</v>
      </c>
      <c r="D21664">
        <v>80</v>
      </c>
      <c r="E21664">
        <v>37532</v>
      </c>
    </row>
    <row r="21665" spans="1:5">
      <c r="A21665" t="s">
        <v>12</v>
      </c>
      <c r="B21665">
        <v>2018</v>
      </c>
      <c r="C21665">
        <v>28</v>
      </c>
      <c r="D21665">
        <v>15</v>
      </c>
      <c r="E21665">
        <v>4373</v>
      </c>
    </row>
    <row r="21666" spans="1:5">
      <c r="A21666" t="s">
        <v>13</v>
      </c>
      <c r="B21666">
        <v>2018</v>
      </c>
      <c r="C21666">
        <v>28</v>
      </c>
      <c r="D21666">
        <v>43</v>
      </c>
      <c r="E21666">
        <v>14744</v>
      </c>
    </row>
    <row r="21667" spans="1:5">
      <c r="A21667" t="s">
        <v>14</v>
      </c>
      <c r="B21667">
        <v>2018</v>
      </c>
      <c r="C21667">
        <v>28</v>
      </c>
      <c r="D21667">
        <v>7</v>
      </c>
      <c r="E21667">
        <v>1887</v>
      </c>
    </row>
    <row r="21668" spans="1:5">
      <c r="A21668" t="s">
        <v>15</v>
      </c>
      <c r="B21668">
        <v>2018</v>
      </c>
      <c r="C21668">
        <v>28</v>
      </c>
      <c r="D21668">
        <v>92</v>
      </c>
      <c r="E21668">
        <v>40418</v>
      </c>
    </row>
    <row r="21669" spans="1:5">
      <c r="A21669" t="s">
        <v>16</v>
      </c>
      <c r="B21669">
        <v>2018</v>
      </c>
      <c r="C21669">
        <v>28</v>
      </c>
      <c r="D21669">
        <v>41</v>
      </c>
      <c r="E21669">
        <v>21692</v>
      </c>
    </row>
    <row r="21670" spans="1:5">
      <c r="A21670" t="s">
        <v>17</v>
      </c>
      <c r="B21670">
        <v>2018</v>
      </c>
      <c r="C21670">
        <v>28</v>
      </c>
      <c r="D21670">
        <v>4</v>
      </c>
      <c r="E21670">
        <v>606</v>
      </c>
    </row>
    <row r="21671" spans="1:5">
      <c r="A21671" t="s">
        <v>18</v>
      </c>
      <c r="B21671">
        <v>2018</v>
      </c>
      <c r="C21671">
        <v>28</v>
      </c>
      <c r="D21671">
        <v>10</v>
      </c>
      <c r="E21671">
        <v>2395</v>
      </c>
    </row>
    <row r="21672" spans="1:5">
      <c r="A21672" t="s">
        <v>19</v>
      </c>
      <c r="B21672">
        <v>2018</v>
      </c>
      <c r="C21672">
        <v>28</v>
      </c>
      <c r="D21672">
        <v>5</v>
      </c>
      <c r="E21672">
        <v>13465</v>
      </c>
    </row>
    <row r="21673" spans="1:5">
      <c r="A21673" t="s">
        <v>20</v>
      </c>
      <c r="B21673">
        <v>2018</v>
      </c>
      <c r="C21673">
        <v>28</v>
      </c>
      <c r="D21673">
        <v>0</v>
      </c>
      <c r="E21673">
        <v>0</v>
      </c>
    </row>
    <row r="21674" spans="1:5">
      <c r="A21674" t="s">
        <v>21</v>
      </c>
      <c r="B21674">
        <v>2018</v>
      </c>
      <c r="C21674">
        <v>28</v>
      </c>
      <c r="D21674">
        <v>43</v>
      </c>
      <c r="E21674">
        <v>41557</v>
      </c>
    </row>
    <row r="21675" spans="1:5">
      <c r="A21675" t="s">
        <v>22</v>
      </c>
      <c r="B21675">
        <v>2018</v>
      </c>
      <c r="C21675">
        <v>28</v>
      </c>
      <c r="D21675">
        <v>14</v>
      </c>
      <c r="E21675">
        <v>964</v>
      </c>
    </row>
    <row r="21676" spans="1:5">
      <c r="A21676" t="s">
        <v>23</v>
      </c>
      <c r="B21676">
        <v>2018</v>
      </c>
      <c r="C21676">
        <v>28</v>
      </c>
      <c r="D21676">
        <v>2</v>
      </c>
      <c r="E21676">
        <v>529</v>
      </c>
    </row>
    <row r="21677" spans="1:5">
      <c r="A21677" t="s">
        <v>24</v>
      </c>
      <c r="B21677">
        <v>2018</v>
      </c>
      <c r="C21677">
        <v>28</v>
      </c>
      <c r="D21677">
        <v>61</v>
      </c>
      <c r="E21677">
        <v>37900</v>
      </c>
    </row>
    <row r="21678" spans="1:5">
      <c r="A21678" t="s">
        <v>25</v>
      </c>
      <c r="B21678">
        <v>2018</v>
      </c>
      <c r="C21678">
        <v>28</v>
      </c>
      <c r="D21678">
        <v>16</v>
      </c>
      <c r="E21678">
        <v>2433</v>
      </c>
    </row>
    <row r="21679" spans="1:5">
      <c r="A21679" t="s">
        <v>26</v>
      </c>
      <c r="B21679">
        <v>2018</v>
      </c>
      <c r="C21679">
        <v>28</v>
      </c>
      <c r="D21679">
        <v>7</v>
      </c>
      <c r="E21679">
        <v>1151</v>
      </c>
    </row>
    <row r="21680" spans="1:5">
      <c r="A21680" t="s">
        <v>27</v>
      </c>
      <c r="B21680">
        <v>2018</v>
      </c>
      <c r="C21680">
        <v>28</v>
      </c>
      <c r="D21680">
        <v>9</v>
      </c>
      <c r="E21680">
        <v>1602</v>
      </c>
    </row>
    <row r="21681" spans="1:5">
      <c r="A21681" t="s">
        <v>28</v>
      </c>
      <c r="B21681">
        <v>2018</v>
      </c>
      <c r="C21681">
        <v>28</v>
      </c>
      <c r="D21681">
        <v>9</v>
      </c>
      <c r="E21681">
        <v>6088</v>
      </c>
    </row>
    <row r="21682" spans="1:5">
      <c r="A21682" t="s">
        <v>29</v>
      </c>
      <c r="B21682">
        <v>2018</v>
      </c>
      <c r="C21682">
        <v>28</v>
      </c>
      <c r="D21682">
        <v>89</v>
      </c>
      <c r="E21682">
        <v>47713</v>
      </c>
    </row>
    <row r="21683" spans="1:5">
      <c r="A21683" t="s">
        <v>30</v>
      </c>
      <c r="B21683">
        <v>2018</v>
      </c>
      <c r="C21683">
        <v>28</v>
      </c>
      <c r="D21683">
        <v>19</v>
      </c>
      <c r="E21683">
        <v>4229</v>
      </c>
    </row>
    <row r="21684" spans="1:5">
      <c r="A21684" t="s">
        <v>31</v>
      </c>
      <c r="B21684">
        <v>2018</v>
      </c>
      <c r="C21684">
        <v>28</v>
      </c>
      <c r="D21684">
        <v>16</v>
      </c>
      <c r="E21684">
        <v>5232</v>
      </c>
    </row>
    <row r="21685" spans="1:5">
      <c r="A21685" t="s">
        <v>32</v>
      </c>
      <c r="B21685">
        <v>2018</v>
      </c>
      <c r="C21685">
        <v>28</v>
      </c>
      <c r="D21685">
        <v>30</v>
      </c>
      <c r="E21685">
        <v>30018</v>
      </c>
    </row>
    <row r="21686" spans="1:5">
      <c r="A21686" t="s">
        <v>33</v>
      </c>
      <c r="B21686">
        <v>2018</v>
      </c>
      <c r="C21686">
        <v>28</v>
      </c>
      <c r="D21686">
        <v>62</v>
      </c>
      <c r="E21686">
        <v>14529</v>
      </c>
    </row>
    <row r="21687" spans="1:5">
      <c r="A21687" t="s">
        <v>34</v>
      </c>
      <c r="B21687">
        <v>2018</v>
      </c>
      <c r="C21687">
        <v>28</v>
      </c>
      <c r="D21687">
        <v>15</v>
      </c>
      <c r="E21687">
        <v>5316</v>
      </c>
    </row>
    <row r="21688" spans="1:5">
      <c r="A21688" t="s">
        <v>35</v>
      </c>
      <c r="B21688">
        <v>2018</v>
      </c>
      <c r="C21688">
        <v>28</v>
      </c>
      <c r="D21688">
        <v>44</v>
      </c>
      <c r="E21688">
        <v>16655</v>
      </c>
    </row>
    <row r="21689" spans="1:5">
      <c r="A21689" t="s">
        <v>36</v>
      </c>
      <c r="B21689">
        <v>2018</v>
      </c>
      <c r="C21689">
        <v>28</v>
      </c>
      <c r="D21689">
        <v>15</v>
      </c>
      <c r="E21689">
        <v>2079</v>
      </c>
    </row>
    <row r="21690" spans="1:5">
      <c r="A21690" t="s">
        <v>37</v>
      </c>
      <c r="B21690">
        <v>2018</v>
      </c>
      <c r="C21690">
        <v>28</v>
      </c>
      <c r="D21690">
        <v>4</v>
      </c>
      <c r="E21690">
        <v>1974</v>
      </c>
    </row>
    <row r="21691" spans="1:5">
      <c r="A21691" t="s">
        <v>38</v>
      </c>
      <c r="B21691">
        <v>2018</v>
      </c>
      <c r="C21691">
        <v>28</v>
      </c>
      <c r="D21691">
        <v>40</v>
      </c>
      <c r="E21691">
        <v>5895</v>
      </c>
    </row>
    <row r="21692" spans="1:5">
      <c r="A21692" t="s">
        <v>39</v>
      </c>
      <c r="B21692">
        <v>2018</v>
      </c>
      <c r="C21692">
        <v>28</v>
      </c>
      <c r="D21692">
        <v>30</v>
      </c>
      <c r="E21692">
        <v>14684</v>
      </c>
    </row>
    <row r="21693" spans="1:5">
      <c r="A21693" t="s">
        <v>40</v>
      </c>
      <c r="B21693">
        <v>2018</v>
      </c>
      <c r="C21693">
        <v>28</v>
      </c>
      <c r="D21693">
        <v>12</v>
      </c>
      <c r="E21693">
        <v>1346</v>
      </c>
    </row>
    <row r="21694" spans="1:5">
      <c r="A21694" t="s">
        <v>41</v>
      </c>
      <c r="B21694">
        <v>2018</v>
      </c>
      <c r="C21694">
        <v>28</v>
      </c>
      <c r="D21694">
        <v>38</v>
      </c>
      <c r="E21694">
        <v>25578</v>
      </c>
    </row>
    <row r="21695" spans="1:5">
      <c r="A21695" t="s">
        <v>42</v>
      </c>
      <c r="B21695">
        <v>2018</v>
      </c>
      <c r="C21695">
        <v>28</v>
      </c>
      <c r="D21695">
        <v>31</v>
      </c>
      <c r="E21695">
        <v>13117</v>
      </c>
    </row>
    <row r="21696" spans="1:5">
      <c r="A21696" t="s">
        <v>43</v>
      </c>
      <c r="B21696">
        <v>2018</v>
      </c>
      <c r="C21696">
        <v>28</v>
      </c>
      <c r="D21696">
        <v>36</v>
      </c>
      <c r="E21696">
        <v>7055</v>
      </c>
    </row>
    <row r="21697" spans="1:5">
      <c r="A21697" t="s">
        <v>44</v>
      </c>
      <c r="B21697">
        <v>2018</v>
      </c>
      <c r="C21697">
        <v>28</v>
      </c>
      <c r="D21697">
        <v>20</v>
      </c>
      <c r="E21697">
        <v>5737</v>
      </c>
    </row>
    <row r="21698" spans="1:5">
      <c r="A21698" t="s">
        <v>45</v>
      </c>
      <c r="B21698">
        <v>2018</v>
      </c>
      <c r="C21698">
        <v>28</v>
      </c>
      <c r="D21698">
        <v>4</v>
      </c>
      <c r="E21698">
        <v>764</v>
      </c>
    </row>
    <row r="21699" spans="1:5">
      <c r="A21699" t="s">
        <v>46</v>
      </c>
      <c r="B21699">
        <v>2018</v>
      </c>
      <c r="C21699">
        <v>28</v>
      </c>
      <c r="D21699">
        <v>27</v>
      </c>
      <c r="E21699">
        <v>9679</v>
      </c>
    </row>
    <row r="21700" spans="1:5">
      <c r="A21700" t="s">
        <v>47</v>
      </c>
      <c r="B21700">
        <v>2018</v>
      </c>
      <c r="C21700">
        <v>28</v>
      </c>
      <c r="D21700">
        <v>14</v>
      </c>
      <c r="E21700">
        <v>5334</v>
      </c>
    </row>
    <row r="21701" spans="1:5">
      <c r="A21701" t="s">
        <v>48</v>
      </c>
      <c r="B21701">
        <v>2018</v>
      </c>
      <c r="C21701">
        <v>28</v>
      </c>
      <c r="D21701">
        <v>73</v>
      </c>
      <c r="E21701">
        <v>34693</v>
      </c>
    </row>
    <row r="21702" spans="1:5">
      <c r="A21702" t="s">
        <v>49</v>
      </c>
      <c r="B21702">
        <v>2018</v>
      </c>
      <c r="C21702">
        <v>28</v>
      </c>
      <c r="D21702">
        <v>134</v>
      </c>
      <c r="E21702">
        <v>52085</v>
      </c>
    </row>
    <row r="21703" spans="1:5">
      <c r="A21703" t="s">
        <v>50</v>
      </c>
      <c r="B21703">
        <v>2018</v>
      </c>
      <c r="C21703">
        <v>28</v>
      </c>
      <c r="D21703">
        <v>23</v>
      </c>
      <c r="E21703">
        <v>3892</v>
      </c>
    </row>
    <row r="21704" spans="1:5">
      <c r="A21704" t="s">
        <v>51</v>
      </c>
      <c r="B21704">
        <v>2018</v>
      </c>
      <c r="C21704">
        <v>28</v>
      </c>
      <c r="D21704">
        <v>10</v>
      </c>
      <c r="E21704">
        <v>3755</v>
      </c>
    </row>
    <row r="21705" spans="1:5">
      <c r="A21705" t="s">
        <v>52</v>
      </c>
      <c r="B21705">
        <v>2018</v>
      </c>
      <c r="C21705">
        <v>28</v>
      </c>
      <c r="D21705">
        <v>23</v>
      </c>
      <c r="E21705">
        <v>6188</v>
      </c>
    </row>
    <row r="21706" spans="1:5">
      <c r="A21706" t="s">
        <v>53</v>
      </c>
      <c r="B21706">
        <v>2018</v>
      </c>
      <c r="C21706">
        <v>28</v>
      </c>
      <c r="D21706">
        <v>46</v>
      </c>
      <c r="E21706">
        <v>5140</v>
      </c>
    </row>
    <row r="21707" spans="1:5">
      <c r="A21707" t="s">
        <v>54</v>
      </c>
      <c r="B21707">
        <v>2018</v>
      </c>
      <c r="C21707">
        <v>28</v>
      </c>
      <c r="D21707">
        <v>91</v>
      </c>
      <c r="E21707">
        <v>18954</v>
      </c>
    </row>
    <row r="21708" spans="1:5">
      <c r="A21708" t="s">
        <v>55</v>
      </c>
      <c r="B21708">
        <v>2018</v>
      </c>
      <c r="C21708">
        <v>28</v>
      </c>
      <c r="D21708">
        <v>46</v>
      </c>
      <c r="E21708">
        <v>62248</v>
      </c>
    </row>
    <row r="21709" spans="1:5">
      <c r="A21709" t="s">
        <v>56</v>
      </c>
      <c r="B21709">
        <v>2018</v>
      </c>
      <c r="C21709">
        <v>28</v>
      </c>
      <c r="D21709">
        <v>5</v>
      </c>
      <c r="E21709">
        <v>1127</v>
      </c>
    </row>
    <row r="21710" spans="1:5">
      <c r="A21710" t="s">
        <v>57</v>
      </c>
      <c r="B21710">
        <v>2018</v>
      </c>
      <c r="C21710">
        <v>28</v>
      </c>
      <c r="D21710">
        <v>108</v>
      </c>
      <c r="E21710">
        <v>79061</v>
      </c>
    </row>
    <row r="21711" spans="1:5">
      <c r="A21711" t="s">
        <v>58</v>
      </c>
      <c r="B21711">
        <v>2018</v>
      </c>
      <c r="C21711">
        <v>28</v>
      </c>
      <c r="D21711">
        <v>36</v>
      </c>
      <c r="E21711">
        <v>3887</v>
      </c>
    </row>
    <row r="21712" spans="1:5">
      <c r="A21712" t="s">
        <v>59</v>
      </c>
      <c r="B21712">
        <v>2018</v>
      </c>
      <c r="C21712">
        <v>28</v>
      </c>
      <c r="D21712">
        <v>26</v>
      </c>
      <c r="E21712">
        <v>6898</v>
      </c>
    </row>
    <row r="21713" spans="1:5">
      <c r="A21713" t="s">
        <v>60</v>
      </c>
      <c r="B21713">
        <v>2018</v>
      </c>
      <c r="C21713">
        <v>28</v>
      </c>
      <c r="D21713">
        <v>17</v>
      </c>
      <c r="E21713">
        <v>2351</v>
      </c>
    </row>
    <row r="21714" spans="1:5">
      <c r="A21714" t="s">
        <v>61</v>
      </c>
      <c r="B21714">
        <v>2018</v>
      </c>
      <c r="C21714">
        <v>28</v>
      </c>
      <c r="D21714">
        <v>14</v>
      </c>
      <c r="E21714">
        <v>3245</v>
      </c>
    </row>
    <row r="21715" spans="1:5">
      <c r="A21715" t="s">
        <v>64</v>
      </c>
      <c r="B21715">
        <v>2018</v>
      </c>
      <c r="C21715">
        <v>28</v>
      </c>
      <c r="D21715">
        <v>4</v>
      </c>
      <c r="E21715">
        <v>1754</v>
      </c>
    </row>
    <row r="21716" spans="1:5">
      <c r="A21716" t="s">
        <v>63</v>
      </c>
      <c r="B21716">
        <v>2018</v>
      </c>
      <c r="C21716">
        <v>28</v>
      </c>
      <c r="D21716">
        <v>2</v>
      </c>
      <c r="E21716">
        <v>667</v>
      </c>
    </row>
    <row r="21717" spans="1:5">
      <c r="A21717" t="s">
        <v>62</v>
      </c>
      <c r="B21717">
        <v>2018</v>
      </c>
      <c r="C21717">
        <v>28</v>
      </c>
      <c r="D21717">
        <v>69</v>
      </c>
      <c r="E21717">
        <v>98322</v>
      </c>
    </row>
    <row r="21718" spans="1:5">
      <c r="A21718" t="s">
        <v>6</v>
      </c>
      <c r="B21718">
        <v>2018</v>
      </c>
      <c r="C21718">
        <v>29</v>
      </c>
      <c r="D21718">
        <v>78</v>
      </c>
      <c r="E21718">
        <v>36600</v>
      </c>
    </row>
    <row r="21719" spans="1:5">
      <c r="A21719" t="s">
        <v>12</v>
      </c>
      <c r="B21719">
        <v>2018</v>
      </c>
      <c r="C21719">
        <v>29</v>
      </c>
      <c r="D21719">
        <v>15</v>
      </c>
      <c r="E21719">
        <v>4267</v>
      </c>
    </row>
    <row r="21720" spans="1:5">
      <c r="A21720" t="s">
        <v>13</v>
      </c>
      <c r="B21720">
        <v>2018</v>
      </c>
      <c r="C21720">
        <v>29</v>
      </c>
      <c r="D21720">
        <v>36</v>
      </c>
      <c r="E21720">
        <v>11702</v>
      </c>
    </row>
    <row r="21721" spans="1:5">
      <c r="A21721" t="s">
        <v>14</v>
      </c>
      <c r="B21721">
        <v>2018</v>
      </c>
      <c r="C21721">
        <v>29</v>
      </c>
      <c r="D21721">
        <v>7</v>
      </c>
      <c r="E21721">
        <v>1572</v>
      </c>
    </row>
    <row r="21722" spans="1:5">
      <c r="A21722" t="s">
        <v>15</v>
      </c>
      <c r="B21722">
        <v>2018</v>
      </c>
      <c r="C21722">
        <v>29</v>
      </c>
      <c r="D21722">
        <v>93</v>
      </c>
      <c r="E21722">
        <v>40584</v>
      </c>
    </row>
    <row r="21723" spans="1:5">
      <c r="A21723" t="s">
        <v>16</v>
      </c>
      <c r="B21723">
        <v>2018</v>
      </c>
      <c r="C21723">
        <v>29</v>
      </c>
      <c r="D21723">
        <v>41</v>
      </c>
      <c r="E21723">
        <v>22237</v>
      </c>
    </row>
    <row r="21724" spans="1:5">
      <c r="A21724" t="s">
        <v>17</v>
      </c>
      <c r="B21724">
        <v>2018</v>
      </c>
      <c r="C21724">
        <v>29</v>
      </c>
      <c r="D21724">
        <v>4</v>
      </c>
      <c r="E21724">
        <v>622</v>
      </c>
    </row>
    <row r="21725" spans="1:5">
      <c r="A21725" t="s">
        <v>18</v>
      </c>
      <c r="B21725">
        <v>2018</v>
      </c>
      <c r="C21725">
        <v>29</v>
      </c>
      <c r="D21725">
        <v>10</v>
      </c>
      <c r="E21725">
        <v>2313</v>
      </c>
    </row>
    <row r="21726" spans="1:5">
      <c r="A21726" t="s">
        <v>19</v>
      </c>
      <c r="B21726">
        <v>2018</v>
      </c>
      <c r="C21726">
        <v>29</v>
      </c>
      <c r="D21726">
        <v>4</v>
      </c>
      <c r="E21726">
        <v>13004</v>
      </c>
    </row>
    <row r="21727" spans="1:5">
      <c r="A21727" t="s">
        <v>20</v>
      </c>
      <c r="B21727">
        <v>2018</v>
      </c>
      <c r="C21727">
        <v>29</v>
      </c>
      <c r="D21727">
        <v>0</v>
      </c>
      <c r="E21727">
        <v>0</v>
      </c>
    </row>
    <row r="21728" spans="1:5">
      <c r="A21728" t="s">
        <v>21</v>
      </c>
      <c r="B21728">
        <v>2018</v>
      </c>
      <c r="C21728">
        <v>29</v>
      </c>
      <c r="D21728">
        <v>43</v>
      </c>
      <c r="E21728">
        <v>41097</v>
      </c>
    </row>
    <row r="21729" spans="1:5">
      <c r="A21729" t="s">
        <v>22</v>
      </c>
      <c r="B21729">
        <v>2018</v>
      </c>
      <c r="C21729">
        <v>29</v>
      </c>
      <c r="D21729">
        <v>14</v>
      </c>
      <c r="E21729">
        <v>950</v>
      </c>
    </row>
    <row r="21730" spans="1:5">
      <c r="A21730" t="s">
        <v>23</v>
      </c>
      <c r="B21730">
        <v>2018</v>
      </c>
      <c r="C21730">
        <v>29</v>
      </c>
      <c r="D21730">
        <v>2</v>
      </c>
      <c r="E21730">
        <v>546</v>
      </c>
    </row>
    <row r="21731" spans="1:5">
      <c r="A21731" t="s">
        <v>24</v>
      </c>
      <c r="B21731">
        <v>2018</v>
      </c>
      <c r="C21731">
        <v>29</v>
      </c>
      <c r="D21731">
        <v>60</v>
      </c>
      <c r="E21731">
        <v>37420</v>
      </c>
    </row>
    <row r="21732" spans="1:5">
      <c r="A21732" t="s">
        <v>25</v>
      </c>
      <c r="B21732">
        <v>2018</v>
      </c>
      <c r="C21732">
        <v>29</v>
      </c>
      <c r="D21732">
        <v>16</v>
      </c>
      <c r="E21732">
        <v>2269</v>
      </c>
    </row>
    <row r="21733" spans="1:5">
      <c r="A21733" t="s">
        <v>26</v>
      </c>
      <c r="B21733">
        <v>2018</v>
      </c>
      <c r="C21733">
        <v>29</v>
      </c>
      <c r="D21733">
        <v>7</v>
      </c>
      <c r="E21733">
        <v>1336</v>
      </c>
    </row>
    <row r="21734" spans="1:5">
      <c r="A21734" t="s">
        <v>27</v>
      </c>
      <c r="B21734">
        <v>2018</v>
      </c>
      <c r="C21734">
        <v>29</v>
      </c>
      <c r="D21734">
        <v>7</v>
      </c>
      <c r="E21734">
        <v>1343</v>
      </c>
    </row>
    <row r="21735" spans="1:5">
      <c r="A21735" t="s">
        <v>28</v>
      </c>
      <c r="B21735">
        <v>2018</v>
      </c>
      <c r="C21735">
        <v>29</v>
      </c>
      <c r="D21735">
        <v>10</v>
      </c>
      <c r="E21735">
        <v>6189</v>
      </c>
    </row>
    <row r="21736" spans="1:5">
      <c r="A21736" t="s">
        <v>29</v>
      </c>
      <c r="B21736">
        <v>2018</v>
      </c>
      <c r="C21736">
        <v>29</v>
      </c>
      <c r="D21736">
        <v>90</v>
      </c>
      <c r="E21736">
        <v>47848</v>
      </c>
    </row>
    <row r="21737" spans="1:5">
      <c r="A21737" t="s">
        <v>30</v>
      </c>
      <c r="B21737">
        <v>2018</v>
      </c>
      <c r="C21737">
        <v>29</v>
      </c>
      <c r="D21737">
        <v>18</v>
      </c>
      <c r="E21737">
        <v>3212</v>
      </c>
    </row>
    <row r="21738" spans="1:5">
      <c r="A21738" t="s">
        <v>31</v>
      </c>
      <c r="B21738">
        <v>2018</v>
      </c>
      <c r="C21738">
        <v>29</v>
      </c>
      <c r="D21738">
        <v>13</v>
      </c>
      <c r="E21738">
        <v>3734</v>
      </c>
    </row>
    <row r="21739" spans="1:5">
      <c r="A21739" t="s">
        <v>32</v>
      </c>
      <c r="B21739">
        <v>2018</v>
      </c>
      <c r="C21739">
        <v>29</v>
      </c>
      <c r="D21739">
        <v>29</v>
      </c>
      <c r="E21739">
        <v>29372</v>
      </c>
    </row>
    <row r="21740" spans="1:5">
      <c r="A21740" t="s">
        <v>33</v>
      </c>
      <c r="B21740">
        <v>2018</v>
      </c>
      <c r="C21740">
        <v>29</v>
      </c>
      <c r="D21740">
        <v>62</v>
      </c>
      <c r="E21740">
        <v>14967</v>
      </c>
    </row>
    <row r="21741" spans="1:5">
      <c r="A21741" t="s">
        <v>34</v>
      </c>
      <c r="B21741">
        <v>2018</v>
      </c>
      <c r="C21741">
        <v>29</v>
      </c>
      <c r="D21741">
        <v>14</v>
      </c>
      <c r="E21741">
        <v>4971</v>
      </c>
    </row>
    <row r="21742" spans="1:5">
      <c r="A21742" t="s">
        <v>35</v>
      </c>
      <c r="B21742">
        <v>2018</v>
      </c>
      <c r="C21742">
        <v>29</v>
      </c>
      <c r="D21742">
        <v>42</v>
      </c>
      <c r="E21742">
        <v>15633</v>
      </c>
    </row>
    <row r="21743" spans="1:5">
      <c r="A21743" t="s">
        <v>36</v>
      </c>
      <c r="B21743">
        <v>2018</v>
      </c>
      <c r="C21743">
        <v>29</v>
      </c>
      <c r="D21743">
        <v>14</v>
      </c>
      <c r="E21743">
        <v>1939</v>
      </c>
    </row>
    <row r="21744" spans="1:5">
      <c r="A21744" t="s">
        <v>37</v>
      </c>
      <c r="B21744">
        <v>2018</v>
      </c>
      <c r="C21744">
        <v>29</v>
      </c>
      <c r="D21744">
        <v>4</v>
      </c>
      <c r="E21744">
        <v>1950</v>
      </c>
    </row>
    <row r="21745" spans="1:5">
      <c r="A21745" t="s">
        <v>38</v>
      </c>
      <c r="B21745">
        <v>2018</v>
      </c>
      <c r="C21745">
        <v>29</v>
      </c>
      <c r="D21745">
        <v>41</v>
      </c>
      <c r="E21745">
        <v>7406</v>
      </c>
    </row>
    <row r="21746" spans="1:5">
      <c r="A21746" t="s">
        <v>39</v>
      </c>
      <c r="B21746">
        <v>2018</v>
      </c>
      <c r="C21746">
        <v>29</v>
      </c>
      <c r="D21746">
        <v>27</v>
      </c>
      <c r="E21746">
        <v>9209</v>
      </c>
    </row>
    <row r="21747" spans="1:5">
      <c r="A21747" t="s">
        <v>40</v>
      </c>
      <c r="B21747">
        <v>2018</v>
      </c>
      <c r="C21747">
        <v>29</v>
      </c>
      <c r="D21747">
        <v>12</v>
      </c>
      <c r="E21747">
        <v>1298</v>
      </c>
    </row>
    <row r="21748" spans="1:5">
      <c r="A21748" t="s">
        <v>41</v>
      </c>
      <c r="B21748">
        <v>2018</v>
      </c>
      <c r="C21748">
        <v>29</v>
      </c>
      <c r="D21748">
        <v>37</v>
      </c>
      <c r="E21748">
        <v>25074</v>
      </c>
    </row>
    <row r="21749" spans="1:5">
      <c r="A21749" t="s">
        <v>42</v>
      </c>
      <c r="B21749">
        <v>2018</v>
      </c>
      <c r="C21749">
        <v>29</v>
      </c>
      <c r="D21749">
        <v>30</v>
      </c>
      <c r="E21749">
        <v>13419</v>
      </c>
    </row>
    <row r="21750" spans="1:5">
      <c r="A21750" t="s">
        <v>43</v>
      </c>
      <c r="B21750">
        <v>2018</v>
      </c>
      <c r="C21750">
        <v>29</v>
      </c>
      <c r="D21750">
        <v>35</v>
      </c>
      <c r="E21750">
        <v>6891</v>
      </c>
    </row>
    <row r="21751" spans="1:5">
      <c r="A21751" t="s">
        <v>44</v>
      </c>
      <c r="B21751">
        <v>2018</v>
      </c>
      <c r="C21751">
        <v>29</v>
      </c>
      <c r="D21751">
        <v>18</v>
      </c>
      <c r="E21751">
        <v>5531</v>
      </c>
    </row>
    <row r="21752" spans="1:5">
      <c r="A21752" t="s">
        <v>45</v>
      </c>
      <c r="B21752">
        <v>2018</v>
      </c>
      <c r="C21752">
        <v>29</v>
      </c>
      <c r="D21752">
        <v>4</v>
      </c>
      <c r="E21752">
        <v>746</v>
      </c>
    </row>
    <row r="21753" spans="1:5">
      <c r="A21753" t="s">
        <v>46</v>
      </c>
      <c r="B21753">
        <v>2018</v>
      </c>
      <c r="C21753">
        <v>29</v>
      </c>
      <c r="D21753">
        <v>26</v>
      </c>
      <c r="E21753">
        <v>9540</v>
      </c>
    </row>
    <row r="21754" spans="1:5">
      <c r="A21754" t="s">
        <v>47</v>
      </c>
      <c r="B21754">
        <v>2018</v>
      </c>
      <c r="C21754">
        <v>29</v>
      </c>
      <c r="D21754">
        <v>12</v>
      </c>
      <c r="E21754">
        <v>2955</v>
      </c>
    </row>
    <row r="21755" spans="1:5">
      <c r="A21755" t="s">
        <v>48</v>
      </c>
      <c r="B21755">
        <v>2018</v>
      </c>
      <c r="C21755">
        <v>29</v>
      </c>
      <c r="D21755">
        <v>72</v>
      </c>
      <c r="E21755">
        <v>34674</v>
      </c>
    </row>
    <row r="21756" spans="1:5">
      <c r="A21756" t="s">
        <v>49</v>
      </c>
      <c r="B21756">
        <v>2018</v>
      </c>
      <c r="C21756">
        <v>29</v>
      </c>
      <c r="D21756">
        <v>135</v>
      </c>
      <c r="E21756">
        <v>44054</v>
      </c>
    </row>
    <row r="21757" spans="1:5">
      <c r="A21757" t="s">
        <v>50</v>
      </c>
      <c r="B21757">
        <v>2018</v>
      </c>
      <c r="C21757">
        <v>29</v>
      </c>
      <c r="D21757">
        <v>23</v>
      </c>
      <c r="E21757">
        <v>3789</v>
      </c>
    </row>
    <row r="21758" spans="1:5">
      <c r="A21758" t="s">
        <v>51</v>
      </c>
      <c r="B21758">
        <v>2018</v>
      </c>
      <c r="C21758">
        <v>29</v>
      </c>
      <c r="D21758">
        <v>9</v>
      </c>
      <c r="E21758">
        <v>3402</v>
      </c>
    </row>
    <row r="21759" spans="1:5">
      <c r="A21759" t="s">
        <v>52</v>
      </c>
      <c r="B21759">
        <v>2018</v>
      </c>
      <c r="C21759">
        <v>29</v>
      </c>
      <c r="D21759">
        <v>23</v>
      </c>
      <c r="E21759">
        <v>6236</v>
      </c>
    </row>
    <row r="21760" spans="1:5">
      <c r="A21760" t="s">
        <v>53</v>
      </c>
      <c r="B21760">
        <v>2018</v>
      </c>
      <c r="C21760">
        <v>29</v>
      </c>
      <c r="D21760">
        <v>49</v>
      </c>
      <c r="E21760">
        <v>5423</v>
      </c>
    </row>
    <row r="21761" spans="1:5">
      <c r="A21761" t="s">
        <v>54</v>
      </c>
      <c r="B21761">
        <v>2018</v>
      </c>
      <c r="C21761">
        <v>29</v>
      </c>
      <c r="D21761">
        <v>90</v>
      </c>
      <c r="E21761">
        <v>18985</v>
      </c>
    </row>
    <row r="21762" spans="1:5">
      <c r="A21762" t="s">
        <v>55</v>
      </c>
      <c r="B21762">
        <v>2018</v>
      </c>
      <c r="C21762">
        <v>29</v>
      </c>
      <c r="D21762">
        <v>46</v>
      </c>
      <c r="E21762">
        <v>62055</v>
      </c>
    </row>
    <row r="21763" spans="1:5">
      <c r="A21763" t="s">
        <v>56</v>
      </c>
      <c r="B21763">
        <v>2018</v>
      </c>
      <c r="C21763">
        <v>29</v>
      </c>
      <c r="D21763">
        <v>4</v>
      </c>
      <c r="E21763">
        <v>1050</v>
      </c>
    </row>
    <row r="21764" spans="1:5">
      <c r="A21764" t="s">
        <v>57</v>
      </c>
      <c r="B21764">
        <v>2018</v>
      </c>
      <c r="C21764">
        <v>29</v>
      </c>
      <c r="D21764">
        <v>105</v>
      </c>
      <c r="E21764">
        <v>82280</v>
      </c>
    </row>
    <row r="21765" spans="1:5">
      <c r="A21765" t="s">
        <v>58</v>
      </c>
      <c r="B21765">
        <v>2018</v>
      </c>
      <c r="C21765">
        <v>29</v>
      </c>
      <c r="D21765">
        <v>36</v>
      </c>
      <c r="E21765">
        <v>3988</v>
      </c>
    </row>
    <row r="21766" spans="1:5">
      <c r="A21766" t="s">
        <v>59</v>
      </c>
      <c r="B21766">
        <v>2018</v>
      </c>
      <c r="C21766">
        <v>29</v>
      </c>
      <c r="D21766">
        <v>23</v>
      </c>
      <c r="E21766">
        <v>6262</v>
      </c>
    </row>
    <row r="21767" spans="1:5">
      <c r="A21767" t="s">
        <v>60</v>
      </c>
      <c r="B21767">
        <v>2018</v>
      </c>
      <c r="C21767">
        <v>29</v>
      </c>
      <c r="D21767">
        <v>18</v>
      </c>
      <c r="E21767">
        <v>2570</v>
      </c>
    </row>
    <row r="21768" spans="1:5">
      <c r="A21768" t="s">
        <v>61</v>
      </c>
      <c r="B21768">
        <v>2018</v>
      </c>
      <c r="C21768">
        <v>29</v>
      </c>
      <c r="D21768">
        <v>14</v>
      </c>
      <c r="E21768">
        <v>3019</v>
      </c>
    </row>
    <row r="21769" spans="1:5">
      <c r="A21769" t="s">
        <v>64</v>
      </c>
      <c r="B21769">
        <v>2018</v>
      </c>
      <c r="C21769">
        <v>29</v>
      </c>
      <c r="D21769">
        <v>4</v>
      </c>
      <c r="E21769">
        <v>1868</v>
      </c>
    </row>
    <row r="21770" spans="1:5">
      <c r="A21770" t="s">
        <v>63</v>
      </c>
      <c r="B21770">
        <v>2018</v>
      </c>
      <c r="C21770">
        <v>29</v>
      </c>
      <c r="D21770">
        <v>2</v>
      </c>
      <c r="E21770">
        <v>549</v>
      </c>
    </row>
    <row r="21771" spans="1:5">
      <c r="A21771" t="s">
        <v>62</v>
      </c>
      <c r="B21771">
        <v>2018</v>
      </c>
      <c r="C21771">
        <v>29</v>
      </c>
      <c r="D21771">
        <v>68</v>
      </c>
      <c r="E21771">
        <v>96936</v>
      </c>
    </row>
    <row r="21772" spans="1:5">
      <c r="A21772" t="s">
        <v>6</v>
      </c>
      <c r="B21772">
        <v>2018</v>
      </c>
      <c r="C21772">
        <v>30</v>
      </c>
      <c r="D21772">
        <v>77</v>
      </c>
      <c r="E21772">
        <v>34138</v>
      </c>
    </row>
    <row r="21773" spans="1:5">
      <c r="A21773" t="s">
        <v>12</v>
      </c>
      <c r="B21773">
        <v>2018</v>
      </c>
      <c r="C21773">
        <v>30</v>
      </c>
      <c r="D21773">
        <v>15</v>
      </c>
      <c r="E21773">
        <v>4490</v>
      </c>
    </row>
    <row r="21774" spans="1:5">
      <c r="A21774" t="s">
        <v>13</v>
      </c>
      <c r="B21774">
        <v>2018</v>
      </c>
      <c r="C21774">
        <v>30</v>
      </c>
      <c r="D21774">
        <v>43</v>
      </c>
      <c r="E21774">
        <v>15067</v>
      </c>
    </row>
    <row r="21775" spans="1:5">
      <c r="A21775" t="s">
        <v>14</v>
      </c>
      <c r="B21775">
        <v>2018</v>
      </c>
      <c r="C21775">
        <v>30</v>
      </c>
      <c r="D21775">
        <v>7</v>
      </c>
      <c r="E21775">
        <v>1782</v>
      </c>
    </row>
    <row r="21776" spans="1:5">
      <c r="A21776" t="s">
        <v>15</v>
      </c>
      <c r="B21776">
        <v>2018</v>
      </c>
      <c r="C21776">
        <v>30</v>
      </c>
      <c r="D21776">
        <v>90</v>
      </c>
      <c r="E21776">
        <v>40361</v>
      </c>
    </row>
    <row r="21777" spans="1:5">
      <c r="A21777" t="s">
        <v>16</v>
      </c>
      <c r="B21777">
        <v>2018</v>
      </c>
      <c r="C21777">
        <v>30</v>
      </c>
      <c r="D21777">
        <v>41</v>
      </c>
      <c r="E21777">
        <v>21940</v>
      </c>
    </row>
    <row r="21778" spans="1:5">
      <c r="A21778" t="s">
        <v>17</v>
      </c>
      <c r="B21778">
        <v>2018</v>
      </c>
      <c r="C21778">
        <v>30</v>
      </c>
      <c r="D21778">
        <v>4</v>
      </c>
      <c r="E21778">
        <v>589</v>
      </c>
    </row>
    <row r="21779" spans="1:5">
      <c r="A21779" t="s">
        <v>18</v>
      </c>
      <c r="B21779">
        <v>2018</v>
      </c>
      <c r="C21779">
        <v>30</v>
      </c>
      <c r="D21779">
        <v>10</v>
      </c>
      <c r="E21779">
        <v>2275</v>
      </c>
    </row>
    <row r="21780" spans="1:5">
      <c r="A21780" t="s">
        <v>19</v>
      </c>
      <c r="B21780">
        <v>2018</v>
      </c>
      <c r="C21780">
        <v>30</v>
      </c>
      <c r="D21780">
        <v>4</v>
      </c>
      <c r="E21780">
        <v>12890</v>
      </c>
    </row>
    <row r="21781" spans="1:5">
      <c r="A21781" t="s">
        <v>20</v>
      </c>
      <c r="B21781">
        <v>2018</v>
      </c>
      <c r="C21781">
        <v>30</v>
      </c>
      <c r="D21781">
        <v>0</v>
      </c>
      <c r="E21781">
        <v>0</v>
      </c>
    </row>
    <row r="21782" spans="1:5">
      <c r="A21782" t="s">
        <v>21</v>
      </c>
      <c r="B21782">
        <v>2018</v>
      </c>
      <c r="C21782">
        <v>30</v>
      </c>
      <c r="D21782">
        <v>43</v>
      </c>
      <c r="E21782">
        <v>40173</v>
      </c>
    </row>
    <row r="21783" spans="1:5">
      <c r="A21783" t="s">
        <v>22</v>
      </c>
      <c r="B21783">
        <v>2018</v>
      </c>
      <c r="C21783">
        <v>30</v>
      </c>
      <c r="D21783">
        <v>14</v>
      </c>
      <c r="E21783">
        <v>990</v>
      </c>
    </row>
    <row r="21784" spans="1:5">
      <c r="A21784" t="s">
        <v>23</v>
      </c>
      <c r="B21784">
        <v>2018</v>
      </c>
      <c r="C21784">
        <v>30</v>
      </c>
      <c r="D21784">
        <v>2</v>
      </c>
      <c r="E21784">
        <v>310</v>
      </c>
    </row>
    <row r="21785" spans="1:5">
      <c r="A21785" t="s">
        <v>24</v>
      </c>
      <c r="B21785">
        <v>2018</v>
      </c>
      <c r="C21785">
        <v>30</v>
      </c>
      <c r="D21785">
        <v>60</v>
      </c>
      <c r="E21785">
        <v>35777</v>
      </c>
    </row>
    <row r="21786" spans="1:5">
      <c r="A21786" t="s">
        <v>25</v>
      </c>
      <c r="B21786">
        <v>2018</v>
      </c>
      <c r="C21786">
        <v>30</v>
      </c>
      <c r="D21786">
        <v>16</v>
      </c>
      <c r="E21786">
        <v>2423</v>
      </c>
    </row>
    <row r="21787" spans="1:5">
      <c r="A21787" t="s">
        <v>26</v>
      </c>
      <c r="B21787">
        <v>2018</v>
      </c>
      <c r="C21787">
        <v>30</v>
      </c>
      <c r="D21787">
        <v>7</v>
      </c>
      <c r="E21787">
        <v>1307</v>
      </c>
    </row>
    <row r="21788" spans="1:5">
      <c r="A21788" t="s">
        <v>27</v>
      </c>
      <c r="B21788">
        <v>2018</v>
      </c>
      <c r="C21788">
        <v>30</v>
      </c>
      <c r="D21788">
        <v>7</v>
      </c>
      <c r="E21788">
        <v>1348</v>
      </c>
    </row>
    <row r="21789" spans="1:5">
      <c r="A21789" t="s">
        <v>28</v>
      </c>
      <c r="B21789">
        <v>2018</v>
      </c>
      <c r="C21789">
        <v>30</v>
      </c>
      <c r="D21789">
        <v>9</v>
      </c>
      <c r="E21789">
        <v>6186</v>
      </c>
    </row>
    <row r="21790" spans="1:5">
      <c r="A21790" t="s">
        <v>29</v>
      </c>
      <c r="B21790">
        <v>2018</v>
      </c>
      <c r="C21790">
        <v>30</v>
      </c>
      <c r="D21790">
        <v>89</v>
      </c>
      <c r="E21790">
        <v>48782</v>
      </c>
    </row>
    <row r="21791" spans="1:5">
      <c r="A21791" t="s">
        <v>30</v>
      </c>
      <c r="B21791">
        <v>2018</v>
      </c>
      <c r="C21791">
        <v>30</v>
      </c>
      <c r="D21791">
        <v>18</v>
      </c>
      <c r="E21791">
        <v>3415</v>
      </c>
    </row>
    <row r="21792" spans="1:5">
      <c r="A21792" t="s">
        <v>31</v>
      </c>
      <c r="B21792">
        <v>2018</v>
      </c>
      <c r="C21792">
        <v>30</v>
      </c>
      <c r="D21792">
        <v>14</v>
      </c>
      <c r="E21792">
        <v>4812</v>
      </c>
    </row>
    <row r="21793" spans="1:5">
      <c r="A21793" t="s">
        <v>32</v>
      </c>
      <c r="B21793">
        <v>2018</v>
      </c>
      <c r="C21793">
        <v>30</v>
      </c>
      <c r="D21793">
        <v>28</v>
      </c>
      <c r="E21793">
        <v>29665</v>
      </c>
    </row>
    <row r="21794" spans="1:5">
      <c r="A21794" t="s">
        <v>33</v>
      </c>
      <c r="B21794">
        <v>2018</v>
      </c>
      <c r="C21794">
        <v>30</v>
      </c>
      <c r="D21794">
        <v>67</v>
      </c>
      <c r="E21794">
        <v>16330</v>
      </c>
    </row>
    <row r="21795" spans="1:5">
      <c r="A21795" t="s">
        <v>34</v>
      </c>
      <c r="B21795">
        <v>2018</v>
      </c>
      <c r="C21795">
        <v>30</v>
      </c>
      <c r="D21795">
        <v>15</v>
      </c>
      <c r="E21795">
        <v>5207</v>
      </c>
    </row>
    <row r="21796" spans="1:5">
      <c r="A21796" t="s">
        <v>35</v>
      </c>
      <c r="B21796">
        <v>2018</v>
      </c>
      <c r="C21796">
        <v>30</v>
      </c>
      <c r="D21796">
        <v>44</v>
      </c>
      <c r="E21796">
        <v>17241</v>
      </c>
    </row>
    <row r="21797" spans="1:5">
      <c r="A21797" t="s">
        <v>36</v>
      </c>
      <c r="B21797">
        <v>2018</v>
      </c>
      <c r="C21797">
        <v>30</v>
      </c>
      <c r="D21797">
        <v>15</v>
      </c>
      <c r="E21797">
        <v>2035</v>
      </c>
    </row>
    <row r="21798" spans="1:5">
      <c r="A21798" t="s">
        <v>37</v>
      </c>
      <c r="B21798">
        <v>2018</v>
      </c>
      <c r="C21798">
        <v>30</v>
      </c>
      <c r="D21798">
        <v>4</v>
      </c>
      <c r="E21798">
        <v>1969</v>
      </c>
    </row>
    <row r="21799" spans="1:5">
      <c r="A21799" t="s">
        <v>38</v>
      </c>
      <c r="B21799">
        <v>2018</v>
      </c>
      <c r="C21799">
        <v>30</v>
      </c>
      <c r="D21799">
        <v>41</v>
      </c>
      <c r="E21799">
        <v>6450</v>
      </c>
    </row>
    <row r="21800" spans="1:5">
      <c r="A21800" t="s">
        <v>39</v>
      </c>
      <c r="B21800">
        <v>2018</v>
      </c>
      <c r="C21800">
        <v>30</v>
      </c>
      <c r="D21800">
        <v>30</v>
      </c>
      <c r="E21800">
        <v>15230</v>
      </c>
    </row>
    <row r="21801" spans="1:5">
      <c r="A21801" t="s">
        <v>40</v>
      </c>
      <c r="B21801">
        <v>2018</v>
      </c>
      <c r="C21801">
        <v>30</v>
      </c>
      <c r="D21801">
        <v>12</v>
      </c>
      <c r="E21801">
        <v>1333</v>
      </c>
    </row>
    <row r="21802" spans="1:5">
      <c r="A21802" t="s">
        <v>41</v>
      </c>
      <c r="B21802">
        <v>2018</v>
      </c>
      <c r="C21802">
        <v>30</v>
      </c>
      <c r="D21802">
        <v>37</v>
      </c>
      <c r="E21802">
        <v>25299</v>
      </c>
    </row>
    <row r="21803" spans="1:5">
      <c r="A21803" t="s">
        <v>42</v>
      </c>
      <c r="B21803">
        <v>2018</v>
      </c>
      <c r="C21803">
        <v>30</v>
      </c>
      <c r="D21803">
        <v>12</v>
      </c>
      <c r="E21803">
        <v>4014</v>
      </c>
    </row>
    <row r="21804" spans="1:5">
      <c r="A21804" t="s">
        <v>43</v>
      </c>
      <c r="B21804">
        <v>2018</v>
      </c>
      <c r="C21804">
        <v>30</v>
      </c>
      <c r="D21804">
        <v>34</v>
      </c>
      <c r="E21804">
        <v>7400</v>
      </c>
    </row>
    <row r="21805" spans="1:5">
      <c r="A21805" t="s">
        <v>44</v>
      </c>
      <c r="B21805">
        <v>2018</v>
      </c>
      <c r="C21805">
        <v>30</v>
      </c>
      <c r="D21805">
        <v>15</v>
      </c>
      <c r="E21805">
        <v>4662</v>
      </c>
    </row>
    <row r="21806" spans="1:5">
      <c r="A21806" t="s">
        <v>45</v>
      </c>
      <c r="B21806">
        <v>2018</v>
      </c>
      <c r="C21806">
        <v>30</v>
      </c>
      <c r="D21806">
        <v>3</v>
      </c>
      <c r="E21806">
        <v>612</v>
      </c>
    </row>
    <row r="21807" spans="1:5">
      <c r="A21807" t="s">
        <v>46</v>
      </c>
      <c r="B21807">
        <v>2018</v>
      </c>
      <c r="C21807">
        <v>30</v>
      </c>
      <c r="D21807">
        <v>27</v>
      </c>
      <c r="E21807">
        <v>9536</v>
      </c>
    </row>
    <row r="21808" spans="1:5">
      <c r="A21808" t="s">
        <v>47</v>
      </c>
      <c r="B21808">
        <v>2018</v>
      </c>
      <c r="C21808">
        <v>30</v>
      </c>
      <c r="D21808">
        <v>11</v>
      </c>
      <c r="E21808">
        <v>2774</v>
      </c>
    </row>
    <row r="21809" spans="1:5">
      <c r="A21809" t="s">
        <v>48</v>
      </c>
      <c r="B21809">
        <v>2018</v>
      </c>
      <c r="C21809">
        <v>30</v>
      </c>
      <c r="D21809">
        <v>73</v>
      </c>
      <c r="E21809">
        <v>33514</v>
      </c>
    </row>
    <row r="21810" spans="1:5">
      <c r="A21810" t="s">
        <v>49</v>
      </c>
      <c r="B21810">
        <v>2018</v>
      </c>
      <c r="C21810">
        <v>30</v>
      </c>
      <c r="D21810">
        <v>131</v>
      </c>
      <c r="E21810">
        <v>48496</v>
      </c>
    </row>
    <row r="21811" spans="1:5">
      <c r="A21811" t="s">
        <v>50</v>
      </c>
      <c r="B21811">
        <v>2018</v>
      </c>
      <c r="C21811">
        <v>30</v>
      </c>
      <c r="D21811">
        <v>23</v>
      </c>
      <c r="E21811">
        <v>3817</v>
      </c>
    </row>
    <row r="21812" spans="1:5">
      <c r="A21812" t="s">
        <v>51</v>
      </c>
      <c r="B21812">
        <v>2018</v>
      </c>
      <c r="C21812">
        <v>30</v>
      </c>
      <c r="D21812">
        <v>9</v>
      </c>
      <c r="E21812">
        <v>2816</v>
      </c>
    </row>
    <row r="21813" spans="1:5">
      <c r="A21813" t="s">
        <v>52</v>
      </c>
      <c r="B21813">
        <v>2018</v>
      </c>
      <c r="C21813">
        <v>30</v>
      </c>
      <c r="D21813">
        <v>23</v>
      </c>
      <c r="E21813">
        <v>6218</v>
      </c>
    </row>
    <row r="21814" spans="1:5">
      <c r="A21814" t="s">
        <v>53</v>
      </c>
      <c r="B21814">
        <v>2018</v>
      </c>
      <c r="C21814">
        <v>30</v>
      </c>
      <c r="D21814">
        <v>48</v>
      </c>
      <c r="E21814">
        <v>5498</v>
      </c>
    </row>
    <row r="21815" spans="1:5">
      <c r="A21815" t="s">
        <v>54</v>
      </c>
      <c r="B21815">
        <v>2018</v>
      </c>
      <c r="C21815">
        <v>30</v>
      </c>
      <c r="D21815">
        <v>90</v>
      </c>
      <c r="E21815">
        <v>19302</v>
      </c>
    </row>
    <row r="21816" spans="1:5">
      <c r="A21816" t="s">
        <v>55</v>
      </c>
      <c r="B21816">
        <v>2018</v>
      </c>
      <c r="C21816">
        <v>30</v>
      </c>
      <c r="D21816">
        <v>47</v>
      </c>
      <c r="E21816">
        <v>49164</v>
      </c>
    </row>
    <row r="21817" spans="1:5">
      <c r="A21817" t="s">
        <v>56</v>
      </c>
      <c r="B21817">
        <v>2018</v>
      </c>
      <c r="C21817">
        <v>30</v>
      </c>
      <c r="D21817">
        <v>4</v>
      </c>
      <c r="E21817">
        <v>702</v>
      </c>
    </row>
    <row r="21818" spans="1:5">
      <c r="A21818" t="s">
        <v>57</v>
      </c>
      <c r="B21818">
        <v>2018</v>
      </c>
      <c r="C21818">
        <v>30</v>
      </c>
      <c r="D21818">
        <v>111</v>
      </c>
      <c r="E21818">
        <v>78957</v>
      </c>
    </row>
    <row r="21819" spans="1:5">
      <c r="A21819" t="s">
        <v>58</v>
      </c>
      <c r="B21819">
        <v>2018</v>
      </c>
      <c r="C21819">
        <v>30</v>
      </c>
      <c r="D21819">
        <v>36</v>
      </c>
      <c r="E21819">
        <v>3810</v>
      </c>
    </row>
    <row r="21820" spans="1:5">
      <c r="A21820" t="s">
        <v>59</v>
      </c>
      <c r="B21820">
        <v>2018</v>
      </c>
      <c r="C21820">
        <v>30</v>
      </c>
      <c r="D21820">
        <v>24</v>
      </c>
      <c r="E21820">
        <v>7070</v>
      </c>
    </row>
    <row r="21821" spans="1:5">
      <c r="A21821" t="s">
        <v>60</v>
      </c>
      <c r="B21821">
        <v>2018</v>
      </c>
      <c r="C21821">
        <v>30</v>
      </c>
      <c r="D21821">
        <v>17</v>
      </c>
      <c r="E21821">
        <v>2118</v>
      </c>
    </row>
    <row r="21822" spans="1:5">
      <c r="A21822" t="s">
        <v>61</v>
      </c>
      <c r="B21822">
        <v>2018</v>
      </c>
      <c r="C21822">
        <v>30</v>
      </c>
      <c r="D21822">
        <v>14</v>
      </c>
      <c r="E21822">
        <v>2978</v>
      </c>
    </row>
    <row r="21823" spans="1:5">
      <c r="A21823" t="s">
        <v>64</v>
      </c>
      <c r="B21823">
        <v>2018</v>
      </c>
      <c r="C21823">
        <v>30</v>
      </c>
      <c r="D21823">
        <v>4</v>
      </c>
      <c r="E21823">
        <v>1933</v>
      </c>
    </row>
    <row r="21824" spans="1:5">
      <c r="A21824" t="s">
        <v>63</v>
      </c>
      <c r="B21824">
        <v>2018</v>
      </c>
      <c r="C21824">
        <v>30</v>
      </c>
      <c r="D21824">
        <v>2</v>
      </c>
      <c r="E21824">
        <v>621</v>
      </c>
    </row>
    <row r="21825" spans="1:5">
      <c r="A21825" t="s">
        <v>62</v>
      </c>
      <c r="B21825">
        <v>2018</v>
      </c>
      <c r="C21825">
        <v>30</v>
      </c>
      <c r="D21825">
        <v>69</v>
      </c>
      <c r="E21825">
        <v>94690</v>
      </c>
    </row>
    <row r="21826" spans="1:5">
      <c r="A21826" t="s">
        <v>6</v>
      </c>
      <c r="B21826">
        <v>2018</v>
      </c>
      <c r="C21826">
        <v>31</v>
      </c>
      <c r="D21826">
        <v>75</v>
      </c>
      <c r="E21826">
        <v>35019</v>
      </c>
    </row>
    <row r="21827" spans="1:5">
      <c r="A21827" t="s">
        <v>12</v>
      </c>
      <c r="B21827">
        <v>2018</v>
      </c>
      <c r="C21827">
        <v>31</v>
      </c>
      <c r="D21827">
        <v>15</v>
      </c>
      <c r="E21827">
        <v>4363</v>
      </c>
    </row>
    <row r="21828" spans="1:5">
      <c r="A21828" t="s">
        <v>13</v>
      </c>
      <c r="B21828">
        <v>2018</v>
      </c>
      <c r="C21828">
        <v>31</v>
      </c>
      <c r="D21828">
        <v>36</v>
      </c>
      <c r="E21828">
        <v>12555</v>
      </c>
    </row>
    <row r="21829" spans="1:5">
      <c r="A21829" t="s">
        <v>14</v>
      </c>
      <c r="B21829">
        <v>2018</v>
      </c>
      <c r="C21829">
        <v>31</v>
      </c>
      <c r="D21829">
        <v>6</v>
      </c>
      <c r="E21829">
        <v>1475</v>
      </c>
    </row>
    <row r="21830" spans="1:5">
      <c r="A21830" t="s">
        <v>15</v>
      </c>
      <c r="B21830">
        <v>2018</v>
      </c>
      <c r="C21830">
        <v>31</v>
      </c>
      <c r="D21830">
        <v>82</v>
      </c>
      <c r="E21830">
        <v>39694</v>
      </c>
    </row>
    <row r="21831" spans="1:5">
      <c r="A21831" t="s">
        <v>16</v>
      </c>
      <c r="B21831">
        <v>2018</v>
      </c>
      <c r="C21831">
        <v>31</v>
      </c>
      <c r="D21831">
        <v>40</v>
      </c>
      <c r="E21831">
        <v>20818</v>
      </c>
    </row>
    <row r="21832" spans="1:5">
      <c r="A21832" t="s">
        <v>17</v>
      </c>
      <c r="B21832">
        <v>2018</v>
      </c>
      <c r="C21832">
        <v>31</v>
      </c>
      <c r="D21832">
        <v>4</v>
      </c>
      <c r="E21832">
        <v>697</v>
      </c>
    </row>
    <row r="21833" spans="1:5">
      <c r="A21833" t="s">
        <v>18</v>
      </c>
      <c r="B21833">
        <v>2018</v>
      </c>
      <c r="C21833">
        <v>31</v>
      </c>
      <c r="D21833">
        <v>10</v>
      </c>
      <c r="E21833">
        <v>2212</v>
      </c>
    </row>
    <row r="21834" spans="1:5">
      <c r="A21834" t="s">
        <v>19</v>
      </c>
      <c r="B21834">
        <v>2018</v>
      </c>
      <c r="C21834">
        <v>31</v>
      </c>
      <c r="D21834">
        <v>4</v>
      </c>
      <c r="E21834">
        <v>13008</v>
      </c>
    </row>
    <row r="21835" spans="1:5">
      <c r="A21835" t="s">
        <v>20</v>
      </c>
      <c r="B21835">
        <v>2018</v>
      </c>
      <c r="C21835">
        <v>31</v>
      </c>
      <c r="D21835">
        <v>0</v>
      </c>
      <c r="E21835">
        <v>0</v>
      </c>
    </row>
    <row r="21836" spans="1:5">
      <c r="A21836" t="s">
        <v>21</v>
      </c>
      <c r="B21836">
        <v>2018</v>
      </c>
      <c r="C21836">
        <v>31</v>
      </c>
      <c r="D21836">
        <v>45</v>
      </c>
      <c r="E21836">
        <v>39649</v>
      </c>
    </row>
    <row r="21837" spans="1:5">
      <c r="A21837" t="s">
        <v>22</v>
      </c>
      <c r="B21837">
        <v>2018</v>
      </c>
      <c r="C21837">
        <v>31</v>
      </c>
      <c r="D21837">
        <v>14</v>
      </c>
      <c r="E21837">
        <v>979</v>
      </c>
    </row>
    <row r="21838" spans="1:5">
      <c r="A21838" t="s">
        <v>23</v>
      </c>
      <c r="B21838">
        <v>2018</v>
      </c>
      <c r="C21838">
        <v>31</v>
      </c>
      <c r="D21838">
        <v>1</v>
      </c>
      <c r="E21838">
        <v>82</v>
      </c>
    </row>
    <row r="21839" spans="1:5">
      <c r="A21839" t="s">
        <v>24</v>
      </c>
      <c r="B21839">
        <v>2018</v>
      </c>
      <c r="C21839">
        <v>31</v>
      </c>
      <c r="D21839">
        <v>58</v>
      </c>
      <c r="E21839">
        <v>34920</v>
      </c>
    </row>
    <row r="21840" spans="1:5">
      <c r="A21840" t="s">
        <v>25</v>
      </c>
      <c r="B21840">
        <v>2018</v>
      </c>
      <c r="C21840">
        <v>31</v>
      </c>
      <c r="D21840">
        <v>16</v>
      </c>
      <c r="E21840">
        <v>2554</v>
      </c>
    </row>
    <row r="21841" spans="1:5">
      <c r="A21841" t="s">
        <v>26</v>
      </c>
      <c r="B21841">
        <v>2018</v>
      </c>
      <c r="C21841">
        <v>31</v>
      </c>
      <c r="D21841">
        <v>7</v>
      </c>
      <c r="E21841">
        <v>1603</v>
      </c>
    </row>
    <row r="21842" spans="1:5">
      <c r="A21842" t="s">
        <v>27</v>
      </c>
      <c r="B21842">
        <v>2018</v>
      </c>
      <c r="C21842">
        <v>31</v>
      </c>
      <c r="D21842">
        <v>6</v>
      </c>
      <c r="E21842">
        <v>866</v>
      </c>
    </row>
    <row r="21843" spans="1:5">
      <c r="A21843" t="s">
        <v>28</v>
      </c>
      <c r="B21843">
        <v>2018</v>
      </c>
      <c r="C21843">
        <v>31</v>
      </c>
      <c r="D21843">
        <v>8</v>
      </c>
      <c r="E21843">
        <v>4302</v>
      </c>
    </row>
    <row r="21844" spans="1:5">
      <c r="A21844" t="s">
        <v>29</v>
      </c>
      <c r="B21844">
        <v>2018</v>
      </c>
      <c r="C21844">
        <v>31</v>
      </c>
      <c r="D21844">
        <v>89</v>
      </c>
      <c r="E21844">
        <v>46762</v>
      </c>
    </row>
    <row r="21845" spans="1:5">
      <c r="A21845" t="s">
        <v>30</v>
      </c>
      <c r="B21845">
        <v>2018</v>
      </c>
      <c r="C21845">
        <v>31</v>
      </c>
      <c r="D21845">
        <v>19</v>
      </c>
      <c r="E21845">
        <v>4087</v>
      </c>
    </row>
    <row r="21846" spans="1:5">
      <c r="A21846" t="s">
        <v>31</v>
      </c>
      <c r="B21846">
        <v>2018</v>
      </c>
      <c r="C21846">
        <v>31</v>
      </c>
      <c r="D21846">
        <v>14</v>
      </c>
      <c r="E21846">
        <v>4717</v>
      </c>
    </row>
    <row r="21847" spans="1:5">
      <c r="A21847" t="s">
        <v>32</v>
      </c>
      <c r="B21847">
        <v>2018</v>
      </c>
      <c r="C21847">
        <v>31</v>
      </c>
      <c r="D21847">
        <v>29</v>
      </c>
      <c r="E21847">
        <v>29251</v>
      </c>
    </row>
    <row r="21848" spans="1:5">
      <c r="A21848" t="s">
        <v>33</v>
      </c>
      <c r="B21848">
        <v>2018</v>
      </c>
      <c r="C21848">
        <v>31</v>
      </c>
      <c r="D21848">
        <v>62</v>
      </c>
      <c r="E21848">
        <v>14752</v>
      </c>
    </row>
    <row r="21849" spans="1:5">
      <c r="A21849" t="s">
        <v>34</v>
      </c>
      <c r="B21849">
        <v>2018</v>
      </c>
      <c r="C21849">
        <v>31</v>
      </c>
      <c r="D21849">
        <v>14</v>
      </c>
      <c r="E21849">
        <v>4313</v>
      </c>
    </row>
    <row r="21850" spans="1:5">
      <c r="A21850" t="s">
        <v>35</v>
      </c>
      <c r="B21850">
        <v>2018</v>
      </c>
      <c r="C21850">
        <v>31</v>
      </c>
      <c r="D21850">
        <v>41</v>
      </c>
      <c r="E21850">
        <v>15593</v>
      </c>
    </row>
    <row r="21851" spans="1:5">
      <c r="A21851" t="s">
        <v>36</v>
      </c>
      <c r="B21851">
        <v>2018</v>
      </c>
      <c r="C21851">
        <v>31</v>
      </c>
      <c r="D21851">
        <v>15</v>
      </c>
      <c r="E21851">
        <v>1981</v>
      </c>
    </row>
    <row r="21852" spans="1:5">
      <c r="A21852" t="s">
        <v>37</v>
      </c>
      <c r="B21852">
        <v>2018</v>
      </c>
      <c r="C21852">
        <v>31</v>
      </c>
      <c r="D21852">
        <v>3</v>
      </c>
      <c r="E21852">
        <v>1736</v>
      </c>
    </row>
    <row r="21853" spans="1:5">
      <c r="A21853" t="s">
        <v>38</v>
      </c>
      <c r="B21853">
        <v>2018</v>
      </c>
      <c r="C21853">
        <v>31</v>
      </c>
      <c r="D21853">
        <v>40</v>
      </c>
      <c r="E21853">
        <v>6431</v>
      </c>
    </row>
    <row r="21854" spans="1:5">
      <c r="A21854" t="s">
        <v>39</v>
      </c>
      <c r="B21854">
        <v>2018</v>
      </c>
      <c r="C21854">
        <v>31</v>
      </c>
      <c r="D21854">
        <v>30</v>
      </c>
      <c r="E21854">
        <v>14667</v>
      </c>
    </row>
    <row r="21855" spans="1:5">
      <c r="A21855" t="s">
        <v>40</v>
      </c>
      <c r="B21855">
        <v>2018</v>
      </c>
      <c r="C21855">
        <v>31</v>
      </c>
      <c r="D21855">
        <v>11</v>
      </c>
      <c r="E21855">
        <v>1276</v>
      </c>
    </row>
    <row r="21856" spans="1:5">
      <c r="A21856" t="s">
        <v>41</v>
      </c>
      <c r="B21856">
        <v>2018</v>
      </c>
      <c r="C21856">
        <v>31</v>
      </c>
      <c r="D21856">
        <v>35</v>
      </c>
      <c r="E21856">
        <v>24928</v>
      </c>
    </row>
    <row r="21857" spans="1:5">
      <c r="A21857" t="s">
        <v>42</v>
      </c>
      <c r="B21857">
        <v>2018</v>
      </c>
      <c r="C21857">
        <v>31</v>
      </c>
      <c r="D21857">
        <v>30</v>
      </c>
      <c r="E21857">
        <v>14016</v>
      </c>
    </row>
    <row r="21858" spans="1:5">
      <c r="A21858" t="s">
        <v>43</v>
      </c>
      <c r="B21858">
        <v>2018</v>
      </c>
      <c r="C21858">
        <v>31</v>
      </c>
      <c r="D21858">
        <v>35</v>
      </c>
      <c r="E21858">
        <v>7308</v>
      </c>
    </row>
    <row r="21859" spans="1:5">
      <c r="A21859" t="s">
        <v>44</v>
      </c>
      <c r="B21859">
        <v>2018</v>
      </c>
      <c r="C21859">
        <v>31</v>
      </c>
      <c r="D21859">
        <v>16</v>
      </c>
      <c r="E21859">
        <v>4868</v>
      </c>
    </row>
    <row r="21860" spans="1:5">
      <c r="A21860" t="s">
        <v>45</v>
      </c>
      <c r="B21860">
        <v>2018</v>
      </c>
      <c r="C21860">
        <v>31</v>
      </c>
      <c r="D21860">
        <v>5</v>
      </c>
      <c r="E21860">
        <v>752</v>
      </c>
    </row>
    <row r="21861" spans="1:5">
      <c r="A21861" t="s">
        <v>46</v>
      </c>
      <c r="B21861">
        <v>2018</v>
      </c>
      <c r="C21861">
        <v>31</v>
      </c>
      <c r="D21861">
        <v>25</v>
      </c>
      <c r="E21861">
        <v>9008</v>
      </c>
    </row>
    <row r="21862" spans="1:5">
      <c r="A21862" t="s">
        <v>47</v>
      </c>
      <c r="B21862">
        <v>2018</v>
      </c>
      <c r="C21862">
        <v>31</v>
      </c>
      <c r="D21862">
        <v>11</v>
      </c>
      <c r="E21862">
        <v>2801</v>
      </c>
    </row>
    <row r="21863" spans="1:5">
      <c r="A21863" t="s">
        <v>48</v>
      </c>
      <c r="B21863">
        <v>2018</v>
      </c>
      <c r="C21863">
        <v>31</v>
      </c>
      <c r="D21863">
        <v>72</v>
      </c>
      <c r="E21863">
        <v>33486</v>
      </c>
    </row>
    <row r="21864" spans="1:5">
      <c r="A21864" t="s">
        <v>49</v>
      </c>
      <c r="B21864">
        <v>2018</v>
      </c>
      <c r="C21864">
        <v>31</v>
      </c>
      <c r="D21864">
        <v>134</v>
      </c>
      <c r="E21864">
        <v>48599</v>
      </c>
    </row>
    <row r="21865" spans="1:5">
      <c r="A21865" t="s">
        <v>50</v>
      </c>
      <c r="B21865">
        <v>2018</v>
      </c>
      <c r="C21865">
        <v>31</v>
      </c>
      <c r="D21865">
        <v>23</v>
      </c>
      <c r="E21865">
        <v>3828</v>
      </c>
    </row>
    <row r="21866" spans="1:5">
      <c r="A21866" t="s">
        <v>51</v>
      </c>
      <c r="B21866">
        <v>2018</v>
      </c>
      <c r="C21866">
        <v>31</v>
      </c>
      <c r="D21866">
        <v>9</v>
      </c>
      <c r="E21866">
        <v>3133</v>
      </c>
    </row>
    <row r="21867" spans="1:5">
      <c r="A21867" t="s">
        <v>52</v>
      </c>
      <c r="B21867">
        <v>2018</v>
      </c>
      <c r="C21867">
        <v>31</v>
      </c>
      <c r="D21867">
        <v>23</v>
      </c>
      <c r="E21867">
        <v>6410</v>
      </c>
    </row>
    <row r="21868" spans="1:5">
      <c r="A21868" t="s">
        <v>53</v>
      </c>
      <c r="B21868">
        <v>2018</v>
      </c>
      <c r="C21868">
        <v>31</v>
      </c>
      <c r="D21868">
        <v>46</v>
      </c>
      <c r="E21868">
        <v>5271</v>
      </c>
    </row>
    <row r="21869" spans="1:5">
      <c r="A21869" t="s">
        <v>54</v>
      </c>
      <c r="B21869">
        <v>2018</v>
      </c>
      <c r="C21869">
        <v>31</v>
      </c>
      <c r="D21869">
        <v>90</v>
      </c>
      <c r="E21869">
        <v>19883</v>
      </c>
    </row>
    <row r="21870" spans="1:5">
      <c r="A21870" t="s">
        <v>55</v>
      </c>
      <c r="B21870">
        <v>2018</v>
      </c>
      <c r="C21870">
        <v>31</v>
      </c>
      <c r="D21870">
        <v>46</v>
      </c>
      <c r="E21870">
        <v>61506</v>
      </c>
    </row>
    <row r="21871" spans="1:5">
      <c r="A21871" t="s">
        <v>56</v>
      </c>
      <c r="B21871">
        <v>2018</v>
      </c>
      <c r="C21871">
        <v>31</v>
      </c>
      <c r="D21871">
        <v>5</v>
      </c>
      <c r="E21871">
        <v>1045</v>
      </c>
    </row>
    <row r="21872" spans="1:5">
      <c r="A21872" t="s">
        <v>57</v>
      </c>
      <c r="B21872">
        <v>2018</v>
      </c>
      <c r="C21872">
        <v>31</v>
      </c>
      <c r="D21872">
        <v>110</v>
      </c>
      <c r="E21872">
        <v>80968</v>
      </c>
    </row>
    <row r="21873" spans="1:5">
      <c r="A21873" t="s">
        <v>58</v>
      </c>
      <c r="B21873">
        <v>2018</v>
      </c>
      <c r="C21873">
        <v>31</v>
      </c>
      <c r="D21873">
        <v>36</v>
      </c>
      <c r="E21873">
        <v>3716</v>
      </c>
    </row>
    <row r="21874" spans="1:5">
      <c r="A21874" t="s">
        <v>59</v>
      </c>
      <c r="B21874">
        <v>2018</v>
      </c>
      <c r="C21874">
        <v>31</v>
      </c>
      <c r="D21874">
        <v>23</v>
      </c>
      <c r="E21874">
        <v>6673</v>
      </c>
    </row>
    <row r="21875" spans="1:5">
      <c r="A21875" t="s">
        <v>60</v>
      </c>
      <c r="B21875">
        <v>2018</v>
      </c>
      <c r="C21875">
        <v>31</v>
      </c>
      <c r="D21875">
        <v>17</v>
      </c>
      <c r="E21875">
        <v>2282</v>
      </c>
    </row>
    <row r="21876" spans="1:5">
      <c r="A21876" t="s">
        <v>61</v>
      </c>
      <c r="B21876">
        <v>2018</v>
      </c>
      <c r="C21876">
        <v>31</v>
      </c>
      <c r="D21876">
        <v>13</v>
      </c>
      <c r="E21876">
        <v>2721</v>
      </c>
    </row>
    <row r="21877" spans="1:5">
      <c r="A21877" t="s">
        <v>64</v>
      </c>
      <c r="B21877">
        <v>2018</v>
      </c>
      <c r="C21877">
        <v>31</v>
      </c>
      <c r="D21877">
        <v>5</v>
      </c>
      <c r="E21877">
        <v>2083</v>
      </c>
    </row>
    <row r="21878" spans="1:5">
      <c r="A21878" t="s">
        <v>63</v>
      </c>
      <c r="B21878">
        <v>2018</v>
      </c>
      <c r="C21878">
        <v>31</v>
      </c>
      <c r="D21878">
        <v>2</v>
      </c>
      <c r="E21878">
        <v>571</v>
      </c>
    </row>
    <row r="21879" spans="1:5">
      <c r="A21879" t="s">
        <v>62</v>
      </c>
      <c r="B21879">
        <v>2018</v>
      </c>
      <c r="C21879">
        <v>31</v>
      </c>
      <c r="D21879">
        <v>67</v>
      </c>
      <c r="E21879">
        <v>96734</v>
      </c>
    </row>
    <row r="21880" spans="1:5">
      <c r="A21880" t="s">
        <v>6</v>
      </c>
      <c r="B21880">
        <v>2018</v>
      </c>
      <c r="C21880">
        <v>32</v>
      </c>
      <c r="D21880">
        <v>76</v>
      </c>
      <c r="E21880">
        <v>34675</v>
      </c>
    </row>
    <row r="21881" spans="1:5">
      <c r="A21881" t="s">
        <v>12</v>
      </c>
      <c r="B21881">
        <v>2018</v>
      </c>
      <c r="C21881">
        <v>32</v>
      </c>
      <c r="D21881">
        <v>15</v>
      </c>
      <c r="E21881">
        <v>4300</v>
      </c>
    </row>
    <row r="21882" spans="1:5">
      <c r="A21882" t="s">
        <v>13</v>
      </c>
      <c r="B21882">
        <v>2018</v>
      </c>
      <c r="C21882">
        <v>32</v>
      </c>
      <c r="D21882">
        <v>43</v>
      </c>
      <c r="E21882">
        <v>15275</v>
      </c>
    </row>
    <row r="21883" spans="1:5">
      <c r="A21883" t="s">
        <v>14</v>
      </c>
      <c r="B21883">
        <v>2018</v>
      </c>
      <c r="C21883">
        <v>32</v>
      </c>
      <c r="D21883">
        <v>7</v>
      </c>
      <c r="E21883">
        <v>1843</v>
      </c>
    </row>
    <row r="21884" spans="1:5">
      <c r="A21884" t="s">
        <v>15</v>
      </c>
      <c r="B21884">
        <v>2018</v>
      </c>
      <c r="C21884">
        <v>32</v>
      </c>
      <c r="D21884">
        <v>87</v>
      </c>
      <c r="E21884">
        <v>40532</v>
      </c>
    </row>
    <row r="21885" spans="1:5">
      <c r="A21885" t="s">
        <v>16</v>
      </c>
      <c r="B21885">
        <v>2018</v>
      </c>
      <c r="C21885">
        <v>32</v>
      </c>
      <c r="D21885">
        <v>41</v>
      </c>
      <c r="E21885">
        <v>21968</v>
      </c>
    </row>
    <row r="21886" spans="1:5">
      <c r="A21886" t="s">
        <v>17</v>
      </c>
      <c r="B21886">
        <v>2018</v>
      </c>
      <c r="C21886">
        <v>32</v>
      </c>
      <c r="D21886">
        <v>4</v>
      </c>
      <c r="E21886">
        <v>764</v>
      </c>
    </row>
    <row r="21887" spans="1:5">
      <c r="A21887" t="s">
        <v>18</v>
      </c>
      <c r="B21887">
        <v>2018</v>
      </c>
      <c r="C21887">
        <v>32</v>
      </c>
      <c r="D21887">
        <v>10</v>
      </c>
      <c r="E21887">
        <v>2186</v>
      </c>
    </row>
    <row r="21888" spans="1:5">
      <c r="A21888" t="s">
        <v>19</v>
      </c>
      <c r="B21888">
        <v>2018</v>
      </c>
      <c r="C21888">
        <v>32</v>
      </c>
      <c r="D21888">
        <v>4</v>
      </c>
      <c r="E21888">
        <v>13056</v>
      </c>
    </row>
    <row r="21889" spans="1:5">
      <c r="A21889" t="s">
        <v>20</v>
      </c>
      <c r="B21889">
        <v>2018</v>
      </c>
      <c r="C21889">
        <v>32</v>
      </c>
      <c r="D21889">
        <v>0</v>
      </c>
      <c r="E21889">
        <v>0</v>
      </c>
    </row>
    <row r="21890" spans="1:5">
      <c r="A21890" t="s">
        <v>21</v>
      </c>
      <c r="B21890">
        <v>2018</v>
      </c>
      <c r="C21890">
        <v>32</v>
      </c>
      <c r="D21890">
        <v>45</v>
      </c>
      <c r="E21890">
        <v>40710</v>
      </c>
    </row>
    <row r="21891" spans="1:5">
      <c r="A21891" t="s">
        <v>22</v>
      </c>
      <c r="B21891">
        <v>2018</v>
      </c>
      <c r="C21891">
        <v>32</v>
      </c>
      <c r="D21891">
        <v>14</v>
      </c>
      <c r="E21891">
        <v>1192</v>
      </c>
    </row>
    <row r="21892" spans="1:5">
      <c r="A21892" t="s">
        <v>23</v>
      </c>
      <c r="B21892">
        <v>2018</v>
      </c>
      <c r="C21892">
        <v>32</v>
      </c>
      <c r="D21892">
        <v>1</v>
      </c>
      <c r="E21892">
        <v>73</v>
      </c>
    </row>
    <row r="21893" spans="1:5">
      <c r="A21893" t="s">
        <v>24</v>
      </c>
      <c r="B21893">
        <v>2018</v>
      </c>
      <c r="C21893">
        <v>32</v>
      </c>
      <c r="D21893">
        <v>58</v>
      </c>
      <c r="E21893">
        <v>35580</v>
      </c>
    </row>
    <row r="21894" spans="1:5">
      <c r="A21894" t="s">
        <v>25</v>
      </c>
      <c r="B21894">
        <v>2018</v>
      </c>
      <c r="C21894">
        <v>32</v>
      </c>
      <c r="D21894">
        <v>16</v>
      </c>
      <c r="E21894">
        <v>2605</v>
      </c>
    </row>
    <row r="21895" spans="1:5">
      <c r="A21895" t="s">
        <v>26</v>
      </c>
      <c r="B21895">
        <v>2018</v>
      </c>
      <c r="C21895">
        <v>32</v>
      </c>
      <c r="D21895">
        <v>13</v>
      </c>
      <c r="E21895">
        <v>3485</v>
      </c>
    </row>
    <row r="21896" spans="1:5">
      <c r="A21896" t="s">
        <v>27</v>
      </c>
      <c r="B21896">
        <v>2018</v>
      </c>
      <c r="C21896">
        <v>32</v>
      </c>
      <c r="D21896">
        <v>6</v>
      </c>
      <c r="E21896">
        <v>977</v>
      </c>
    </row>
    <row r="21897" spans="1:5">
      <c r="A21897" t="s">
        <v>28</v>
      </c>
      <c r="B21897">
        <v>2018</v>
      </c>
      <c r="C21897">
        <v>32</v>
      </c>
      <c r="D21897">
        <v>7</v>
      </c>
      <c r="E21897">
        <v>6022</v>
      </c>
    </row>
    <row r="21898" spans="1:5">
      <c r="A21898" t="s">
        <v>29</v>
      </c>
      <c r="B21898">
        <v>2018</v>
      </c>
      <c r="C21898">
        <v>32</v>
      </c>
      <c r="D21898">
        <v>90</v>
      </c>
      <c r="E21898">
        <v>47071</v>
      </c>
    </row>
    <row r="21899" spans="1:5">
      <c r="A21899" t="s">
        <v>30</v>
      </c>
      <c r="B21899">
        <v>2018</v>
      </c>
      <c r="C21899">
        <v>32</v>
      </c>
      <c r="D21899">
        <v>19</v>
      </c>
      <c r="E21899">
        <v>4361</v>
      </c>
    </row>
    <row r="21900" spans="1:5">
      <c r="A21900" t="s">
        <v>31</v>
      </c>
      <c r="B21900">
        <v>2018</v>
      </c>
      <c r="C21900">
        <v>32</v>
      </c>
      <c r="D21900">
        <v>12</v>
      </c>
      <c r="E21900">
        <v>3274</v>
      </c>
    </row>
    <row r="21901" spans="1:5">
      <c r="A21901" t="s">
        <v>32</v>
      </c>
      <c r="B21901">
        <v>2018</v>
      </c>
      <c r="C21901">
        <v>32</v>
      </c>
      <c r="D21901">
        <v>28</v>
      </c>
      <c r="E21901">
        <v>29137</v>
      </c>
    </row>
    <row r="21902" spans="1:5">
      <c r="A21902" t="s">
        <v>33</v>
      </c>
      <c r="B21902">
        <v>2018</v>
      </c>
      <c r="C21902">
        <v>32</v>
      </c>
      <c r="D21902">
        <v>59</v>
      </c>
      <c r="E21902">
        <v>14429</v>
      </c>
    </row>
    <row r="21903" spans="1:5">
      <c r="A21903" t="s">
        <v>34</v>
      </c>
      <c r="B21903">
        <v>2018</v>
      </c>
      <c r="C21903">
        <v>32</v>
      </c>
      <c r="D21903">
        <v>9</v>
      </c>
      <c r="E21903">
        <v>2104</v>
      </c>
    </row>
    <row r="21904" spans="1:5">
      <c r="A21904" t="s">
        <v>35</v>
      </c>
      <c r="B21904">
        <v>2018</v>
      </c>
      <c r="C21904">
        <v>32</v>
      </c>
      <c r="D21904">
        <v>44</v>
      </c>
      <c r="E21904">
        <v>12097</v>
      </c>
    </row>
    <row r="21905" spans="1:5">
      <c r="A21905" t="s">
        <v>36</v>
      </c>
      <c r="B21905">
        <v>2018</v>
      </c>
      <c r="C21905">
        <v>32</v>
      </c>
      <c r="D21905">
        <v>15</v>
      </c>
      <c r="E21905">
        <v>2009</v>
      </c>
    </row>
    <row r="21906" spans="1:5">
      <c r="A21906" t="s">
        <v>37</v>
      </c>
      <c r="B21906">
        <v>2018</v>
      </c>
      <c r="C21906">
        <v>32</v>
      </c>
      <c r="D21906">
        <v>3</v>
      </c>
      <c r="E21906">
        <v>1791</v>
      </c>
    </row>
    <row r="21907" spans="1:5">
      <c r="A21907" t="s">
        <v>38</v>
      </c>
      <c r="B21907">
        <v>2018</v>
      </c>
      <c r="C21907">
        <v>32</v>
      </c>
      <c r="D21907">
        <v>40</v>
      </c>
      <c r="E21907">
        <v>6972</v>
      </c>
    </row>
    <row r="21908" spans="1:5">
      <c r="A21908" t="s">
        <v>39</v>
      </c>
      <c r="B21908">
        <v>2018</v>
      </c>
      <c r="C21908">
        <v>32</v>
      </c>
      <c r="D21908">
        <v>29</v>
      </c>
      <c r="E21908">
        <v>14758</v>
      </c>
    </row>
    <row r="21909" spans="1:5">
      <c r="A21909" t="s">
        <v>40</v>
      </c>
      <c r="B21909">
        <v>2018</v>
      </c>
      <c r="C21909">
        <v>32</v>
      </c>
      <c r="D21909">
        <v>12</v>
      </c>
      <c r="E21909">
        <v>1293</v>
      </c>
    </row>
    <row r="21910" spans="1:5">
      <c r="A21910" t="s">
        <v>41</v>
      </c>
      <c r="B21910">
        <v>2018</v>
      </c>
      <c r="C21910">
        <v>32</v>
      </c>
      <c r="D21910">
        <v>31</v>
      </c>
      <c r="E21910">
        <v>25232</v>
      </c>
    </row>
    <row r="21911" spans="1:5">
      <c r="A21911" t="s">
        <v>42</v>
      </c>
      <c r="B21911">
        <v>2018</v>
      </c>
      <c r="C21911">
        <v>32</v>
      </c>
      <c r="D21911">
        <v>32</v>
      </c>
      <c r="E21911">
        <v>12988</v>
      </c>
    </row>
    <row r="21912" spans="1:5">
      <c r="A21912" t="s">
        <v>43</v>
      </c>
      <c r="B21912">
        <v>2018</v>
      </c>
      <c r="C21912">
        <v>32</v>
      </c>
      <c r="D21912">
        <v>35</v>
      </c>
      <c r="E21912">
        <v>7789</v>
      </c>
    </row>
    <row r="21913" spans="1:5">
      <c r="A21913" t="s">
        <v>44</v>
      </c>
      <c r="B21913">
        <v>2018</v>
      </c>
      <c r="C21913">
        <v>32</v>
      </c>
      <c r="D21913">
        <v>13</v>
      </c>
      <c r="E21913">
        <v>4515</v>
      </c>
    </row>
    <row r="21914" spans="1:5">
      <c r="A21914" t="s">
        <v>45</v>
      </c>
      <c r="B21914">
        <v>2018</v>
      </c>
      <c r="C21914">
        <v>32</v>
      </c>
      <c r="D21914">
        <v>2</v>
      </c>
      <c r="E21914">
        <v>420</v>
      </c>
    </row>
    <row r="21915" spans="1:5">
      <c r="A21915" t="s">
        <v>46</v>
      </c>
      <c r="B21915">
        <v>2018</v>
      </c>
      <c r="C21915">
        <v>32</v>
      </c>
      <c r="D21915">
        <v>25</v>
      </c>
      <c r="E21915">
        <v>9125</v>
      </c>
    </row>
    <row r="21916" spans="1:5">
      <c r="A21916" t="s">
        <v>47</v>
      </c>
      <c r="B21916">
        <v>2018</v>
      </c>
      <c r="C21916">
        <v>32</v>
      </c>
      <c r="D21916">
        <v>14</v>
      </c>
      <c r="E21916">
        <v>4854</v>
      </c>
    </row>
    <row r="21917" spans="1:5">
      <c r="A21917" t="s">
        <v>48</v>
      </c>
      <c r="B21917">
        <v>2018</v>
      </c>
      <c r="C21917">
        <v>32</v>
      </c>
      <c r="D21917">
        <v>73</v>
      </c>
      <c r="E21917">
        <v>32934</v>
      </c>
    </row>
    <row r="21918" spans="1:5">
      <c r="A21918" t="s">
        <v>49</v>
      </c>
      <c r="B21918">
        <v>2018</v>
      </c>
      <c r="C21918">
        <v>32</v>
      </c>
      <c r="D21918">
        <v>130</v>
      </c>
      <c r="E21918">
        <v>47856</v>
      </c>
    </row>
    <row r="21919" spans="1:5">
      <c r="A21919" t="s">
        <v>50</v>
      </c>
      <c r="B21919">
        <v>2018</v>
      </c>
      <c r="C21919">
        <v>32</v>
      </c>
      <c r="D21919">
        <v>21</v>
      </c>
      <c r="E21919">
        <v>3183</v>
      </c>
    </row>
    <row r="21920" spans="1:5">
      <c r="A21920" t="s">
        <v>51</v>
      </c>
      <c r="B21920">
        <v>2018</v>
      </c>
      <c r="C21920">
        <v>32</v>
      </c>
      <c r="D21920">
        <v>9</v>
      </c>
      <c r="E21920">
        <v>3257</v>
      </c>
    </row>
    <row r="21921" spans="1:5">
      <c r="A21921" t="s">
        <v>52</v>
      </c>
      <c r="B21921">
        <v>2018</v>
      </c>
      <c r="C21921">
        <v>32</v>
      </c>
      <c r="D21921">
        <v>23</v>
      </c>
      <c r="E21921">
        <v>6252</v>
      </c>
    </row>
    <row r="21922" spans="1:5">
      <c r="A21922" t="s">
        <v>53</v>
      </c>
      <c r="B21922">
        <v>2018</v>
      </c>
      <c r="C21922">
        <v>32</v>
      </c>
      <c r="D21922">
        <v>48</v>
      </c>
      <c r="E21922">
        <v>5549</v>
      </c>
    </row>
    <row r="21923" spans="1:5">
      <c r="A21923" t="s">
        <v>54</v>
      </c>
      <c r="B21923">
        <v>2018</v>
      </c>
      <c r="C21923">
        <v>32</v>
      </c>
      <c r="D21923">
        <v>52</v>
      </c>
      <c r="E21923">
        <v>11851</v>
      </c>
    </row>
    <row r="21924" spans="1:5">
      <c r="A21924" t="s">
        <v>55</v>
      </c>
      <c r="B21924">
        <v>2018</v>
      </c>
      <c r="C21924">
        <v>32</v>
      </c>
      <c r="D21924">
        <v>51</v>
      </c>
      <c r="E21924">
        <v>44606</v>
      </c>
    </row>
    <row r="21925" spans="1:5">
      <c r="A21925" t="s">
        <v>56</v>
      </c>
      <c r="B21925">
        <v>2018</v>
      </c>
      <c r="C21925">
        <v>32</v>
      </c>
      <c r="D21925">
        <v>5</v>
      </c>
      <c r="E21925">
        <v>1036</v>
      </c>
    </row>
    <row r="21926" spans="1:5">
      <c r="A21926" t="s">
        <v>57</v>
      </c>
      <c r="B21926">
        <v>2018</v>
      </c>
      <c r="C21926">
        <v>32</v>
      </c>
      <c r="D21926">
        <v>109</v>
      </c>
      <c r="E21926">
        <v>82840</v>
      </c>
    </row>
    <row r="21927" spans="1:5">
      <c r="A21927" t="s">
        <v>58</v>
      </c>
      <c r="B21927">
        <v>2018</v>
      </c>
      <c r="C21927">
        <v>32</v>
      </c>
      <c r="D21927">
        <v>32</v>
      </c>
      <c r="E21927">
        <v>3057</v>
      </c>
    </row>
    <row r="21928" spans="1:5">
      <c r="A21928" t="s">
        <v>59</v>
      </c>
      <c r="B21928">
        <v>2018</v>
      </c>
      <c r="C21928">
        <v>32</v>
      </c>
      <c r="D21928">
        <v>25</v>
      </c>
      <c r="E21928">
        <v>7746</v>
      </c>
    </row>
    <row r="21929" spans="1:5">
      <c r="A21929" t="s">
        <v>60</v>
      </c>
      <c r="B21929">
        <v>2018</v>
      </c>
      <c r="C21929">
        <v>32</v>
      </c>
      <c r="D21929">
        <v>17</v>
      </c>
      <c r="E21929">
        <v>2242</v>
      </c>
    </row>
    <row r="21930" spans="1:5">
      <c r="A21930" t="s">
        <v>61</v>
      </c>
      <c r="B21930">
        <v>2018</v>
      </c>
      <c r="C21930">
        <v>32</v>
      </c>
      <c r="D21930">
        <v>13</v>
      </c>
      <c r="E21930">
        <v>2518</v>
      </c>
    </row>
    <row r="21931" spans="1:5">
      <c r="A21931" t="s">
        <v>64</v>
      </c>
      <c r="B21931">
        <v>2018</v>
      </c>
      <c r="C21931">
        <v>32</v>
      </c>
      <c r="D21931">
        <v>4</v>
      </c>
      <c r="E21931">
        <v>1639</v>
      </c>
    </row>
    <row r="21932" spans="1:5">
      <c r="A21932" t="s">
        <v>63</v>
      </c>
      <c r="B21932">
        <v>2018</v>
      </c>
      <c r="C21932">
        <v>32</v>
      </c>
      <c r="D21932">
        <v>2</v>
      </c>
      <c r="E21932">
        <v>591</v>
      </c>
    </row>
    <row r="21933" spans="1:5">
      <c r="A21933" t="s">
        <v>62</v>
      </c>
      <c r="B21933">
        <v>2018</v>
      </c>
      <c r="C21933">
        <v>32</v>
      </c>
      <c r="D21933">
        <v>67</v>
      </c>
      <c r="E21933">
        <v>97048</v>
      </c>
    </row>
    <row r="21934" spans="1:5">
      <c r="A21934" t="s">
        <v>6</v>
      </c>
      <c r="B21934">
        <v>2018</v>
      </c>
      <c r="C21934">
        <v>33</v>
      </c>
      <c r="D21934">
        <v>75</v>
      </c>
      <c r="E21934">
        <v>36433</v>
      </c>
    </row>
    <row r="21935" spans="1:5">
      <c r="A21935" t="s">
        <v>12</v>
      </c>
      <c r="B21935">
        <v>2018</v>
      </c>
      <c r="C21935">
        <v>33</v>
      </c>
      <c r="D21935">
        <v>14</v>
      </c>
      <c r="E21935">
        <v>3987</v>
      </c>
    </row>
    <row r="21936" spans="1:5">
      <c r="A21936" t="s">
        <v>13</v>
      </c>
      <c r="B21936">
        <v>2018</v>
      </c>
      <c r="C21936">
        <v>33</v>
      </c>
      <c r="D21936">
        <v>35</v>
      </c>
      <c r="E21936">
        <v>13346</v>
      </c>
    </row>
    <row r="21937" spans="1:5">
      <c r="A21937" t="s">
        <v>14</v>
      </c>
      <c r="B21937">
        <v>2018</v>
      </c>
      <c r="C21937">
        <v>33</v>
      </c>
      <c r="D21937">
        <v>6</v>
      </c>
      <c r="E21937">
        <v>1558</v>
      </c>
    </row>
    <row r="21938" spans="1:5">
      <c r="A21938" t="s">
        <v>15</v>
      </c>
      <c r="B21938">
        <v>2018</v>
      </c>
      <c r="C21938">
        <v>33</v>
      </c>
      <c r="D21938">
        <v>84</v>
      </c>
      <c r="E21938">
        <v>41273</v>
      </c>
    </row>
    <row r="21939" spans="1:5">
      <c r="A21939" t="s">
        <v>16</v>
      </c>
      <c r="B21939">
        <v>2018</v>
      </c>
      <c r="C21939">
        <v>33</v>
      </c>
      <c r="D21939">
        <v>41</v>
      </c>
      <c r="E21939">
        <v>23658</v>
      </c>
    </row>
    <row r="21940" spans="1:5">
      <c r="A21940" t="s">
        <v>17</v>
      </c>
      <c r="B21940">
        <v>2018</v>
      </c>
      <c r="C21940">
        <v>33</v>
      </c>
      <c r="D21940">
        <v>4</v>
      </c>
      <c r="E21940">
        <v>711</v>
      </c>
    </row>
    <row r="21941" spans="1:5">
      <c r="A21941" t="s">
        <v>18</v>
      </c>
      <c r="B21941">
        <v>2018</v>
      </c>
      <c r="C21941">
        <v>33</v>
      </c>
      <c r="D21941">
        <v>10</v>
      </c>
      <c r="E21941">
        <v>2314</v>
      </c>
    </row>
    <row r="21942" spans="1:5">
      <c r="A21942" t="s">
        <v>19</v>
      </c>
      <c r="B21942">
        <v>2018</v>
      </c>
      <c r="C21942">
        <v>33</v>
      </c>
      <c r="D21942">
        <v>4</v>
      </c>
      <c r="E21942">
        <v>12919</v>
      </c>
    </row>
    <row r="21943" spans="1:5">
      <c r="A21943" t="s">
        <v>20</v>
      </c>
      <c r="B21943">
        <v>2018</v>
      </c>
      <c r="C21943">
        <v>33</v>
      </c>
      <c r="D21943">
        <v>0</v>
      </c>
      <c r="E21943">
        <v>0</v>
      </c>
    </row>
    <row r="21944" spans="1:5">
      <c r="A21944" t="s">
        <v>21</v>
      </c>
      <c r="B21944">
        <v>2018</v>
      </c>
      <c r="C21944">
        <v>33</v>
      </c>
      <c r="D21944">
        <v>45</v>
      </c>
      <c r="E21944">
        <v>42243</v>
      </c>
    </row>
    <row r="21945" spans="1:5">
      <c r="A21945" t="s">
        <v>22</v>
      </c>
      <c r="B21945">
        <v>2018</v>
      </c>
      <c r="C21945">
        <v>33</v>
      </c>
      <c r="D21945">
        <v>14</v>
      </c>
      <c r="E21945">
        <v>1232</v>
      </c>
    </row>
    <row r="21946" spans="1:5">
      <c r="A21946" t="s">
        <v>23</v>
      </c>
      <c r="B21946">
        <v>2018</v>
      </c>
      <c r="C21946">
        <v>33</v>
      </c>
      <c r="D21946">
        <v>1</v>
      </c>
      <c r="E21946">
        <v>70</v>
      </c>
    </row>
    <row r="21947" spans="1:5">
      <c r="A21947" t="s">
        <v>24</v>
      </c>
      <c r="B21947">
        <v>2018</v>
      </c>
      <c r="C21947">
        <v>33</v>
      </c>
      <c r="D21947">
        <v>58</v>
      </c>
      <c r="E21947">
        <v>36147</v>
      </c>
    </row>
    <row r="21948" spans="1:5">
      <c r="A21948" t="s">
        <v>25</v>
      </c>
      <c r="B21948">
        <v>2018</v>
      </c>
      <c r="C21948">
        <v>33</v>
      </c>
      <c r="D21948">
        <v>16</v>
      </c>
      <c r="E21948">
        <v>2739</v>
      </c>
    </row>
    <row r="21949" spans="1:5">
      <c r="A21949" t="s">
        <v>26</v>
      </c>
      <c r="B21949">
        <v>2018</v>
      </c>
      <c r="C21949">
        <v>33</v>
      </c>
      <c r="D21949">
        <v>14</v>
      </c>
      <c r="E21949">
        <v>4369</v>
      </c>
    </row>
    <row r="21950" spans="1:5">
      <c r="A21950" t="s">
        <v>27</v>
      </c>
      <c r="B21950">
        <v>2018</v>
      </c>
      <c r="C21950">
        <v>33</v>
      </c>
      <c r="D21950">
        <v>8</v>
      </c>
      <c r="E21950">
        <v>1809</v>
      </c>
    </row>
    <row r="21951" spans="1:5">
      <c r="A21951" t="s">
        <v>28</v>
      </c>
      <c r="B21951">
        <v>2018</v>
      </c>
      <c r="C21951">
        <v>33</v>
      </c>
      <c r="D21951">
        <v>9</v>
      </c>
      <c r="E21951">
        <v>6202</v>
      </c>
    </row>
    <row r="21952" spans="1:5">
      <c r="A21952" t="s">
        <v>29</v>
      </c>
      <c r="B21952">
        <v>2018</v>
      </c>
      <c r="C21952">
        <v>33</v>
      </c>
      <c r="D21952">
        <v>91</v>
      </c>
      <c r="E21952">
        <v>50137</v>
      </c>
    </row>
    <row r="21953" spans="1:5">
      <c r="A21953" t="s">
        <v>30</v>
      </c>
      <c r="B21953">
        <v>2018</v>
      </c>
      <c r="C21953">
        <v>33</v>
      </c>
      <c r="D21953">
        <v>19</v>
      </c>
      <c r="E21953">
        <v>4283</v>
      </c>
    </row>
    <row r="21954" spans="1:5">
      <c r="A21954" t="s">
        <v>31</v>
      </c>
      <c r="B21954">
        <v>2018</v>
      </c>
      <c r="C21954">
        <v>33</v>
      </c>
      <c r="D21954">
        <v>13</v>
      </c>
      <c r="E21954">
        <v>3465</v>
      </c>
    </row>
    <row r="21955" spans="1:5">
      <c r="A21955" t="s">
        <v>32</v>
      </c>
      <c r="B21955">
        <v>2018</v>
      </c>
      <c r="C21955">
        <v>33</v>
      </c>
      <c r="D21955">
        <v>29</v>
      </c>
      <c r="E21955">
        <v>29745</v>
      </c>
    </row>
    <row r="21956" spans="1:5">
      <c r="A21956" t="s">
        <v>33</v>
      </c>
      <c r="B21956">
        <v>2018</v>
      </c>
      <c r="C21956">
        <v>33</v>
      </c>
      <c r="D21956">
        <v>60</v>
      </c>
      <c r="E21956">
        <v>15202</v>
      </c>
    </row>
    <row r="21957" spans="1:5">
      <c r="A21957" t="s">
        <v>34</v>
      </c>
      <c r="B21957">
        <v>2018</v>
      </c>
      <c r="C21957">
        <v>33</v>
      </c>
      <c r="D21957">
        <v>8</v>
      </c>
      <c r="E21957">
        <v>1644</v>
      </c>
    </row>
    <row r="21958" spans="1:5">
      <c r="A21958" t="s">
        <v>35</v>
      </c>
      <c r="B21958">
        <v>2018</v>
      </c>
      <c r="C21958">
        <v>33</v>
      </c>
      <c r="D21958">
        <v>42</v>
      </c>
      <c r="E21958">
        <v>16024</v>
      </c>
    </row>
    <row r="21959" spans="1:5">
      <c r="A21959" t="s">
        <v>36</v>
      </c>
      <c r="B21959">
        <v>2018</v>
      </c>
      <c r="C21959">
        <v>33</v>
      </c>
      <c r="D21959">
        <v>14</v>
      </c>
      <c r="E21959">
        <v>2396</v>
      </c>
    </row>
    <row r="21960" spans="1:5">
      <c r="A21960" t="s">
        <v>37</v>
      </c>
      <c r="B21960">
        <v>2018</v>
      </c>
      <c r="C21960">
        <v>33</v>
      </c>
      <c r="D21960">
        <v>3</v>
      </c>
      <c r="E21960">
        <v>1899</v>
      </c>
    </row>
    <row r="21961" spans="1:5">
      <c r="A21961" t="s">
        <v>38</v>
      </c>
      <c r="B21961">
        <v>2018</v>
      </c>
      <c r="C21961">
        <v>33</v>
      </c>
      <c r="D21961">
        <v>40</v>
      </c>
      <c r="E21961">
        <v>4950</v>
      </c>
    </row>
    <row r="21962" spans="1:5">
      <c r="A21962" t="s">
        <v>39</v>
      </c>
      <c r="B21962">
        <v>2018</v>
      </c>
      <c r="C21962">
        <v>33</v>
      </c>
      <c r="D21962">
        <v>29</v>
      </c>
      <c r="E21962">
        <v>13403</v>
      </c>
    </row>
    <row r="21963" spans="1:5">
      <c r="A21963" t="s">
        <v>40</v>
      </c>
      <c r="B21963">
        <v>2018</v>
      </c>
      <c r="C21963">
        <v>33</v>
      </c>
      <c r="D21963">
        <v>12</v>
      </c>
      <c r="E21963">
        <v>1279</v>
      </c>
    </row>
    <row r="21964" spans="1:5">
      <c r="A21964" t="s">
        <v>41</v>
      </c>
      <c r="B21964">
        <v>2018</v>
      </c>
      <c r="C21964">
        <v>33</v>
      </c>
      <c r="D21964">
        <v>35</v>
      </c>
      <c r="E21964">
        <v>23597</v>
      </c>
    </row>
    <row r="21965" spans="1:5">
      <c r="A21965" t="s">
        <v>42</v>
      </c>
      <c r="B21965">
        <v>2018</v>
      </c>
      <c r="C21965">
        <v>33</v>
      </c>
      <c r="D21965">
        <v>31</v>
      </c>
      <c r="E21965">
        <v>12994</v>
      </c>
    </row>
    <row r="21966" spans="1:5">
      <c r="A21966" t="s">
        <v>43</v>
      </c>
      <c r="B21966">
        <v>2018</v>
      </c>
      <c r="C21966">
        <v>33</v>
      </c>
      <c r="D21966">
        <v>33</v>
      </c>
      <c r="E21966">
        <v>8346</v>
      </c>
    </row>
    <row r="21967" spans="1:5">
      <c r="A21967" t="s">
        <v>44</v>
      </c>
      <c r="B21967">
        <v>2018</v>
      </c>
      <c r="C21967">
        <v>33</v>
      </c>
      <c r="D21967">
        <v>14</v>
      </c>
      <c r="E21967">
        <v>4642</v>
      </c>
    </row>
    <row r="21968" spans="1:5">
      <c r="A21968" t="s">
        <v>45</v>
      </c>
      <c r="B21968">
        <v>2018</v>
      </c>
      <c r="C21968">
        <v>33</v>
      </c>
      <c r="D21968">
        <v>4</v>
      </c>
      <c r="E21968">
        <v>335</v>
      </c>
    </row>
    <row r="21969" spans="1:5">
      <c r="A21969" t="s">
        <v>46</v>
      </c>
      <c r="B21969">
        <v>2018</v>
      </c>
      <c r="C21969">
        <v>33</v>
      </c>
      <c r="D21969">
        <v>26</v>
      </c>
      <c r="E21969">
        <v>9563</v>
      </c>
    </row>
    <row r="21970" spans="1:5">
      <c r="A21970" t="s">
        <v>47</v>
      </c>
      <c r="B21970">
        <v>2018</v>
      </c>
      <c r="C21970">
        <v>33</v>
      </c>
      <c r="D21970">
        <v>13</v>
      </c>
      <c r="E21970">
        <v>4716</v>
      </c>
    </row>
    <row r="21971" spans="1:5">
      <c r="A21971" t="s">
        <v>48</v>
      </c>
      <c r="B21971">
        <v>2018</v>
      </c>
      <c r="C21971">
        <v>33</v>
      </c>
      <c r="D21971">
        <v>72</v>
      </c>
      <c r="E21971">
        <v>34200</v>
      </c>
    </row>
    <row r="21972" spans="1:5">
      <c r="A21972" t="s">
        <v>49</v>
      </c>
      <c r="B21972">
        <v>2018</v>
      </c>
      <c r="C21972">
        <v>33</v>
      </c>
      <c r="D21972">
        <v>129</v>
      </c>
      <c r="E21972">
        <v>47439</v>
      </c>
    </row>
    <row r="21973" spans="1:5">
      <c r="A21973" t="s">
        <v>50</v>
      </c>
      <c r="B21973">
        <v>2018</v>
      </c>
      <c r="C21973">
        <v>33</v>
      </c>
      <c r="D21973">
        <v>23</v>
      </c>
      <c r="E21973">
        <v>3562</v>
      </c>
    </row>
    <row r="21974" spans="1:5">
      <c r="A21974" t="s">
        <v>51</v>
      </c>
      <c r="B21974">
        <v>2018</v>
      </c>
      <c r="C21974">
        <v>33</v>
      </c>
      <c r="D21974">
        <v>10</v>
      </c>
      <c r="E21974">
        <v>3421</v>
      </c>
    </row>
    <row r="21975" spans="1:5">
      <c r="A21975" t="s">
        <v>52</v>
      </c>
      <c r="B21975">
        <v>2018</v>
      </c>
      <c r="C21975">
        <v>33</v>
      </c>
      <c r="D21975">
        <v>23</v>
      </c>
      <c r="E21975">
        <v>6618</v>
      </c>
    </row>
    <row r="21976" spans="1:5">
      <c r="A21976" t="s">
        <v>53</v>
      </c>
      <c r="B21976">
        <v>2018</v>
      </c>
      <c r="C21976">
        <v>33</v>
      </c>
      <c r="D21976">
        <v>46</v>
      </c>
      <c r="E21976">
        <v>5125</v>
      </c>
    </row>
    <row r="21977" spans="1:5">
      <c r="A21977" t="s">
        <v>54</v>
      </c>
      <c r="B21977">
        <v>2018</v>
      </c>
      <c r="C21977">
        <v>33</v>
      </c>
      <c r="D21977">
        <v>88</v>
      </c>
      <c r="E21977">
        <v>18607</v>
      </c>
    </row>
    <row r="21978" spans="1:5">
      <c r="A21978" t="s">
        <v>55</v>
      </c>
      <c r="B21978">
        <v>2018</v>
      </c>
      <c r="C21978">
        <v>33</v>
      </c>
      <c r="D21978">
        <v>56</v>
      </c>
      <c r="E21978">
        <v>45528</v>
      </c>
    </row>
    <row r="21979" spans="1:5">
      <c r="A21979" t="s">
        <v>56</v>
      </c>
      <c r="B21979">
        <v>2018</v>
      </c>
      <c r="C21979">
        <v>33</v>
      </c>
      <c r="D21979">
        <v>5</v>
      </c>
      <c r="E21979">
        <v>1147</v>
      </c>
    </row>
    <row r="21980" spans="1:5">
      <c r="A21980" t="s">
        <v>57</v>
      </c>
      <c r="B21980">
        <v>2018</v>
      </c>
      <c r="C21980">
        <v>33</v>
      </c>
      <c r="D21980">
        <v>112</v>
      </c>
      <c r="E21980">
        <v>80842</v>
      </c>
    </row>
    <row r="21981" spans="1:5">
      <c r="A21981" t="s">
        <v>58</v>
      </c>
      <c r="B21981">
        <v>2018</v>
      </c>
      <c r="C21981">
        <v>33</v>
      </c>
      <c r="D21981">
        <v>32</v>
      </c>
      <c r="E21981">
        <v>3738</v>
      </c>
    </row>
    <row r="21982" spans="1:5">
      <c r="A21982" t="s">
        <v>59</v>
      </c>
      <c r="B21982">
        <v>2018</v>
      </c>
      <c r="C21982">
        <v>33</v>
      </c>
      <c r="D21982">
        <v>23</v>
      </c>
      <c r="E21982">
        <v>6831</v>
      </c>
    </row>
    <row r="21983" spans="1:5">
      <c r="A21983" t="s">
        <v>60</v>
      </c>
      <c r="B21983">
        <v>2018</v>
      </c>
      <c r="C21983">
        <v>33</v>
      </c>
      <c r="D21983">
        <v>17</v>
      </c>
      <c r="E21983">
        <v>2375</v>
      </c>
    </row>
    <row r="21984" spans="1:5">
      <c r="A21984" t="s">
        <v>61</v>
      </c>
      <c r="B21984">
        <v>2018</v>
      </c>
      <c r="C21984">
        <v>33</v>
      </c>
      <c r="D21984">
        <v>13</v>
      </c>
      <c r="E21984">
        <v>2570</v>
      </c>
    </row>
    <row r="21985" spans="1:5">
      <c r="A21985" t="s">
        <v>64</v>
      </c>
      <c r="B21985">
        <v>2018</v>
      </c>
      <c r="C21985">
        <v>33</v>
      </c>
      <c r="D21985">
        <v>5</v>
      </c>
      <c r="E21985">
        <v>2044</v>
      </c>
    </row>
    <row r="21986" spans="1:5">
      <c r="A21986" t="s">
        <v>63</v>
      </c>
      <c r="B21986">
        <v>2018</v>
      </c>
      <c r="C21986">
        <v>33</v>
      </c>
      <c r="D21986">
        <v>2</v>
      </c>
      <c r="E21986">
        <v>511</v>
      </c>
    </row>
    <row r="21987" spans="1:5">
      <c r="A21987" t="s">
        <v>62</v>
      </c>
      <c r="B21987">
        <v>2018</v>
      </c>
      <c r="C21987">
        <v>33</v>
      </c>
      <c r="D21987">
        <v>63</v>
      </c>
      <c r="E21987">
        <v>93764</v>
      </c>
    </row>
    <row r="21988" spans="1:5">
      <c r="A21988" t="s">
        <v>6</v>
      </c>
      <c r="B21988">
        <v>2018</v>
      </c>
      <c r="C21988">
        <v>34</v>
      </c>
      <c r="D21988">
        <v>78</v>
      </c>
      <c r="E21988">
        <v>38974</v>
      </c>
    </row>
    <row r="21989" spans="1:5">
      <c r="A21989" t="s">
        <v>12</v>
      </c>
      <c r="B21989">
        <v>2018</v>
      </c>
      <c r="C21989">
        <v>34</v>
      </c>
      <c r="D21989">
        <v>14</v>
      </c>
      <c r="E21989">
        <v>13260</v>
      </c>
    </row>
    <row r="21990" spans="1:5">
      <c r="A21990" t="s">
        <v>13</v>
      </c>
      <c r="B21990">
        <v>2018</v>
      </c>
      <c r="C21990">
        <v>34</v>
      </c>
      <c r="D21990">
        <v>42</v>
      </c>
      <c r="E21990">
        <v>16842</v>
      </c>
    </row>
    <row r="21991" spans="1:5">
      <c r="A21991" t="s">
        <v>14</v>
      </c>
      <c r="B21991">
        <v>2018</v>
      </c>
      <c r="C21991">
        <v>34</v>
      </c>
      <c r="D21991">
        <v>7</v>
      </c>
      <c r="E21991">
        <v>2457</v>
      </c>
    </row>
    <row r="21992" spans="1:5">
      <c r="A21992" t="s">
        <v>15</v>
      </c>
      <c r="B21992">
        <v>2018</v>
      </c>
      <c r="C21992">
        <v>34</v>
      </c>
      <c r="D21992">
        <v>72</v>
      </c>
      <c r="E21992">
        <v>39396</v>
      </c>
    </row>
    <row r="21993" spans="1:5">
      <c r="A21993" t="s">
        <v>16</v>
      </c>
      <c r="B21993">
        <v>2018</v>
      </c>
      <c r="C21993">
        <v>34</v>
      </c>
      <c r="D21993">
        <v>41</v>
      </c>
      <c r="E21993">
        <v>23468</v>
      </c>
    </row>
    <row r="21994" spans="1:5">
      <c r="A21994" t="s">
        <v>17</v>
      </c>
      <c r="B21994">
        <v>2018</v>
      </c>
      <c r="C21994">
        <v>34</v>
      </c>
      <c r="D21994">
        <v>4</v>
      </c>
      <c r="E21994">
        <v>1220</v>
      </c>
    </row>
    <row r="21995" spans="1:5">
      <c r="A21995" t="s">
        <v>18</v>
      </c>
      <c r="B21995">
        <v>2018</v>
      </c>
      <c r="C21995">
        <v>34</v>
      </c>
      <c r="D21995">
        <v>9</v>
      </c>
      <c r="E21995">
        <v>1875</v>
      </c>
    </row>
    <row r="21996" spans="1:5">
      <c r="A21996" t="s">
        <v>19</v>
      </c>
      <c r="B21996">
        <v>2018</v>
      </c>
      <c r="C21996">
        <v>34</v>
      </c>
      <c r="D21996">
        <v>4</v>
      </c>
      <c r="E21996">
        <v>13342</v>
      </c>
    </row>
    <row r="21997" spans="1:5">
      <c r="A21997" t="s">
        <v>20</v>
      </c>
      <c r="B21997">
        <v>2018</v>
      </c>
      <c r="C21997">
        <v>34</v>
      </c>
      <c r="D21997">
        <v>0</v>
      </c>
      <c r="E21997">
        <v>0</v>
      </c>
    </row>
    <row r="21998" spans="1:5">
      <c r="A21998" t="s">
        <v>21</v>
      </c>
      <c r="B21998">
        <v>2018</v>
      </c>
      <c r="C21998">
        <v>34</v>
      </c>
      <c r="D21998">
        <v>42</v>
      </c>
      <c r="E21998">
        <v>41871</v>
      </c>
    </row>
    <row r="21999" spans="1:5">
      <c r="A21999" t="s">
        <v>22</v>
      </c>
      <c r="B21999">
        <v>2018</v>
      </c>
      <c r="C21999">
        <v>34</v>
      </c>
      <c r="D21999">
        <v>12</v>
      </c>
      <c r="E21999">
        <v>959</v>
      </c>
    </row>
    <row r="22000" spans="1:5">
      <c r="A22000" t="s">
        <v>23</v>
      </c>
      <c r="B22000">
        <v>2018</v>
      </c>
      <c r="C22000">
        <v>34</v>
      </c>
      <c r="D22000">
        <v>1</v>
      </c>
      <c r="E22000">
        <v>81</v>
      </c>
    </row>
    <row r="22001" spans="1:5">
      <c r="A22001" t="s">
        <v>24</v>
      </c>
      <c r="B22001">
        <v>2018</v>
      </c>
      <c r="C22001">
        <v>34</v>
      </c>
      <c r="D22001">
        <v>58</v>
      </c>
      <c r="E22001">
        <v>36699</v>
      </c>
    </row>
    <row r="22002" spans="1:5">
      <c r="A22002" t="s">
        <v>25</v>
      </c>
      <c r="B22002">
        <v>2018</v>
      </c>
      <c r="C22002">
        <v>34</v>
      </c>
      <c r="D22002">
        <v>16</v>
      </c>
      <c r="E22002">
        <v>3684</v>
      </c>
    </row>
    <row r="22003" spans="1:5">
      <c r="A22003" t="s">
        <v>26</v>
      </c>
      <c r="B22003">
        <v>2018</v>
      </c>
      <c r="C22003">
        <v>34</v>
      </c>
      <c r="D22003">
        <v>13</v>
      </c>
      <c r="E22003">
        <v>4667</v>
      </c>
    </row>
    <row r="22004" spans="1:5">
      <c r="A22004" t="s">
        <v>27</v>
      </c>
      <c r="B22004">
        <v>2018</v>
      </c>
      <c r="C22004">
        <v>34</v>
      </c>
      <c r="D22004">
        <v>7</v>
      </c>
      <c r="E22004">
        <v>1453</v>
      </c>
    </row>
    <row r="22005" spans="1:5">
      <c r="A22005" t="s">
        <v>28</v>
      </c>
      <c r="B22005">
        <v>2018</v>
      </c>
      <c r="C22005">
        <v>34</v>
      </c>
      <c r="D22005">
        <v>9</v>
      </c>
      <c r="E22005">
        <v>6518</v>
      </c>
    </row>
    <row r="22006" spans="1:5">
      <c r="A22006" t="s">
        <v>29</v>
      </c>
      <c r="B22006">
        <v>2018</v>
      </c>
      <c r="C22006">
        <v>34</v>
      </c>
      <c r="D22006">
        <v>92</v>
      </c>
      <c r="E22006">
        <v>51873</v>
      </c>
    </row>
    <row r="22007" spans="1:5">
      <c r="A22007" t="s">
        <v>30</v>
      </c>
      <c r="B22007">
        <v>2018</v>
      </c>
      <c r="C22007">
        <v>34</v>
      </c>
      <c r="D22007">
        <v>18</v>
      </c>
      <c r="E22007">
        <v>4099</v>
      </c>
    </row>
    <row r="22008" spans="1:5">
      <c r="A22008" t="s">
        <v>31</v>
      </c>
      <c r="B22008">
        <v>2018</v>
      </c>
      <c r="C22008">
        <v>34</v>
      </c>
      <c r="D22008">
        <v>12</v>
      </c>
      <c r="E22008">
        <v>3603</v>
      </c>
    </row>
    <row r="22009" spans="1:5">
      <c r="A22009" t="s">
        <v>32</v>
      </c>
      <c r="B22009">
        <v>2018</v>
      </c>
      <c r="C22009">
        <v>34</v>
      </c>
      <c r="D22009">
        <v>28</v>
      </c>
      <c r="E22009">
        <v>28563</v>
      </c>
    </row>
    <row r="22010" spans="1:5">
      <c r="A22010" t="s">
        <v>33</v>
      </c>
      <c r="B22010">
        <v>2018</v>
      </c>
      <c r="C22010">
        <v>34</v>
      </c>
      <c r="D22010">
        <v>31</v>
      </c>
      <c r="E22010">
        <v>9344</v>
      </c>
    </row>
    <row r="22011" spans="1:5">
      <c r="A22011" t="s">
        <v>34</v>
      </c>
      <c r="B22011">
        <v>2018</v>
      </c>
      <c r="C22011">
        <v>34</v>
      </c>
      <c r="D22011">
        <v>7</v>
      </c>
      <c r="E22011">
        <v>1868</v>
      </c>
    </row>
    <row r="22012" spans="1:5">
      <c r="A22012" t="s">
        <v>35</v>
      </c>
      <c r="B22012">
        <v>2018</v>
      </c>
      <c r="C22012">
        <v>34</v>
      </c>
      <c r="D22012">
        <v>40</v>
      </c>
      <c r="E22012">
        <v>13992</v>
      </c>
    </row>
    <row r="22013" spans="1:5">
      <c r="A22013" t="s">
        <v>36</v>
      </c>
      <c r="B22013">
        <v>2018</v>
      </c>
      <c r="C22013">
        <v>34</v>
      </c>
      <c r="D22013">
        <v>15</v>
      </c>
      <c r="E22013">
        <v>3089</v>
      </c>
    </row>
    <row r="22014" spans="1:5">
      <c r="A22014" t="s">
        <v>37</v>
      </c>
      <c r="B22014">
        <v>2018</v>
      </c>
      <c r="C22014">
        <v>34</v>
      </c>
      <c r="D22014">
        <v>2</v>
      </c>
      <c r="E22014">
        <v>1623</v>
      </c>
    </row>
    <row r="22015" spans="1:5">
      <c r="A22015" t="s">
        <v>38</v>
      </c>
      <c r="B22015">
        <v>2018</v>
      </c>
      <c r="C22015">
        <v>34</v>
      </c>
      <c r="D22015">
        <v>39</v>
      </c>
      <c r="E22015">
        <v>7487</v>
      </c>
    </row>
    <row r="22016" spans="1:5">
      <c r="A22016" t="s">
        <v>39</v>
      </c>
      <c r="B22016">
        <v>2018</v>
      </c>
      <c r="C22016">
        <v>34</v>
      </c>
      <c r="D22016">
        <v>29</v>
      </c>
      <c r="E22016">
        <v>14040</v>
      </c>
    </row>
    <row r="22017" spans="1:5">
      <c r="A22017" t="s">
        <v>40</v>
      </c>
      <c r="B22017">
        <v>2018</v>
      </c>
      <c r="C22017">
        <v>34</v>
      </c>
      <c r="D22017">
        <v>12</v>
      </c>
      <c r="E22017">
        <v>1351</v>
      </c>
    </row>
    <row r="22018" spans="1:5">
      <c r="A22018" t="s">
        <v>41</v>
      </c>
      <c r="B22018">
        <v>2018</v>
      </c>
      <c r="C22018">
        <v>34</v>
      </c>
      <c r="D22018">
        <v>36</v>
      </c>
      <c r="E22018">
        <v>24830</v>
      </c>
    </row>
    <row r="22019" spans="1:5">
      <c r="A22019" t="s">
        <v>42</v>
      </c>
      <c r="B22019">
        <v>2018</v>
      </c>
      <c r="C22019">
        <v>34</v>
      </c>
      <c r="D22019">
        <v>12</v>
      </c>
      <c r="E22019">
        <v>4598</v>
      </c>
    </row>
    <row r="22020" spans="1:5">
      <c r="A22020" t="s">
        <v>43</v>
      </c>
      <c r="B22020">
        <v>2018</v>
      </c>
      <c r="C22020">
        <v>34</v>
      </c>
      <c r="D22020">
        <v>34</v>
      </c>
      <c r="E22020">
        <v>8892</v>
      </c>
    </row>
    <row r="22021" spans="1:5">
      <c r="A22021" t="s">
        <v>44</v>
      </c>
      <c r="B22021">
        <v>2018</v>
      </c>
      <c r="C22021">
        <v>34</v>
      </c>
      <c r="D22021">
        <v>13</v>
      </c>
      <c r="E22021">
        <v>6017</v>
      </c>
    </row>
    <row r="22022" spans="1:5">
      <c r="A22022" t="s">
        <v>45</v>
      </c>
      <c r="B22022">
        <v>2018</v>
      </c>
      <c r="C22022">
        <v>34</v>
      </c>
      <c r="D22022">
        <v>5</v>
      </c>
      <c r="E22022">
        <v>574</v>
      </c>
    </row>
    <row r="22023" spans="1:5">
      <c r="A22023" t="s">
        <v>46</v>
      </c>
      <c r="B22023">
        <v>2018</v>
      </c>
      <c r="C22023">
        <v>34</v>
      </c>
      <c r="D22023">
        <v>27</v>
      </c>
      <c r="E22023">
        <v>10854</v>
      </c>
    </row>
    <row r="22024" spans="1:5">
      <c r="A22024" t="s">
        <v>47</v>
      </c>
      <c r="B22024">
        <v>2018</v>
      </c>
      <c r="C22024">
        <v>34</v>
      </c>
      <c r="D22024">
        <v>15</v>
      </c>
      <c r="E22024">
        <v>4860</v>
      </c>
    </row>
    <row r="22025" spans="1:5">
      <c r="A22025" t="s">
        <v>48</v>
      </c>
      <c r="B22025">
        <v>2018</v>
      </c>
      <c r="C22025">
        <v>34</v>
      </c>
      <c r="D22025">
        <v>72</v>
      </c>
      <c r="E22025">
        <v>33238</v>
      </c>
    </row>
    <row r="22026" spans="1:5">
      <c r="A22026" t="s">
        <v>49</v>
      </c>
      <c r="B22026">
        <v>2018</v>
      </c>
      <c r="C22026">
        <v>34</v>
      </c>
      <c r="D22026">
        <v>130</v>
      </c>
      <c r="E22026">
        <v>48106</v>
      </c>
    </row>
    <row r="22027" spans="1:5">
      <c r="A22027" t="s">
        <v>50</v>
      </c>
      <c r="B22027">
        <v>2018</v>
      </c>
      <c r="C22027">
        <v>34</v>
      </c>
      <c r="D22027">
        <v>22</v>
      </c>
      <c r="E22027">
        <v>3527</v>
      </c>
    </row>
    <row r="22028" spans="1:5">
      <c r="A22028" t="s">
        <v>51</v>
      </c>
      <c r="B22028">
        <v>2018</v>
      </c>
      <c r="C22028">
        <v>34</v>
      </c>
      <c r="D22028">
        <v>10</v>
      </c>
      <c r="E22028">
        <v>3941</v>
      </c>
    </row>
    <row r="22029" spans="1:5">
      <c r="A22029" t="s">
        <v>52</v>
      </c>
      <c r="B22029">
        <v>2018</v>
      </c>
      <c r="C22029">
        <v>34</v>
      </c>
      <c r="D22029">
        <v>23</v>
      </c>
      <c r="E22029">
        <v>6689</v>
      </c>
    </row>
    <row r="22030" spans="1:5">
      <c r="A22030" t="s">
        <v>53</v>
      </c>
      <c r="B22030">
        <v>2018</v>
      </c>
      <c r="C22030">
        <v>34</v>
      </c>
      <c r="D22030">
        <v>47</v>
      </c>
      <c r="E22030">
        <v>6870</v>
      </c>
    </row>
    <row r="22031" spans="1:5">
      <c r="A22031" t="s">
        <v>54</v>
      </c>
      <c r="B22031">
        <v>2018</v>
      </c>
      <c r="C22031">
        <v>34</v>
      </c>
      <c r="D22031">
        <v>88</v>
      </c>
      <c r="E22031">
        <v>19297</v>
      </c>
    </row>
    <row r="22032" spans="1:5">
      <c r="A22032" t="s">
        <v>55</v>
      </c>
      <c r="B22032">
        <v>2018</v>
      </c>
      <c r="C22032">
        <v>34</v>
      </c>
      <c r="D22032">
        <v>0</v>
      </c>
      <c r="E22032">
        <v>0</v>
      </c>
    </row>
    <row r="22033" spans="1:5">
      <c r="A22033" t="s">
        <v>56</v>
      </c>
      <c r="B22033">
        <v>2018</v>
      </c>
      <c r="C22033">
        <v>34</v>
      </c>
      <c r="D22033">
        <v>4</v>
      </c>
      <c r="E22033">
        <v>752</v>
      </c>
    </row>
    <row r="22034" spans="1:5">
      <c r="A22034" t="s">
        <v>57</v>
      </c>
      <c r="B22034">
        <v>2018</v>
      </c>
      <c r="C22034">
        <v>34</v>
      </c>
      <c r="D22034">
        <v>115</v>
      </c>
      <c r="E22034">
        <v>81381</v>
      </c>
    </row>
    <row r="22035" spans="1:5">
      <c r="A22035" t="s">
        <v>58</v>
      </c>
      <c r="B22035">
        <v>2018</v>
      </c>
      <c r="C22035">
        <v>34</v>
      </c>
      <c r="D22035">
        <v>32</v>
      </c>
      <c r="E22035">
        <v>4709</v>
      </c>
    </row>
    <row r="22036" spans="1:5">
      <c r="A22036" t="s">
        <v>59</v>
      </c>
      <c r="B22036">
        <v>2018</v>
      </c>
      <c r="C22036">
        <v>34</v>
      </c>
      <c r="D22036">
        <v>21</v>
      </c>
      <c r="E22036">
        <v>6356</v>
      </c>
    </row>
    <row r="22037" spans="1:5">
      <c r="A22037" t="s">
        <v>60</v>
      </c>
      <c r="B22037">
        <v>2018</v>
      </c>
      <c r="C22037">
        <v>34</v>
      </c>
      <c r="D22037">
        <v>17</v>
      </c>
      <c r="E22037">
        <v>2445</v>
      </c>
    </row>
    <row r="22038" spans="1:5">
      <c r="A22038" t="s">
        <v>61</v>
      </c>
      <c r="B22038">
        <v>2018</v>
      </c>
      <c r="C22038">
        <v>34</v>
      </c>
      <c r="D22038">
        <v>13</v>
      </c>
      <c r="E22038">
        <v>2454</v>
      </c>
    </row>
    <row r="22039" spans="1:5">
      <c r="A22039" t="s">
        <v>64</v>
      </c>
      <c r="B22039">
        <v>2018</v>
      </c>
      <c r="C22039">
        <v>34</v>
      </c>
      <c r="D22039">
        <v>5</v>
      </c>
      <c r="E22039">
        <v>2061</v>
      </c>
    </row>
    <row r="22040" spans="1:5">
      <c r="A22040" t="s">
        <v>63</v>
      </c>
      <c r="B22040">
        <v>2018</v>
      </c>
      <c r="C22040">
        <v>34</v>
      </c>
      <c r="D22040">
        <v>2</v>
      </c>
      <c r="E22040">
        <v>550</v>
      </c>
    </row>
    <row r="22041" spans="1:5">
      <c r="A22041" t="s">
        <v>62</v>
      </c>
      <c r="B22041">
        <v>2018</v>
      </c>
      <c r="C22041">
        <v>34</v>
      </c>
      <c r="D22041">
        <v>60</v>
      </c>
      <c r="E22041">
        <v>91270</v>
      </c>
    </row>
    <row r="22042" spans="1:5">
      <c r="A22042" t="s">
        <v>6</v>
      </c>
      <c r="B22042">
        <v>2018</v>
      </c>
      <c r="C22042">
        <v>35</v>
      </c>
      <c r="D22042">
        <v>78</v>
      </c>
      <c r="E22042">
        <v>39065</v>
      </c>
    </row>
    <row r="22043" spans="1:5">
      <c r="A22043" t="s">
        <v>12</v>
      </c>
      <c r="B22043">
        <v>2018</v>
      </c>
      <c r="C22043">
        <v>35</v>
      </c>
      <c r="D22043">
        <v>14</v>
      </c>
      <c r="E22043">
        <v>4012</v>
      </c>
    </row>
    <row r="22044" spans="1:5">
      <c r="A22044" t="s">
        <v>13</v>
      </c>
      <c r="B22044">
        <v>2018</v>
      </c>
      <c r="C22044">
        <v>35</v>
      </c>
      <c r="D22044">
        <v>36</v>
      </c>
      <c r="E22044">
        <v>13906</v>
      </c>
    </row>
    <row r="22045" spans="1:5">
      <c r="A22045" t="s">
        <v>14</v>
      </c>
      <c r="B22045">
        <v>2018</v>
      </c>
      <c r="C22045">
        <v>35</v>
      </c>
      <c r="D22045">
        <v>7</v>
      </c>
      <c r="E22045">
        <v>2560</v>
      </c>
    </row>
    <row r="22046" spans="1:5">
      <c r="A22046" t="s">
        <v>15</v>
      </c>
      <c r="B22046">
        <v>2018</v>
      </c>
      <c r="C22046">
        <v>35</v>
      </c>
      <c r="D22046">
        <v>75</v>
      </c>
      <c r="E22046">
        <v>42792</v>
      </c>
    </row>
    <row r="22047" spans="1:5">
      <c r="A22047" t="s">
        <v>16</v>
      </c>
      <c r="B22047">
        <v>2018</v>
      </c>
      <c r="C22047">
        <v>35</v>
      </c>
      <c r="D22047">
        <v>41</v>
      </c>
      <c r="E22047">
        <v>24376</v>
      </c>
    </row>
    <row r="22048" spans="1:5">
      <c r="A22048" t="s">
        <v>17</v>
      </c>
      <c r="B22048">
        <v>2018</v>
      </c>
      <c r="C22048">
        <v>35</v>
      </c>
      <c r="D22048">
        <v>4</v>
      </c>
      <c r="E22048">
        <v>2061</v>
      </c>
    </row>
    <row r="22049" spans="1:5">
      <c r="A22049" t="s">
        <v>18</v>
      </c>
      <c r="B22049">
        <v>2018</v>
      </c>
      <c r="C22049">
        <v>35</v>
      </c>
      <c r="D22049">
        <v>10</v>
      </c>
      <c r="E22049">
        <v>2524</v>
      </c>
    </row>
    <row r="22050" spans="1:5">
      <c r="A22050" t="s">
        <v>19</v>
      </c>
      <c r="B22050">
        <v>2018</v>
      </c>
      <c r="C22050">
        <v>35</v>
      </c>
      <c r="D22050">
        <v>4</v>
      </c>
      <c r="E22050">
        <v>13343</v>
      </c>
    </row>
    <row r="22051" spans="1:5">
      <c r="A22051" t="s">
        <v>20</v>
      </c>
      <c r="B22051">
        <v>2018</v>
      </c>
      <c r="C22051">
        <v>35</v>
      </c>
      <c r="D22051">
        <v>0</v>
      </c>
      <c r="E22051">
        <v>0</v>
      </c>
    </row>
    <row r="22052" spans="1:5">
      <c r="A22052" t="s">
        <v>21</v>
      </c>
      <c r="B22052">
        <v>2018</v>
      </c>
      <c r="C22052">
        <v>35</v>
      </c>
      <c r="D22052">
        <v>44</v>
      </c>
      <c r="E22052">
        <v>43546</v>
      </c>
    </row>
    <row r="22053" spans="1:5">
      <c r="A22053" t="s">
        <v>22</v>
      </c>
      <c r="B22053">
        <v>2018</v>
      </c>
      <c r="C22053">
        <v>35</v>
      </c>
      <c r="D22053">
        <v>12</v>
      </c>
      <c r="E22053">
        <v>1527</v>
      </c>
    </row>
    <row r="22054" spans="1:5">
      <c r="A22054" t="s">
        <v>23</v>
      </c>
      <c r="B22054">
        <v>2018</v>
      </c>
      <c r="C22054">
        <v>35</v>
      </c>
      <c r="D22054">
        <v>1</v>
      </c>
      <c r="E22054">
        <v>65</v>
      </c>
    </row>
    <row r="22055" spans="1:5">
      <c r="A22055" t="s">
        <v>24</v>
      </c>
      <c r="B22055">
        <v>2018</v>
      </c>
      <c r="C22055">
        <v>35</v>
      </c>
      <c r="D22055">
        <v>58</v>
      </c>
      <c r="E22055">
        <v>37696</v>
      </c>
    </row>
    <row r="22056" spans="1:5">
      <c r="A22056" t="s">
        <v>25</v>
      </c>
      <c r="B22056">
        <v>2018</v>
      </c>
      <c r="C22056">
        <v>35</v>
      </c>
      <c r="D22056">
        <v>15</v>
      </c>
      <c r="E22056">
        <v>3832</v>
      </c>
    </row>
    <row r="22057" spans="1:5">
      <c r="A22057" t="s">
        <v>26</v>
      </c>
      <c r="B22057">
        <v>2018</v>
      </c>
      <c r="C22057">
        <v>35</v>
      </c>
      <c r="D22057">
        <v>13</v>
      </c>
      <c r="E22057">
        <v>4288</v>
      </c>
    </row>
    <row r="22058" spans="1:5">
      <c r="A22058" t="s">
        <v>27</v>
      </c>
      <c r="B22058">
        <v>2018</v>
      </c>
      <c r="C22058">
        <v>35</v>
      </c>
      <c r="D22058">
        <v>8</v>
      </c>
      <c r="E22058">
        <v>2213</v>
      </c>
    </row>
    <row r="22059" spans="1:5">
      <c r="A22059" t="s">
        <v>28</v>
      </c>
      <c r="B22059">
        <v>2018</v>
      </c>
      <c r="C22059">
        <v>35</v>
      </c>
      <c r="D22059">
        <v>9</v>
      </c>
      <c r="E22059">
        <v>6773</v>
      </c>
    </row>
    <row r="22060" spans="1:5">
      <c r="A22060" t="s">
        <v>29</v>
      </c>
      <c r="B22060">
        <v>2018</v>
      </c>
      <c r="C22060">
        <v>35</v>
      </c>
      <c r="D22060">
        <v>92</v>
      </c>
      <c r="E22060">
        <v>51716</v>
      </c>
    </row>
    <row r="22061" spans="1:5">
      <c r="A22061" t="s">
        <v>30</v>
      </c>
      <c r="B22061">
        <v>2018</v>
      </c>
      <c r="C22061">
        <v>35</v>
      </c>
      <c r="D22061">
        <v>19</v>
      </c>
      <c r="E22061">
        <v>3991</v>
      </c>
    </row>
    <row r="22062" spans="1:5">
      <c r="A22062" t="s">
        <v>31</v>
      </c>
      <c r="B22062">
        <v>2018</v>
      </c>
      <c r="C22062">
        <v>35</v>
      </c>
      <c r="D22062">
        <v>12</v>
      </c>
      <c r="E22062">
        <v>4237</v>
      </c>
    </row>
    <row r="22063" spans="1:5">
      <c r="A22063" t="s">
        <v>32</v>
      </c>
      <c r="B22063">
        <v>2018</v>
      </c>
      <c r="C22063">
        <v>35</v>
      </c>
      <c r="D22063">
        <v>26</v>
      </c>
      <c r="E22063">
        <v>26608</v>
      </c>
    </row>
    <row r="22064" spans="1:5">
      <c r="A22064" t="s">
        <v>33</v>
      </c>
      <c r="B22064">
        <v>2018</v>
      </c>
      <c r="C22064">
        <v>35</v>
      </c>
      <c r="D22064">
        <v>33</v>
      </c>
      <c r="E22064">
        <v>9870</v>
      </c>
    </row>
    <row r="22065" spans="1:5">
      <c r="A22065" t="s">
        <v>34</v>
      </c>
      <c r="B22065">
        <v>2018</v>
      </c>
      <c r="C22065">
        <v>35</v>
      </c>
      <c r="D22065">
        <v>10</v>
      </c>
      <c r="E22065">
        <v>2516</v>
      </c>
    </row>
    <row r="22066" spans="1:5">
      <c r="A22066" t="s">
        <v>35</v>
      </c>
      <c r="B22066">
        <v>2018</v>
      </c>
      <c r="C22066">
        <v>35</v>
      </c>
      <c r="D22066">
        <v>37</v>
      </c>
      <c r="E22066">
        <v>11980</v>
      </c>
    </row>
    <row r="22067" spans="1:5">
      <c r="A22067" t="s">
        <v>36</v>
      </c>
      <c r="B22067">
        <v>2018</v>
      </c>
      <c r="C22067">
        <v>35</v>
      </c>
      <c r="D22067">
        <v>15</v>
      </c>
      <c r="E22067">
        <v>3343</v>
      </c>
    </row>
    <row r="22068" spans="1:5">
      <c r="A22068" t="s">
        <v>37</v>
      </c>
      <c r="B22068">
        <v>2018</v>
      </c>
      <c r="C22068">
        <v>35</v>
      </c>
      <c r="D22068">
        <v>2</v>
      </c>
      <c r="E22068">
        <v>1828</v>
      </c>
    </row>
    <row r="22069" spans="1:5">
      <c r="A22069" t="s">
        <v>38</v>
      </c>
      <c r="B22069">
        <v>2018</v>
      </c>
      <c r="C22069">
        <v>35</v>
      </c>
      <c r="D22069">
        <v>40</v>
      </c>
      <c r="E22069">
        <v>7586</v>
      </c>
    </row>
    <row r="22070" spans="1:5">
      <c r="A22070" t="s">
        <v>39</v>
      </c>
      <c r="B22070">
        <v>2018</v>
      </c>
      <c r="C22070">
        <v>35</v>
      </c>
      <c r="D22070">
        <v>29</v>
      </c>
      <c r="E22070">
        <v>14235</v>
      </c>
    </row>
    <row r="22071" spans="1:5">
      <c r="A22071" t="s">
        <v>40</v>
      </c>
      <c r="B22071">
        <v>2018</v>
      </c>
      <c r="C22071">
        <v>35</v>
      </c>
      <c r="D22071">
        <v>12</v>
      </c>
      <c r="E22071">
        <v>1613</v>
      </c>
    </row>
    <row r="22072" spans="1:5">
      <c r="A22072" t="s">
        <v>41</v>
      </c>
      <c r="B22072">
        <v>2018</v>
      </c>
      <c r="C22072">
        <v>35</v>
      </c>
      <c r="D22072">
        <v>36</v>
      </c>
      <c r="E22072">
        <v>25313</v>
      </c>
    </row>
    <row r="22073" spans="1:5">
      <c r="A22073" t="s">
        <v>42</v>
      </c>
      <c r="B22073">
        <v>2018</v>
      </c>
      <c r="C22073">
        <v>35</v>
      </c>
      <c r="D22073">
        <v>31</v>
      </c>
      <c r="E22073">
        <v>13939</v>
      </c>
    </row>
    <row r="22074" spans="1:5">
      <c r="A22074" t="s">
        <v>43</v>
      </c>
      <c r="B22074">
        <v>2018</v>
      </c>
      <c r="C22074">
        <v>35</v>
      </c>
      <c r="D22074">
        <v>33</v>
      </c>
      <c r="E22074">
        <v>9869</v>
      </c>
    </row>
    <row r="22075" spans="1:5">
      <c r="A22075" t="s">
        <v>44</v>
      </c>
      <c r="B22075">
        <v>2018</v>
      </c>
      <c r="C22075">
        <v>35</v>
      </c>
      <c r="D22075">
        <v>14</v>
      </c>
      <c r="E22075">
        <v>7070</v>
      </c>
    </row>
    <row r="22076" spans="1:5">
      <c r="A22076" t="s">
        <v>45</v>
      </c>
      <c r="B22076">
        <v>2018</v>
      </c>
      <c r="C22076">
        <v>35</v>
      </c>
      <c r="D22076">
        <v>1</v>
      </c>
      <c r="E22076">
        <v>201</v>
      </c>
    </row>
    <row r="22077" spans="1:5">
      <c r="A22077" t="s">
        <v>46</v>
      </c>
      <c r="B22077">
        <v>2018</v>
      </c>
      <c r="C22077">
        <v>35</v>
      </c>
      <c r="D22077">
        <v>27</v>
      </c>
      <c r="E22077">
        <v>11022</v>
      </c>
    </row>
    <row r="22078" spans="1:5">
      <c r="A22078" t="s">
        <v>47</v>
      </c>
      <c r="B22078">
        <v>2018</v>
      </c>
      <c r="C22078">
        <v>35</v>
      </c>
      <c r="D22078">
        <v>14</v>
      </c>
      <c r="E22078">
        <v>5600</v>
      </c>
    </row>
    <row r="22079" spans="1:5">
      <c r="A22079" t="s">
        <v>48</v>
      </c>
      <c r="B22079">
        <v>2018</v>
      </c>
      <c r="C22079">
        <v>35</v>
      </c>
      <c r="D22079">
        <v>72</v>
      </c>
      <c r="E22079">
        <v>33061</v>
      </c>
    </row>
    <row r="22080" spans="1:5">
      <c r="A22080" t="s">
        <v>49</v>
      </c>
      <c r="B22080">
        <v>2018</v>
      </c>
      <c r="C22080">
        <v>35</v>
      </c>
      <c r="D22080">
        <v>126</v>
      </c>
      <c r="E22080">
        <v>51692</v>
      </c>
    </row>
    <row r="22081" spans="1:5">
      <c r="A22081" t="s">
        <v>50</v>
      </c>
      <c r="B22081">
        <v>2018</v>
      </c>
      <c r="C22081">
        <v>35</v>
      </c>
      <c r="D22081">
        <v>22</v>
      </c>
      <c r="E22081">
        <v>4398</v>
      </c>
    </row>
    <row r="22082" spans="1:5">
      <c r="A22082" t="s">
        <v>51</v>
      </c>
      <c r="B22082">
        <v>2018</v>
      </c>
      <c r="C22082">
        <v>35</v>
      </c>
      <c r="D22082">
        <v>10</v>
      </c>
      <c r="E22082">
        <v>4154</v>
      </c>
    </row>
    <row r="22083" spans="1:5">
      <c r="A22083" t="s">
        <v>52</v>
      </c>
      <c r="B22083">
        <v>2018</v>
      </c>
      <c r="C22083">
        <v>35</v>
      </c>
      <c r="D22083">
        <v>23</v>
      </c>
      <c r="E22083">
        <v>6534</v>
      </c>
    </row>
    <row r="22084" spans="1:5">
      <c r="A22084" t="s">
        <v>53</v>
      </c>
      <c r="B22084">
        <v>2018</v>
      </c>
      <c r="C22084">
        <v>35</v>
      </c>
      <c r="D22084">
        <v>49</v>
      </c>
      <c r="E22084">
        <v>7578</v>
      </c>
    </row>
    <row r="22085" spans="1:5">
      <c r="A22085" t="s">
        <v>54</v>
      </c>
      <c r="B22085">
        <v>2018</v>
      </c>
      <c r="C22085">
        <v>35</v>
      </c>
      <c r="D22085">
        <v>78</v>
      </c>
      <c r="E22085">
        <v>20236</v>
      </c>
    </row>
    <row r="22086" spans="1:5">
      <c r="A22086" t="s">
        <v>55</v>
      </c>
      <c r="B22086">
        <v>2018</v>
      </c>
      <c r="C22086">
        <v>35</v>
      </c>
      <c r="D22086">
        <v>56</v>
      </c>
      <c r="E22086">
        <v>45528</v>
      </c>
    </row>
    <row r="22087" spans="1:5">
      <c r="A22087" t="s">
        <v>56</v>
      </c>
      <c r="B22087">
        <v>2018</v>
      </c>
      <c r="C22087">
        <v>35</v>
      </c>
      <c r="D22087">
        <v>4</v>
      </c>
      <c r="E22087">
        <v>717</v>
      </c>
    </row>
    <row r="22088" spans="1:5">
      <c r="A22088" t="s">
        <v>57</v>
      </c>
      <c r="B22088">
        <v>2018</v>
      </c>
      <c r="C22088">
        <v>35</v>
      </c>
      <c r="D22088">
        <v>122</v>
      </c>
      <c r="E22088">
        <v>87701</v>
      </c>
    </row>
    <row r="22089" spans="1:5">
      <c r="A22089" t="s">
        <v>58</v>
      </c>
      <c r="B22089">
        <v>2018</v>
      </c>
      <c r="C22089">
        <v>35</v>
      </c>
      <c r="D22089">
        <v>33</v>
      </c>
      <c r="E22089">
        <v>3825</v>
      </c>
    </row>
    <row r="22090" spans="1:5">
      <c r="A22090" t="s">
        <v>59</v>
      </c>
      <c r="B22090">
        <v>2018</v>
      </c>
      <c r="C22090">
        <v>35</v>
      </c>
      <c r="D22090">
        <v>20</v>
      </c>
      <c r="E22090">
        <v>6506</v>
      </c>
    </row>
    <row r="22091" spans="1:5">
      <c r="A22091" t="s">
        <v>60</v>
      </c>
      <c r="B22091">
        <v>2018</v>
      </c>
      <c r="C22091">
        <v>35</v>
      </c>
      <c r="D22091">
        <v>18</v>
      </c>
      <c r="E22091">
        <v>2304</v>
      </c>
    </row>
    <row r="22092" spans="1:5">
      <c r="A22092" t="s">
        <v>61</v>
      </c>
      <c r="B22092">
        <v>2018</v>
      </c>
      <c r="C22092">
        <v>35</v>
      </c>
      <c r="D22092">
        <v>14</v>
      </c>
      <c r="E22092">
        <v>2945</v>
      </c>
    </row>
    <row r="22093" spans="1:5">
      <c r="A22093" t="s">
        <v>64</v>
      </c>
      <c r="B22093">
        <v>2018</v>
      </c>
      <c r="C22093">
        <v>35</v>
      </c>
      <c r="D22093">
        <v>4</v>
      </c>
      <c r="E22093">
        <v>1852</v>
      </c>
    </row>
    <row r="22094" spans="1:5">
      <c r="A22094" t="s">
        <v>63</v>
      </c>
      <c r="B22094">
        <v>2018</v>
      </c>
      <c r="C22094">
        <v>35</v>
      </c>
      <c r="D22094">
        <v>2</v>
      </c>
      <c r="E22094">
        <v>556</v>
      </c>
    </row>
    <row r="22095" spans="1:5">
      <c r="A22095" t="s">
        <v>62</v>
      </c>
      <c r="B22095">
        <v>2018</v>
      </c>
      <c r="C22095">
        <v>35</v>
      </c>
      <c r="D22095">
        <v>64</v>
      </c>
      <c r="E22095">
        <v>93512</v>
      </c>
    </row>
    <row r="22096" spans="1:5">
      <c r="A22096" t="s">
        <v>6</v>
      </c>
      <c r="B22096">
        <v>2018</v>
      </c>
      <c r="C22096">
        <v>36</v>
      </c>
      <c r="D22096">
        <v>78</v>
      </c>
      <c r="E22096">
        <v>39056</v>
      </c>
    </row>
    <row r="22097" spans="1:5">
      <c r="A22097" t="s">
        <v>12</v>
      </c>
      <c r="B22097">
        <v>2018</v>
      </c>
      <c r="C22097">
        <v>36</v>
      </c>
      <c r="D22097">
        <v>14</v>
      </c>
      <c r="E22097">
        <v>4178</v>
      </c>
    </row>
    <row r="22098" spans="1:5">
      <c r="A22098" t="s">
        <v>13</v>
      </c>
      <c r="B22098">
        <v>2018</v>
      </c>
      <c r="C22098">
        <v>36</v>
      </c>
      <c r="D22098">
        <v>43</v>
      </c>
      <c r="E22098">
        <v>14995</v>
      </c>
    </row>
    <row r="22099" spans="1:5">
      <c r="A22099" t="s">
        <v>14</v>
      </c>
      <c r="B22099">
        <v>2018</v>
      </c>
      <c r="C22099">
        <v>36</v>
      </c>
      <c r="D22099">
        <v>8</v>
      </c>
      <c r="E22099">
        <v>2526</v>
      </c>
    </row>
    <row r="22100" spans="1:5">
      <c r="A22100" t="s">
        <v>15</v>
      </c>
      <c r="B22100">
        <v>2018</v>
      </c>
      <c r="C22100">
        <v>36</v>
      </c>
      <c r="D22100">
        <v>71</v>
      </c>
      <c r="E22100">
        <v>38143</v>
      </c>
    </row>
    <row r="22101" spans="1:5">
      <c r="A22101" t="s">
        <v>16</v>
      </c>
      <c r="B22101">
        <v>2018</v>
      </c>
      <c r="C22101">
        <v>36</v>
      </c>
      <c r="D22101">
        <v>40</v>
      </c>
      <c r="E22101">
        <v>18602</v>
      </c>
    </row>
    <row r="22102" spans="1:5">
      <c r="A22102" t="s">
        <v>17</v>
      </c>
      <c r="B22102">
        <v>2018</v>
      </c>
      <c r="C22102">
        <v>36</v>
      </c>
      <c r="D22102">
        <v>5</v>
      </c>
      <c r="E22102">
        <v>2284</v>
      </c>
    </row>
    <row r="22103" spans="1:5">
      <c r="A22103" t="s">
        <v>18</v>
      </c>
      <c r="B22103">
        <v>2018</v>
      </c>
      <c r="C22103">
        <v>36</v>
      </c>
      <c r="D22103">
        <v>10</v>
      </c>
      <c r="E22103">
        <v>1945</v>
      </c>
    </row>
    <row r="22104" spans="1:5">
      <c r="A22104" t="s">
        <v>19</v>
      </c>
      <c r="B22104">
        <v>2018</v>
      </c>
      <c r="C22104">
        <v>36</v>
      </c>
      <c r="D22104">
        <v>4</v>
      </c>
      <c r="E22104">
        <v>12027</v>
      </c>
    </row>
    <row r="22105" spans="1:5">
      <c r="A22105" t="s">
        <v>20</v>
      </c>
      <c r="B22105">
        <v>2018</v>
      </c>
      <c r="C22105">
        <v>36</v>
      </c>
      <c r="D22105">
        <v>0</v>
      </c>
      <c r="E22105">
        <v>0</v>
      </c>
    </row>
    <row r="22106" spans="1:5">
      <c r="A22106" t="s">
        <v>21</v>
      </c>
      <c r="B22106">
        <v>2018</v>
      </c>
      <c r="C22106">
        <v>36</v>
      </c>
      <c r="D22106">
        <v>44</v>
      </c>
      <c r="E22106">
        <v>42011</v>
      </c>
    </row>
    <row r="22107" spans="1:5">
      <c r="A22107" t="s">
        <v>22</v>
      </c>
      <c r="B22107">
        <v>2018</v>
      </c>
      <c r="C22107">
        <v>36</v>
      </c>
      <c r="D22107">
        <v>13</v>
      </c>
      <c r="E22107">
        <v>1082</v>
      </c>
    </row>
    <row r="22108" spans="1:5">
      <c r="A22108" t="s">
        <v>23</v>
      </c>
      <c r="B22108">
        <v>2018</v>
      </c>
      <c r="C22108">
        <v>36</v>
      </c>
      <c r="D22108">
        <v>1</v>
      </c>
      <c r="E22108">
        <v>68</v>
      </c>
    </row>
    <row r="22109" spans="1:5">
      <c r="A22109" t="s">
        <v>24</v>
      </c>
      <c r="B22109">
        <v>2018</v>
      </c>
      <c r="C22109">
        <v>36</v>
      </c>
      <c r="D22109">
        <v>58</v>
      </c>
      <c r="E22109">
        <v>35501</v>
      </c>
    </row>
    <row r="22110" spans="1:5">
      <c r="A22110" t="s">
        <v>25</v>
      </c>
      <c r="B22110">
        <v>2018</v>
      </c>
      <c r="C22110">
        <v>36</v>
      </c>
      <c r="D22110">
        <v>15</v>
      </c>
      <c r="E22110">
        <v>3360</v>
      </c>
    </row>
    <row r="22111" spans="1:5">
      <c r="A22111" t="s">
        <v>26</v>
      </c>
      <c r="B22111">
        <v>2018</v>
      </c>
      <c r="C22111">
        <v>36</v>
      </c>
      <c r="D22111">
        <v>13</v>
      </c>
      <c r="E22111">
        <v>3702</v>
      </c>
    </row>
    <row r="22112" spans="1:5">
      <c r="A22112" t="s">
        <v>27</v>
      </c>
      <c r="B22112">
        <v>2018</v>
      </c>
      <c r="C22112">
        <v>36</v>
      </c>
      <c r="D22112">
        <v>8</v>
      </c>
      <c r="E22112">
        <v>2015</v>
      </c>
    </row>
    <row r="22113" spans="1:5">
      <c r="A22113" t="s">
        <v>28</v>
      </c>
      <c r="B22113">
        <v>2018</v>
      </c>
      <c r="C22113">
        <v>36</v>
      </c>
      <c r="D22113">
        <v>10</v>
      </c>
      <c r="E22113">
        <v>6804</v>
      </c>
    </row>
    <row r="22114" spans="1:5">
      <c r="A22114" t="s">
        <v>29</v>
      </c>
      <c r="B22114">
        <v>2018</v>
      </c>
      <c r="C22114">
        <v>36</v>
      </c>
      <c r="D22114">
        <v>94</v>
      </c>
      <c r="E22114">
        <v>50005</v>
      </c>
    </row>
    <row r="22115" spans="1:5">
      <c r="A22115" t="s">
        <v>30</v>
      </c>
      <c r="B22115">
        <v>2018</v>
      </c>
      <c r="C22115">
        <v>36</v>
      </c>
      <c r="D22115">
        <v>19</v>
      </c>
      <c r="E22115">
        <v>3801</v>
      </c>
    </row>
    <row r="22116" spans="1:5">
      <c r="A22116" t="s">
        <v>31</v>
      </c>
      <c r="B22116">
        <v>2018</v>
      </c>
      <c r="C22116">
        <v>36</v>
      </c>
      <c r="D22116">
        <v>12</v>
      </c>
      <c r="E22116">
        <v>2691</v>
      </c>
    </row>
    <row r="22117" spans="1:5">
      <c r="A22117" t="s">
        <v>32</v>
      </c>
      <c r="B22117">
        <v>2018</v>
      </c>
      <c r="C22117">
        <v>36</v>
      </c>
      <c r="D22117">
        <v>30</v>
      </c>
      <c r="E22117">
        <v>27604</v>
      </c>
    </row>
    <row r="22118" spans="1:5">
      <c r="A22118" t="s">
        <v>33</v>
      </c>
      <c r="B22118">
        <v>2018</v>
      </c>
      <c r="C22118">
        <v>36</v>
      </c>
      <c r="D22118">
        <v>33</v>
      </c>
      <c r="E22118">
        <v>9065</v>
      </c>
    </row>
    <row r="22119" spans="1:5">
      <c r="A22119" t="s">
        <v>34</v>
      </c>
      <c r="B22119">
        <v>2018</v>
      </c>
      <c r="C22119">
        <v>36</v>
      </c>
      <c r="D22119">
        <v>16</v>
      </c>
      <c r="E22119">
        <v>4986</v>
      </c>
    </row>
    <row r="22120" spans="1:5">
      <c r="A22120" t="s">
        <v>35</v>
      </c>
      <c r="B22120">
        <v>2018</v>
      </c>
      <c r="C22120">
        <v>36</v>
      </c>
      <c r="D22120">
        <v>45</v>
      </c>
      <c r="E22120">
        <v>17049</v>
      </c>
    </row>
    <row r="22121" spans="1:5">
      <c r="A22121" t="s">
        <v>36</v>
      </c>
      <c r="B22121">
        <v>2018</v>
      </c>
      <c r="C22121">
        <v>36</v>
      </c>
      <c r="D22121">
        <v>16</v>
      </c>
      <c r="E22121">
        <v>3040</v>
      </c>
    </row>
    <row r="22122" spans="1:5">
      <c r="A22122" t="s">
        <v>37</v>
      </c>
      <c r="B22122">
        <v>2018</v>
      </c>
      <c r="C22122">
        <v>36</v>
      </c>
      <c r="D22122">
        <v>2</v>
      </c>
      <c r="E22122">
        <v>1522</v>
      </c>
    </row>
    <row r="22123" spans="1:5">
      <c r="A22123" t="s">
        <v>38</v>
      </c>
      <c r="B22123">
        <v>2018</v>
      </c>
      <c r="C22123">
        <v>36</v>
      </c>
      <c r="D22123">
        <v>40</v>
      </c>
      <c r="E22123">
        <v>7571</v>
      </c>
    </row>
    <row r="22124" spans="1:5">
      <c r="A22124" t="s">
        <v>39</v>
      </c>
      <c r="B22124">
        <v>2018</v>
      </c>
      <c r="C22124">
        <v>36</v>
      </c>
      <c r="D22124">
        <v>27</v>
      </c>
      <c r="E22124">
        <v>13217</v>
      </c>
    </row>
    <row r="22125" spans="1:5">
      <c r="A22125" t="s">
        <v>40</v>
      </c>
      <c r="B22125">
        <v>2018</v>
      </c>
      <c r="C22125">
        <v>36</v>
      </c>
      <c r="D22125">
        <v>12</v>
      </c>
      <c r="E22125">
        <v>1685</v>
      </c>
    </row>
    <row r="22126" spans="1:5">
      <c r="A22126" t="s">
        <v>41</v>
      </c>
      <c r="B22126">
        <v>2018</v>
      </c>
      <c r="C22126">
        <v>36</v>
      </c>
      <c r="D22126">
        <v>43</v>
      </c>
      <c r="E22126">
        <v>32186</v>
      </c>
    </row>
    <row r="22127" spans="1:5">
      <c r="A22127" t="s">
        <v>42</v>
      </c>
      <c r="B22127">
        <v>2018</v>
      </c>
      <c r="C22127">
        <v>36</v>
      </c>
      <c r="D22127">
        <v>30</v>
      </c>
      <c r="E22127">
        <v>12551</v>
      </c>
    </row>
    <row r="22128" spans="1:5">
      <c r="A22128" t="s">
        <v>43</v>
      </c>
      <c r="B22128">
        <v>2018</v>
      </c>
      <c r="C22128">
        <v>36</v>
      </c>
      <c r="D22128">
        <v>13</v>
      </c>
      <c r="E22128">
        <v>2332</v>
      </c>
    </row>
    <row r="22129" spans="1:5">
      <c r="A22129" t="s">
        <v>44</v>
      </c>
      <c r="B22129">
        <v>2018</v>
      </c>
      <c r="C22129">
        <v>36</v>
      </c>
      <c r="D22129">
        <v>16</v>
      </c>
      <c r="E22129">
        <v>5728</v>
      </c>
    </row>
    <row r="22130" spans="1:5">
      <c r="A22130" t="s">
        <v>45</v>
      </c>
      <c r="B22130">
        <v>2018</v>
      </c>
      <c r="C22130">
        <v>36</v>
      </c>
      <c r="D22130">
        <v>4</v>
      </c>
      <c r="E22130">
        <v>327</v>
      </c>
    </row>
    <row r="22131" spans="1:5">
      <c r="A22131" t="s">
        <v>46</v>
      </c>
      <c r="B22131">
        <v>2018</v>
      </c>
      <c r="C22131">
        <v>36</v>
      </c>
      <c r="D22131">
        <v>25</v>
      </c>
      <c r="E22131">
        <v>8922</v>
      </c>
    </row>
    <row r="22132" spans="1:5">
      <c r="A22132" t="s">
        <v>47</v>
      </c>
      <c r="B22132">
        <v>2018</v>
      </c>
      <c r="C22132">
        <v>36</v>
      </c>
      <c r="D22132">
        <v>16</v>
      </c>
      <c r="E22132">
        <v>5484</v>
      </c>
    </row>
    <row r="22133" spans="1:5">
      <c r="A22133" t="s">
        <v>48</v>
      </c>
      <c r="B22133">
        <v>2018</v>
      </c>
      <c r="C22133">
        <v>36</v>
      </c>
      <c r="D22133">
        <v>72</v>
      </c>
      <c r="E22133">
        <v>33420</v>
      </c>
    </row>
    <row r="22134" spans="1:5">
      <c r="A22134" t="s">
        <v>49</v>
      </c>
      <c r="B22134">
        <v>2018</v>
      </c>
      <c r="C22134">
        <v>36</v>
      </c>
      <c r="D22134">
        <v>129</v>
      </c>
      <c r="E22134">
        <v>53250</v>
      </c>
    </row>
    <row r="22135" spans="1:5">
      <c r="A22135" t="s">
        <v>50</v>
      </c>
      <c r="B22135">
        <v>2018</v>
      </c>
      <c r="C22135">
        <v>36</v>
      </c>
      <c r="D22135">
        <v>23</v>
      </c>
      <c r="E22135">
        <v>4190</v>
      </c>
    </row>
    <row r="22136" spans="1:5">
      <c r="A22136" t="s">
        <v>51</v>
      </c>
      <c r="B22136">
        <v>2018</v>
      </c>
      <c r="C22136">
        <v>36</v>
      </c>
      <c r="D22136">
        <v>10</v>
      </c>
      <c r="E22136">
        <v>4258</v>
      </c>
    </row>
    <row r="22137" spans="1:5">
      <c r="A22137" t="s">
        <v>52</v>
      </c>
      <c r="B22137">
        <v>2018</v>
      </c>
      <c r="C22137">
        <v>36</v>
      </c>
      <c r="D22137">
        <v>23</v>
      </c>
      <c r="E22137">
        <v>6013</v>
      </c>
    </row>
    <row r="22138" spans="1:5">
      <c r="A22138" t="s">
        <v>53</v>
      </c>
      <c r="B22138">
        <v>2018</v>
      </c>
      <c r="C22138">
        <v>36</v>
      </c>
      <c r="D22138">
        <v>46</v>
      </c>
      <c r="E22138">
        <v>5951</v>
      </c>
    </row>
    <row r="22139" spans="1:5">
      <c r="A22139" t="s">
        <v>54</v>
      </c>
      <c r="B22139">
        <v>2018</v>
      </c>
      <c r="C22139">
        <v>36</v>
      </c>
      <c r="D22139">
        <v>93</v>
      </c>
      <c r="E22139">
        <v>19608</v>
      </c>
    </row>
    <row r="22140" spans="1:5">
      <c r="A22140" t="s">
        <v>55</v>
      </c>
      <c r="B22140">
        <v>2018</v>
      </c>
      <c r="C22140">
        <v>36</v>
      </c>
      <c r="D22140">
        <v>56</v>
      </c>
      <c r="E22140">
        <v>55538</v>
      </c>
    </row>
    <row r="22141" spans="1:5">
      <c r="A22141" t="s">
        <v>56</v>
      </c>
      <c r="B22141">
        <v>2018</v>
      </c>
      <c r="C22141">
        <v>36</v>
      </c>
      <c r="D22141">
        <v>2</v>
      </c>
      <c r="E22141">
        <v>359</v>
      </c>
    </row>
    <row r="22142" spans="1:5">
      <c r="A22142" t="s">
        <v>57</v>
      </c>
      <c r="B22142">
        <v>2018</v>
      </c>
      <c r="C22142">
        <v>36</v>
      </c>
      <c r="D22142">
        <v>120</v>
      </c>
      <c r="E22142">
        <v>88150</v>
      </c>
    </row>
    <row r="22143" spans="1:5">
      <c r="A22143" t="s">
        <v>58</v>
      </c>
      <c r="B22143">
        <v>2018</v>
      </c>
      <c r="C22143">
        <v>36</v>
      </c>
      <c r="D22143">
        <v>33</v>
      </c>
      <c r="E22143">
        <v>4629</v>
      </c>
    </row>
    <row r="22144" spans="1:5">
      <c r="A22144" t="s">
        <v>59</v>
      </c>
      <c r="B22144">
        <v>2018</v>
      </c>
      <c r="C22144">
        <v>36</v>
      </c>
      <c r="D22144">
        <v>18</v>
      </c>
      <c r="E22144">
        <v>4846</v>
      </c>
    </row>
    <row r="22145" spans="1:5">
      <c r="A22145" t="s">
        <v>60</v>
      </c>
      <c r="B22145">
        <v>2018</v>
      </c>
      <c r="C22145">
        <v>36</v>
      </c>
      <c r="D22145">
        <v>19</v>
      </c>
      <c r="E22145">
        <v>2948</v>
      </c>
    </row>
    <row r="22146" spans="1:5">
      <c r="A22146" t="s">
        <v>61</v>
      </c>
      <c r="B22146">
        <v>2018</v>
      </c>
      <c r="C22146">
        <v>36</v>
      </c>
      <c r="D22146">
        <v>14</v>
      </c>
      <c r="E22146">
        <v>2554</v>
      </c>
    </row>
    <row r="22147" spans="1:5">
      <c r="A22147" t="s">
        <v>64</v>
      </c>
      <c r="B22147">
        <v>2018</v>
      </c>
      <c r="C22147">
        <v>36</v>
      </c>
      <c r="D22147">
        <v>5</v>
      </c>
      <c r="E22147">
        <v>2279</v>
      </c>
    </row>
    <row r="22148" spans="1:5">
      <c r="A22148" t="s">
        <v>63</v>
      </c>
      <c r="B22148">
        <v>2018</v>
      </c>
      <c r="C22148">
        <v>36</v>
      </c>
      <c r="D22148">
        <v>2</v>
      </c>
      <c r="E22148">
        <v>635</v>
      </c>
    </row>
    <row r="22149" spans="1:5">
      <c r="A22149" t="s">
        <v>62</v>
      </c>
      <c r="B22149">
        <v>2018</v>
      </c>
      <c r="C22149">
        <v>36</v>
      </c>
      <c r="D22149">
        <v>67</v>
      </c>
      <c r="E22149">
        <v>95540</v>
      </c>
    </row>
    <row r="22150" spans="1:5">
      <c r="A22150" t="s">
        <v>6</v>
      </c>
      <c r="B22150">
        <v>2018</v>
      </c>
      <c r="C22150">
        <v>37</v>
      </c>
      <c r="D22150">
        <v>77</v>
      </c>
      <c r="E22150">
        <v>39553</v>
      </c>
    </row>
    <row r="22151" spans="1:5">
      <c r="A22151" t="s">
        <v>12</v>
      </c>
      <c r="B22151">
        <v>2018</v>
      </c>
      <c r="C22151">
        <v>37</v>
      </c>
      <c r="D22151">
        <v>14</v>
      </c>
      <c r="E22151">
        <v>3939</v>
      </c>
    </row>
    <row r="22152" spans="1:5">
      <c r="A22152" t="s">
        <v>13</v>
      </c>
      <c r="B22152">
        <v>2018</v>
      </c>
      <c r="C22152">
        <v>37</v>
      </c>
      <c r="D22152">
        <v>43</v>
      </c>
      <c r="E22152">
        <v>16472</v>
      </c>
    </row>
    <row r="22153" spans="1:5">
      <c r="A22153" t="s">
        <v>14</v>
      </c>
      <c r="B22153">
        <v>2018</v>
      </c>
      <c r="C22153">
        <v>37</v>
      </c>
      <c r="D22153">
        <v>8</v>
      </c>
      <c r="E22153">
        <v>2800</v>
      </c>
    </row>
    <row r="22154" spans="1:5">
      <c r="A22154" t="s">
        <v>15</v>
      </c>
      <c r="B22154">
        <v>2018</v>
      </c>
      <c r="C22154">
        <v>37</v>
      </c>
      <c r="D22154">
        <v>78</v>
      </c>
      <c r="E22154">
        <v>41942</v>
      </c>
    </row>
    <row r="22155" spans="1:5">
      <c r="A22155" t="s">
        <v>16</v>
      </c>
      <c r="B22155">
        <v>2018</v>
      </c>
      <c r="C22155">
        <v>37</v>
      </c>
      <c r="D22155">
        <v>40</v>
      </c>
      <c r="E22155">
        <v>22343</v>
      </c>
    </row>
    <row r="22156" spans="1:5">
      <c r="A22156" t="s">
        <v>17</v>
      </c>
      <c r="B22156">
        <v>2018</v>
      </c>
      <c r="C22156">
        <v>37</v>
      </c>
      <c r="D22156">
        <v>5</v>
      </c>
      <c r="E22156">
        <v>2864</v>
      </c>
    </row>
    <row r="22157" spans="1:5">
      <c r="A22157" t="s">
        <v>18</v>
      </c>
      <c r="B22157">
        <v>2018</v>
      </c>
      <c r="C22157">
        <v>37</v>
      </c>
      <c r="D22157">
        <v>10</v>
      </c>
      <c r="E22157">
        <v>2358</v>
      </c>
    </row>
    <row r="22158" spans="1:5">
      <c r="A22158" t="s">
        <v>19</v>
      </c>
      <c r="B22158">
        <v>2018</v>
      </c>
      <c r="C22158">
        <v>37</v>
      </c>
      <c r="D22158">
        <v>4</v>
      </c>
      <c r="E22158">
        <v>13013</v>
      </c>
    </row>
    <row r="22159" spans="1:5">
      <c r="A22159" t="s">
        <v>20</v>
      </c>
      <c r="B22159">
        <v>2018</v>
      </c>
      <c r="C22159">
        <v>37</v>
      </c>
      <c r="D22159">
        <v>0</v>
      </c>
      <c r="E22159">
        <v>0</v>
      </c>
    </row>
    <row r="22160" spans="1:5">
      <c r="A22160" t="s">
        <v>21</v>
      </c>
      <c r="B22160">
        <v>2018</v>
      </c>
      <c r="C22160">
        <v>37</v>
      </c>
      <c r="D22160">
        <v>44</v>
      </c>
      <c r="E22160">
        <v>45002</v>
      </c>
    </row>
    <row r="22161" spans="1:5">
      <c r="A22161" t="s">
        <v>22</v>
      </c>
      <c r="B22161">
        <v>2018</v>
      </c>
      <c r="C22161">
        <v>37</v>
      </c>
      <c r="D22161">
        <v>12</v>
      </c>
      <c r="E22161">
        <v>1258</v>
      </c>
    </row>
    <row r="22162" spans="1:5">
      <c r="A22162" t="s">
        <v>23</v>
      </c>
      <c r="B22162">
        <v>2018</v>
      </c>
      <c r="C22162">
        <v>37</v>
      </c>
      <c r="D22162">
        <v>2</v>
      </c>
      <c r="E22162">
        <v>564</v>
      </c>
    </row>
    <row r="22163" spans="1:5">
      <c r="A22163" t="s">
        <v>24</v>
      </c>
      <c r="B22163">
        <v>2018</v>
      </c>
      <c r="C22163">
        <v>37</v>
      </c>
      <c r="D22163">
        <v>58</v>
      </c>
      <c r="E22163">
        <v>39108</v>
      </c>
    </row>
    <row r="22164" spans="1:5">
      <c r="A22164" t="s">
        <v>25</v>
      </c>
      <c r="B22164">
        <v>2018</v>
      </c>
      <c r="C22164">
        <v>37</v>
      </c>
      <c r="D22164">
        <v>16</v>
      </c>
      <c r="E22164">
        <v>3911</v>
      </c>
    </row>
    <row r="22165" spans="1:5">
      <c r="A22165" t="s">
        <v>26</v>
      </c>
      <c r="B22165">
        <v>2018</v>
      </c>
      <c r="C22165">
        <v>37</v>
      </c>
      <c r="D22165">
        <v>13</v>
      </c>
      <c r="E22165">
        <v>4603</v>
      </c>
    </row>
    <row r="22166" spans="1:5">
      <c r="A22166" t="s">
        <v>27</v>
      </c>
      <c r="B22166">
        <v>2018</v>
      </c>
      <c r="C22166">
        <v>37</v>
      </c>
      <c r="D22166">
        <v>8</v>
      </c>
      <c r="E22166">
        <v>2316</v>
      </c>
    </row>
    <row r="22167" spans="1:5">
      <c r="A22167" t="s">
        <v>28</v>
      </c>
      <c r="B22167">
        <v>2018</v>
      </c>
      <c r="C22167">
        <v>37</v>
      </c>
      <c r="D22167">
        <v>9</v>
      </c>
      <c r="E22167">
        <v>6839</v>
      </c>
    </row>
    <row r="22168" spans="1:5">
      <c r="A22168" t="s">
        <v>29</v>
      </c>
      <c r="B22168">
        <v>2018</v>
      </c>
      <c r="C22168">
        <v>37</v>
      </c>
      <c r="D22168">
        <v>90</v>
      </c>
      <c r="E22168">
        <v>51747</v>
      </c>
    </row>
    <row r="22169" spans="1:5">
      <c r="A22169" t="s">
        <v>30</v>
      </c>
      <c r="B22169">
        <v>2018</v>
      </c>
      <c r="C22169">
        <v>37</v>
      </c>
      <c r="D22169">
        <v>18</v>
      </c>
      <c r="E22169">
        <v>4020</v>
      </c>
    </row>
    <row r="22170" spans="1:5">
      <c r="A22170" t="s">
        <v>31</v>
      </c>
      <c r="B22170">
        <v>2018</v>
      </c>
      <c r="C22170">
        <v>37</v>
      </c>
      <c r="D22170">
        <v>13</v>
      </c>
      <c r="E22170">
        <v>4328</v>
      </c>
    </row>
    <row r="22171" spans="1:5">
      <c r="A22171" t="s">
        <v>32</v>
      </c>
      <c r="B22171">
        <v>2018</v>
      </c>
      <c r="C22171">
        <v>37</v>
      </c>
      <c r="D22171">
        <v>30</v>
      </c>
      <c r="E22171">
        <v>31230</v>
      </c>
    </row>
    <row r="22172" spans="1:5">
      <c r="A22172" t="s">
        <v>33</v>
      </c>
      <c r="B22172">
        <v>2018</v>
      </c>
      <c r="C22172">
        <v>37</v>
      </c>
      <c r="D22172">
        <v>31</v>
      </c>
      <c r="E22172">
        <v>12070</v>
      </c>
    </row>
    <row r="22173" spans="1:5">
      <c r="A22173" t="s">
        <v>34</v>
      </c>
      <c r="B22173">
        <v>2018</v>
      </c>
      <c r="C22173">
        <v>37</v>
      </c>
      <c r="D22173">
        <v>15</v>
      </c>
      <c r="E22173">
        <v>5622</v>
      </c>
    </row>
    <row r="22174" spans="1:5">
      <c r="A22174" t="s">
        <v>35</v>
      </c>
      <c r="B22174">
        <v>2018</v>
      </c>
      <c r="C22174">
        <v>37</v>
      </c>
      <c r="D22174">
        <v>41</v>
      </c>
      <c r="E22174">
        <v>15334</v>
      </c>
    </row>
    <row r="22175" spans="1:5">
      <c r="A22175" t="s">
        <v>36</v>
      </c>
      <c r="B22175">
        <v>2018</v>
      </c>
      <c r="C22175">
        <v>37</v>
      </c>
      <c r="D22175">
        <v>15</v>
      </c>
      <c r="E22175">
        <v>3248</v>
      </c>
    </row>
    <row r="22176" spans="1:5">
      <c r="A22176" t="s">
        <v>37</v>
      </c>
      <c r="B22176">
        <v>2018</v>
      </c>
      <c r="C22176">
        <v>37</v>
      </c>
      <c r="D22176">
        <v>2</v>
      </c>
      <c r="E22176">
        <v>1924</v>
      </c>
    </row>
    <row r="22177" spans="1:5">
      <c r="A22177" t="s">
        <v>38</v>
      </c>
      <c r="B22177">
        <v>2018</v>
      </c>
      <c r="C22177">
        <v>37</v>
      </c>
      <c r="D22177">
        <v>41</v>
      </c>
      <c r="E22177">
        <v>7558</v>
      </c>
    </row>
    <row r="22178" spans="1:5">
      <c r="A22178" t="s">
        <v>39</v>
      </c>
      <c r="B22178">
        <v>2018</v>
      </c>
      <c r="C22178">
        <v>37</v>
      </c>
      <c r="D22178">
        <v>27</v>
      </c>
      <c r="E22178">
        <v>13756</v>
      </c>
    </row>
    <row r="22179" spans="1:5">
      <c r="A22179" t="s">
        <v>40</v>
      </c>
      <c r="B22179">
        <v>2018</v>
      </c>
      <c r="C22179">
        <v>37</v>
      </c>
      <c r="D22179">
        <v>12</v>
      </c>
      <c r="E22179">
        <v>1860</v>
      </c>
    </row>
    <row r="22180" spans="1:5">
      <c r="A22180" t="s">
        <v>41</v>
      </c>
      <c r="B22180">
        <v>2018</v>
      </c>
      <c r="C22180">
        <v>37</v>
      </c>
      <c r="D22180">
        <v>43</v>
      </c>
      <c r="E22180">
        <v>32883</v>
      </c>
    </row>
    <row r="22181" spans="1:5">
      <c r="A22181" t="s">
        <v>42</v>
      </c>
      <c r="B22181">
        <v>2018</v>
      </c>
      <c r="C22181">
        <v>37</v>
      </c>
      <c r="D22181">
        <v>30</v>
      </c>
      <c r="E22181">
        <v>13034</v>
      </c>
    </row>
    <row r="22182" spans="1:5">
      <c r="A22182" t="s">
        <v>43</v>
      </c>
      <c r="B22182">
        <v>2018</v>
      </c>
      <c r="C22182">
        <v>37</v>
      </c>
      <c r="D22182">
        <v>14</v>
      </c>
      <c r="E22182">
        <v>2762</v>
      </c>
    </row>
    <row r="22183" spans="1:5">
      <c r="A22183" t="s">
        <v>44</v>
      </c>
      <c r="B22183">
        <v>2018</v>
      </c>
      <c r="C22183">
        <v>37</v>
      </c>
      <c r="D22183">
        <v>16</v>
      </c>
      <c r="E22183">
        <v>5866</v>
      </c>
    </row>
    <row r="22184" spans="1:5">
      <c r="A22184" t="s">
        <v>45</v>
      </c>
      <c r="B22184">
        <v>2018</v>
      </c>
      <c r="C22184">
        <v>37</v>
      </c>
      <c r="D22184">
        <v>4</v>
      </c>
      <c r="E22184">
        <v>797</v>
      </c>
    </row>
    <row r="22185" spans="1:5">
      <c r="A22185" t="s">
        <v>46</v>
      </c>
      <c r="B22185">
        <v>2018</v>
      </c>
      <c r="C22185">
        <v>37</v>
      </c>
      <c r="D22185">
        <v>25</v>
      </c>
      <c r="E22185">
        <v>9175</v>
      </c>
    </row>
    <row r="22186" spans="1:5">
      <c r="A22186" t="s">
        <v>47</v>
      </c>
      <c r="B22186">
        <v>2018</v>
      </c>
      <c r="C22186">
        <v>37</v>
      </c>
      <c r="D22186">
        <v>16</v>
      </c>
      <c r="E22186">
        <v>5102</v>
      </c>
    </row>
    <row r="22187" spans="1:5">
      <c r="A22187" t="s">
        <v>48</v>
      </c>
      <c r="B22187">
        <v>2018</v>
      </c>
      <c r="C22187">
        <v>37</v>
      </c>
      <c r="D22187">
        <v>72</v>
      </c>
      <c r="E22187">
        <v>33439</v>
      </c>
    </row>
    <row r="22188" spans="1:5">
      <c r="A22188" t="s">
        <v>49</v>
      </c>
      <c r="B22188">
        <v>2018</v>
      </c>
      <c r="C22188">
        <v>37</v>
      </c>
      <c r="D22188">
        <v>135</v>
      </c>
      <c r="E22188">
        <v>55400</v>
      </c>
    </row>
    <row r="22189" spans="1:5">
      <c r="A22189" t="s">
        <v>50</v>
      </c>
      <c r="B22189">
        <v>2018</v>
      </c>
      <c r="C22189">
        <v>37</v>
      </c>
      <c r="D22189">
        <v>21</v>
      </c>
      <c r="E22189">
        <v>5200</v>
      </c>
    </row>
    <row r="22190" spans="1:5">
      <c r="A22190" t="s">
        <v>51</v>
      </c>
      <c r="B22190">
        <v>2018</v>
      </c>
      <c r="C22190">
        <v>37</v>
      </c>
      <c r="D22190">
        <v>10</v>
      </c>
      <c r="E22190">
        <v>3871</v>
      </c>
    </row>
    <row r="22191" spans="1:5">
      <c r="A22191" t="s">
        <v>52</v>
      </c>
      <c r="B22191">
        <v>2018</v>
      </c>
      <c r="C22191">
        <v>37</v>
      </c>
      <c r="D22191">
        <v>23</v>
      </c>
      <c r="E22191">
        <v>6758</v>
      </c>
    </row>
    <row r="22192" spans="1:5">
      <c r="A22192" t="s">
        <v>53</v>
      </c>
      <c r="B22192">
        <v>2018</v>
      </c>
      <c r="C22192">
        <v>37</v>
      </c>
      <c r="D22192">
        <v>44</v>
      </c>
      <c r="E22192">
        <v>7178</v>
      </c>
    </row>
    <row r="22193" spans="1:5">
      <c r="A22193" t="s">
        <v>54</v>
      </c>
      <c r="B22193">
        <v>2018</v>
      </c>
      <c r="C22193">
        <v>37</v>
      </c>
      <c r="D22193">
        <v>91</v>
      </c>
      <c r="E22193">
        <v>21034</v>
      </c>
    </row>
    <row r="22194" spans="1:5">
      <c r="A22194" t="s">
        <v>55</v>
      </c>
      <c r="B22194">
        <v>2018</v>
      </c>
      <c r="C22194">
        <v>37</v>
      </c>
      <c r="D22194">
        <v>56</v>
      </c>
      <c r="E22194">
        <v>54433</v>
      </c>
    </row>
    <row r="22195" spans="1:5">
      <c r="A22195" t="s">
        <v>56</v>
      </c>
      <c r="B22195">
        <v>2018</v>
      </c>
      <c r="C22195">
        <v>37</v>
      </c>
      <c r="D22195">
        <v>4</v>
      </c>
      <c r="E22195">
        <v>712</v>
      </c>
    </row>
    <row r="22196" spans="1:5">
      <c r="A22196" t="s">
        <v>57</v>
      </c>
      <c r="B22196">
        <v>2018</v>
      </c>
      <c r="C22196">
        <v>37</v>
      </c>
      <c r="D22196">
        <v>121</v>
      </c>
      <c r="E22196">
        <v>86290</v>
      </c>
    </row>
    <row r="22197" spans="1:5">
      <c r="A22197" t="s">
        <v>58</v>
      </c>
      <c r="B22197">
        <v>2018</v>
      </c>
      <c r="C22197">
        <v>37</v>
      </c>
      <c r="D22197">
        <v>33</v>
      </c>
      <c r="E22197">
        <v>5014</v>
      </c>
    </row>
    <row r="22198" spans="1:5">
      <c r="A22198" t="s">
        <v>59</v>
      </c>
      <c r="B22198">
        <v>2018</v>
      </c>
      <c r="C22198">
        <v>37</v>
      </c>
      <c r="D22198">
        <v>20</v>
      </c>
      <c r="E22198">
        <v>6146</v>
      </c>
    </row>
    <row r="22199" spans="1:5">
      <c r="A22199" t="s">
        <v>60</v>
      </c>
      <c r="B22199">
        <v>2018</v>
      </c>
      <c r="C22199">
        <v>37</v>
      </c>
      <c r="D22199">
        <v>18</v>
      </c>
      <c r="E22199">
        <v>2968</v>
      </c>
    </row>
    <row r="22200" spans="1:5">
      <c r="A22200" t="s">
        <v>61</v>
      </c>
      <c r="B22200">
        <v>2018</v>
      </c>
      <c r="C22200">
        <v>37</v>
      </c>
      <c r="D22200">
        <v>13</v>
      </c>
      <c r="E22200">
        <v>2772</v>
      </c>
    </row>
    <row r="22201" spans="1:5">
      <c r="A22201" t="s">
        <v>64</v>
      </c>
      <c r="B22201">
        <v>2018</v>
      </c>
      <c r="C22201">
        <v>37</v>
      </c>
      <c r="D22201">
        <v>5</v>
      </c>
      <c r="E22201">
        <v>2283</v>
      </c>
    </row>
    <row r="22202" spans="1:5">
      <c r="A22202" t="s">
        <v>63</v>
      </c>
      <c r="B22202">
        <v>2018</v>
      </c>
      <c r="C22202">
        <v>37</v>
      </c>
      <c r="D22202">
        <v>2</v>
      </c>
      <c r="E22202">
        <v>602</v>
      </c>
    </row>
    <row r="22203" spans="1:5">
      <c r="A22203" t="s">
        <v>62</v>
      </c>
      <c r="B22203">
        <v>2018</v>
      </c>
      <c r="C22203">
        <v>37</v>
      </c>
      <c r="D22203">
        <v>68</v>
      </c>
      <c r="E22203">
        <v>97549</v>
      </c>
    </row>
    <row r="22204" spans="1:5">
      <c r="A22204" t="s">
        <v>6</v>
      </c>
      <c r="B22204">
        <v>2018</v>
      </c>
      <c r="C22204">
        <v>38</v>
      </c>
      <c r="D22204">
        <v>76</v>
      </c>
      <c r="E22204">
        <v>37888</v>
      </c>
    </row>
    <row r="22205" spans="1:5">
      <c r="A22205" t="s">
        <v>12</v>
      </c>
      <c r="B22205">
        <v>2018</v>
      </c>
      <c r="C22205">
        <v>38</v>
      </c>
      <c r="D22205">
        <v>14</v>
      </c>
      <c r="E22205">
        <v>3934</v>
      </c>
    </row>
    <row r="22206" spans="1:5">
      <c r="A22206" t="s">
        <v>13</v>
      </c>
      <c r="B22206">
        <v>2018</v>
      </c>
      <c r="C22206">
        <v>38</v>
      </c>
      <c r="D22206">
        <v>42</v>
      </c>
      <c r="E22206">
        <v>14791</v>
      </c>
    </row>
    <row r="22207" spans="1:5">
      <c r="A22207" t="s">
        <v>14</v>
      </c>
      <c r="B22207">
        <v>2018</v>
      </c>
      <c r="C22207">
        <v>38</v>
      </c>
      <c r="D22207">
        <v>8</v>
      </c>
      <c r="E22207">
        <v>2823</v>
      </c>
    </row>
    <row r="22208" spans="1:5">
      <c r="A22208" t="s">
        <v>15</v>
      </c>
      <c r="B22208">
        <v>2018</v>
      </c>
      <c r="C22208">
        <v>38</v>
      </c>
      <c r="D22208">
        <v>78</v>
      </c>
      <c r="E22208">
        <v>40592</v>
      </c>
    </row>
    <row r="22209" spans="1:5">
      <c r="A22209" t="s">
        <v>16</v>
      </c>
      <c r="B22209">
        <v>2018</v>
      </c>
      <c r="C22209">
        <v>38</v>
      </c>
      <c r="D22209">
        <v>40</v>
      </c>
      <c r="E22209">
        <v>22908</v>
      </c>
    </row>
    <row r="22210" spans="1:5">
      <c r="A22210" t="s">
        <v>17</v>
      </c>
      <c r="B22210">
        <v>2018</v>
      </c>
      <c r="C22210">
        <v>38</v>
      </c>
      <c r="D22210">
        <v>5</v>
      </c>
      <c r="E22210">
        <v>3114</v>
      </c>
    </row>
    <row r="22211" spans="1:5">
      <c r="A22211" t="s">
        <v>18</v>
      </c>
      <c r="B22211">
        <v>2018</v>
      </c>
      <c r="C22211">
        <v>38</v>
      </c>
      <c r="D22211">
        <v>5</v>
      </c>
      <c r="E22211">
        <v>1402</v>
      </c>
    </row>
    <row r="22212" spans="1:5">
      <c r="A22212" t="s">
        <v>19</v>
      </c>
      <c r="B22212">
        <v>2018</v>
      </c>
      <c r="C22212">
        <v>38</v>
      </c>
      <c r="D22212">
        <v>4</v>
      </c>
      <c r="E22212">
        <v>13219</v>
      </c>
    </row>
    <row r="22213" spans="1:5">
      <c r="A22213" t="s">
        <v>20</v>
      </c>
      <c r="B22213">
        <v>2018</v>
      </c>
      <c r="C22213">
        <v>38</v>
      </c>
      <c r="D22213">
        <v>0</v>
      </c>
      <c r="E22213">
        <v>0</v>
      </c>
    </row>
    <row r="22214" spans="1:5">
      <c r="A22214" t="s">
        <v>21</v>
      </c>
      <c r="B22214">
        <v>2018</v>
      </c>
      <c r="C22214">
        <v>38</v>
      </c>
      <c r="D22214">
        <v>44</v>
      </c>
      <c r="E22214">
        <v>43132</v>
      </c>
    </row>
    <row r="22215" spans="1:5">
      <c r="A22215" t="s">
        <v>22</v>
      </c>
      <c r="B22215">
        <v>2018</v>
      </c>
      <c r="C22215">
        <v>38</v>
      </c>
      <c r="D22215">
        <v>13</v>
      </c>
      <c r="E22215">
        <v>1429</v>
      </c>
    </row>
    <row r="22216" spans="1:5">
      <c r="A22216" t="s">
        <v>23</v>
      </c>
      <c r="B22216">
        <v>2018</v>
      </c>
      <c r="C22216">
        <v>38</v>
      </c>
      <c r="D22216">
        <v>2</v>
      </c>
      <c r="E22216">
        <v>862</v>
      </c>
    </row>
    <row r="22217" spans="1:5">
      <c r="A22217" t="s">
        <v>24</v>
      </c>
      <c r="B22217">
        <v>2018</v>
      </c>
      <c r="C22217">
        <v>38</v>
      </c>
      <c r="D22217">
        <v>58</v>
      </c>
      <c r="E22217">
        <v>39035</v>
      </c>
    </row>
    <row r="22218" spans="1:5">
      <c r="A22218" t="s">
        <v>25</v>
      </c>
      <c r="B22218">
        <v>2018</v>
      </c>
      <c r="C22218">
        <v>38</v>
      </c>
      <c r="D22218">
        <v>15</v>
      </c>
      <c r="E22218">
        <v>4095</v>
      </c>
    </row>
    <row r="22219" spans="1:5">
      <c r="A22219" t="s">
        <v>26</v>
      </c>
      <c r="B22219">
        <v>2018</v>
      </c>
      <c r="C22219">
        <v>38</v>
      </c>
      <c r="D22219">
        <v>14</v>
      </c>
      <c r="E22219">
        <v>4573</v>
      </c>
    </row>
    <row r="22220" spans="1:5">
      <c r="A22220" t="s">
        <v>27</v>
      </c>
      <c r="B22220">
        <v>2018</v>
      </c>
      <c r="C22220">
        <v>38</v>
      </c>
      <c r="D22220">
        <v>7</v>
      </c>
      <c r="E22220">
        <v>2362</v>
      </c>
    </row>
    <row r="22221" spans="1:5">
      <c r="A22221" t="s">
        <v>28</v>
      </c>
      <c r="B22221">
        <v>2018</v>
      </c>
      <c r="C22221">
        <v>38</v>
      </c>
      <c r="D22221">
        <v>6</v>
      </c>
      <c r="E22221">
        <v>4885</v>
      </c>
    </row>
    <row r="22222" spans="1:5">
      <c r="A22222" t="s">
        <v>29</v>
      </c>
      <c r="B22222">
        <v>2018</v>
      </c>
      <c r="C22222">
        <v>38</v>
      </c>
      <c r="D22222">
        <v>91</v>
      </c>
      <c r="E22222">
        <v>53657</v>
      </c>
    </row>
    <row r="22223" spans="1:5">
      <c r="A22223" t="s">
        <v>30</v>
      </c>
      <c r="B22223">
        <v>2018</v>
      </c>
      <c r="C22223">
        <v>38</v>
      </c>
      <c r="D22223">
        <v>18</v>
      </c>
      <c r="E22223">
        <v>3255</v>
      </c>
    </row>
    <row r="22224" spans="1:5">
      <c r="A22224" t="s">
        <v>31</v>
      </c>
      <c r="B22224">
        <v>2018</v>
      </c>
      <c r="C22224">
        <v>38</v>
      </c>
      <c r="D22224">
        <v>13</v>
      </c>
      <c r="E22224">
        <v>4839</v>
      </c>
    </row>
    <row r="22225" spans="1:5">
      <c r="A22225" t="s">
        <v>32</v>
      </c>
      <c r="B22225">
        <v>2018</v>
      </c>
      <c r="C22225">
        <v>38</v>
      </c>
      <c r="D22225">
        <v>30</v>
      </c>
      <c r="E22225">
        <v>31809</v>
      </c>
    </row>
    <row r="22226" spans="1:5">
      <c r="A22226" t="s">
        <v>33</v>
      </c>
      <c r="B22226">
        <v>2018</v>
      </c>
      <c r="C22226">
        <v>38</v>
      </c>
      <c r="D22226">
        <v>32</v>
      </c>
      <c r="E22226">
        <v>12649</v>
      </c>
    </row>
    <row r="22227" spans="1:5">
      <c r="A22227" t="s">
        <v>34</v>
      </c>
      <c r="B22227">
        <v>2018</v>
      </c>
      <c r="C22227">
        <v>38</v>
      </c>
      <c r="D22227">
        <v>15</v>
      </c>
      <c r="E22227">
        <v>6601</v>
      </c>
    </row>
    <row r="22228" spans="1:5">
      <c r="A22228" t="s">
        <v>35</v>
      </c>
      <c r="B22228">
        <v>2018</v>
      </c>
      <c r="C22228">
        <v>38</v>
      </c>
      <c r="D22228">
        <v>41</v>
      </c>
      <c r="E22228">
        <v>15613</v>
      </c>
    </row>
    <row r="22229" spans="1:5">
      <c r="A22229" t="s">
        <v>36</v>
      </c>
      <c r="B22229">
        <v>2018</v>
      </c>
      <c r="C22229">
        <v>38</v>
      </c>
      <c r="D22229">
        <v>15</v>
      </c>
      <c r="E22229">
        <v>3246</v>
      </c>
    </row>
    <row r="22230" spans="1:5">
      <c r="A22230" t="s">
        <v>37</v>
      </c>
      <c r="B22230">
        <v>2018</v>
      </c>
      <c r="C22230">
        <v>38</v>
      </c>
      <c r="D22230">
        <v>1</v>
      </c>
      <c r="E22230">
        <v>1357</v>
      </c>
    </row>
    <row r="22231" spans="1:5">
      <c r="A22231" t="s">
        <v>38</v>
      </c>
      <c r="B22231">
        <v>2018</v>
      </c>
      <c r="C22231">
        <v>38</v>
      </c>
      <c r="D22231">
        <v>41</v>
      </c>
      <c r="E22231">
        <v>7131</v>
      </c>
    </row>
    <row r="22232" spans="1:5">
      <c r="A22232" t="s">
        <v>39</v>
      </c>
      <c r="B22232">
        <v>2018</v>
      </c>
      <c r="C22232">
        <v>38</v>
      </c>
      <c r="D22232">
        <v>27</v>
      </c>
      <c r="E22232">
        <v>13511</v>
      </c>
    </row>
    <row r="22233" spans="1:5">
      <c r="A22233" t="s">
        <v>40</v>
      </c>
      <c r="B22233">
        <v>2018</v>
      </c>
      <c r="C22233">
        <v>38</v>
      </c>
      <c r="D22233">
        <v>13</v>
      </c>
      <c r="E22233">
        <v>2095</v>
      </c>
    </row>
    <row r="22234" spans="1:5">
      <c r="A22234" t="s">
        <v>41</v>
      </c>
      <c r="B22234">
        <v>2018</v>
      </c>
      <c r="C22234">
        <v>38</v>
      </c>
      <c r="D22234">
        <v>43</v>
      </c>
      <c r="E22234">
        <v>34928</v>
      </c>
    </row>
    <row r="22235" spans="1:5">
      <c r="A22235" t="s">
        <v>42</v>
      </c>
      <c r="B22235">
        <v>2018</v>
      </c>
      <c r="C22235">
        <v>38</v>
      </c>
      <c r="D22235">
        <v>28</v>
      </c>
      <c r="E22235">
        <v>12655</v>
      </c>
    </row>
    <row r="22236" spans="1:5">
      <c r="A22236" t="s">
        <v>43</v>
      </c>
      <c r="B22236">
        <v>2018</v>
      </c>
      <c r="C22236">
        <v>38</v>
      </c>
      <c r="D22236">
        <v>14</v>
      </c>
      <c r="E22236">
        <v>3067</v>
      </c>
    </row>
    <row r="22237" spans="1:5">
      <c r="A22237" t="s">
        <v>44</v>
      </c>
      <c r="B22237">
        <v>2018</v>
      </c>
      <c r="C22237">
        <v>38</v>
      </c>
      <c r="D22237">
        <v>16</v>
      </c>
      <c r="E22237">
        <v>6662</v>
      </c>
    </row>
    <row r="22238" spans="1:5">
      <c r="A22238" t="s">
        <v>45</v>
      </c>
      <c r="B22238">
        <v>2018</v>
      </c>
      <c r="C22238">
        <v>38</v>
      </c>
      <c r="D22238">
        <v>4</v>
      </c>
      <c r="E22238">
        <v>740</v>
      </c>
    </row>
    <row r="22239" spans="1:5">
      <c r="A22239" t="s">
        <v>46</v>
      </c>
      <c r="B22239">
        <v>2018</v>
      </c>
      <c r="C22239">
        <v>38</v>
      </c>
      <c r="D22239">
        <v>24</v>
      </c>
      <c r="E22239">
        <v>8899</v>
      </c>
    </row>
    <row r="22240" spans="1:5">
      <c r="A22240" t="s">
        <v>47</v>
      </c>
      <c r="B22240">
        <v>2018</v>
      </c>
      <c r="C22240">
        <v>38</v>
      </c>
      <c r="D22240">
        <v>0</v>
      </c>
      <c r="E22240">
        <v>0</v>
      </c>
    </row>
    <row r="22241" spans="1:5">
      <c r="A22241" t="s">
        <v>48</v>
      </c>
      <c r="B22241">
        <v>2018</v>
      </c>
      <c r="C22241">
        <v>38</v>
      </c>
      <c r="D22241">
        <v>72</v>
      </c>
      <c r="E22241">
        <v>33437</v>
      </c>
    </row>
    <row r="22242" spans="1:5">
      <c r="A22242" t="s">
        <v>49</v>
      </c>
      <c r="B22242">
        <v>2018</v>
      </c>
      <c r="C22242">
        <v>38</v>
      </c>
      <c r="D22242">
        <v>135</v>
      </c>
      <c r="E22242">
        <v>59159</v>
      </c>
    </row>
    <row r="22243" spans="1:5">
      <c r="A22243" t="s">
        <v>50</v>
      </c>
      <c r="B22243">
        <v>2018</v>
      </c>
      <c r="C22243">
        <v>38</v>
      </c>
      <c r="D22243">
        <v>23</v>
      </c>
      <c r="E22243">
        <v>6075</v>
      </c>
    </row>
    <row r="22244" spans="1:5">
      <c r="A22244" t="s">
        <v>51</v>
      </c>
      <c r="B22244">
        <v>2018</v>
      </c>
      <c r="C22244">
        <v>38</v>
      </c>
      <c r="D22244">
        <v>9</v>
      </c>
      <c r="E22244">
        <v>4300</v>
      </c>
    </row>
    <row r="22245" spans="1:5">
      <c r="A22245" t="s">
        <v>52</v>
      </c>
      <c r="B22245">
        <v>2018</v>
      </c>
      <c r="C22245">
        <v>38</v>
      </c>
      <c r="D22245">
        <v>23</v>
      </c>
      <c r="E22245">
        <v>6545</v>
      </c>
    </row>
    <row r="22246" spans="1:5">
      <c r="A22246" t="s">
        <v>53</v>
      </c>
      <c r="B22246">
        <v>2018</v>
      </c>
      <c r="C22246">
        <v>38</v>
      </c>
      <c r="D22246">
        <v>48</v>
      </c>
      <c r="E22246">
        <v>7575</v>
      </c>
    </row>
    <row r="22247" spans="1:5">
      <c r="A22247" t="s">
        <v>54</v>
      </c>
      <c r="B22247">
        <v>2018</v>
      </c>
      <c r="C22247">
        <v>38</v>
      </c>
      <c r="D22247">
        <v>93</v>
      </c>
      <c r="E22247">
        <v>24663</v>
      </c>
    </row>
    <row r="22248" spans="1:5">
      <c r="A22248" t="s">
        <v>55</v>
      </c>
      <c r="B22248">
        <v>2018</v>
      </c>
      <c r="C22248">
        <v>38</v>
      </c>
      <c r="D22248">
        <v>53</v>
      </c>
      <c r="E22248">
        <v>23551</v>
      </c>
    </row>
    <row r="22249" spans="1:5">
      <c r="A22249" t="s">
        <v>56</v>
      </c>
      <c r="B22249">
        <v>2018</v>
      </c>
      <c r="C22249">
        <v>38</v>
      </c>
      <c r="D22249">
        <v>4</v>
      </c>
      <c r="E22249">
        <v>757</v>
      </c>
    </row>
    <row r="22250" spans="1:5">
      <c r="A22250" t="s">
        <v>57</v>
      </c>
      <c r="B22250">
        <v>2018</v>
      </c>
      <c r="C22250">
        <v>38</v>
      </c>
      <c r="D22250">
        <v>122</v>
      </c>
      <c r="E22250">
        <v>86572</v>
      </c>
    </row>
    <row r="22251" spans="1:5">
      <c r="A22251" t="s">
        <v>58</v>
      </c>
      <c r="B22251">
        <v>2018</v>
      </c>
      <c r="C22251">
        <v>38</v>
      </c>
      <c r="D22251">
        <v>34</v>
      </c>
      <c r="E22251">
        <v>4889</v>
      </c>
    </row>
    <row r="22252" spans="1:5">
      <c r="A22252" t="s">
        <v>59</v>
      </c>
      <c r="B22252">
        <v>2018</v>
      </c>
      <c r="C22252">
        <v>38</v>
      </c>
      <c r="D22252">
        <v>19</v>
      </c>
      <c r="E22252">
        <v>5876</v>
      </c>
    </row>
    <row r="22253" spans="1:5">
      <c r="A22253" t="s">
        <v>60</v>
      </c>
      <c r="B22253">
        <v>2018</v>
      </c>
      <c r="C22253">
        <v>38</v>
      </c>
      <c r="D22253">
        <v>19</v>
      </c>
      <c r="E22253">
        <v>3787</v>
      </c>
    </row>
    <row r="22254" spans="1:5">
      <c r="A22254" t="s">
        <v>61</v>
      </c>
      <c r="B22254">
        <v>2018</v>
      </c>
      <c r="C22254">
        <v>38</v>
      </c>
      <c r="D22254">
        <v>13</v>
      </c>
      <c r="E22254">
        <v>2777</v>
      </c>
    </row>
    <row r="22255" spans="1:5">
      <c r="A22255" t="s">
        <v>64</v>
      </c>
      <c r="B22255">
        <v>2018</v>
      </c>
      <c r="C22255">
        <v>38</v>
      </c>
      <c r="D22255">
        <v>5</v>
      </c>
      <c r="E22255">
        <v>2325</v>
      </c>
    </row>
    <row r="22256" spans="1:5">
      <c r="A22256" t="s">
        <v>63</v>
      </c>
      <c r="B22256">
        <v>2018</v>
      </c>
      <c r="C22256">
        <v>38</v>
      </c>
      <c r="D22256">
        <v>2</v>
      </c>
      <c r="E22256">
        <v>627</v>
      </c>
    </row>
    <row r="22257" spans="1:5">
      <c r="A22257" t="s">
        <v>62</v>
      </c>
      <c r="B22257">
        <v>2018</v>
      </c>
      <c r="C22257">
        <v>38</v>
      </c>
      <c r="D22257">
        <v>65</v>
      </c>
      <c r="E22257">
        <v>102434</v>
      </c>
    </row>
    <row r="22258" spans="1:5">
      <c r="A22258" t="s">
        <v>6</v>
      </c>
      <c r="B22258">
        <v>2018</v>
      </c>
      <c r="C22258">
        <v>39</v>
      </c>
      <c r="D22258">
        <v>71</v>
      </c>
      <c r="E22258">
        <v>35691</v>
      </c>
    </row>
    <row r="22259" spans="1:5">
      <c r="A22259" t="s">
        <v>12</v>
      </c>
      <c r="B22259">
        <v>2018</v>
      </c>
      <c r="C22259">
        <v>39</v>
      </c>
      <c r="D22259">
        <v>14</v>
      </c>
      <c r="E22259">
        <v>3945</v>
      </c>
    </row>
    <row r="22260" spans="1:5">
      <c r="A22260" t="s">
        <v>13</v>
      </c>
      <c r="B22260">
        <v>2018</v>
      </c>
      <c r="C22260">
        <v>39</v>
      </c>
      <c r="D22260">
        <v>18</v>
      </c>
      <c r="E22260">
        <v>10673</v>
      </c>
    </row>
    <row r="22261" spans="1:5">
      <c r="A22261" t="s">
        <v>14</v>
      </c>
      <c r="B22261">
        <v>2018</v>
      </c>
      <c r="C22261">
        <v>39</v>
      </c>
      <c r="D22261">
        <v>8</v>
      </c>
      <c r="E22261">
        <v>2702</v>
      </c>
    </row>
    <row r="22262" spans="1:5">
      <c r="A22262" t="s">
        <v>15</v>
      </c>
      <c r="B22262">
        <v>2018</v>
      </c>
      <c r="C22262">
        <v>39</v>
      </c>
      <c r="D22262">
        <v>79</v>
      </c>
      <c r="E22262">
        <v>41889</v>
      </c>
    </row>
    <row r="22263" spans="1:5">
      <c r="A22263" t="s">
        <v>16</v>
      </c>
      <c r="B22263">
        <v>2018</v>
      </c>
      <c r="C22263">
        <v>39</v>
      </c>
      <c r="D22263">
        <v>39</v>
      </c>
      <c r="E22263">
        <v>19445</v>
      </c>
    </row>
    <row r="22264" spans="1:5">
      <c r="A22264" t="s">
        <v>17</v>
      </c>
      <c r="B22264">
        <v>2018</v>
      </c>
      <c r="C22264">
        <v>39</v>
      </c>
      <c r="D22264">
        <v>9</v>
      </c>
      <c r="E22264">
        <v>3949</v>
      </c>
    </row>
    <row r="22265" spans="1:5">
      <c r="A22265" t="s">
        <v>18</v>
      </c>
      <c r="B22265">
        <v>2018</v>
      </c>
      <c r="C22265">
        <v>39</v>
      </c>
      <c r="D22265">
        <v>10</v>
      </c>
      <c r="E22265">
        <v>2495</v>
      </c>
    </row>
    <row r="22266" spans="1:5">
      <c r="A22266" t="s">
        <v>19</v>
      </c>
      <c r="B22266">
        <v>2018</v>
      </c>
      <c r="C22266">
        <v>39</v>
      </c>
      <c r="D22266">
        <v>4</v>
      </c>
      <c r="E22266">
        <v>13368</v>
      </c>
    </row>
    <row r="22267" spans="1:5">
      <c r="A22267" t="s">
        <v>20</v>
      </c>
      <c r="B22267">
        <v>2018</v>
      </c>
      <c r="C22267">
        <v>39</v>
      </c>
      <c r="D22267">
        <v>0</v>
      </c>
      <c r="E22267">
        <v>0</v>
      </c>
    </row>
    <row r="22268" spans="1:5">
      <c r="A22268" t="s">
        <v>21</v>
      </c>
      <c r="B22268">
        <v>2018</v>
      </c>
      <c r="C22268">
        <v>39</v>
      </c>
      <c r="D22268">
        <v>44</v>
      </c>
      <c r="E22268">
        <v>39954</v>
      </c>
    </row>
    <row r="22269" spans="1:5">
      <c r="A22269" t="s">
        <v>22</v>
      </c>
      <c r="B22269">
        <v>2018</v>
      </c>
      <c r="C22269">
        <v>39</v>
      </c>
      <c r="D22269">
        <v>12</v>
      </c>
      <c r="E22269">
        <v>1187</v>
      </c>
    </row>
    <row r="22270" spans="1:5">
      <c r="A22270" t="s">
        <v>23</v>
      </c>
      <c r="B22270">
        <v>2018</v>
      </c>
      <c r="C22270">
        <v>39</v>
      </c>
      <c r="D22270">
        <v>3</v>
      </c>
      <c r="E22270">
        <v>1037</v>
      </c>
    </row>
    <row r="22271" spans="1:5">
      <c r="A22271" t="s">
        <v>24</v>
      </c>
      <c r="B22271">
        <v>2018</v>
      </c>
      <c r="C22271">
        <v>39</v>
      </c>
      <c r="D22271">
        <v>58</v>
      </c>
      <c r="E22271">
        <v>36592</v>
      </c>
    </row>
    <row r="22272" spans="1:5">
      <c r="A22272" t="s">
        <v>25</v>
      </c>
      <c r="B22272">
        <v>2018</v>
      </c>
      <c r="C22272">
        <v>39</v>
      </c>
      <c r="D22272">
        <v>14</v>
      </c>
      <c r="E22272">
        <v>3531</v>
      </c>
    </row>
    <row r="22273" spans="1:5">
      <c r="A22273" t="s">
        <v>26</v>
      </c>
      <c r="B22273">
        <v>2018</v>
      </c>
      <c r="C22273">
        <v>39</v>
      </c>
      <c r="D22273">
        <v>15</v>
      </c>
      <c r="E22273">
        <v>4873</v>
      </c>
    </row>
    <row r="22274" spans="1:5">
      <c r="A22274" t="s">
        <v>27</v>
      </c>
      <c r="B22274">
        <v>2018</v>
      </c>
      <c r="C22274">
        <v>39</v>
      </c>
      <c r="D22274">
        <v>8</v>
      </c>
      <c r="E22274">
        <v>2229</v>
      </c>
    </row>
    <row r="22275" spans="1:5">
      <c r="A22275" t="s">
        <v>28</v>
      </c>
      <c r="B22275">
        <v>2018</v>
      </c>
      <c r="C22275">
        <v>39</v>
      </c>
      <c r="D22275">
        <v>11</v>
      </c>
      <c r="E22275">
        <v>7608</v>
      </c>
    </row>
    <row r="22276" spans="1:5">
      <c r="A22276" t="s">
        <v>29</v>
      </c>
      <c r="B22276">
        <v>2018</v>
      </c>
      <c r="C22276">
        <v>39</v>
      </c>
      <c r="D22276">
        <v>94</v>
      </c>
      <c r="E22276">
        <v>50913</v>
      </c>
    </row>
    <row r="22277" spans="1:5">
      <c r="A22277" t="s">
        <v>30</v>
      </c>
      <c r="B22277">
        <v>2018</v>
      </c>
      <c r="C22277">
        <v>39</v>
      </c>
      <c r="D22277">
        <v>18</v>
      </c>
      <c r="E22277">
        <v>3463</v>
      </c>
    </row>
    <row r="22278" spans="1:5">
      <c r="A22278" t="s">
        <v>31</v>
      </c>
      <c r="B22278">
        <v>2018</v>
      </c>
      <c r="C22278">
        <v>39</v>
      </c>
      <c r="D22278">
        <v>13</v>
      </c>
      <c r="E22278">
        <v>4843</v>
      </c>
    </row>
    <row r="22279" spans="1:5">
      <c r="A22279" t="s">
        <v>32</v>
      </c>
      <c r="B22279">
        <v>2018</v>
      </c>
      <c r="C22279">
        <v>39</v>
      </c>
      <c r="D22279">
        <v>30</v>
      </c>
      <c r="E22279">
        <v>30387</v>
      </c>
    </row>
    <row r="22280" spans="1:5">
      <c r="A22280" t="s">
        <v>33</v>
      </c>
      <c r="B22280">
        <v>2018</v>
      </c>
      <c r="C22280">
        <v>39</v>
      </c>
      <c r="D22280">
        <v>30</v>
      </c>
      <c r="E22280">
        <v>10612</v>
      </c>
    </row>
    <row r="22281" spans="1:5">
      <c r="A22281" t="s">
        <v>34</v>
      </c>
      <c r="B22281">
        <v>2018</v>
      </c>
      <c r="C22281">
        <v>39</v>
      </c>
      <c r="D22281">
        <v>17</v>
      </c>
      <c r="E22281">
        <v>6851</v>
      </c>
    </row>
    <row r="22282" spans="1:5">
      <c r="A22282" t="s">
        <v>35</v>
      </c>
      <c r="B22282">
        <v>2018</v>
      </c>
      <c r="C22282">
        <v>39</v>
      </c>
      <c r="D22282">
        <v>44</v>
      </c>
      <c r="E22282">
        <v>17527</v>
      </c>
    </row>
    <row r="22283" spans="1:5">
      <c r="A22283" t="s">
        <v>36</v>
      </c>
      <c r="B22283">
        <v>2018</v>
      </c>
      <c r="C22283">
        <v>39</v>
      </c>
      <c r="D22283">
        <v>15</v>
      </c>
      <c r="E22283">
        <v>3135</v>
      </c>
    </row>
    <row r="22284" spans="1:5">
      <c r="A22284" t="s">
        <v>37</v>
      </c>
      <c r="B22284">
        <v>2018</v>
      </c>
      <c r="C22284">
        <v>39</v>
      </c>
      <c r="D22284">
        <v>1</v>
      </c>
      <c r="E22284">
        <v>1409</v>
      </c>
    </row>
    <row r="22285" spans="1:5">
      <c r="A22285" t="s">
        <v>38</v>
      </c>
      <c r="B22285">
        <v>2018</v>
      </c>
      <c r="C22285">
        <v>39</v>
      </c>
      <c r="D22285">
        <v>41</v>
      </c>
      <c r="E22285">
        <v>6682</v>
      </c>
    </row>
    <row r="22286" spans="1:5">
      <c r="A22286" t="s">
        <v>39</v>
      </c>
      <c r="B22286">
        <v>2018</v>
      </c>
      <c r="C22286">
        <v>39</v>
      </c>
      <c r="D22286">
        <v>26</v>
      </c>
      <c r="E22286">
        <v>13579</v>
      </c>
    </row>
    <row r="22287" spans="1:5">
      <c r="A22287" t="s">
        <v>40</v>
      </c>
      <c r="B22287">
        <v>2018</v>
      </c>
      <c r="C22287">
        <v>39</v>
      </c>
      <c r="D22287">
        <v>13</v>
      </c>
      <c r="E22287">
        <v>2129</v>
      </c>
    </row>
    <row r="22288" spans="1:5">
      <c r="A22288" t="s">
        <v>41</v>
      </c>
      <c r="B22288">
        <v>2018</v>
      </c>
      <c r="C22288">
        <v>39</v>
      </c>
      <c r="D22288">
        <v>42</v>
      </c>
      <c r="E22288">
        <v>34188</v>
      </c>
    </row>
    <row r="22289" spans="1:5">
      <c r="A22289" t="s">
        <v>42</v>
      </c>
      <c r="B22289">
        <v>2018</v>
      </c>
      <c r="C22289">
        <v>39</v>
      </c>
      <c r="D22289">
        <v>32</v>
      </c>
      <c r="E22289">
        <v>13841</v>
      </c>
    </row>
    <row r="22290" spans="1:5">
      <c r="A22290" t="s">
        <v>43</v>
      </c>
      <c r="B22290">
        <v>2018</v>
      </c>
      <c r="C22290">
        <v>39</v>
      </c>
      <c r="D22290">
        <v>35</v>
      </c>
      <c r="E22290">
        <v>11388</v>
      </c>
    </row>
    <row r="22291" spans="1:5">
      <c r="A22291" t="s">
        <v>44</v>
      </c>
      <c r="B22291">
        <v>2018</v>
      </c>
      <c r="C22291">
        <v>39</v>
      </c>
      <c r="D22291">
        <v>18</v>
      </c>
      <c r="E22291">
        <v>8250</v>
      </c>
    </row>
    <row r="22292" spans="1:5">
      <c r="A22292" t="s">
        <v>45</v>
      </c>
      <c r="B22292">
        <v>2018</v>
      </c>
      <c r="C22292">
        <v>39</v>
      </c>
      <c r="D22292">
        <v>4</v>
      </c>
      <c r="E22292">
        <v>829</v>
      </c>
    </row>
    <row r="22293" spans="1:5">
      <c r="A22293" t="s">
        <v>46</v>
      </c>
      <c r="B22293">
        <v>2018</v>
      </c>
      <c r="C22293">
        <v>39</v>
      </c>
      <c r="D22293">
        <v>29</v>
      </c>
      <c r="E22293">
        <v>11297</v>
      </c>
    </row>
    <row r="22294" spans="1:5">
      <c r="A22294" t="s">
        <v>47</v>
      </c>
      <c r="B22294">
        <v>2018</v>
      </c>
      <c r="C22294">
        <v>39</v>
      </c>
      <c r="D22294">
        <v>14</v>
      </c>
      <c r="E22294">
        <v>3358</v>
      </c>
    </row>
    <row r="22295" spans="1:5">
      <c r="A22295" t="s">
        <v>48</v>
      </c>
      <c r="B22295">
        <v>2018</v>
      </c>
      <c r="C22295">
        <v>39</v>
      </c>
      <c r="D22295">
        <v>72</v>
      </c>
      <c r="E22295">
        <v>33732</v>
      </c>
    </row>
    <row r="22296" spans="1:5">
      <c r="A22296" t="s">
        <v>49</v>
      </c>
      <c r="B22296">
        <v>2018</v>
      </c>
      <c r="C22296">
        <v>39</v>
      </c>
      <c r="D22296">
        <v>131</v>
      </c>
      <c r="E22296">
        <v>56427</v>
      </c>
    </row>
    <row r="22297" spans="1:5">
      <c r="A22297" t="s">
        <v>50</v>
      </c>
      <c r="B22297">
        <v>2018</v>
      </c>
      <c r="C22297">
        <v>39</v>
      </c>
      <c r="D22297">
        <v>23</v>
      </c>
      <c r="E22297">
        <v>6042</v>
      </c>
    </row>
    <row r="22298" spans="1:5">
      <c r="A22298" t="s">
        <v>51</v>
      </c>
      <c r="B22298">
        <v>2018</v>
      </c>
      <c r="C22298">
        <v>39</v>
      </c>
      <c r="D22298">
        <v>9</v>
      </c>
      <c r="E22298">
        <v>4202</v>
      </c>
    </row>
    <row r="22299" spans="1:5">
      <c r="A22299" t="s">
        <v>52</v>
      </c>
      <c r="B22299">
        <v>2018</v>
      </c>
      <c r="C22299">
        <v>39</v>
      </c>
      <c r="D22299">
        <v>23</v>
      </c>
      <c r="E22299">
        <v>6655</v>
      </c>
    </row>
    <row r="22300" spans="1:5">
      <c r="A22300" t="s">
        <v>53</v>
      </c>
      <c r="B22300">
        <v>2018</v>
      </c>
      <c r="C22300">
        <v>39</v>
      </c>
      <c r="D22300">
        <v>41</v>
      </c>
      <c r="E22300">
        <v>6208</v>
      </c>
    </row>
    <row r="22301" spans="1:5">
      <c r="A22301" t="s">
        <v>54</v>
      </c>
      <c r="B22301">
        <v>2018</v>
      </c>
      <c r="C22301">
        <v>39</v>
      </c>
      <c r="D22301">
        <v>96</v>
      </c>
      <c r="E22301">
        <v>25773</v>
      </c>
    </row>
    <row r="22302" spans="1:5">
      <c r="A22302" t="s">
        <v>55</v>
      </c>
      <c r="B22302">
        <v>2018</v>
      </c>
      <c r="C22302">
        <v>39</v>
      </c>
      <c r="D22302">
        <v>53</v>
      </c>
      <c r="E22302">
        <v>20810</v>
      </c>
    </row>
    <row r="22303" spans="1:5">
      <c r="A22303" t="s">
        <v>56</v>
      </c>
      <c r="B22303">
        <v>2018</v>
      </c>
      <c r="C22303">
        <v>39</v>
      </c>
      <c r="D22303">
        <v>4</v>
      </c>
      <c r="E22303">
        <v>747</v>
      </c>
    </row>
    <row r="22304" spans="1:5">
      <c r="A22304" t="s">
        <v>57</v>
      </c>
      <c r="B22304">
        <v>2018</v>
      </c>
      <c r="C22304">
        <v>39</v>
      </c>
      <c r="D22304">
        <v>127</v>
      </c>
      <c r="E22304">
        <v>89501</v>
      </c>
    </row>
    <row r="22305" spans="1:5">
      <c r="A22305" t="s">
        <v>58</v>
      </c>
      <c r="B22305">
        <v>2018</v>
      </c>
      <c r="C22305">
        <v>39</v>
      </c>
      <c r="D22305">
        <v>21</v>
      </c>
      <c r="E22305">
        <v>4907</v>
      </c>
    </row>
    <row r="22306" spans="1:5">
      <c r="A22306" t="s">
        <v>59</v>
      </c>
      <c r="B22306">
        <v>2018</v>
      </c>
      <c r="C22306">
        <v>39</v>
      </c>
      <c r="D22306">
        <v>19</v>
      </c>
      <c r="E22306">
        <v>6136</v>
      </c>
    </row>
    <row r="22307" spans="1:5">
      <c r="A22307" t="s">
        <v>60</v>
      </c>
      <c r="B22307">
        <v>2018</v>
      </c>
      <c r="C22307">
        <v>39</v>
      </c>
      <c r="D22307">
        <v>20</v>
      </c>
      <c r="E22307">
        <v>3687</v>
      </c>
    </row>
    <row r="22308" spans="1:5">
      <c r="A22308" t="s">
        <v>61</v>
      </c>
      <c r="B22308">
        <v>2018</v>
      </c>
      <c r="C22308">
        <v>39</v>
      </c>
      <c r="D22308">
        <v>15</v>
      </c>
      <c r="E22308">
        <v>85581</v>
      </c>
    </row>
    <row r="22309" spans="1:5">
      <c r="A22309" t="s">
        <v>64</v>
      </c>
      <c r="B22309">
        <v>2018</v>
      </c>
      <c r="C22309">
        <v>39</v>
      </c>
      <c r="D22309">
        <v>4</v>
      </c>
      <c r="E22309">
        <v>2132</v>
      </c>
    </row>
    <row r="22310" spans="1:5">
      <c r="A22310" t="s">
        <v>63</v>
      </c>
      <c r="B22310">
        <v>2018</v>
      </c>
      <c r="C22310">
        <v>39</v>
      </c>
      <c r="D22310">
        <v>2</v>
      </c>
      <c r="E22310">
        <v>586</v>
      </c>
    </row>
    <row r="22311" spans="1:5">
      <c r="A22311" t="s">
        <v>62</v>
      </c>
      <c r="B22311">
        <v>2018</v>
      </c>
      <c r="C22311">
        <v>39</v>
      </c>
      <c r="D22311">
        <v>65</v>
      </c>
      <c r="E22311">
        <v>99938</v>
      </c>
    </row>
    <row r="22312" spans="1:5">
      <c r="A22312" t="s">
        <v>6</v>
      </c>
      <c r="B22312">
        <v>2018</v>
      </c>
      <c r="C22312">
        <v>40</v>
      </c>
      <c r="D22312">
        <v>82</v>
      </c>
      <c r="E22312">
        <v>39327</v>
      </c>
    </row>
    <row r="22313" spans="1:5">
      <c r="A22313" t="s">
        <v>12</v>
      </c>
      <c r="B22313">
        <v>2018</v>
      </c>
      <c r="C22313">
        <v>40</v>
      </c>
      <c r="D22313">
        <v>16</v>
      </c>
      <c r="E22313">
        <v>4032</v>
      </c>
    </row>
    <row r="22314" spans="1:5">
      <c r="A22314" t="s">
        <v>13</v>
      </c>
      <c r="B22314">
        <v>2018</v>
      </c>
      <c r="C22314">
        <v>40</v>
      </c>
      <c r="D22314">
        <v>42</v>
      </c>
      <c r="E22314">
        <v>17692</v>
      </c>
    </row>
    <row r="22315" spans="1:5">
      <c r="A22315" t="s">
        <v>14</v>
      </c>
      <c r="B22315">
        <v>2018</v>
      </c>
      <c r="C22315">
        <v>40</v>
      </c>
      <c r="D22315">
        <v>14</v>
      </c>
      <c r="E22315">
        <v>4889</v>
      </c>
    </row>
    <row r="22316" spans="1:5">
      <c r="A22316" t="s">
        <v>15</v>
      </c>
      <c r="B22316">
        <v>2018</v>
      </c>
      <c r="C22316">
        <v>40</v>
      </c>
      <c r="D22316">
        <v>105</v>
      </c>
      <c r="E22316">
        <v>47137</v>
      </c>
    </row>
    <row r="22317" spans="1:5">
      <c r="A22317" t="s">
        <v>16</v>
      </c>
      <c r="B22317">
        <v>2018</v>
      </c>
      <c r="C22317">
        <v>40</v>
      </c>
      <c r="D22317">
        <v>74</v>
      </c>
      <c r="E22317">
        <v>40503</v>
      </c>
    </row>
    <row r="22318" spans="1:5">
      <c r="A22318" t="s">
        <v>17</v>
      </c>
      <c r="B22318">
        <v>2018</v>
      </c>
      <c r="C22318">
        <v>40</v>
      </c>
      <c r="D22318">
        <v>15</v>
      </c>
      <c r="E22318">
        <v>4864</v>
      </c>
    </row>
    <row r="22319" spans="1:5">
      <c r="A22319" t="s">
        <v>18</v>
      </c>
      <c r="B22319">
        <v>2018</v>
      </c>
      <c r="C22319">
        <v>40</v>
      </c>
      <c r="D22319">
        <v>10</v>
      </c>
      <c r="E22319">
        <v>2530</v>
      </c>
    </row>
    <row r="22320" spans="1:5">
      <c r="A22320" t="s">
        <v>19</v>
      </c>
      <c r="B22320">
        <v>2018</v>
      </c>
      <c r="C22320">
        <v>40</v>
      </c>
      <c r="D22320">
        <v>5</v>
      </c>
      <c r="E22320">
        <v>14457</v>
      </c>
    </row>
    <row r="22321" spans="1:5">
      <c r="A22321" t="s">
        <v>20</v>
      </c>
      <c r="B22321">
        <v>2018</v>
      </c>
      <c r="C22321">
        <v>40</v>
      </c>
      <c r="D22321">
        <v>0</v>
      </c>
      <c r="E22321">
        <v>0</v>
      </c>
    </row>
    <row r="22322" spans="1:5">
      <c r="A22322" t="s">
        <v>21</v>
      </c>
      <c r="B22322">
        <v>2018</v>
      </c>
      <c r="C22322">
        <v>40</v>
      </c>
      <c r="D22322">
        <v>95</v>
      </c>
      <c r="E22322">
        <v>79746</v>
      </c>
    </row>
    <row r="22323" spans="1:5">
      <c r="A22323" t="s">
        <v>22</v>
      </c>
      <c r="B22323">
        <v>2018</v>
      </c>
      <c r="C22323">
        <v>40</v>
      </c>
      <c r="D22323">
        <v>17</v>
      </c>
      <c r="E22323">
        <v>2159</v>
      </c>
    </row>
    <row r="22324" spans="1:5">
      <c r="A22324" t="s">
        <v>23</v>
      </c>
      <c r="B22324">
        <v>2018</v>
      </c>
      <c r="C22324">
        <v>40</v>
      </c>
      <c r="D22324">
        <v>6</v>
      </c>
      <c r="E22324">
        <v>1525</v>
      </c>
    </row>
    <row r="22325" spans="1:5">
      <c r="A22325" t="s">
        <v>24</v>
      </c>
      <c r="B22325">
        <v>2018</v>
      </c>
      <c r="C22325">
        <v>40</v>
      </c>
      <c r="D22325">
        <v>103</v>
      </c>
      <c r="E22325">
        <v>49752</v>
      </c>
    </row>
    <row r="22326" spans="1:5">
      <c r="A22326" t="s">
        <v>25</v>
      </c>
      <c r="B22326">
        <v>2018</v>
      </c>
      <c r="C22326">
        <v>40</v>
      </c>
      <c r="D22326">
        <v>24</v>
      </c>
      <c r="E22326">
        <v>5181</v>
      </c>
    </row>
    <row r="22327" spans="1:5">
      <c r="A22327" t="s">
        <v>26</v>
      </c>
      <c r="B22327">
        <v>2018</v>
      </c>
      <c r="C22327">
        <v>40</v>
      </c>
      <c r="D22327">
        <v>20</v>
      </c>
      <c r="E22327">
        <v>6306</v>
      </c>
    </row>
    <row r="22328" spans="1:5">
      <c r="A22328" t="s">
        <v>27</v>
      </c>
      <c r="B22328">
        <v>2018</v>
      </c>
      <c r="C22328">
        <v>40</v>
      </c>
      <c r="D22328">
        <v>33</v>
      </c>
      <c r="E22328">
        <v>13769</v>
      </c>
    </row>
    <row r="22329" spans="1:5">
      <c r="A22329" t="s">
        <v>28</v>
      </c>
      <c r="B22329">
        <v>2018</v>
      </c>
      <c r="C22329">
        <v>40</v>
      </c>
      <c r="D22329">
        <v>38</v>
      </c>
      <c r="E22329">
        <v>13453</v>
      </c>
    </row>
    <row r="22330" spans="1:5">
      <c r="A22330" t="s">
        <v>29</v>
      </c>
      <c r="B22330">
        <v>2018</v>
      </c>
      <c r="C22330">
        <v>40</v>
      </c>
      <c r="D22330">
        <v>95</v>
      </c>
      <c r="E22330">
        <v>50699</v>
      </c>
    </row>
    <row r="22331" spans="1:5">
      <c r="A22331" t="s">
        <v>30</v>
      </c>
      <c r="B22331">
        <v>2018</v>
      </c>
      <c r="C22331">
        <v>40</v>
      </c>
      <c r="D22331">
        <v>50</v>
      </c>
      <c r="E22331">
        <v>14583</v>
      </c>
    </row>
    <row r="22332" spans="1:5">
      <c r="A22332" t="s">
        <v>31</v>
      </c>
      <c r="B22332">
        <v>2018</v>
      </c>
      <c r="C22332">
        <v>40</v>
      </c>
      <c r="D22332">
        <v>24</v>
      </c>
      <c r="E22332">
        <v>8184</v>
      </c>
    </row>
    <row r="22333" spans="1:5">
      <c r="A22333" t="s">
        <v>32</v>
      </c>
      <c r="B22333">
        <v>2018</v>
      </c>
      <c r="C22333">
        <v>40</v>
      </c>
      <c r="D22333">
        <v>57</v>
      </c>
      <c r="E22333">
        <v>50115</v>
      </c>
    </row>
    <row r="22334" spans="1:5">
      <c r="A22334" t="s">
        <v>33</v>
      </c>
      <c r="B22334">
        <v>2018</v>
      </c>
      <c r="C22334">
        <v>40</v>
      </c>
      <c r="D22334">
        <v>85</v>
      </c>
      <c r="E22334">
        <v>27319</v>
      </c>
    </row>
    <row r="22335" spans="1:5">
      <c r="A22335" t="s">
        <v>34</v>
      </c>
      <c r="B22335">
        <v>2018</v>
      </c>
      <c r="C22335">
        <v>40</v>
      </c>
      <c r="D22335">
        <v>24</v>
      </c>
      <c r="E22335">
        <v>7545</v>
      </c>
    </row>
    <row r="22336" spans="1:5">
      <c r="A22336" t="s">
        <v>35</v>
      </c>
      <c r="B22336">
        <v>2018</v>
      </c>
      <c r="C22336">
        <v>40</v>
      </c>
      <c r="D22336">
        <v>44</v>
      </c>
      <c r="E22336">
        <v>17563</v>
      </c>
    </row>
    <row r="22337" spans="1:5">
      <c r="A22337" t="s">
        <v>36</v>
      </c>
      <c r="B22337">
        <v>2018</v>
      </c>
      <c r="C22337">
        <v>40</v>
      </c>
      <c r="D22337">
        <v>17</v>
      </c>
      <c r="E22337">
        <v>4296</v>
      </c>
    </row>
    <row r="22338" spans="1:5">
      <c r="A22338" t="s">
        <v>37</v>
      </c>
      <c r="B22338">
        <v>2018</v>
      </c>
      <c r="C22338">
        <v>40</v>
      </c>
      <c r="D22338">
        <v>30</v>
      </c>
      <c r="E22338">
        <v>7717</v>
      </c>
    </row>
    <row r="22339" spans="1:5">
      <c r="A22339" t="s">
        <v>38</v>
      </c>
      <c r="B22339">
        <v>2018</v>
      </c>
      <c r="C22339">
        <v>40</v>
      </c>
      <c r="D22339">
        <v>47</v>
      </c>
      <c r="E22339">
        <v>4580</v>
      </c>
    </row>
    <row r="22340" spans="1:5">
      <c r="A22340" t="s">
        <v>39</v>
      </c>
      <c r="B22340">
        <v>2018</v>
      </c>
      <c r="C22340">
        <v>40</v>
      </c>
      <c r="D22340">
        <v>35</v>
      </c>
      <c r="E22340">
        <v>16708</v>
      </c>
    </row>
    <row r="22341" spans="1:5">
      <c r="A22341" t="s">
        <v>40</v>
      </c>
      <c r="B22341">
        <v>2018</v>
      </c>
      <c r="C22341">
        <v>40</v>
      </c>
      <c r="D22341">
        <v>16</v>
      </c>
      <c r="E22341">
        <v>3116</v>
      </c>
    </row>
    <row r="22342" spans="1:5">
      <c r="A22342" t="s">
        <v>41</v>
      </c>
      <c r="B22342">
        <v>2018</v>
      </c>
      <c r="C22342">
        <v>40</v>
      </c>
      <c r="D22342">
        <v>41</v>
      </c>
      <c r="E22342">
        <v>32714</v>
      </c>
    </row>
    <row r="22343" spans="1:5">
      <c r="A22343" t="s">
        <v>42</v>
      </c>
      <c r="B22343">
        <v>2018</v>
      </c>
      <c r="C22343">
        <v>40</v>
      </c>
      <c r="D22343">
        <v>47</v>
      </c>
      <c r="E22343">
        <v>20066</v>
      </c>
    </row>
    <row r="22344" spans="1:5">
      <c r="A22344" t="s">
        <v>43</v>
      </c>
      <c r="B22344">
        <v>2018</v>
      </c>
      <c r="C22344">
        <v>40</v>
      </c>
      <c r="D22344">
        <v>132</v>
      </c>
      <c r="E22344">
        <v>64571</v>
      </c>
    </row>
    <row r="22345" spans="1:5">
      <c r="A22345" t="s">
        <v>44</v>
      </c>
      <c r="B22345">
        <v>2018</v>
      </c>
      <c r="C22345">
        <v>40</v>
      </c>
      <c r="D22345">
        <v>157</v>
      </c>
      <c r="E22345">
        <v>108547</v>
      </c>
    </row>
    <row r="22346" spans="1:5">
      <c r="A22346" t="s">
        <v>45</v>
      </c>
      <c r="B22346">
        <v>2018</v>
      </c>
      <c r="C22346">
        <v>40</v>
      </c>
      <c r="D22346">
        <v>11</v>
      </c>
      <c r="E22346">
        <v>3412</v>
      </c>
    </row>
    <row r="22347" spans="1:5">
      <c r="A22347" t="s">
        <v>46</v>
      </c>
      <c r="B22347">
        <v>2018</v>
      </c>
      <c r="C22347">
        <v>40</v>
      </c>
      <c r="D22347">
        <v>45</v>
      </c>
      <c r="E22347">
        <v>15998</v>
      </c>
    </row>
    <row r="22348" spans="1:5">
      <c r="A22348" t="s">
        <v>47</v>
      </c>
      <c r="B22348">
        <v>2018</v>
      </c>
      <c r="C22348">
        <v>40</v>
      </c>
      <c r="D22348">
        <v>22</v>
      </c>
      <c r="E22348">
        <v>6784</v>
      </c>
    </row>
    <row r="22349" spans="1:5">
      <c r="A22349" t="s">
        <v>48</v>
      </c>
      <c r="B22349">
        <v>2018</v>
      </c>
      <c r="C22349">
        <v>40</v>
      </c>
      <c r="D22349">
        <v>73</v>
      </c>
      <c r="E22349">
        <v>33402</v>
      </c>
    </row>
    <row r="22350" spans="1:5">
      <c r="A22350" t="s">
        <v>49</v>
      </c>
      <c r="B22350">
        <v>2018</v>
      </c>
      <c r="C22350">
        <v>40</v>
      </c>
      <c r="D22350">
        <v>142</v>
      </c>
      <c r="E22350">
        <v>59432</v>
      </c>
    </row>
    <row r="22351" spans="1:5">
      <c r="A22351" t="s">
        <v>50</v>
      </c>
      <c r="B22351">
        <v>2018</v>
      </c>
      <c r="C22351">
        <v>40</v>
      </c>
      <c r="D22351">
        <v>23</v>
      </c>
      <c r="E22351">
        <v>6433</v>
      </c>
    </row>
    <row r="22352" spans="1:5">
      <c r="A22352" t="s">
        <v>51</v>
      </c>
      <c r="B22352">
        <v>2018</v>
      </c>
      <c r="C22352">
        <v>40</v>
      </c>
      <c r="D22352">
        <v>27</v>
      </c>
      <c r="E22352">
        <v>15918</v>
      </c>
    </row>
    <row r="22353" spans="1:5">
      <c r="A22353" t="s">
        <v>52</v>
      </c>
      <c r="B22353">
        <v>2018</v>
      </c>
      <c r="C22353">
        <v>40</v>
      </c>
      <c r="D22353">
        <v>32</v>
      </c>
      <c r="E22353">
        <v>15571</v>
      </c>
    </row>
    <row r="22354" spans="1:5">
      <c r="A22354" t="s">
        <v>53</v>
      </c>
      <c r="B22354">
        <v>2018</v>
      </c>
      <c r="C22354">
        <v>40</v>
      </c>
      <c r="D22354">
        <v>49</v>
      </c>
      <c r="E22354">
        <v>7894</v>
      </c>
    </row>
    <row r="22355" spans="1:5">
      <c r="A22355" t="s">
        <v>54</v>
      </c>
      <c r="B22355">
        <v>2018</v>
      </c>
      <c r="C22355">
        <v>40</v>
      </c>
      <c r="D22355">
        <v>109</v>
      </c>
      <c r="E22355">
        <v>28351</v>
      </c>
    </row>
    <row r="22356" spans="1:5">
      <c r="A22356" t="s">
        <v>55</v>
      </c>
      <c r="B22356">
        <v>2018</v>
      </c>
      <c r="C22356">
        <v>40</v>
      </c>
      <c r="D22356">
        <v>54</v>
      </c>
      <c r="E22356">
        <v>22854</v>
      </c>
    </row>
    <row r="22357" spans="1:5">
      <c r="A22357" t="s">
        <v>56</v>
      </c>
      <c r="B22357">
        <v>2018</v>
      </c>
      <c r="C22357">
        <v>40</v>
      </c>
      <c r="D22357">
        <v>14</v>
      </c>
      <c r="E22357">
        <v>4958</v>
      </c>
    </row>
    <row r="22358" spans="1:5">
      <c r="A22358" t="s">
        <v>57</v>
      </c>
      <c r="B22358">
        <v>2018</v>
      </c>
      <c r="C22358">
        <v>40</v>
      </c>
      <c r="D22358">
        <v>128</v>
      </c>
      <c r="E22358">
        <v>90099</v>
      </c>
    </row>
    <row r="22359" spans="1:5">
      <c r="A22359" t="s">
        <v>58</v>
      </c>
      <c r="B22359">
        <v>2018</v>
      </c>
      <c r="C22359">
        <v>40</v>
      </c>
      <c r="D22359">
        <v>33</v>
      </c>
      <c r="E22359">
        <v>7023</v>
      </c>
    </row>
    <row r="22360" spans="1:5">
      <c r="A22360" t="s">
        <v>59</v>
      </c>
      <c r="B22360">
        <v>2018</v>
      </c>
      <c r="C22360">
        <v>40</v>
      </c>
      <c r="D22360">
        <v>45</v>
      </c>
      <c r="E22360">
        <v>13383</v>
      </c>
    </row>
    <row r="22361" spans="1:5">
      <c r="A22361" t="s">
        <v>60</v>
      </c>
      <c r="B22361">
        <v>2018</v>
      </c>
      <c r="C22361">
        <v>40</v>
      </c>
      <c r="D22361">
        <v>41</v>
      </c>
      <c r="E22361">
        <v>20948</v>
      </c>
    </row>
    <row r="22362" spans="1:5">
      <c r="A22362" t="s">
        <v>61</v>
      </c>
      <c r="B22362">
        <v>2018</v>
      </c>
      <c r="C22362">
        <v>40</v>
      </c>
      <c r="D22362">
        <v>18</v>
      </c>
      <c r="E22362">
        <v>3706</v>
      </c>
    </row>
    <row r="22363" spans="1:5">
      <c r="A22363" t="s">
        <v>65</v>
      </c>
      <c r="B22363">
        <v>2018</v>
      </c>
      <c r="C22363">
        <v>40</v>
      </c>
      <c r="D22363">
        <v>0</v>
      </c>
      <c r="E22363">
        <v>0</v>
      </c>
    </row>
    <row r="22364" spans="1:5">
      <c r="A22364" t="s">
        <v>64</v>
      </c>
      <c r="B22364">
        <v>2018</v>
      </c>
      <c r="C22364">
        <v>40</v>
      </c>
      <c r="D22364">
        <v>6</v>
      </c>
      <c r="E22364">
        <v>2582</v>
      </c>
    </row>
    <row r="22365" spans="1:5">
      <c r="A22365" t="s">
        <v>63</v>
      </c>
      <c r="B22365">
        <v>2018</v>
      </c>
      <c r="C22365">
        <v>40</v>
      </c>
      <c r="D22365">
        <v>4</v>
      </c>
      <c r="E22365">
        <v>1137</v>
      </c>
    </row>
    <row r="22366" spans="1:5">
      <c r="A22366" t="s">
        <v>62</v>
      </c>
      <c r="B22366">
        <v>2018</v>
      </c>
      <c r="C22366">
        <v>40</v>
      </c>
      <c r="D22366">
        <v>77</v>
      </c>
      <c r="E22366">
        <v>105899</v>
      </c>
    </row>
    <row r="22367" spans="1:5">
      <c r="A22367" t="s">
        <v>6</v>
      </c>
      <c r="B22367">
        <v>2018</v>
      </c>
      <c r="C22367">
        <v>41</v>
      </c>
      <c r="D22367">
        <v>82</v>
      </c>
      <c r="E22367">
        <v>36837</v>
      </c>
    </row>
    <row r="22368" spans="1:5">
      <c r="A22368" t="s">
        <v>12</v>
      </c>
      <c r="B22368">
        <v>2018</v>
      </c>
      <c r="C22368">
        <v>41</v>
      </c>
      <c r="D22368">
        <v>17</v>
      </c>
      <c r="E22368">
        <v>4587</v>
      </c>
    </row>
    <row r="22369" spans="1:5">
      <c r="A22369" t="s">
        <v>13</v>
      </c>
      <c r="B22369">
        <v>2018</v>
      </c>
      <c r="C22369">
        <v>41</v>
      </c>
      <c r="D22369">
        <v>45</v>
      </c>
      <c r="E22369">
        <v>17202</v>
      </c>
    </row>
    <row r="22370" spans="1:5">
      <c r="A22370" t="s">
        <v>14</v>
      </c>
      <c r="B22370">
        <v>2018</v>
      </c>
      <c r="C22370">
        <v>41</v>
      </c>
      <c r="D22370">
        <v>14</v>
      </c>
      <c r="E22370">
        <v>4656</v>
      </c>
    </row>
    <row r="22371" spans="1:5">
      <c r="A22371" t="s">
        <v>15</v>
      </c>
      <c r="B22371">
        <v>2018</v>
      </c>
      <c r="C22371">
        <v>41</v>
      </c>
      <c r="D22371">
        <v>105</v>
      </c>
      <c r="E22371">
        <v>47006</v>
      </c>
    </row>
    <row r="22372" spans="1:5">
      <c r="A22372" t="s">
        <v>16</v>
      </c>
      <c r="B22372">
        <v>2018</v>
      </c>
      <c r="C22372">
        <v>41</v>
      </c>
      <c r="D22372">
        <v>73</v>
      </c>
      <c r="E22372">
        <v>41818</v>
      </c>
    </row>
    <row r="22373" spans="1:5">
      <c r="A22373" t="s">
        <v>17</v>
      </c>
      <c r="B22373">
        <v>2018</v>
      </c>
      <c r="C22373">
        <v>41</v>
      </c>
      <c r="D22373">
        <v>14</v>
      </c>
      <c r="E22373">
        <v>4548</v>
      </c>
    </row>
    <row r="22374" spans="1:5">
      <c r="A22374" t="s">
        <v>18</v>
      </c>
      <c r="B22374">
        <v>2018</v>
      </c>
      <c r="C22374">
        <v>41</v>
      </c>
      <c r="D22374">
        <v>10</v>
      </c>
      <c r="E22374">
        <v>2291</v>
      </c>
    </row>
    <row r="22375" spans="1:5">
      <c r="A22375" t="s">
        <v>19</v>
      </c>
      <c r="B22375">
        <v>2018</v>
      </c>
      <c r="C22375">
        <v>41</v>
      </c>
      <c r="D22375">
        <v>5</v>
      </c>
      <c r="E22375">
        <v>13537</v>
      </c>
    </row>
    <row r="22376" spans="1:5">
      <c r="A22376" t="s">
        <v>20</v>
      </c>
      <c r="B22376">
        <v>2018</v>
      </c>
      <c r="C22376">
        <v>41</v>
      </c>
      <c r="D22376">
        <v>0</v>
      </c>
      <c r="E22376">
        <v>0</v>
      </c>
    </row>
    <row r="22377" spans="1:5">
      <c r="A22377" t="s">
        <v>21</v>
      </c>
      <c r="B22377">
        <v>2018</v>
      </c>
      <c r="C22377">
        <v>41</v>
      </c>
      <c r="D22377">
        <v>96</v>
      </c>
      <c r="E22377">
        <v>76423</v>
      </c>
    </row>
    <row r="22378" spans="1:5">
      <c r="A22378" t="s">
        <v>22</v>
      </c>
      <c r="B22378">
        <v>2018</v>
      </c>
      <c r="C22378">
        <v>41</v>
      </c>
      <c r="D22378">
        <v>19</v>
      </c>
      <c r="E22378">
        <v>2050</v>
      </c>
    </row>
    <row r="22379" spans="1:5">
      <c r="A22379" t="s">
        <v>23</v>
      </c>
      <c r="B22379">
        <v>2018</v>
      </c>
      <c r="C22379">
        <v>41</v>
      </c>
      <c r="D22379">
        <v>8</v>
      </c>
      <c r="E22379">
        <v>1845</v>
      </c>
    </row>
    <row r="22380" spans="1:5">
      <c r="A22380" t="s">
        <v>24</v>
      </c>
      <c r="B22380">
        <v>2018</v>
      </c>
      <c r="C22380">
        <v>41</v>
      </c>
      <c r="D22380">
        <v>106</v>
      </c>
      <c r="E22380">
        <v>49031</v>
      </c>
    </row>
    <row r="22381" spans="1:5">
      <c r="A22381" t="s">
        <v>25</v>
      </c>
      <c r="B22381">
        <v>2018</v>
      </c>
      <c r="C22381">
        <v>41</v>
      </c>
      <c r="D22381">
        <v>23</v>
      </c>
      <c r="E22381">
        <v>5221</v>
      </c>
    </row>
    <row r="22382" spans="1:5">
      <c r="A22382" t="s">
        <v>26</v>
      </c>
      <c r="B22382">
        <v>2018</v>
      </c>
      <c r="C22382">
        <v>41</v>
      </c>
      <c r="D22382">
        <v>20</v>
      </c>
      <c r="E22382">
        <v>6892</v>
      </c>
    </row>
    <row r="22383" spans="1:5">
      <c r="A22383" t="s">
        <v>27</v>
      </c>
      <c r="B22383">
        <v>2018</v>
      </c>
      <c r="C22383">
        <v>41</v>
      </c>
      <c r="D22383">
        <v>37</v>
      </c>
      <c r="E22383">
        <v>14669</v>
      </c>
    </row>
    <row r="22384" spans="1:5">
      <c r="A22384" t="s">
        <v>28</v>
      </c>
      <c r="B22384">
        <v>2018</v>
      </c>
      <c r="C22384">
        <v>41</v>
      </c>
      <c r="D22384">
        <v>37</v>
      </c>
      <c r="E22384">
        <v>13152</v>
      </c>
    </row>
    <row r="22385" spans="1:5">
      <c r="A22385" t="s">
        <v>29</v>
      </c>
      <c r="B22385">
        <v>2018</v>
      </c>
      <c r="C22385">
        <v>41</v>
      </c>
      <c r="D22385">
        <v>96</v>
      </c>
      <c r="E22385">
        <v>51360</v>
      </c>
    </row>
    <row r="22386" spans="1:5">
      <c r="A22386" t="s">
        <v>30</v>
      </c>
      <c r="B22386">
        <v>2018</v>
      </c>
      <c r="C22386">
        <v>41</v>
      </c>
      <c r="D22386">
        <v>52</v>
      </c>
      <c r="E22386">
        <v>15378</v>
      </c>
    </row>
    <row r="22387" spans="1:5">
      <c r="A22387" t="s">
        <v>31</v>
      </c>
      <c r="B22387">
        <v>2018</v>
      </c>
      <c r="C22387">
        <v>41</v>
      </c>
      <c r="D22387">
        <v>24</v>
      </c>
      <c r="E22387">
        <v>7939</v>
      </c>
    </row>
    <row r="22388" spans="1:5">
      <c r="A22388" t="s">
        <v>32</v>
      </c>
      <c r="B22388">
        <v>2018</v>
      </c>
      <c r="C22388">
        <v>41</v>
      </c>
      <c r="D22388">
        <v>58</v>
      </c>
      <c r="E22388">
        <v>50048</v>
      </c>
    </row>
    <row r="22389" spans="1:5">
      <c r="A22389" t="s">
        <v>33</v>
      </c>
      <c r="B22389">
        <v>2018</v>
      </c>
      <c r="C22389">
        <v>41</v>
      </c>
      <c r="D22389">
        <v>85</v>
      </c>
      <c r="E22389">
        <v>24182</v>
      </c>
    </row>
    <row r="22390" spans="1:5">
      <c r="A22390" t="s">
        <v>34</v>
      </c>
      <c r="B22390">
        <v>2018</v>
      </c>
      <c r="C22390">
        <v>41</v>
      </c>
      <c r="D22390">
        <v>24</v>
      </c>
      <c r="E22390">
        <v>7751</v>
      </c>
    </row>
    <row r="22391" spans="1:5">
      <c r="A22391" t="s">
        <v>35</v>
      </c>
      <c r="B22391">
        <v>2018</v>
      </c>
      <c r="C22391">
        <v>41</v>
      </c>
      <c r="D22391">
        <v>47</v>
      </c>
      <c r="E22391">
        <v>17315</v>
      </c>
    </row>
    <row r="22392" spans="1:5">
      <c r="A22392" t="s">
        <v>36</v>
      </c>
      <c r="B22392">
        <v>2018</v>
      </c>
      <c r="C22392">
        <v>41</v>
      </c>
      <c r="D22392">
        <v>17</v>
      </c>
      <c r="E22392">
        <v>4076</v>
      </c>
    </row>
    <row r="22393" spans="1:5">
      <c r="A22393" t="s">
        <v>37</v>
      </c>
      <c r="B22393">
        <v>2018</v>
      </c>
      <c r="C22393">
        <v>41</v>
      </c>
      <c r="D22393">
        <v>35</v>
      </c>
      <c r="E22393">
        <v>7945</v>
      </c>
    </row>
    <row r="22394" spans="1:5">
      <c r="A22394" t="s">
        <v>38</v>
      </c>
      <c r="B22394">
        <v>2018</v>
      </c>
      <c r="C22394">
        <v>41</v>
      </c>
      <c r="D22394">
        <v>46</v>
      </c>
      <c r="E22394">
        <v>7614</v>
      </c>
    </row>
    <row r="22395" spans="1:5">
      <c r="A22395" t="s">
        <v>39</v>
      </c>
      <c r="B22395">
        <v>2018</v>
      </c>
      <c r="C22395">
        <v>41</v>
      </c>
      <c r="D22395">
        <v>35</v>
      </c>
      <c r="E22395">
        <v>17032</v>
      </c>
    </row>
    <row r="22396" spans="1:5">
      <c r="A22396" t="s">
        <v>40</v>
      </c>
      <c r="B22396">
        <v>2018</v>
      </c>
      <c r="C22396">
        <v>41</v>
      </c>
      <c r="D22396">
        <v>16</v>
      </c>
      <c r="E22396">
        <v>3065</v>
      </c>
    </row>
    <row r="22397" spans="1:5">
      <c r="A22397" t="s">
        <v>41</v>
      </c>
      <c r="B22397">
        <v>2018</v>
      </c>
      <c r="C22397">
        <v>41</v>
      </c>
      <c r="D22397">
        <v>44</v>
      </c>
      <c r="E22397">
        <v>34417</v>
      </c>
    </row>
    <row r="22398" spans="1:5">
      <c r="A22398" t="s">
        <v>42</v>
      </c>
      <c r="B22398">
        <v>2018</v>
      </c>
      <c r="C22398">
        <v>41</v>
      </c>
      <c r="D22398">
        <v>50</v>
      </c>
      <c r="E22398">
        <v>21374</v>
      </c>
    </row>
    <row r="22399" spans="1:5">
      <c r="A22399" t="s">
        <v>43</v>
      </c>
      <c r="B22399">
        <v>2018</v>
      </c>
      <c r="C22399">
        <v>41</v>
      </c>
      <c r="D22399">
        <v>134</v>
      </c>
      <c r="E22399">
        <v>67345</v>
      </c>
    </row>
    <row r="22400" spans="1:5">
      <c r="A22400" t="s">
        <v>44</v>
      </c>
      <c r="B22400">
        <v>2018</v>
      </c>
      <c r="C22400">
        <v>41</v>
      </c>
      <c r="D22400">
        <v>160</v>
      </c>
      <c r="E22400">
        <v>108746</v>
      </c>
    </row>
    <row r="22401" spans="1:5">
      <c r="A22401" t="s">
        <v>45</v>
      </c>
      <c r="B22401">
        <v>2018</v>
      </c>
      <c r="C22401">
        <v>41</v>
      </c>
      <c r="D22401">
        <v>12</v>
      </c>
      <c r="E22401">
        <v>3704</v>
      </c>
    </row>
    <row r="22402" spans="1:5">
      <c r="A22402" t="s">
        <v>46</v>
      </c>
      <c r="B22402">
        <v>2018</v>
      </c>
      <c r="C22402">
        <v>41</v>
      </c>
      <c r="D22402">
        <v>46</v>
      </c>
      <c r="E22402">
        <v>18153</v>
      </c>
    </row>
    <row r="22403" spans="1:5">
      <c r="A22403" t="s">
        <v>47</v>
      </c>
      <c r="B22403">
        <v>2018</v>
      </c>
      <c r="C22403">
        <v>41</v>
      </c>
      <c r="D22403">
        <v>22</v>
      </c>
      <c r="E22403">
        <v>6483</v>
      </c>
    </row>
    <row r="22404" spans="1:5">
      <c r="A22404" t="s">
        <v>48</v>
      </c>
      <c r="B22404">
        <v>2018</v>
      </c>
      <c r="C22404">
        <v>41</v>
      </c>
      <c r="D22404">
        <v>76</v>
      </c>
      <c r="E22404">
        <v>35287</v>
      </c>
    </row>
    <row r="22405" spans="1:5">
      <c r="A22405" t="s">
        <v>49</v>
      </c>
      <c r="B22405">
        <v>2018</v>
      </c>
      <c r="C22405">
        <v>41</v>
      </c>
      <c r="D22405">
        <v>141</v>
      </c>
      <c r="E22405">
        <v>60911</v>
      </c>
    </row>
    <row r="22406" spans="1:5">
      <c r="A22406" t="s">
        <v>50</v>
      </c>
      <c r="B22406">
        <v>2018</v>
      </c>
      <c r="C22406">
        <v>41</v>
      </c>
      <c r="D22406">
        <v>23</v>
      </c>
      <c r="E22406">
        <v>5540</v>
      </c>
    </row>
    <row r="22407" spans="1:5">
      <c r="A22407" t="s">
        <v>51</v>
      </c>
      <c r="B22407">
        <v>2018</v>
      </c>
      <c r="C22407">
        <v>41</v>
      </c>
      <c r="D22407">
        <v>25</v>
      </c>
      <c r="E22407">
        <v>14148</v>
      </c>
    </row>
    <row r="22408" spans="1:5">
      <c r="A22408" t="s">
        <v>52</v>
      </c>
      <c r="B22408">
        <v>2018</v>
      </c>
      <c r="C22408">
        <v>41</v>
      </c>
      <c r="D22408">
        <v>31</v>
      </c>
      <c r="E22408">
        <v>15997</v>
      </c>
    </row>
    <row r="22409" spans="1:5">
      <c r="A22409" t="s">
        <v>53</v>
      </c>
      <c r="B22409">
        <v>2018</v>
      </c>
      <c r="C22409">
        <v>41</v>
      </c>
      <c r="D22409">
        <v>52</v>
      </c>
      <c r="E22409">
        <v>7368</v>
      </c>
    </row>
    <row r="22410" spans="1:5">
      <c r="A22410" t="s">
        <v>54</v>
      </c>
      <c r="B22410">
        <v>2018</v>
      </c>
      <c r="C22410">
        <v>41</v>
      </c>
      <c r="D22410">
        <v>108</v>
      </c>
      <c r="E22410">
        <v>27746</v>
      </c>
    </row>
    <row r="22411" spans="1:5">
      <c r="A22411" t="s">
        <v>55</v>
      </c>
      <c r="B22411">
        <v>2018</v>
      </c>
      <c r="C22411">
        <v>41</v>
      </c>
      <c r="D22411">
        <v>54</v>
      </c>
      <c r="E22411">
        <v>16742</v>
      </c>
    </row>
    <row r="22412" spans="1:5">
      <c r="A22412" t="s">
        <v>56</v>
      </c>
      <c r="B22412">
        <v>2018</v>
      </c>
      <c r="C22412">
        <v>41</v>
      </c>
      <c r="D22412">
        <v>15</v>
      </c>
      <c r="E22412">
        <v>5458</v>
      </c>
    </row>
    <row r="22413" spans="1:5">
      <c r="A22413" t="s">
        <v>57</v>
      </c>
      <c r="B22413">
        <v>2018</v>
      </c>
      <c r="C22413">
        <v>41</v>
      </c>
      <c r="D22413">
        <v>130</v>
      </c>
      <c r="E22413">
        <v>90142</v>
      </c>
    </row>
    <row r="22414" spans="1:5">
      <c r="A22414" t="s">
        <v>58</v>
      </c>
      <c r="B22414">
        <v>2018</v>
      </c>
      <c r="C22414">
        <v>41</v>
      </c>
      <c r="D22414">
        <v>32</v>
      </c>
      <c r="E22414">
        <v>7284</v>
      </c>
    </row>
    <row r="22415" spans="1:5">
      <c r="A22415" t="s">
        <v>59</v>
      </c>
      <c r="B22415">
        <v>2018</v>
      </c>
      <c r="C22415">
        <v>41</v>
      </c>
      <c r="D22415">
        <v>47</v>
      </c>
      <c r="E22415">
        <v>14695</v>
      </c>
    </row>
    <row r="22416" spans="1:5">
      <c r="A22416" t="s">
        <v>60</v>
      </c>
      <c r="B22416">
        <v>2018</v>
      </c>
      <c r="C22416">
        <v>41</v>
      </c>
      <c r="D22416">
        <v>41</v>
      </c>
      <c r="E22416">
        <v>22280</v>
      </c>
    </row>
    <row r="22417" spans="1:5">
      <c r="A22417" t="s">
        <v>61</v>
      </c>
      <c r="B22417">
        <v>2018</v>
      </c>
      <c r="C22417">
        <v>41</v>
      </c>
      <c r="D22417">
        <v>20</v>
      </c>
      <c r="E22417">
        <v>3982</v>
      </c>
    </row>
    <row r="22418" spans="1:5">
      <c r="A22418" t="s">
        <v>65</v>
      </c>
      <c r="B22418">
        <v>2018</v>
      </c>
      <c r="C22418">
        <v>41</v>
      </c>
      <c r="D22418">
        <v>0</v>
      </c>
      <c r="E22418">
        <v>0</v>
      </c>
    </row>
    <row r="22419" spans="1:5">
      <c r="A22419" t="s">
        <v>64</v>
      </c>
      <c r="B22419">
        <v>2018</v>
      </c>
      <c r="C22419">
        <v>41</v>
      </c>
      <c r="D22419">
        <v>5</v>
      </c>
      <c r="E22419">
        <v>2327</v>
      </c>
    </row>
    <row r="22420" spans="1:5">
      <c r="A22420" t="s">
        <v>63</v>
      </c>
      <c r="B22420">
        <v>2018</v>
      </c>
      <c r="C22420">
        <v>41</v>
      </c>
      <c r="D22420">
        <v>4</v>
      </c>
      <c r="E22420">
        <v>1160</v>
      </c>
    </row>
    <row r="22421" spans="1:5">
      <c r="A22421" t="s">
        <v>62</v>
      </c>
      <c r="B22421">
        <v>2018</v>
      </c>
      <c r="C22421">
        <v>41</v>
      </c>
      <c r="D22421">
        <v>76</v>
      </c>
      <c r="E22421">
        <v>106086</v>
      </c>
    </row>
    <row r="22422" spans="1:5">
      <c r="A22422" t="s">
        <v>6</v>
      </c>
      <c r="B22422">
        <v>2018</v>
      </c>
      <c r="C22422">
        <v>42</v>
      </c>
      <c r="D22422">
        <v>82</v>
      </c>
      <c r="E22422">
        <v>35894</v>
      </c>
    </row>
    <row r="22423" spans="1:5">
      <c r="A22423" t="s">
        <v>12</v>
      </c>
      <c r="B22423">
        <v>2018</v>
      </c>
      <c r="C22423">
        <v>42</v>
      </c>
      <c r="D22423">
        <v>17</v>
      </c>
      <c r="E22423">
        <v>4405</v>
      </c>
    </row>
    <row r="22424" spans="1:5">
      <c r="A22424" t="s">
        <v>13</v>
      </c>
      <c r="B22424">
        <v>2018</v>
      </c>
      <c r="C22424">
        <v>42</v>
      </c>
      <c r="D22424">
        <v>46</v>
      </c>
      <c r="E22424">
        <v>18531</v>
      </c>
    </row>
    <row r="22425" spans="1:5">
      <c r="A22425" t="s">
        <v>14</v>
      </c>
      <c r="B22425">
        <v>2018</v>
      </c>
      <c r="C22425">
        <v>42</v>
      </c>
      <c r="D22425">
        <v>16</v>
      </c>
      <c r="E22425">
        <v>5305</v>
      </c>
    </row>
    <row r="22426" spans="1:5">
      <c r="A22426" t="s">
        <v>15</v>
      </c>
      <c r="B22426">
        <v>2018</v>
      </c>
      <c r="C22426">
        <v>42</v>
      </c>
      <c r="D22426">
        <v>103</v>
      </c>
      <c r="E22426">
        <v>48390</v>
      </c>
    </row>
    <row r="22427" spans="1:5">
      <c r="A22427" t="s">
        <v>16</v>
      </c>
      <c r="B22427">
        <v>2018</v>
      </c>
      <c r="C22427">
        <v>42</v>
      </c>
      <c r="D22427">
        <v>74</v>
      </c>
      <c r="E22427">
        <v>40311</v>
      </c>
    </row>
    <row r="22428" spans="1:5">
      <c r="A22428" t="s">
        <v>17</v>
      </c>
      <c r="B22428">
        <v>2018</v>
      </c>
      <c r="C22428">
        <v>42</v>
      </c>
      <c r="D22428">
        <v>17</v>
      </c>
      <c r="E22428">
        <v>4990</v>
      </c>
    </row>
    <row r="22429" spans="1:5">
      <c r="A22429" t="s">
        <v>18</v>
      </c>
      <c r="B22429">
        <v>2018</v>
      </c>
      <c r="C22429">
        <v>42</v>
      </c>
      <c r="D22429">
        <v>10</v>
      </c>
      <c r="E22429">
        <v>2639</v>
      </c>
    </row>
    <row r="22430" spans="1:5">
      <c r="A22430" t="s">
        <v>19</v>
      </c>
      <c r="B22430">
        <v>2018</v>
      </c>
      <c r="C22430">
        <v>42</v>
      </c>
      <c r="D22430">
        <v>6</v>
      </c>
      <c r="E22430">
        <v>14493</v>
      </c>
    </row>
    <row r="22431" spans="1:5">
      <c r="A22431" t="s">
        <v>20</v>
      </c>
      <c r="B22431">
        <v>2018</v>
      </c>
      <c r="C22431">
        <v>42</v>
      </c>
      <c r="D22431">
        <v>0</v>
      </c>
      <c r="E22431">
        <v>0</v>
      </c>
    </row>
    <row r="22432" spans="1:5">
      <c r="A22432" t="s">
        <v>21</v>
      </c>
      <c r="B22432">
        <v>2018</v>
      </c>
      <c r="C22432">
        <v>42</v>
      </c>
      <c r="D22432">
        <v>98</v>
      </c>
      <c r="E22432">
        <v>78865</v>
      </c>
    </row>
    <row r="22433" spans="1:5">
      <c r="A22433" t="s">
        <v>22</v>
      </c>
      <c r="B22433">
        <v>2018</v>
      </c>
      <c r="C22433">
        <v>42</v>
      </c>
      <c r="D22433">
        <v>19</v>
      </c>
      <c r="E22433">
        <v>2016</v>
      </c>
    </row>
    <row r="22434" spans="1:5">
      <c r="A22434" t="s">
        <v>23</v>
      </c>
      <c r="B22434">
        <v>2018</v>
      </c>
      <c r="C22434">
        <v>42</v>
      </c>
      <c r="D22434">
        <v>10</v>
      </c>
      <c r="E22434">
        <v>2197</v>
      </c>
    </row>
    <row r="22435" spans="1:5">
      <c r="A22435" t="s">
        <v>24</v>
      </c>
      <c r="B22435">
        <v>2018</v>
      </c>
      <c r="C22435">
        <v>42</v>
      </c>
      <c r="D22435">
        <v>104</v>
      </c>
      <c r="E22435">
        <v>49846</v>
      </c>
    </row>
    <row r="22436" spans="1:5">
      <c r="A22436" t="s">
        <v>25</v>
      </c>
      <c r="B22436">
        <v>2018</v>
      </c>
      <c r="C22436">
        <v>42</v>
      </c>
      <c r="D22436">
        <v>25</v>
      </c>
      <c r="E22436">
        <v>5547</v>
      </c>
    </row>
    <row r="22437" spans="1:5">
      <c r="A22437" t="s">
        <v>26</v>
      </c>
      <c r="B22437">
        <v>2018</v>
      </c>
      <c r="C22437">
        <v>42</v>
      </c>
      <c r="D22437">
        <v>20</v>
      </c>
      <c r="E22437">
        <v>6917</v>
      </c>
    </row>
    <row r="22438" spans="1:5">
      <c r="A22438" t="s">
        <v>27</v>
      </c>
      <c r="B22438">
        <v>2018</v>
      </c>
      <c r="C22438">
        <v>42</v>
      </c>
      <c r="D22438">
        <v>35</v>
      </c>
      <c r="E22438">
        <v>13722</v>
      </c>
    </row>
    <row r="22439" spans="1:5">
      <c r="A22439" t="s">
        <v>28</v>
      </c>
      <c r="B22439">
        <v>2018</v>
      </c>
      <c r="C22439">
        <v>42</v>
      </c>
      <c r="D22439">
        <v>43</v>
      </c>
      <c r="E22439">
        <v>14943</v>
      </c>
    </row>
    <row r="22440" spans="1:5">
      <c r="A22440" t="s">
        <v>29</v>
      </c>
      <c r="B22440">
        <v>2018</v>
      </c>
      <c r="C22440">
        <v>42</v>
      </c>
      <c r="D22440">
        <v>95</v>
      </c>
      <c r="E22440">
        <v>50927</v>
      </c>
    </row>
    <row r="22441" spans="1:5">
      <c r="A22441" t="s">
        <v>30</v>
      </c>
      <c r="B22441">
        <v>2018</v>
      </c>
      <c r="C22441">
        <v>42</v>
      </c>
      <c r="D22441">
        <v>51</v>
      </c>
      <c r="E22441">
        <v>14810</v>
      </c>
    </row>
    <row r="22442" spans="1:5">
      <c r="A22442" t="s">
        <v>31</v>
      </c>
      <c r="B22442">
        <v>2018</v>
      </c>
      <c r="C22442">
        <v>42</v>
      </c>
      <c r="D22442">
        <v>24</v>
      </c>
      <c r="E22442">
        <v>7859</v>
      </c>
    </row>
    <row r="22443" spans="1:5">
      <c r="A22443" t="s">
        <v>32</v>
      </c>
      <c r="B22443">
        <v>2018</v>
      </c>
      <c r="C22443">
        <v>42</v>
      </c>
      <c r="D22443">
        <v>57</v>
      </c>
      <c r="E22443">
        <v>47524</v>
      </c>
    </row>
    <row r="22444" spans="1:5">
      <c r="A22444" t="s">
        <v>33</v>
      </c>
      <c r="B22444">
        <v>2018</v>
      </c>
      <c r="C22444">
        <v>42</v>
      </c>
      <c r="D22444">
        <v>87</v>
      </c>
      <c r="E22444">
        <v>26948</v>
      </c>
    </row>
    <row r="22445" spans="1:5">
      <c r="A22445" t="s">
        <v>34</v>
      </c>
      <c r="B22445">
        <v>2018</v>
      </c>
      <c r="C22445">
        <v>42</v>
      </c>
      <c r="D22445">
        <v>22</v>
      </c>
      <c r="E22445">
        <v>7667</v>
      </c>
    </row>
    <row r="22446" spans="1:5">
      <c r="A22446" t="s">
        <v>35</v>
      </c>
      <c r="B22446">
        <v>2018</v>
      </c>
      <c r="C22446">
        <v>42</v>
      </c>
      <c r="D22446">
        <v>47</v>
      </c>
      <c r="E22446">
        <v>17529</v>
      </c>
    </row>
    <row r="22447" spans="1:5">
      <c r="A22447" t="s">
        <v>36</v>
      </c>
      <c r="B22447">
        <v>2018</v>
      </c>
      <c r="C22447">
        <v>42</v>
      </c>
      <c r="D22447">
        <v>17</v>
      </c>
      <c r="E22447">
        <v>4151</v>
      </c>
    </row>
    <row r="22448" spans="1:5">
      <c r="A22448" t="s">
        <v>37</v>
      </c>
      <c r="B22448">
        <v>2018</v>
      </c>
      <c r="C22448">
        <v>42</v>
      </c>
      <c r="D22448">
        <v>34</v>
      </c>
      <c r="E22448">
        <v>7656</v>
      </c>
    </row>
    <row r="22449" spans="1:5">
      <c r="A22449" t="s">
        <v>38</v>
      </c>
      <c r="B22449">
        <v>2018</v>
      </c>
      <c r="C22449">
        <v>42</v>
      </c>
      <c r="D22449">
        <v>16</v>
      </c>
      <c r="E22449">
        <v>3072</v>
      </c>
    </row>
    <row r="22450" spans="1:5">
      <c r="A22450" t="s">
        <v>39</v>
      </c>
      <c r="B22450">
        <v>2018</v>
      </c>
      <c r="C22450">
        <v>42</v>
      </c>
      <c r="D22450">
        <v>33</v>
      </c>
      <c r="E22450">
        <v>15883</v>
      </c>
    </row>
    <row r="22451" spans="1:5">
      <c r="A22451" t="s">
        <v>40</v>
      </c>
      <c r="B22451">
        <v>2018</v>
      </c>
      <c r="C22451">
        <v>42</v>
      </c>
      <c r="D22451">
        <v>15</v>
      </c>
      <c r="E22451">
        <v>3175</v>
      </c>
    </row>
    <row r="22452" spans="1:5">
      <c r="A22452" t="s">
        <v>41</v>
      </c>
      <c r="B22452">
        <v>2018</v>
      </c>
      <c r="C22452">
        <v>42</v>
      </c>
      <c r="D22452">
        <v>44</v>
      </c>
      <c r="E22452">
        <v>33022</v>
      </c>
    </row>
    <row r="22453" spans="1:5">
      <c r="A22453" t="s">
        <v>42</v>
      </c>
      <c r="B22453">
        <v>2018</v>
      </c>
      <c r="C22453">
        <v>42</v>
      </c>
      <c r="D22453">
        <v>51</v>
      </c>
      <c r="E22453">
        <v>19079</v>
      </c>
    </row>
    <row r="22454" spans="1:5">
      <c r="A22454" t="s">
        <v>43</v>
      </c>
      <c r="B22454">
        <v>2018</v>
      </c>
      <c r="C22454">
        <v>42</v>
      </c>
      <c r="D22454">
        <v>134</v>
      </c>
      <c r="E22454">
        <v>63707</v>
      </c>
    </row>
    <row r="22455" spans="1:5">
      <c r="A22455" t="s">
        <v>44</v>
      </c>
      <c r="B22455">
        <v>2018</v>
      </c>
      <c r="C22455">
        <v>42</v>
      </c>
      <c r="D22455">
        <v>161</v>
      </c>
      <c r="E22455">
        <v>109669</v>
      </c>
    </row>
    <row r="22456" spans="1:5">
      <c r="A22456" t="s">
        <v>45</v>
      </c>
      <c r="B22456">
        <v>2018</v>
      </c>
      <c r="C22456">
        <v>42</v>
      </c>
      <c r="D22456">
        <v>13</v>
      </c>
      <c r="E22456">
        <v>3634</v>
      </c>
    </row>
    <row r="22457" spans="1:5">
      <c r="A22457" t="s">
        <v>46</v>
      </c>
      <c r="B22457">
        <v>2018</v>
      </c>
      <c r="C22457">
        <v>42</v>
      </c>
      <c r="D22457">
        <v>48</v>
      </c>
      <c r="E22457">
        <v>18000</v>
      </c>
    </row>
    <row r="22458" spans="1:5">
      <c r="A22458" t="s">
        <v>47</v>
      </c>
      <c r="B22458">
        <v>2018</v>
      </c>
      <c r="C22458">
        <v>42</v>
      </c>
      <c r="D22458">
        <v>22</v>
      </c>
      <c r="E22458">
        <v>6361</v>
      </c>
    </row>
    <row r="22459" spans="1:5">
      <c r="A22459" t="s">
        <v>48</v>
      </c>
      <c r="B22459">
        <v>2018</v>
      </c>
      <c r="C22459">
        <v>42</v>
      </c>
      <c r="D22459">
        <v>75</v>
      </c>
      <c r="E22459">
        <v>34773</v>
      </c>
    </row>
    <row r="22460" spans="1:5">
      <c r="A22460" t="s">
        <v>49</v>
      </c>
      <c r="B22460">
        <v>2018</v>
      </c>
      <c r="C22460">
        <v>42</v>
      </c>
      <c r="D22460">
        <v>140</v>
      </c>
      <c r="E22460">
        <v>56659</v>
      </c>
    </row>
    <row r="22461" spans="1:5">
      <c r="A22461" t="s">
        <v>50</v>
      </c>
      <c r="B22461">
        <v>2018</v>
      </c>
      <c r="C22461">
        <v>42</v>
      </c>
      <c r="D22461">
        <v>23</v>
      </c>
      <c r="E22461">
        <v>6854</v>
      </c>
    </row>
    <row r="22462" spans="1:5">
      <c r="A22462" t="s">
        <v>51</v>
      </c>
      <c r="B22462">
        <v>2018</v>
      </c>
      <c r="C22462">
        <v>42</v>
      </c>
      <c r="D22462">
        <v>25</v>
      </c>
      <c r="E22462">
        <v>15814</v>
      </c>
    </row>
    <row r="22463" spans="1:5">
      <c r="A22463" t="s">
        <v>52</v>
      </c>
      <c r="B22463">
        <v>2018</v>
      </c>
      <c r="C22463">
        <v>42</v>
      </c>
      <c r="D22463">
        <v>31</v>
      </c>
      <c r="E22463">
        <v>16067</v>
      </c>
    </row>
    <row r="22464" spans="1:5">
      <c r="A22464" t="s">
        <v>53</v>
      </c>
      <c r="B22464">
        <v>2018</v>
      </c>
      <c r="C22464">
        <v>42</v>
      </c>
      <c r="D22464">
        <v>49</v>
      </c>
      <c r="E22464">
        <v>6739</v>
      </c>
    </row>
    <row r="22465" spans="1:5">
      <c r="A22465" t="s">
        <v>54</v>
      </c>
      <c r="B22465">
        <v>2018</v>
      </c>
      <c r="C22465">
        <v>42</v>
      </c>
      <c r="D22465">
        <v>108</v>
      </c>
      <c r="E22465">
        <v>27485</v>
      </c>
    </row>
    <row r="22466" spans="1:5">
      <c r="A22466" t="s">
        <v>55</v>
      </c>
      <c r="B22466">
        <v>2018</v>
      </c>
      <c r="C22466">
        <v>42</v>
      </c>
      <c r="D22466">
        <v>54</v>
      </c>
      <c r="E22466">
        <v>23065</v>
      </c>
    </row>
    <row r="22467" spans="1:5">
      <c r="A22467" t="s">
        <v>56</v>
      </c>
      <c r="B22467">
        <v>2018</v>
      </c>
      <c r="C22467">
        <v>42</v>
      </c>
      <c r="D22467">
        <v>15</v>
      </c>
      <c r="E22467">
        <v>5245</v>
      </c>
    </row>
    <row r="22468" spans="1:5">
      <c r="A22468" t="s">
        <v>57</v>
      </c>
      <c r="B22468">
        <v>2018</v>
      </c>
      <c r="C22468">
        <v>42</v>
      </c>
      <c r="D22468">
        <v>130</v>
      </c>
      <c r="E22468">
        <v>87148</v>
      </c>
    </row>
    <row r="22469" spans="1:5">
      <c r="A22469" t="s">
        <v>58</v>
      </c>
      <c r="B22469">
        <v>2018</v>
      </c>
      <c r="C22469">
        <v>42</v>
      </c>
      <c r="D22469">
        <v>32</v>
      </c>
      <c r="E22469">
        <v>6497</v>
      </c>
    </row>
    <row r="22470" spans="1:5">
      <c r="A22470" t="s">
        <v>59</v>
      </c>
      <c r="B22470">
        <v>2018</v>
      </c>
      <c r="C22470">
        <v>42</v>
      </c>
      <c r="D22470">
        <v>45</v>
      </c>
      <c r="E22470">
        <v>14324</v>
      </c>
    </row>
    <row r="22471" spans="1:5">
      <c r="A22471" t="s">
        <v>60</v>
      </c>
      <c r="B22471">
        <v>2018</v>
      </c>
      <c r="C22471">
        <v>42</v>
      </c>
      <c r="D22471">
        <v>42</v>
      </c>
      <c r="E22471">
        <v>21334</v>
      </c>
    </row>
    <row r="22472" spans="1:5">
      <c r="A22472" t="s">
        <v>61</v>
      </c>
      <c r="B22472">
        <v>2018</v>
      </c>
      <c r="C22472">
        <v>42</v>
      </c>
      <c r="D22472">
        <v>19</v>
      </c>
      <c r="E22472">
        <v>4222</v>
      </c>
    </row>
    <row r="22473" spans="1:5">
      <c r="A22473" t="s">
        <v>65</v>
      </c>
      <c r="B22473">
        <v>2018</v>
      </c>
      <c r="C22473">
        <v>42</v>
      </c>
      <c r="D22473">
        <v>0</v>
      </c>
      <c r="E22473">
        <v>0</v>
      </c>
    </row>
    <row r="22474" spans="1:5">
      <c r="A22474" t="s">
        <v>64</v>
      </c>
      <c r="B22474">
        <v>2018</v>
      </c>
      <c r="C22474">
        <v>42</v>
      </c>
      <c r="D22474">
        <v>5</v>
      </c>
      <c r="E22474">
        <v>2312</v>
      </c>
    </row>
    <row r="22475" spans="1:5">
      <c r="A22475" t="s">
        <v>63</v>
      </c>
      <c r="B22475">
        <v>2018</v>
      </c>
      <c r="C22475">
        <v>42</v>
      </c>
      <c r="D22475">
        <v>5</v>
      </c>
      <c r="E22475">
        <v>1186</v>
      </c>
    </row>
    <row r="22476" spans="1:5">
      <c r="A22476" t="s">
        <v>62</v>
      </c>
      <c r="B22476">
        <v>2018</v>
      </c>
      <c r="C22476">
        <v>42</v>
      </c>
      <c r="D22476">
        <v>74</v>
      </c>
      <c r="E22476">
        <v>101296</v>
      </c>
    </row>
    <row r="22477" spans="1:5">
      <c r="A22477" t="s">
        <v>6</v>
      </c>
      <c r="B22477">
        <v>2018</v>
      </c>
      <c r="C22477">
        <v>43</v>
      </c>
      <c r="D22477">
        <v>83</v>
      </c>
      <c r="E22477">
        <v>38227</v>
      </c>
    </row>
    <row r="22478" spans="1:5">
      <c r="A22478" t="s">
        <v>12</v>
      </c>
      <c r="B22478">
        <v>2018</v>
      </c>
      <c r="C22478">
        <v>43</v>
      </c>
      <c r="D22478">
        <v>17</v>
      </c>
      <c r="E22478">
        <v>3782</v>
      </c>
    </row>
    <row r="22479" spans="1:5">
      <c r="A22479" t="s">
        <v>13</v>
      </c>
      <c r="B22479">
        <v>2018</v>
      </c>
      <c r="C22479">
        <v>43</v>
      </c>
      <c r="D22479">
        <v>47</v>
      </c>
      <c r="E22479">
        <v>15910</v>
      </c>
    </row>
    <row r="22480" spans="1:5">
      <c r="A22480" t="s">
        <v>14</v>
      </c>
      <c r="B22480">
        <v>2018</v>
      </c>
      <c r="C22480">
        <v>43</v>
      </c>
      <c r="D22480">
        <v>18</v>
      </c>
      <c r="E22480">
        <v>5703</v>
      </c>
    </row>
    <row r="22481" spans="1:5">
      <c r="A22481" t="s">
        <v>15</v>
      </c>
      <c r="B22481">
        <v>2018</v>
      </c>
      <c r="C22481">
        <v>43</v>
      </c>
      <c r="D22481">
        <v>101</v>
      </c>
      <c r="E22481">
        <v>46648</v>
      </c>
    </row>
    <row r="22482" spans="1:5">
      <c r="A22482" t="s">
        <v>16</v>
      </c>
      <c r="B22482">
        <v>2018</v>
      </c>
      <c r="C22482">
        <v>43</v>
      </c>
      <c r="D22482">
        <v>73</v>
      </c>
      <c r="E22482">
        <v>41102</v>
      </c>
    </row>
    <row r="22483" spans="1:5">
      <c r="A22483" t="s">
        <v>17</v>
      </c>
      <c r="B22483">
        <v>2018</v>
      </c>
      <c r="C22483">
        <v>43</v>
      </c>
      <c r="D22483">
        <v>18</v>
      </c>
      <c r="E22483">
        <v>5010</v>
      </c>
    </row>
    <row r="22484" spans="1:5">
      <c r="A22484" t="s">
        <v>18</v>
      </c>
      <c r="B22484">
        <v>2018</v>
      </c>
      <c r="C22484">
        <v>43</v>
      </c>
      <c r="D22484">
        <v>10</v>
      </c>
      <c r="E22484">
        <v>2572</v>
      </c>
    </row>
    <row r="22485" spans="1:5">
      <c r="A22485" t="s">
        <v>19</v>
      </c>
      <c r="B22485">
        <v>2018</v>
      </c>
      <c r="C22485">
        <v>43</v>
      </c>
      <c r="D22485">
        <v>6</v>
      </c>
      <c r="E22485">
        <v>15293</v>
      </c>
    </row>
    <row r="22486" spans="1:5">
      <c r="A22486" t="s">
        <v>20</v>
      </c>
      <c r="B22486">
        <v>2018</v>
      </c>
      <c r="C22486">
        <v>43</v>
      </c>
      <c r="D22486">
        <v>0</v>
      </c>
      <c r="E22486">
        <v>0</v>
      </c>
    </row>
    <row r="22487" spans="1:5">
      <c r="A22487" t="s">
        <v>21</v>
      </c>
      <c r="B22487">
        <v>2018</v>
      </c>
      <c r="C22487">
        <v>43</v>
      </c>
      <c r="D22487">
        <v>99</v>
      </c>
      <c r="E22487">
        <v>79133</v>
      </c>
    </row>
    <row r="22488" spans="1:5">
      <c r="A22488" t="s">
        <v>22</v>
      </c>
      <c r="B22488">
        <v>2018</v>
      </c>
      <c r="C22488">
        <v>43</v>
      </c>
      <c r="D22488">
        <v>18</v>
      </c>
      <c r="E22488">
        <v>2156</v>
      </c>
    </row>
    <row r="22489" spans="1:5">
      <c r="A22489" t="s">
        <v>23</v>
      </c>
      <c r="B22489">
        <v>2018</v>
      </c>
      <c r="C22489">
        <v>43</v>
      </c>
      <c r="D22489">
        <v>9</v>
      </c>
      <c r="E22489">
        <v>1863</v>
      </c>
    </row>
    <row r="22490" spans="1:5">
      <c r="A22490" t="s">
        <v>24</v>
      </c>
      <c r="B22490">
        <v>2018</v>
      </c>
      <c r="C22490">
        <v>43</v>
      </c>
      <c r="D22490">
        <v>104</v>
      </c>
      <c r="E22490">
        <v>49913</v>
      </c>
    </row>
    <row r="22491" spans="1:5">
      <c r="A22491" t="s">
        <v>25</v>
      </c>
      <c r="B22491">
        <v>2018</v>
      </c>
      <c r="C22491">
        <v>43</v>
      </c>
      <c r="D22491">
        <v>24</v>
      </c>
      <c r="E22491">
        <v>6146</v>
      </c>
    </row>
    <row r="22492" spans="1:5">
      <c r="A22492" t="s">
        <v>26</v>
      </c>
      <c r="B22492">
        <v>2018</v>
      </c>
      <c r="C22492">
        <v>43</v>
      </c>
      <c r="D22492">
        <v>20</v>
      </c>
      <c r="E22492">
        <v>7296</v>
      </c>
    </row>
    <row r="22493" spans="1:5">
      <c r="A22493" t="s">
        <v>27</v>
      </c>
      <c r="B22493">
        <v>2018</v>
      </c>
      <c r="C22493">
        <v>43</v>
      </c>
      <c r="D22493">
        <v>36</v>
      </c>
      <c r="E22493">
        <v>14687</v>
      </c>
    </row>
    <row r="22494" spans="1:5">
      <c r="A22494" t="s">
        <v>28</v>
      </c>
      <c r="B22494">
        <v>2018</v>
      </c>
      <c r="C22494">
        <v>43</v>
      </c>
      <c r="D22494">
        <v>46</v>
      </c>
      <c r="E22494">
        <v>16816</v>
      </c>
    </row>
    <row r="22495" spans="1:5">
      <c r="A22495" t="s">
        <v>29</v>
      </c>
      <c r="B22495">
        <v>2018</v>
      </c>
      <c r="C22495">
        <v>43</v>
      </c>
      <c r="D22495">
        <v>95</v>
      </c>
      <c r="E22495">
        <v>50043</v>
      </c>
    </row>
    <row r="22496" spans="1:5">
      <c r="A22496" t="s">
        <v>30</v>
      </c>
      <c r="B22496">
        <v>2018</v>
      </c>
      <c r="C22496">
        <v>43</v>
      </c>
      <c r="D22496">
        <v>51</v>
      </c>
      <c r="E22496">
        <v>13553</v>
      </c>
    </row>
    <row r="22497" spans="1:5">
      <c r="A22497" t="s">
        <v>31</v>
      </c>
      <c r="B22497">
        <v>2018</v>
      </c>
      <c r="C22497">
        <v>43</v>
      </c>
      <c r="D22497">
        <v>23</v>
      </c>
      <c r="E22497">
        <v>6945</v>
      </c>
    </row>
    <row r="22498" spans="1:5">
      <c r="A22498" t="s">
        <v>32</v>
      </c>
      <c r="B22498">
        <v>2018</v>
      </c>
      <c r="C22498">
        <v>43</v>
      </c>
      <c r="D22498">
        <v>58</v>
      </c>
      <c r="E22498">
        <v>48101</v>
      </c>
    </row>
    <row r="22499" spans="1:5">
      <c r="A22499" t="s">
        <v>33</v>
      </c>
      <c r="B22499">
        <v>2018</v>
      </c>
      <c r="C22499">
        <v>43</v>
      </c>
      <c r="D22499">
        <v>88</v>
      </c>
      <c r="E22499">
        <v>28257</v>
      </c>
    </row>
    <row r="22500" spans="1:5">
      <c r="A22500" t="s">
        <v>34</v>
      </c>
      <c r="B22500">
        <v>2018</v>
      </c>
      <c r="C22500">
        <v>43</v>
      </c>
      <c r="D22500">
        <v>23</v>
      </c>
      <c r="E22500">
        <v>7536</v>
      </c>
    </row>
    <row r="22501" spans="1:5">
      <c r="A22501" t="s">
        <v>35</v>
      </c>
      <c r="B22501">
        <v>2018</v>
      </c>
      <c r="C22501">
        <v>43</v>
      </c>
      <c r="D22501">
        <v>47</v>
      </c>
      <c r="E22501">
        <v>16143</v>
      </c>
    </row>
    <row r="22502" spans="1:5">
      <c r="A22502" t="s">
        <v>36</v>
      </c>
      <c r="B22502">
        <v>2018</v>
      </c>
      <c r="C22502">
        <v>43</v>
      </c>
      <c r="D22502">
        <v>16</v>
      </c>
      <c r="E22502">
        <v>4437</v>
      </c>
    </row>
    <row r="22503" spans="1:5">
      <c r="A22503" t="s">
        <v>37</v>
      </c>
      <c r="B22503">
        <v>2018</v>
      </c>
      <c r="C22503">
        <v>43</v>
      </c>
      <c r="D22503">
        <v>35</v>
      </c>
      <c r="E22503">
        <v>8960</v>
      </c>
    </row>
    <row r="22504" spans="1:5">
      <c r="A22504" t="s">
        <v>38</v>
      </c>
      <c r="B22504">
        <v>2018</v>
      </c>
      <c r="C22504">
        <v>43</v>
      </c>
      <c r="D22504">
        <v>47</v>
      </c>
      <c r="E22504">
        <v>8579</v>
      </c>
    </row>
    <row r="22505" spans="1:5">
      <c r="A22505" t="s">
        <v>39</v>
      </c>
      <c r="B22505">
        <v>2018</v>
      </c>
      <c r="C22505">
        <v>43</v>
      </c>
      <c r="D22505">
        <v>34</v>
      </c>
      <c r="E22505">
        <v>16165</v>
      </c>
    </row>
    <row r="22506" spans="1:5">
      <c r="A22506" t="s">
        <v>40</v>
      </c>
      <c r="B22506">
        <v>2018</v>
      </c>
      <c r="C22506">
        <v>43</v>
      </c>
      <c r="D22506">
        <v>15</v>
      </c>
      <c r="E22506">
        <v>3109</v>
      </c>
    </row>
    <row r="22507" spans="1:5">
      <c r="A22507" t="s">
        <v>41</v>
      </c>
      <c r="B22507">
        <v>2018</v>
      </c>
      <c r="C22507">
        <v>43</v>
      </c>
      <c r="D22507">
        <v>44</v>
      </c>
      <c r="E22507">
        <v>32857</v>
      </c>
    </row>
    <row r="22508" spans="1:5">
      <c r="A22508" t="s">
        <v>42</v>
      </c>
      <c r="B22508">
        <v>2018</v>
      </c>
      <c r="C22508">
        <v>43</v>
      </c>
      <c r="D22508">
        <v>50</v>
      </c>
      <c r="E22508">
        <v>21418</v>
      </c>
    </row>
    <row r="22509" spans="1:5">
      <c r="A22509" t="s">
        <v>43</v>
      </c>
      <c r="B22509">
        <v>2018</v>
      </c>
      <c r="C22509">
        <v>43</v>
      </c>
      <c r="D22509">
        <v>134</v>
      </c>
      <c r="E22509">
        <v>61620</v>
      </c>
    </row>
    <row r="22510" spans="1:5">
      <c r="A22510" t="s">
        <v>44</v>
      </c>
      <c r="B22510">
        <v>2018</v>
      </c>
      <c r="C22510">
        <v>43</v>
      </c>
      <c r="D22510">
        <v>161</v>
      </c>
      <c r="E22510">
        <v>104003</v>
      </c>
    </row>
    <row r="22511" spans="1:5">
      <c r="A22511" t="s">
        <v>45</v>
      </c>
      <c r="B22511">
        <v>2018</v>
      </c>
      <c r="C22511">
        <v>43</v>
      </c>
      <c r="D22511">
        <v>13</v>
      </c>
      <c r="E22511">
        <v>3636</v>
      </c>
    </row>
    <row r="22512" spans="1:5">
      <c r="A22512" t="s">
        <v>46</v>
      </c>
      <c r="B22512">
        <v>2018</v>
      </c>
      <c r="C22512">
        <v>43</v>
      </c>
      <c r="D22512">
        <v>49</v>
      </c>
      <c r="E22512">
        <v>18570</v>
      </c>
    </row>
    <row r="22513" spans="1:5">
      <c r="A22513" t="s">
        <v>47</v>
      </c>
      <c r="B22513">
        <v>2018</v>
      </c>
      <c r="C22513">
        <v>43</v>
      </c>
      <c r="D22513">
        <v>22</v>
      </c>
      <c r="E22513">
        <v>7227</v>
      </c>
    </row>
    <row r="22514" spans="1:5">
      <c r="A22514" t="s">
        <v>48</v>
      </c>
      <c r="B22514">
        <v>2018</v>
      </c>
      <c r="C22514">
        <v>43</v>
      </c>
      <c r="D22514">
        <v>74</v>
      </c>
      <c r="E22514">
        <v>34793</v>
      </c>
    </row>
    <row r="22515" spans="1:5">
      <c r="A22515" t="s">
        <v>49</v>
      </c>
      <c r="B22515">
        <v>2018</v>
      </c>
      <c r="C22515">
        <v>43</v>
      </c>
      <c r="D22515">
        <v>140</v>
      </c>
      <c r="E22515">
        <v>57069</v>
      </c>
    </row>
    <row r="22516" spans="1:5">
      <c r="A22516" t="s">
        <v>50</v>
      </c>
      <c r="B22516">
        <v>2018</v>
      </c>
      <c r="C22516">
        <v>43</v>
      </c>
      <c r="D22516">
        <v>23</v>
      </c>
      <c r="E22516">
        <v>6799</v>
      </c>
    </row>
    <row r="22517" spans="1:5">
      <c r="A22517" t="s">
        <v>51</v>
      </c>
      <c r="B22517">
        <v>2018</v>
      </c>
      <c r="C22517">
        <v>43</v>
      </c>
      <c r="D22517">
        <v>26</v>
      </c>
      <c r="E22517">
        <v>15296</v>
      </c>
    </row>
    <row r="22518" spans="1:5">
      <c r="A22518" t="s">
        <v>52</v>
      </c>
      <c r="B22518">
        <v>2018</v>
      </c>
      <c r="C22518">
        <v>43</v>
      </c>
      <c r="D22518">
        <v>32</v>
      </c>
      <c r="E22518">
        <v>16525</v>
      </c>
    </row>
    <row r="22519" spans="1:5">
      <c r="A22519" t="s">
        <v>53</v>
      </c>
      <c r="B22519">
        <v>2018</v>
      </c>
      <c r="C22519">
        <v>43</v>
      </c>
      <c r="D22519">
        <v>54</v>
      </c>
      <c r="E22519">
        <v>8592</v>
      </c>
    </row>
    <row r="22520" spans="1:5">
      <c r="A22520" t="s">
        <v>54</v>
      </c>
      <c r="B22520">
        <v>2018</v>
      </c>
      <c r="C22520">
        <v>43</v>
      </c>
      <c r="D22520">
        <v>107</v>
      </c>
      <c r="E22520">
        <v>28826</v>
      </c>
    </row>
    <row r="22521" spans="1:5">
      <c r="A22521" t="s">
        <v>55</v>
      </c>
      <c r="B22521">
        <v>2018</v>
      </c>
      <c r="C22521">
        <v>43</v>
      </c>
      <c r="D22521">
        <v>54</v>
      </c>
      <c r="E22521">
        <v>19911</v>
      </c>
    </row>
    <row r="22522" spans="1:5">
      <c r="A22522" t="s">
        <v>56</v>
      </c>
      <c r="B22522">
        <v>2018</v>
      </c>
      <c r="C22522">
        <v>43</v>
      </c>
      <c r="D22522">
        <v>15</v>
      </c>
      <c r="E22522">
        <v>4984</v>
      </c>
    </row>
    <row r="22523" spans="1:5">
      <c r="A22523" t="s">
        <v>57</v>
      </c>
      <c r="B22523">
        <v>2018</v>
      </c>
      <c r="C22523">
        <v>43</v>
      </c>
      <c r="D22523">
        <v>137</v>
      </c>
      <c r="E22523">
        <v>86607</v>
      </c>
    </row>
    <row r="22524" spans="1:5">
      <c r="A22524" t="s">
        <v>58</v>
      </c>
      <c r="B22524">
        <v>2018</v>
      </c>
      <c r="C22524">
        <v>43</v>
      </c>
      <c r="D22524">
        <v>31</v>
      </c>
      <c r="E22524">
        <v>6769</v>
      </c>
    </row>
    <row r="22525" spans="1:5">
      <c r="A22525" t="s">
        <v>59</v>
      </c>
      <c r="B22525">
        <v>2018</v>
      </c>
      <c r="C22525">
        <v>43</v>
      </c>
      <c r="D22525">
        <v>47</v>
      </c>
      <c r="E22525">
        <v>14727</v>
      </c>
    </row>
    <row r="22526" spans="1:5">
      <c r="A22526" t="s">
        <v>60</v>
      </c>
      <c r="B22526">
        <v>2018</v>
      </c>
      <c r="C22526">
        <v>43</v>
      </c>
      <c r="D22526">
        <v>41</v>
      </c>
      <c r="E22526">
        <v>21183</v>
      </c>
    </row>
    <row r="22527" spans="1:5">
      <c r="A22527" t="s">
        <v>61</v>
      </c>
      <c r="B22527">
        <v>2018</v>
      </c>
      <c r="C22527">
        <v>43</v>
      </c>
      <c r="D22527">
        <v>21</v>
      </c>
      <c r="E22527">
        <v>4233</v>
      </c>
    </row>
    <row r="22528" spans="1:5">
      <c r="A22528" t="s">
        <v>65</v>
      </c>
      <c r="B22528">
        <v>2018</v>
      </c>
      <c r="C22528">
        <v>43</v>
      </c>
      <c r="D22528">
        <v>0</v>
      </c>
      <c r="E22528">
        <v>0</v>
      </c>
    </row>
    <row r="22529" spans="1:5">
      <c r="A22529" t="s">
        <v>64</v>
      </c>
      <c r="B22529">
        <v>2018</v>
      </c>
      <c r="C22529">
        <v>43</v>
      </c>
      <c r="D22529">
        <v>3</v>
      </c>
      <c r="E22529">
        <v>1589</v>
      </c>
    </row>
    <row r="22530" spans="1:5">
      <c r="A22530" t="s">
        <v>63</v>
      </c>
      <c r="B22530">
        <v>2018</v>
      </c>
      <c r="C22530">
        <v>43</v>
      </c>
      <c r="D22530">
        <v>4</v>
      </c>
      <c r="E22530">
        <v>953</v>
      </c>
    </row>
    <row r="22531" spans="1:5">
      <c r="A22531" t="s">
        <v>62</v>
      </c>
      <c r="B22531">
        <v>2018</v>
      </c>
      <c r="C22531">
        <v>43</v>
      </c>
      <c r="D22531">
        <v>77</v>
      </c>
      <c r="E22531">
        <v>98630</v>
      </c>
    </row>
    <row r="22532" spans="1:5">
      <c r="A22532" t="s">
        <v>6</v>
      </c>
      <c r="B22532">
        <v>2018</v>
      </c>
      <c r="C22532">
        <v>44</v>
      </c>
      <c r="D22532">
        <v>84</v>
      </c>
      <c r="E22532">
        <v>38378</v>
      </c>
    </row>
    <row r="22533" spans="1:5">
      <c r="A22533" t="s">
        <v>12</v>
      </c>
      <c r="B22533">
        <v>2018</v>
      </c>
      <c r="C22533">
        <v>44</v>
      </c>
      <c r="D22533">
        <v>17</v>
      </c>
      <c r="E22533">
        <v>3882</v>
      </c>
    </row>
    <row r="22534" spans="1:5">
      <c r="A22534" t="s">
        <v>13</v>
      </c>
      <c r="B22534">
        <v>2018</v>
      </c>
      <c r="C22534">
        <v>44</v>
      </c>
      <c r="D22534">
        <v>47</v>
      </c>
      <c r="E22534">
        <v>20159</v>
      </c>
    </row>
    <row r="22535" spans="1:5">
      <c r="A22535" t="s">
        <v>14</v>
      </c>
      <c r="B22535">
        <v>2018</v>
      </c>
      <c r="C22535">
        <v>44</v>
      </c>
      <c r="D22535">
        <v>16</v>
      </c>
      <c r="E22535">
        <v>4961</v>
      </c>
    </row>
    <row r="22536" spans="1:5">
      <c r="A22536" t="s">
        <v>15</v>
      </c>
      <c r="B22536">
        <v>2018</v>
      </c>
      <c r="C22536">
        <v>44</v>
      </c>
      <c r="D22536">
        <v>112</v>
      </c>
      <c r="E22536">
        <v>48797</v>
      </c>
    </row>
    <row r="22537" spans="1:5">
      <c r="A22537" t="s">
        <v>16</v>
      </c>
      <c r="B22537">
        <v>2018</v>
      </c>
      <c r="C22537">
        <v>44</v>
      </c>
      <c r="D22537">
        <v>73</v>
      </c>
      <c r="E22537">
        <v>41162</v>
      </c>
    </row>
    <row r="22538" spans="1:5">
      <c r="A22538" t="s">
        <v>17</v>
      </c>
      <c r="B22538">
        <v>2018</v>
      </c>
      <c r="C22538">
        <v>44</v>
      </c>
      <c r="D22538">
        <v>17</v>
      </c>
      <c r="E22538">
        <v>5524</v>
      </c>
    </row>
    <row r="22539" spans="1:5">
      <c r="A22539" t="s">
        <v>18</v>
      </c>
      <c r="B22539">
        <v>2018</v>
      </c>
      <c r="C22539">
        <v>44</v>
      </c>
      <c r="D22539">
        <v>10</v>
      </c>
      <c r="E22539">
        <v>2630</v>
      </c>
    </row>
    <row r="22540" spans="1:5">
      <c r="A22540" t="s">
        <v>19</v>
      </c>
      <c r="B22540">
        <v>2018</v>
      </c>
      <c r="C22540">
        <v>44</v>
      </c>
      <c r="D22540">
        <v>6</v>
      </c>
      <c r="E22540">
        <v>14888</v>
      </c>
    </row>
    <row r="22541" spans="1:5">
      <c r="A22541" t="s">
        <v>20</v>
      </c>
      <c r="B22541">
        <v>2018</v>
      </c>
      <c r="C22541">
        <v>44</v>
      </c>
      <c r="D22541">
        <v>0</v>
      </c>
      <c r="E22541">
        <v>0</v>
      </c>
    </row>
    <row r="22542" spans="1:5">
      <c r="A22542" t="s">
        <v>21</v>
      </c>
      <c r="B22542">
        <v>2018</v>
      </c>
      <c r="C22542">
        <v>44</v>
      </c>
      <c r="D22542">
        <v>97</v>
      </c>
      <c r="E22542">
        <v>79086</v>
      </c>
    </row>
    <row r="22543" spans="1:5">
      <c r="A22543" t="s">
        <v>22</v>
      </c>
      <c r="B22543">
        <v>2018</v>
      </c>
      <c r="C22543">
        <v>44</v>
      </c>
      <c r="D22543">
        <v>17</v>
      </c>
      <c r="E22543">
        <v>1761</v>
      </c>
    </row>
    <row r="22544" spans="1:5">
      <c r="A22544" t="s">
        <v>23</v>
      </c>
      <c r="B22544">
        <v>2018</v>
      </c>
      <c r="C22544">
        <v>44</v>
      </c>
      <c r="D22544">
        <v>8</v>
      </c>
      <c r="E22544">
        <v>1799</v>
      </c>
    </row>
    <row r="22545" spans="1:5">
      <c r="A22545" t="s">
        <v>24</v>
      </c>
      <c r="B22545">
        <v>2018</v>
      </c>
      <c r="C22545">
        <v>44</v>
      </c>
      <c r="D22545">
        <v>105</v>
      </c>
      <c r="E22545">
        <v>50265</v>
      </c>
    </row>
    <row r="22546" spans="1:5">
      <c r="A22546" t="s">
        <v>25</v>
      </c>
      <c r="B22546">
        <v>2018</v>
      </c>
      <c r="C22546">
        <v>44</v>
      </c>
      <c r="D22546">
        <v>25</v>
      </c>
      <c r="E22546">
        <v>5833</v>
      </c>
    </row>
    <row r="22547" spans="1:5">
      <c r="A22547" t="s">
        <v>26</v>
      </c>
      <c r="B22547">
        <v>2018</v>
      </c>
      <c r="C22547">
        <v>44</v>
      </c>
      <c r="D22547">
        <v>20</v>
      </c>
      <c r="E22547">
        <v>6186</v>
      </c>
    </row>
    <row r="22548" spans="1:5">
      <c r="A22548" t="s">
        <v>27</v>
      </c>
      <c r="B22548">
        <v>2018</v>
      </c>
      <c r="C22548">
        <v>44</v>
      </c>
      <c r="D22548">
        <v>37</v>
      </c>
      <c r="E22548">
        <v>14532</v>
      </c>
    </row>
    <row r="22549" spans="1:5">
      <c r="A22549" t="s">
        <v>28</v>
      </c>
      <c r="B22549">
        <v>2018</v>
      </c>
      <c r="C22549">
        <v>44</v>
      </c>
      <c r="D22549">
        <v>39</v>
      </c>
      <c r="E22549">
        <v>12489</v>
      </c>
    </row>
    <row r="22550" spans="1:5">
      <c r="A22550" t="s">
        <v>29</v>
      </c>
      <c r="B22550">
        <v>2018</v>
      </c>
      <c r="C22550">
        <v>44</v>
      </c>
      <c r="D22550">
        <v>95</v>
      </c>
      <c r="E22550">
        <v>49881</v>
      </c>
    </row>
    <row r="22551" spans="1:5">
      <c r="A22551" t="s">
        <v>30</v>
      </c>
      <c r="B22551">
        <v>2018</v>
      </c>
      <c r="C22551">
        <v>44</v>
      </c>
      <c r="D22551">
        <v>51</v>
      </c>
      <c r="E22551">
        <v>9653</v>
      </c>
    </row>
    <row r="22552" spans="1:5">
      <c r="A22552" t="s">
        <v>31</v>
      </c>
      <c r="B22552">
        <v>2018</v>
      </c>
      <c r="C22552">
        <v>44</v>
      </c>
      <c r="D22552">
        <v>24</v>
      </c>
      <c r="E22552">
        <v>8301</v>
      </c>
    </row>
    <row r="22553" spans="1:5">
      <c r="A22553" t="s">
        <v>32</v>
      </c>
      <c r="B22553">
        <v>2018</v>
      </c>
      <c r="C22553">
        <v>44</v>
      </c>
      <c r="D22553">
        <v>58</v>
      </c>
      <c r="E22553">
        <v>50500</v>
      </c>
    </row>
    <row r="22554" spans="1:5">
      <c r="A22554" t="s">
        <v>33</v>
      </c>
      <c r="B22554">
        <v>2018</v>
      </c>
      <c r="C22554">
        <v>44</v>
      </c>
      <c r="D22554">
        <v>87</v>
      </c>
      <c r="E22554">
        <v>26945</v>
      </c>
    </row>
    <row r="22555" spans="1:5">
      <c r="A22555" t="s">
        <v>34</v>
      </c>
      <c r="B22555">
        <v>2018</v>
      </c>
      <c r="C22555">
        <v>44</v>
      </c>
      <c r="D22555">
        <v>23</v>
      </c>
      <c r="E22555">
        <v>7209</v>
      </c>
    </row>
    <row r="22556" spans="1:5">
      <c r="A22556" t="s">
        <v>35</v>
      </c>
      <c r="B22556">
        <v>2018</v>
      </c>
      <c r="C22556">
        <v>44</v>
      </c>
      <c r="D22556">
        <v>48</v>
      </c>
      <c r="E22556">
        <v>16912</v>
      </c>
    </row>
    <row r="22557" spans="1:5">
      <c r="A22557" t="s">
        <v>36</v>
      </c>
      <c r="B22557">
        <v>2018</v>
      </c>
      <c r="C22557">
        <v>44</v>
      </c>
      <c r="D22557">
        <v>17</v>
      </c>
      <c r="E22557">
        <v>4095</v>
      </c>
    </row>
    <row r="22558" spans="1:5">
      <c r="A22558" t="s">
        <v>37</v>
      </c>
      <c r="B22558">
        <v>2018</v>
      </c>
      <c r="C22558">
        <v>44</v>
      </c>
      <c r="D22558">
        <v>35</v>
      </c>
      <c r="E22558">
        <v>8754</v>
      </c>
    </row>
    <row r="22559" spans="1:5">
      <c r="A22559" t="s">
        <v>38</v>
      </c>
      <c r="B22559">
        <v>2018</v>
      </c>
      <c r="C22559">
        <v>44</v>
      </c>
      <c r="D22559">
        <v>47</v>
      </c>
      <c r="E22559">
        <v>8193</v>
      </c>
    </row>
    <row r="22560" spans="1:5">
      <c r="A22560" t="s">
        <v>39</v>
      </c>
      <c r="B22560">
        <v>2018</v>
      </c>
      <c r="C22560">
        <v>44</v>
      </c>
      <c r="D22560">
        <v>32</v>
      </c>
      <c r="E22560">
        <v>15835</v>
      </c>
    </row>
    <row r="22561" spans="1:5">
      <c r="A22561" t="s">
        <v>40</v>
      </c>
      <c r="B22561">
        <v>2018</v>
      </c>
      <c r="C22561">
        <v>44</v>
      </c>
      <c r="D22561">
        <v>16</v>
      </c>
      <c r="E22561">
        <v>3279</v>
      </c>
    </row>
    <row r="22562" spans="1:5">
      <c r="A22562" t="s">
        <v>41</v>
      </c>
      <c r="B22562">
        <v>2018</v>
      </c>
      <c r="C22562">
        <v>44</v>
      </c>
      <c r="D22562">
        <v>44</v>
      </c>
      <c r="E22562">
        <v>33347</v>
      </c>
    </row>
    <row r="22563" spans="1:5">
      <c r="A22563" t="s">
        <v>42</v>
      </c>
      <c r="B22563">
        <v>2018</v>
      </c>
      <c r="C22563">
        <v>44</v>
      </c>
      <c r="D22563">
        <v>48</v>
      </c>
      <c r="E22563">
        <v>19854</v>
      </c>
    </row>
    <row r="22564" spans="1:5">
      <c r="A22564" t="s">
        <v>43</v>
      </c>
      <c r="B22564">
        <v>2018</v>
      </c>
      <c r="C22564">
        <v>44</v>
      </c>
      <c r="D22564">
        <v>135</v>
      </c>
      <c r="E22564">
        <v>61936</v>
      </c>
    </row>
    <row r="22565" spans="1:5">
      <c r="A22565" t="s">
        <v>44</v>
      </c>
      <c r="B22565">
        <v>2018</v>
      </c>
      <c r="C22565">
        <v>44</v>
      </c>
      <c r="D22565">
        <v>162</v>
      </c>
      <c r="E22565">
        <v>106418</v>
      </c>
    </row>
    <row r="22566" spans="1:5">
      <c r="A22566" t="s">
        <v>45</v>
      </c>
      <c r="B22566">
        <v>2018</v>
      </c>
      <c r="C22566">
        <v>44</v>
      </c>
      <c r="D22566">
        <v>13</v>
      </c>
      <c r="E22566">
        <v>3452</v>
      </c>
    </row>
    <row r="22567" spans="1:5">
      <c r="A22567" t="s">
        <v>46</v>
      </c>
      <c r="B22567">
        <v>2018</v>
      </c>
      <c r="C22567">
        <v>44</v>
      </c>
      <c r="D22567">
        <v>47</v>
      </c>
      <c r="E22567">
        <v>18929</v>
      </c>
    </row>
    <row r="22568" spans="1:5">
      <c r="A22568" t="s">
        <v>47</v>
      </c>
      <c r="B22568">
        <v>2018</v>
      </c>
      <c r="C22568">
        <v>44</v>
      </c>
      <c r="D22568">
        <v>21</v>
      </c>
      <c r="E22568">
        <v>8811</v>
      </c>
    </row>
    <row r="22569" spans="1:5">
      <c r="A22569" t="s">
        <v>48</v>
      </c>
      <c r="B22569">
        <v>2018</v>
      </c>
      <c r="C22569">
        <v>44</v>
      </c>
      <c r="D22569">
        <v>74</v>
      </c>
      <c r="E22569">
        <v>33738</v>
      </c>
    </row>
    <row r="22570" spans="1:5">
      <c r="A22570" t="s">
        <v>49</v>
      </c>
      <c r="B22570">
        <v>2018</v>
      </c>
      <c r="C22570">
        <v>44</v>
      </c>
      <c r="D22570">
        <v>139</v>
      </c>
      <c r="E22570">
        <v>56211</v>
      </c>
    </row>
    <row r="22571" spans="1:5">
      <c r="A22571" t="s">
        <v>50</v>
      </c>
      <c r="B22571">
        <v>2018</v>
      </c>
      <c r="C22571">
        <v>44</v>
      </c>
      <c r="D22571">
        <v>23</v>
      </c>
      <c r="E22571">
        <v>6806</v>
      </c>
    </row>
    <row r="22572" spans="1:5">
      <c r="A22572" t="s">
        <v>51</v>
      </c>
      <c r="B22572">
        <v>2018</v>
      </c>
      <c r="C22572">
        <v>44</v>
      </c>
      <c r="D22572">
        <v>26</v>
      </c>
      <c r="E22572">
        <v>15821</v>
      </c>
    </row>
    <row r="22573" spans="1:5">
      <c r="A22573" t="s">
        <v>52</v>
      </c>
      <c r="B22573">
        <v>2018</v>
      </c>
      <c r="C22573">
        <v>44</v>
      </c>
      <c r="D22573">
        <v>32</v>
      </c>
      <c r="E22573">
        <v>16557</v>
      </c>
    </row>
    <row r="22574" spans="1:5">
      <c r="A22574" t="s">
        <v>53</v>
      </c>
      <c r="B22574">
        <v>2018</v>
      </c>
      <c r="C22574">
        <v>44</v>
      </c>
      <c r="D22574">
        <v>53</v>
      </c>
      <c r="E22574">
        <v>8239</v>
      </c>
    </row>
    <row r="22575" spans="1:5">
      <c r="A22575" t="s">
        <v>54</v>
      </c>
      <c r="B22575">
        <v>2018</v>
      </c>
      <c r="C22575">
        <v>44</v>
      </c>
      <c r="D22575">
        <v>109</v>
      </c>
      <c r="E22575">
        <v>28668</v>
      </c>
    </row>
    <row r="22576" spans="1:5">
      <c r="A22576" t="s">
        <v>55</v>
      </c>
      <c r="B22576">
        <v>2018</v>
      </c>
      <c r="C22576">
        <v>44</v>
      </c>
      <c r="D22576">
        <v>54</v>
      </c>
      <c r="E22576">
        <v>19044</v>
      </c>
    </row>
    <row r="22577" spans="1:5">
      <c r="A22577" t="s">
        <v>56</v>
      </c>
      <c r="B22577">
        <v>2018</v>
      </c>
      <c r="C22577">
        <v>44</v>
      </c>
      <c r="D22577">
        <v>14</v>
      </c>
      <c r="E22577">
        <v>4971</v>
      </c>
    </row>
    <row r="22578" spans="1:5">
      <c r="A22578" t="s">
        <v>57</v>
      </c>
      <c r="B22578">
        <v>2018</v>
      </c>
      <c r="C22578">
        <v>44</v>
      </c>
      <c r="D22578">
        <v>136</v>
      </c>
      <c r="E22578">
        <v>88407</v>
      </c>
    </row>
    <row r="22579" spans="1:5">
      <c r="A22579" t="s">
        <v>58</v>
      </c>
      <c r="B22579">
        <v>2018</v>
      </c>
      <c r="C22579">
        <v>44</v>
      </c>
      <c r="D22579">
        <v>29</v>
      </c>
      <c r="E22579">
        <v>6414</v>
      </c>
    </row>
    <row r="22580" spans="1:5">
      <c r="A22580" t="s">
        <v>59</v>
      </c>
      <c r="B22580">
        <v>2018</v>
      </c>
      <c r="C22580">
        <v>44</v>
      </c>
      <c r="D22580">
        <v>44</v>
      </c>
      <c r="E22580">
        <v>14492</v>
      </c>
    </row>
    <row r="22581" spans="1:5">
      <c r="A22581" t="s">
        <v>60</v>
      </c>
      <c r="B22581">
        <v>2018</v>
      </c>
      <c r="C22581">
        <v>44</v>
      </c>
      <c r="D22581">
        <v>41</v>
      </c>
      <c r="E22581">
        <v>20900</v>
      </c>
    </row>
    <row r="22582" spans="1:5">
      <c r="A22582" t="s">
        <v>61</v>
      </c>
      <c r="B22582">
        <v>2018</v>
      </c>
      <c r="C22582">
        <v>44</v>
      </c>
      <c r="D22582">
        <v>22</v>
      </c>
      <c r="E22582">
        <v>4075</v>
      </c>
    </row>
    <row r="22583" spans="1:5">
      <c r="A22583" t="s">
        <v>65</v>
      </c>
      <c r="B22583">
        <v>2018</v>
      </c>
      <c r="C22583">
        <v>44</v>
      </c>
      <c r="D22583">
        <v>0</v>
      </c>
      <c r="E22583">
        <v>0</v>
      </c>
    </row>
    <row r="22584" spans="1:5">
      <c r="A22584" t="s">
        <v>64</v>
      </c>
      <c r="B22584">
        <v>2018</v>
      </c>
      <c r="C22584">
        <v>44</v>
      </c>
      <c r="D22584">
        <v>4</v>
      </c>
      <c r="E22584">
        <v>1957</v>
      </c>
    </row>
    <row r="22585" spans="1:5">
      <c r="A22585" t="s">
        <v>63</v>
      </c>
      <c r="B22585">
        <v>2018</v>
      </c>
      <c r="C22585">
        <v>44</v>
      </c>
      <c r="D22585">
        <v>4</v>
      </c>
      <c r="E22585">
        <v>996</v>
      </c>
    </row>
    <row r="22586" spans="1:5">
      <c r="A22586" t="s">
        <v>62</v>
      </c>
      <c r="B22586">
        <v>2018</v>
      </c>
      <c r="C22586">
        <v>44</v>
      </c>
      <c r="D22586">
        <v>73</v>
      </c>
      <c r="E22586">
        <v>100006</v>
      </c>
    </row>
    <row r="22587" spans="1:5">
      <c r="A22587" t="s">
        <v>6</v>
      </c>
      <c r="B22587">
        <v>2018</v>
      </c>
      <c r="C22587">
        <v>45</v>
      </c>
      <c r="D22587">
        <v>84</v>
      </c>
      <c r="E22587">
        <v>39275</v>
      </c>
    </row>
    <row r="22588" spans="1:5">
      <c r="A22588" t="s">
        <v>12</v>
      </c>
      <c r="B22588">
        <v>2018</v>
      </c>
      <c r="C22588">
        <v>45</v>
      </c>
      <c r="D22588">
        <v>18</v>
      </c>
      <c r="E22588">
        <v>4895</v>
      </c>
    </row>
    <row r="22589" spans="1:5">
      <c r="A22589" t="s">
        <v>13</v>
      </c>
      <c r="B22589">
        <v>2018</v>
      </c>
      <c r="C22589">
        <v>45</v>
      </c>
      <c r="D22589">
        <v>47</v>
      </c>
      <c r="E22589">
        <v>20616</v>
      </c>
    </row>
    <row r="22590" spans="1:5">
      <c r="A22590" t="s">
        <v>14</v>
      </c>
      <c r="B22590">
        <v>2018</v>
      </c>
      <c r="C22590">
        <v>45</v>
      </c>
      <c r="D22590">
        <v>15</v>
      </c>
      <c r="E22590">
        <v>5041</v>
      </c>
    </row>
    <row r="22591" spans="1:5">
      <c r="A22591" t="s">
        <v>15</v>
      </c>
      <c r="B22591">
        <v>2018</v>
      </c>
      <c r="C22591">
        <v>45</v>
      </c>
      <c r="D22591">
        <v>117</v>
      </c>
      <c r="E22591">
        <v>49656</v>
      </c>
    </row>
    <row r="22592" spans="1:5">
      <c r="A22592" t="s">
        <v>16</v>
      </c>
      <c r="B22592">
        <v>2018</v>
      </c>
      <c r="C22592">
        <v>45</v>
      </c>
      <c r="D22592">
        <v>73</v>
      </c>
      <c r="E22592">
        <v>40874</v>
      </c>
    </row>
    <row r="22593" spans="1:5">
      <c r="A22593" t="s">
        <v>17</v>
      </c>
      <c r="B22593">
        <v>2018</v>
      </c>
      <c r="C22593">
        <v>45</v>
      </c>
      <c r="D22593">
        <v>18</v>
      </c>
      <c r="E22593">
        <v>5357</v>
      </c>
    </row>
    <row r="22594" spans="1:5">
      <c r="A22594" t="s">
        <v>18</v>
      </c>
      <c r="B22594">
        <v>2018</v>
      </c>
      <c r="C22594">
        <v>45</v>
      </c>
      <c r="D22594">
        <v>10</v>
      </c>
      <c r="E22594">
        <v>2452</v>
      </c>
    </row>
    <row r="22595" spans="1:5">
      <c r="A22595" t="s">
        <v>19</v>
      </c>
      <c r="B22595">
        <v>2018</v>
      </c>
      <c r="C22595">
        <v>45</v>
      </c>
      <c r="D22595">
        <v>6</v>
      </c>
      <c r="E22595">
        <v>14972</v>
      </c>
    </row>
    <row r="22596" spans="1:5">
      <c r="A22596" t="s">
        <v>20</v>
      </c>
      <c r="B22596">
        <v>2018</v>
      </c>
      <c r="C22596">
        <v>45</v>
      </c>
      <c r="D22596">
        <v>0</v>
      </c>
      <c r="E22596">
        <v>0</v>
      </c>
    </row>
    <row r="22597" spans="1:5">
      <c r="A22597" t="s">
        <v>21</v>
      </c>
      <c r="B22597">
        <v>2018</v>
      </c>
      <c r="C22597">
        <v>45</v>
      </c>
      <c r="D22597">
        <v>98</v>
      </c>
      <c r="E22597">
        <v>80794</v>
      </c>
    </row>
    <row r="22598" spans="1:5">
      <c r="A22598" t="s">
        <v>22</v>
      </c>
      <c r="B22598">
        <v>2018</v>
      </c>
      <c r="C22598">
        <v>45</v>
      </c>
      <c r="D22598">
        <v>17</v>
      </c>
      <c r="E22598">
        <v>1569</v>
      </c>
    </row>
    <row r="22599" spans="1:5">
      <c r="A22599" t="s">
        <v>23</v>
      </c>
      <c r="B22599">
        <v>2018</v>
      </c>
      <c r="C22599">
        <v>45</v>
      </c>
      <c r="D22599">
        <v>9</v>
      </c>
      <c r="E22599">
        <v>1905</v>
      </c>
    </row>
    <row r="22600" spans="1:5">
      <c r="A22600" t="s">
        <v>24</v>
      </c>
      <c r="B22600">
        <v>2018</v>
      </c>
      <c r="C22600">
        <v>45</v>
      </c>
      <c r="D22600">
        <v>104</v>
      </c>
      <c r="E22600">
        <v>50231</v>
      </c>
    </row>
    <row r="22601" spans="1:5">
      <c r="A22601" t="s">
        <v>25</v>
      </c>
      <c r="B22601">
        <v>2018</v>
      </c>
      <c r="C22601">
        <v>45</v>
      </c>
      <c r="D22601">
        <v>25</v>
      </c>
      <c r="E22601">
        <v>5879</v>
      </c>
    </row>
    <row r="22602" spans="1:5">
      <c r="A22602" t="s">
        <v>26</v>
      </c>
      <c r="B22602">
        <v>2018</v>
      </c>
      <c r="C22602">
        <v>45</v>
      </c>
      <c r="D22602">
        <v>21</v>
      </c>
      <c r="E22602">
        <v>6662</v>
      </c>
    </row>
    <row r="22603" spans="1:5">
      <c r="A22603" t="s">
        <v>27</v>
      </c>
      <c r="B22603">
        <v>2018</v>
      </c>
      <c r="C22603">
        <v>45</v>
      </c>
      <c r="D22603">
        <v>36</v>
      </c>
      <c r="E22603">
        <v>14038</v>
      </c>
    </row>
    <row r="22604" spans="1:5">
      <c r="A22604" t="s">
        <v>28</v>
      </c>
      <c r="B22604">
        <v>2018</v>
      </c>
      <c r="C22604">
        <v>45</v>
      </c>
      <c r="D22604">
        <v>45</v>
      </c>
      <c r="E22604">
        <v>16493</v>
      </c>
    </row>
    <row r="22605" spans="1:5">
      <c r="A22605" t="s">
        <v>29</v>
      </c>
      <c r="B22605">
        <v>2018</v>
      </c>
      <c r="C22605">
        <v>45</v>
      </c>
      <c r="D22605">
        <v>96</v>
      </c>
      <c r="E22605">
        <v>50787</v>
      </c>
    </row>
    <row r="22606" spans="1:5">
      <c r="A22606" t="s">
        <v>30</v>
      </c>
      <c r="B22606">
        <v>2018</v>
      </c>
      <c r="C22606">
        <v>45</v>
      </c>
      <c r="D22606">
        <v>51</v>
      </c>
      <c r="E22606">
        <v>11313</v>
      </c>
    </row>
    <row r="22607" spans="1:5">
      <c r="A22607" t="s">
        <v>31</v>
      </c>
      <c r="B22607">
        <v>2018</v>
      </c>
      <c r="C22607">
        <v>45</v>
      </c>
      <c r="D22607">
        <v>25</v>
      </c>
      <c r="E22607">
        <v>6562</v>
      </c>
    </row>
    <row r="22608" spans="1:5">
      <c r="A22608" t="s">
        <v>32</v>
      </c>
      <c r="B22608">
        <v>2018</v>
      </c>
      <c r="C22608">
        <v>45</v>
      </c>
      <c r="D22608">
        <v>57</v>
      </c>
      <c r="E22608">
        <v>49345</v>
      </c>
    </row>
    <row r="22609" spans="1:5">
      <c r="A22609" t="s">
        <v>33</v>
      </c>
      <c r="B22609">
        <v>2018</v>
      </c>
      <c r="C22609">
        <v>45</v>
      </c>
      <c r="D22609">
        <v>88</v>
      </c>
      <c r="E22609">
        <v>27957</v>
      </c>
    </row>
    <row r="22610" spans="1:5">
      <c r="A22610" t="s">
        <v>34</v>
      </c>
      <c r="B22610">
        <v>2018</v>
      </c>
      <c r="C22610">
        <v>45</v>
      </c>
      <c r="D22610">
        <v>21</v>
      </c>
      <c r="E22610">
        <v>7507</v>
      </c>
    </row>
    <row r="22611" spans="1:5">
      <c r="A22611" t="s">
        <v>35</v>
      </c>
      <c r="B22611">
        <v>2018</v>
      </c>
      <c r="C22611">
        <v>45</v>
      </c>
      <c r="D22611">
        <v>48</v>
      </c>
      <c r="E22611">
        <v>17537</v>
      </c>
    </row>
    <row r="22612" spans="1:5">
      <c r="A22612" t="s">
        <v>36</v>
      </c>
      <c r="B22612">
        <v>2018</v>
      </c>
      <c r="C22612">
        <v>45</v>
      </c>
      <c r="D22612">
        <v>17</v>
      </c>
      <c r="E22612">
        <v>4115</v>
      </c>
    </row>
    <row r="22613" spans="1:5">
      <c r="A22613" t="s">
        <v>37</v>
      </c>
      <c r="B22613">
        <v>2018</v>
      </c>
      <c r="C22613">
        <v>45</v>
      </c>
      <c r="D22613">
        <v>36</v>
      </c>
      <c r="E22613">
        <v>8442</v>
      </c>
    </row>
    <row r="22614" spans="1:5">
      <c r="A22614" t="s">
        <v>38</v>
      </c>
      <c r="B22614">
        <v>2018</v>
      </c>
      <c r="C22614">
        <v>45</v>
      </c>
      <c r="D22614">
        <v>47</v>
      </c>
      <c r="E22614">
        <v>7908</v>
      </c>
    </row>
    <row r="22615" spans="1:5">
      <c r="A22615" t="s">
        <v>39</v>
      </c>
      <c r="B22615">
        <v>2018</v>
      </c>
      <c r="C22615">
        <v>45</v>
      </c>
      <c r="D22615">
        <v>33</v>
      </c>
      <c r="E22615">
        <v>15897</v>
      </c>
    </row>
    <row r="22616" spans="1:5">
      <c r="A22616" t="s">
        <v>40</v>
      </c>
      <c r="B22616">
        <v>2018</v>
      </c>
      <c r="C22616">
        <v>45</v>
      </c>
      <c r="D22616">
        <v>16</v>
      </c>
      <c r="E22616">
        <v>3144</v>
      </c>
    </row>
    <row r="22617" spans="1:5">
      <c r="A22617" t="s">
        <v>41</v>
      </c>
      <c r="B22617">
        <v>2018</v>
      </c>
      <c r="C22617">
        <v>45</v>
      </c>
      <c r="D22617">
        <v>43</v>
      </c>
      <c r="E22617">
        <v>31655</v>
      </c>
    </row>
    <row r="22618" spans="1:5">
      <c r="A22618" t="s">
        <v>42</v>
      </c>
      <c r="B22618">
        <v>2018</v>
      </c>
      <c r="C22618">
        <v>45</v>
      </c>
      <c r="D22618">
        <v>49</v>
      </c>
      <c r="E22618">
        <v>21219</v>
      </c>
    </row>
    <row r="22619" spans="1:5">
      <c r="A22619" t="s">
        <v>43</v>
      </c>
      <c r="B22619">
        <v>2018</v>
      </c>
      <c r="C22619">
        <v>45</v>
      </c>
      <c r="D22619">
        <v>135</v>
      </c>
      <c r="E22619">
        <v>64768</v>
      </c>
    </row>
    <row r="22620" spans="1:5">
      <c r="A22620" t="s">
        <v>44</v>
      </c>
      <c r="B22620">
        <v>2018</v>
      </c>
      <c r="C22620">
        <v>45</v>
      </c>
      <c r="D22620">
        <v>160</v>
      </c>
      <c r="E22620">
        <v>94175</v>
      </c>
    </row>
    <row r="22621" spans="1:5">
      <c r="A22621" t="s">
        <v>45</v>
      </c>
      <c r="B22621">
        <v>2018</v>
      </c>
      <c r="C22621">
        <v>45</v>
      </c>
      <c r="D22621">
        <v>13</v>
      </c>
      <c r="E22621">
        <v>3427</v>
      </c>
    </row>
    <row r="22622" spans="1:5">
      <c r="A22622" t="s">
        <v>46</v>
      </c>
      <c r="B22622">
        <v>2018</v>
      </c>
      <c r="C22622">
        <v>45</v>
      </c>
      <c r="D22622">
        <v>47</v>
      </c>
      <c r="E22622">
        <v>18034</v>
      </c>
    </row>
    <row r="22623" spans="1:5">
      <c r="A22623" t="s">
        <v>47</v>
      </c>
      <c r="B22623">
        <v>2018</v>
      </c>
      <c r="C22623">
        <v>45</v>
      </c>
      <c r="D22623">
        <v>23</v>
      </c>
      <c r="E22623">
        <v>5909</v>
      </c>
    </row>
    <row r="22624" spans="1:5">
      <c r="A22624" t="s">
        <v>48</v>
      </c>
      <c r="B22624">
        <v>2018</v>
      </c>
      <c r="C22624">
        <v>45</v>
      </c>
      <c r="D22624">
        <v>75</v>
      </c>
      <c r="E22624">
        <v>34860</v>
      </c>
    </row>
    <row r="22625" spans="1:5">
      <c r="A22625" t="s">
        <v>49</v>
      </c>
      <c r="B22625">
        <v>2018</v>
      </c>
      <c r="C22625">
        <v>45</v>
      </c>
      <c r="D22625">
        <v>140</v>
      </c>
      <c r="E22625">
        <v>55269</v>
      </c>
    </row>
    <row r="22626" spans="1:5">
      <c r="A22626" t="s">
        <v>50</v>
      </c>
      <c r="B22626">
        <v>2018</v>
      </c>
      <c r="C22626">
        <v>45</v>
      </c>
      <c r="D22626">
        <v>23</v>
      </c>
      <c r="E22626">
        <v>6511</v>
      </c>
    </row>
    <row r="22627" spans="1:5">
      <c r="A22627" t="s">
        <v>51</v>
      </c>
      <c r="B22627">
        <v>2018</v>
      </c>
      <c r="C22627">
        <v>45</v>
      </c>
      <c r="D22627">
        <v>24</v>
      </c>
      <c r="E22627">
        <v>15992</v>
      </c>
    </row>
    <row r="22628" spans="1:5">
      <c r="A22628" t="s">
        <v>52</v>
      </c>
      <c r="B22628">
        <v>2018</v>
      </c>
      <c r="C22628">
        <v>45</v>
      </c>
      <c r="D22628">
        <v>32</v>
      </c>
      <c r="E22628">
        <v>16676</v>
      </c>
    </row>
    <row r="22629" spans="1:5">
      <c r="A22629" t="s">
        <v>53</v>
      </c>
      <c r="B22629">
        <v>2018</v>
      </c>
      <c r="C22629">
        <v>45</v>
      </c>
      <c r="D22629">
        <v>49</v>
      </c>
      <c r="E22629">
        <v>8218</v>
      </c>
    </row>
    <row r="22630" spans="1:5">
      <c r="A22630" t="s">
        <v>54</v>
      </c>
      <c r="B22630">
        <v>2018</v>
      </c>
      <c r="C22630">
        <v>45</v>
      </c>
      <c r="D22630">
        <v>111</v>
      </c>
      <c r="E22630">
        <v>29883</v>
      </c>
    </row>
    <row r="22631" spans="1:5">
      <c r="A22631" t="s">
        <v>55</v>
      </c>
      <c r="B22631">
        <v>2018</v>
      </c>
      <c r="C22631">
        <v>45</v>
      </c>
      <c r="D22631">
        <v>54</v>
      </c>
      <c r="E22631">
        <v>20800</v>
      </c>
    </row>
    <row r="22632" spans="1:5">
      <c r="A22632" t="s">
        <v>56</v>
      </c>
      <c r="B22632">
        <v>2018</v>
      </c>
      <c r="C22632">
        <v>45</v>
      </c>
      <c r="D22632">
        <v>14</v>
      </c>
      <c r="E22632">
        <v>5017</v>
      </c>
    </row>
    <row r="22633" spans="1:5">
      <c r="A22633" t="s">
        <v>57</v>
      </c>
      <c r="B22633">
        <v>2018</v>
      </c>
      <c r="C22633">
        <v>45</v>
      </c>
      <c r="D22633">
        <v>120</v>
      </c>
      <c r="E22633">
        <v>81356</v>
      </c>
    </row>
    <row r="22634" spans="1:5">
      <c r="A22634" t="s">
        <v>58</v>
      </c>
      <c r="B22634">
        <v>2018</v>
      </c>
      <c r="C22634">
        <v>45</v>
      </c>
      <c r="D22634">
        <v>29</v>
      </c>
      <c r="E22634">
        <v>6054</v>
      </c>
    </row>
    <row r="22635" spans="1:5">
      <c r="A22635" t="s">
        <v>59</v>
      </c>
      <c r="B22635">
        <v>2018</v>
      </c>
      <c r="C22635">
        <v>45</v>
      </c>
      <c r="D22635">
        <v>48</v>
      </c>
      <c r="E22635">
        <v>16578</v>
      </c>
    </row>
    <row r="22636" spans="1:5">
      <c r="A22636" t="s">
        <v>60</v>
      </c>
      <c r="B22636">
        <v>2018</v>
      </c>
      <c r="C22636">
        <v>45</v>
      </c>
      <c r="D22636">
        <v>40</v>
      </c>
      <c r="E22636">
        <v>20736</v>
      </c>
    </row>
    <row r="22637" spans="1:5">
      <c r="A22637" t="s">
        <v>61</v>
      </c>
      <c r="B22637">
        <v>2018</v>
      </c>
      <c r="C22637">
        <v>45</v>
      </c>
      <c r="D22637">
        <v>22</v>
      </c>
      <c r="E22637">
        <v>4225</v>
      </c>
    </row>
    <row r="22638" spans="1:5">
      <c r="A22638" t="s">
        <v>65</v>
      </c>
      <c r="B22638">
        <v>2018</v>
      </c>
      <c r="C22638">
        <v>45</v>
      </c>
      <c r="D22638">
        <v>0</v>
      </c>
      <c r="E22638">
        <v>0</v>
      </c>
    </row>
    <row r="22639" spans="1:5">
      <c r="A22639" t="s">
        <v>64</v>
      </c>
      <c r="B22639">
        <v>2018</v>
      </c>
      <c r="C22639">
        <v>45</v>
      </c>
      <c r="D22639">
        <v>4</v>
      </c>
      <c r="E22639">
        <v>1987</v>
      </c>
    </row>
    <row r="22640" spans="1:5">
      <c r="A22640" t="s">
        <v>63</v>
      </c>
      <c r="B22640">
        <v>2018</v>
      </c>
      <c r="C22640">
        <v>45</v>
      </c>
      <c r="D22640">
        <v>3</v>
      </c>
      <c r="E22640">
        <v>761</v>
      </c>
    </row>
    <row r="22641" spans="1:5">
      <c r="A22641" t="s">
        <v>62</v>
      </c>
      <c r="B22641">
        <v>2018</v>
      </c>
      <c r="C22641">
        <v>45</v>
      </c>
      <c r="D22641">
        <v>78</v>
      </c>
      <c r="E22641">
        <v>98990</v>
      </c>
    </row>
    <row r="22642" spans="1:5">
      <c r="A22642" t="s">
        <v>6</v>
      </c>
      <c r="B22642">
        <v>2018</v>
      </c>
      <c r="C22642">
        <v>46</v>
      </c>
      <c r="D22642">
        <v>82</v>
      </c>
      <c r="E22642">
        <v>37490</v>
      </c>
    </row>
    <row r="22643" spans="1:5">
      <c r="A22643" t="s">
        <v>12</v>
      </c>
      <c r="B22643">
        <v>2018</v>
      </c>
      <c r="C22643">
        <v>46</v>
      </c>
      <c r="D22643">
        <v>18</v>
      </c>
      <c r="E22643">
        <v>4450</v>
      </c>
    </row>
    <row r="22644" spans="1:5">
      <c r="A22644" t="s">
        <v>13</v>
      </c>
      <c r="B22644">
        <v>2018</v>
      </c>
      <c r="C22644">
        <v>46</v>
      </c>
      <c r="D22644">
        <v>46</v>
      </c>
      <c r="E22644">
        <v>17148</v>
      </c>
    </row>
    <row r="22645" spans="1:5">
      <c r="A22645" t="s">
        <v>14</v>
      </c>
      <c r="B22645">
        <v>2018</v>
      </c>
      <c r="C22645">
        <v>46</v>
      </c>
      <c r="D22645">
        <v>15</v>
      </c>
      <c r="E22645">
        <v>4429</v>
      </c>
    </row>
    <row r="22646" spans="1:5">
      <c r="A22646" t="s">
        <v>15</v>
      </c>
      <c r="B22646">
        <v>2018</v>
      </c>
      <c r="C22646">
        <v>46</v>
      </c>
      <c r="D22646">
        <v>114</v>
      </c>
      <c r="E22646">
        <v>44553</v>
      </c>
    </row>
    <row r="22647" spans="1:5">
      <c r="A22647" t="s">
        <v>16</v>
      </c>
      <c r="B22647">
        <v>2018</v>
      </c>
      <c r="C22647">
        <v>46</v>
      </c>
      <c r="D22647">
        <v>72</v>
      </c>
      <c r="E22647">
        <v>37526</v>
      </c>
    </row>
    <row r="22648" spans="1:5">
      <c r="A22648" t="s">
        <v>17</v>
      </c>
      <c r="B22648">
        <v>2018</v>
      </c>
      <c r="C22648">
        <v>46</v>
      </c>
      <c r="D22648">
        <v>21</v>
      </c>
      <c r="E22648">
        <v>5633</v>
      </c>
    </row>
    <row r="22649" spans="1:5">
      <c r="A22649" t="s">
        <v>18</v>
      </c>
      <c r="B22649">
        <v>2018</v>
      </c>
      <c r="C22649">
        <v>46</v>
      </c>
      <c r="D22649">
        <v>10</v>
      </c>
      <c r="E22649">
        <v>2409</v>
      </c>
    </row>
    <row r="22650" spans="1:5">
      <c r="A22650" t="s">
        <v>19</v>
      </c>
      <c r="B22650">
        <v>2018</v>
      </c>
      <c r="C22650">
        <v>46</v>
      </c>
      <c r="D22650">
        <v>6</v>
      </c>
      <c r="E22650">
        <v>13255</v>
      </c>
    </row>
    <row r="22651" spans="1:5">
      <c r="A22651" t="s">
        <v>20</v>
      </c>
      <c r="B22651">
        <v>2018</v>
      </c>
      <c r="C22651">
        <v>46</v>
      </c>
      <c r="D22651">
        <v>0</v>
      </c>
      <c r="E22651">
        <v>0</v>
      </c>
    </row>
    <row r="22652" spans="1:5">
      <c r="A22652" t="s">
        <v>21</v>
      </c>
      <c r="B22652">
        <v>2018</v>
      </c>
      <c r="C22652">
        <v>46</v>
      </c>
      <c r="D22652">
        <v>99</v>
      </c>
      <c r="E22652">
        <v>77192</v>
      </c>
    </row>
    <row r="22653" spans="1:5">
      <c r="A22653" t="s">
        <v>22</v>
      </c>
      <c r="B22653">
        <v>2018</v>
      </c>
      <c r="C22653">
        <v>46</v>
      </c>
      <c r="D22653">
        <v>18</v>
      </c>
      <c r="E22653">
        <v>1591</v>
      </c>
    </row>
    <row r="22654" spans="1:5">
      <c r="A22654" t="s">
        <v>23</v>
      </c>
      <c r="B22654">
        <v>2018</v>
      </c>
      <c r="C22654">
        <v>46</v>
      </c>
      <c r="D22654">
        <v>8</v>
      </c>
      <c r="E22654">
        <v>1538</v>
      </c>
    </row>
    <row r="22655" spans="1:5">
      <c r="A22655" t="s">
        <v>24</v>
      </c>
      <c r="B22655">
        <v>2018</v>
      </c>
      <c r="C22655">
        <v>46</v>
      </c>
      <c r="D22655">
        <v>103</v>
      </c>
      <c r="E22655">
        <v>47240</v>
      </c>
    </row>
    <row r="22656" spans="1:5">
      <c r="A22656" t="s">
        <v>25</v>
      </c>
      <c r="B22656">
        <v>2018</v>
      </c>
      <c r="C22656">
        <v>46</v>
      </c>
      <c r="D22656">
        <v>25</v>
      </c>
      <c r="E22656">
        <v>5351</v>
      </c>
    </row>
    <row r="22657" spans="1:5">
      <c r="A22657" t="s">
        <v>26</v>
      </c>
      <c r="B22657">
        <v>2018</v>
      </c>
      <c r="C22657">
        <v>46</v>
      </c>
      <c r="D22657">
        <v>22</v>
      </c>
      <c r="E22657">
        <v>7221</v>
      </c>
    </row>
    <row r="22658" spans="1:5">
      <c r="A22658" t="s">
        <v>27</v>
      </c>
      <c r="B22658">
        <v>2018</v>
      </c>
      <c r="C22658">
        <v>46</v>
      </c>
      <c r="D22658">
        <v>38</v>
      </c>
      <c r="E22658">
        <v>14697</v>
      </c>
    </row>
    <row r="22659" spans="1:5">
      <c r="A22659" t="s">
        <v>28</v>
      </c>
      <c r="B22659">
        <v>2018</v>
      </c>
      <c r="C22659">
        <v>46</v>
      </c>
      <c r="D22659">
        <v>42</v>
      </c>
      <c r="E22659">
        <v>15466</v>
      </c>
    </row>
    <row r="22660" spans="1:5">
      <c r="A22660" t="s">
        <v>29</v>
      </c>
      <c r="B22660">
        <v>2018</v>
      </c>
      <c r="C22660">
        <v>46</v>
      </c>
      <c r="D22660">
        <v>97</v>
      </c>
      <c r="E22660">
        <v>47835</v>
      </c>
    </row>
    <row r="22661" spans="1:5">
      <c r="A22661" t="s">
        <v>30</v>
      </c>
      <c r="B22661">
        <v>2018</v>
      </c>
      <c r="C22661">
        <v>46</v>
      </c>
      <c r="D22661">
        <v>51</v>
      </c>
      <c r="E22661">
        <v>13140</v>
      </c>
    </row>
    <row r="22662" spans="1:5">
      <c r="A22662" t="s">
        <v>31</v>
      </c>
      <c r="B22662">
        <v>2018</v>
      </c>
      <c r="C22662">
        <v>46</v>
      </c>
      <c r="D22662">
        <v>26</v>
      </c>
      <c r="E22662">
        <v>8234</v>
      </c>
    </row>
    <row r="22663" spans="1:5">
      <c r="A22663" t="s">
        <v>32</v>
      </c>
      <c r="B22663">
        <v>2018</v>
      </c>
      <c r="C22663">
        <v>46</v>
      </c>
      <c r="D22663">
        <v>58</v>
      </c>
      <c r="E22663">
        <v>48459</v>
      </c>
    </row>
    <row r="22664" spans="1:5">
      <c r="A22664" t="s">
        <v>33</v>
      </c>
      <c r="B22664">
        <v>2018</v>
      </c>
      <c r="C22664">
        <v>46</v>
      </c>
      <c r="D22664">
        <v>89</v>
      </c>
      <c r="E22664">
        <v>24401</v>
      </c>
    </row>
    <row r="22665" spans="1:5">
      <c r="A22665" t="s">
        <v>34</v>
      </c>
      <c r="B22665">
        <v>2018</v>
      </c>
      <c r="C22665">
        <v>46</v>
      </c>
      <c r="D22665">
        <v>22</v>
      </c>
      <c r="E22665">
        <v>7530</v>
      </c>
    </row>
    <row r="22666" spans="1:5">
      <c r="A22666" t="s">
        <v>35</v>
      </c>
      <c r="B22666">
        <v>2018</v>
      </c>
      <c r="C22666">
        <v>46</v>
      </c>
      <c r="D22666">
        <v>48</v>
      </c>
      <c r="E22666">
        <v>16016</v>
      </c>
    </row>
    <row r="22667" spans="1:5">
      <c r="A22667" t="s">
        <v>36</v>
      </c>
      <c r="B22667">
        <v>2018</v>
      </c>
      <c r="C22667">
        <v>46</v>
      </c>
      <c r="D22667">
        <v>16</v>
      </c>
      <c r="E22667">
        <v>3445</v>
      </c>
    </row>
    <row r="22668" spans="1:5">
      <c r="A22668" t="s">
        <v>37</v>
      </c>
      <c r="B22668">
        <v>2018</v>
      </c>
      <c r="C22668">
        <v>46</v>
      </c>
      <c r="D22668">
        <v>36</v>
      </c>
      <c r="E22668">
        <v>8540</v>
      </c>
    </row>
    <row r="22669" spans="1:5">
      <c r="A22669" t="s">
        <v>38</v>
      </c>
      <c r="B22669">
        <v>2018</v>
      </c>
      <c r="C22669">
        <v>46</v>
      </c>
      <c r="D22669">
        <v>46</v>
      </c>
      <c r="E22669">
        <v>6684</v>
      </c>
    </row>
    <row r="22670" spans="1:5">
      <c r="A22670" t="s">
        <v>39</v>
      </c>
      <c r="B22670">
        <v>2018</v>
      </c>
      <c r="C22670">
        <v>46</v>
      </c>
      <c r="D22670">
        <v>33</v>
      </c>
      <c r="E22670">
        <v>15339</v>
      </c>
    </row>
    <row r="22671" spans="1:5">
      <c r="A22671" t="s">
        <v>40</v>
      </c>
      <c r="B22671">
        <v>2018</v>
      </c>
      <c r="C22671">
        <v>46</v>
      </c>
      <c r="D22671">
        <v>15</v>
      </c>
      <c r="E22671">
        <v>2668</v>
      </c>
    </row>
    <row r="22672" spans="1:5">
      <c r="A22672" t="s">
        <v>41</v>
      </c>
      <c r="B22672">
        <v>2018</v>
      </c>
      <c r="C22672">
        <v>46</v>
      </c>
      <c r="D22672">
        <v>45</v>
      </c>
      <c r="E22672">
        <v>31383</v>
      </c>
    </row>
    <row r="22673" spans="1:5">
      <c r="A22673" t="s">
        <v>42</v>
      </c>
      <c r="B22673">
        <v>2018</v>
      </c>
      <c r="C22673">
        <v>46</v>
      </c>
      <c r="D22673">
        <v>48</v>
      </c>
      <c r="E22673">
        <v>19382</v>
      </c>
    </row>
    <row r="22674" spans="1:5">
      <c r="A22674" t="s">
        <v>43</v>
      </c>
      <c r="B22674">
        <v>2018</v>
      </c>
      <c r="C22674">
        <v>46</v>
      </c>
      <c r="D22674">
        <v>136</v>
      </c>
      <c r="E22674">
        <v>57808</v>
      </c>
    </row>
    <row r="22675" spans="1:5">
      <c r="A22675" t="s">
        <v>44</v>
      </c>
      <c r="B22675">
        <v>2018</v>
      </c>
      <c r="C22675">
        <v>46</v>
      </c>
      <c r="D22675">
        <v>162</v>
      </c>
      <c r="E22675">
        <v>82670</v>
      </c>
    </row>
    <row r="22676" spans="1:5">
      <c r="A22676" t="s">
        <v>45</v>
      </c>
      <c r="B22676">
        <v>2018</v>
      </c>
      <c r="C22676">
        <v>46</v>
      </c>
      <c r="D22676">
        <v>13</v>
      </c>
      <c r="E22676">
        <v>3417</v>
      </c>
    </row>
    <row r="22677" spans="1:5">
      <c r="A22677" t="s">
        <v>46</v>
      </c>
      <c r="B22677">
        <v>2018</v>
      </c>
      <c r="C22677">
        <v>46</v>
      </c>
      <c r="D22677">
        <v>44</v>
      </c>
      <c r="E22677">
        <v>14815</v>
      </c>
    </row>
    <row r="22678" spans="1:5">
      <c r="A22678" t="s">
        <v>47</v>
      </c>
      <c r="B22678">
        <v>2018</v>
      </c>
      <c r="C22678">
        <v>46</v>
      </c>
      <c r="D22678">
        <v>23</v>
      </c>
      <c r="E22678">
        <v>9046</v>
      </c>
    </row>
    <row r="22679" spans="1:5">
      <c r="A22679" t="s">
        <v>48</v>
      </c>
      <c r="B22679">
        <v>2018</v>
      </c>
      <c r="C22679">
        <v>46</v>
      </c>
      <c r="D22679">
        <v>75</v>
      </c>
      <c r="E22679">
        <v>34996</v>
      </c>
    </row>
    <row r="22680" spans="1:5">
      <c r="A22680" t="s">
        <v>49</v>
      </c>
      <c r="B22680">
        <v>2018</v>
      </c>
      <c r="C22680">
        <v>46</v>
      </c>
      <c r="D22680">
        <v>131</v>
      </c>
      <c r="E22680">
        <v>48727</v>
      </c>
    </row>
    <row r="22681" spans="1:5">
      <c r="A22681" t="s">
        <v>50</v>
      </c>
      <c r="B22681">
        <v>2018</v>
      </c>
      <c r="C22681">
        <v>46</v>
      </c>
      <c r="D22681">
        <v>22</v>
      </c>
      <c r="E22681">
        <v>6114</v>
      </c>
    </row>
    <row r="22682" spans="1:5">
      <c r="A22682" t="s">
        <v>51</v>
      </c>
      <c r="B22682">
        <v>2018</v>
      </c>
      <c r="C22682">
        <v>46</v>
      </c>
      <c r="D22682">
        <v>26</v>
      </c>
      <c r="E22682">
        <v>14282</v>
      </c>
    </row>
    <row r="22683" spans="1:5">
      <c r="A22683" t="s">
        <v>52</v>
      </c>
      <c r="B22683">
        <v>2018</v>
      </c>
      <c r="C22683">
        <v>46</v>
      </c>
      <c r="D22683">
        <v>32</v>
      </c>
      <c r="E22683">
        <v>16619</v>
      </c>
    </row>
    <row r="22684" spans="1:5">
      <c r="A22684" t="s">
        <v>53</v>
      </c>
      <c r="B22684">
        <v>2018</v>
      </c>
      <c r="C22684">
        <v>46</v>
      </c>
      <c r="D22684">
        <v>53</v>
      </c>
      <c r="E22684">
        <v>7930</v>
      </c>
    </row>
    <row r="22685" spans="1:5">
      <c r="A22685" t="s">
        <v>54</v>
      </c>
      <c r="B22685">
        <v>2018</v>
      </c>
      <c r="C22685">
        <v>46</v>
      </c>
      <c r="D22685">
        <v>111</v>
      </c>
      <c r="E22685">
        <v>28712</v>
      </c>
    </row>
    <row r="22686" spans="1:5">
      <c r="A22686" t="s">
        <v>55</v>
      </c>
      <c r="B22686">
        <v>2018</v>
      </c>
      <c r="C22686">
        <v>46</v>
      </c>
      <c r="D22686">
        <v>54</v>
      </c>
      <c r="E22686">
        <v>18357</v>
      </c>
    </row>
    <row r="22687" spans="1:5">
      <c r="A22687" t="s">
        <v>56</v>
      </c>
      <c r="B22687">
        <v>2018</v>
      </c>
      <c r="C22687">
        <v>46</v>
      </c>
      <c r="D22687">
        <v>14</v>
      </c>
      <c r="E22687">
        <v>4057</v>
      </c>
    </row>
    <row r="22688" spans="1:5">
      <c r="A22688" t="s">
        <v>57</v>
      </c>
      <c r="B22688">
        <v>2018</v>
      </c>
      <c r="C22688">
        <v>46</v>
      </c>
      <c r="D22688">
        <v>119</v>
      </c>
      <c r="E22688">
        <v>77162</v>
      </c>
    </row>
    <row r="22689" spans="1:5">
      <c r="A22689" t="s">
        <v>58</v>
      </c>
      <c r="B22689">
        <v>2018</v>
      </c>
      <c r="C22689">
        <v>46</v>
      </c>
      <c r="D22689">
        <v>29</v>
      </c>
      <c r="E22689">
        <v>5948</v>
      </c>
    </row>
    <row r="22690" spans="1:5">
      <c r="A22690" t="s">
        <v>59</v>
      </c>
      <c r="B22690">
        <v>2018</v>
      </c>
      <c r="C22690">
        <v>46</v>
      </c>
      <c r="D22690">
        <v>47</v>
      </c>
      <c r="E22690">
        <v>14018</v>
      </c>
    </row>
    <row r="22691" spans="1:5">
      <c r="A22691" t="s">
        <v>60</v>
      </c>
      <c r="B22691">
        <v>2018</v>
      </c>
      <c r="C22691">
        <v>46</v>
      </c>
      <c r="D22691">
        <v>41</v>
      </c>
      <c r="E22691">
        <v>20427</v>
      </c>
    </row>
    <row r="22692" spans="1:5">
      <c r="A22692" t="s">
        <v>61</v>
      </c>
      <c r="B22692">
        <v>2018</v>
      </c>
      <c r="C22692">
        <v>46</v>
      </c>
      <c r="D22692">
        <v>20</v>
      </c>
      <c r="E22692">
        <v>4035</v>
      </c>
    </row>
    <row r="22693" spans="1:5">
      <c r="A22693" t="s">
        <v>65</v>
      </c>
      <c r="B22693">
        <v>2018</v>
      </c>
      <c r="C22693">
        <v>46</v>
      </c>
      <c r="D22693">
        <v>0</v>
      </c>
      <c r="E22693">
        <v>0</v>
      </c>
    </row>
    <row r="22694" spans="1:5">
      <c r="A22694" t="s">
        <v>64</v>
      </c>
      <c r="B22694">
        <v>2018</v>
      </c>
      <c r="C22694">
        <v>46</v>
      </c>
      <c r="D22694">
        <v>5</v>
      </c>
      <c r="E22694">
        <v>2084</v>
      </c>
    </row>
    <row r="22695" spans="1:5">
      <c r="A22695" t="s">
        <v>63</v>
      </c>
      <c r="B22695">
        <v>2018</v>
      </c>
      <c r="C22695">
        <v>46</v>
      </c>
      <c r="D22695">
        <v>3</v>
      </c>
      <c r="E22695">
        <v>759</v>
      </c>
    </row>
    <row r="22696" spans="1:5">
      <c r="A22696" t="s">
        <v>62</v>
      </c>
      <c r="B22696">
        <v>2018</v>
      </c>
      <c r="C22696">
        <v>46</v>
      </c>
      <c r="D22696">
        <v>79</v>
      </c>
      <c r="E22696">
        <v>95134</v>
      </c>
    </row>
    <row r="22697" spans="1:5">
      <c r="A22697" t="s">
        <v>6</v>
      </c>
      <c r="B22697">
        <v>2018</v>
      </c>
      <c r="C22697">
        <v>47</v>
      </c>
      <c r="D22697">
        <v>82</v>
      </c>
      <c r="E22697">
        <v>35456</v>
      </c>
    </row>
    <row r="22698" spans="1:5">
      <c r="A22698" t="s">
        <v>12</v>
      </c>
      <c r="B22698">
        <v>2018</v>
      </c>
      <c r="C22698">
        <v>47</v>
      </c>
      <c r="D22698">
        <v>17</v>
      </c>
      <c r="E22698">
        <v>4604</v>
      </c>
    </row>
    <row r="22699" spans="1:5">
      <c r="A22699" t="s">
        <v>13</v>
      </c>
      <c r="B22699">
        <v>2018</v>
      </c>
      <c r="C22699">
        <v>47</v>
      </c>
      <c r="D22699">
        <v>47</v>
      </c>
      <c r="E22699">
        <v>16003</v>
      </c>
    </row>
    <row r="22700" spans="1:5">
      <c r="A22700" t="s">
        <v>14</v>
      </c>
      <c r="B22700">
        <v>2018</v>
      </c>
      <c r="C22700">
        <v>47</v>
      </c>
      <c r="D22700">
        <v>13</v>
      </c>
      <c r="E22700">
        <v>2784</v>
      </c>
    </row>
    <row r="22701" spans="1:5">
      <c r="A22701" t="s">
        <v>15</v>
      </c>
      <c r="B22701">
        <v>2018</v>
      </c>
      <c r="C22701">
        <v>47</v>
      </c>
      <c r="D22701">
        <v>114</v>
      </c>
      <c r="E22701">
        <v>33704</v>
      </c>
    </row>
    <row r="22702" spans="1:5">
      <c r="A22702" t="s">
        <v>16</v>
      </c>
      <c r="B22702">
        <v>2018</v>
      </c>
      <c r="C22702">
        <v>47</v>
      </c>
      <c r="D22702">
        <v>73</v>
      </c>
      <c r="E22702">
        <v>34973</v>
      </c>
    </row>
    <row r="22703" spans="1:5">
      <c r="A22703" t="s">
        <v>17</v>
      </c>
      <c r="B22703">
        <v>2018</v>
      </c>
      <c r="C22703">
        <v>47</v>
      </c>
      <c r="D22703">
        <v>22</v>
      </c>
      <c r="E22703">
        <v>4042</v>
      </c>
    </row>
    <row r="22704" spans="1:5">
      <c r="A22704" t="s">
        <v>18</v>
      </c>
      <c r="B22704">
        <v>2018</v>
      </c>
      <c r="C22704">
        <v>47</v>
      </c>
      <c r="D22704">
        <v>10</v>
      </c>
      <c r="E22704">
        <v>1562</v>
      </c>
    </row>
    <row r="22705" spans="1:5">
      <c r="A22705" t="s">
        <v>19</v>
      </c>
      <c r="B22705">
        <v>2018</v>
      </c>
      <c r="C22705">
        <v>47</v>
      </c>
      <c r="D22705">
        <v>6</v>
      </c>
      <c r="E22705">
        <v>11089</v>
      </c>
    </row>
    <row r="22706" spans="1:5">
      <c r="A22706" t="s">
        <v>20</v>
      </c>
      <c r="B22706">
        <v>2018</v>
      </c>
      <c r="C22706">
        <v>47</v>
      </c>
      <c r="D22706">
        <v>0</v>
      </c>
      <c r="E22706">
        <v>0</v>
      </c>
    </row>
    <row r="22707" spans="1:5">
      <c r="A22707" t="s">
        <v>21</v>
      </c>
      <c r="B22707">
        <v>2018</v>
      </c>
      <c r="C22707">
        <v>47</v>
      </c>
      <c r="D22707">
        <v>98</v>
      </c>
      <c r="E22707">
        <v>71842</v>
      </c>
    </row>
    <row r="22708" spans="1:5">
      <c r="A22708" t="s">
        <v>22</v>
      </c>
      <c r="B22708">
        <v>2018</v>
      </c>
      <c r="C22708">
        <v>47</v>
      </c>
      <c r="D22708">
        <v>16</v>
      </c>
      <c r="E22708">
        <v>1272</v>
      </c>
    </row>
    <row r="22709" spans="1:5">
      <c r="A22709" t="s">
        <v>23</v>
      </c>
      <c r="B22709">
        <v>2018</v>
      </c>
      <c r="C22709">
        <v>47</v>
      </c>
      <c r="D22709">
        <v>8</v>
      </c>
      <c r="E22709">
        <v>1087</v>
      </c>
    </row>
    <row r="22710" spans="1:5">
      <c r="A22710" t="s">
        <v>24</v>
      </c>
      <c r="B22710">
        <v>2018</v>
      </c>
      <c r="C22710">
        <v>47</v>
      </c>
      <c r="D22710">
        <v>105</v>
      </c>
      <c r="E22710">
        <v>40380</v>
      </c>
    </row>
    <row r="22711" spans="1:5">
      <c r="A22711" t="s">
        <v>25</v>
      </c>
      <c r="B22711">
        <v>2018</v>
      </c>
      <c r="C22711">
        <v>47</v>
      </c>
      <c r="D22711">
        <v>22</v>
      </c>
      <c r="E22711">
        <v>2887</v>
      </c>
    </row>
    <row r="22712" spans="1:5">
      <c r="A22712" t="s">
        <v>26</v>
      </c>
      <c r="B22712">
        <v>2018</v>
      </c>
      <c r="C22712">
        <v>47</v>
      </c>
      <c r="D22712">
        <v>22</v>
      </c>
      <c r="E22712">
        <v>4595</v>
      </c>
    </row>
    <row r="22713" spans="1:5">
      <c r="A22713" t="s">
        <v>27</v>
      </c>
      <c r="B22713">
        <v>2018</v>
      </c>
      <c r="C22713">
        <v>47</v>
      </c>
      <c r="D22713">
        <v>38</v>
      </c>
      <c r="E22713">
        <v>12933</v>
      </c>
    </row>
    <row r="22714" spans="1:5">
      <c r="A22714" t="s">
        <v>28</v>
      </c>
      <c r="B22714">
        <v>2018</v>
      </c>
      <c r="C22714">
        <v>47</v>
      </c>
      <c r="D22714">
        <v>44</v>
      </c>
      <c r="E22714">
        <v>12445</v>
      </c>
    </row>
    <row r="22715" spans="1:5">
      <c r="A22715" t="s">
        <v>29</v>
      </c>
      <c r="B22715">
        <v>2018</v>
      </c>
      <c r="C22715">
        <v>47</v>
      </c>
      <c r="D22715">
        <v>98</v>
      </c>
      <c r="E22715">
        <v>48321</v>
      </c>
    </row>
    <row r="22716" spans="1:5">
      <c r="A22716" t="s">
        <v>30</v>
      </c>
      <c r="B22716">
        <v>2018</v>
      </c>
      <c r="C22716">
        <v>47</v>
      </c>
      <c r="D22716">
        <v>55</v>
      </c>
      <c r="E22716">
        <v>12325</v>
      </c>
    </row>
    <row r="22717" spans="1:5">
      <c r="A22717" t="s">
        <v>31</v>
      </c>
      <c r="B22717">
        <v>2018</v>
      </c>
      <c r="C22717">
        <v>47</v>
      </c>
      <c r="D22717">
        <v>24</v>
      </c>
      <c r="E22717">
        <v>4627</v>
      </c>
    </row>
    <row r="22718" spans="1:5">
      <c r="A22718" t="s">
        <v>32</v>
      </c>
      <c r="B22718">
        <v>2018</v>
      </c>
      <c r="C22718">
        <v>47</v>
      </c>
      <c r="D22718">
        <v>56</v>
      </c>
      <c r="E22718">
        <v>39499</v>
      </c>
    </row>
    <row r="22719" spans="1:5">
      <c r="A22719" t="s">
        <v>33</v>
      </c>
      <c r="B22719">
        <v>2018</v>
      </c>
      <c r="C22719">
        <v>47</v>
      </c>
      <c r="D22719">
        <v>47</v>
      </c>
      <c r="E22719">
        <v>11263</v>
      </c>
    </row>
    <row r="22720" spans="1:5">
      <c r="A22720" t="s">
        <v>34</v>
      </c>
      <c r="B22720">
        <v>2018</v>
      </c>
      <c r="C22720">
        <v>47</v>
      </c>
      <c r="D22720">
        <v>20</v>
      </c>
      <c r="E22720">
        <v>4987</v>
      </c>
    </row>
    <row r="22721" spans="1:5">
      <c r="A22721" t="s">
        <v>35</v>
      </c>
      <c r="B22721">
        <v>2018</v>
      </c>
      <c r="C22721">
        <v>47</v>
      </c>
      <c r="D22721">
        <v>48</v>
      </c>
      <c r="E22721">
        <v>15633</v>
      </c>
    </row>
    <row r="22722" spans="1:5">
      <c r="A22722" t="s">
        <v>36</v>
      </c>
      <c r="B22722">
        <v>2018</v>
      </c>
      <c r="C22722">
        <v>47</v>
      </c>
      <c r="D22722">
        <v>17</v>
      </c>
      <c r="E22722">
        <v>1936</v>
      </c>
    </row>
    <row r="22723" spans="1:5">
      <c r="A22723" t="s">
        <v>37</v>
      </c>
      <c r="B22723">
        <v>2018</v>
      </c>
      <c r="C22723">
        <v>47</v>
      </c>
      <c r="D22723">
        <v>35</v>
      </c>
      <c r="E22723">
        <v>7295</v>
      </c>
    </row>
    <row r="22724" spans="1:5">
      <c r="A22724" t="s">
        <v>38</v>
      </c>
      <c r="B22724">
        <v>2018</v>
      </c>
      <c r="C22724">
        <v>47</v>
      </c>
      <c r="D22724">
        <v>47</v>
      </c>
      <c r="E22724">
        <v>6339</v>
      </c>
    </row>
    <row r="22725" spans="1:5">
      <c r="A22725" t="s">
        <v>39</v>
      </c>
      <c r="B22725">
        <v>2018</v>
      </c>
      <c r="C22725">
        <v>47</v>
      </c>
      <c r="D22725">
        <v>33</v>
      </c>
      <c r="E22725">
        <v>13121</v>
      </c>
    </row>
    <row r="22726" spans="1:5">
      <c r="A22726" t="s">
        <v>40</v>
      </c>
      <c r="B22726">
        <v>2018</v>
      </c>
      <c r="C22726">
        <v>47</v>
      </c>
      <c r="D22726">
        <v>14</v>
      </c>
      <c r="E22726">
        <v>1563</v>
      </c>
    </row>
    <row r="22727" spans="1:5">
      <c r="A22727" t="s">
        <v>41</v>
      </c>
      <c r="B22727">
        <v>2018</v>
      </c>
      <c r="C22727">
        <v>47</v>
      </c>
      <c r="D22727">
        <v>45</v>
      </c>
      <c r="E22727">
        <v>28805</v>
      </c>
    </row>
    <row r="22728" spans="1:5">
      <c r="A22728" t="s">
        <v>42</v>
      </c>
      <c r="B22728">
        <v>2018</v>
      </c>
      <c r="C22728">
        <v>47</v>
      </c>
      <c r="D22728">
        <v>46</v>
      </c>
      <c r="E22728">
        <v>18315</v>
      </c>
    </row>
    <row r="22729" spans="1:5">
      <c r="A22729" t="s">
        <v>43</v>
      </c>
      <c r="B22729">
        <v>2018</v>
      </c>
      <c r="C22729">
        <v>47</v>
      </c>
      <c r="D22729">
        <v>136</v>
      </c>
      <c r="E22729">
        <v>55367</v>
      </c>
    </row>
    <row r="22730" spans="1:5">
      <c r="A22730" t="s">
        <v>44</v>
      </c>
      <c r="B22730">
        <v>2018</v>
      </c>
      <c r="C22730">
        <v>47</v>
      </c>
      <c r="D22730">
        <v>159</v>
      </c>
      <c r="E22730">
        <v>75983</v>
      </c>
    </row>
    <row r="22731" spans="1:5">
      <c r="A22731" t="s">
        <v>45</v>
      </c>
      <c r="B22731">
        <v>2018</v>
      </c>
      <c r="C22731">
        <v>47</v>
      </c>
      <c r="D22731">
        <v>13</v>
      </c>
      <c r="E22731">
        <v>3250</v>
      </c>
    </row>
    <row r="22732" spans="1:5">
      <c r="A22732" t="s">
        <v>46</v>
      </c>
      <c r="B22732">
        <v>2018</v>
      </c>
      <c r="C22732">
        <v>47</v>
      </c>
      <c r="D22732">
        <v>47</v>
      </c>
      <c r="E22732">
        <v>12009</v>
      </c>
    </row>
    <row r="22733" spans="1:5">
      <c r="A22733" t="s">
        <v>47</v>
      </c>
      <c r="B22733">
        <v>2018</v>
      </c>
      <c r="C22733">
        <v>47</v>
      </c>
      <c r="D22733">
        <v>21</v>
      </c>
      <c r="E22733">
        <v>5495</v>
      </c>
    </row>
    <row r="22734" spans="1:5">
      <c r="A22734" t="s">
        <v>48</v>
      </c>
      <c r="B22734">
        <v>2018</v>
      </c>
      <c r="C22734">
        <v>47</v>
      </c>
      <c r="D22734">
        <v>77</v>
      </c>
      <c r="E22734">
        <v>32953</v>
      </c>
    </row>
    <row r="22735" spans="1:5">
      <c r="A22735" t="s">
        <v>49</v>
      </c>
      <c r="B22735">
        <v>2018</v>
      </c>
      <c r="C22735">
        <v>47</v>
      </c>
      <c r="D22735">
        <v>139</v>
      </c>
      <c r="E22735">
        <v>41348</v>
      </c>
    </row>
    <row r="22736" spans="1:5">
      <c r="A22736" t="s">
        <v>50</v>
      </c>
      <c r="B22736">
        <v>2018</v>
      </c>
      <c r="C22736">
        <v>47</v>
      </c>
      <c r="D22736">
        <v>23</v>
      </c>
      <c r="E22736">
        <v>4199</v>
      </c>
    </row>
    <row r="22737" spans="1:5">
      <c r="A22737" t="s">
        <v>51</v>
      </c>
      <c r="B22737">
        <v>2018</v>
      </c>
      <c r="C22737">
        <v>47</v>
      </c>
      <c r="D22737">
        <v>27</v>
      </c>
      <c r="E22737">
        <v>14442</v>
      </c>
    </row>
    <row r="22738" spans="1:5">
      <c r="A22738" t="s">
        <v>52</v>
      </c>
      <c r="B22738">
        <v>2018</v>
      </c>
      <c r="C22738">
        <v>47</v>
      </c>
      <c r="D22738">
        <v>32</v>
      </c>
      <c r="E22738">
        <v>13663</v>
      </c>
    </row>
    <row r="22739" spans="1:5">
      <c r="A22739" t="s">
        <v>53</v>
      </c>
      <c r="B22739">
        <v>2018</v>
      </c>
      <c r="C22739">
        <v>47</v>
      </c>
      <c r="D22739">
        <v>52</v>
      </c>
      <c r="E22739">
        <v>4908</v>
      </c>
    </row>
    <row r="22740" spans="1:5">
      <c r="A22740" t="s">
        <v>54</v>
      </c>
      <c r="B22740">
        <v>2018</v>
      </c>
      <c r="C22740">
        <v>47</v>
      </c>
      <c r="D22740">
        <v>111</v>
      </c>
      <c r="E22740">
        <v>21960</v>
      </c>
    </row>
    <row r="22741" spans="1:5">
      <c r="A22741" t="s">
        <v>55</v>
      </c>
      <c r="B22741">
        <v>2018</v>
      </c>
      <c r="C22741">
        <v>47</v>
      </c>
      <c r="D22741">
        <v>54</v>
      </c>
      <c r="E22741">
        <v>17151</v>
      </c>
    </row>
    <row r="22742" spans="1:5">
      <c r="A22742" t="s">
        <v>56</v>
      </c>
      <c r="B22742">
        <v>2018</v>
      </c>
      <c r="C22742">
        <v>47</v>
      </c>
      <c r="D22742">
        <v>14</v>
      </c>
      <c r="E22742">
        <v>3669</v>
      </c>
    </row>
    <row r="22743" spans="1:5">
      <c r="A22743" t="s">
        <v>57</v>
      </c>
      <c r="B22743">
        <v>2018</v>
      </c>
      <c r="C22743">
        <v>47</v>
      </c>
      <c r="D22743">
        <v>118</v>
      </c>
      <c r="E22743">
        <v>76595</v>
      </c>
    </row>
    <row r="22744" spans="1:5">
      <c r="A22744" t="s">
        <v>58</v>
      </c>
      <c r="B22744">
        <v>2018</v>
      </c>
      <c r="C22744">
        <v>47</v>
      </c>
      <c r="D22744">
        <v>28</v>
      </c>
      <c r="E22744">
        <v>4027</v>
      </c>
    </row>
    <row r="22745" spans="1:5">
      <c r="A22745" t="s">
        <v>59</v>
      </c>
      <c r="B22745">
        <v>2018</v>
      </c>
      <c r="C22745">
        <v>47</v>
      </c>
      <c r="D22745">
        <v>44</v>
      </c>
      <c r="E22745">
        <v>8305</v>
      </c>
    </row>
    <row r="22746" spans="1:5">
      <c r="A22746" t="s">
        <v>60</v>
      </c>
      <c r="B22746">
        <v>2018</v>
      </c>
      <c r="C22746">
        <v>47</v>
      </c>
      <c r="D22746">
        <v>40</v>
      </c>
      <c r="E22746">
        <v>17968</v>
      </c>
    </row>
    <row r="22747" spans="1:5">
      <c r="A22747" t="s">
        <v>61</v>
      </c>
      <c r="B22747">
        <v>2018</v>
      </c>
      <c r="C22747">
        <v>47</v>
      </c>
      <c r="D22747">
        <v>19</v>
      </c>
      <c r="E22747">
        <v>2732</v>
      </c>
    </row>
    <row r="22748" spans="1:5">
      <c r="A22748" t="s">
        <v>65</v>
      </c>
      <c r="B22748">
        <v>2018</v>
      </c>
      <c r="C22748">
        <v>47</v>
      </c>
      <c r="D22748">
        <v>0</v>
      </c>
      <c r="E22748">
        <v>0</v>
      </c>
    </row>
    <row r="22749" spans="1:5">
      <c r="A22749" t="s">
        <v>64</v>
      </c>
      <c r="B22749">
        <v>2018</v>
      </c>
      <c r="C22749">
        <v>47</v>
      </c>
      <c r="D22749">
        <v>5</v>
      </c>
      <c r="E22749">
        <v>2036</v>
      </c>
    </row>
    <row r="22750" spans="1:5">
      <c r="A22750" t="s">
        <v>63</v>
      </c>
      <c r="B22750">
        <v>2018</v>
      </c>
      <c r="C22750">
        <v>47</v>
      </c>
      <c r="D22750">
        <v>3</v>
      </c>
      <c r="E22750">
        <v>767</v>
      </c>
    </row>
    <row r="22751" spans="1:5">
      <c r="A22751" t="s">
        <v>62</v>
      </c>
      <c r="B22751">
        <v>2018</v>
      </c>
      <c r="C22751">
        <v>47</v>
      </c>
      <c r="D22751">
        <v>77</v>
      </c>
      <c r="E22751">
        <v>89155</v>
      </c>
    </row>
    <row r="22752" spans="1:5">
      <c r="A22752" t="s">
        <v>6</v>
      </c>
      <c r="B22752">
        <v>2018</v>
      </c>
      <c r="C22752">
        <v>48</v>
      </c>
      <c r="D22752">
        <v>83</v>
      </c>
      <c r="E22752">
        <v>41155</v>
      </c>
    </row>
    <row r="22753" spans="1:5">
      <c r="A22753" t="s">
        <v>12</v>
      </c>
      <c r="B22753">
        <v>2018</v>
      </c>
      <c r="C22753">
        <v>48</v>
      </c>
      <c r="D22753">
        <v>18</v>
      </c>
      <c r="E22753">
        <v>5014</v>
      </c>
    </row>
    <row r="22754" spans="1:5">
      <c r="A22754" t="s">
        <v>13</v>
      </c>
      <c r="B22754">
        <v>2018</v>
      </c>
      <c r="C22754">
        <v>48</v>
      </c>
      <c r="D22754">
        <v>48</v>
      </c>
      <c r="E22754">
        <v>20354</v>
      </c>
    </row>
    <row r="22755" spans="1:5">
      <c r="A22755" t="s">
        <v>14</v>
      </c>
      <c r="B22755">
        <v>2018</v>
      </c>
      <c r="C22755">
        <v>48</v>
      </c>
      <c r="D22755">
        <v>15</v>
      </c>
      <c r="E22755">
        <v>4606</v>
      </c>
    </row>
    <row r="22756" spans="1:5">
      <c r="A22756" t="s">
        <v>15</v>
      </c>
      <c r="B22756">
        <v>2018</v>
      </c>
      <c r="C22756">
        <v>48</v>
      </c>
      <c r="D22756">
        <v>113</v>
      </c>
      <c r="E22756">
        <v>49146</v>
      </c>
    </row>
    <row r="22757" spans="1:5">
      <c r="A22757" t="s">
        <v>16</v>
      </c>
      <c r="B22757">
        <v>2018</v>
      </c>
      <c r="C22757">
        <v>48</v>
      </c>
      <c r="D22757">
        <v>75</v>
      </c>
      <c r="E22757">
        <v>42781</v>
      </c>
    </row>
    <row r="22758" spans="1:5">
      <c r="A22758" t="s">
        <v>17</v>
      </c>
      <c r="B22758">
        <v>2018</v>
      </c>
      <c r="C22758">
        <v>48</v>
      </c>
      <c r="D22758">
        <v>22</v>
      </c>
      <c r="E22758">
        <v>5983</v>
      </c>
    </row>
    <row r="22759" spans="1:5">
      <c r="A22759" t="s">
        <v>18</v>
      </c>
      <c r="B22759">
        <v>2018</v>
      </c>
      <c r="C22759">
        <v>48</v>
      </c>
      <c r="D22759">
        <v>10</v>
      </c>
      <c r="E22759">
        <v>2504</v>
      </c>
    </row>
    <row r="22760" spans="1:5">
      <c r="A22760" t="s">
        <v>19</v>
      </c>
      <c r="B22760">
        <v>2018</v>
      </c>
      <c r="C22760">
        <v>48</v>
      </c>
      <c r="D22760">
        <v>6</v>
      </c>
      <c r="E22760">
        <v>16072</v>
      </c>
    </row>
    <row r="22761" spans="1:5">
      <c r="A22761" t="s">
        <v>20</v>
      </c>
      <c r="B22761">
        <v>2018</v>
      </c>
      <c r="C22761">
        <v>48</v>
      </c>
      <c r="D22761">
        <v>0</v>
      </c>
      <c r="E22761">
        <v>0</v>
      </c>
    </row>
    <row r="22762" spans="1:5">
      <c r="A22762" t="s">
        <v>21</v>
      </c>
      <c r="B22762">
        <v>2018</v>
      </c>
      <c r="C22762">
        <v>48</v>
      </c>
      <c r="D22762">
        <v>99</v>
      </c>
      <c r="E22762">
        <v>81795</v>
      </c>
    </row>
    <row r="22763" spans="1:5">
      <c r="A22763" t="s">
        <v>22</v>
      </c>
      <c r="B22763">
        <v>2018</v>
      </c>
      <c r="C22763">
        <v>48</v>
      </c>
      <c r="D22763">
        <v>18</v>
      </c>
      <c r="E22763">
        <v>1768</v>
      </c>
    </row>
    <row r="22764" spans="1:5">
      <c r="A22764" t="s">
        <v>23</v>
      </c>
      <c r="B22764">
        <v>2018</v>
      </c>
      <c r="C22764">
        <v>48</v>
      </c>
      <c r="D22764">
        <v>6</v>
      </c>
      <c r="E22764">
        <v>1147</v>
      </c>
    </row>
    <row r="22765" spans="1:5">
      <c r="A22765" t="s">
        <v>24</v>
      </c>
      <c r="B22765">
        <v>2018</v>
      </c>
      <c r="C22765">
        <v>48</v>
      </c>
      <c r="D22765">
        <v>104</v>
      </c>
      <c r="E22765">
        <v>50693</v>
      </c>
    </row>
    <row r="22766" spans="1:5">
      <c r="A22766" t="s">
        <v>25</v>
      </c>
      <c r="B22766">
        <v>2018</v>
      </c>
      <c r="C22766">
        <v>48</v>
      </c>
      <c r="D22766">
        <v>24</v>
      </c>
      <c r="E22766">
        <v>5479</v>
      </c>
    </row>
    <row r="22767" spans="1:5">
      <c r="A22767" t="s">
        <v>26</v>
      </c>
      <c r="B22767">
        <v>2018</v>
      </c>
      <c r="C22767">
        <v>48</v>
      </c>
      <c r="D22767">
        <v>21</v>
      </c>
      <c r="E22767">
        <v>5853</v>
      </c>
    </row>
    <row r="22768" spans="1:5">
      <c r="A22768" t="s">
        <v>27</v>
      </c>
      <c r="B22768">
        <v>2018</v>
      </c>
      <c r="C22768">
        <v>48</v>
      </c>
      <c r="D22768">
        <v>36</v>
      </c>
      <c r="E22768">
        <v>14031</v>
      </c>
    </row>
    <row r="22769" spans="1:5">
      <c r="A22769" t="s">
        <v>28</v>
      </c>
      <c r="B22769">
        <v>2018</v>
      </c>
      <c r="C22769">
        <v>48</v>
      </c>
      <c r="D22769">
        <v>45</v>
      </c>
      <c r="E22769">
        <v>17437</v>
      </c>
    </row>
    <row r="22770" spans="1:5">
      <c r="A22770" t="s">
        <v>29</v>
      </c>
      <c r="B22770">
        <v>2018</v>
      </c>
      <c r="C22770">
        <v>48</v>
      </c>
      <c r="D22770">
        <v>98</v>
      </c>
      <c r="E22770">
        <v>53941</v>
      </c>
    </row>
    <row r="22771" spans="1:5">
      <c r="A22771" t="s">
        <v>30</v>
      </c>
      <c r="B22771">
        <v>2018</v>
      </c>
      <c r="C22771">
        <v>48</v>
      </c>
      <c r="D22771">
        <v>55</v>
      </c>
      <c r="E22771">
        <v>13042</v>
      </c>
    </row>
    <row r="22772" spans="1:5">
      <c r="A22772" t="s">
        <v>31</v>
      </c>
      <c r="B22772">
        <v>2018</v>
      </c>
      <c r="C22772">
        <v>48</v>
      </c>
      <c r="D22772">
        <v>24</v>
      </c>
      <c r="E22772">
        <v>7390</v>
      </c>
    </row>
    <row r="22773" spans="1:5">
      <c r="A22773" t="s">
        <v>32</v>
      </c>
      <c r="B22773">
        <v>2018</v>
      </c>
      <c r="C22773">
        <v>48</v>
      </c>
      <c r="D22773">
        <v>57</v>
      </c>
      <c r="E22773">
        <v>51476</v>
      </c>
    </row>
    <row r="22774" spans="1:5">
      <c r="A22774" t="s">
        <v>33</v>
      </c>
      <c r="B22774">
        <v>2018</v>
      </c>
      <c r="C22774">
        <v>48</v>
      </c>
      <c r="D22774">
        <v>85</v>
      </c>
      <c r="E22774">
        <v>26030</v>
      </c>
    </row>
    <row r="22775" spans="1:5">
      <c r="A22775" t="s">
        <v>34</v>
      </c>
      <c r="B22775">
        <v>2018</v>
      </c>
      <c r="C22775">
        <v>48</v>
      </c>
      <c r="D22775">
        <v>21</v>
      </c>
      <c r="E22775">
        <v>7155</v>
      </c>
    </row>
    <row r="22776" spans="1:5">
      <c r="A22776" t="s">
        <v>35</v>
      </c>
      <c r="B22776">
        <v>2018</v>
      </c>
      <c r="C22776">
        <v>48</v>
      </c>
      <c r="D22776">
        <v>48</v>
      </c>
      <c r="E22776">
        <v>18451</v>
      </c>
    </row>
    <row r="22777" spans="1:5">
      <c r="A22777" t="s">
        <v>36</v>
      </c>
      <c r="B22777">
        <v>2018</v>
      </c>
      <c r="C22777">
        <v>48</v>
      </c>
      <c r="D22777">
        <v>17</v>
      </c>
      <c r="E22777">
        <v>4067</v>
      </c>
    </row>
    <row r="22778" spans="1:5">
      <c r="A22778" t="s">
        <v>37</v>
      </c>
      <c r="B22778">
        <v>2018</v>
      </c>
      <c r="C22778">
        <v>48</v>
      </c>
      <c r="D22778">
        <v>35</v>
      </c>
      <c r="E22778">
        <v>7794</v>
      </c>
    </row>
    <row r="22779" spans="1:5">
      <c r="A22779" t="s">
        <v>38</v>
      </c>
      <c r="B22779">
        <v>2018</v>
      </c>
      <c r="C22779">
        <v>48</v>
      </c>
      <c r="D22779">
        <v>46</v>
      </c>
      <c r="E22779">
        <v>7254</v>
      </c>
    </row>
    <row r="22780" spans="1:5">
      <c r="A22780" t="s">
        <v>39</v>
      </c>
      <c r="B22780">
        <v>2018</v>
      </c>
      <c r="C22780">
        <v>48</v>
      </c>
      <c r="D22780">
        <v>33</v>
      </c>
      <c r="E22780">
        <v>16732</v>
      </c>
    </row>
    <row r="22781" spans="1:5">
      <c r="A22781" t="s">
        <v>40</v>
      </c>
      <c r="B22781">
        <v>2018</v>
      </c>
      <c r="C22781">
        <v>48</v>
      </c>
      <c r="D22781">
        <v>14</v>
      </c>
      <c r="E22781">
        <v>2746</v>
      </c>
    </row>
    <row r="22782" spans="1:5">
      <c r="A22782" t="s">
        <v>41</v>
      </c>
      <c r="B22782">
        <v>2018</v>
      </c>
      <c r="C22782">
        <v>48</v>
      </c>
      <c r="D22782">
        <v>44</v>
      </c>
      <c r="E22782">
        <v>33204</v>
      </c>
    </row>
    <row r="22783" spans="1:5">
      <c r="A22783" t="s">
        <v>42</v>
      </c>
      <c r="B22783">
        <v>2018</v>
      </c>
      <c r="C22783">
        <v>48</v>
      </c>
      <c r="D22783">
        <v>47</v>
      </c>
      <c r="E22783">
        <v>21350</v>
      </c>
    </row>
    <row r="22784" spans="1:5">
      <c r="A22784" t="s">
        <v>43</v>
      </c>
      <c r="B22784">
        <v>2018</v>
      </c>
      <c r="C22784">
        <v>48</v>
      </c>
      <c r="D22784">
        <v>136</v>
      </c>
      <c r="E22784">
        <v>62823</v>
      </c>
    </row>
    <row r="22785" spans="1:5">
      <c r="A22785" t="s">
        <v>44</v>
      </c>
      <c r="B22785">
        <v>2018</v>
      </c>
      <c r="C22785">
        <v>48</v>
      </c>
      <c r="D22785">
        <v>159</v>
      </c>
      <c r="E22785">
        <v>102756</v>
      </c>
    </row>
    <row r="22786" spans="1:5">
      <c r="A22786" t="s">
        <v>45</v>
      </c>
      <c r="B22786">
        <v>2018</v>
      </c>
      <c r="C22786">
        <v>48</v>
      </c>
      <c r="D22786">
        <v>13</v>
      </c>
      <c r="E22786">
        <v>3533</v>
      </c>
    </row>
    <row r="22787" spans="1:5">
      <c r="A22787" t="s">
        <v>46</v>
      </c>
      <c r="B22787">
        <v>2018</v>
      </c>
      <c r="C22787">
        <v>48</v>
      </c>
      <c r="D22787">
        <v>42</v>
      </c>
      <c r="E22787">
        <v>17743</v>
      </c>
    </row>
    <row r="22788" spans="1:5">
      <c r="A22788" t="s">
        <v>47</v>
      </c>
      <c r="B22788">
        <v>2018</v>
      </c>
      <c r="C22788">
        <v>48</v>
      </c>
      <c r="D22788">
        <v>21</v>
      </c>
      <c r="E22788">
        <v>7346</v>
      </c>
    </row>
    <row r="22789" spans="1:5">
      <c r="A22789" t="s">
        <v>48</v>
      </c>
      <c r="B22789">
        <v>2018</v>
      </c>
      <c r="C22789">
        <v>48</v>
      </c>
      <c r="D22789">
        <v>77</v>
      </c>
      <c r="E22789">
        <v>36142</v>
      </c>
    </row>
    <row r="22790" spans="1:5">
      <c r="A22790" t="s">
        <v>49</v>
      </c>
      <c r="B22790">
        <v>2018</v>
      </c>
      <c r="C22790">
        <v>48</v>
      </c>
      <c r="D22790">
        <v>140</v>
      </c>
      <c r="E22790">
        <v>75182</v>
      </c>
    </row>
    <row r="22791" spans="1:5">
      <c r="A22791" t="s">
        <v>50</v>
      </c>
      <c r="B22791">
        <v>2018</v>
      </c>
      <c r="C22791">
        <v>48</v>
      </c>
      <c r="D22791">
        <v>23</v>
      </c>
      <c r="E22791">
        <v>6220</v>
      </c>
    </row>
    <row r="22792" spans="1:5">
      <c r="A22792" t="s">
        <v>51</v>
      </c>
      <c r="B22792">
        <v>2018</v>
      </c>
      <c r="C22792">
        <v>48</v>
      </c>
      <c r="D22792">
        <v>26</v>
      </c>
      <c r="E22792">
        <v>16164</v>
      </c>
    </row>
    <row r="22793" spans="1:5">
      <c r="A22793" t="s">
        <v>52</v>
      </c>
      <c r="B22793">
        <v>2018</v>
      </c>
      <c r="C22793">
        <v>48</v>
      </c>
      <c r="D22793">
        <v>32</v>
      </c>
      <c r="E22793">
        <v>18856</v>
      </c>
    </row>
    <row r="22794" spans="1:5">
      <c r="A22794" t="s">
        <v>53</v>
      </c>
      <c r="B22794">
        <v>2018</v>
      </c>
      <c r="C22794">
        <v>48</v>
      </c>
      <c r="D22794">
        <v>52</v>
      </c>
      <c r="E22794">
        <v>8756</v>
      </c>
    </row>
    <row r="22795" spans="1:5">
      <c r="A22795" t="s">
        <v>54</v>
      </c>
      <c r="B22795">
        <v>2018</v>
      </c>
      <c r="C22795">
        <v>48</v>
      </c>
      <c r="D22795">
        <v>110</v>
      </c>
      <c r="E22795">
        <v>30758</v>
      </c>
    </row>
    <row r="22796" spans="1:5">
      <c r="A22796" t="s">
        <v>55</v>
      </c>
      <c r="B22796">
        <v>2018</v>
      </c>
      <c r="C22796">
        <v>48</v>
      </c>
      <c r="D22796">
        <v>54</v>
      </c>
      <c r="E22796">
        <v>19433</v>
      </c>
    </row>
    <row r="22797" spans="1:5">
      <c r="A22797" t="s">
        <v>56</v>
      </c>
      <c r="B22797">
        <v>2018</v>
      </c>
      <c r="C22797">
        <v>48</v>
      </c>
      <c r="D22797">
        <v>15</v>
      </c>
      <c r="E22797">
        <v>5024</v>
      </c>
    </row>
    <row r="22798" spans="1:5">
      <c r="A22798" t="s">
        <v>57</v>
      </c>
      <c r="B22798">
        <v>2018</v>
      </c>
      <c r="C22798">
        <v>48</v>
      </c>
      <c r="D22798">
        <v>119</v>
      </c>
      <c r="E22798">
        <v>83079</v>
      </c>
    </row>
    <row r="22799" spans="1:5">
      <c r="A22799" t="s">
        <v>58</v>
      </c>
      <c r="B22799">
        <v>2018</v>
      </c>
      <c r="C22799">
        <v>48</v>
      </c>
      <c r="D22799">
        <v>26</v>
      </c>
      <c r="E22799">
        <v>6009</v>
      </c>
    </row>
    <row r="22800" spans="1:5">
      <c r="A22800" t="s">
        <v>59</v>
      </c>
      <c r="B22800">
        <v>2018</v>
      </c>
      <c r="C22800">
        <v>48</v>
      </c>
      <c r="D22800">
        <v>49</v>
      </c>
      <c r="E22800">
        <v>14505</v>
      </c>
    </row>
    <row r="22801" spans="1:5">
      <c r="A22801" t="s">
        <v>60</v>
      </c>
      <c r="B22801">
        <v>2018</v>
      </c>
      <c r="C22801">
        <v>48</v>
      </c>
      <c r="D22801">
        <v>40</v>
      </c>
      <c r="E22801">
        <v>21110</v>
      </c>
    </row>
    <row r="22802" spans="1:5">
      <c r="A22802" t="s">
        <v>61</v>
      </c>
      <c r="B22802">
        <v>2018</v>
      </c>
      <c r="C22802">
        <v>48</v>
      </c>
      <c r="D22802">
        <v>19</v>
      </c>
      <c r="E22802">
        <v>3847</v>
      </c>
    </row>
    <row r="22803" spans="1:5">
      <c r="A22803" t="s">
        <v>65</v>
      </c>
      <c r="B22803">
        <v>2018</v>
      </c>
      <c r="C22803">
        <v>48</v>
      </c>
      <c r="D22803">
        <v>0</v>
      </c>
      <c r="E22803">
        <v>0</v>
      </c>
    </row>
    <row r="22804" spans="1:5">
      <c r="A22804" t="s">
        <v>64</v>
      </c>
      <c r="B22804">
        <v>2018</v>
      </c>
      <c r="C22804">
        <v>48</v>
      </c>
      <c r="D22804">
        <v>4</v>
      </c>
      <c r="E22804">
        <v>2059</v>
      </c>
    </row>
    <row r="22805" spans="1:5">
      <c r="A22805" t="s">
        <v>63</v>
      </c>
      <c r="B22805">
        <v>2018</v>
      </c>
      <c r="C22805">
        <v>48</v>
      </c>
      <c r="D22805">
        <v>5</v>
      </c>
      <c r="E22805">
        <v>1526</v>
      </c>
    </row>
    <row r="22806" spans="1:5">
      <c r="A22806" t="s">
        <v>62</v>
      </c>
      <c r="B22806">
        <v>2018</v>
      </c>
      <c r="C22806">
        <v>48</v>
      </c>
      <c r="D22806">
        <v>78</v>
      </c>
      <c r="E22806">
        <v>102699</v>
      </c>
    </row>
    <row r="22807" spans="1:5">
      <c r="A22807" t="s">
        <v>6</v>
      </c>
      <c r="B22807">
        <v>2018</v>
      </c>
      <c r="C22807">
        <v>49</v>
      </c>
      <c r="D22807">
        <v>84</v>
      </c>
      <c r="E22807">
        <v>38716</v>
      </c>
    </row>
    <row r="22808" spans="1:5">
      <c r="A22808" t="s">
        <v>12</v>
      </c>
      <c r="B22808">
        <v>2018</v>
      </c>
      <c r="C22808">
        <v>49</v>
      </c>
      <c r="D22808">
        <v>18</v>
      </c>
      <c r="E22808">
        <v>4721</v>
      </c>
    </row>
    <row r="22809" spans="1:5">
      <c r="A22809" t="s">
        <v>13</v>
      </c>
      <c r="B22809">
        <v>2018</v>
      </c>
      <c r="C22809">
        <v>49</v>
      </c>
      <c r="D22809">
        <v>48</v>
      </c>
      <c r="E22809">
        <v>19690</v>
      </c>
    </row>
    <row r="22810" spans="1:5">
      <c r="A22810" t="s">
        <v>14</v>
      </c>
      <c r="B22810">
        <v>2018</v>
      </c>
      <c r="C22810">
        <v>49</v>
      </c>
      <c r="D22810">
        <v>16</v>
      </c>
      <c r="E22810">
        <v>4826</v>
      </c>
    </row>
    <row r="22811" spans="1:5">
      <c r="A22811" t="s">
        <v>15</v>
      </c>
      <c r="B22811">
        <v>2018</v>
      </c>
      <c r="C22811">
        <v>49</v>
      </c>
      <c r="D22811">
        <v>112</v>
      </c>
      <c r="E22811">
        <v>46433</v>
      </c>
    </row>
    <row r="22812" spans="1:5">
      <c r="A22812" t="s">
        <v>16</v>
      </c>
      <c r="B22812">
        <v>2018</v>
      </c>
      <c r="C22812">
        <v>49</v>
      </c>
      <c r="D22812">
        <v>73</v>
      </c>
      <c r="E22812">
        <v>41382</v>
      </c>
    </row>
    <row r="22813" spans="1:5">
      <c r="A22813" t="s">
        <v>17</v>
      </c>
      <c r="B22813">
        <v>2018</v>
      </c>
      <c r="C22813">
        <v>49</v>
      </c>
      <c r="D22813">
        <v>20</v>
      </c>
      <c r="E22813">
        <v>6547</v>
      </c>
    </row>
    <row r="22814" spans="1:5">
      <c r="A22814" t="s">
        <v>18</v>
      </c>
      <c r="B22814">
        <v>2018</v>
      </c>
      <c r="C22814">
        <v>49</v>
      </c>
      <c r="D22814">
        <v>10</v>
      </c>
      <c r="E22814">
        <v>2155</v>
      </c>
    </row>
    <row r="22815" spans="1:5">
      <c r="A22815" t="s">
        <v>19</v>
      </c>
      <c r="B22815">
        <v>2018</v>
      </c>
      <c r="C22815">
        <v>49</v>
      </c>
      <c r="D22815">
        <v>6</v>
      </c>
      <c r="E22815">
        <v>9753</v>
      </c>
    </row>
    <row r="22816" spans="1:5">
      <c r="A22816" t="s">
        <v>20</v>
      </c>
      <c r="B22816">
        <v>2018</v>
      </c>
      <c r="C22816">
        <v>49</v>
      </c>
      <c r="D22816">
        <v>0</v>
      </c>
      <c r="E22816">
        <v>0</v>
      </c>
    </row>
    <row r="22817" spans="1:5">
      <c r="A22817" t="s">
        <v>21</v>
      </c>
      <c r="B22817">
        <v>2018</v>
      </c>
      <c r="C22817">
        <v>49</v>
      </c>
      <c r="D22817">
        <v>98</v>
      </c>
      <c r="E22817">
        <v>78025</v>
      </c>
    </row>
    <row r="22818" spans="1:5">
      <c r="A22818" t="s">
        <v>22</v>
      </c>
      <c r="B22818">
        <v>2018</v>
      </c>
      <c r="C22818">
        <v>49</v>
      </c>
      <c r="D22818">
        <v>18</v>
      </c>
      <c r="E22818">
        <v>1626</v>
      </c>
    </row>
    <row r="22819" spans="1:5">
      <c r="A22819" t="s">
        <v>23</v>
      </c>
      <c r="B22819">
        <v>2018</v>
      </c>
      <c r="C22819">
        <v>49</v>
      </c>
      <c r="D22819">
        <v>6</v>
      </c>
      <c r="E22819">
        <v>1292</v>
      </c>
    </row>
    <row r="22820" spans="1:5">
      <c r="A22820" t="s">
        <v>24</v>
      </c>
      <c r="B22820">
        <v>2018</v>
      </c>
      <c r="C22820">
        <v>49</v>
      </c>
      <c r="D22820">
        <v>103</v>
      </c>
      <c r="E22820">
        <v>51096</v>
      </c>
    </row>
    <row r="22821" spans="1:5">
      <c r="A22821" t="s">
        <v>25</v>
      </c>
      <c r="B22821">
        <v>2018</v>
      </c>
      <c r="C22821">
        <v>49</v>
      </c>
      <c r="D22821">
        <v>25</v>
      </c>
      <c r="E22821">
        <v>5273</v>
      </c>
    </row>
    <row r="22822" spans="1:5">
      <c r="A22822" t="s">
        <v>26</v>
      </c>
      <c r="B22822">
        <v>2018</v>
      </c>
      <c r="C22822">
        <v>49</v>
      </c>
      <c r="D22822">
        <v>22</v>
      </c>
      <c r="E22822">
        <v>7188</v>
      </c>
    </row>
    <row r="22823" spans="1:5">
      <c r="A22823" t="s">
        <v>27</v>
      </c>
      <c r="B22823">
        <v>2018</v>
      </c>
      <c r="C22823">
        <v>49</v>
      </c>
      <c r="D22823">
        <v>36</v>
      </c>
      <c r="E22823">
        <v>14382</v>
      </c>
    </row>
    <row r="22824" spans="1:5">
      <c r="A22824" t="s">
        <v>28</v>
      </c>
      <c r="B22824">
        <v>2018</v>
      </c>
      <c r="C22824">
        <v>49</v>
      </c>
      <c r="D22824">
        <v>42</v>
      </c>
      <c r="E22824">
        <v>14604</v>
      </c>
    </row>
    <row r="22825" spans="1:5">
      <c r="A22825" t="s">
        <v>29</v>
      </c>
      <c r="B22825">
        <v>2018</v>
      </c>
      <c r="C22825">
        <v>49</v>
      </c>
      <c r="D22825">
        <v>97</v>
      </c>
      <c r="E22825">
        <v>50531</v>
      </c>
    </row>
    <row r="22826" spans="1:5">
      <c r="A22826" t="s">
        <v>30</v>
      </c>
      <c r="B22826">
        <v>2018</v>
      </c>
      <c r="C22826">
        <v>49</v>
      </c>
      <c r="D22826">
        <v>55</v>
      </c>
      <c r="E22826">
        <v>13238</v>
      </c>
    </row>
    <row r="22827" spans="1:5">
      <c r="A22827" t="s">
        <v>31</v>
      </c>
      <c r="B22827">
        <v>2018</v>
      </c>
      <c r="C22827">
        <v>49</v>
      </c>
      <c r="D22827">
        <v>25</v>
      </c>
      <c r="E22827">
        <v>7349</v>
      </c>
    </row>
    <row r="22828" spans="1:5">
      <c r="A22828" t="s">
        <v>32</v>
      </c>
      <c r="B22828">
        <v>2018</v>
      </c>
      <c r="C22828">
        <v>49</v>
      </c>
      <c r="D22828">
        <v>57</v>
      </c>
      <c r="E22828">
        <v>50580</v>
      </c>
    </row>
    <row r="22829" spans="1:5">
      <c r="A22829" t="s">
        <v>33</v>
      </c>
      <c r="B22829">
        <v>2018</v>
      </c>
      <c r="C22829">
        <v>49</v>
      </c>
      <c r="D22829">
        <v>86</v>
      </c>
      <c r="E22829">
        <v>25604</v>
      </c>
    </row>
    <row r="22830" spans="1:5">
      <c r="A22830" t="s">
        <v>34</v>
      </c>
      <c r="B22830">
        <v>2018</v>
      </c>
      <c r="C22830">
        <v>49</v>
      </c>
      <c r="D22830">
        <v>23</v>
      </c>
      <c r="E22830">
        <v>7795</v>
      </c>
    </row>
    <row r="22831" spans="1:5">
      <c r="A22831" t="s">
        <v>35</v>
      </c>
      <c r="B22831">
        <v>2018</v>
      </c>
      <c r="C22831">
        <v>49</v>
      </c>
      <c r="D22831">
        <v>48</v>
      </c>
      <c r="E22831">
        <v>16759</v>
      </c>
    </row>
    <row r="22832" spans="1:5">
      <c r="A22832" t="s">
        <v>36</v>
      </c>
      <c r="B22832">
        <v>2018</v>
      </c>
      <c r="C22832">
        <v>49</v>
      </c>
      <c r="D22832">
        <v>17</v>
      </c>
      <c r="E22832">
        <v>3862</v>
      </c>
    </row>
    <row r="22833" spans="1:5">
      <c r="A22833" t="s">
        <v>37</v>
      </c>
      <c r="B22833">
        <v>2018</v>
      </c>
      <c r="C22833">
        <v>49</v>
      </c>
      <c r="D22833">
        <v>34</v>
      </c>
      <c r="E22833">
        <v>8411</v>
      </c>
    </row>
    <row r="22834" spans="1:5">
      <c r="A22834" t="s">
        <v>38</v>
      </c>
      <c r="B22834">
        <v>2018</v>
      </c>
      <c r="C22834">
        <v>49</v>
      </c>
      <c r="D22834">
        <v>46</v>
      </c>
      <c r="E22834">
        <v>7710</v>
      </c>
    </row>
    <row r="22835" spans="1:5">
      <c r="A22835" t="s">
        <v>39</v>
      </c>
      <c r="B22835">
        <v>2018</v>
      </c>
      <c r="C22835">
        <v>49</v>
      </c>
      <c r="D22835">
        <v>31</v>
      </c>
      <c r="E22835">
        <v>15291</v>
      </c>
    </row>
    <row r="22836" spans="1:5">
      <c r="A22836" t="s">
        <v>40</v>
      </c>
      <c r="B22836">
        <v>2018</v>
      </c>
      <c r="C22836">
        <v>49</v>
      </c>
      <c r="D22836">
        <v>16</v>
      </c>
      <c r="E22836">
        <v>2911</v>
      </c>
    </row>
    <row r="22837" spans="1:5">
      <c r="A22837" t="s">
        <v>41</v>
      </c>
      <c r="B22837">
        <v>2018</v>
      </c>
      <c r="C22837">
        <v>49</v>
      </c>
      <c r="D22837">
        <v>43</v>
      </c>
      <c r="E22837">
        <v>32837</v>
      </c>
    </row>
    <row r="22838" spans="1:5">
      <c r="A22838" t="s">
        <v>42</v>
      </c>
      <c r="B22838">
        <v>2018</v>
      </c>
      <c r="C22838">
        <v>49</v>
      </c>
      <c r="D22838">
        <v>46</v>
      </c>
      <c r="E22838">
        <v>20183</v>
      </c>
    </row>
    <row r="22839" spans="1:5">
      <c r="A22839" t="s">
        <v>43</v>
      </c>
      <c r="B22839">
        <v>2018</v>
      </c>
      <c r="C22839">
        <v>49</v>
      </c>
      <c r="D22839">
        <v>134</v>
      </c>
      <c r="E22839">
        <v>60697</v>
      </c>
    </row>
    <row r="22840" spans="1:5">
      <c r="A22840" t="s">
        <v>44</v>
      </c>
      <c r="B22840">
        <v>2018</v>
      </c>
      <c r="C22840">
        <v>49</v>
      </c>
      <c r="D22840">
        <v>157</v>
      </c>
      <c r="E22840">
        <v>101346</v>
      </c>
    </row>
    <row r="22841" spans="1:5">
      <c r="A22841" t="s">
        <v>45</v>
      </c>
      <c r="B22841">
        <v>2018</v>
      </c>
      <c r="C22841">
        <v>49</v>
      </c>
      <c r="D22841">
        <v>12</v>
      </c>
      <c r="E22841">
        <v>3221</v>
      </c>
    </row>
    <row r="22842" spans="1:5">
      <c r="A22842" t="s">
        <v>46</v>
      </c>
      <c r="B22842">
        <v>2018</v>
      </c>
      <c r="C22842">
        <v>49</v>
      </c>
      <c r="D22842">
        <v>47</v>
      </c>
      <c r="E22842">
        <v>18838</v>
      </c>
    </row>
    <row r="22843" spans="1:5">
      <c r="A22843" t="s">
        <v>47</v>
      </c>
      <c r="B22843">
        <v>2018</v>
      </c>
      <c r="C22843">
        <v>49</v>
      </c>
      <c r="D22843">
        <v>21</v>
      </c>
      <c r="E22843">
        <v>6734</v>
      </c>
    </row>
    <row r="22844" spans="1:5">
      <c r="A22844" t="s">
        <v>48</v>
      </c>
      <c r="B22844">
        <v>2018</v>
      </c>
      <c r="C22844">
        <v>49</v>
      </c>
      <c r="D22844">
        <v>76</v>
      </c>
      <c r="E22844">
        <v>34144</v>
      </c>
    </row>
    <row r="22845" spans="1:5">
      <c r="A22845" t="s">
        <v>49</v>
      </c>
      <c r="B22845">
        <v>2018</v>
      </c>
      <c r="C22845">
        <v>49</v>
      </c>
      <c r="D22845">
        <v>138</v>
      </c>
      <c r="E22845">
        <v>53263</v>
      </c>
    </row>
    <row r="22846" spans="1:5">
      <c r="A22846" t="s">
        <v>50</v>
      </c>
      <c r="B22846">
        <v>2018</v>
      </c>
      <c r="C22846">
        <v>49</v>
      </c>
      <c r="D22846">
        <v>23</v>
      </c>
      <c r="E22846">
        <v>6022</v>
      </c>
    </row>
    <row r="22847" spans="1:5">
      <c r="A22847" t="s">
        <v>51</v>
      </c>
      <c r="B22847">
        <v>2018</v>
      </c>
      <c r="C22847">
        <v>49</v>
      </c>
      <c r="D22847">
        <v>25</v>
      </c>
      <c r="E22847">
        <v>15780</v>
      </c>
    </row>
    <row r="22848" spans="1:5">
      <c r="A22848" t="s">
        <v>52</v>
      </c>
      <c r="B22848">
        <v>2018</v>
      </c>
      <c r="C22848">
        <v>49</v>
      </c>
      <c r="D22848">
        <v>32</v>
      </c>
      <c r="E22848">
        <v>17554</v>
      </c>
    </row>
    <row r="22849" spans="1:5">
      <c r="A22849" t="s">
        <v>53</v>
      </c>
      <c r="B22849">
        <v>2018</v>
      </c>
      <c r="C22849">
        <v>49</v>
      </c>
      <c r="D22849">
        <v>52</v>
      </c>
      <c r="E22849">
        <v>7573</v>
      </c>
    </row>
    <row r="22850" spans="1:5">
      <c r="A22850" t="s">
        <v>54</v>
      </c>
      <c r="B22850">
        <v>2018</v>
      </c>
      <c r="C22850">
        <v>49</v>
      </c>
      <c r="D22850">
        <v>110</v>
      </c>
      <c r="E22850">
        <v>28454</v>
      </c>
    </row>
    <row r="22851" spans="1:5">
      <c r="A22851" t="s">
        <v>55</v>
      </c>
      <c r="B22851">
        <v>2018</v>
      </c>
      <c r="C22851">
        <v>49</v>
      </c>
      <c r="D22851">
        <v>54</v>
      </c>
      <c r="E22851">
        <v>19318</v>
      </c>
    </row>
    <row r="22852" spans="1:5">
      <c r="A22852" t="s">
        <v>56</v>
      </c>
      <c r="B22852">
        <v>2018</v>
      </c>
      <c r="C22852">
        <v>49</v>
      </c>
      <c r="D22852">
        <v>15</v>
      </c>
      <c r="E22852">
        <v>5033</v>
      </c>
    </row>
    <row r="22853" spans="1:5">
      <c r="A22853" t="s">
        <v>57</v>
      </c>
      <c r="B22853">
        <v>2018</v>
      </c>
      <c r="C22853">
        <v>49</v>
      </c>
      <c r="D22853">
        <v>118</v>
      </c>
      <c r="E22853">
        <v>79515</v>
      </c>
    </row>
    <row r="22854" spans="1:5">
      <c r="A22854" t="s">
        <v>58</v>
      </c>
      <c r="B22854">
        <v>2018</v>
      </c>
      <c r="C22854">
        <v>49</v>
      </c>
      <c r="D22854">
        <v>28</v>
      </c>
      <c r="E22854">
        <v>5422</v>
      </c>
    </row>
    <row r="22855" spans="1:5">
      <c r="A22855" t="s">
        <v>59</v>
      </c>
      <c r="B22855">
        <v>2018</v>
      </c>
      <c r="C22855">
        <v>49</v>
      </c>
      <c r="D22855">
        <v>49</v>
      </c>
      <c r="E22855">
        <v>15110</v>
      </c>
    </row>
    <row r="22856" spans="1:5">
      <c r="A22856" t="s">
        <v>60</v>
      </c>
      <c r="B22856">
        <v>2018</v>
      </c>
      <c r="C22856">
        <v>49</v>
      </c>
      <c r="D22856">
        <v>41</v>
      </c>
      <c r="E22856">
        <v>21156</v>
      </c>
    </row>
    <row r="22857" spans="1:5">
      <c r="A22857" t="s">
        <v>61</v>
      </c>
      <c r="B22857">
        <v>2018</v>
      </c>
      <c r="C22857">
        <v>49</v>
      </c>
      <c r="D22857">
        <v>19</v>
      </c>
      <c r="E22857">
        <v>3604</v>
      </c>
    </row>
    <row r="22858" spans="1:5">
      <c r="A22858" t="s">
        <v>65</v>
      </c>
      <c r="B22858">
        <v>2018</v>
      </c>
      <c r="C22858">
        <v>49</v>
      </c>
      <c r="D22858">
        <v>0</v>
      </c>
      <c r="E22858">
        <v>0</v>
      </c>
    </row>
    <row r="22859" spans="1:5">
      <c r="A22859" t="s">
        <v>64</v>
      </c>
      <c r="B22859">
        <v>2018</v>
      </c>
      <c r="C22859">
        <v>49</v>
      </c>
      <c r="D22859">
        <v>4</v>
      </c>
      <c r="E22859">
        <v>2060</v>
      </c>
    </row>
    <row r="22860" spans="1:5">
      <c r="A22860" t="s">
        <v>63</v>
      </c>
      <c r="B22860">
        <v>2018</v>
      </c>
      <c r="C22860">
        <v>49</v>
      </c>
      <c r="D22860">
        <v>4</v>
      </c>
      <c r="E22860">
        <v>1257</v>
      </c>
    </row>
    <row r="22861" spans="1:5">
      <c r="A22861" t="s">
        <v>62</v>
      </c>
      <c r="B22861">
        <v>2018</v>
      </c>
      <c r="C22861">
        <v>49</v>
      </c>
      <c r="D22861">
        <v>76</v>
      </c>
      <c r="E22861">
        <v>101281</v>
      </c>
    </row>
    <row r="22862" spans="1:5">
      <c r="A22862" t="s">
        <v>6</v>
      </c>
      <c r="B22862">
        <v>2018</v>
      </c>
      <c r="C22862">
        <v>50</v>
      </c>
      <c r="D22862">
        <v>84</v>
      </c>
      <c r="E22862">
        <v>38703</v>
      </c>
    </row>
    <row r="22863" spans="1:5">
      <c r="A22863" t="s">
        <v>12</v>
      </c>
      <c r="B22863">
        <v>2018</v>
      </c>
      <c r="C22863">
        <v>50</v>
      </c>
      <c r="D22863">
        <v>18</v>
      </c>
      <c r="E22863">
        <v>4853</v>
      </c>
    </row>
    <row r="22864" spans="1:5">
      <c r="A22864" t="s">
        <v>13</v>
      </c>
      <c r="B22864">
        <v>2018</v>
      </c>
      <c r="C22864">
        <v>50</v>
      </c>
      <c r="D22864">
        <v>47</v>
      </c>
      <c r="E22864">
        <v>18969</v>
      </c>
    </row>
    <row r="22865" spans="1:5">
      <c r="A22865" t="s">
        <v>14</v>
      </c>
      <c r="B22865">
        <v>2018</v>
      </c>
      <c r="C22865">
        <v>50</v>
      </c>
      <c r="D22865">
        <v>14</v>
      </c>
      <c r="E22865">
        <v>4424</v>
      </c>
    </row>
    <row r="22866" spans="1:5">
      <c r="A22866" t="s">
        <v>15</v>
      </c>
      <c r="B22866">
        <v>2018</v>
      </c>
      <c r="C22866">
        <v>50</v>
      </c>
      <c r="D22866">
        <v>114</v>
      </c>
      <c r="E22866">
        <v>45730</v>
      </c>
    </row>
    <row r="22867" spans="1:5">
      <c r="A22867" t="s">
        <v>16</v>
      </c>
      <c r="B22867">
        <v>2018</v>
      </c>
      <c r="C22867">
        <v>50</v>
      </c>
      <c r="D22867">
        <v>73</v>
      </c>
      <c r="E22867">
        <v>42434</v>
      </c>
    </row>
    <row r="22868" spans="1:5">
      <c r="A22868" t="s">
        <v>17</v>
      </c>
      <c r="B22868">
        <v>2018</v>
      </c>
      <c r="C22868">
        <v>50</v>
      </c>
      <c r="D22868">
        <v>23</v>
      </c>
      <c r="E22868">
        <v>5798</v>
      </c>
    </row>
    <row r="22869" spans="1:5">
      <c r="A22869" t="s">
        <v>18</v>
      </c>
      <c r="B22869">
        <v>2018</v>
      </c>
      <c r="C22869">
        <v>50</v>
      </c>
      <c r="D22869">
        <v>10</v>
      </c>
      <c r="E22869">
        <v>2287</v>
      </c>
    </row>
    <row r="22870" spans="1:5">
      <c r="A22870" t="s">
        <v>19</v>
      </c>
      <c r="B22870">
        <v>2018</v>
      </c>
      <c r="C22870">
        <v>50</v>
      </c>
      <c r="D22870">
        <v>5</v>
      </c>
      <c r="E22870">
        <v>14952</v>
      </c>
    </row>
    <row r="22871" spans="1:5">
      <c r="A22871" t="s">
        <v>20</v>
      </c>
      <c r="B22871">
        <v>2018</v>
      </c>
      <c r="C22871">
        <v>50</v>
      </c>
      <c r="D22871">
        <v>0</v>
      </c>
      <c r="E22871">
        <v>0</v>
      </c>
    </row>
    <row r="22872" spans="1:5">
      <c r="A22872" t="s">
        <v>21</v>
      </c>
      <c r="B22872">
        <v>2018</v>
      </c>
      <c r="C22872">
        <v>50</v>
      </c>
      <c r="D22872">
        <v>97</v>
      </c>
      <c r="E22872">
        <v>80219</v>
      </c>
    </row>
    <row r="22873" spans="1:5">
      <c r="A22873" t="s">
        <v>22</v>
      </c>
      <c r="B22873">
        <v>2018</v>
      </c>
      <c r="C22873">
        <v>50</v>
      </c>
      <c r="D22873">
        <v>18</v>
      </c>
      <c r="E22873">
        <v>1571</v>
      </c>
    </row>
    <row r="22874" spans="1:5">
      <c r="A22874" t="s">
        <v>23</v>
      </c>
      <c r="B22874">
        <v>2018</v>
      </c>
      <c r="C22874">
        <v>50</v>
      </c>
      <c r="D22874">
        <v>6</v>
      </c>
      <c r="E22874">
        <v>1534</v>
      </c>
    </row>
    <row r="22875" spans="1:5">
      <c r="A22875" t="s">
        <v>24</v>
      </c>
      <c r="B22875">
        <v>2018</v>
      </c>
      <c r="C22875">
        <v>50</v>
      </c>
      <c r="D22875">
        <v>105</v>
      </c>
      <c r="E22875">
        <v>50524</v>
      </c>
    </row>
    <row r="22876" spans="1:5">
      <c r="A22876" t="s">
        <v>25</v>
      </c>
      <c r="B22876">
        <v>2018</v>
      </c>
      <c r="C22876">
        <v>50</v>
      </c>
      <c r="D22876">
        <v>24</v>
      </c>
      <c r="E22876">
        <v>4775</v>
      </c>
    </row>
    <row r="22877" spans="1:5">
      <c r="A22877" t="s">
        <v>26</v>
      </c>
      <c r="B22877">
        <v>2018</v>
      </c>
      <c r="C22877">
        <v>50</v>
      </c>
      <c r="D22877">
        <v>22</v>
      </c>
      <c r="E22877">
        <v>6779</v>
      </c>
    </row>
    <row r="22878" spans="1:5">
      <c r="A22878" t="s">
        <v>27</v>
      </c>
      <c r="B22878">
        <v>2018</v>
      </c>
      <c r="C22878">
        <v>50</v>
      </c>
      <c r="D22878">
        <v>37</v>
      </c>
      <c r="E22878">
        <v>13362</v>
      </c>
    </row>
    <row r="22879" spans="1:5">
      <c r="A22879" t="s">
        <v>28</v>
      </c>
      <c r="B22879">
        <v>2018</v>
      </c>
      <c r="C22879">
        <v>50</v>
      </c>
      <c r="D22879">
        <v>44</v>
      </c>
      <c r="E22879">
        <v>16144</v>
      </c>
    </row>
    <row r="22880" spans="1:5">
      <c r="A22880" t="s">
        <v>29</v>
      </c>
      <c r="B22880">
        <v>2018</v>
      </c>
      <c r="C22880">
        <v>50</v>
      </c>
      <c r="D22880">
        <v>97</v>
      </c>
      <c r="E22880">
        <v>50015</v>
      </c>
    </row>
    <row r="22881" spans="1:5">
      <c r="A22881" t="s">
        <v>30</v>
      </c>
      <c r="B22881">
        <v>2018</v>
      </c>
      <c r="C22881">
        <v>50</v>
      </c>
      <c r="D22881">
        <v>55</v>
      </c>
      <c r="E22881">
        <v>14121</v>
      </c>
    </row>
    <row r="22882" spans="1:5">
      <c r="A22882" t="s">
        <v>31</v>
      </c>
      <c r="B22882">
        <v>2018</v>
      </c>
      <c r="C22882">
        <v>50</v>
      </c>
      <c r="D22882">
        <v>25</v>
      </c>
      <c r="E22882">
        <v>6980</v>
      </c>
    </row>
    <row r="22883" spans="1:5">
      <c r="A22883" t="s">
        <v>32</v>
      </c>
      <c r="B22883">
        <v>2018</v>
      </c>
      <c r="C22883">
        <v>50</v>
      </c>
      <c r="D22883">
        <v>59</v>
      </c>
      <c r="E22883">
        <v>51321</v>
      </c>
    </row>
    <row r="22884" spans="1:5">
      <c r="A22884" t="s">
        <v>33</v>
      </c>
      <c r="B22884">
        <v>2018</v>
      </c>
      <c r="C22884">
        <v>50</v>
      </c>
      <c r="D22884">
        <v>88</v>
      </c>
      <c r="E22884">
        <v>26050</v>
      </c>
    </row>
    <row r="22885" spans="1:5">
      <c r="A22885" t="s">
        <v>34</v>
      </c>
      <c r="B22885">
        <v>2018</v>
      </c>
      <c r="C22885">
        <v>50</v>
      </c>
      <c r="D22885">
        <v>24</v>
      </c>
      <c r="E22885">
        <v>7181</v>
      </c>
    </row>
    <row r="22886" spans="1:5">
      <c r="A22886" t="s">
        <v>35</v>
      </c>
      <c r="B22886">
        <v>2018</v>
      </c>
      <c r="C22886">
        <v>50</v>
      </c>
      <c r="D22886">
        <v>48</v>
      </c>
      <c r="E22886">
        <v>17052</v>
      </c>
    </row>
    <row r="22887" spans="1:5">
      <c r="A22887" t="s">
        <v>36</v>
      </c>
      <c r="B22887">
        <v>2018</v>
      </c>
      <c r="C22887">
        <v>50</v>
      </c>
      <c r="D22887">
        <v>17</v>
      </c>
      <c r="E22887">
        <v>3510</v>
      </c>
    </row>
    <row r="22888" spans="1:5">
      <c r="A22888" t="s">
        <v>37</v>
      </c>
      <c r="B22888">
        <v>2018</v>
      </c>
      <c r="C22888">
        <v>50</v>
      </c>
      <c r="D22888">
        <v>35</v>
      </c>
      <c r="E22888">
        <v>8848</v>
      </c>
    </row>
    <row r="22889" spans="1:5">
      <c r="A22889" t="s">
        <v>38</v>
      </c>
      <c r="B22889">
        <v>2018</v>
      </c>
      <c r="C22889">
        <v>50</v>
      </c>
      <c r="D22889">
        <v>47</v>
      </c>
      <c r="E22889">
        <v>8325</v>
      </c>
    </row>
    <row r="22890" spans="1:5">
      <c r="A22890" t="s">
        <v>39</v>
      </c>
      <c r="B22890">
        <v>2018</v>
      </c>
      <c r="C22890">
        <v>50</v>
      </c>
      <c r="D22890">
        <v>33</v>
      </c>
      <c r="E22890">
        <v>15533</v>
      </c>
    </row>
    <row r="22891" spans="1:5">
      <c r="A22891" t="s">
        <v>40</v>
      </c>
      <c r="B22891">
        <v>2018</v>
      </c>
      <c r="C22891">
        <v>50</v>
      </c>
      <c r="D22891">
        <v>14</v>
      </c>
      <c r="E22891">
        <v>2769</v>
      </c>
    </row>
    <row r="22892" spans="1:5">
      <c r="A22892" t="s">
        <v>41</v>
      </c>
      <c r="B22892">
        <v>2018</v>
      </c>
      <c r="C22892">
        <v>50</v>
      </c>
      <c r="D22892">
        <v>45</v>
      </c>
      <c r="E22892">
        <v>33328</v>
      </c>
    </row>
    <row r="22893" spans="1:5">
      <c r="A22893" t="s">
        <v>42</v>
      </c>
      <c r="B22893">
        <v>2018</v>
      </c>
      <c r="C22893">
        <v>50</v>
      </c>
      <c r="D22893">
        <v>46</v>
      </c>
      <c r="E22893">
        <v>21055</v>
      </c>
    </row>
    <row r="22894" spans="1:5">
      <c r="A22894" t="s">
        <v>43</v>
      </c>
      <c r="B22894">
        <v>2018</v>
      </c>
      <c r="C22894">
        <v>50</v>
      </c>
      <c r="D22894">
        <v>133</v>
      </c>
      <c r="E22894">
        <v>59887</v>
      </c>
    </row>
    <row r="22895" spans="1:5">
      <c r="A22895" t="s">
        <v>44</v>
      </c>
      <c r="B22895">
        <v>2018</v>
      </c>
      <c r="C22895">
        <v>50</v>
      </c>
      <c r="D22895">
        <v>155</v>
      </c>
      <c r="E22895">
        <v>90867</v>
      </c>
    </row>
    <row r="22896" spans="1:5">
      <c r="A22896" t="s">
        <v>45</v>
      </c>
      <c r="B22896">
        <v>2018</v>
      </c>
      <c r="C22896">
        <v>50</v>
      </c>
      <c r="D22896">
        <v>13</v>
      </c>
      <c r="E22896">
        <v>3765</v>
      </c>
    </row>
    <row r="22897" spans="1:5">
      <c r="A22897" t="s">
        <v>46</v>
      </c>
      <c r="B22897">
        <v>2018</v>
      </c>
      <c r="C22897">
        <v>50</v>
      </c>
      <c r="D22897">
        <v>43</v>
      </c>
      <c r="E22897">
        <v>17004</v>
      </c>
    </row>
    <row r="22898" spans="1:5">
      <c r="A22898" t="s">
        <v>47</v>
      </c>
      <c r="B22898">
        <v>2018</v>
      </c>
      <c r="C22898">
        <v>50</v>
      </c>
      <c r="D22898">
        <v>22</v>
      </c>
      <c r="E22898">
        <v>7930</v>
      </c>
    </row>
    <row r="22899" spans="1:5">
      <c r="A22899" t="s">
        <v>48</v>
      </c>
      <c r="B22899">
        <v>2018</v>
      </c>
      <c r="C22899">
        <v>50</v>
      </c>
      <c r="D22899">
        <v>76</v>
      </c>
      <c r="E22899">
        <v>34116</v>
      </c>
    </row>
    <row r="22900" spans="1:5">
      <c r="A22900" t="s">
        <v>49</v>
      </c>
      <c r="B22900">
        <v>2018</v>
      </c>
      <c r="C22900">
        <v>50</v>
      </c>
      <c r="D22900">
        <v>135</v>
      </c>
      <c r="E22900">
        <v>50612</v>
      </c>
    </row>
    <row r="22901" spans="1:5">
      <c r="A22901" t="s">
        <v>50</v>
      </c>
      <c r="B22901">
        <v>2018</v>
      </c>
      <c r="C22901">
        <v>50</v>
      </c>
      <c r="D22901">
        <v>23</v>
      </c>
      <c r="E22901">
        <v>6259</v>
      </c>
    </row>
    <row r="22902" spans="1:5">
      <c r="A22902" t="s">
        <v>51</v>
      </c>
      <c r="B22902">
        <v>2018</v>
      </c>
      <c r="C22902">
        <v>50</v>
      </c>
      <c r="D22902">
        <v>25</v>
      </c>
      <c r="E22902">
        <v>15512</v>
      </c>
    </row>
    <row r="22903" spans="1:5">
      <c r="A22903" t="s">
        <v>52</v>
      </c>
      <c r="B22903">
        <v>2018</v>
      </c>
      <c r="C22903">
        <v>50</v>
      </c>
      <c r="D22903">
        <v>31</v>
      </c>
      <c r="E22903">
        <v>14260</v>
      </c>
    </row>
    <row r="22904" spans="1:5">
      <c r="A22904" t="s">
        <v>53</v>
      </c>
      <c r="B22904">
        <v>2018</v>
      </c>
      <c r="C22904">
        <v>50</v>
      </c>
      <c r="D22904">
        <v>50</v>
      </c>
      <c r="E22904">
        <v>6626</v>
      </c>
    </row>
    <row r="22905" spans="1:5">
      <c r="A22905" t="s">
        <v>54</v>
      </c>
      <c r="B22905">
        <v>2018</v>
      </c>
      <c r="C22905">
        <v>50</v>
      </c>
      <c r="D22905">
        <v>110</v>
      </c>
      <c r="E22905">
        <v>27738</v>
      </c>
    </row>
    <row r="22906" spans="1:5">
      <c r="A22906" t="s">
        <v>55</v>
      </c>
      <c r="B22906">
        <v>2018</v>
      </c>
      <c r="C22906">
        <v>50</v>
      </c>
      <c r="D22906">
        <v>54</v>
      </c>
      <c r="E22906">
        <v>18021</v>
      </c>
    </row>
    <row r="22907" spans="1:5">
      <c r="A22907" t="s">
        <v>56</v>
      </c>
      <c r="B22907">
        <v>2018</v>
      </c>
      <c r="C22907">
        <v>50</v>
      </c>
      <c r="D22907">
        <v>14</v>
      </c>
      <c r="E22907">
        <v>4787</v>
      </c>
    </row>
    <row r="22908" spans="1:5">
      <c r="A22908" t="s">
        <v>57</v>
      </c>
      <c r="B22908">
        <v>2018</v>
      </c>
      <c r="C22908">
        <v>50</v>
      </c>
      <c r="D22908">
        <v>118</v>
      </c>
      <c r="E22908">
        <v>75712</v>
      </c>
    </row>
    <row r="22909" spans="1:5">
      <c r="A22909" t="s">
        <v>58</v>
      </c>
      <c r="B22909">
        <v>2018</v>
      </c>
      <c r="C22909">
        <v>50</v>
      </c>
      <c r="D22909">
        <v>29</v>
      </c>
      <c r="E22909">
        <v>5541</v>
      </c>
    </row>
    <row r="22910" spans="1:5">
      <c r="A22910" t="s">
        <v>59</v>
      </c>
      <c r="B22910">
        <v>2018</v>
      </c>
      <c r="C22910">
        <v>50</v>
      </c>
      <c r="D22910">
        <v>45</v>
      </c>
      <c r="E22910">
        <v>13090</v>
      </c>
    </row>
    <row r="22911" spans="1:5">
      <c r="A22911" t="s">
        <v>60</v>
      </c>
      <c r="B22911">
        <v>2018</v>
      </c>
      <c r="C22911">
        <v>50</v>
      </c>
      <c r="D22911">
        <v>41</v>
      </c>
      <c r="E22911">
        <v>20794</v>
      </c>
    </row>
    <row r="22912" spans="1:5">
      <c r="A22912" t="s">
        <v>61</v>
      </c>
      <c r="B22912">
        <v>2018</v>
      </c>
      <c r="C22912">
        <v>50</v>
      </c>
      <c r="D22912">
        <v>19</v>
      </c>
      <c r="E22912">
        <v>3616</v>
      </c>
    </row>
    <row r="22913" spans="1:5">
      <c r="A22913" t="s">
        <v>65</v>
      </c>
      <c r="B22913">
        <v>2018</v>
      </c>
      <c r="C22913">
        <v>50</v>
      </c>
      <c r="D22913">
        <v>0</v>
      </c>
      <c r="E22913">
        <v>0</v>
      </c>
    </row>
    <row r="22914" spans="1:5">
      <c r="A22914" t="s">
        <v>64</v>
      </c>
      <c r="B22914">
        <v>2018</v>
      </c>
      <c r="C22914">
        <v>50</v>
      </c>
      <c r="D22914">
        <v>5</v>
      </c>
      <c r="E22914">
        <v>2111</v>
      </c>
    </row>
    <row r="22915" spans="1:5">
      <c r="A22915" t="s">
        <v>63</v>
      </c>
      <c r="B22915">
        <v>2018</v>
      </c>
      <c r="C22915">
        <v>50</v>
      </c>
      <c r="D22915">
        <v>3</v>
      </c>
      <c r="E22915">
        <v>826</v>
      </c>
    </row>
    <row r="22916" spans="1:5">
      <c r="A22916" t="s">
        <v>62</v>
      </c>
      <c r="B22916">
        <v>2018</v>
      </c>
      <c r="C22916">
        <v>50</v>
      </c>
      <c r="D22916">
        <v>73</v>
      </c>
      <c r="E22916">
        <v>101570</v>
      </c>
    </row>
    <row r="22917" spans="1:5">
      <c r="A22917" t="s">
        <v>6</v>
      </c>
      <c r="B22917">
        <v>2018</v>
      </c>
      <c r="C22917">
        <v>51</v>
      </c>
      <c r="D22917">
        <v>83</v>
      </c>
      <c r="E22917">
        <v>38533</v>
      </c>
    </row>
    <row r="22918" spans="1:5">
      <c r="A22918" t="s">
        <v>12</v>
      </c>
      <c r="B22918">
        <v>2018</v>
      </c>
      <c r="C22918">
        <v>51</v>
      </c>
      <c r="D22918">
        <v>18</v>
      </c>
      <c r="E22918">
        <v>4842</v>
      </c>
    </row>
    <row r="22919" spans="1:5">
      <c r="A22919" t="s">
        <v>13</v>
      </c>
      <c r="B22919">
        <v>2018</v>
      </c>
      <c r="C22919">
        <v>51</v>
      </c>
      <c r="D22919">
        <v>46</v>
      </c>
      <c r="E22919">
        <v>16771</v>
      </c>
    </row>
    <row r="22920" spans="1:5">
      <c r="A22920" t="s">
        <v>14</v>
      </c>
      <c r="B22920">
        <v>2018</v>
      </c>
      <c r="C22920">
        <v>51</v>
      </c>
      <c r="D22920">
        <v>13</v>
      </c>
      <c r="E22920">
        <v>3691</v>
      </c>
    </row>
    <row r="22921" spans="1:5">
      <c r="A22921" t="s">
        <v>15</v>
      </c>
      <c r="B22921">
        <v>2018</v>
      </c>
      <c r="C22921">
        <v>51</v>
      </c>
      <c r="D22921">
        <v>106</v>
      </c>
      <c r="E22921">
        <v>39828</v>
      </c>
    </row>
    <row r="22922" spans="1:5">
      <c r="A22922" t="s">
        <v>16</v>
      </c>
      <c r="B22922">
        <v>2018</v>
      </c>
      <c r="C22922">
        <v>51</v>
      </c>
      <c r="D22922">
        <v>74</v>
      </c>
      <c r="E22922">
        <v>42968</v>
      </c>
    </row>
    <row r="22923" spans="1:5">
      <c r="A22923" t="s">
        <v>17</v>
      </c>
      <c r="B22923">
        <v>2018</v>
      </c>
      <c r="C22923">
        <v>51</v>
      </c>
      <c r="D22923">
        <v>22</v>
      </c>
      <c r="E22923">
        <v>4648</v>
      </c>
    </row>
    <row r="22924" spans="1:5">
      <c r="A22924" t="s">
        <v>18</v>
      </c>
      <c r="B22924">
        <v>2018</v>
      </c>
      <c r="C22924">
        <v>51</v>
      </c>
      <c r="D22924">
        <v>10</v>
      </c>
      <c r="E22924">
        <v>2487</v>
      </c>
    </row>
    <row r="22925" spans="1:5">
      <c r="A22925" t="s">
        <v>19</v>
      </c>
      <c r="B22925">
        <v>2018</v>
      </c>
      <c r="C22925">
        <v>51</v>
      </c>
      <c r="D22925">
        <v>6</v>
      </c>
      <c r="E22925">
        <v>15303</v>
      </c>
    </row>
    <row r="22926" spans="1:5">
      <c r="A22926" t="s">
        <v>20</v>
      </c>
      <c r="B22926">
        <v>2018</v>
      </c>
      <c r="C22926">
        <v>51</v>
      </c>
      <c r="D22926">
        <v>0</v>
      </c>
      <c r="E22926">
        <v>0</v>
      </c>
    </row>
    <row r="22927" spans="1:5">
      <c r="A22927" t="s">
        <v>21</v>
      </c>
      <c r="B22927">
        <v>2018</v>
      </c>
      <c r="C22927">
        <v>51</v>
      </c>
      <c r="D22927">
        <v>96</v>
      </c>
      <c r="E22927">
        <v>82375</v>
      </c>
    </row>
    <row r="22928" spans="1:5">
      <c r="A22928" t="s">
        <v>22</v>
      </c>
      <c r="B22928">
        <v>2018</v>
      </c>
      <c r="C22928">
        <v>51</v>
      </c>
      <c r="D22928">
        <v>18</v>
      </c>
      <c r="E22928">
        <v>1492</v>
      </c>
    </row>
    <row r="22929" spans="1:5">
      <c r="A22929" t="s">
        <v>23</v>
      </c>
      <c r="B22929">
        <v>2018</v>
      </c>
      <c r="C22929">
        <v>51</v>
      </c>
      <c r="D22929">
        <v>8</v>
      </c>
      <c r="E22929">
        <v>1565</v>
      </c>
    </row>
    <row r="22930" spans="1:5">
      <c r="A22930" t="s">
        <v>24</v>
      </c>
      <c r="B22930">
        <v>2018</v>
      </c>
      <c r="C22930">
        <v>51</v>
      </c>
      <c r="D22930">
        <v>100</v>
      </c>
      <c r="E22930">
        <v>47120</v>
      </c>
    </row>
    <row r="22931" spans="1:5">
      <c r="A22931" t="s">
        <v>25</v>
      </c>
      <c r="B22931">
        <v>2018</v>
      </c>
      <c r="C22931">
        <v>51</v>
      </c>
      <c r="D22931">
        <v>24</v>
      </c>
      <c r="E22931">
        <v>3351</v>
      </c>
    </row>
    <row r="22932" spans="1:5">
      <c r="A22932" t="s">
        <v>26</v>
      </c>
      <c r="B22932">
        <v>2018</v>
      </c>
      <c r="C22932">
        <v>51</v>
      </c>
      <c r="D22932">
        <v>20</v>
      </c>
      <c r="E22932">
        <v>5493</v>
      </c>
    </row>
    <row r="22933" spans="1:5">
      <c r="A22933" t="s">
        <v>27</v>
      </c>
      <c r="B22933">
        <v>2018</v>
      </c>
      <c r="C22933">
        <v>51</v>
      </c>
      <c r="D22933">
        <v>37</v>
      </c>
      <c r="E22933">
        <v>13348</v>
      </c>
    </row>
    <row r="22934" spans="1:5">
      <c r="A22934" t="s">
        <v>28</v>
      </c>
      <c r="B22934">
        <v>2018</v>
      </c>
      <c r="C22934">
        <v>51</v>
      </c>
      <c r="D22934">
        <v>41</v>
      </c>
      <c r="E22934">
        <v>13892</v>
      </c>
    </row>
    <row r="22935" spans="1:5">
      <c r="A22935" t="s">
        <v>29</v>
      </c>
      <c r="B22935">
        <v>2018</v>
      </c>
      <c r="C22935">
        <v>51</v>
      </c>
      <c r="D22935">
        <v>95</v>
      </c>
      <c r="E22935">
        <v>49801</v>
      </c>
    </row>
    <row r="22936" spans="1:5">
      <c r="A22936" t="s">
        <v>30</v>
      </c>
      <c r="B22936">
        <v>2018</v>
      </c>
      <c r="C22936">
        <v>51</v>
      </c>
      <c r="D22936">
        <v>54</v>
      </c>
      <c r="E22936">
        <v>13492</v>
      </c>
    </row>
    <row r="22937" spans="1:5">
      <c r="A22937" t="s">
        <v>31</v>
      </c>
      <c r="B22937">
        <v>2018</v>
      </c>
      <c r="C22937">
        <v>51</v>
      </c>
      <c r="D22937">
        <v>27</v>
      </c>
      <c r="E22937">
        <v>7607</v>
      </c>
    </row>
    <row r="22938" spans="1:5">
      <c r="A22938" t="s">
        <v>32</v>
      </c>
      <c r="B22938">
        <v>2018</v>
      </c>
      <c r="C22938">
        <v>51</v>
      </c>
      <c r="D22938">
        <v>56</v>
      </c>
      <c r="E22938">
        <v>48138</v>
      </c>
    </row>
    <row r="22939" spans="1:5">
      <c r="A22939" t="s">
        <v>33</v>
      </c>
      <c r="B22939">
        <v>2018</v>
      </c>
      <c r="C22939">
        <v>51</v>
      </c>
      <c r="D22939">
        <v>82</v>
      </c>
      <c r="E22939">
        <v>15898</v>
      </c>
    </row>
    <row r="22940" spans="1:5">
      <c r="A22940" t="s">
        <v>34</v>
      </c>
      <c r="B22940">
        <v>2018</v>
      </c>
      <c r="C22940">
        <v>51</v>
      </c>
      <c r="D22940">
        <v>22</v>
      </c>
      <c r="E22940">
        <v>6395</v>
      </c>
    </row>
    <row r="22941" spans="1:5">
      <c r="A22941" t="s">
        <v>35</v>
      </c>
      <c r="B22941">
        <v>2018</v>
      </c>
      <c r="C22941">
        <v>51</v>
      </c>
      <c r="D22941">
        <v>48</v>
      </c>
      <c r="E22941">
        <v>15046</v>
      </c>
    </row>
    <row r="22942" spans="1:5">
      <c r="A22942" t="s">
        <v>36</v>
      </c>
      <c r="B22942">
        <v>2018</v>
      </c>
      <c r="C22942">
        <v>51</v>
      </c>
      <c r="D22942">
        <v>17</v>
      </c>
      <c r="E22942">
        <v>2395</v>
      </c>
    </row>
    <row r="22943" spans="1:5">
      <c r="A22943" t="s">
        <v>37</v>
      </c>
      <c r="B22943">
        <v>2018</v>
      </c>
      <c r="C22943">
        <v>51</v>
      </c>
      <c r="D22943">
        <v>34</v>
      </c>
      <c r="E22943">
        <v>7992</v>
      </c>
    </row>
    <row r="22944" spans="1:5">
      <c r="A22944" t="s">
        <v>38</v>
      </c>
      <c r="B22944">
        <v>2018</v>
      </c>
      <c r="C22944">
        <v>51</v>
      </c>
      <c r="D22944">
        <v>47</v>
      </c>
      <c r="E22944">
        <v>9062</v>
      </c>
    </row>
    <row r="22945" spans="1:5">
      <c r="A22945" t="s">
        <v>39</v>
      </c>
      <c r="B22945">
        <v>2018</v>
      </c>
      <c r="C22945">
        <v>51</v>
      </c>
      <c r="D22945">
        <v>28</v>
      </c>
      <c r="E22945">
        <v>9421</v>
      </c>
    </row>
    <row r="22946" spans="1:5">
      <c r="A22946" t="s">
        <v>40</v>
      </c>
      <c r="B22946">
        <v>2018</v>
      </c>
      <c r="C22946">
        <v>51</v>
      </c>
      <c r="D22946">
        <v>16</v>
      </c>
      <c r="E22946">
        <v>3067</v>
      </c>
    </row>
    <row r="22947" spans="1:5">
      <c r="A22947" t="s">
        <v>41</v>
      </c>
      <c r="B22947">
        <v>2018</v>
      </c>
      <c r="C22947">
        <v>51</v>
      </c>
      <c r="D22947">
        <v>44</v>
      </c>
      <c r="E22947">
        <v>33690</v>
      </c>
    </row>
    <row r="22948" spans="1:5">
      <c r="A22948" t="s">
        <v>42</v>
      </c>
      <c r="B22948">
        <v>2018</v>
      </c>
      <c r="C22948">
        <v>51</v>
      </c>
      <c r="D22948">
        <v>47</v>
      </c>
      <c r="E22948">
        <v>21253</v>
      </c>
    </row>
    <row r="22949" spans="1:5">
      <c r="A22949" t="s">
        <v>43</v>
      </c>
      <c r="B22949">
        <v>2018</v>
      </c>
      <c r="C22949">
        <v>51</v>
      </c>
      <c r="D22949">
        <v>133</v>
      </c>
      <c r="E22949">
        <v>58864</v>
      </c>
    </row>
    <row r="22950" spans="1:5">
      <c r="A22950" t="s">
        <v>44</v>
      </c>
      <c r="B22950">
        <v>2018</v>
      </c>
      <c r="C22950">
        <v>51</v>
      </c>
      <c r="D22950">
        <v>152</v>
      </c>
      <c r="E22950">
        <v>96749</v>
      </c>
    </row>
    <row r="22951" spans="1:5">
      <c r="A22951" t="s">
        <v>45</v>
      </c>
      <c r="B22951">
        <v>2018</v>
      </c>
      <c r="C22951">
        <v>51</v>
      </c>
      <c r="D22951">
        <v>12</v>
      </c>
      <c r="E22951">
        <v>3731</v>
      </c>
    </row>
    <row r="22952" spans="1:5">
      <c r="A22952" t="s">
        <v>46</v>
      </c>
      <c r="B22952">
        <v>2018</v>
      </c>
      <c r="C22952">
        <v>51</v>
      </c>
      <c r="D22952">
        <v>42</v>
      </c>
      <c r="E22952">
        <v>15311</v>
      </c>
    </row>
    <row r="22953" spans="1:5">
      <c r="A22953" t="s">
        <v>47</v>
      </c>
      <c r="B22953">
        <v>2018</v>
      </c>
      <c r="C22953">
        <v>51</v>
      </c>
      <c r="D22953">
        <v>22</v>
      </c>
      <c r="E22953">
        <v>7448</v>
      </c>
    </row>
    <row r="22954" spans="1:5">
      <c r="A22954" t="s">
        <v>48</v>
      </c>
      <c r="B22954">
        <v>2018</v>
      </c>
      <c r="C22954">
        <v>51</v>
      </c>
      <c r="D22954">
        <v>75</v>
      </c>
      <c r="E22954">
        <v>34381</v>
      </c>
    </row>
    <row r="22955" spans="1:5">
      <c r="A22955" t="s">
        <v>49</v>
      </c>
      <c r="B22955">
        <v>2018</v>
      </c>
      <c r="C22955">
        <v>51</v>
      </c>
      <c r="D22955">
        <v>132</v>
      </c>
      <c r="E22955">
        <v>50854</v>
      </c>
    </row>
    <row r="22956" spans="1:5">
      <c r="A22956" t="s">
        <v>50</v>
      </c>
      <c r="B22956">
        <v>2018</v>
      </c>
      <c r="C22956">
        <v>51</v>
      </c>
      <c r="D22956">
        <v>22</v>
      </c>
      <c r="E22956">
        <v>5190</v>
      </c>
    </row>
    <row r="22957" spans="1:5">
      <c r="A22957" t="s">
        <v>51</v>
      </c>
      <c r="B22957">
        <v>2018</v>
      </c>
      <c r="C22957">
        <v>51</v>
      </c>
      <c r="D22957">
        <v>24</v>
      </c>
      <c r="E22957">
        <v>15022</v>
      </c>
    </row>
    <row r="22958" spans="1:5">
      <c r="A22958" t="s">
        <v>52</v>
      </c>
      <c r="B22958">
        <v>2018</v>
      </c>
      <c r="C22958">
        <v>51</v>
      </c>
      <c r="D22958">
        <v>32</v>
      </c>
      <c r="E22958">
        <v>14847</v>
      </c>
    </row>
    <row r="22959" spans="1:5">
      <c r="A22959" t="s">
        <v>53</v>
      </c>
      <c r="B22959">
        <v>2018</v>
      </c>
      <c r="C22959">
        <v>51</v>
      </c>
      <c r="D22959">
        <v>48</v>
      </c>
      <c r="E22959">
        <v>6369</v>
      </c>
    </row>
    <row r="22960" spans="1:5">
      <c r="A22960" t="s">
        <v>54</v>
      </c>
      <c r="B22960">
        <v>2018</v>
      </c>
      <c r="C22960">
        <v>51</v>
      </c>
      <c r="D22960">
        <v>102</v>
      </c>
      <c r="E22960">
        <v>25338</v>
      </c>
    </row>
    <row r="22961" spans="1:5">
      <c r="A22961" t="s">
        <v>55</v>
      </c>
      <c r="B22961">
        <v>2018</v>
      </c>
      <c r="C22961">
        <v>51</v>
      </c>
      <c r="D22961">
        <v>54</v>
      </c>
      <c r="E22961">
        <v>21343</v>
      </c>
    </row>
    <row r="22962" spans="1:5">
      <c r="A22962" t="s">
        <v>56</v>
      </c>
      <c r="B22962">
        <v>2018</v>
      </c>
      <c r="C22962">
        <v>51</v>
      </c>
      <c r="D22962">
        <v>16</v>
      </c>
      <c r="E22962">
        <v>5342</v>
      </c>
    </row>
    <row r="22963" spans="1:5">
      <c r="A22963" t="s">
        <v>57</v>
      </c>
      <c r="B22963">
        <v>2018</v>
      </c>
      <c r="C22963">
        <v>51</v>
      </c>
      <c r="D22963">
        <v>117</v>
      </c>
      <c r="E22963">
        <v>81615</v>
      </c>
    </row>
    <row r="22964" spans="1:5">
      <c r="A22964" t="s">
        <v>58</v>
      </c>
      <c r="B22964">
        <v>2018</v>
      </c>
      <c r="C22964">
        <v>51</v>
      </c>
      <c r="D22964">
        <v>29</v>
      </c>
      <c r="E22964">
        <v>4199</v>
      </c>
    </row>
    <row r="22965" spans="1:5">
      <c r="A22965" t="s">
        <v>59</v>
      </c>
      <c r="B22965">
        <v>2018</v>
      </c>
      <c r="C22965">
        <v>51</v>
      </c>
      <c r="D22965">
        <v>47</v>
      </c>
      <c r="E22965">
        <v>13996</v>
      </c>
    </row>
    <row r="22966" spans="1:5">
      <c r="A22966" t="s">
        <v>60</v>
      </c>
      <c r="B22966">
        <v>2018</v>
      </c>
      <c r="C22966">
        <v>51</v>
      </c>
      <c r="D22966">
        <v>41</v>
      </c>
      <c r="E22966">
        <v>20207</v>
      </c>
    </row>
    <row r="22967" spans="1:5">
      <c r="A22967" t="s">
        <v>61</v>
      </c>
      <c r="B22967">
        <v>2018</v>
      </c>
      <c r="C22967">
        <v>51</v>
      </c>
      <c r="D22967">
        <v>19</v>
      </c>
      <c r="E22967">
        <v>3706</v>
      </c>
    </row>
    <row r="22968" spans="1:5">
      <c r="A22968" t="s">
        <v>65</v>
      </c>
      <c r="B22968">
        <v>2018</v>
      </c>
      <c r="C22968">
        <v>51</v>
      </c>
      <c r="D22968">
        <v>0</v>
      </c>
      <c r="E22968">
        <v>0</v>
      </c>
    </row>
    <row r="22969" spans="1:5">
      <c r="A22969" t="s">
        <v>64</v>
      </c>
      <c r="B22969">
        <v>2018</v>
      </c>
      <c r="C22969">
        <v>51</v>
      </c>
      <c r="D22969">
        <v>4</v>
      </c>
      <c r="E22969">
        <v>1934</v>
      </c>
    </row>
    <row r="22970" spans="1:5">
      <c r="A22970" t="s">
        <v>63</v>
      </c>
      <c r="B22970">
        <v>2018</v>
      </c>
      <c r="C22970">
        <v>51</v>
      </c>
      <c r="D22970">
        <v>4</v>
      </c>
      <c r="E22970">
        <v>948</v>
      </c>
    </row>
    <row r="22971" spans="1:5">
      <c r="A22971" t="s">
        <v>62</v>
      </c>
      <c r="B22971">
        <v>2018</v>
      </c>
      <c r="C22971">
        <v>51</v>
      </c>
      <c r="D22971">
        <v>72</v>
      </c>
      <c r="E22971">
        <v>98887</v>
      </c>
    </row>
    <row r="22972" spans="1:5">
      <c r="A22972" t="s">
        <v>6</v>
      </c>
      <c r="B22972">
        <v>2018</v>
      </c>
      <c r="C22972">
        <v>52</v>
      </c>
      <c r="D22972">
        <v>83</v>
      </c>
      <c r="E22972">
        <v>38097</v>
      </c>
    </row>
    <row r="22973" spans="1:5">
      <c r="A22973" t="s">
        <v>12</v>
      </c>
      <c r="B22973">
        <v>2018</v>
      </c>
      <c r="C22973">
        <v>52</v>
      </c>
      <c r="D22973">
        <v>18</v>
      </c>
      <c r="E22973">
        <v>4411</v>
      </c>
    </row>
    <row r="22974" spans="1:5">
      <c r="A22974" t="s">
        <v>13</v>
      </c>
      <c r="B22974">
        <v>2018</v>
      </c>
      <c r="C22974">
        <v>52</v>
      </c>
      <c r="D22974">
        <v>46</v>
      </c>
      <c r="E22974">
        <v>13358</v>
      </c>
    </row>
    <row r="22975" spans="1:5">
      <c r="A22975" t="s">
        <v>14</v>
      </c>
      <c r="B22975">
        <v>2018</v>
      </c>
      <c r="C22975">
        <v>52</v>
      </c>
      <c r="D22975">
        <v>13</v>
      </c>
      <c r="E22975">
        <v>2217</v>
      </c>
    </row>
    <row r="22976" spans="1:5">
      <c r="A22976" t="s">
        <v>15</v>
      </c>
      <c r="B22976">
        <v>2018</v>
      </c>
      <c r="C22976">
        <v>52</v>
      </c>
      <c r="D22976">
        <v>104</v>
      </c>
      <c r="E22976">
        <v>26886</v>
      </c>
    </row>
    <row r="22977" spans="1:5">
      <c r="A22977" t="s">
        <v>16</v>
      </c>
      <c r="B22977">
        <v>2018</v>
      </c>
      <c r="C22977">
        <v>52</v>
      </c>
      <c r="D22977">
        <v>72</v>
      </c>
      <c r="E22977">
        <v>35124</v>
      </c>
    </row>
    <row r="22978" spans="1:5">
      <c r="A22978" t="s">
        <v>17</v>
      </c>
      <c r="B22978">
        <v>2018</v>
      </c>
      <c r="C22978">
        <v>52</v>
      </c>
      <c r="D22978">
        <v>21</v>
      </c>
      <c r="E22978">
        <v>4007</v>
      </c>
    </row>
    <row r="22979" spans="1:5">
      <c r="A22979" t="s">
        <v>18</v>
      </c>
      <c r="B22979">
        <v>2018</v>
      </c>
      <c r="C22979">
        <v>52</v>
      </c>
      <c r="D22979">
        <v>10</v>
      </c>
      <c r="E22979">
        <v>1241</v>
      </c>
    </row>
    <row r="22980" spans="1:5">
      <c r="A22980" t="s">
        <v>19</v>
      </c>
      <c r="B22980">
        <v>2018</v>
      </c>
      <c r="C22980">
        <v>52</v>
      </c>
      <c r="D22980">
        <v>6</v>
      </c>
      <c r="E22980">
        <v>9362</v>
      </c>
    </row>
    <row r="22981" spans="1:5">
      <c r="A22981" t="s">
        <v>20</v>
      </c>
      <c r="B22981">
        <v>2018</v>
      </c>
      <c r="C22981">
        <v>52</v>
      </c>
      <c r="D22981">
        <v>0</v>
      </c>
      <c r="E22981">
        <v>0</v>
      </c>
    </row>
    <row r="22982" spans="1:5">
      <c r="A22982" t="s">
        <v>21</v>
      </c>
      <c r="B22982">
        <v>2018</v>
      </c>
      <c r="C22982">
        <v>52</v>
      </c>
      <c r="D22982">
        <v>98</v>
      </c>
      <c r="E22982">
        <v>82000</v>
      </c>
    </row>
    <row r="22983" spans="1:5">
      <c r="A22983" t="s">
        <v>22</v>
      </c>
      <c r="B22983">
        <v>2018</v>
      </c>
      <c r="C22983">
        <v>52</v>
      </c>
      <c r="D22983">
        <v>15</v>
      </c>
      <c r="E22983">
        <v>724</v>
      </c>
    </row>
    <row r="22984" spans="1:5">
      <c r="A22984" t="s">
        <v>23</v>
      </c>
      <c r="B22984">
        <v>2018</v>
      </c>
      <c r="C22984">
        <v>52</v>
      </c>
      <c r="D22984">
        <v>7</v>
      </c>
      <c r="E22984">
        <v>627</v>
      </c>
    </row>
    <row r="22985" spans="1:5">
      <c r="A22985" t="s">
        <v>24</v>
      </c>
      <c r="B22985">
        <v>2018</v>
      </c>
      <c r="C22985">
        <v>52</v>
      </c>
      <c r="D22985">
        <v>100</v>
      </c>
      <c r="E22985">
        <v>40167</v>
      </c>
    </row>
    <row r="22986" spans="1:5">
      <c r="A22986" t="s">
        <v>25</v>
      </c>
      <c r="B22986">
        <v>2018</v>
      </c>
      <c r="C22986">
        <v>52</v>
      </c>
      <c r="D22986">
        <v>25</v>
      </c>
      <c r="E22986">
        <v>1849</v>
      </c>
    </row>
    <row r="22987" spans="1:5">
      <c r="A22987" t="s">
        <v>26</v>
      </c>
      <c r="B22987">
        <v>2018</v>
      </c>
      <c r="C22987">
        <v>52</v>
      </c>
      <c r="D22987">
        <v>21</v>
      </c>
      <c r="E22987">
        <v>3448</v>
      </c>
    </row>
    <row r="22988" spans="1:5">
      <c r="A22988" t="s">
        <v>27</v>
      </c>
      <c r="B22988">
        <v>2018</v>
      </c>
      <c r="C22988">
        <v>52</v>
      </c>
      <c r="D22988">
        <v>37</v>
      </c>
      <c r="E22988">
        <v>12416</v>
      </c>
    </row>
    <row r="22989" spans="1:5">
      <c r="A22989" t="s">
        <v>28</v>
      </c>
      <c r="B22989">
        <v>2018</v>
      </c>
      <c r="C22989">
        <v>52</v>
      </c>
      <c r="D22989">
        <v>36</v>
      </c>
      <c r="E22989">
        <v>11463</v>
      </c>
    </row>
    <row r="22990" spans="1:5">
      <c r="A22990" t="s">
        <v>29</v>
      </c>
      <c r="B22990">
        <v>2018</v>
      </c>
      <c r="C22990">
        <v>52</v>
      </c>
      <c r="D22990">
        <v>93</v>
      </c>
      <c r="E22990">
        <v>50956</v>
      </c>
    </row>
    <row r="22991" spans="1:5">
      <c r="A22991" t="s">
        <v>30</v>
      </c>
      <c r="B22991">
        <v>2018</v>
      </c>
      <c r="C22991">
        <v>52</v>
      </c>
      <c r="D22991">
        <v>55</v>
      </c>
      <c r="E22991">
        <v>12715</v>
      </c>
    </row>
    <row r="22992" spans="1:5">
      <c r="A22992" t="s">
        <v>31</v>
      </c>
      <c r="B22992">
        <v>2018</v>
      </c>
      <c r="C22992">
        <v>52</v>
      </c>
      <c r="D22992">
        <v>25</v>
      </c>
      <c r="E22992">
        <v>4346</v>
      </c>
    </row>
    <row r="22993" spans="1:5">
      <c r="A22993" t="s">
        <v>32</v>
      </c>
      <c r="B22993">
        <v>2018</v>
      </c>
      <c r="C22993">
        <v>52</v>
      </c>
      <c r="D22993">
        <v>58</v>
      </c>
      <c r="E22993">
        <v>41037</v>
      </c>
    </row>
    <row r="22994" spans="1:5">
      <c r="A22994" t="s">
        <v>33</v>
      </c>
      <c r="B22994">
        <v>2018</v>
      </c>
      <c r="C22994">
        <v>52</v>
      </c>
      <c r="D22994">
        <v>83</v>
      </c>
      <c r="E22994">
        <v>14549</v>
      </c>
    </row>
    <row r="22995" spans="1:5">
      <c r="A22995" t="s">
        <v>34</v>
      </c>
      <c r="B22995">
        <v>2018</v>
      </c>
      <c r="C22995">
        <v>52</v>
      </c>
      <c r="D22995">
        <v>20</v>
      </c>
      <c r="E22995">
        <v>3587</v>
      </c>
    </row>
    <row r="22996" spans="1:5">
      <c r="A22996" t="s">
        <v>35</v>
      </c>
      <c r="B22996">
        <v>2018</v>
      </c>
      <c r="C22996">
        <v>52</v>
      </c>
      <c r="D22996">
        <v>48</v>
      </c>
      <c r="E22996">
        <v>15687</v>
      </c>
    </row>
    <row r="22997" spans="1:5">
      <c r="A22997" t="s">
        <v>36</v>
      </c>
      <c r="B22997">
        <v>2018</v>
      </c>
      <c r="C22997">
        <v>52</v>
      </c>
      <c r="D22997">
        <v>17</v>
      </c>
      <c r="E22997">
        <v>1530</v>
      </c>
    </row>
    <row r="22998" spans="1:5">
      <c r="A22998" t="s">
        <v>37</v>
      </c>
      <c r="B22998">
        <v>2018</v>
      </c>
      <c r="C22998">
        <v>52</v>
      </c>
      <c r="D22998">
        <v>34</v>
      </c>
      <c r="E22998">
        <v>8015</v>
      </c>
    </row>
    <row r="22999" spans="1:5">
      <c r="A22999" t="s">
        <v>38</v>
      </c>
      <c r="B22999">
        <v>2018</v>
      </c>
      <c r="C22999">
        <v>52</v>
      </c>
      <c r="D22999">
        <v>47</v>
      </c>
      <c r="E22999">
        <v>8297</v>
      </c>
    </row>
    <row r="23000" spans="1:5">
      <c r="A23000" t="s">
        <v>39</v>
      </c>
      <c r="B23000">
        <v>2018</v>
      </c>
      <c r="C23000">
        <v>52</v>
      </c>
      <c r="D23000">
        <v>29</v>
      </c>
      <c r="E23000">
        <v>8912</v>
      </c>
    </row>
    <row r="23001" spans="1:5">
      <c r="A23001" t="s">
        <v>40</v>
      </c>
      <c r="B23001">
        <v>2018</v>
      </c>
      <c r="C23001">
        <v>52</v>
      </c>
      <c r="D23001">
        <v>15</v>
      </c>
      <c r="E23001">
        <v>1120</v>
      </c>
    </row>
    <row r="23002" spans="1:5">
      <c r="A23002" t="s">
        <v>41</v>
      </c>
      <c r="B23002">
        <v>2018</v>
      </c>
      <c r="C23002">
        <v>52</v>
      </c>
      <c r="D23002">
        <v>44</v>
      </c>
      <c r="E23002">
        <v>32325</v>
      </c>
    </row>
    <row r="23003" spans="1:5">
      <c r="A23003" t="s">
        <v>42</v>
      </c>
      <c r="B23003">
        <v>2018</v>
      </c>
      <c r="C23003">
        <v>52</v>
      </c>
      <c r="D23003">
        <v>48</v>
      </c>
      <c r="E23003">
        <v>20266</v>
      </c>
    </row>
    <row r="23004" spans="1:5">
      <c r="A23004" t="s">
        <v>43</v>
      </c>
      <c r="B23004">
        <v>2018</v>
      </c>
      <c r="C23004">
        <v>52</v>
      </c>
      <c r="D23004">
        <v>134</v>
      </c>
      <c r="E23004">
        <v>58119</v>
      </c>
    </row>
    <row r="23005" spans="1:5">
      <c r="A23005" t="s">
        <v>44</v>
      </c>
      <c r="B23005">
        <v>2018</v>
      </c>
      <c r="C23005">
        <v>52</v>
      </c>
      <c r="D23005">
        <v>155</v>
      </c>
      <c r="E23005">
        <v>92349</v>
      </c>
    </row>
    <row r="23006" spans="1:5">
      <c r="A23006" t="s">
        <v>45</v>
      </c>
      <c r="B23006">
        <v>2018</v>
      </c>
      <c r="C23006">
        <v>52</v>
      </c>
      <c r="D23006">
        <v>11</v>
      </c>
      <c r="E23006">
        <v>1706</v>
      </c>
    </row>
    <row r="23007" spans="1:5">
      <c r="A23007" t="s">
        <v>46</v>
      </c>
      <c r="B23007">
        <v>2018</v>
      </c>
      <c r="C23007">
        <v>52</v>
      </c>
      <c r="D23007">
        <v>46</v>
      </c>
      <c r="E23007">
        <v>10820</v>
      </c>
    </row>
    <row r="23008" spans="1:5">
      <c r="A23008" t="s">
        <v>47</v>
      </c>
      <c r="B23008">
        <v>2018</v>
      </c>
      <c r="C23008">
        <v>52</v>
      </c>
      <c r="D23008">
        <v>22</v>
      </c>
      <c r="E23008">
        <v>6901</v>
      </c>
    </row>
    <row r="23009" spans="1:5">
      <c r="A23009" t="s">
        <v>48</v>
      </c>
      <c r="B23009">
        <v>2018</v>
      </c>
      <c r="C23009">
        <v>52</v>
      </c>
      <c r="D23009">
        <v>77</v>
      </c>
      <c r="E23009">
        <v>33098</v>
      </c>
    </row>
    <row r="23010" spans="1:5">
      <c r="A23010" t="s">
        <v>49</v>
      </c>
      <c r="B23010">
        <v>2018</v>
      </c>
      <c r="C23010">
        <v>52</v>
      </c>
      <c r="D23010">
        <v>134</v>
      </c>
      <c r="E23010">
        <v>47791</v>
      </c>
    </row>
    <row r="23011" spans="1:5">
      <c r="A23011" t="s">
        <v>50</v>
      </c>
      <c r="B23011">
        <v>2018</v>
      </c>
      <c r="C23011">
        <v>52</v>
      </c>
      <c r="D23011">
        <v>22</v>
      </c>
      <c r="E23011">
        <v>3201</v>
      </c>
    </row>
    <row r="23012" spans="1:5">
      <c r="A23012" t="s">
        <v>51</v>
      </c>
      <c r="B23012">
        <v>2018</v>
      </c>
      <c r="C23012">
        <v>52</v>
      </c>
      <c r="D23012">
        <v>24</v>
      </c>
      <c r="E23012">
        <v>14634</v>
      </c>
    </row>
    <row r="23013" spans="1:5">
      <c r="A23013" t="s">
        <v>52</v>
      </c>
      <c r="B23013">
        <v>2018</v>
      </c>
      <c r="C23013">
        <v>52</v>
      </c>
      <c r="D23013">
        <v>14</v>
      </c>
      <c r="E23013">
        <v>8220</v>
      </c>
    </row>
    <row r="23014" spans="1:5">
      <c r="A23014" t="s">
        <v>53</v>
      </c>
      <c r="B23014">
        <v>2018</v>
      </c>
      <c r="C23014">
        <v>52</v>
      </c>
      <c r="D23014">
        <v>51</v>
      </c>
      <c r="E23014">
        <v>5052</v>
      </c>
    </row>
    <row r="23015" spans="1:5">
      <c r="A23015" t="s">
        <v>54</v>
      </c>
      <c r="B23015">
        <v>2018</v>
      </c>
      <c r="C23015">
        <v>52</v>
      </c>
      <c r="D23015">
        <v>102</v>
      </c>
      <c r="E23015">
        <v>20574</v>
      </c>
    </row>
    <row r="23016" spans="1:5">
      <c r="A23016" t="s">
        <v>55</v>
      </c>
      <c r="B23016">
        <v>2018</v>
      </c>
      <c r="C23016">
        <v>52</v>
      </c>
      <c r="D23016">
        <v>54</v>
      </c>
      <c r="E23016">
        <v>17225</v>
      </c>
    </row>
    <row r="23017" spans="1:5">
      <c r="A23017" t="s">
        <v>56</v>
      </c>
      <c r="B23017">
        <v>2018</v>
      </c>
      <c r="C23017">
        <v>52</v>
      </c>
      <c r="D23017">
        <v>16</v>
      </c>
      <c r="E23017">
        <v>4941</v>
      </c>
    </row>
    <row r="23018" spans="1:5">
      <c r="A23018" t="s">
        <v>57</v>
      </c>
      <c r="B23018">
        <v>2018</v>
      </c>
      <c r="C23018">
        <v>52</v>
      </c>
      <c r="D23018">
        <v>122</v>
      </c>
      <c r="E23018">
        <v>75382</v>
      </c>
    </row>
    <row r="23019" spans="1:5">
      <c r="A23019" t="s">
        <v>58</v>
      </c>
      <c r="B23019">
        <v>2018</v>
      </c>
      <c r="C23019">
        <v>52</v>
      </c>
      <c r="D23019">
        <v>29</v>
      </c>
      <c r="E23019">
        <v>3417</v>
      </c>
    </row>
    <row r="23020" spans="1:5">
      <c r="A23020" t="s">
        <v>59</v>
      </c>
      <c r="B23020">
        <v>2018</v>
      </c>
      <c r="C23020">
        <v>52</v>
      </c>
      <c r="D23020">
        <v>47</v>
      </c>
      <c r="E23020">
        <v>6249</v>
      </c>
    </row>
    <row r="23021" spans="1:5">
      <c r="A23021" t="s">
        <v>60</v>
      </c>
      <c r="B23021">
        <v>2018</v>
      </c>
      <c r="C23021">
        <v>52</v>
      </c>
      <c r="D23021">
        <v>40</v>
      </c>
      <c r="E23021">
        <v>17624</v>
      </c>
    </row>
    <row r="23022" spans="1:5">
      <c r="A23022" t="s">
        <v>61</v>
      </c>
      <c r="B23022">
        <v>2018</v>
      </c>
      <c r="C23022">
        <v>52</v>
      </c>
      <c r="D23022">
        <v>20</v>
      </c>
      <c r="E23022">
        <v>2655</v>
      </c>
    </row>
    <row r="23023" spans="1:5">
      <c r="A23023" t="s">
        <v>65</v>
      </c>
      <c r="B23023">
        <v>2018</v>
      </c>
      <c r="C23023">
        <v>52</v>
      </c>
      <c r="D23023">
        <v>0</v>
      </c>
      <c r="E23023">
        <v>0</v>
      </c>
    </row>
    <row r="23024" spans="1:5">
      <c r="A23024" t="s">
        <v>64</v>
      </c>
      <c r="B23024">
        <v>2018</v>
      </c>
      <c r="C23024">
        <v>52</v>
      </c>
      <c r="D23024">
        <v>4</v>
      </c>
      <c r="E23024">
        <v>2043</v>
      </c>
    </row>
    <row r="23025" spans="1:5">
      <c r="A23025" t="s">
        <v>63</v>
      </c>
      <c r="B23025">
        <v>2018</v>
      </c>
      <c r="C23025">
        <v>52</v>
      </c>
      <c r="D23025">
        <v>5</v>
      </c>
      <c r="E23025">
        <v>1194</v>
      </c>
    </row>
    <row r="23026" spans="1:5">
      <c r="A23026" t="s">
        <v>62</v>
      </c>
      <c r="B23026">
        <v>2018</v>
      </c>
      <c r="C23026">
        <v>52</v>
      </c>
      <c r="D23026">
        <v>66</v>
      </c>
      <c r="E23026">
        <v>94420</v>
      </c>
    </row>
    <row r="23027" spans="1:5">
      <c r="A23027" t="s">
        <v>6</v>
      </c>
      <c r="B23027">
        <v>2019</v>
      </c>
      <c r="C23027">
        <v>1</v>
      </c>
      <c r="D23027">
        <v>83</v>
      </c>
      <c r="E23027">
        <v>40496</v>
      </c>
    </row>
    <row r="23028" spans="1:5">
      <c r="A23028" t="s">
        <v>12</v>
      </c>
      <c r="B23028">
        <v>2019</v>
      </c>
      <c r="C23028">
        <v>1</v>
      </c>
      <c r="D23028">
        <v>17</v>
      </c>
      <c r="E23028">
        <v>4454</v>
      </c>
    </row>
    <row r="23029" spans="1:5">
      <c r="A23029" t="s">
        <v>13</v>
      </c>
      <c r="B23029">
        <v>2019</v>
      </c>
      <c r="C23029">
        <v>1</v>
      </c>
      <c r="D23029">
        <v>46</v>
      </c>
      <c r="E23029">
        <v>14799</v>
      </c>
    </row>
    <row r="23030" spans="1:5">
      <c r="A23030" t="s">
        <v>14</v>
      </c>
      <c r="B23030">
        <v>2019</v>
      </c>
      <c r="C23030">
        <v>1</v>
      </c>
      <c r="D23030">
        <v>13</v>
      </c>
      <c r="E23030">
        <v>2901</v>
      </c>
    </row>
    <row r="23031" spans="1:5">
      <c r="A23031" t="s">
        <v>15</v>
      </c>
      <c r="B23031">
        <v>2019</v>
      </c>
      <c r="C23031">
        <v>1</v>
      </c>
      <c r="D23031">
        <v>112</v>
      </c>
      <c r="E23031">
        <v>29582</v>
      </c>
    </row>
    <row r="23032" spans="1:5">
      <c r="A23032" t="s">
        <v>16</v>
      </c>
      <c r="B23032">
        <v>2019</v>
      </c>
      <c r="C23032">
        <v>1</v>
      </c>
      <c r="D23032">
        <v>72</v>
      </c>
      <c r="E23032">
        <v>37861</v>
      </c>
    </row>
    <row r="23033" spans="1:5">
      <c r="A23033" t="s">
        <v>17</v>
      </c>
      <c r="B23033">
        <v>2019</v>
      </c>
      <c r="C23033">
        <v>1</v>
      </c>
      <c r="D23033">
        <v>23</v>
      </c>
      <c r="E23033">
        <v>5218</v>
      </c>
    </row>
    <row r="23034" spans="1:5">
      <c r="A23034" t="s">
        <v>18</v>
      </c>
      <c r="B23034">
        <v>2019</v>
      </c>
      <c r="C23034">
        <v>1</v>
      </c>
      <c r="D23034">
        <v>10</v>
      </c>
      <c r="E23034">
        <v>1743</v>
      </c>
    </row>
    <row r="23035" spans="1:5">
      <c r="A23035" t="s">
        <v>19</v>
      </c>
      <c r="B23035">
        <v>2019</v>
      </c>
      <c r="C23035">
        <v>1</v>
      </c>
      <c r="D23035">
        <v>6</v>
      </c>
      <c r="E23035">
        <v>11736</v>
      </c>
    </row>
    <row r="23036" spans="1:5">
      <c r="A23036" t="s">
        <v>20</v>
      </c>
      <c r="B23036">
        <v>2019</v>
      </c>
      <c r="C23036">
        <v>1</v>
      </c>
      <c r="D23036">
        <v>0</v>
      </c>
      <c r="E23036">
        <v>0</v>
      </c>
    </row>
    <row r="23037" spans="1:5">
      <c r="A23037" t="s">
        <v>21</v>
      </c>
      <c r="B23037">
        <v>2019</v>
      </c>
      <c r="C23037">
        <v>1</v>
      </c>
      <c r="D23037">
        <v>98</v>
      </c>
      <c r="E23037">
        <v>81985</v>
      </c>
    </row>
    <row r="23038" spans="1:5">
      <c r="A23038" t="s">
        <v>22</v>
      </c>
      <c r="B23038">
        <v>2019</v>
      </c>
      <c r="C23038">
        <v>1</v>
      </c>
      <c r="D23038">
        <v>17</v>
      </c>
      <c r="E23038">
        <v>1099</v>
      </c>
    </row>
    <row r="23039" spans="1:5">
      <c r="A23039" t="s">
        <v>23</v>
      </c>
      <c r="B23039">
        <v>2019</v>
      </c>
      <c r="C23039">
        <v>1</v>
      </c>
      <c r="D23039">
        <v>6</v>
      </c>
      <c r="E23039">
        <v>931</v>
      </c>
    </row>
    <row r="23040" spans="1:5">
      <c r="A23040" t="s">
        <v>24</v>
      </c>
      <c r="B23040">
        <v>2019</v>
      </c>
      <c r="C23040">
        <v>1</v>
      </c>
      <c r="D23040">
        <v>101</v>
      </c>
      <c r="E23040">
        <v>43073</v>
      </c>
    </row>
    <row r="23041" spans="1:5">
      <c r="A23041" t="s">
        <v>25</v>
      </c>
      <c r="B23041">
        <v>2019</v>
      </c>
      <c r="C23041">
        <v>1</v>
      </c>
      <c r="D23041">
        <v>24</v>
      </c>
      <c r="E23041">
        <v>2560</v>
      </c>
    </row>
    <row r="23042" spans="1:5">
      <c r="A23042" t="s">
        <v>26</v>
      </c>
      <c r="B23042">
        <v>2019</v>
      </c>
      <c r="C23042">
        <v>1</v>
      </c>
      <c r="D23042">
        <v>21</v>
      </c>
      <c r="E23042">
        <v>4453</v>
      </c>
    </row>
    <row r="23043" spans="1:5">
      <c r="A23043" t="s">
        <v>27</v>
      </c>
      <c r="B23043">
        <v>2019</v>
      </c>
      <c r="C23043">
        <v>1</v>
      </c>
      <c r="D23043">
        <v>37</v>
      </c>
      <c r="E23043">
        <v>13787</v>
      </c>
    </row>
    <row r="23044" spans="1:5">
      <c r="A23044" t="s">
        <v>28</v>
      </c>
      <c r="B23044">
        <v>2019</v>
      </c>
      <c r="C23044">
        <v>1</v>
      </c>
      <c r="D23044">
        <v>44</v>
      </c>
      <c r="E23044">
        <v>14601</v>
      </c>
    </row>
    <row r="23045" spans="1:5">
      <c r="A23045" t="s">
        <v>29</v>
      </c>
      <c r="B23045">
        <v>2019</v>
      </c>
      <c r="C23045">
        <v>1</v>
      </c>
      <c r="D23045">
        <v>96</v>
      </c>
      <c r="E23045">
        <v>52057</v>
      </c>
    </row>
    <row r="23046" spans="1:5">
      <c r="A23046" t="s">
        <v>30</v>
      </c>
      <c r="B23046">
        <v>2019</v>
      </c>
      <c r="C23046">
        <v>1</v>
      </c>
      <c r="D23046">
        <v>54</v>
      </c>
      <c r="E23046">
        <v>14522</v>
      </c>
    </row>
    <row r="23047" spans="1:5">
      <c r="A23047" t="s">
        <v>31</v>
      </c>
      <c r="B23047">
        <v>2019</v>
      </c>
      <c r="C23047">
        <v>1</v>
      </c>
      <c r="D23047">
        <v>25</v>
      </c>
      <c r="E23047">
        <v>6530</v>
      </c>
    </row>
    <row r="23048" spans="1:5">
      <c r="A23048" t="s">
        <v>32</v>
      </c>
      <c r="B23048">
        <v>2019</v>
      </c>
      <c r="C23048">
        <v>1</v>
      </c>
      <c r="D23048">
        <v>58</v>
      </c>
      <c r="E23048">
        <v>45633</v>
      </c>
    </row>
    <row r="23049" spans="1:5">
      <c r="A23049" t="s">
        <v>33</v>
      </c>
      <c r="B23049">
        <v>2019</v>
      </c>
      <c r="C23049">
        <v>1</v>
      </c>
      <c r="D23049">
        <v>87</v>
      </c>
      <c r="E23049">
        <v>22502</v>
      </c>
    </row>
    <row r="23050" spans="1:5">
      <c r="A23050" t="s">
        <v>34</v>
      </c>
      <c r="B23050">
        <v>2019</v>
      </c>
      <c r="C23050">
        <v>1</v>
      </c>
      <c r="D23050">
        <v>21</v>
      </c>
      <c r="E23050">
        <v>4067</v>
      </c>
    </row>
    <row r="23051" spans="1:5">
      <c r="A23051" t="s">
        <v>35</v>
      </c>
      <c r="B23051">
        <v>2019</v>
      </c>
      <c r="C23051">
        <v>1</v>
      </c>
      <c r="D23051">
        <v>48</v>
      </c>
      <c r="E23051">
        <v>16205</v>
      </c>
    </row>
    <row r="23052" spans="1:5">
      <c r="A23052" t="s">
        <v>36</v>
      </c>
      <c r="B23052">
        <v>2019</v>
      </c>
      <c r="C23052">
        <v>1</v>
      </c>
      <c r="D23052">
        <v>17</v>
      </c>
      <c r="E23052">
        <v>1927</v>
      </c>
    </row>
    <row r="23053" spans="1:5">
      <c r="A23053" t="s">
        <v>37</v>
      </c>
      <c r="B23053">
        <v>2019</v>
      </c>
      <c r="C23053">
        <v>1</v>
      </c>
      <c r="D23053">
        <v>35</v>
      </c>
      <c r="E23053">
        <v>7433</v>
      </c>
    </row>
    <row r="23054" spans="1:5">
      <c r="A23054" t="s">
        <v>38</v>
      </c>
      <c r="B23054">
        <v>2019</v>
      </c>
      <c r="C23054">
        <v>1</v>
      </c>
      <c r="D23054">
        <v>47</v>
      </c>
      <c r="E23054">
        <v>8608</v>
      </c>
    </row>
    <row r="23055" spans="1:5">
      <c r="A23055" t="s">
        <v>39</v>
      </c>
      <c r="B23055">
        <v>2019</v>
      </c>
      <c r="C23055">
        <v>1</v>
      </c>
      <c r="D23055">
        <v>29</v>
      </c>
      <c r="E23055">
        <v>9185</v>
      </c>
    </row>
    <row r="23056" spans="1:5">
      <c r="A23056" t="s">
        <v>40</v>
      </c>
      <c r="B23056">
        <v>2019</v>
      </c>
      <c r="C23056">
        <v>1</v>
      </c>
      <c r="D23056">
        <v>16</v>
      </c>
      <c r="E23056">
        <v>1846</v>
      </c>
    </row>
    <row r="23057" spans="1:5">
      <c r="A23057" t="s">
        <v>41</v>
      </c>
      <c r="B23057">
        <v>2019</v>
      </c>
      <c r="C23057">
        <v>1</v>
      </c>
      <c r="D23057">
        <v>43</v>
      </c>
      <c r="E23057">
        <v>33758</v>
      </c>
    </row>
    <row r="23058" spans="1:5">
      <c r="A23058" t="s">
        <v>42</v>
      </c>
      <c r="B23058">
        <v>2019</v>
      </c>
      <c r="C23058">
        <v>1</v>
      </c>
      <c r="D23058">
        <v>48</v>
      </c>
      <c r="E23058">
        <v>21174</v>
      </c>
    </row>
    <row r="23059" spans="1:5">
      <c r="A23059" t="s">
        <v>43</v>
      </c>
      <c r="B23059">
        <v>2019</v>
      </c>
      <c r="C23059">
        <v>1</v>
      </c>
      <c r="D23059">
        <v>135</v>
      </c>
      <c r="E23059">
        <v>61769</v>
      </c>
    </row>
    <row r="23060" spans="1:5">
      <c r="A23060" t="s">
        <v>44</v>
      </c>
      <c r="B23060">
        <v>2019</v>
      </c>
      <c r="C23060">
        <v>1</v>
      </c>
      <c r="D23060">
        <v>156</v>
      </c>
      <c r="E23060">
        <v>102882</v>
      </c>
    </row>
    <row r="23061" spans="1:5">
      <c r="A23061" t="s">
        <v>45</v>
      </c>
      <c r="B23061">
        <v>2019</v>
      </c>
      <c r="C23061">
        <v>1</v>
      </c>
      <c r="D23061">
        <v>13</v>
      </c>
      <c r="E23061">
        <v>3711</v>
      </c>
    </row>
    <row r="23062" spans="1:5">
      <c r="A23062" t="s">
        <v>46</v>
      </c>
      <c r="B23062">
        <v>2019</v>
      </c>
      <c r="C23062">
        <v>1</v>
      </c>
      <c r="D23062">
        <v>47</v>
      </c>
      <c r="E23062">
        <v>14514</v>
      </c>
    </row>
    <row r="23063" spans="1:5">
      <c r="A23063" t="s">
        <v>47</v>
      </c>
      <c r="B23063">
        <v>2019</v>
      </c>
      <c r="C23063">
        <v>1</v>
      </c>
      <c r="D23063">
        <v>23</v>
      </c>
      <c r="E23063">
        <v>6737</v>
      </c>
    </row>
    <row r="23064" spans="1:5">
      <c r="A23064" t="s">
        <v>48</v>
      </c>
      <c r="B23064">
        <v>2019</v>
      </c>
      <c r="C23064">
        <v>1</v>
      </c>
      <c r="D23064">
        <v>77</v>
      </c>
      <c r="E23064">
        <v>35018</v>
      </c>
    </row>
    <row r="23065" spans="1:5">
      <c r="A23065" t="s">
        <v>49</v>
      </c>
      <c r="B23065">
        <v>2019</v>
      </c>
      <c r="C23065">
        <v>1</v>
      </c>
      <c r="D23065">
        <v>134</v>
      </c>
      <c r="E23065">
        <v>51664</v>
      </c>
    </row>
    <row r="23066" spans="1:5">
      <c r="A23066" t="s">
        <v>50</v>
      </c>
      <c r="B23066">
        <v>2019</v>
      </c>
      <c r="C23066">
        <v>1</v>
      </c>
      <c r="D23066">
        <v>23</v>
      </c>
      <c r="E23066">
        <v>4206</v>
      </c>
    </row>
    <row r="23067" spans="1:5">
      <c r="A23067" t="s">
        <v>51</v>
      </c>
      <c r="B23067">
        <v>2019</v>
      </c>
      <c r="C23067">
        <v>1</v>
      </c>
      <c r="D23067">
        <v>26</v>
      </c>
      <c r="E23067">
        <v>15242</v>
      </c>
    </row>
    <row r="23068" spans="1:5">
      <c r="A23068" t="s">
        <v>52</v>
      </c>
      <c r="B23068">
        <v>2019</v>
      </c>
      <c r="C23068">
        <v>1</v>
      </c>
      <c r="D23068">
        <v>14</v>
      </c>
      <c r="E23068">
        <v>9683</v>
      </c>
    </row>
    <row r="23069" spans="1:5">
      <c r="A23069" t="s">
        <v>53</v>
      </c>
      <c r="B23069">
        <v>2019</v>
      </c>
      <c r="C23069">
        <v>1</v>
      </c>
      <c r="D23069">
        <v>51</v>
      </c>
      <c r="E23069">
        <v>5424</v>
      </c>
    </row>
    <row r="23070" spans="1:5">
      <c r="A23070" t="s">
        <v>54</v>
      </c>
      <c r="B23070">
        <v>2019</v>
      </c>
      <c r="C23070">
        <v>1</v>
      </c>
      <c r="D23070">
        <v>111</v>
      </c>
      <c r="E23070">
        <v>24340</v>
      </c>
    </row>
    <row r="23071" spans="1:5">
      <c r="A23071" t="s">
        <v>55</v>
      </c>
      <c r="B23071">
        <v>2019</v>
      </c>
      <c r="C23071">
        <v>1</v>
      </c>
      <c r="D23071">
        <v>54</v>
      </c>
      <c r="E23071">
        <v>19600</v>
      </c>
    </row>
    <row r="23072" spans="1:5">
      <c r="A23072" t="s">
        <v>56</v>
      </c>
      <c r="B23072">
        <v>2019</v>
      </c>
      <c r="C23072">
        <v>1</v>
      </c>
      <c r="D23072">
        <v>18</v>
      </c>
      <c r="E23072">
        <v>6316</v>
      </c>
    </row>
    <row r="23073" spans="1:5">
      <c r="A23073" t="s">
        <v>57</v>
      </c>
      <c r="B23073">
        <v>2019</v>
      </c>
      <c r="C23073">
        <v>1</v>
      </c>
      <c r="D23073">
        <v>123</v>
      </c>
      <c r="E23073">
        <v>89618</v>
      </c>
    </row>
    <row r="23074" spans="1:5">
      <c r="A23074" t="s">
        <v>58</v>
      </c>
      <c r="B23074">
        <v>2019</v>
      </c>
      <c r="C23074">
        <v>1</v>
      </c>
      <c r="D23074">
        <v>29</v>
      </c>
      <c r="E23074">
        <v>4112</v>
      </c>
    </row>
    <row r="23075" spans="1:5">
      <c r="A23075" t="s">
        <v>59</v>
      </c>
      <c r="B23075">
        <v>2019</v>
      </c>
      <c r="C23075">
        <v>1</v>
      </c>
      <c r="D23075">
        <v>49</v>
      </c>
      <c r="E23075">
        <v>10445</v>
      </c>
    </row>
    <row r="23076" spans="1:5">
      <c r="A23076" t="s">
        <v>60</v>
      </c>
      <c r="B23076">
        <v>2019</v>
      </c>
      <c r="C23076">
        <v>1</v>
      </c>
      <c r="D23076">
        <v>40</v>
      </c>
      <c r="E23076">
        <v>20260</v>
      </c>
    </row>
    <row r="23077" spans="1:5">
      <c r="A23077" t="s">
        <v>61</v>
      </c>
      <c r="B23077">
        <v>2019</v>
      </c>
      <c r="C23077">
        <v>1</v>
      </c>
      <c r="D23077">
        <v>19</v>
      </c>
      <c r="E23077">
        <v>3053</v>
      </c>
    </row>
    <row r="23078" spans="1:5">
      <c r="A23078" t="s">
        <v>65</v>
      </c>
      <c r="B23078">
        <v>2019</v>
      </c>
      <c r="C23078">
        <v>1</v>
      </c>
      <c r="D23078">
        <v>0</v>
      </c>
      <c r="E23078">
        <v>0</v>
      </c>
    </row>
    <row r="23079" spans="1:5">
      <c r="A23079" t="s">
        <v>64</v>
      </c>
      <c r="B23079">
        <v>2019</v>
      </c>
      <c r="C23079">
        <v>1</v>
      </c>
      <c r="D23079">
        <v>4</v>
      </c>
      <c r="E23079">
        <v>2102</v>
      </c>
    </row>
    <row r="23080" spans="1:5">
      <c r="A23080" t="s">
        <v>63</v>
      </c>
      <c r="B23080">
        <v>2019</v>
      </c>
      <c r="C23080">
        <v>1</v>
      </c>
      <c r="D23080">
        <v>3</v>
      </c>
      <c r="E23080">
        <v>885</v>
      </c>
    </row>
    <row r="23081" spans="1:5">
      <c r="A23081" t="s">
        <v>62</v>
      </c>
      <c r="B23081">
        <v>2019</v>
      </c>
      <c r="C23081">
        <v>1</v>
      </c>
      <c r="D23081">
        <v>69</v>
      </c>
      <c r="E23081">
        <v>97306</v>
      </c>
    </row>
    <row r="23082" spans="1:5">
      <c r="A23082" t="s">
        <v>6</v>
      </c>
      <c r="B23082">
        <v>2019</v>
      </c>
      <c r="C23082">
        <v>2</v>
      </c>
      <c r="D23082">
        <v>83</v>
      </c>
      <c r="E23082">
        <v>40318</v>
      </c>
    </row>
    <row r="23083" spans="1:5">
      <c r="A23083" t="s">
        <v>12</v>
      </c>
      <c r="B23083">
        <v>2019</v>
      </c>
      <c r="C23083">
        <v>2</v>
      </c>
      <c r="D23083">
        <v>18</v>
      </c>
      <c r="E23083">
        <v>4891</v>
      </c>
    </row>
    <row r="23084" spans="1:5">
      <c r="A23084" t="s">
        <v>13</v>
      </c>
      <c r="B23084">
        <v>2019</v>
      </c>
      <c r="C23084">
        <v>2</v>
      </c>
      <c r="D23084">
        <v>47</v>
      </c>
      <c r="E23084">
        <v>19587</v>
      </c>
    </row>
    <row r="23085" spans="1:5">
      <c r="A23085" t="s">
        <v>14</v>
      </c>
      <c r="B23085">
        <v>2019</v>
      </c>
      <c r="C23085">
        <v>2</v>
      </c>
      <c r="D23085">
        <v>14</v>
      </c>
      <c r="E23085">
        <v>4434</v>
      </c>
    </row>
    <row r="23086" spans="1:5">
      <c r="A23086" t="s">
        <v>15</v>
      </c>
      <c r="B23086">
        <v>2019</v>
      </c>
      <c r="C23086">
        <v>2</v>
      </c>
      <c r="D23086">
        <v>114</v>
      </c>
      <c r="E23086">
        <v>44158</v>
      </c>
    </row>
    <row r="23087" spans="1:5">
      <c r="A23087" t="s">
        <v>16</v>
      </c>
      <c r="B23087">
        <v>2019</v>
      </c>
      <c r="C23087">
        <v>2</v>
      </c>
      <c r="D23087">
        <v>72</v>
      </c>
      <c r="E23087">
        <v>43398</v>
      </c>
    </row>
    <row r="23088" spans="1:5">
      <c r="A23088" t="s">
        <v>17</v>
      </c>
      <c r="B23088">
        <v>2019</v>
      </c>
      <c r="C23088">
        <v>2</v>
      </c>
      <c r="D23088">
        <v>23</v>
      </c>
      <c r="E23088">
        <v>5916</v>
      </c>
    </row>
    <row r="23089" spans="1:5">
      <c r="A23089" t="s">
        <v>18</v>
      </c>
      <c r="B23089">
        <v>2019</v>
      </c>
      <c r="C23089">
        <v>2</v>
      </c>
      <c r="D23089">
        <v>10</v>
      </c>
      <c r="E23089">
        <v>2768</v>
      </c>
    </row>
    <row r="23090" spans="1:5">
      <c r="A23090" t="s">
        <v>19</v>
      </c>
      <c r="B23090">
        <v>2019</v>
      </c>
      <c r="C23090">
        <v>2</v>
      </c>
      <c r="D23090">
        <v>6</v>
      </c>
      <c r="E23090">
        <v>15904</v>
      </c>
    </row>
    <row r="23091" spans="1:5">
      <c r="A23091" t="s">
        <v>20</v>
      </c>
      <c r="B23091">
        <v>2019</v>
      </c>
      <c r="C23091">
        <v>2</v>
      </c>
      <c r="D23091">
        <v>0</v>
      </c>
      <c r="E23091">
        <v>0</v>
      </c>
    </row>
    <row r="23092" spans="1:5">
      <c r="A23092" t="s">
        <v>21</v>
      </c>
      <c r="B23092">
        <v>2019</v>
      </c>
      <c r="C23092">
        <v>2</v>
      </c>
      <c r="D23092">
        <v>100</v>
      </c>
      <c r="E23092">
        <v>78378</v>
      </c>
    </row>
    <row r="23093" spans="1:5">
      <c r="A23093" t="s">
        <v>22</v>
      </c>
      <c r="B23093">
        <v>2019</v>
      </c>
      <c r="C23093">
        <v>2</v>
      </c>
      <c r="D23093">
        <v>17</v>
      </c>
      <c r="E23093">
        <v>1808</v>
      </c>
    </row>
    <row r="23094" spans="1:5">
      <c r="A23094" t="s">
        <v>23</v>
      </c>
      <c r="B23094">
        <v>2019</v>
      </c>
      <c r="C23094">
        <v>2</v>
      </c>
      <c r="D23094">
        <v>7</v>
      </c>
      <c r="E23094">
        <v>1583</v>
      </c>
    </row>
    <row r="23095" spans="1:5">
      <c r="A23095" t="s">
        <v>24</v>
      </c>
      <c r="B23095">
        <v>2019</v>
      </c>
      <c r="C23095">
        <v>2</v>
      </c>
      <c r="D23095">
        <v>102</v>
      </c>
      <c r="E23095">
        <v>46688</v>
      </c>
    </row>
    <row r="23096" spans="1:5">
      <c r="A23096" t="s">
        <v>25</v>
      </c>
      <c r="B23096">
        <v>2019</v>
      </c>
      <c r="C23096">
        <v>2</v>
      </c>
      <c r="D23096">
        <v>25</v>
      </c>
      <c r="E23096">
        <v>4449</v>
      </c>
    </row>
    <row r="23097" spans="1:5">
      <c r="A23097" t="s">
        <v>26</v>
      </c>
      <c r="B23097">
        <v>2019</v>
      </c>
      <c r="C23097">
        <v>2</v>
      </c>
      <c r="D23097">
        <v>21</v>
      </c>
      <c r="E23097">
        <v>5962</v>
      </c>
    </row>
    <row r="23098" spans="1:5">
      <c r="A23098" t="s">
        <v>27</v>
      </c>
      <c r="B23098">
        <v>2019</v>
      </c>
      <c r="C23098">
        <v>2</v>
      </c>
      <c r="D23098">
        <v>37</v>
      </c>
      <c r="E23098">
        <v>14840</v>
      </c>
    </row>
    <row r="23099" spans="1:5">
      <c r="A23099" t="s">
        <v>28</v>
      </c>
      <c r="B23099">
        <v>2019</v>
      </c>
      <c r="C23099">
        <v>2</v>
      </c>
      <c r="D23099">
        <v>43</v>
      </c>
      <c r="E23099">
        <v>14782</v>
      </c>
    </row>
    <row r="23100" spans="1:5">
      <c r="A23100" t="s">
        <v>29</v>
      </c>
      <c r="B23100">
        <v>2019</v>
      </c>
      <c r="C23100">
        <v>2</v>
      </c>
      <c r="D23100">
        <v>95</v>
      </c>
      <c r="E23100">
        <v>50495</v>
      </c>
    </row>
    <row r="23101" spans="1:5">
      <c r="A23101" t="s">
        <v>30</v>
      </c>
      <c r="B23101">
        <v>2019</v>
      </c>
      <c r="C23101">
        <v>2</v>
      </c>
      <c r="D23101">
        <v>55</v>
      </c>
      <c r="E23101">
        <v>13986</v>
      </c>
    </row>
    <row r="23102" spans="1:5">
      <c r="A23102" t="s">
        <v>31</v>
      </c>
      <c r="B23102">
        <v>2019</v>
      </c>
      <c r="C23102">
        <v>2</v>
      </c>
      <c r="D23102">
        <v>27</v>
      </c>
      <c r="E23102">
        <v>7732</v>
      </c>
    </row>
    <row r="23103" spans="1:5">
      <c r="A23103" t="s">
        <v>32</v>
      </c>
      <c r="B23103">
        <v>2019</v>
      </c>
      <c r="C23103">
        <v>2</v>
      </c>
      <c r="D23103">
        <v>58</v>
      </c>
      <c r="E23103">
        <v>50391</v>
      </c>
    </row>
    <row r="23104" spans="1:5">
      <c r="A23104" t="s">
        <v>33</v>
      </c>
      <c r="B23104">
        <v>2019</v>
      </c>
      <c r="C23104">
        <v>2</v>
      </c>
      <c r="D23104">
        <v>88</v>
      </c>
      <c r="E23104">
        <v>28229</v>
      </c>
    </row>
    <row r="23105" spans="1:5">
      <c r="A23105" t="s">
        <v>34</v>
      </c>
      <c r="B23105">
        <v>2019</v>
      </c>
      <c r="C23105">
        <v>2</v>
      </c>
      <c r="D23105">
        <v>22</v>
      </c>
      <c r="E23105">
        <v>6381</v>
      </c>
    </row>
    <row r="23106" spans="1:5">
      <c r="A23106" t="s">
        <v>35</v>
      </c>
      <c r="B23106">
        <v>2019</v>
      </c>
      <c r="C23106">
        <v>2</v>
      </c>
      <c r="D23106">
        <v>47</v>
      </c>
      <c r="E23106">
        <v>16945</v>
      </c>
    </row>
    <row r="23107" spans="1:5">
      <c r="A23107" t="s">
        <v>36</v>
      </c>
      <c r="B23107">
        <v>2019</v>
      </c>
      <c r="C23107">
        <v>2</v>
      </c>
      <c r="D23107">
        <v>17</v>
      </c>
      <c r="E23107">
        <v>2654</v>
      </c>
    </row>
    <row r="23108" spans="1:5">
      <c r="A23108" t="s">
        <v>37</v>
      </c>
      <c r="B23108">
        <v>2019</v>
      </c>
      <c r="C23108">
        <v>2</v>
      </c>
      <c r="D23108">
        <v>35</v>
      </c>
      <c r="E23108">
        <v>9419</v>
      </c>
    </row>
    <row r="23109" spans="1:5">
      <c r="A23109" t="s">
        <v>38</v>
      </c>
      <c r="B23109">
        <v>2019</v>
      </c>
      <c r="C23109">
        <v>2</v>
      </c>
      <c r="D23109">
        <v>48</v>
      </c>
      <c r="E23109">
        <v>9559</v>
      </c>
    </row>
    <row r="23110" spans="1:5">
      <c r="A23110" t="s">
        <v>39</v>
      </c>
      <c r="B23110">
        <v>2019</v>
      </c>
      <c r="C23110">
        <v>2</v>
      </c>
      <c r="D23110">
        <v>29</v>
      </c>
      <c r="E23110">
        <v>9488</v>
      </c>
    </row>
    <row r="23111" spans="1:5">
      <c r="A23111" t="s">
        <v>40</v>
      </c>
      <c r="B23111">
        <v>2019</v>
      </c>
      <c r="C23111">
        <v>2</v>
      </c>
      <c r="D23111">
        <v>15</v>
      </c>
      <c r="E23111">
        <v>2336</v>
      </c>
    </row>
    <row r="23112" spans="1:5">
      <c r="A23112" t="s">
        <v>41</v>
      </c>
      <c r="B23112">
        <v>2019</v>
      </c>
      <c r="C23112">
        <v>2</v>
      </c>
      <c r="D23112">
        <v>44</v>
      </c>
      <c r="E23112">
        <v>33462</v>
      </c>
    </row>
    <row r="23113" spans="1:5">
      <c r="A23113" t="s">
        <v>42</v>
      </c>
      <c r="B23113">
        <v>2019</v>
      </c>
      <c r="C23113">
        <v>2</v>
      </c>
      <c r="D23113">
        <v>50</v>
      </c>
      <c r="E23113">
        <v>21566</v>
      </c>
    </row>
    <row r="23114" spans="1:5">
      <c r="A23114" t="s">
        <v>43</v>
      </c>
      <c r="B23114">
        <v>2019</v>
      </c>
      <c r="C23114">
        <v>2</v>
      </c>
      <c r="D23114">
        <v>132</v>
      </c>
      <c r="E23114">
        <v>59689</v>
      </c>
    </row>
    <row r="23115" spans="1:5">
      <c r="A23115" t="s">
        <v>44</v>
      </c>
      <c r="B23115">
        <v>2019</v>
      </c>
      <c r="C23115">
        <v>2</v>
      </c>
      <c r="D23115">
        <v>155</v>
      </c>
      <c r="E23115">
        <v>102604</v>
      </c>
    </row>
    <row r="23116" spans="1:5">
      <c r="A23116" t="s">
        <v>45</v>
      </c>
      <c r="B23116">
        <v>2019</v>
      </c>
      <c r="C23116">
        <v>2</v>
      </c>
      <c r="D23116">
        <v>12</v>
      </c>
      <c r="E23116">
        <v>3720</v>
      </c>
    </row>
    <row r="23117" spans="1:5">
      <c r="A23117" t="s">
        <v>46</v>
      </c>
      <c r="B23117">
        <v>2019</v>
      </c>
      <c r="C23117">
        <v>2</v>
      </c>
      <c r="D23117">
        <v>46</v>
      </c>
      <c r="E23117">
        <v>17606</v>
      </c>
    </row>
    <row r="23118" spans="1:5">
      <c r="A23118" t="s">
        <v>47</v>
      </c>
      <c r="B23118">
        <v>2019</v>
      </c>
      <c r="C23118">
        <v>2</v>
      </c>
      <c r="D23118">
        <v>22</v>
      </c>
      <c r="E23118">
        <v>7842</v>
      </c>
    </row>
    <row r="23119" spans="1:5">
      <c r="A23119" t="s">
        <v>48</v>
      </c>
      <c r="B23119">
        <v>2019</v>
      </c>
      <c r="C23119">
        <v>2</v>
      </c>
      <c r="D23119">
        <v>78</v>
      </c>
      <c r="E23119">
        <v>36951</v>
      </c>
    </row>
    <row r="23120" spans="1:5">
      <c r="A23120" t="s">
        <v>49</v>
      </c>
      <c r="B23120">
        <v>2019</v>
      </c>
      <c r="C23120">
        <v>2</v>
      </c>
      <c r="D23120">
        <v>135</v>
      </c>
      <c r="E23120">
        <v>52397</v>
      </c>
    </row>
    <row r="23121" spans="1:5">
      <c r="A23121" t="s">
        <v>50</v>
      </c>
      <c r="B23121">
        <v>2019</v>
      </c>
      <c r="C23121">
        <v>2</v>
      </c>
      <c r="D23121">
        <v>22</v>
      </c>
      <c r="E23121">
        <v>4994</v>
      </c>
    </row>
    <row r="23122" spans="1:5">
      <c r="A23122" t="s">
        <v>51</v>
      </c>
      <c r="B23122">
        <v>2019</v>
      </c>
      <c r="C23122">
        <v>2</v>
      </c>
      <c r="D23122">
        <v>27</v>
      </c>
      <c r="E23122">
        <v>14554</v>
      </c>
    </row>
    <row r="23123" spans="1:5">
      <c r="A23123" t="s">
        <v>52</v>
      </c>
      <c r="B23123">
        <v>2019</v>
      </c>
      <c r="C23123">
        <v>2</v>
      </c>
      <c r="D23123">
        <v>25</v>
      </c>
      <c r="E23123">
        <v>16838</v>
      </c>
    </row>
    <row r="23124" spans="1:5">
      <c r="A23124" t="s">
        <v>53</v>
      </c>
      <c r="B23124">
        <v>2019</v>
      </c>
      <c r="C23124">
        <v>2</v>
      </c>
      <c r="D23124">
        <v>51</v>
      </c>
      <c r="E23124">
        <v>7973</v>
      </c>
    </row>
    <row r="23125" spans="1:5">
      <c r="A23125" t="s">
        <v>54</v>
      </c>
      <c r="B23125">
        <v>2019</v>
      </c>
      <c r="C23125">
        <v>2</v>
      </c>
      <c r="D23125">
        <v>111</v>
      </c>
      <c r="E23125">
        <v>28543</v>
      </c>
    </row>
    <row r="23126" spans="1:5">
      <c r="A23126" t="s">
        <v>55</v>
      </c>
      <c r="B23126">
        <v>2019</v>
      </c>
      <c r="C23126">
        <v>2</v>
      </c>
      <c r="D23126">
        <v>53</v>
      </c>
      <c r="E23126">
        <v>20718</v>
      </c>
    </row>
    <row r="23127" spans="1:5">
      <c r="A23127" t="s">
        <v>56</v>
      </c>
      <c r="B23127">
        <v>2019</v>
      </c>
      <c r="C23127">
        <v>2</v>
      </c>
      <c r="D23127">
        <v>18</v>
      </c>
      <c r="E23127">
        <v>6202</v>
      </c>
    </row>
    <row r="23128" spans="1:5">
      <c r="A23128" t="s">
        <v>57</v>
      </c>
      <c r="B23128">
        <v>2019</v>
      </c>
      <c r="C23128">
        <v>2</v>
      </c>
      <c r="D23128">
        <v>122</v>
      </c>
      <c r="E23128">
        <v>82669</v>
      </c>
    </row>
    <row r="23129" spans="1:5">
      <c r="A23129" t="s">
        <v>58</v>
      </c>
      <c r="B23129">
        <v>2019</v>
      </c>
      <c r="C23129">
        <v>2</v>
      </c>
      <c r="D23129">
        <v>29</v>
      </c>
      <c r="E23129">
        <v>5636</v>
      </c>
    </row>
    <row r="23130" spans="1:5">
      <c r="A23130" t="s">
        <v>59</v>
      </c>
      <c r="B23130">
        <v>2019</v>
      </c>
      <c r="C23130">
        <v>2</v>
      </c>
      <c r="D23130">
        <v>48</v>
      </c>
      <c r="E23130">
        <v>14509</v>
      </c>
    </row>
    <row r="23131" spans="1:5">
      <c r="A23131" t="s">
        <v>60</v>
      </c>
      <c r="B23131">
        <v>2019</v>
      </c>
      <c r="C23131">
        <v>2</v>
      </c>
      <c r="D23131">
        <v>41</v>
      </c>
      <c r="E23131">
        <v>20912</v>
      </c>
    </row>
    <row r="23132" spans="1:5">
      <c r="A23132" t="s">
        <v>61</v>
      </c>
      <c r="B23132">
        <v>2019</v>
      </c>
      <c r="C23132">
        <v>2</v>
      </c>
      <c r="D23132">
        <v>18</v>
      </c>
      <c r="E23132">
        <v>3790</v>
      </c>
    </row>
    <row r="23133" spans="1:5">
      <c r="A23133" t="s">
        <v>65</v>
      </c>
      <c r="B23133">
        <v>2019</v>
      </c>
      <c r="C23133">
        <v>2</v>
      </c>
      <c r="D23133">
        <v>0</v>
      </c>
      <c r="E23133">
        <v>0</v>
      </c>
    </row>
    <row r="23134" spans="1:5">
      <c r="A23134" t="s">
        <v>64</v>
      </c>
      <c r="B23134">
        <v>2019</v>
      </c>
      <c r="C23134">
        <v>2</v>
      </c>
      <c r="D23134">
        <v>3</v>
      </c>
      <c r="E23134">
        <v>1764</v>
      </c>
    </row>
    <row r="23135" spans="1:5">
      <c r="A23135" t="s">
        <v>63</v>
      </c>
      <c r="B23135">
        <v>2019</v>
      </c>
      <c r="C23135">
        <v>2</v>
      </c>
      <c r="D23135">
        <v>4</v>
      </c>
      <c r="E23135">
        <v>1160</v>
      </c>
    </row>
    <row r="23136" spans="1:5">
      <c r="A23136" t="s">
        <v>62</v>
      </c>
      <c r="B23136">
        <v>2019</v>
      </c>
      <c r="C23136">
        <v>2</v>
      </c>
      <c r="D23136">
        <v>72</v>
      </c>
      <c r="E23136">
        <v>98163</v>
      </c>
    </row>
    <row r="23137" spans="1:5">
      <c r="A23137" t="s">
        <v>6</v>
      </c>
      <c r="B23137">
        <v>2019</v>
      </c>
      <c r="C23137">
        <v>3</v>
      </c>
      <c r="D23137">
        <v>83</v>
      </c>
      <c r="E23137">
        <v>39760</v>
      </c>
    </row>
    <row r="23138" spans="1:5">
      <c r="A23138" t="s">
        <v>12</v>
      </c>
      <c r="B23138">
        <v>2019</v>
      </c>
      <c r="C23138">
        <v>3</v>
      </c>
      <c r="D23138">
        <v>18</v>
      </c>
      <c r="E23138">
        <v>5260</v>
      </c>
    </row>
    <row r="23139" spans="1:5">
      <c r="A23139" t="s">
        <v>13</v>
      </c>
      <c r="B23139">
        <v>2019</v>
      </c>
      <c r="C23139">
        <v>3</v>
      </c>
      <c r="D23139">
        <v>48</v>
      </c>
      <c r="E23139">
        <v>20891</v>
      </c>
    </row>
    <row r="23140" spans="1:5">
      <c r="A23140" t="s">
        <v>14</v>
      </c>
      <c r="B23140">
        <v>2019</v>
      </c>
      <c r="C23140">
        <v>3</v>
      </c>
      <c r="D23140">
        <v>13</v>
      </c>
      <c r="E23140">
        <v>4209</v>
      </c>
    </row>
    <row r="23141" spans="1:5">
      <c r="A23141" t="s">
        <v>15</v>
      </c>
      <c r="B23141">
        <v>2019</v>
      </c>
      <c r="C23141">
        <v>3</v>
      </c>
      <c r="D23141">
        <v>116</v>
      </c>
      <c r="E23141">
        <v>45203</v>
      </c>
    </row>
    <row r="23142" spans="1:5">
      <c r="A23142" t="s">
        <v>16</v>
      </c>
      <c r="B23142">
        <v>2019</v>
      </c>
      <c r="C23142">
        <v>3</v>
      </c>
      <c r="D23142">
        <v>72</v>
      </c>
      <c r="E23142">
        <v>43026</v>
      </c>
    </row>
    <row r="23143" spans="1:5">
      <c r="A23143" t="s">
        <v>17</v>
      </c>
      <c r="B23143">
        <v>2019</v>
      </c>
      <c r="C23143">
        <v>3</v>
      </c>
      <c r="D23143">
        <v>23</v>
      </c>
      <c r="E23143">
        <v>5375</v>
      </c>
    </row>
    <row r="23144" spans="1:5">
      <c r="A23144" t="s">
        <v>18</v>
      </c>
      <c r="B23144">
        <v>2019</v>
      </c>
      <c r="C23144">
        <v>3</v>
      </c>
      <c r="D23144">
        <v>10</v>
      </c>
      <c r="E23144">
        <v>2728</v>
      </c>
    </row>
    <row r="23145" spans="1:5">
      <c r="A23145" t="s">
        <v>19</v>
      </c>
      <c r="B23145">
        <v>2019</v>
      </c>
      <c r="C23145">
        <v>3</v>
      </c>
      <c r="D23145">
        <v>6</v>
      </c>
      <c r="E23145">
        <v>12793</v>
      </c>
    </row>
    <row r="23146" spans="1:5">
      <c r="A23146" t="s">
        <v>20</v>
      </c>
      <c r="B23146">
        <v>2019</v>
      </c>
      <c r="C23146">
        <v>3</v>
      </c>
      <c r="D23146">
        <v>0</v>
      </c>
      <c r="E23146">
        <v>0</v>
      </c>
    </row>
    <row r="23147" spans="1:5">
      <c r="A23147" t="s">
        <v>21</v>
      </c>
      <c r="B23147">
        <v>2019</v>
      </c>
      <c r="C23147">
        <v>3</v>
      </c>
      <c r="D23147">
        <v>96</v>
      </c>
      <c r="E23147">
        <v>74215</v>
      </c>
    </row>
    <row r="23148" spans="1:5">
      <c r="A23148" t="s">
        <v>22</v>
      </c>
      <c r="B23148">
        <v>2019</v>
      </c>
      <c r="C23148">
        <v>3</v>
      </c>
      <c r="D23148">
        <v>18</v>
      </c>
      <c r="E23148">
        <v>1740</v>
      </c>
    </row>
    <row r="23149" spans="1:5">
      <c r="A23149" t="s">
        <v>23</v>
      </c>
      <c r="B23149">
        <v>2019</v>
      </c>
      <c r="C23149">
        <v>3</v>
      </c>
      <c r="D23149">
        <v>8</v>
      </c>
      <c r="E23149">
        <v>1899</v>
      </c>
    </row>
    <row r="23150" spans="1:5">
      <c r="A23150" t="s">
        <v>24</v>
      </c>
      <c r="B23150">
        <v>2019</v>
      </c>
      <c r="C23150">
        <v>3</v>
      </c>
      <c r="D23150">
        <v>103</v>
      </c>
      <c r="E23150">
        <v>48735</v>
      </c>
    </row>
    <row r="23151" spans="1:5">
      <c r="A23151" t="s">
        <v>25</v>
      </c>
      <c r="B23151">
        <v>2019</v>
      </c>
      <c r="C23151">
        <v>3</v>
      </c>
      <c r="D23151">
        <v>25</v>
      </c>
      <c r="E23151">
        <v>5088</v>
      </c>
    </row>
    <row r="23152" spans="1:5">
      <c r="A23152" t="s">
        <v>26</v>
      </c>
      <c r="B23152">
        <v>2019</v>
      </c>
      <c r="C23152">
        <v>3</v>
      </c>
      <c r="D23152">
        <v>22</v>
      </c>
      <c r="E23152">
        <v>6880</v>
      </c>
    </row>
    <row r="23153" spans="1:5">
      <c r="A23153" t="s">
        <v>27</v>
      </c>
      <c r="B23153">
        <v>2019</v>
      </c>
      <c r="C23153">
        <v>3</v>
      </c>
      <c r="D23153">
        <v>37</v>
      </c>
      <c r="E23153">
        <v>14950</v>
      </c>
    </row>
    <row r="23154" spans="1:5">
      <c r="A23154" t="s">
        <v>28</v>
      </c>
      <c r="B23154">
        <v>2019</v>
      </c>
      <c r="C23154">
        <v>3</v>
      </c>
      <c r="D23154">
        <v>45</v>
      </c>
      <c r="E23154">
        <v>15736</v>
      </c>
    </row>
    <row r="23155" spans="1:5">
      <c r="A23155" t="s">
        <v>29</v>
      </c>
      <c r="B23155">
        <v>2019</v>
      </c>
      <c r="C23155">
        <v>3</v>
      </c>
      <c r="D23155">
        <v>92</v>
      </c>
      <c r="E23155">
        <v>49334</v>
      </c>
    </row>
    <row r="23156" spans="1:5">
      <c r="A23156" t="s">
        <v>30</v>
      </c>
      <c r="B23156">
        <v>2019</v>
      </c>
      <c r="C23156">
        <v>3</v>
      </c>
      <c r="D23156">
        <v>55</v>
      </c>
      <c r="E23156">
        <v>14340</v>
      </c>
    </row>
    <row r="23157" spans="1:5">
      <c r="A23157" t="s">
        <v>31</v>
      </c>
      <c r="B23157">
        <v>2019</v>
      </c>
      <c r="C23157">
        <v>3</v>
      </c>
      <c r="D23157">
        <v>24</v>
      </c>
      <c r="E23157">
        <v>5732</v>
      </c>
    </row>
    <row r="23158" spans="1:5">
      <c r="A23158" t="s">
        <v>32</v>
      </c>
      <c r="B23158">
        <v>2019</v>
      </c>
      <c r="C23158">
        <v>3</v>
      </c>
      <c r="D23158">
        <v>55</v>
      </c>
      <c r="E23158">
        <v>50780</v>
      </c>
    </row>
    <row r="23159" spans="1:5">
      <c r="A23159" t="s">
        <v>33</v>
      </c>
      <c r="B23159">
        <v>2019</v>
      </c>
      <c r="C23159">
        <v>3</v>
      </c>
      <c r="D23159">
        <v>88</v>
      </c>
      <c r="E23159">
        <v>26566</v>
      </c>
    </row>
    <row r="23160" spans="1:5">
      <c r="A23160" t="s">
        <v>34</v>
      </c>
      <c r="B23160">
        <v>2019</v>
      </c>
      <c r="C23160">
        <v>3</v>
      </c>
      <c r="D23160">
        <v>24</v>
      </c>
      <c r="E23160">
        <v>7156</v>
      </c>
    </row>
    <row r="23161" spans="1:5">
      <c r="A23161" t="s">
        <v>35</v>
      </c>
      <c r="B23161">
        <v>2019</v>
      </c>
      <c r="C23161">
        <v>3</v>
      </c>
      <c r="D23161">
        <v>48</v>
      </c>
      <c r="E23161">
        <v>16646</v>
      </c>
    </row>
    <row r="23162" spans="1:5">
      <c r="A23162" t="s">
        <v>36</v>
      </c>
      <c r="B23162">
        <v>2019</v>
      </c>
      <c r="C23162">
        <v>3</v>
      </c>
      <c r="D23162">
        <v>17</v>
      </c>
      <c r="E23162">
        <v>3415</v>
      </c>
    </row>
    <row r="23163" spans="1:5">
      <c r="A23163" t="s">
        <v>37</v>
      </c>
      <c r="B23163">
        <v>2019</v>
      </c>
      <c r="C23163">
        <v>3</v>
      </c>
      <c r="D23163">
        <v>35</v>
      </c>
      <c r="E23163">
        <v>9353</v>
      </c>
    </row>
    <row r="23164" spans="1:5">
      <c r="A23164" t="s">
        <v>38</v>
      </c>
      <c r="B23164">
        <v>2019</v>
      </c>
      <c r="C23164">
        <v>3</v>
      </c>
      <c r="D23164">
        <v>48</v>
      </c>
      <c r="E23164">
        <v>9450</v>
      </c>
    </row>
    <row r="23165" spans="1:5">
      <c r="A23165" t="s">
        <v>39</v>
      </c>
      <c r="B23165">
        <v>2019</v>
      </c>
      <c r="C23165">
        <v>3</v>
      </c>
      <c r="D23165">
        <v>30</v>
      </c>
      <c r="E23165">
        <v>9952</v>
      </c>
    </row>
    <row r="23166" spans="1:5">
      <c r="A23166" t="s">
        <v>40</v>
      </c>
      <c r="B23166">
        <v>2019</v>
      </c>
      <c r="C23166">
        <v>3</v>
      </c>
      <c r="D23166">
        <v>16</v>
      </c>
      <c r="E23166">
        <v>2687</v>
      </c>
    </row>
    <row r="23167" spans="1:5">
      <c r="A23167" t="s">
        <v>41</v>
      </c>
      <c r="B23167">
        <v>2019</v>
      </c>
      <c r="C23167">
        <v>3</v>
      </c>
      <c r="D23167">
        <v>44</v>
      </c>
      <c r="E23167">
        <v>32881</v>
      </c>
    </row>
    <row r="23168" spans="1:5">
      <c r="A23168" t="s">
        <v>42</v>
      </c>
      <c r="B23168">
        <v>2019</v>
      </c>
      <c r="C23168">
        <v>3</v>
      </c>
      <c r="D23168">
        <v>50</v>
      </c>
      <c r="E23168">
        <v>20984</v>
      </c>
    </row>
    <row r="23169" spans="1:5">
      <c r="A23169" t="s">
        <v>43</v>
      </c>
      <c r="B23169">
        <v>2019</v>
      </c>
      <c r="C23169">
        <v>3</v>
      </c>
      <c r="D23169">
        <v>135</v>
      </c>
      <c r="E23169">
        <v>58947</v>
      </c>
    </row>
    <row r="23170" spans="1:5">
      <c r="A23170" t="s">
        <v>44</v>
      </c>
      <c r="B23170">
        <v>2019</v>
      </c>
      <c r="C23170">
        <v>3</v>
      </c>
      <c r="D23170">
        <v>158</v>
      </c>
      <c r="E23170">
        <v>103101</v>
      </c>
    </row>
    <row r="23171" spans="1:5">
      <c r="A23171" t="s">
        <v>45</v>
      </c>
      <c r="B23171">
        <v>2019</v>
      </c>
      <c r="C23171">
        <v>3</v>
      </c>
      <c r="D23171">
        <v>10</v>
      </c>
      <c r="E23171">
        <v>3143</v>
      </c>
    </row>
    <row r="23172" spans="1:5">
      <c r="A23172" t="s">
        <v>46</v>
      </c>
      <c r="B23172">
        <v>2019</v>
      </c>
      <c r="C23172">
        <v>3</v>
      </c>
      <c r="D23172">
        <v>44</v>
      </c>
      <c r="E23172">
        <v>16936</v>
      </c>
    </row>
    <row r="23173" spans="1:5">
      <c r="A23173" t="s">
        <v>47</v>
      </c>
      <c r="B23173">
        <v>2019</v>
      </c>
      <c r="C23173">
        <v>3</v>
      </c>
      <c r="D23173">
        <v>24</v>
      </c>
      <c r="E23173">
        <v>8195</v>
      </c>
    </row>
    <row r="23174" spans="1:5">
      <c r="A23174" t="s">
        <v>48</v>
      </c>
      <c r="B23174">
        <v>2019</v>
      </c>
      <c r="C23174">
        <v>3</v>
      </c>
      <c r="D23174">
        <v>76</v>
      </c>
      <c r="E23174">
        <v>35875</v>
      </c>
    </row>
    <row r="23175" spans="1:5">
      <c r="A23175" t="s">
        <v>49</v>
      </c>
      <c r="B23175">
        <v>2019</v>
      </c>
      <c r="C23175">
        <v>3</v>
      </c>
      <c r="D23175">
        <v>139</v>
      </c>
      <c r="E23175">
        <v>54563</v>
      </c>
    </row>
    <row r="23176" spans="1:5">
      <c r="A23176" t="s">
        <v>50</v>
      </c>
      <c r="B23176">
        <v>2019</v>
      </c>
      <c r="C23176">
        <v>3</v>
      </c>
      <c r="D23176">
        <v>22</v>
      </c>
      <c r="E23176">
        <v>4731</v>
      </c>
    </row>
    <row r="23177" spans="1:5">
      <c r="A23177" t="s">
        <v>51</v>
      </c>
      <c r="B23177">
        <v>2019</v>
      </c>
      <c r="C23177">
        <v>3</v>
      </c>
      <c r="D23177">
        <v>25</v>
      </c>
      <c r="E23177">
        <v>15124</v>
      </c>
    </row>
    <row r="23178" spans="1:5">
      <c r="A23178" t="s">
        <v>52</v>
      </c>
      <c r="B23178">
        <v>2019</v>
      </c>
      <c r="C23178">
        <v>3</v>
      </c>
      <c r="D23178">
        <v>30</v>
      </c>
      <c r="E23178">
        <v>16432</v>
      </c>
    </row>
    <row r="23179" spans="1:5">
      <c r="A23179" t="s">
        <v>53</v>
      </c>
      <c r="B23179">
        <v>2019</v>
      </c>
      <c r="C23179">
        <v>3</v>
      </c>
      <c r="D23179">
        <v>45</v>
      </c>
      <c r="E23179">
        <v>7658</v>
      </c>
    </row>
    <row r="23180" spans="1:5">
      <c r="A23180" t="s">
        <v>54</v>
      </c>
      <c r="B23180">
        <v>2019</v>
      </c>
      <c r="C23180">
        <v>3</v>
      </c>
      <c r="D23180">
        <v>114</v>
      </c>
      <c r="E23180">
        <v>29076</v>
      </c>
    </row>
    <row r="23181" spans="1:5">
      <c r="A23181" t="s">
        <v>55</v>
      </c>
      <c r="B23181">
        <v>2019</v>
      </c>
      <c r="C23181">
        <v>3</v>
      </c>
      <c r="D23181">
        <v>54</v>
      </c>
      <c r="E23181">
        <v>15203</v>
      </c>
    </row>
    <row r="23182" spans="1:5">
      <c r="A23182" t="s">
        <v>56</v>
      </c>
      <c r="B23182">
        <v>2019</v>
      </c>
      <c r="C23182">
        <v>3</v>
      </c>
      <c r="D23182">
        <v>18</v>
      </c>
      <c r="E23182">
        <v>6601</v>
      </c>
    </row>
    <row r="23183" spans="1:5">
      <c r="A23183" t="s">
        <v>57</v>
      </c>
      <c r="B23183">
        <v>2019</v>
      </c>
      <c r="C23183">
        <v>3</v>
      </c>
      <c r="D23183">
        <v>121</v>
      </c>
      <c r="E23183">
        <v>78960</v>
      </c>
    </row>
    <row r="23184" spans="1:5">
      <c r="A23184" t="s">
        <v>58</v>
      </c>
      <c r="B23184">
        <v>2019</v>
      </c>
      <c r="C23184">
        <v>3</v>
      </c>
      <c r="D23184">
        <v>29</v>
      </c>
      <c r="E23184">
        <v>5847</v>
      </c>
    </row>
    <row r="23185" spans="1:5">
      <c r="A23185" t="s">
        <v>59</v>
      </c>
      <c r="B23185">
        <v>2019</v>
      </c>
      <c r="C23185">
        <v>3</v>
      </c>
      <c r="D23185">
        <v>50</v>
      </c>
      <c r="E23185">
        <v>14394</v>
      </c>
    </row>
    <row r="23186" spans="1:5">
      <c r="A23186" t="s">
        <v>60</v>
      </c>
      <c r="B23186">
        <v>2019</v>
      </c>
      <c r="C23186">
        <v>3</v>
      </c>
      <c r="D23186">
        <v>40</v>
      </c>
      <c r="E23186">
        <v>19973</v>
      </c>
    </row>
    <row r="23187" spans="1:5">
      <c r="A23187" t="s">
        <v>61</v>
      </c>
      <c r="B23187">
        <v>2019</v>
      </c>
      <c r="C23187">
        <v>3</v>
      </c>
      <c r="D23187">
        <v>16</v>
      </c>
      <c r="E23187">
        <v>3552</v>
      </c>
    </row>
    <row r="23188" spans="1:5">
      <c r="A23188" t="s">
        <v>65</v>
      </c>
      <c r="B23188">
        <v>2019</v>
      </c>
      <c r="C23188">
        <v>3</v>
      </c>
      <c r="D23188">
        <v>0</v>
      </c>
      <c r="E23188">
        <v>0</v>
      </c>
    </row>
    <row r="23189" spans="1:5">
      <c r="A23189" t="s">
        <v>64</v>
      </c>
      <c r="B23189">
        <v>2019</v>
      </c>
      <c r="C23189">
        <v>3</v>
      </c>
      <c r="D23189">
        <v>3</v>
      </c>
      <c r="E23189">
        <v>1548</v>
      </c>
    </row>
    <row r="23190" spans="1:5">
      <c r="A23190" t="s">
        <v>63</v>
      </c>
      <c r="B23190">
        <v>2019</v>
      </c>
      <c r="C23190">
        <v>3</v>
      </c>
      <c r="D23190">
        <v>4</v>
      </c>
      <c r="E23190">
        <v>1129</v>
      </c>
    </row>
    <row r="23191" spans="1:5">
      <c r="A23191" t="s">
        <v>62</v>
      </c>
      <c r="B23191">
        <v>2019</v>
      </c>
      <c r="C23191">
        <v>3</v>
      </c>
      <c r="D23191">
        <v>72</v>
      </c>
      <c r="E23191">
        <v>100890</v>
      </c>
    </row>
    <row r="23192" spans="1:5">
      <c r="A23192" t="s">
        <v>6</v>
      </c>
      <c r="B23192">
        <v>2019</v>
      </c>
      <c r="C23192">
        <v>4</v>
      </c>
      <c r="D23192">
        <v>83</v>
      </c>
      <c r="E23192">
        <v>39384</v>
      </c>
    </row>
    <row r="23193" spans="1:5">
      <c r="A23193" t="s">
        <v>12</v>
      </c>
      <c r="B23193">
        <v>2019</v>
      </c>
      <c r="C23193">
        <v>4</v>
      </c>
      <c r="D23193">
        <v>18</v>
      </c>
      <c r="E23193">
        <v>5185</v>
      </c>
    </row>
    <row r="23194" spans="1:5">
      <c r="A23194" t="s">
        <v>13</v>
      </c>
      <c r="B23194">
        <v>2019</v>
      </c>
      <c r="C23194">
        <v>4</v>
      </c>
      <c r="D23194">
        <v>48</v>
      </c>
      <c r="E23194">
        <v>18532</v>
      </c>
    </row>
    <row r="23195" spans="1:5">
      <c r="A23195" t="s">
        <v>14</v>
      </c>
      <c r="B23195">
        <v>2019</v>
      </c>
      <c r="C23195">
        <v>4</v>
      </c>
      <c r="D23195">
        <v>14</v>
      </c>
      <c r="E23195">
        <v>4198</v>
      </c>
    </row>
    <row r="23196" spans="1:5">
      <c r="A23196" t="s">
        <v>15</v>
      </c>
      <c r="B23196">
        <v>2019</v>
      </c>
      <c r="C23196">
        <v>4</v>
      </c>
      <c r="D23196">
        <v>117</v>
      </c>
      <c r="E23196">
        <v>45160</v>
      </c>
    </row>
    <row r="23197" spans="1:5">
      <c r="A23197" t="s">
        <v>16</v>
      </c>
      <c r="B23197">
        <v>2019</v>
      </c>
      <c r="C23197">
        <v>4</v>
      </c>
      <c r="D23197">
        <v>72</v>
      </c>
      <c r="E23197">
        <v>41369</v>
      </c>
    </row>
    <row r="23198" spans="1:5">
      <c r="A23198" t="s">
        <v>17</v>
      </c>
      <c r="B23198">
        <v>2019</v>
      </c>
      <c r="C23198">
        <v>4</v>
      </c>
      <c r="D23198">
        <v>24</v>
      </c>
      <c r="E23198">
        <v>6480</v>
      </c>
    </row>
    <row r="23199" spans="1:5">
      <c r="A23199" t="s">
        <v>18</v>
      </c>
      <c r="B23199">
        <v>2019</v>
      </c>
      <c r="C23199">
        <v>4</v>
      </c>
      <c r="D23199">
        <v>10</v>
      </c>
      <c r="E23199">
        <v>2035</v>
      </c>
    </row>
    <row r="23200" spans="1:5">
      <c r="A23200" t="s">
        <v>19</v>
      </c>
      <c r="B23200">
        <v>2019</v>
      </c>
      <c r="C23200">
        <v>4</v>
      </c>
      <c r="D23200">
        <v>6</v>
      </c>
      <c r="E23200">
        <v>12485</v>
      </c>
    </row>
    <row r="23201" spans="1:5">
      <c r="A23201" t="s">
        <v>20</v>
      </c>
      <c r="B23201">
        <v>2019</v>
      </c>
      <c r="C23201">
        <v>4</v>
      </c>
      <c r="D23201">
        <v>0</v>
      </c>
      <c r="E23201">
        <v>0</v>
      </c>
    </row>
    <row r="23202" spans="1:5">
      <c r="A23202" t="s">
        <v>21</v>
      </c>
      <c r="B23202">
        <v>2019</v>
      </c>
      <c r="C23202">
        <v>4</v>
      </c>
      <c r="D23202">
        <v>94</v>
      </c>
      <c r="E23202">
        <v>71422</v>
      </c>
    </row>
    <row r="23203" spans="1:5">
      <c r="A23203" t="s">
        <v>22</v>
      </c>
      <c r="B23203">
        <v>2019</v>
      </c>
      <c r="C23203">
        <v>4</v>
      </c>
      <c r="D23203">
        <v>17</v>
      </c>
      <c r="E23203">
        <v>1497</v>
      </c>
    </row>
    <row r="23204" spans="1:5">
      <c r="A23204" t="s">
        <v>23</v>
      </c>
      <c r="B23204">
        <v>2019</v>
      </c>
      <c r="C23204">
        <v>4</v>
      </c>
      <c r="D23204">
        <v>8</v>
      </c>
      <c r="E23204">
        <v>1728</v>
      </c>
    </row>
    <row r="23205" spans="1:5">
      <c r="A23205" t="s">
        <v>24</v>
      </c>
      <c r="B23205">
        <v>2019</v>
      </c>
      <c r="C23205">
        <v>4</v>
      </c>
      <c r="D23205">
        <v>102</v>
      </c>
      <c r="E23205">
        <v>46658</v>
      </c>
    </row>
    <row r="23206" spans="1:5">
      <c r="A23206" t="s">
        <v>25</v>
      </c>
      <c r="B23206">
        <v>2019</v>
      </c>
      <c r="C23206">
        <v>4</v>
      </c>
      <c r="D23206">
        <v>24</v>
      </c>
      <c r="E23206">
        <v>4641</v>
      </c>
    </row>
    <row r="23207" spans="1:5">
      <c r="A23207" t="s">
        <v>26</v>
      </c>
      <c r="B23207">
        <v>2019</v>
      </c>
      <c r="C23207">
        <v>4</v>
      </c>
      <c r="D23207">
        <v>20</v>
      </c>
      <c r="E23207">
        <v>5409</v>
      </c>
    </row>
    <row r="23208" spans="1:5">
      <c r="A23208" t="s">
        <v>27</v>
      </c>
      <c r="B23208">
        <v>2019</v>
      </c>
      <c r="C23208">
        <v>4</v>
      </c>
      <c r="D23208">
        <v>37</v>
      </c>
      <c r="E23208">
        <v>14635</v>
      </c>
    </row>
    <row r="23209" spans="1:5">
      <c r="A23209" t="s">
        <v>28</v>
      </c>
      <c r="B23209">
        <v>2019</v>
      </c>
      <c r="C23209">
        <v>4</v>
      </c>
      <c r="D23209">
        <v>46</v>
      </c>
      <c r="E23209">
        <v>16393</v>
      </c>
    </row>
    <row r="23210" spans="1:5">
      <c r="A23210" t="s">
        <v>29</v>
      </c>
      <c r="B23210">
        <v>2019</v>
      </c>
      <c r="C23210">
        <v>4</v>
      </c>
      <c r="D23210">
        <v>95</v>
      </c>
      <c r="E23210">
        <v>49525</v>
      </c>
    </row>
    <row r="23211" spans="1:5">
      <c r="A23211" t="s">
        <v>30</v>
      </c>
      <c r="B23211">
        <v>2019</v>
      </c>
      <c r="C23211">
        <v>4</v>
      </c>
      <c r="D23211">
        <v>54</v>
      </c>
      <c r="E23211">
        <v>13629</v>
      </c>
    </row>
    <row r="23212" spans="1:5">
      <c r="A23212" t="s">
        <v>31</v>
      </c>
      <c r="B23212">
        <v>2019</v>
      </c>
      <c r="C23212">
        <v>4</v>
      </c>
      <c r="D23212">
        <v>28</v>
      </c>
      <c r="E23212">
        <v>7994</v>
      </c>
    </row>
    <row r="23213" spans="1:5">
      <c r="A23213" t="s">
        <v>32</v>
      </c>
      <c r="B23213">
        <v>2019</v>
      </c>
      <c r="C23213">
        <v>4</v>
      </c>
      <c r="D23213">
        <v>57</v>
      </c>
      <c r="E23213">
        <v>47575</v>
      </c>
    </row>
    <row r="23214" spans="1:5">
      <c r="A23214" t="s">
        <v>33</v>
      </c>
      <c r="B23214">
        <v>2019</v>
      </c>
      <c r="C23214">
        <v>4</v>
      </c>
      <c r="D23214">
        <v>85</v>
      </c>
      <c r="E23214">
        <v>15983</v>
      </c>
    </row>
    <row r="23215" spans="1:5">
      <c r="A23215" t="s">
        <v>34</v>
      </c>
      <c r="B23215">
        <v>2019</v>
      </c>
      <c r="C23215">
        <v>4</v>
      </c>
      <c r="D23215">
        <v>23</v>
      </c>
      <c r="E23215">
        <v>6772</v>
      </c>
    </row>
    <row r="23216" spans="1:5">
      <c r="A23216" t="s">
        <v>35</v>
      </c>
      <c r="B23216">
        <v>2019</v>
      </c>
      <c r="C23216">
        <v>4</v>
      </c>
      <c r="D23216">
        <v>48</v>
      </c>
      <c r="E23216">
        <v>17260</v>
      </c>
    </row>
    <row r="23217" spans="1:5">
      <c r="A23217" t="s">
        <v>36</v>
      </c>
      <c r="B23217">
        <v>2019</v>
      </c>
      <c r="C23217">
        <v>4</v>
      </c>
      <c r="D23217">
        <v>17</v>
      </c>
      <c r="E23217">
        <v>3458</v>
      </c>
    </row>
    <row r="23218" spans="1:5">
      <c r="A23218" t="s">
        <v>37</v>
      </c>
      <c r="B23218">
        <v>2019</v>
      </c>
      <c r="C23218">
        <v>4</v>
      </c>
      <c r="D23218">
        <v>35</v>
      </c>
      <c r="E23218">
        <v>8800</v>
      </c>
    </row>
    <row r="23219" spans="1:5">
      <c r="A23219" t="s">
        <v>38</v>
      </c>
      <c r="B23219">
        <v>2019</v>
      </c>
      <c r="C23219">
        <v>4</v>
      </c>
      <c r="D23219">
        <v>48</v>
      </c>
      <c r="E23219">
        <v>9029</v>
      </c>
    </row>
    <row r="23220" spans="1:5">
      <c r="A23220" t="s">
        <v>39</v>
      </c>
      <c r="B23220">
        <v>2019</v>
      </c>
      <c r="C23220">
        <v>4</v>
      </c>
      <c r="D23220">
        <v>28</v>
      </c>
      <c r="E23220">
        <v>9059</v>
      </c>
    </row>
    <row r="23221" spans="1:5">
      <c r="A23221" t="s">
        <v>40</v>
      </c>
      <c r="B23221">
        <v>2019</v>
      </c>
      <c r="C23221">
        <v>4</v>
      </c>
      <c r="D23221">
        <v>16</v>
      </c>
      <c r="E23221">
        <v>2854</v>
      </c>
    </row>
    <row r="23222" spans="1:5">
      <c r="A23222" t="s">
        <v>41</v>
      </c>
      <c r="B23222">
        <v>2019</v>
      </c>
      <c r="C23222">
        <v>4</v>
      </c>
      <c r="D23222">
        <v>44</v>
      </c>
      <c r="E23222">
        <v>32632</v>
      </c>
    </row>
    <row r="23223" spans="1:5">
      <c r="A23223" t="s">
        <v>42</v>
      </c>
      <c r="B23223">
        <v>2019</v>
      </c>
      <c r="C23223">
        <v>4</v>
      </c>
      <c r="D23223">
        <v>50</v>
      </c>
      <c r="E23223">
        <v>21282</v>
      </c>
    </row>
    <row r="23224" spans="1:5">
      <c r="A23224" t="s">
        <v>43</v>
      </c>
      <c r="B23224">
        <v>2019</v>
      </c>
      <c r="C23224">
        <v>4</v>
      </c>
      <c r="D23224">
        <v>136</v>
      </c>
      <c r="E23224">
        <v>60039</v>
      </c>
    </row>
    <row r="23225" spans="1:5">
      <c r="A23225" t="s">
        <v>44</v>
      </c>
      <c r="B23225">
        <v>2019</v>
      </c>
      <c r="C23225">
        <v>4</v>
      </c>
      <c r="D23225">
        <v>158</v>
      </c>
      <c r="E23225">
        <v>103676</v>
      </c>
    </row>
    <row r="23226" spans="1:5">
      <c r="A23226" t="s">
        <v>45</v>
      </c>
      <c r="B23226">
        <v>2019</v>
      </c>
      <c r="C23226">
        <v>4</v>
      </c>
      <c r="D23226">
        <v>12</v>
      </c>
      <c r="E23226">
        <v>3573</v>
      </c>
    </row>
    <row r="23227" spans="1:5">
      <c r="A23227" t="s">
        <v>46</v>
      </c>
      <c r="B23227">
        <v>2019</v>
      </c>
      <c r="C23227">
        <v>4</v>
      </c>
      <c r="D23227">
        <v>45</v>
      </c>
      <c r="E23227">
        <v>15086</v>
      </c>
    </row>
    <row r="23228" spans="1:5">
      <c r="A23228" t="s">
        <v>47</v>
      </c>
      <c r="B23228">
        <v>2019</v>
      </c>
      <c r="C23228">
        <v>4</v>
      </c>
      <c r="D23228">
        <v>22</v>
      </c>
      <c r="E23228">
        <v>7939</v>
      </c>
    </row>
    <row r="23229" spans="1:5">
      <c r="A23229" t="s">
        <v>48</v>
      </c>
      <c r="B23229">
        <v>2019</v>
      </c>
      <c r="C23229">
        <v>4</v>
      </c>
      <c r="D23229">
        <v>78</v>
      </c>
      <c r="E23229">
        <v>36110</v>
      </c>
    </row>
    <row r="23230" spans="1:5">
      <c r="A23230" t="s">
        <v>49</v>
      </c>
      <c r="B23230">
        <v>2019</v>
      </c>
      <c r="C23230">
        <v>4</v>
      </c>
      <c r="D23230">
        <v>140</v>
      </c>
      <c r="E23230">
        <v>53653</v>
      </c>
    </row>
    <row r="23231" spans="1:5">
      <c r="A23231" t="s">
        <v>50</v>
      </c>
      <c r="B23231">
        <v>2019</v>
      </c>
      <c r="C23231">
        <v>4</v>
      </c>
      <c r="D23231">
        <v>23</v>
      </c>
      <c r="E23231">
        <v>5291</v>
      </c>
    </row>
    <row r="23232" spans="1:5">
      <c r="A23232" t="s">
        <v>51</v>
      </c>
      <c r="B23232">
        <v>2019</v>
      </c>
      <c r="C23232">
        <v>4</v>
      </c>
      <c r="D23232">
        <v>25</v>
      </c>
      <c r="E23232">
        <v>7087</v>
      </c>
    </row>
    <row r="23233" spans="1:5">
      <c r="A23233" t="s">
        <v>52</v>
      </c>
      <c r="B23233">
        <v>2019</v>
      </c>
      <c r="C23233">
        <v>4</v>
      </c>
      <c r="D23233">
        <v>32</v>
      </c>
      <c r="E23233">
        <v>17421</v>
      </c>
    </row>
    <row r="23234" spans="1:5">
      <c r="A23234" t="s">
        <v>53</v>
      </c>
      <c r="B23234">
        <v>2019</v>
      </c>
      <c r="C23234">
        <v>4</v>
      </c>
      <c r="D23234">
        <v>49</v>
      </c>
      <c r="E23234">
        <v>7167</v>
      </c>
    </row>
    <row r="23235" spans="1:5">
      <c r="A23235" t="s">
        <v>54</v>
      </c>
      <c r="B23235">
        <v>2019</v>
      </c>
      <c r="C23235">
        <v>4</v>
      </c>
      <c r="D23235">
        <v>116</v>
      </c>
      <c r="E23235">
        <v>29554</v>
      </c>
    </row>
    <row r="23236" spans="1:5">
      <c r="A23236" t="s">
        <v>55</v>
      </c>
      <c r="B23236">
        <v>2019</v>
      </c>
      <c r="C23236">
        <v>4</v>
      </c>
      <c r="D23236">
        <v>54</v>
      </c>
      <c r="E23236">
        <v>19372</v>
      </c>
    </row>
    <row r="23237" spans="1:5">
      <c r="A23237" t="s">
        <v>56</v>
      </c>
      <c r="B23237">
        <v>2019</v>
      </c>
      <c r="C23237">
        <v>4</v>
      </c>
      <c r="D23237">
        <v>18</v>
      </c>
      <c r="E23237">
        <v>6377</v>
      </c>
    </row>
    <row r="23238" spans="1:5">
      <c r="A23238" t="s">
        <v>57</v>
      </c>
      <c r="B23238">
        <v>2019</v>
      </c>
      <c r="C23238">
        <v>4</v>
      </c>
      <c r="D23238">
        <v>123</v>
      </c>
      <c r="E23238">
        <v>82579</v>
      </c>
    </row>
    <row r="23239" spans="1:5">
      <c r="A23239" t="s">
        <v>58</v>
      </c>
      <c r="B23239">
        <v>2019</v>
      </c>
      <c r="C23239">
        <v>4</v>
      </c>
      <c r="D23239">
        <v>28</v>
      </c>
      <c r="E23239">
        <v>5427</v>
      </c>
    </row>
    <row r="23240" spans="1:5">
      <c r="A23240" t="s">
        <v>59</v>
      </c>
      <c r="B23240">
        <v>2019</v>
      </c>
      <c r="C23240">
        <v>4</v>
      </c>
      <c r="D23240">
        <v>50</v>
      </c>
      <c r="E23240">
        <v>14348</v>
      </c>
    </row>
    <row r="23241" spans="1:5">
      <c r="A23241" t="s">
        <v>60</v>
      </c>
      <c r="B23241">
        <v>2019</v>
      </c>
      <c r="C23241">
        <v>4</v>
      </c>
      <c r="D23241">
        <v>40</v>
      </c>
      <c r="E23241">
        <v>18824</v>
      </c>
    </row>
    <row r="23242" spans="1:5">
      <c r="A23242" t="s">
        <v>61</v>
      </c>
      <c r="B23242">
        <v>2019</v>
      </c>
      <c r="C23242">
        <v>4</v>
      </c>
      <c r="D23242">
        <v>18</v>
      </c>
      <c r="E23242">
        <v>3602</v>
      </c>
    </row>
    <row r="23243" spans="1:5">
      <c r="A23243" t="s">
        <v>65</v>
      </c>
      <c r="B23243">
        <v>2019</v>
      </c>
      <c r="C23243">
        <v>4</v>
      </c>
      <c r="D23243">
        <v>0</v>
      </c>
      <c r="E23243">
        <v>0</v>
      </c>
    </row>
    <row r="23244" spans="1:5">
      <c r="A23244" t="s">
        <v>64</v>
      </c>
      <c r="B23244">
        <v>2019</v>
      </c>
      <c r="C23244">
        <v>4</v>
      </c>
      <c r="D23244">
        <v>4</v>
      </c>
      <c r="E23244">
        <v>1997</v>
      </c>
    </row>
    <row r="23245" spans="1:5">
      <c r="A23245" t="s">
        <v>63</v>
      </c>
      <c r="B23245">
        <v>2019</v>
      </c>
      <c r="C23245">
        <v>4</v>
      </c>
      <c r="D23245">
        <v>4</v>
      </c>
      <c r="E23245">
        <v>1218</v>
      </c>
    </row>
    <row r="23246" spans="1:5">
      <c r="A23246" t="s">
        <v>62</v>
      </c>
      <c r="B23246">
        <v>2019</v>
      </c>
      <c r="C23246">
        <v>4</v>
      </c>
      <c r="D23246">
        <v>73</v>
      </c>
      <c r="E23246">
        <v>97017</v>
      </c>
    </row>
    <row r="23247" spans="1:5">
      <c r="A23247" t="s">
        <v>6</v>
      </c>
      <c r="B23247">
        <v>2019</v>
      </c>
      <c r="C23247">
        <v>5</v>
      </c>
      <c r="D23247">
        <v>83</v>
      </c>
      <c r="E23247">
        <v>42566</v>
      </c>
    </row>
    <row r="23248" spans="1:5">
      <c r="A23248" t="s">
        <v>12</v>
      </c>
      <c r="B23248">
        <v>2019</v>
      </c>
      <c r="C23248">
        <v>5</v>
      </c>
      <c r="D23248">
        <v>18</v>
      </c>
      <c r="E23248">
        <v>5165</v>
      </c>
    </row>
    <row r="23249" spans="1:5">
      <c r="A23249" t="s">
        <v>13</v>
      </c>
      <c r="B23249">
        <v>2019</v>
      </c>
      <c r="C23249">
        <v>5</v>
      </c>
      <c r="D23249">
        <v>48</v>
      </c>
      <c r="E23249">
        <v>21501</v>
      </c>
    </row>
    <row r="23250" spans="1:5">
      <c r="A23250" t="s">
        <v>14</v>
      </c>
      <c r="B23250">
        <v>2019</v>
      </c>
      <c r="C23250">
        <v>5</v>
      </c>
      <c r="D23250">
        <v>15</v>
      </c>
      <c r="E23250">
        <v>5513</v>
      </c>
    </row>
    <row r="23251" spans="1:5">
      <c r="A23251" t="s">
        <v>15</v>
      </c>
      <c r="B23251">
        <v>2019</v>
      </c>
      <c r="C23251">
        <v>5</v>
      </c>
      <c r="D23251">
        <v>119</v>
      </c>
      <c r="E23251">
        <v>49848</v>
      </c>
    </row>
    <row r="23252" spans="1:5">
      <c r="A23252" t="s">
        <v>16</v>
      </c>
      <c r="B23252">
        <v>2019</v>
      </c>
      <c r="C23252">
        <v>5</v>
      </c>
      <c r="D23252">
        <v>72</v>
      </c>
      <c r="E23252">
        <v>42061</v>
      </c>
    </row>
    <row r="23253" spans="1:5">
      <c r="A23253" t="s">
        <v>17</v>
      </c>
      <c r="B23253">
        <v>2019</v>
      </c>
      <c r="C23253">
        <v>5</v>
      </c>
      <c r="D23253">
        <v>21</v>
      </c>
      <c r="E23253">
        <v>6538</v>
      </c>
    </row>
    <row r="23254" spans="1:5">
      <c r="A23254" t="s">
        <v>18</v>
      </c>
      <c r="B23254">
        <v>2019</v>
      </c>
      <c r="C23254">
        <v>5</v>
      </c>
      <c r="D23254">
        <v>10</v>
      </c>
      <c r="E23254">
        <v>2625</v>
      </c>
    </row>
    <row r="23255" spans="1:5">
      <c r="A23255" t="s">
        <v>19</v>
      </c>
      <c r="B23255">
        <v>2019</v>
      </c>
      <c r="C23255">
        <v>5</v>
      </c>
      <c r="D23255">
        <v>6</v>
      </c>
      <c r="E23255">
        <v>14168</v>
      </c>
    </row>
    <row r="23256" spans="1:5">
      <c r="A23256" t="s">
        <v>20</v>
      </c>
      <c r="B23256">
        <v>2019</v>
      </c>
      <c r="C23256">
        <v>5</v>
      </c>
      <c r="D23256">
        <v>0</v>
      </c>
      <c r="E23256">
        <v>0</v>
      </c>
    </row>
    <row r="23257" spans="1:5">
      <c r="A23257" t="s">
        <v>21</v>
      </c>
      <c r="B23257">
        <v>2019</v>
      </c>
      <c r="C23257">
        <v>5</v>
      </c>
      <c r="D23257">
        <v>95</v>
      </c>
      <c r="E23257">
        <v>75053</v>
      </c>
    </row>
    <row r="23258" spans="1:5">
      <c r="A23258" t="s">
        <v>22</v>
      </c>
      <c r="B23258">
        <v>2019</v>
      </c>
      <c r="C23258">
        <v>5</v>
      </c>
      <c r="D23258">
        <v>16</v>
      </c>
      <c r="E23258">
        <v>1507</v>
      </c>
    </row>
    <row r="23259" spans="1:5">
      <c r="A23259" t="s">
        <v>23</v>
      </c>
      <c r="B23259">
        <v>2019</v>
      </c>
      <c r="C23259">
        <v>5</v>
      </c>
      <c r="D23259">
        <v>8</v>
      </c>
      <c r="E23259">
        <v>1946</v>
      </c>
    </row>
    <row r="23260" spans="1:5">
      <c r="A23260" t="s">
        <v>24</v>
      </c>
      <c r="B23260">
        <v>2019</v>
      </c>
      <c r="C23260">
        <v>5</v>
      </c>
      <c r="D23260">
        <v>102</v>
      </c>
      <c r="E23260">
        <v>36950</v>
      </c>
    </row>
    <row r="23261" spans="1:5">
      <c r="A23261" t="s">
        <v>25</v>
      </c>
      <c r="B23261">
        <v>2019</v>
      </c>
      <c r="C23261">
        <v>5</v>
      </c>
      <c r="D23261">
        <v>24</v>
      </c>
      <c r="E23261">
        <v>4277</v>
      </c>
    </row>
    <row r="23262" spans="1:5">
      <c r="A23262" t="s">
        <v>26</v>
      </c>
      <c r="B23262">
        <v>2019</v>
      </c>
      <c r="C23262">
        <v>5</v>
      </c>
      <c r="D23262">
        <v>22</v>
      </c>
      <c r="E23262">
        <v>5293</v>
      </c>
    </row>
    <row r="23263" spans="1:5">
      <c r="A23263" t="s">
        <v>27</v>
      </c>
      <c r="B23263">
        <v>2019</v>
      </c>
      <c r="C23263">
        <v>5</v>
      </c>
      <c r="D23263">
        <v>36</v>
      </c>
      <c r="E23263">
        <v>15201</v>
      </c>
    </row>
    <row r="23264" spans="1:5">
      <c r="A23264" t="s">
        <v>28</v>
      </c>
      <c r="B23264">
        <v>2019</v>
      </c>
      <c r="C23264">
        <v>5</v>
      </c>
      <c r="D23264">
        <v>45</v>
      </c>
      <c r="E23264">
        <v>14495</v>
      </c>
    </row>
    <row r="23265" spans="1:5">
      <c r="A23265" t="s">
        <v>29</v>
      </c>
      <c r="B23265">
        <v>2019</v>
      </c>
      <c r="C23265">
        <v>5</v>
      </c>
      <c r="D23265">
        <v>96</v>
      </c>
      <c r="E23265">
        <v>52330</v>
      </c>
    </row>
    <row r="23266" spans="1:5">
      <c r="A23266" t="s">
        <v>30</v>
      </c>
      <c r="B23266">
        <v>2019</v>
      </c>
      <c r="C23266">
        <v>5</v>
      </c>
      <c r="D23266">
        <v>54</v>
      </c>
      <c r="E23266">
        <v>14420</v>
      </c>
    </row>
    <row r="23267" spans="1:5">
      <c r="A23267" t="s">
        <v>31</v>
      </c>
      <c r="B23267">
        <v>2019</v>
      </c>
      <c r="C23267">
        <v>5</v>
      </c>
      <c r="D23267">
        <v>26</v>
      </c>
      <c r="E23267">
        <v>7724</v>
      </c>
    </row>
    <row r="23268" spans="1:5">
      <c r="A23268" t="s">
        <v>32</v>
      </c>
      <c r="B23268">
        <v>2019</v>
      </c>
      <c r="C23268">
        <v>5</v>
      </c>
      <c r="D23268">
        <v>57</v>
      </c>
      <c r="E23268">
        <v>48947</v>
      </c>
    </row>
    <row r="23269" spans="1:5">
      <c r="A23269" t="s">
        <v>33</v>
      </c>
      <c r="B23269">
        <v>2019</v>
      </c>
      <c r="C23269">
        <v>5</v>
      </c>
      <c r="D23269">
        <v>87</v>
      </c>
      <c r="E23269">
        <v>21066</v>
      </c>
    </row>
    <row r="23270" spans="1:5">
      <c r="A23270" t="s">
        <v>34</v>
      </c>
      <c r="B23270">
        <v>2019</v>
      </c>
      <c r="C23270">
        <v>5</v>
      </c>
      <c r="D23270">
        <v>21</v>
      </c>
      <c r="E23270">
        <v>5344</v>
      </c>
    </row>
    <row r="23271" spans="1:5">
      <c r="A23271" t="s">
        <v>35</v>
      </c>
      <c r="B23271">
        <v>2019</v>
      </c>
      <c r="C23271">
        <v>5</v>
      </c>
      <c r="D23271">
        <v>48</v>
      </c>
      <c r="E23271">
        <v>18445</v>
      </c>
    </row>
    <row r="23272" spans="1:5">
      <c r="A23272" t="s">
        <v>36</v>
      </c>
      <c r="B23272">
        <v>2019</v>
      </c>
      <c r="C23272">
        <v>5</v>
      </c>
      <c r="D23272">
        <v>15</v>
      </c>
      <c r="E23272">
        <v>3539</v>
      </c>
    </row>
    <row r="23273" spans="1:5">
      <c r="A23273" t="s">
        <v>37</v>
      </c>
      <c r="B23273">
        <v>2019</v>
      </c>
      <c r="C23273">
        <v>5</v>
      </c>
      <c r="D23273">
        <v>35</v>
      </c>
      <c r="E23273">
        <v>10304</v>
      </c>
    </row>
    <row r="23274" spans="1:5">
      <c r="A23274" t="s">
        <v>38</v>
      </c>
      <c r="B23274">
        <v>2019</v>
      </c>
      <c r="C23274">
        <v>5</v>
      </c>
      <c r="D23274">
        <v>48</v>
      </c>
      <c r="E23274">
        <v>8844</v>
      </c>
    </row>
    <row r="23275" spans="1:5">
      <c r="A23275" t="s">
        <v>39</v>
      </c>
      <c r="B23275">
        <v>2019</v>
      </c>
      <c r="C23275">
        <v>5</v>
      </c>
      <c r="D23275">
        <v>30</v>
      </c>
      <c r="E23275">
        <v>10301</v>
      </c>
    </row>
    <row r="23276" spans="1:5">
      <c r="A23276" t="s">
        <v>40</v>
      </c>
      <c r="B23276">
        <v>2019</v>
      </c>
      <c r="C23276">
        <v>5</v>
      </c>
      <c r="D23276">
        <v>16</v>
      </c>
      <c r="E23276">
        <v>2997</v>
      </c>
    </row>
    <row r="23277" spans="1:5">
      <c r="A23277" t="s">
        <v>41</v>
      </c>
      <c r="B23277">
        <v>2019</v>
      </c>
      <c r="C23277">
        <v>5</v>
      </c>
      <c r="D23277">
        <v>44</v>
      </c>
      <c r="E23277">
        <v>32366</v>
      </c>
    </row>
    <row r="23278" spans="1:5">
      <c r="A23278" t="s">
        <v>42</v>
      </c>
      <c r="B23278">
        <v>2019</v>
      </c>
      <c r="C23278">
        <v>5</v>
      </c>
      <c r="D23278">
        <v>48</v>
      </c>
      <c r="E23278">
        <v>19942</v>
      </c>
    </row>
    <row r="23279" spans="1:5">
      <c r="A23279" t="s">
        <v>43</v>
      </c>
      <c r="B23279">
        <v>2019</v>
      </c>
      <c r="C23279">
        <v>5</v>
      </c>
      <c r="D23279">
        <v>136</v>
      </c>
      <c r="E23279">
        <v>62812</v>
      </c>
    </row>
    <row r="23280" spans="1:5">
      <c r="A23280" t="s">
        <v>44</v>
      </c>
      <c r="B23280">
        <v>2019</v>
      </c>
      <c r="C23280">
        <v>5</v>
      </c>
      <c r="D23280">
        <v>156</v>
      </c>
      <c r="E23280">
        <v>108229</v>
      </c>
    </row>
    <row r="23281" spans="1:5">
      <c r="A23281" t="s">
        <v>45</v>
      </c>
      <c r="B23281">
        <v>2019</v>
      </c>
      <c r="C23281">
        <v>5</v>
      </c>
      <c r="D23281">
        <v>11</v>
      </c>
      <c r="E23281">
        <v>3376</v>
      </c>
    </row>
    <row r="23282" spans="1:5">
      <c r="A23282" t="s">
        <v>46</v>
      </c>
      <c r="B23282">
        <v>2019</v>
      </c>
      <c r="C23282">
        <v>5</v>
      </c>
      <c r="D23282">
        <v>46</v>
      </c>
      <c r="E23282">
        <v>17111</v>
      </c>
    </row>
    <row r="23283" spans="1:5">
      <c r="A23283" t="s">
        <v>47</v>
      </c>
      <c r="B23283">
        <v>2019</v>
      </c>
      <c r="C23283">
        <v>5</v>
      </c>
      <c r="D23283">
        <v>21</v>
      </c>
      <c r="E23283">
        <v>8614</v>
      </c>
    </row>
    <row r="23284" spans="1:5">
      <c r="A23284" t="s">
        <v>48</v>
      </c>
      <c r="B23284">
        <v>2019</v>
      </c>
      <c r="C23284">
        <v>5</v>
      </c>
      <c r="D23284">
        <v>75</v>
      </c>
      <c r="E23284">
        <v>36053</v>
      </c>
    </row>
    <row r="23285" spans="1:5">
      <c r="A23285" t="s">
        <v>49</v>
      </c>
      <c r="B23285">
        <v>2019</v>
      </c>
      <c r="C23285">
        <v>5</v>
      </c>
      <c r="D23285">
        <v>141</v>
      </c>
      <c r="E23285">
        <v>45353</v>
      </c>
    </row>
    <row r="23286" spans="1:5">
      <c r="A23286" t="s">
        <v>50</v>
      </c>
      <c r="B23286">
        <v>2019</v>
      </c>
      <c r="C23286">
        <v>5</v>
      </c>
      <c r="D23286">
        <v>23</v>
      </c>
      <c r="E23286">
        <v>6016</v>
      </c>
    </row>
    <row r="23287" spans="1:5">
      <c r="A23287" t="s">
        <v>51</v>
      </c>
      <c r="B23287">
        <v>2019</v>
      </c>
      <c r="C23287">
        <v>5</v>
      </c>
      <c r="D23287">
        <v>26</v>
      </c>
      <c r="E23287">
        <v>7154</v>
      </c>
    </row>
    <row r="23288" spans="1:5">
      <c r="A23288" t="s">
        <v>52</v>
      </c>
      <c r="B23288">
        <v>2019</v>
      </c>
      <c r="C23288">
        <v>5</v>
      </c>
      <c r="D23288">
        <v>31</v>
      </c>
      <c r="E23288">
        <v>17227</v>
      </c>
    </row>
    <row r="23289" spans="1:5">
      <c r="A23289" t="s">
        <v>53</v>
      </c>
      <c r="B23289">
        <v>2019</v>
      </c>
      <c r="C23289">
        <v>5</v>
      </c>
      <c r="D23289">
        <v>52</v>
      </c>
      <c r="E23289">
        <v>7778</v>
      </c>
    </row>
    <row r="23290" spans="1:5">
      <c r="A23290" t="s">
        <v>54</v>
      </c>
      <c r="B23290">
        <v>2019</v>
      </c>
      <c r="C23290">
        <v>5</v>
      </c>
      <c r="D23290">
        <v>114</v>
      </c>
      <c r="E23290">
        <v>31267</v>
      </c>
    </row>
    <row r="23291" spans="1:5">
      <c r="A23291" t="s">
        <v>55</v>
      </c>
      <c r="B23291">
        <v>2019</v>
      </c>
      <c r="C23291">
        <v>5</v>
      </c>
      <c r="D23291">
        <v>54</v>
      </c>
      <c r="E23291">
        <v>21657</v>
      </c>
    </row>
    <row r="23292" spans="1:5">
      <c r="A23292" t="s">
        <v>56</v>
      </c>
      <c r="B23292">
        <v>2019</v>
      </c>
      <c r="C23292">
        <v>5</v>
      </c>
      <c r="D23292">
        <v>18</v>
      </c>
      <c r="E23292">
        <v>6767</v>
      </c>
    </row>
    <row r="23293" spans="1:5">
      <c r="A23293" t="s">
        <v>57</v>
      </c>
      <c r="B23293">
        <v>2019</v>
      </c>
      <c r="C23293">
        <v>5</v>
      </c>
      <c r="D23293">
        <v>123</v>
      </c>
      <c r="E23293">
        <v>83888</v>
      </c>
    </row>
    <row r="23294" spans="1:5">
      <c r="A23294" t="s">
        <v>58</v>
      </c>
      <c r="B23294">
        <v>2019</v>
      </c>
      <c r="C23294">
        <v>5</v>
      </c>
      <c r="D23294">
        <v>26</v>
      </c>
      <c r="E23294">
        <v>6136</v>
      </c>
    </row>
    <row r="23295" spans="1:5">
      <c r="A23295" t="s">
        <v>59</v>
      </c>
      <c r="B23295">
        <v>2019</v>
      </c>
      <c r="C23295">
        <v>5</v>
      </c>
      <c r="D23295">
        <v>49</v>
      </c>
      <c r="E23295">
        <v>12635</v>
      </c>
    </row>
    <row r="23296" spans="1:5">
      <c r="A23296" t="s">
        <v>60</v>
      </c>
      <c r="B23296">
        <v>2019</v>
      </c>
      <c r="C23296">
        <v>5</v>
      </c>
      <c r="D23296">
        <v>40</v>
      </c>
      <c r="E23296">
        <v>16157</v>
      </c>
    </row>
    <row r="23297" spans="1:5">
      <c r="A23297" t="s">
        <v>61</v>
      </c>
      <c r="B23297">
        <v>2019</v>
      </c>
      <c r="C23297">
        <v>5</v>
      </c>
      <c r="D23297">
        <v>17</v>
      </c>
      <c r="E23297">
        <v>3917</v>
      </c>
    </row>
    <row r="23298" spans="1:5">
      <c r="A23298" t="s">
        <v>65</v>
      </c>
      <c r="B23298">
        <v>2019</v>
      </c>
      <c r="C23298">
        <v>5</v>
      </c>
      <c r="D23298">
        <v>0</v>
      </c>
      <c r="E23298">
        <v>0</v>
      </c>
    </row>
    <row r="23299" spans="1:5">
      <c r="A23299" t="s">
        <v>64</v>
      </c>
      <c r="B23299">
        <v>2019</v>
      </c>
      <c r="C23299">
        <v>5</v>
      </c>
      <c r="D23299">
        <v>4</v>
      </c>
      <c r="E23299">
        <v>2133</v>
      </c>
    </row>
    <row r="23300" spans="1:5">
      <c r="A23300" t="s">
        <v>63</v>
      </c>
      <c r="B23300">
        <v>2019</v>
      </c>
      <c r="C23300">
        <v>5</v>
      </c>
      <c r="D23300">
        <v>5</v>
      </c>
      <c r="E23300">
        <v>1314</v>
      </c>
    </row>
    <row r="23301" spans="1:5">
      <c r="A23301" t="s">
        <v>62</v>
      </c>
      <c r="B23301">
        <v>2019</v>
      </c>
      <c r="C23301">
        <v>5</v>
      </c>
      <c r="D23301">
        <v>73</v>
      </c>
      <c r="E23301">
        <v>97449</v>
      </c>
    </row>
    <row r="23302" spans="1:5">
      <c r="A23302" t="s">
        <v>6</v>
      </c>
      <c r="B23302">
        <v>2019</v>
      </c>
      <c r="C23302">
        <v>6</v>
      </c>
      <c r="D23302">
        <v>83</v>
      </c>
      <c r="E23302">
        <v>43315</v>
      </c>
    </row>
    <row r="23303" spans="1:5">
      <c r="A23303" t="s">
        <v>12</v>
      </c>
      <c r="B23303">
        <v>2019</v>
      </c>
      <c r="C23303">
        <v>6</v>
      </c>
      <c r="D23303">
        <v>17</v>
      </c>
      <c r="E23303">
        <v>5392</v>
      </c>
    </row>
    <row r="23304" spans="1:5">
      <c r="A23304" t="s">
        <v>13</v>
      </c>
      <c r="B23304">
        <v>2019</v>
      </c>
      <c r="C23304">
        <v>6</v>
      </c>
      <c r="D23304">
        <v>47</v>
      </c>
      <c r="E23304">
        <v>19327</v>
      </c>
    </row>
    <row r="23305" spans="1:5">
      <c r="A23305" t="s">
        <v>14</v>
      </c>
      <c r="B23305">
        <v>2019</v>
      </c>
      <c r="C23305">
        <v>6</v>
      </c>
      <c r="D23305">
        <v>16</v>
      </c>
      <c r="E23305">
        <v>5255</v>
      </c>
    </row>
    <row r="23306" spans="1:5">
      <c r="A23306" t="s">
        <v>15</v>
      </c>
      <c r="B23306">
        <v>2019</v>
      </c>
      <c r="C23306">
        <v>6</v>
      </c>
      <c r="D23306">
        <v>118</v>
      </c>
      <c r="E23306">
        <v>48490</v>
      </c>
    </row>
    <row r="23307" spans="1:5">
      <c r="A23307" t="s">
        <v>16</v>
      </c>
      <c r="B23307">
        <v>2019</v>
      </c>
      <c r="C23307">
        <v>6</v>
      </c>
      <c r="D23307">
        <v>72</v>
      </c>
      <c r="E23307">
        <v>44123</v>
      </c>
    </row>
    <row r="23308" spans="1:5">
      <c r="A23308" t="s">
        <v>17</v>
      </c>
      <c r="B23308">
        <v>2019</v>
      </c>
      <c r="C23308">
        <v>6</v>
      </c>
      <c r="D23308">
        <v>20</v>
      </c>
      <c r="E23308">
        <v>6038</v>
      </c>
    </row>
    <row r="23309" spans="1:5">
      <c r="A23309" t="s">
        <v>18</v>
      </c>
      <c r="B23309">
        <v>2019</v>
      </c>
      <c r="C23309">
        <v>6</v>
      </c>
      <c r="D23309">
        <v>10</v>
      </c>
      <c r="E23309">
        <v>2770</v>
      </c>
    </row>
    <row r="23310" spans="1:5">
      <c r="A23310" t="s">
        <v>19</v>
      </c>
      <c r="B23310">
        <v>2019</v>
      </c>
      <c r="C23310">
        <v>6</v>
      </c>
      <c r="D23310">
        <v>6</v>
      </c>
      <c r="E23310">
        <v>15700</v>
      </c>
    </row>
    <row r="23311" spans="1:5">
      <c r="A23311" t="s">
        <v>20</v>
      </c>
      <c r="B23311">
        <v>2019</v>
      </c>
      <c r="C23311">
        <v>6</v>
      </c>
      <c r="D23311">
        <v>0</v>
      </c>
      <c r="E23311">
        <v>0</v>
      </c>
    </row>
    <row r="23312" spans="1:5">
      <c r="A23312" t="s">
        <v>21</v>
      </c>
      <c r="B23312">
        <v>2019</v>
      </c>
      <c r="C23312">
        <v>6</v>
      </c>
      <c r="D23312">
        <v>98</v>
      </c>
      <c r="E23312">
        <v>88222</v>
      </c>
    </row>
    <row r="23313" spans="1:5">
      <c r="A23313" t="s">
        <v>22</v>
      </c>
      <c r="B23313">
        <v>2019</v>
      </c>
      <c r="C23313">
        <v>6</v>
      </c>
      <c r="D23313">
        <v>18</v>
      </c>
      <c r="E23313">
        <v>1702</v>
      </c>
    </row>
    <row r="23314" spans="1:5">
      <c r="A23314" t="s">
        <v>23</v>
      </c>
      <c r="B23314">
        <v>2019</v>
      </c>
      <c r="C23314">
        <v>6</v>
      </c>
      <c r="D23314">
        <v>8</v>
      </c>
      <c r="E23314">
        <v>1800</v>
      </c>
    </row>
    <row r="23315" spans="1:5">
      <c r="A23315" t="s">
        <v>24</v>
      </c>
      <c r="B23315">
        <v>2019</v>
      </c>
      <c r="C23315">
        <v>6</v>
      </c>
      <c r="D23315">
        <v>103</v>
      </c>
      <c r="E23315">
        <v>51337</v>
      </c>
    </row>
    <row r="23316" spans="1:5">
      <c r="A23316" t="s">
        <v>25</v>
      </c>
      <c r="B23316">
        <v>2019</v>
      </c>
      <c r="C23316">
        <v>6</v>
      </c>
      <c r="D23316">
        <v>25</v>
      </c>
      <c r="E23316">
        <v>5236</v>
      </c>
    </row>
    <row r="23317" spans="1:5">
      <c r="A23317" t="s">
        <v>26</v>
      </c>
      <c r="B23317">
        <v>2019</v>
      </c>
      <c r="C23317">
        <v>6</v>
      </c>
      <c r="D23317">
        <v>21</v>
      </c>
      <c r="E23317">
        <v>5937</v>
      </c>
    </row>
    <row r="23318" spans="1:5">
      <c r="A23318" t="s">
        <v>27</v>
      </c>
      <c r="B23318">
        <v>2019</v>
      </c>
      <c r="C23318">
        <v>6</v>
      </c>
      <c r="D23318">
        <v>36</v>
      </c>
      <c r="E23318">
        <v>15195</v>
      </c>
    </row>
    <row r="23319" spans="1:5">
      <c r="A23319" t="s">
        <v>28</v>
      </c>
      <c r="B23319">
        <v>2019</v>
      </c>
      <c r="C23319">
        <v>6</v>
      </c>
      <c r="D23319">
        <v>41</v>
      </c>
      <c r="E23319">
        <v>16327</v>
      </c>
    </row>
    <row r="23320" spans="1:5">
      <c r="A23320" t="s">
        <v>29</v>
      </c>
      <c r="B23320">
        <v>2019</v>
      </c>
      <c r="C23320">
        <v>6</v>
      </c>
      <c r="D23320">
        <v>95</v>
      </c>
      <c r="E23320">
        <v>57526</v>
      </c>
    </row>
    <row r="23321" spans="1:5">
      <c r="A23321" t="s">
        <v>30</v>
      </c>
      <c r="B23321">
        <v>2019</v>
      </c>
      <c r="C23321">
        <v>6</v>
      </c>
      <c r="D23321">
        <v>54</v>
      </c>
      <c r="E23321">
        <v>13963</v>
      </c>
    </row>
    <row r="23322" spans="1:5">
      <c r="A23322" t="s">
        <v>31</v>
      </c>
      <c r="B23322">
        <v>2019</v>
      </c>
      <c r="C23322">
        <v>6</v>
      </c>
      <c r="D23322">
        <v>24</v>
      </c>
      <c r="E23322">
        <v>8400</v>
      </c>
    </row>
    <row r="23323" spans="1:5">
      <c r="A23323" t="s">
        <v>32</v>
      </c>
      <c r="B23323">
        <v>2019</v>
      </c>
      <c r="C23323">
        <v>6</v>
      </c>
      <c r="D23323">
        <v>60</v>
      </c>
      <c r="E23323">
        <v>52774</v>
      </c>
    </row>
    <row r="23324" spans="1:5">
      <c r="A23324" t="s">
        <v>33</v>
      </c>
      <c r="B23324">
        <v>2019</v>
      </c>
      <c r="C23324">
        <v>6</v>
      </c>
      <c r="D23324">
        <v>86</v>
      </c>
      <c r="E23324">
        <v>25360</v>
      </c>
    </row>
    <row r="23325" spans="1:5">
      <c r="A23325" t="s">
        <v>34</v>
      </c>
      <c r="B23325">
        <v>2019</v>
      </c>
      <c r="C23325">
        <v>6</v>
      </c>
      <c r="D23325">
        <v>20</v>
      </c>
      <c r="E23325">
        <v>6139</v>
      </c>
    </row>
    <row r="23326" spans="1:5">
      <c r="A23326" t="s">
        <v>35</v>
      </c>
      <c r="B23326">
        <v>2019</v>
      </c>
      <c r="C23326">
        <v>6</v>
      </c>
      <c r="D23326">
        <v>48</v>
      </c>
      <c r="E23326">
        <v>21221</v>
      </c>
    </row>
    <row r="23327" spans="1:5">
      <c r="A23327" t="s">
        <v>36</v>
      </c>
      <c r="B23327">
        <v>2019</v>
      </c>
      <c r="C23327">
        <v>6</v>
      </c>
      <c r="D23327">
        <v>15</v>
      </c>
      <c r="E23327">
        <v>3746</v>
      </c>
    </row>
    <row r="23328" spans="1:5">
      <c r="A23328" t="s">
        <v>37</v>
      </c>
      <c r="B23328">
        <v>2019</v>
      </c>
      <c r="C23328">
        <v>6</v>
      </c>
      <c r="D23328">
        <v>35</v>
      </c>
      <c r="E23328">
        <v>8901</v>
      </c>
    </row>
    <row r="23329" spans="1:5">
      <c r="A23329" t="s">
        <v>38</v>
      </c>
      <c r="B23329">
        <v>2019</v>
      </c>
      <c r="C23329">
        <v>6</v>
      </c>
      <c r="D23329">
        <v>48</v>
      </c>
      <c r="E23329">
        <v>8890</v>
      </c>
    </row>
    <row r="23330" spans="1:5">
      <c r="A23330" t="s">
        <v>39</v>
      </c>
      <c r="B23330">
        <v>2019</v>
      </c>
      <c r="C23330">
        <v>6</v>
      </c>
      <c r="D23330">
        <v>27</v>
      </c>
      <c r="E23330">
        <v>8609</v>
      </c>
    </row>
    <row r="23331" spans="1:5">
      <c r="A23331" t="s">
        <v>40</v>
      </c>
      <c r="B23331">
        <v>2019</v>
      </c>
      <c r="C23331">
        <v>6</v>
      </c>
      <c r="D23331">
        <v>16</v>
      </c>
      <c r="E23331">
        <v>3035</v>
      </c>
    </row>
    <row r="23332" spans="1:5">
      <c r="A23332" t="s">
        <v>41</v>
      </c>
      <c r="B23332">
        <v>2019</v>
      </c>
      <c r="C23332">
        <v>6</v>
      </c>
      <c r="D23332">
        <v>44</v>
      </c>
      <c r="E23332">
        <v>35489</v>
      </c>
    </row>
    <row r="23333" spans="1:5">
      <c r="A23333" t="s">
        <v>42</v>
      </c>
      <c r="B23333">
        <v>2019</v>
      </c>
      <c r="C23333">
        <v>6</v>
      </c>
      <c r="D23333">
        <v>49</v>
      </c>
      <c r="E23333">
        <v>20657</v>
      </c>
    </row>
    <row r="23334" spans="1:5">
      <c r="A23334" t="s">
        <v>43</v>
      </c>
      <c r="B23334">
        <v>2019</v>
      </c>
      <c r="C23334">
        <v>6</v>
      </c>
      <c r="D23334">
        <v>135</v>
      </c>
      <c r="E23334">
        <v>69130</v>
      </c>
    </row>
    <row r="23335" spans="1:5">
      <c r="A23335" t="s">
        <v>44</v>
      </c>
      <c r="B23335">
        <v>2019</v>
      </c>
      <c r="C23335">
        <v>6</v>
      </c>
      <c r="D23335">
        <v>157</v>
      </c>
      <c r="E23335">
        <v>121837</v>
      </c>
    </row>
    <row r="23336" spans="1:5">
      <c r="A23336" t="s">
        <v>45</v>
      </c>
      <c r="B23336">
        <v>2019</v>
      </c>
      <c r="C23336">
        <v>6</v>
      </c>
      <c r="D23336">
        <v>13</v>
      </c>
      <c r="E23336">
        <v>3430</v>
      </c>
    </row>
    <row r="23337" spans="1:5">
      <c r="A23337" t="s">
        <v>46</v>
      </c>
      <c r="B23337">
        <v>2019</v>
      </c>
      <c r="C23337">
        <v>6</v>
      </c>
      <c r="D23337">
        <v>44</v>
      </c>
      <c r="E23337">
        <v>18233</v>
      </c>
    </row>
    <row r="23338" spans="1:5">
      <c r="A23338" t="s">
        <v>47</v>
      </c>
      <c r="B23338">
        <v>2019</v>
      </c>
      <c r="C23338">
        <v>6</v>
      </c>
      <c r="D23338">
        <v>23</v>
      </c>
      <c r="E23338">
        <v>9012</v>
      </c>
    </row>
    <row r="23339" spans="1:5">
      <c r="A23339" t="s">
        <v>48</v>
      </c>
      <c r="B23339">
        <v>2019</v>
      </c>
      <c r="C23339">
        <v>6</v>
      </c>
      <c r="D23339">
        <v>74</v>
      </c>
      <c r="E23339">
        <v>35122</v>
      </c>
    </row>
    <row r="23340" spans="1:5">
      <c r="A23340" t="s">
        <v>49</v>
      </c>
      <c r="B23340">
        <v>2019</v>
      </c>
      <c r="C23340">
        <v>6</v>
      </c>
      <c r="D23340">
        <v>141</v>
      </c>
      <c r="E23340">
        <v>59549</v>
      </c>
    </row>
    <row r="23341" spans="1:5">
      <c r="A23341" t="s">
        <v>50</v>
      </c>
      <c r="B23341">
        <v>2019</v>
      </c>
      <c r="C23341">
        <v>6</v>
      </c>
      <c r="D23341">
        <v>23</v>
      </c>
      <c r="E23341">
        <v>6435</v>
      </c>
    </row>
    <row r="23342" spans="1:5">
      <c r="A23342" t="s">
        <v>51</v>
      </c>
      <c r="B23342">
        <v>2019</v>
      </c>
      <c r="C23342">
        <v>6</v>
      </c>
      <c r="D23342">
        <v>26</v>
      </c>
      <c r="E23342">
        <v>17998</v>
      </c>
    </row>
    <row r="23343" spans="1:5">
      <c r="A23343" t="s">
        <v>52</v>
      </c>
      <c r="B23343">
        <v>2019</v>
      </c>
      <c r="C23343">
        <v>6</v>
      </c>
      <c r="D23343">
        <v>32</v>
      </c>
      <c r="E23343">
        <v>17415</v>
      </c>
    </row>
    <row r="23344" spans="1:5">
      <c r="A23344" t="s">
        <v>53</v>
      </c>
      <c r="B23344">
        <v>2019</v>
      </c>
      <c r="C23344">
        <v>6</v>
      </c>
      <c r="D23344">
        <v>54</v>
      </c>
      <c r="E23344">
        <v>9563</v>
      </c>
    </row>
    <row r="23345" spans="1:5">
      <c r="A23345" t="s">
        <v>54</v>
      </c>
      <c r="B23345">
        <v>2019</v>
      </c>
      <c r="C23345">
        <v>6</v>
      </c>
      <c r="D23345">
        <v>116</v>
      </c>
      <c r="E23345">
        <v>33084</v>
      </c>
    </row>
    <row r="23346" spans="1:5">
      <c r="A23346" t="s">
        <v>55</v>
      </c>
      <c r="B23346">
        <v>2019</v>
      </c>
      <c r="C23346">
        <v>6</v>
      </c>
      <c r="D23346">
        <v>53</v>
      </c>
      <c r="E23346">
        <v>21072</v>
      </c>
    </row>
    <row r="23347" spans="1:5">
      <c r="A23347" t="s">
        <v>56</v>
      </c>
      <c r="B23347">
        <v>2019</v>
      </c>
      <c r="C23347">
        <v>6</v>
      </c>
      <c r="D23347">
        <v>18</v>
      </c>
      <c r="E23347">
        <v>7157</v>
      </c>
    </row>
    <row r="23348" spans="1:5">
      <c r="A23348" t="s">
        <v>57</v>
      </c>
      <c r="B23348">
        <v>2019</v>
      </c>
      <c r="C23348">
        <v>6</v>
      </c>
      <c r="D23348">
        <v>125</v>
      </c>
      <c r="E23348">
        <v>93285</v>
      </c>
    </row>
    <row r="23349" spans="1:5">
      <c r="A23349" t="s">
        <v>58</v>
      </c>
      <c r="B23349">
        <v>2019</v>
      </c>
      <c r="C23349">
        <v>6</v>
      </c>
      <c r="D23349">
        <v>24</v>
      </c>
      <c r="E23349">
        <v>4754</v>
      </c>
    </row>
    <row r="23350" spans="1:5">
      <c r="A23350" t="s">
        <v>59</v>
      </c>
      <c r="B23350">
        <v>2019</v>
      </c>
      <c r="C23350">
        <v>6</v>
      </c>
      <c r="D23350">
        <v>48</v>
      </c>
      <c r="E23350">
        <v>16074</v>
      </c>
    </row>
    <row r="23351" spans="1:5">
      <c r="A23351" t="s">
        <v>60</v>
      </c>
      <c r="B23351">
        <v>2019</v>
      </c>
      <c r="C23351">
        <v>6</v>
      </c>
      <c r="D23351">
        <v>40</v>
      </c>
      <c r="E23351">
        <v>18416</v>
      </c>
    </row>
    <row r="23352" spans="1:5">
      <c r="A23352" t="s">
        <v>61</v>
      </c>
      <c r="B23352">
        <v>2019</v>
      </c>
      <c r="C23352">
        <v>6</v>
      </c>
      <c r="D23352">
        <v>18</v>
      </c>
      <c r="E23352">
        <v>3768</v>
      </c>
    </row>
    <row r="23353" spans="1:5">
      <c r="A23353" t="s">
        <v>65</v>
      </c>
      <c r="B23353">
        <v>2019</v>
      </c>
      <c r="C23353">
        <v>6</v>
      </c>
      <c r="D23353">
        <v>0</v>
      </c>
      <c r="E23353">
        <v>0</v>
      </c>
    </row>
    <row r="23354" spans="1:5">
      <c r="A23354" t="s">
        <v>64</v>
      </c>
      <c r="B23354">
        <v>2019</v>
      </c>
      <c r="C23354">
        <v>6</v>
      </c>
      <c r="D23354">
        <v>4</v>
      </c>
      <c r="E23354">
        <v>2091</v>
      </c>
    </row>
    <row r="23355" spans="1:5">
      <c r="A23355" t="s">
        <v>63</v>
      </c>
      <c r="B23355">
        <v>2019</v>
      </c>
      <c r="C23355">
        <v>6</v>
      </c>
      <c r="D23355">
        <v>5</v>
      </c>
      <c r="E23355">
        <v>1655</v>
      </c>
    </row>
    <row r="23356" spans="1:5">
      <c r="A23356" t="s">
        <v>62</v>
      </c>
      <c r="B23356">
        <v>2019</v>
      </c>
      <c r="C23356">
        <v>6</v>
      </c>
      <c r="D23356">
        <v>76</v>
      </c>
      <c r="E23356">
        <v>103155</v>
      </c>
    </row>
    <row r="23357" spans="1:5">
      <c r="A23357" t="s">
        <v>6</v>
      </c>
      <c r="B23357">
        <v>2019</v>
      </c>
      <c r="C23357">
        <v>7</v>
      </c>
      <c r="D23357">
        <v>83</v>
      </c>
      <c r="E23357">
        <v>41196</v>
      </c>
    </row>
    <row r="23358" spans="1:5">
      <c r="A23358" t="s">
        <v>12</v>
      </c>
      <c r="B23358">
        <v>2019</v>
      </c>
      <c r="C23358">
        <v>7</v>
      </c>
      <c r="D23358">
        <v>18</v>
      </c>
      <c r="E23358">
        <v>5785</v>
      </c>
    </row>
    <row r="23359" spans="1:5">
      <c r="A23359" t="s">
        <v>13</v>
      </c>
      <c r="B23359">
        <v>2019</v>
      </c>
      <c r="C23359">
        <v>7</v>
      </c>
      <c r="D23359">
        <v>48</v>
      </c>
      <c r="E23359">
        <v>20815</v>
      </c>
    </row>
    <row r="23360" spans="1:5">
      <c r="A23360" t="s">
        <v>14</v>
      </c>
      <c r="B23360">
        <v>2019</v>
      </c>
      <c r="C23360">
        <v>7</v>
      </c>
      <c r="D23360">
        <v>17</v>
      </c>
      <c r="E23360">
        <v>5518</v>
      </c>
    </row>
    <row r="23361" spans="1:5">
      <c r="A23361" t="s">
        <v>15</v>
      </c>
      <c r="B23361">
        <v>2019</v>
      </c>
      <c r="C23361">
        <v>7</v>
      </c>
      <c r="D23361">
        <v>112</v>
      </c>
      <c r="E23361">
        <v>44743</v>
      </c>
    </row>
    <row r="23362" spans="1:5">
      <c r="A23362" t="s">
        <v>16</v>
      </c>
      <c r="B23362">
        <v>2019</v>
      </c>
      <c r="C23362">
        <v>7</v>
      </c>
      <c r="D23362">
        <v>72</v>
      </c>
      <c r="E23362">
        <v>40300</v>
      </c>
    </row>
    <row r="23363" spans="1:5">
      <c r="A23363" t="s">
        <v>17</v>
      </c>
      <c r="B23363">
        <v>2019</v>
      </c>
      <c r="C23363">
        <v>7</v>
      </c>
      <c r="D23363">
        <v>19</v>
      </c>
      <c r="E23363">
        <v>5637</v>
      </c>
    </row>
    <row r="23364" spans="1:5">
      <c r="A23364" t="s">
        <v>18</v>
      </c>
      <c r="B23364">
        <v>2019</v>
      </c>
      <c r="C23364">
        <v>7</v>
      </c>
      <c r="D23364">
        <v>10</v>
      </c>
      <c r="E23364">
        <v>2578</v>
      </c>
    </row>
    <row r="23365" spans="1:5">
      <c r="A23365" t="s">
        <v>19</v>
      </c>
      <c r="B23365">
        <v>2019</v>
      </c>
      <c r="C23365">
        <v>7</v>
      </c>
      <c r="D23365">
        <v>6</v>
      </c>
      <c r="E23365">
        <v>15227</v>
      </c>
    </row>
    <row r="23366" spans="1:5">
      <c r="A23366" t="s">
        <v>20</v>
      </c>
      <c r="B23366">
        <v>2019</v>
      </c>
      <c r="C23366">
        <v>7</v>
      </c>
      <c r="D23366">
        <v>0</v>
      </c>
      <c r="E23366">
        <v>0</v>
      </c>
    </row>
    <row r="23367" spans="1:5">
      <c r="A23367" t="s">
        <v>21</v>
      </c>
      <c r="B23367">
        <v>2019</v>
      </c>
      <c r="C23367">
        <v>7</v>
      </c>
      <c r="D23367">
        <v>98</v>
      </c>
      <c r="E23367">
        <v>83592</v>
      </c>
    </row>
    <row r="23368" spans="1:5">
      <c r="A23368" t="s">
        <v>22</v>
      </c>
      <c r="B23368">
        <v>2019</v>
      </c>
      <c r="C23368">
        <v>7</v>
      </c>
      <c r="D23368">
        <v>18</v>
      </c>
      <c r="E23368">
        <v>1655</v>
      </c>
    </row>
    <row r="23369" spans="1:5">
      <c r="A23369" t="s">
        <v>23</v>
      </c>
      <c r="B23369">
        <v>2019</v>
      </c>
      <c r="C23369">
        <v>7</v>
      </c>
      <c r="D23369">
        <v>7</v>
      </c>
      <c r="E23369">
        <v>1698</v>
      </c>
    </row>
    <row r="23370" spans="1:5">
      <c r="A23370" t="s">
        <v>24</v>
      </c>
      <c r="B23370">
        <v>2019</v>
      </c>
      <c r="C23370">
        <v>7</v>
      </c>
      <c r="D23370">
        <v>99</v>
      </c>
      <c r="E23370">
        <v>47549</v>
      </c>
    </row>
    <row r="23371" spans="1:5">
      <c r="A23371" t="s">
        <v>25</v>
      </c>
      <c r="B23371">
        <v>2019</v>
      </c>
      <c r="C23371">
        <v>7</v>
      </c>
      <c r="D23371">
        <v>25</v>
      </c>
      <c r="E23371">
        <v>5416</v>
      </c>
    </row>
    <row r="23372" spans="1:5">
      <c r="A23372" t="s">
        <v>26</v>
      </c>
      <c r="B23372">
        <v>2019</v>
      </c>
      <c r="C23372">
        <v>7</v>
      </c>
      <c r="D23372">
        <v>22</v>
      </c>
      <c r="E23372">
        <v>6665</v>
      </c>
    </row>
    <row r="23373" spans="1:5">
      <c r="A23373" t="s">
        <v>27</v>
      </c>
      <c r="B23373">
        <v>2019</v>
      </c>
      <c r="C23373">
        <v>7</v>
      </c>
      <c r="D23373">
        <v>34</v>
      </c>
      <c r="E23373">
        <v>15408</v>
      </c>
    </row>
    <row r="23374" spans="1:5">
      <c r="A23374" t="s">
        <v>28</v>
      </c>
      <c r="B23374">
        <v>2019</v>
      </c>
      <c r="C23374">
        <v>7</v>
      </c>
      <c r="D23374">
        <v>44</v>
      </c>
      <c r="E23374">
        <v>15272</v>
      </c>
    </row>
    <row r="23375" spans="1:5">
      <c r="A23375" t="s">
        <v>29</v>
      </c>
      <c r="B23375">
        <v>2019</v>
      </c>
      <c r="C23375">
        <v>7</v>
      </c>
      <c r="D23375">
        <v>96</v>
      </c>
      <c r="E23375">
        <v>57384</v>
      </c>
    </row>
    <row r="23376" spans="1:5">
      <c r="A23376" t="s">
        <v>30</v>
      </c>
      <c r="B23376">
        <v>2019</v>
      </c>
      <c r="C23376">
        <v>7</v>
      </c>
      <c r="D23376">
        <v>54</v>
      </c>
      <c r="E23376">
        <v>12925</v>
      </c>
    </row>
    <row r="23377" spans="1:5">
      <c r="A23377" t="s">
        <v>31</v>
      </c>
      <c r="B23377">
        <v>2019</v>
      </c>
      <c r="C23377">
        <v>7</v>
      </c>
      <c r="D23377">
        <v>25</v>
      </c>
      <c r="E23377">
        <v>8721</v>
      </c>
    </row>
    <row r="23378" spans="1:5">
      <c r="A23378" t="s">
        <v>32</v>
      </c>
      <c r="B23378">
        <v>2019</v>
      </c>
      <c r="C23378">
        <v>7</v>
      </c>
      <c r="D23378">
        <v>57</v>
      </c>
      <c r="E23378">
        <v>48122</v>
      </c>
    </row>
    <row r="23379" spans="1:5">
      <c r="A23379" t="s">
        <v>33</v>
      </c>
      <c r="B23379">
        <v>2019</v>
      </c>
      <c r="C23379">
        <v>7</v>
      </c>
      <c r="D23379">
        <v>88</v>
      </c>
      <c r="E23379">
        <v>26202</v>
      </c>
    </row>
    <row r="23380" spans="1:5">
      <c r="A23380" t="s">
        <v>34</v>
      </c>
      <c r="B23380">
        <v>2019</v>
      </c>
      <c r="C23380">
        <v>7</v>
      </c>
      <c r="D23380">
        <v>21</v>
      </c>
      <c r="E23380">
        <v>6612</v>
      </c>
    </row>
    <row r="23381" spans="1:5">
      <c r="A23381" t="s">
        <v>35</v>
      </c>
      <c r="B23381">
        <v>2019</v>
      </c>
      <c r="C23381">
        <v>7</v>
      </c>
      <c r="D23381">
        <v>48</v>
      </c>
      <c r="E23381">
        <v>20335</v>
      </c>
    </row>
    <row r="23382" spans="1:5">
      <c r="A23382" t="s">
        <v>36</v>
      </c>
      <c r="B23382">
        <v>2019</v>
      </c>
      <c r="C23382">
        <v>7</v>
      </c>
      <c r="D23382">
        <v>16</v>
      </c>
      <c r="E23382">
        <v>3854</v>
      </c>
    </row>
    <row r="23383" spans="1:5">
      <c r="A23383" t="s">
        <v>37</v>
      </c>
      <c r="B23383">
        <v>2019</v>
      </c>
      <c r="C23383">
        <v>7</v>
      </c>
      <c r="D23383">
        <v>35</v>
      </c>
      <c r="E23383">
        <v>9786</v>
      </c>
    </row>
    <row r="23384" spans="1:5">
      <c r="A23384" t="s">
        <v>38</v>
      </c>
      <c r="B23384">
        <v>2019</v>
      </c>
      <c r="C23384">
        <v>7</v>
      </c>
      <c r="D23384">
        <v>48</v>
      </c>
      <c r="E23384">
        <v>9013</v>
      </c>
    </row>
    <row r="23385" spans="1:5">
      <c r="A23385" t="s">
        <v>39</v>
      </c>
      <c r="B23385">
        <v>2019</v>
      </c>
      <c r="C23385">
        <v>7</v>
      </c>
      <c r="D23385">
        <v>21</v>
      </c>
      <c r="E23385">
        <v>4529</v>
      </c>
    </row>
    <row r="23386" spans="1:5">
      <c r="A23386" t="s">
        <v>40</v>
      </c>
      <c r="B23386">
        <v>2019</v>
      </c>
      <c r="C23386">
        <v>7</v>
      </c>
      <c r="D23386">
        <v>16</v>
      </c>
      <c r="E23386">
        <v>2939</v>
      </c>
    </row>
    <row r="23387" spans="1:5">
      <c r="A23387" t="s">
        <v>41</v>
      </c>
      <c r="B23387">
        <v>2019</v>
      </c>
      <c r="C23387">
        <v>7</v>
      </c>
      <c r="D23387">
        <v>44</v>
      </c>
      <c r="E23387">
        <v>33639</v>
      </c>
    </row>
    <row r="23388" spans="1:5">
      <c r="A23388" t="s">
        <v>42</v>
      </c>
      <c r="B23388">
        <v>2019</v>
      </c>
      <c r="C23388">
        <v>7</v>
      </c>
      <c r="D23388">
        <v>49</v>
      </c>
      <c r="E23388">
        <v>21754</v>
      </c>
    </row>
    <row r="23389" spans="1:5">
      <c r="A23389" t="s">
        <v>43</v>
      </c>
      <c r="B23389">
        <v>2019</v>
      </c>
      <c r="C23389">
        <v>7</v>
      </c>
      <c r="D23389">
        <v>134</v>
      </c>
      <c r="E23389">
        <v>66634</v>
      </c>
    </row>
    <row r="23390" spans="1:5">
      <c r="A23390" t="s">
        <v>44</v>
      </c>
      <c r="B23390">
        <v>2019</v>
      </c>
      <c r="C23390">
        <v>7</v>
      </c>
      <c r="D23390">
        <v>159</v>
      </c>
      <c r="E23390">
        <v>114091</v>
      </c>
    </row>
    <row r="23391" spans="1:5">
      <c r="A23391" t="s">
        <v>45</v>
      </c>
      <c r="B23391">
        <v>2019</v>
      </c>
      <c r="C23391">
        <v>7</v>
      </c>
      <c r="D23391">
        <v>11</v>
      </c>
      <c r="E23391">
        <v>3560</v>
      </c>
    </row>
    <row r="23392" spans="1:5">
      <c r="A23392" t="s">
        <v>46</v>
      </c>
      <c r="B23392">
        <v>2019</v>
      </c>
      <c r="C23392">
        <v>7</v>
      </c>
      <c r="D23392">
        <v>46</v>
      </c>
      <c r="E23392">
        <v>20243</v>
      </c>
    </row>
    <row r="23393" spans="1:5">
      <c r="A23393" t="s">
        <v>47</v>
      </c>
      <c r="B23393">
        <v>2019</v>
      </c>
      <c r="C23393">
        <v>7</v>
      </c>
      <c r="D23393">
        <v>20</v>
      </c>
      <c r="E23393">
        <v>8307</v>
      </c>
    </row>
    <row r="23394" spans="1:5">
      <c r="A23394" t="s">
        <v>48</v>
      </c>
      <c r="B23394">
        <v>2019</v>
      </c>
      <c r="C23394">
        <v>7</v>
      </c>
      <c r="D23394">
        <v>76</v>
      </c>
      <c r="E23394">
        <v>36510</v>
      </c>
    </row>
    <row r="23395" spans="1:5">
      <c r="A23395" t="s">
        <v>49</v>
      </c>
      <c r="B23395">
        <v>2019</v>
      </c>
      <c r="C23395">
        <v>7</v>
      </c>
      <c r="D23395">
        <v>142</v>
      </c>
      <c r="E23395">
        <v>54918</v>
      </c>
    </row>
    <row r="23396" spans="1:5">
      <c r="A23396" t="s">
        <v>50</v>
      </c>
      <c r="B23396">
        <v>2019</v>
      </c>
      <c r="C23396">
        <v>7</v>
      </c>
      <c r="D23396">
        <v>23</v>
      </c>
      <c r="E23396">
        <v>5954</v>
      </c>
    </row>
    <row r="23397" spans="1:5">
      <c r="A23397" t="s">
        <v>51</v>
      </c>
      <c r="B23397">
        <v>2019</v>
      </c>
      <c r="C23397">
        <v>7</v>
      </c>
      <c r="D23397">
        <v>25</v>
      </c>
      <c r="E23397">
        <v>17141</v>
      </c>
    </row>
    <row r="23398" spans="1:5">
      <c r="A23398" t="s">
        <v>52</v>
      </c>
      <c r="B23398">
        <v>2019</v>
      </c>
      <c r="C23398">
        <v>7</v>
      </c>
      <c r="D23398">
        <v>32</v>
      </c>
      <c r="E23398">
        <v>17996</v>
      </c>
    </row>
    <row r="23399" spans="1:5">
      <c r="A23399" t="s">
        <v>53</v>
      </c>
      <c r="B23399">
        <v>2019</v>
      </c>
      <c r="C23399">
        <v>7</v>
      </c>
      <c r="D23399">
        <v>51</v>
      </c>
      <c r="E23399">
        <v>7907</v>
      </c>
    </row>
    <row r="23400" spans="1:5">
      <c r="A23400" t="s">
        <v>54</v>
      </c>
      <c r="B23400">
        <v>2019</v>
      </c>
      <c r="C23400">
        <v>7</v>
      </c>
      <c r="D23400">
        <v>117</v>
      </c>
      <c r="E23400">
        <v>32118</v>
      </c>
    </row>
    <row r="23401" spans="1:5">
      <c r="A23401" t="s">
        <v>55</v>
      </c>
      <c r="B23401">
        <v>2019</v>
      </c>
      <c r="C23401">
        <v>7</v>
      </c>
      <c r="D23401">
        <v>54</v>
      </c>
      <c r="E23401">
        <v>21025</v>
      </c>
    </row>
    <row r="23402" spans="1:5">
      <c r="A23402" t="s">
        <v>56</v>
      </c>
      <c r="B23402">
        <v>2019</v>
      </c>
      <c r="C23402">
        <v>7</v>
      </c>
      <c r="D23402">
        <v>18</v>
      </c>
      <c r="E23402">
        <v>6729</v>
      </c>
    </row>
    <row r="23403" spans="1:5">
      <c r="A23403" t="s">
        <v>57</v>
      </c>
      <c r="B23403">
        <v>2019</v>
      </c>
      <c r="C23403">
        <v>7</v>
      </c>
      <c r="D23403">
        <v>125</v>
      </c>
      <c r="E23403">
        <v>91686</v>
      </c>
    </row>
    <row r="23404" spans="1:5">
      <c r="A23404" t="s">
        <v>58</v>
      </c>
      <c r="B23404">
        <v>2019</v>
      </c>
      <c r="C23404">
        <v>7</v>
      </c>
      <c r="D23404">
        <v>26</v>
      </c>
      <c r="E23404">
        <v>4957</v>
      </c>
    </row>
    <row r="23405" spans="1:5">
      <c r="A23405" t="s">
        <v>59</v>
      </c>
      <c r="B23405">
        <v>2019</v>
      </c>
      <c r="C23405">
        <v>7</v>
      </c>
      <c r="D23405">
        <v>48</v>
      </c>
      <c r="E23405">
        <v>14692</v>
      </c>
    </row>
    <row r="23406" spans="1:5">
      <c r="A23406" t="s">
        <v>60</v>
      </c>
      <c r="B23406">
        <v>2019</v>
      </c>
      <c r="C23406">
        <v>7</v>
      </c>
      <c r="D23406">
        <v>40</v>
      </c>
      <c r="E23406">
        <v>17983</v>
      </c>
    </row>
    <row r="23407" spans="1:5">
      <c r="A23407" t="s">
        <v>61</v>
      </c>
      <c r="B23407">
        <v>2019</v>
      </c>
      <c r="C23407">
        <v>7</v>
      </c>
      <c r="D23407">
        <v>15</v>
      </c>
      <c r="E23407">
        <v>4043</v>
      </c>
    </row>
    <row r="23408" spans="1:5">
      <c r="A23408" t="s">
        <v>65</v>
      </c>
      <c r="B23408">
        <v>2019</v>
      </c>
      <c r="C23408">
        <v>7</v>
      </c>
      <c r="D23408">
        <v>0</v>
      </c>
      <c r="E23408">
        <v>0</v>
      </c>
    </row>
    <row r="23409" spans="1:5">
      <c r="A23409" t="s">
        <v>64</v>
      </c>
      <c r="B23409">
        <v>2019</v>
      </c>
      <c r="C23409">
        <v>7</v>
      </c>
      <c r="D23409">
        <v>3</v>
      </c>
      <c r="E23409">
        <v>1632</v>
      </c>
    </row>
    <row r="23410" spans="1:5">
      <c r="A23410" t="s">
        <v>63</v>
      </c>
      <c r="B23410">
        <v>2019</v>
      </c>
      <c r="C23410">
        <v>7</v>
      </c>
      <c r="D23410">
        <v>3</v>
      </c>
      <c r="E23410">
        <v>1003</v>
      </c>
    </row>
    <row r="23411" spans="1:5">
      <c r="A23411" t="s">
        <v>62</v>
      </c>
      <c r="B23411">
        <v>2019</v>
      </c>
      <c r="C23411">
        <v>7</v>
      </c>
      <c r="D23411">
        <v>74</v>
      </c>
      <c r="E23411">
        <v>99366</v>
      </c>
    </row>
    <row r="23412" spans="1:5">
      <c r="A23412" t="s">
        <v>6</v>
      </c>
      <c r="B23412">
        <v>2019</v>
      </c>
      <c r="C23412">
        <v>8</v>
      </c>
      <c r="D23412">
        <v>84</v>
      </c>
      <c r="E23412">
        <v>40017</v>
      </c>
    </row>
    <row r="23413" spans="1:5">
      <c r="A23413" t="s">
        <v>12</v>
      </c>
      <c r="B23413">
        <v>2019</v>
      </c>
      <c r="C23413">
        <v>8</v>
      </c>
      <c r="D23413">
        <v>18</v>
      </c>
      <c r="E23413">
        <v>5220</v>
      </c>
    </row>
    <row r="23414" spans="1:5">
      <c r="A23414" t="s">
        <v>13</v>
      </c>
      <c r="B23414">
        <v>2019</v>
      </c>
      <c r="C23414">
        <v>8</v>
      </c>
      <c r="D23414">
        <v>47</v>
      </c>
      <c r="E23414">
        <v>17796</v>
      </c>
    </row>
    <row r="23415" spans="1:5">
      <c r="A23415" t="s">
        <v>14</v>
      </c>
      <c r="B23415">
        <v>2019</v>
      </c>
      <c r="C23415">
        <v>8</v>
      </c>
      <c r="D23415">
        <v>17</v>
      </c>
      <c r="E23415">
        <v>5313</v>
      </c>
    </row>
    <row r="23416" spans="1:5">
      <c r="A23416" t="s">
        <v>15</v>
      </c>
      <c r="B23416">
        <v>2019</v>
      </c>
      <c r="C23416">
        <v>8</v>
      </c>
      <c r="D23416">
        <v>117</v>
      </c>
      <c r="E23416">
        <v>44765</v>
      </c>
    </row>
    <row r="23417" spans="1:5">
      <c r="A23417" t="s">
        <v>16</v>
      </c>
      <c r="B23417">
        <v>2019</v>
      </c>
      <c r="C23417">
        <v>8</v>
      </c>
      <c r="D23417">
        <v>72</v>
      </c>
      <c r="E23417">
        <v>39965</v>
      </c>
    </row>
    <row r="23418" spans="1:5">
      <c r="A23418" t="s">
        <v>17</v>
      </c>
      <c r="B23418">
        <v>2019</v>
      </c>
      <c r="C23418">
        <v>8</v>
      </c>
      <c r="D23418">
        <v>19</v>
      </c>
      <c r="E23418">
        <v>5927</v>
      </c>
    </row>
    <row r="23419" spans="1:5">
      <c r="A23419" t="s">
        <v>18</v>
      </c>
      <c r="B23419">
        <v>2019</v>
      </c>
      <c r="C23419">
        <v>8</v>
      </c>
      <c r="D23419">
        <v>10</v>
      </c>
      <c r="E23419">
        <v>2476</v>
      </c>
    </row>
    <row r="23420" spans="1:5">
      <c r="A23420" t="s">
        <v>19</v>
      </c>
      <c r="B23420">
        <v>2019</v>
      </c>
      <c r="C23420">
        <v>8</v>
      </c>
      <c r="D23420">
        <v>6</v>
      </c>
      <c r="E23420">
        <v>11467</v>
      </c>
    </row>
    <row r="23421" spans="1:5">
      <c r="A23421" t="s">
        <v>20</v>
      </c>
      <c r="B23421">
        <v>2019</v>
      </c>
      <c r="C23421">
        <v>8</v>
      </c>
      <c r="D23421">
        <v>0</v>
      </c>
      <c r="E23421">
        <v>0</v>
      </c>
    </row>
    <row r="23422" spans="1:5">
      <c r="A23422" t="s">
        <v>21</v>
      </c>
      <c r="B23422">
        <v>2019</v>
      </c>
      <c r="C23422">
        <v>8</v>
      </c>
      <c r="D23422">
        <v>97</v>
      </c>
      <c r="E23422">
        <v>82089</v>
      </c>
    </row>
    <row r="23423" spans="1:5">
      <c r="A23423" t="s">
        <v>22</v>
      </c>
      <c r="B23423">
        <v>2019</v>
      </c>
      <c r="C23423">
        <v>8</v>
      </c>
      <c r="D23423">
        <v>17</v>
      </c>
      <c r="E23423">
        <v>1503</v>
      </c>
    </row>
    <row r="23424" spans="1:5">
      <c r="A23424" t="s">
        <v>23</v>
      </c>
      <c r="B23424">
        <v>2019</v>
      </c>
      <c r="C23424">
        <v>8</v>
      </c>
      <c r="D23424">
        <v>7</v>
      </c>
      <c r="E23424">
        <v>1444</v>
      </c>
    </row>
    <row r="23425" spans="1:5">
      <c r="A23425" t="s">
        <v>24</v>
      </c>
      <c r="B23425">
        <v>2019</v>
      </c>
      <c r="C23425">
        <v>8</v>
      </c>
      <c r="D23425">
        <v>102</v>
      </c>
      <c r="E23425">
        <v>50618</v>
      </c>
    </row>
    <row r="23426" spans="1:5">
      <c r="A23426" t="s">
        <v>25</v>
      </c>
      <c r="B23426">
        <v>2019</v>
      </c>
      <c r="C23426">
        <v>8</v>
      </c>
      <c r="D23426">
        <v>25</v>
      </c>
      <c r="E23426">
        <v>5365</v>
      </c>
    </row>
    <row r="23427" spans="1:5">
      <c r="A23427" t="s">
        <v>26</v>
      </c>
      <c r="B23427">
        <v>2019</v>
      </c>
      <c r="C23427">
        <v>8</v>
      </c>
      <c r="D23427">
        <v>21</v>
      </c>
      <c r="E23427">
        <v>6199</v>
      </c>
    </row>
    <row r="23428" spans="1:5">
      <c r="A23428" t="s">
        <v>27</v>
      </c>
      <c r="B23428">
        <v>2019</v>
      </c>
      <c r="C23428">
        <v>8</v>
      </c>
      <c r="D23428">
        <v>35</v>
      </c>
      <c r="E23428">
        <v>15480</v>
      </c>
    </row>
    <row r="23429" spans="1:5">
      <c r="A23429" t="s">
        <v>28</v>
      </c>
      <c r="B23429">
        <v>2019</v>
      </c>
      <c r="C23429">
        <v>8</v>
      </c>
      <c r="D23429">
        <v>39</v>
      </c>
      <c r="E23429">
        <v>12796</v>
      </c>
    </row>
    <row r="23430" spans="1:5">
      <c r="A23430" t="s">
        <v>29</v>
      </c>
      <c r="B23430">
        <v>2019</v>
      </c>
      <c r="C23430">
        <v>8</v>
      </c>
      <c r="D23430">
        <v>96</v>
      </c>
      <c r="E23430">
        <v>56262</v>
      </c>
    </row>
    <row r="23431" spans="1:5">
      <c r="A23431" t="s">
        <v>30</v>
      </c>
      <c r="B23431">
        <v>2019</v>
      </c>
      <c r="C23431">
        <v>8</v>
      </c>
      <c r="D23431">
        <v>54</v>
      </c>
      <c r="E23431">
        <v>14999</v>
      </c>
    </row>
    <row r="23432" spans="1:5">
      <c r="A23432" t="s">
        <v>31</v>
      </c>
      <c r="B23432">
        <v>2019</v>
      </c>
      <c r="C23432">
        <v>8</v>
      </c>
      <c r="D23432">
        <v>24</v>
      </c>
      <c r="E23432">
        <v>7146</v>
      </c>
    </row>
    <row r="23433" spans="1:5">
      <c r="A23433" t="s">
        <v>32</v>
      </c>
      <c r="B23433">
        <v>2019</v>
      </c>
      <c r="C23433">
        <v>8</v>
      </c>
      <c r="D23433">
        <v>58</v>
      </c>
      <c r="E23433">
        <v>45189</v>
      </c>
    </row>
    <row r="23434" spans="1:5">
      <c r="A23434" t="s">
        <v>33</v>
      </c>
      <c r="B23434">
        <v>2019</v>
      </c>
      <c r="C23434">
        <v>8</v>
      </c>
      <c r="D23434">
        <v>86</v>
      </c>
      <c r="E23434">
        <v>26421</v>
      </c>
    </row>
    <row r="23435" spans="1:5">
      <c r="A23435" t="s">
        <v>34</v>
      </c>
      <c r="B23435">
        <v>2019</v>
      </c>
      <c r="C23435">
        <v>8</v>
      </c>
      <c r="D23435">
        <v>19</v>
      </c>
      <c r="E23435">
        <v>6125</v>
      </c>
    </row>
    <row r="23436" spans="1:5">
      <c r="A23436" t="s">
        <v>35</v>
      </c>
      <c r="B23436">
        <v>2019</v>
      </c>
      <c r="C23436">
        <v>8</v>
      </c>
      <c r="D23436">
        <v>46</v>
      </c>
      <c r="E23436">
        <v>19214</v>
      </c>
    </row>
    <row r="23437" spans="1:5">
      <c r="A23437" t="s">
        <v>36</v>
      </c>
      <c r="B23437">
        <v>2019</v>
      </c>
      <c r="C23437">
        <v>8</v>
      </c>
      <c r="D23437">
        <v>16</v>
      </c>
      <c r="E23437">
        <v>4014</v>
      </c>
    </row>
    <row r="23438" spans="1:5">
      <c r="A23438" t="s">
        <v>37</v>
      </c>
      <c r="B23438">
        <v>2019</v>
      </c>
      <c r="C23438">
        <v>8</v>
      </c>
      <c r="D23438">
        <v>35</v>
      </c>
      <c r="E23438">
        <v>9308</v>
      </c>
    </row>
    <row r="23439" spans="1:5">
      <c r="A23439" t="s">
        <v>38</v>
      </c>
      <c r="B23439">
        <v>2019</v>
      </c>
      <c r="C23439">
        <v>8</v>
      </c>
      <c r="D23439">
        <v>48</v>
      </c>
      <c r="E23439">
        <v>8435</v>
      </c>
    </row>
    <row r="23440" spans="1:5">
      <c r="A23440" t="s">
        <v>39</v>
      </c>
      <c r="B23440">
        <v>2019</v>
      </c>
      <c r="C23440">
        <v>8</v>
      </c>
      <c r="D23440">
        <v>31</v>
      </c>
      <c r="E23440">
        <v>10478</v>
      </c>
    </row>
    <row r="23441" spans="1:5">
      <c r="A23441" t="s">
        <v>40</v>
      </c>
      <c r="B23441">
        <v>2019</v>
      </c>
      <c r="C23441">
        <v>8</v>
      </c>
      <c r="D23441">
        <v>16</v>
      </c>
      <c r="E23441">
        <v>3125</v>
      </c>
    </row>
    <row r="23442" spans="1:5">
      <c r="A23442" t="s">
        <v>41</v>
      </c>
      <c r="B23442">
        <v>2019</v>
      </c>
      <c r="C23442">
        <v>8</v>
      </c>
      <c r="D23442">
        <v>44</v>
      </c>
      <c r="E23442">
        <v>33194</v>
      </c>
    </row>
    <row r="23443" spans="1:5">
      <c r="A23443" t="s">
        <v>42</v>
      </c>
      <c r="B23443">
        <v>2019</v>
      </c>
      <c r="C23443">
        <v>8</v>
      </c>
      <c r="D23443">
        <v>50</v>
      </c>
      <c r="E23443">
        <v>21742</v>
      </c>
    </row>
    <row r="23444" spans="1:5">
      <c r="A23444" t="s">
        <v>43</v>
      </c>
      <c r="B23444">
        <v>2019</v>
      </c>
      <c r="C23444">
        <v>8</v>
      </c>
      <c r="D23444">
        <v>135</v>
      </c>
      <c r="E23444">
        <v>57659</v>
      </c>
    </row>
    <row r="23445" spans="1:5">
      <c r="A23445" t="s">
        <v>44</v>
      </c>
      <c r="B23445">
        <v>2019</v>
      </c>
      <c r="C23445">
        <v>8</v>
      </c>
      <c r="D23445">
        <v>157</v>
      </c>
      <c r="E23445">
        <v>110370</v>
      </c>
    </row>
    <row r="23446" spans="1:5">
      <c r="A23446" t="s">
        <v>45</v>
      </c>
      <c r="B23446">
        <v>2019</v>
      </c>
      <c r="C23446">
        <v>8</v>
      </c>
      <c r="D23446">
        <v>14</v>
      </c>
      <c r="E23446">
        <v>4326</v>
      </c>
    </row>
    <row r="23447" spans="1:5">
      <c r="A23447" t="s">
        <v>46</v>
      </c>
      <c r="B23447">
        <v>2019</v>
      </c>
      <c r="C23447">
        <v>8</v>
      </c>
      <c r="D23447">
        <v>42</v>
      </c>
      <c r="E23447">
        <v>16256</v>
      </c>
    </row>
    <row r="23448" spans="1:5">
      <c r="A23448" t="s">
        <v>47</v>
      </c>
      <c r="B23448">
        <v>2019</v>
      </c>
      <c r="C23448">
        <v>8</v>
      </c>
      <c r="D23448">
        <v>21</v>
      </c>
      <c r="E23448">
        <v>8457</v>
      </c>
    </row>
    <row r="23449" spans="1:5">
      <c r="A23449" t="s">
        <v>48</v>
      </c>
      <c r="B23449">
        <v>2019</v>
      </c>
      <c r="C23449">
        <v>8</v>
      </c>
      <c r="D23449">
        <v>75</v>
      </c>
      <c r="E23449">
        <v>34434</v>
      </c>
    </row>
    <row r="23450" spans="1:5">
      <c r="A23450" t="s">
        <v>49</v>
      </c>
      <c r="B23450">
        <v>2019</v>
      </c>
      <c r="C23450">
        <v>8</v>
      </c>
      <c r="D23450">
        <v>135</v>
      </c>
      <c r="E23450">
        <v>52547</v>
      </c>
    </row>
    <row r="23451" spans="1:5">
      <c r="A23451" t="s">
        <v>50</v>
      </c>
      <c r="B23451">
        <v>2019</v>
      </c>
      <c r="C23451">
        <v>8</v>
      </c>
      <c r="D23451">
        <v>23</v>
      </c>
      <c r="E23451">
        <v>5456</v>
      </c>
    </row>
    <row r="23452" spans="1:5">
      <c r="A23452" t="s">
        <v>51</v>
      </c>
      <c r="B23452">
        <v>2019</v>
      </c>
      <c r="C23452">
        <v>8</v>
      </c>
      <c r="D23452">
        <v>24</v>
      </c>
      <c r="E23452">
        <v>16551</v>
      </c>
    </row>
    <row r="23453" spans="1:5">
      <c r="A23453" t="s">
        <v>52</v>
      </c>
      <c r="B23453">
        <v>2019</v>
      </c>
      <c r="C23453">
        <v>8</v>
      </c>
      <c r="D23453">
        <v>32</v>
      </c>
      <c r="E23453">
        <v>18130</v>
      </c>
    </row>
    <row r="23454" spans="1:5">
      <c r="A23454" t="s">
        <v>53</v>
      </c>
      <c r="B23454">
        <v>2019</v>
      </c>
      <c r="C23454">
        <v>8</v>
      </c>
      <c r="D23454">
        <v>52</v>
      </c>
      <c r="E23454">
        <v>7798</v>
      </c>
    </row>
    <row r="23455" spans="1:5">
      <c r="A23455" t="s">
        <v>54</v>
      </c>
      <c r="B23455">
        <v>2019</v>
      </c>
      <c r="C23455">
        <v>8</v>
      </c>
      <c r="D23455">
        <v>117</v>
      </c>
      <c r="E23455">
        <v>31515</v>
      </c>
    </row>
    <row r="23456" spans="1:5">
      <c r="A23456" t="s">
        <v>55</v>
      </c>
      <c r="B23456">
        <v>2019</v>
      </c>
      <c r="C23456">
        <v>8</v>
      </c>
      <c r="D23456">
        <v>53</v>
      </c>
      <c r="E23456">
        <v>20542</v>
      </c>
    </row>
    <row r="23457" spans="1:5">
      <c r="A23457" t="s">
        <v>56</v>
      </c>
      <c r="B23457">
        <v>2019</v>
      </c>
      <c r="C23457">
        <v>8</v>
      </c>
      <c r="D23457">
        <v>17</v>
      </c>
      <c r="E23457">
        <v>6870</v>
      </c>
    </row>
    <row r="23458" spans="1:5">
      <c r="A23458" t="s">
        <v>57</v>
      </c>
      <c r="B23458">
        <v>2019</v>
      </c>
      <c r="C23458">
        <v>8</v>
      </c>
      <c r="D23458">
        <v>127</v>
      </c>
      <c r="E23458">
        <v>91484</v>
      </c>
    </row>
    <row r="23459" spans="1:5">
      <c r="A23459" t="s">
        <v>58</v>
      </c>
      <c r="B23459">
        <v>2019</v>
      </c>
      <c r="C23459">
        <v>8</v>
      </c>
      <c r="D23459">
        <v>26</v>
      </c>
      <c r="E23459">
        <v>5853</v>
      </c>
    </row>
    <row r="23460" spans="1:5">
      <c r="A23460" t="s">
        <v>59</v>
      </c>
      <c r="B23460">
        <v>2019</v>
      </c>
      <c r="C23460">
        <v>8</v>
      </c>
      <c r="D23460">
        <v>47</v>
      </c>
      <c r="E23460">
        <v>14199</v>
      </c>
    </row>
    <row r="23461" spans="1:5">
      <c r="A23461" t="s">
        <v>60</v>
      </c>
      <c r="B23461">
        <v>2019</v>
      </c>
      <c r="C23461">
        <v>8</v>
      </c>
      <c r="D23461">
        <v>40</v>
      </c>
      <c r="E23461">
        <v>21283</v>
      </c>
    </row>
    <row r="23462" spans="1:5">
      <c r="A23462" t="s">
        <v>61</v>
      </c>
      <c r="B23462">
        <v>2019</v>
      </c>
      <c r="C23462">
        <v>8</v>
      </c>
      <c r="D23462">
        <v>16</v>
      </c>
      <c r="E23462">
        <v>4919</v>
      </c>
    </row>
    <row r="23463" spans="1:5">
      <c r="A23463" t="s">
        <v>65</v>
      </c>
      <c r="B23463">
        <v>2019</v>
      </c>
      <c r="C23463">
        <v>8</v>
      </c>
      <c r="D23463">
        <v>0</v>
      </c>
      <c r="E23463">
        <v>0</v>
      </c>
    </row>
    <row r="23464" spans="1:5">
      <c r="A23464" t="s">
        <v>64</v>
      </c>
      <c r="B23464">
        <v>2019</v>
      </c>
      <c r="C23464">
        <v>8</v>
      </c>
      <c r="D23464">
        <v>4</v>
      </c>
      <c r="E23464">
        <v>2092</v>
      </c>
    </row>
    <row r="23465" spans="1:5">
      <c r="A23465" t="s">
        <v>63</v>
      </c>
      <c r="B23465">
        <v>2019</v>
      </c>
      <c r="C23465">
        <v>8</v>
      </c>
      <c r="D23465">
        <v>3</v>
      </c>
      <c r="E23465">
        <v>1194</v>
      </c>
    </row>
    <row r="23466" spans="1:5">
      <c r="A23466" t="s">
        <v>62</v>
      </c>
      <c r="B23466">
        <v>2019</v>
      </c>
      <c r="C23466">
        <v>8</v>
      </c>
      <c r="D23466">
        <v>77</v>
      </c>
      <c r="E23466">
        <v>97191</v>
      </c>
    </row>
    <row r="23467" spans="1:5">
      <c r="A23467" t="s">
        <v>6</v>
      </c>
      <c r="B23467">
        <v>2019</v>
      </c>
      <c r="C23467">
        <v>9</v>
      </c>
      <c r="D23467">
        <v>82</v>
      </c>
      <c r="E23467">
        <v>36848</v>
      </c>
    </row>
    <row r="23468" spans="1:5">
      <c r="A23468" t="s">
        <v>12</v>
      </c>
      <c r="B23468">
        <v>2019</v>
      </c>
      <c r="C23468">
        <v>9</v>
      </c>
      <c r="D23468">
        <v>18</v>
      </c>
      <c r="E23468">
        <v>4876</v>
      </c>
    </row>
    <row r="23469" spans="1:5">
      <c r="A23469" t="s">
        <v>13</v>
      </c>
      <c r="B23469">
        <v>2019</v>
      </c>
      <c r="C23469">
        <v>9</v>
      </c>
      <c r="D23469">
        <v>47</v>
      </c>
      <c r="E23469">
        <v>19430</v>
      </c>
    </row>
    <row r="23470" spans="1:5">
      <c r="A23470" t="s">
        <v>14</v>
      </c>
      <c r="B23470">
        <v>2019</v>
      </c>
      <c r="C23470">
        <v>9</v>
      </c>
      <c r="D23470">
        <v>15</v>
      </c>
      <c r="E23470">
        <v>5069</v>
      </c>
    </row>
    <row r="23471" spans="1:5">
      <c r="A23471" t="s">
        <v>15</v>
      </c>
      <c r="B23471">
        <v>2019</v>
      </c>
      <c r="C23471">
        <v>9</v>
      </c>
      <c r="D23471">
        <v>116</v>
      </c>
      <c r="E23471">
        <v>50543</v>
      </c>
    </row>
    <row r="23472" spans="1:5">
      <c r="A23472" t="s">
        <v>16</v>
      </c>
      <c r="B23472">
        <v>2019</v>
      </c>
      <c r="C23472">
        <v>9</v>
      </c>
      <c r="D23472">
        <v>73</v>
      </c>
      <c r="E23472">
        <v>44252</v>
      </c>
    </row>
    <row r="23473" spans="1:5">
      <c r="A23473" t="s">
        <v>17</v>
      </c>
      <c r="B23473">
        <v>2019</v>
      </c>
      <c r="C23473">
        <v>9</v>
      </c>
      <c r="D23473">
        <v>19</v>
      </c>
      <c r="E23473">
        <v>5914</v>
      </c>
    </row>
    <row r="23474" spans="1:5">
      <c r="A23474" t="s">
        <v>18</v>
      </c>
      <c r="B23474">
        <v>2019</v>
      </c>
      <c r="C23474">
        <v>9</v>
      </c>
      <c r="D23474">
        <v>10</v>
      </c>
      <c r="E23474">
        <v>2595</v>
      </c>
    </row>
    <row r="23475" spans="1:5">
      <c r="A23475" t="s">
        <v>19</v>
      </c>
      <c r="B23475">
        <v>2019</v>
      </c>
      <c r="C23475">
        <v>9</v>
      </c>
      <c r="D23475">
        <v>6</v>
      </c>
      <c r="E23475">
        <v>15281</v>
      </c>
    </row>
    <row r="23476" spans="1:5">
      <c r="A23476" t="s">
        <v>20</v>
      </c>
      <c r="B23476">
        <v>2019</v>
      </c>
      <c r="C23476">
        <v>9</v>
      </c>
      <c r="D23476">
        <v>0</v>
      </c>
      <c r="E23476">
        <v>0</v>
      </c>
    </row>
    <row r="23477" spans="1:5">
      <c r="A23477" t="s">
        <v>21</v>
      </c>
      <c r="B23477">
        <v>2019</v>
      </c>
      <c r="C23477">
        <v>9</v>
      </c>
      <c r="D23477">
        <v>97</v>
      </c>
      <c r="E23477">
        <v>80867</v>
      </c>
    </row>
    <row r="23478" spans="1:5">
      <c r="A23478" t="s">
        <v>22</v>
      </c>
      <c r="B23478">
        <v>2019</v>
      </c>
      <c r="C23478">
        <v>9</v>
      </c>
      <c r="D23478">
        <v>15</v>
      </c>
      <c r="E23478">
        <v>1539</v>
      </c>
    </row>
    <row r="23479" spans="1:5">
      <c r="A23479" t="s">
        <v>23</v>
      </c>
      <c r="B23479">
        <v>2019</v>
      </c>
      <c r="C23479">
        <v>9</v>
      </c>
      <c r="D23479">
        <v>7</v>
      </c>
      <c r="E23479">
        <v>1773</v>
      </c>
    </row>
    <row r="23480" spans="1:5">
      <c r="A23480" t="s">
        <v>24</v>
      </c>
      <c r="B23480">
        <v>2019</v>
      </c>
      <c r="C23480">
        <v>9</v>
      </c>
      <c r="D23480">
        <v>100</v>
      </c>
      <c r="E23480">
        <v>48986</v>
      </c>
    </row>
    <row r="23481" spans="1:5">
      <c r="A23481" t="s">
        <v>25</v>
      </c>
      <c r="B23481">
        <v>2019</v>
      </c>
      <c r="C23481">
        <v>9</v>
      </c>
      <c r="D23481">
        <v>25</v>
      </c>
      <c r="E23481">
        <v>5390</v>
      </c>
    </row>
    <row r="23482" spans="1:5">
      <c r="A23482" t="s">
        <v>26</v>
      </c>
      <c r="B23482">
        <v>2019</v>
      </c>
      <c r="C23482">
        <v>9</v>
      </c>
      <c r="D23482">
        <v>22</v>
      </c>
      <c r="E23482">
        <v>6924</v>
      </c>
    </row>
    <row r="23483" spans="1:5">
      <c r="A23483" t="s">
        <v>27</v>
      </c>
      <c r="B23483">
        <v>2019</v>
      </c>
      <c r="C23483">
        <v>9</v>
      </c>
      <c r="D23483">
        <v>35</v>
      </c>
      <c r="E23483">
        <v>15393</v>
      </c>
    </row>
    <row r="23484" spans="1:5">
      <c r="A23484" t="s">
        <v>28</v>
      </c>
      <c r="B23484">
        <v>2019</v>
      </c>
      <c r="C23484">
        <v>9</v>
      </c>
      <c r="D23484">
        <v>36</v>
      </c>
      <c r="E23484">
        <v>13110</v>
      </c>
    </row>
    <row r="23485" spans="1:5">
      <c r="A23485" t="s">
        <v>29</v>
      </c>
      <c r="B23485">
        <v>2019</v>
      </c>
      <c r="C23485">
        <v>9</v>
      </c>
      <c r="D23485">
        <v>96</v>
      </c>
      <c r="E23485">
        <v>52857</v>
      </c>
    </row>
    <row r="23486" spans="1:5">
      <c r="A23486" t="s">
        <v>30</v>
      </c>
      <c r="B23486">
        <v>2019</v>
      </c>
      <c r="C23486">
        <v>9</v>
      </c>
      <c r="D23486">
        <v>54</v>
      </c>
      <c r="E23486">
        <v>14755</v>
      </c>
    </row>
    <row r="23487" spans="1:5">
      <c r="A23487" t="s">
        <v>31</v>
      </c>
      <c r="B23487">
        <v>2019</v>
      </c>
      <c r="C23487">
        <v>9</v>
      </c>
      <c r="D23487">
        <v>23</v>
      </c>
      <c r="E23487">
        <v>7875</v>
      </c>
    </row>
    <row r="23488" spans="1:5">
      <c r="A23488" t="s">
        <v>32</v>
      </c>
      <c r="B23488">
        <v>2019</v>
      </c>
      <c r="C23488">
        <v>9</v>
      </c>
      <c r="D23488">
        <v>60</v>
      </c>
      <c r="E23488">
        <v>50721</v>
      </c>
    </row>
    <row r="23489" spans="1:5">
      <c r="A23489" t="s">
        <v>33</v>
      </c>
      <c r="B23489">
        <v>2019</v>
      </c>
      <c r="C23489">
        <v>9</v>
      </c>
      <c r="D23489">
        <v>87</v>
      </c>
      <c r="E23489">
        <v>26761</v>
      </c>
    </row>
    <row r="23490" spans="1:5">
      <c r="A23490" t="s">
        <v>34</v>
      </c>
      <c r="B23490">
        <v>2019</v>
      </c>
      <c r="C23490">
        <v>9</v>
      </c>
      <c r="D23490">
        <v>20</v>
      </c>
      <c r="E23490">
        <v>6680</v>
      </c>
    </row>
    <row r="23491" spans="1:5">
      <c r="A23491" t="s">
        <v>35</v>
      </c>
      <c r="B23491">
        <v>2019</v>
      </c>
      <c r="C23491">
        <v>9</v>
      </c>
      <c r="D23491">
        <v>47</v>
      </c>
      <c r="E23491">
        <v>17872</v>
      </c>
    </row>
    <row r="23492" spans="1:5">
      <c r="A23492" t="s">
        <v>36</v>
      </c>
      <c r="B23492">
        <v>2019</v>
      </c>
      <c r="C23492">
        <v>9</v>
      </c>
      <c r="D23492">
        <v>16</v>
      </c>
      <c r="E23492">
        <v>4091</v>
      </c>
    </row>
    <row r="23493" spans="1:5">
      <c r="A23493" t="s">
        <v>37</v>
      </c>
      <c r="B23493">
        <v>2019</v>
      </c>
      <c r="C23493">
        <v>9</v>
      </c>
      <c r="D23493">
        <v>35</v>
      </c>
      <c r="E23493">
        <v>8780</v>
      </c>
    </row>
    <row r="23494" spans="1:5">
      <c r="A23494" t="s">
        <v>38</v>
      </c>
      <c r="B23494">
        <v>2019</v>
      </c>
      <c r="C23494">
        <v>9</v>
      </c>
      <c r="D23494">
        <v>47</v>
      </c>
      <c r="E23494">
        <v>8290</v>
      </c>
    </row>
    <row r="23495" spans="1:5">
      <c r="A23495" t="s">
        <v>39</v>
      </c>
      <c r="B23495">
        <v>2019</v>
      </c>
      <c r="C23495">
        <v>9</v>
      </c>
      <c r="D23495">
        <v>30</v>
      </c>
      <c r="E23495">
        <v>10875</v>
      </c>
    </row>
    <row r="23496" spans="1:5">
      <c r="A23496" t="s">
        <v>40</v>
      </c>
      <c r="B23496">
        <v>2019</v>
      </c>
      <c r="C23496">
        <v>9</v>
      </c>
      <c r="D23496">
        <v>16</v>
      </c>
      <c r="E23496">
        <v>2627</v>
      </c>
    </row>
    <row r="23497" spans="1:5">
      <c r="A23497" t="s">
        <v>41</v>
      </c>
      <c r="B23497">
        <v>2019</v>
      </c>
      <c r="C23497">
        <v>9</v>
      </c>
      <c r="D23497">
        <v>44</v>
      </c>
      <c r="E23497">
        <v>33211</v>
      </c>
    </row>
    <row r="23498" spans="1:5">
      <c r="A23498" t="s">
        <v>42</v>
      </c>
      <c r="B23498">
        <v>2019</v>
      </c>
      <c r="C23498">
        <v>9</v>
      </c>
      <c r="D23498">
        <v>47</v>
      </c>
      <c r="E23498">
        <v>21752</v>
      </c>
    </row>
    <row r="23499" spans="1:5">
      <c r="A23499" t="s">
        <v>43</v>
      </c>
      <c r="B23499">
        <v>2019</v>
      </c>
      <c r="C23499">
        <v>9</v>
      </c>
      <c r="D23499">
        <v>134</v>
      </c>
      <c r="E23499">
        <v>61077</v>
      </c>
    </row>
    <row r="23500" spans="1:5">
      <c r="A23500" t="s">
        <v>44</v>
      </c>
      <c r="B23500">
        <v>2019</v>
      </c>
      <c r="C23500">
        <v>9</v>
      </c>
      <c r="D23500">
        <v>158</v>
      </c>
      <c r="E23500">
        <v>107191</v>
      </c>
    </row>
    <row r="23501" spans="1:5">
      <c r="A23501" t="s">
        <v>45</v>
      </c>
      <c r="B23501">
        <v>2019</v>
      </c>
      <c r="C23501">
        <v>9</v>
      </c>
      <c r="D23501">
        <v>13</v>
      </c>
      <c r="E23501">
        <v>3722</v>
      </c>
    </row>
    <row r="23502" spans="1:5">
      <c r="A23502" t="s">
        <v>46</v>
      </c>
      <c r="B23502">
        <v>2019</v>
      </c>
      <c r="C23502">
        <v>9</v>
      </c>
      <c r="D23502">
        <v>43</v>
      </c>
      <c r="E23502">
        <v>19046</v>
      </c>
    </row>
    <row r="23503" spans="1:5">
      <c r="A23503" t="s">
        <v>47</v>
      </c>
      <c r="B23503">
        <v>2019</v>
      </c>
      <c r="C23503">
        <v>9</v>
      </c>
      <c r="D23503">
        <v>21</v>
      </c>
      <c r="E23503">
        <v>8290</v>
      </c>
    </row>
    <row r="23504" spans="1:5">
      <c r="A23504" t="s">
        <v>48</v>
      </c>
      <c r="B23504">
        <v>2019</v>
      </c>
      <c r="C23504">
        <v>9</v>
      </c>
      <c r="D23504">
        <v>71</v>
      </c>
      <c r="E23504">
        <v>35272</v>
      </c>
    </row>
    <row r="23505" spans="1:5">
      <c r="A23505" t="s">
        <v>49</v>
      </c>
      <c r="B23505">
        <v>2019</v>
      </c>
      <c r="C23505">
        <v>9</v>
      </c>
      <c r="D23505">
        <v>140</v>
      </c>
      <c r="E23505">
        <v>56211</v>
      </c>
    </row>
    <row r="23506" spans="1:5">
      <c r="A23506" t="s">
        <v>50</v>
      </c>
      <c r="B23506">
        <v>2019</v>
      </c>
      <c r="C23506">
        <v>9</v>
      </c>
      <c r="D23506">
        <v>22</v>
      </c>
      <c r="E23506">
        <v>5801</v>
      </c>
    </row>
    <row r="23507" spans="1:5">
      <c r="A23507" t="s">
        <v>51</v>
      </c>
      <c r="B23507">
        <v>2019</v>
      </c>
      <c r="C23507">
        <v>9</v>
      </c>
      <c r="D23507">
        <v>26</v>
      </c>
      <c r="E23507">
        <v>15812</v>
      </c>
    </row>
    <row r="23508" spans="1:5">
      <c r="A23508" t="s">
        <v>52</v>
      </c>
      <c r="B23508">
        <v>2019</v>
      </c>
      <c r="C23508">
        <v>9</v>
      </c>
      <c r="D23508">
        <v>31</v>
      </c>
      <c r="E23508">
        <v>17459</v>
      </c>
    </row>
    <row r="23509" spans="1:5">
      <c r="A23509" t="s">
        <v>53</v>
      </c>
      <c r="B23509">
        <v>2019</v>
      </c>
      <c r="C23509">
        <v>9</v>
      </c>
      <c r="D23509">
        <v>53</v>
      </c>
      <c r="E23509">
        <v>7735</v>
      </c>
    </row>
    <row r="23510" spans="1:5">
      <c r="A23510" t="s">
        <v>54</v>
      </c>
      <c r="B23510">
        <v>2019</v>
      </c>
      <c r="C23510">
        <v>9</v>
      </c>
      <c r="D23510">
        <v>117</v>
      </c>
      <c r="E23510">
        <v>31990</v>
      </c>
    </row>
    <row r="23511" spans="1:5">
      <c r="A23511" t="s">
        <v>55</v>
      </c>
      <c r="B23511">
        <v>2019</v>
      </c>
      <c r="C23511">
        <v>9</v>
      </c>
      <c r="D23511">
        <v>54</v>
      </c>
      <c r="E23511">
        <v>21913</v>
      </c>
    </row>
    <row r="23512" spans="1:5">
      <c r="A23512" t="s">
        <v>56</v>
      </c>
      <c r="B23512">
        <v>2019</v>
      </c>
      <c r="C23512">
        <v>9</v>
      </c>
      <c r="D23512">
        <v>17</v>
      </c>
      <c r="E23512">
        <v>6552</v>
      </c>
    </row>
    <row r="23513" spans="1:5">
      <c r="A23513" t="s">
        <v>57</v>
      </c>
      <c r="B23513">
        <v>2019</v>
      </c>
      <c r="C23513">
        <v>9</v>
      </c>
      <c r="D23513">
        <v>129</v>
      </c>
      <c r="E23513">
        <v>92076</v>
      </c>
    </row>
    <row r="23514" spans="1:5">
      <c r="A23514" t="s">
        <v>58</v>
      </c>
      <c r="B23514">
        <v>2019</v>
      </c>
      <c r="C23514">
        <v>9</v>
      </c>
      <c r="D23514">
        <v>29</v>
      </c>
      <c r="E23514">
        <v>6154</v>
      </c>
    </row>
    <row r="23515" spans="1:5">
      <c r="A23515" t="s">
        <v>59</v>
      </c>
      <c r="B23515">
        <v>2019</v>
      </c>
      <c r="C23515">
        <v>9</v>
      </c>
      <c r="D23515">
        <v>49</v>
      </c>
      <c r="E23515">
        <v>15341</v>
      </c>
    </row>
    <row r="23516" spans="1:5">
      <c r="A23516" t="s">
        <v>60</v>
      </c>
      <c r="B23516">
        <v>2019</v>
      </c>
      <c r="C23516">
        <v>9</v>
      </c>
      <c r="D23516">
        <v>42</v>
      </c>
      <c r="E23516">
        <v>21016</v>
      </c>
    </row>
    <row r="23517" spans="1:5">
      <c r="A23517" t="s">
        <v>61</v>
      </c>
      <c r="B23517">
        <v>2019</v>
      </c>
      <c r="C23517">
        <v>9</v>
      </c>
      <c r="D23517">
        <v>17</v>
      </c>
      <c r="E23517">
        <v>4302</v>
      </c>
    </row>
    <row r="23518" spans="1:5">
      <c r="A23518" t="s">
        <v>65</v>
      </c>
      <c r="B23518">
        <v>2019</v>
      </c>
      <c r="C23518">
        <v>9</v>
      </c>
      <c r="D23518">
        <v>0</v>
      </c>
      <c r="E23518">
        <v>0</v>
      </c>
    </row>
    <row r="23519" spans="1:5">
      <c r="A23519" t="s">
        <v>64</v>
      </c>
      <c r="B23519">
        <v>2019</v>
      </c>
      <c r="C23519">
        <v>9</v>
      </c>
      <c r="D23519">
        <v>5</v>
      </c>
      <c r="E23519">
        <v>2140</v>
      </c>
    </row>
    <row r="23520" spans="1:5">
      <c r="A23520" t="s">
        <v>63</v>
      </c>
      <c r="B23520">
        <v>2019</v>
      </c>
      <c r="C23520">
        <v>9</v>
      </c>
      <c r="D23520">
        <v>3</v>
      </c>
      <c r="E23520">
        <v>973</v>
      </c>
    </row>
    <row r="23521" spans="1:5">
      <c r="A23521" t="s">
        <v>62</v>
      </c>
      <c r="B23521">
        <v>2019</v>
      </c>
      <c r="C23521">
        <v>9</v>
      </c>
      <c r="D23521">
        <v>77</v>
      </c>
      <c r="E23521">
        <v>97208</v>
      </c>
    </row>
    <row r="23522" spans="1:5">
      <c r="A23522" t="s">
        <v>6</v>
      </c>
      <c r="B23522">
        <v>2019</v>
      </c>
      <c r="C23522">
        <v>10</v>
      </c>
      <c r="D23522">
        <v>82</v>
      </c>
      <c r="E23522">
        <v>36476</v>
      </c>
    </row>
    <row r="23523" spans="1:5">
      <c r="A23523" t="s">
        <v>12</v>
      </c>
      <c r="B23523">
        <v>2019</v>
      </c>
      <c r="C23523">
        <v>10</v>
      </c>
      <c r="D23523">
        <v>18</v>
      </c>
      <c r="E23523">
        <v>4782</v>
      </c>
    </row>
    <row r="23524" spans="1:5">
      <c r="A23524" t="s">
        <v>13</v>
      </c>
      <c r="B23524">
        <v>2019</v>
      </c>
      <c r="C23524">
        <v>10</v>
      </c>
      <c r="D23524">
        <v>46</v>
      </c>
      <c r="E23524">
        <v>16891</v>
      </c>
    </row>
    <row r="23525" spans="1:5">
      <c r="A23525" t="s">
        <v>14</v>
      </c>
      <c r="B23525">
        <v>2019</v>
      </c>
      <c r="C23525">
        <v>10</v>
      </c>
      <c r="D23525">
        <v>15</v>
      </c>
      <c r="E23525">
        <v>3650</v>
      </c>
    </row>
    <row r="23526" spans="1:5">
      <c r="A23526" t="s">
        <v>15</v>
      </c>
      <c r="B23526">
        <v>2019</v>
      </c>
      <c r="C23526">
        <v>10</v>
      </c>
      <c r="D23526">
        <v>115</v>
      </c>
      <c r="E23526">
        <v>50141</v>
      </c>
    </row>
    <row r="23527" spans="1:5">
      <c r="A23527" t="s">
        <v>16</v>
      </c>
      <c r="B23527">
        <v>2019</v>
      </c>
      <c r="C23527">
        <v>10</v>
      </c>
      <c r="D23527">
        <v>72</v>
      </c>
      <c r="E23527">
        <v>42021</v>
      </c>
    </row>
    <row r="23528" spans="1:5">
      <c r="A23528" t="s">
        <v>17</v>
      </c>
      <c r="B23528">
        <v>2019</v>
      </c>
      <c r="C23528">
        <v>10</v>
      </c>
      <c r="D23528">
        <v>18</v>
      </c>
      <c r="E23528">
        <v>5311</v>
      </c>
    </row>
    <row r="23529" spans="1:5">
      <c r="A23529" t="s">
        <v>18</v>
      </c>
      <c r="B23529">
        <v>2019</v>
      </c>
      <c r="C23529">
        <v>10</v>
      </c>
      <c r="D23529">
        <v>10</v>
      </c>
      <c r="E23529">
        <v>2884</v>
      </c>
    </row>
    <row r="23530" spans="1:5">
      <c r="A23530" t="s">
        <v>19</v>
      </c>
      <c r="B23530">
        <v>2019</v>
      </c>
      <c r="C23530">
        <v>10</v>
      </c>
      <c r="D23530">
        <v>6</v>
      </c>
      <c r="E23530">
        <v>15271</v>
      </c>
    </row>
    <row r="23531" spans="1:5">
      <c r="A23531" t="s">
        <v>20</v>
      </c>
      <c r="B23531">
        <v>2019</v>
      </c>
      <c r="C23531">
        <v>10</v>
      </c>
      <c r="D23531">
        <v>0</v>
      </c>
      <c r="E23531">
        <v>0</v>
      </c>
    </row>
    <row r="23532" spans="1:5">
      <c r="A23532" t="s">
        <v>21</v>
      </c>
      <c r="B23532">
        <v>2019</v>
      </c>
      <c r="C23532">
        <v>10</v>
      </c>
      <c r="D23532">
        <v>96</v>
      </c>
      <c r="E23532">
        <v>80394</v>
      </c>
    </row>
    <row r="23533" spans="1:5">
      <c r="A23533" t="s">
        <v>22</v>
      </c>
      <c r="B23533">
        <v>2019</v>
      </c>
      <c r="C23533">
        <v>10</v>
      </c>
      <c r="D23533">
        <v>16</v>
      </c>
      <c r="E23533">
        <v>1990</v>
      </c>
    </row>
    <row r="23534" spans="1:5">
      <c r="A23534" t="s">
        <v>23</v>
      </c>
      <c r="B23534">
        <v>2019</v>
      </c>
      <c r="C23534">
        <v>10</v>
      </c>
      <c r="D23534">
        <v>7</v>
      </c>
      <c r="E23534">
        <v>1648</v>
      </c>
    </row>
    <row r="23535" spans="1:5">
      <c r="A23535" t="s">
        <v>24</v>
      </c>
      <c r="B23535">
        <v>2019</v>
      </c>
      <c r="C23535">
        <v>10</v>
      </c>
      <c r="D23535">
        <v>101</v>
      </c>
      <c r="E23535">
        <v>50013</v>
      </c>
    </row>
    <row r="23536" spans="1:5">
      <c r="A23536" t="s">
        <v>25</v>
      </c>
      <c r="B23536">
        <v>2019</v>
      </c>
      <c r="C23536">
        <v>10</v>
      </c>
      <c r="D23536">
        <v>23</v>
      </c>
      <c r="E23536">
        <v>5376</v>
      </c>
    </row>
    <row r="23537" spans="1:5">
      <c r="A23537" t="s">
        <v>26</v>
      </c>
      <c r="B23537">
        <v>2019</v>
      </c>
      <c r="C23537">
        <v>10</v>
      </c>
      <c r="D23537">
        <v>19</v>
      </c>
      <c r="E23537">
        <v>5765</v>
      </c>
    </row>
    <row r="23538" spans="1:5">
      <c r="A23538" t="s">
        <v>27</v>
      </c>
      <c r="B23538">
        <v>2019</v>
      </c>
      <c r="C23538">
        <v>10</v>
      </c>
      <c r="D23538">
        <v>34</v>
      </c>
      <c r="E23538">
        <v>15264</v>
      </c>
    </row>
    <row r="23539" spans="1:5">
      <c r="A23539" t="s">
        <v>28</v>
      </c>
      <c r="B23539">
        <v>2019</v>
      </c>
      <c r="C23539">
        <v>10</v>
      </c>
      <c r="D23539">
        <v>39</v>
      </c>
      <c r="E23539">
        <v>13349</v>
      </c>
    </row>
    <row r="23540" spans="1:5">
      <c r="A23540" t="s">
        <v>29</v>
      </c>
      <c r="B23540">
        <v>2019</v>
      </c>
      <c r="C23540">
        <v>10</v>
      </c>
      <c r="D23540">
        <v>95</v>
      </c>
      <c r="E23540">
        <v>53844</v>
      </c>
    </row>
    <row r="23541" spans="1:5">
      <c r="A23541" t="s">
        <v>30</v>
      </c>
      <c r="B23541">
        <v>2019</v>
      </c>
      <c r="C23541">
        <v>10</v>
      </c>
      <c r="D23541">
        <v>54</v>
      </c>
      <c r="E23541">
        <v>14947</v>
      </c>
    </row>
    <row r="23542" spans="1:5">
      <c r="A23542" t="s">
        <v>31</v>
      </c>
      <c r="B23542">
        <v>2019</v>
      </c>
      <c r="C23542">
        <v>10</v>
      </c>
      <c r="D23542">
        <v>23</v>
      </c>
      <c r="E23542">
        <v>8108</v>
      </c>
    </row>
    <row r="23543" spans="1:5">
      <c r="A23543" t="s">
        <v>32</v>
      </c>
      <c r="B23543">
        <v>2019</v>
      </c>
      <c r="C23543">
        <v>10</v>
      </c>
      <c r="D23543">
        <v>58</v>
      </c>
      <c r="E23543">
        <v>47639</v>
      </c>
    </row>
    <row r="23544" spans="1:5">
      <c r="A23544" t="s">
        <v>33</v>
      </c>
      <c r="B23544">
        <v>2019</v>
      </c>
      <c r="C23544">
        <v>10</v>
      </c>
      <c r="D23544">
        <v>85</v>
      </c>
      <c r="E23544">
        <v>26967</v>
      </c>
    </row>
    <row r="23545" spans="1:5">
      <c r="A23545" t="s">
        <v>34</v>
      </c>
      <c r="B23545">
        <v>2019</v>
      </c>
      <c r="C23545">
        <v>10</v>
      </c>
      <c r="D23545">
        <v>20</v>
      </c>
      <c r="E23545">
        <v>6653</v>
      </c>
    </row>
    <row r="23546" spans="1:5">
      <c r="A23546" t="s">
        <v>35</v>
      </c>
      <c r="B23546">
        <v>2019</v>
      </c>
      <c r="C23546">
        <v>10</v>
      </c>
      <c r="D23546">
        <v>46</v>
      </c>
      <c r="E23546">
        <v>15696</v>
      </c>
    </row>
    <row r="23547" spans="1:5">
      <c r="A23547" t="s">
        <v>36</v>
      </c>
      <c r="B23547">
        <v>2019</v>
      </c>
      <c r="C23547">
        <v>10</v>
      </c>
      <c r="D23547">
        <v>16</v>
      </c>
      <c r="E23547">
        <v>4145</v>
      </c>
    </row>
    <row r="23548" spans="1:5">
      <c r="A23548" t="s">
        <v>37</v>
      </c>
      <c r="B23548">
        <v>2019</v>
      </c>
      <c r="C23548">
        <v>10</v>
      </c>
      <c r="D23548">
        <v>34</v>
      </c>
      <c r="E23548">
        <v>9541</v>
      </c>
    </row>
    <row r="23549" spans="1:5">
      <c r="A23549" t="s">
        <v>38</v>
      </c>
      <c r="B23549">
        <v>2019</v>
      </c>
      <c r="C23549">
        <v>10</v>
      </c>
      <c r="D23549">
        <v>46</v>
      </c>
      <c r="E23549">
        <v>5690</v>
      </c>
    </row>
    <row r="23550" spans="1:5">
      <c r="A23550" t="s">
        <v>39</v>
      </c>
      <c r="B23550">
        <v>2019</v>
      </c>
      <c r="C23550">
        <v>10</v>
      </c>
      <c r="D23550">
        <v>29</v>
      </c>
      <c r="E23550">
        <v>10835</v>
      </c>
    </row>
    <row r="23551" spans="1:5">
      <c r="A23551" t="s">
        <v>40</v>
      </c>
      <c r="B23551">
        <v>2019</v>
      </c>
      <c r="C23551">
        <v>10</v>
      </c>
      <c r="D23551">
        <v>16</v>
      </c>
      <c r="E23551">
        <v>2691</v>
      </c>
    </row>
    <row r="23552" spans="1:5">
      <c r="A23552" t="s">
        <v>41</v>
      </c>
      <c r="B23552">
        <v>2019</v>
      </c>
      <c r="C23552">
        <v>10</v>
      </c>
      <c r="D23552">
        <v>44</v>
      </c>
      <c r="E23552">
        <v>33294</v>
      </c>
    </row>
    <row r="23553" spans="1:5">
      <c r="A23553" t="s">
        <v>42</v>
      </c>
      <c r="B23553">
        <v>2019</v>
      </c>
      <c r="C23553">
        <v>10</v>
      </c>
      <c r="D23553">
        <v>49</v>
      </c>
      <c r="E23553">
        <v>22404</v>
      </c>
    </row>
    <row r="23554" spans="1:5">
      <c r="A23554" t="s">
        <v>43</v>
      </c>
      <c r="B23554">
        <v>2019</v>
      </c>
      <c r="C23554">
        <v>10</v>
      </c>
      <c r="D23554">
        <v>135</v>
      </c>
      <c r="E23554">
        <v>63876</v>
      </c>
    </row>
    <row r="23555" spans="1:5">
      <c r="A23555" t="s">
        <v>44</v>
      </c>
      <c r="B23555">
        <v>2019</v>
      </c>
      <c r="C23555">
        <v>10</v>
      </c>
      <c r="D23555">
        <v>158</v>
      </c>
      <c r="E23555">
        <v>102469</v>
      </c>
    </row>
    <row r="23556" spans="1:5">
      <c r="A23556" t="s">
        <v>45</v>
      </c>
      <c r="B23556">
        <v>2019</v>
      </c>
      <c r="C23556">
        <v>10</v>
      </c>
      <c r="D23556">
        <v>12</v>
      </c>
      <c r="E23556">
        <v>3823</v>
      </c>
    </row>
    <row r="23557" spans="1:5">
      <c r="A23557" t="s">
        <v>46</v>
      </c>
      <c r="B23557">
        <v>2019</v>
      </c>
      <c r="C23557">
        <v>10</v>
      </c>
      <c r="D23557">
        <v>43</v>
      </c>
      <c r="E23557">
        <v>18469</v>
      </c>
    </row>
    <row r="23558" spans="1:5">
      <c r="A23558" t="s">
        <v>47</v>
      </c>
      <c r="B23558">
        <v>2019</v>
      </c>
      <c r="C23558">
        <v>10</v>
      </c>
      <c r="D23558">
        <v>22</v>
      </c>
      <c r="E23558">
        <v>8568</v>
      </c>
    </row>
    <row r="23559" spans="1:5">
      <c r="A23559" t="s">
        <v>48</v>
      </c>
      <c r="B23559">
        <v>2019</v>
      </c>
      <c r="C23559">
        <v>10</v>
      </c>
      <c r="D23559">
        <v>76</v>
      </c>
      <c r="E23559">
        <v>38692</v>
      </c>
    </row>
    <row r="23560" spans="1:5">
      <c r="A23560" t="s">
        <v>49</v>
      </c>
      <c r="B23560">
        <v>2019</v>
      </c>
      <c r="C23560">
        <v>10</v>
      </c>
      <c r="D23560">
        <v>137</v>
      </c>
      <c r="E23560">
        <v>52497</v>
      </c>
    </row>
    <row r="23561" spans="1:5">
      <c r="A23561" t="s">
        <v>50</v>
      </c>
      <c r="B23561">
        <v>2019</v>
      </c>
      <c r="C23561">
        <v>10</v>
      </c>
      <c r="D23561">
        <v>23</v>
      </c>
      <c r="E23561">
        <v>5391</v>
      </c>
    </row>
    <row r="23562" spans="1:5">
      <c r="A23562" t="s">
        <v>51</v>
      </c>
      <c r="B23562">
        <v>2019</v>
      </c>
      <c r="C23562">
        <v>10</v>
      </c>
      <c r="D23562">
        <v>25</v>
      </c>
      <c r="E23562">
        <v>15183</v>
      </c>
    </row>
    <row r="23563" spans="1:5">
      <c r="A23563" t="s">
        <v>52</v>
      </c>
      <c r="B23563">
        <v>2019</v>
      </c>
      <c r="C23563">
        <v>10</v>
      </c>
      <c r="D23563">
        <v>30</v>
      </c>
      <c r="E23563">
        <v>16898</v>
      </c>
    </row>
    <row r="23564" spans="1:5">
      <c r="A23564" t="s">
        <v>53</v>
      </c>
      <c r="B23564">
        <v>2019</v>
      </c>
      <c r="C23564">
        <v>10</v>
      </c>
      <c r="D23564">
        <v>51</v>
      </c>
      <c r="E23564">
        <v>6582</v>
      </c>
    </row>
    <row r="23565" spans="1:5">
      <c r="A23565" t="s">
        <v>54</v>
      </c>
      <c r="B23565">
        <v>2019</v>
      </c>
      <c r="C23565">
        <v>10</v>
      </c>
      <c r="D23565">
        <v>119</v>
      </c>
      <c r="E23565">
        <v>31343</v>
      </c>
    </row>
    <row r="23566" spans="1:5">
      <c r="A23566" t="s">
        <v>55</v>
      </c>
      <c r="B23566">
        <v>2019</v>
      </c>
      <c r="C23566">
        <v>10</v>
      </c>
      <c r="D23566">
        <v>53</v>
      </c>
      <c r="E23566">
        <v>21656</v>
      </c>
    </row>
    <row r="23567" spans="1:5">
      <c r="A23567" t="s">
        <v>56</v>
      </c>
      <c r="B23567">
        <v>2019</v>
      </c>
      <c r="C23567">
        <v>10</v>
      </c>
      <c r="D23567">
        <v>17</v>
      </c>
      <c r="E23567">
        <v>6617</v>
      </c>
    </row>
    <row r="23568" spans="1:5">
      <c r="A23568" t="s">
        <v>57</v>
      </c>
      <c r="B23568">
        <v>2019</v>
      </c>
      <c r="C23568">
        <v>10</v>
      </c>
      <c r="D23568">
        <v>129</v>
      </c>
      <c r="E23568">
        <v>93411</v>
      </c>
    </row>
    <row r="23569" spans="1:5">
      <c r="A23569" t="s">
        <v>58</v>
      </c>
      <c r="B23569">
        <v>2019</v>
      </c>
      <c r="C23569">
        <v>10</v>
      </c>
      <c r="D23569">
        <v>28</v>
      </c>
      <c r="E23569">
        <v>6051</v>
      </c>
    </row>
    <row r="23570" spans="1:5">
      <c r="A23570" t="s">
        <v>59</v>
      </c>
      <c r="B23570">
        <v>2019</v>
      </c>
      <c r="C23570">
        <v>10</v>
      </c>
      <c r="D23570">
        <v>48</v>
      </c>
      <c r="E23570">
        <v>14907</v>
      </c>
    </row>
    <row r="23571" spans="1:5">
      <c r="A23571" t="s">
        <v>60</v>
      </c>
      <c r="B23571">
        <v>2019</v>
      </c>
      <c r="C23571">
        <v>10</v>
      </c>
      <c r="D23571">
        <v>41</v>
      </c>
      <c r="E23571">
        <v>19568</v>
      </c>
    </row>
    <row r="23572" spans="1:5">
      <c r="A23572" t="s">
        <v>61</v>
      </c>
      <c r="B23572">
        <v>2019</v>
      </c>
      <c r="C23572">
        <v>10</v>
      </c>
      <c r="D23572">
        <v>17</v>
      </c>
      <c r="E23572">
        <v>4196</v>
      </c>
    </row>
    <row r="23573" spans="1:5">
      <c r="A23573" t="s">
        <v>65</v>
      </c>
      <c r="B23573">
        <v>2019</v>
      </c>
      <c r="C23573">
        <v>10</v>
      </c>
      <c r="D23573">
        <v>0</v>
      </c>
      <c r="E23573">
        <v>0</v>
      </c>
    </row>
    <row r="23574" spans="1:5">
      <c r="A23574" t="s">
        <v>64</v>
      </c>
      <c r="B23574">
        <v>2019</v>
      </c>
      <c r="C23574">
        <v>10</v>
      </c>
      <c r="D23574">
        <v>4</v>
      </c>
      <c r="E23574">
        <v>2011</v>
      </c>
    </row>
    <row r="23575" spans="1:5">
      <c r="A23575" t="s">
        <v>63</v>
      </c>
      <c r="B23575">
        <v>2019</v>
      </c>
      <c r="C23575">
        <v>10</v>
      </c>
      <c r="D23575">
        <v>2</v>
      </c>
      <c r="E23575">
        <v>750</v>
      </c>
    </row>
    <row r="23576" spans="1:5">
      <c r="A23576" t="s">
        <v>62</v>
      </c>
      <c r="B23576">
        <v>2019</v>
      </c>
      <c r="C23576">
        <v>10</v>
      </c>
      <c r="D23576">
        <v>73</v>
      </c>
      <c r="E23576">
        <v>96837</v>
      </c>
    </row>
    <row r="23577" spans="1:5">
      <c r="A23577" t="s">
        <v>6</v>
      </c>
      <c r="B23577">
        <v>2019</v>
      </c>
      <c r="C23577">
        <v>11</v>
      </c>
      <c r="D23577">
        <v>86</v>
      </c>
      <c r="E23577">
        <v>39615</v>
      </c>
    </row>
    <row r="23578" spans="1:5">
      <c r="A23578" t="s">
        <v>12</v>
      </c>
      <c r="B23578">
        <v>2019</v>
      </c>
      <c r="C23578">
        <v>11</v>
      </c>
      <c r="D23578">
        <v>18</v>
      </c>
      <c r="E23578">
        <v>5252</v>
      </c>
    </row>
    <row r="23579" spans="1:5">
      <c r="A23579" t="s">
        <v>13</v>
      </c>
      <c r="B23579">
        <v>2019</v>
      </c>
      <c r="C23579">
        <v>11</v>
      </c>
      <c r="D23579">
        <v>45</v>
      </c>
      <c r="E23579">
        <v>17616</v>
      </c>
    </row>
    <row r="23580" spans="1:5">
      <c r="A23580" t="s">
        <v>14</v>
      </c>
      <c r="B23580">
        <v>2019</v>
      </c>
      <c r="C23580">
        <v>11</v>
      </c>
      <c r="D23580">
        <v>14</v>
      </c>
      <c r="E23580">
        <v>3779</v>
      </c>
    </row>
    <row r="23581" spans="1:5">
      <c r="A23581" t="s">
        <v>15</v>
      </c>
      <c r="B23581">
        <v>2019</v>
      </c>
      <c r="C23581">
        <v>11</v>
      </c>
      <c r="D23581">
        <v>113</v>
      </c>
      <c r="E23581">
        <v>49627</v>
      </c>
    </row>
    <row r="23582" spans="1:5">
      <c r="A23582" t="s">
        <v>16</v>
      </c>
      <c r="B23582">
        <v>2019</v>
      </c>
      <c r="C23582">
        <v>11</v>
      </c>
      <c r="D23582">
        <v>72</v>
      </c>
      <c r="E23582">
        <v>40217</v>
      </c>
    </row>
    <row r="23583" spans="1:5">
      <c r="A23583" t="s">
        <v>17</v>
      </c>
      <c r="B23583">
        <v>2019</v>
      </c>
      <c r="C23583">
        <v>11</v>
      </c>
      <c r="D23583">
        <v>18</v>
      </c>
      <c r="E23583">
        <v>4387</v>
      </c>
    </row>
    <row r="23584" spans="1:5">
      <c r="A23584" t="s">
        <v>18</v>
      </c>
      <c r="B23584">
        <v>2019</v>
      </c>
      <c r="C23584">
        <v>11</v>
      </c>
      <c r="D23584">
        <v>9</v>
      </c>
      <c r="E23584">
        <v>2628</v>
      </c>
    </row>
    <row r="23585" spans="1:5">
      <c r="A23585" t="s">
        <v>19</v>
      </c>
      <c r="B23585">
        <v>2019</v>
      </c>
      <c r="C23585">
        <v>11</v>
      </c>
      <c r="D23585">
        <v>6</v>
      </c>
      <c r="E23585">
        <v>15629</v>
      </c>
    </row>
    <row r="23586" spans="1:5">
      <c r="A23586" t="s">
        <v>20</v>
      </c>
      <c r="B23586">
        <v>2019</v>
      </c>
      <c r="C23586">
        <v>11</v>
      </c>
      <c r="D23586">
        <v>0</v>
      </c>
      <c r="E23586">
        <v>0</v>
      </c>
    </row>
    <row r="23587" spans="1:5">
      <c r="A23587" t="s">
        <v>21</v>
      </c>
      <c r="B23587">
        <v>2019</v>
      </c>
      <c r="C23587">
        <v>11</v>
      </c>
      <c r="D23587">
        <v>95</v>
      </c>
      <c r="E23587">
        <v>83877</v>
      </c>
    </row>
    <row r="23588" spans="1:5">
      <c r="A23588" t="s">
        <v>22</v>
      </c>
      <c r="B23588">
        <v>2019</v>
      </c>
      <c r="C23588">
        <v>11</v>
      </c>
      <c r="D23588">
        <v>16</v>
      </c>
      <c r="E23588">
        <v>1914</v>
      </c>
    </row>
    <row r="23589" spans="1:5">
      <c r="A23589" t="s">
        <v>23</v>
      </c>
      <c r="B23589">
        <v>2019</v>
      </c>
      <c r="C23589">
        <v>11</v>
      </c>
      <c r="D23589">
        <v>7</v>
      </c>
      <c r="E23589">
        <v>1625</v>
      </c>
    </row>
    <row r="23590" spans="1:5">
      <c r="A23590" t="s">
        <v>24</v>
      </c>
      <c r="B23590">
        <v>2019</v>
      </c>
      <c r="C23590">
        <v>11</v>
      </c>
      <c r="D23590">
        <v>102</v>
      </c>
      <c r="E23590">
        <v>51993</v>
      </c>
    </row>
    <row r="23591" spans="1:5">
      <c r="A23591" t="s">
        <v>25</v>
      </c>
      <c r="B23591">
        <v>2019</v>
      </c>
      <c r="C23591">
        <v>11</v>
      </c>
      <c r="D23591">
        <v>24</v>
      </c>
      <c r="E23591">
        <v>4211</v>
      </c>
    </row>
    <row r="23592" spans="1:5">
      <c r="A23592" t="s">
        <v>26</v>
      </c>
      <c r="B23592">
        <v>2019</v>
      </c>
      <c r="C23592">
        <v>11</v>
      </c>
      <c r="D23592">
        <v>21</v>
      </c>
      <c r="E23592">
        <v>6590</v>
      </c>
    </row>
    <row r="23593" spans="1:5">
      <c r="A23593" t="s">
        <v>27</v>
      </c>
      <c r="B23593">
        <v>2019</v>
      </c>
      <c r="C23593">
        <v>11</v>
      </c>
      <c r="D23593">
        <v>34</v>
      </c>
      <c r="E23593">
        <v>14363</v>
      </c>
    </row>
    <row r="23594" spans="1:5">
      <c r="A23594" t="s">
        <v>28</v>
      </c>
      <c r="B23594">
        <v>2019</v>
      </c>
      <c r="C23594">
        <v>11</v>
      </c>
      <c r="D23594">
        <v>41</v>
      </c>
      <c r="E23594">
        <v>14118</v>
      </c>
    </row>
    <row r="23595" spans="1:5">
      <c r="A23595" t="s">
        <v>29</v>
      </c>
      <c r="B23595">
        <v>2019</v>
      </c>
      <c r="C23595">
        <v>11</v>
      </c>
      <c r="D23595">
        <v>96</v>
      </c>
      <c r="E23595">
        <v>56258</v>
      </c>
    </row>
    <row r="23596" spans="1:5">
      <c r="A23596" t="s">
        <v>30</v>
      </c>
      <c r="B23596">
        <v>2019</v>
      </c>
      <c r="C23596">
        <v>11</v>
      </c>
      <c r="D23596">
        <v>54</v>
      </c>
      <c r="E23596">
        <v>15693</v>
      </c>
    </row>
    <row r="23597" spans="1:5">
      <c r="A23597" t="s">
        <v>31</v>
      </c>
      <c r="B23597">
        <v>2019</v>
      </c>
      <c r="C23597">
        <v>11</v>
      </c>
      <c r="D23597">
        <v>26</v>
      </c>
      <c r="E23597">
        <v>9138</v>
      </c>
    </row>
    <row r="23598" spans="1:5">
      <c r="A23598" t="s">
        <v>32</v>
      </c>
      <c r="B23598">
        <v>2019</v>
      </c>
      <c r="C23598">
        <v>11</v>
      </c>
      <c r="D23598">
        <v>58</v>
      </c>
      <c r="E23598">
        <v>49999</v>
      </c>
    </row>
    <row r="23599" spans="1:5">
      <c r="A23599" t="s">
        <v>33</v>
      </c>
      <c r="B23599">
        <v>2019</v>
      </c>
      <c r="C23599">
        <v>11</v>
      </c>
      <c r="D23599">
        <v>82</v>
      </c>
      <c r="E23599">
        <v>25628</v>
      </c>
    </row>
    <row r="23600" spans="1:5">
      <c r="A23600" t="s">
        <v>34</v>
      </c>
      <c r="B23600">
        <v>2019</v>
      </c>
      <c r="C23600">
        <v>11</v>
      </c>
      <c r="D23600">
        <v>20</v>
      </c>
      <c r="E23600">
        <v>6348</v>
      </c>
    </row>
    <row r="23601" spans="1:5">
      <c r="A23601" t="s">
        <v>35</v>
      </c>
      <c r="B23601">
        <v>2019</v>
      </c>
      <c r="C23601">
        <v>11</v>
      </c>
      <c r="D23601">
        <v>46</v>
      </c>
      <c r="E23601">
        <v>16016</v>
      </c>
    </row>
    <row r="23602" spans="1:5">
      <c r="A23602" t="s">
        <v>36</v>
      </c>
      <c r="B23602">
        <v>2019</v>
      </c>
      <c r="C23602">
        <v>11</v>
      </c>
      <c r="D23602">
        <v>16</v>
      </c>
      <c r="E23602">
        <v>3363</v>
      </c>
    </row>
    <row r="23603" spans="1:5">
      <c r="A23603" t="s">
        <v>37</v>
      </c>
      <c r="B23603">
        <v>2019</v>
      </c>
      <c r="C23603">
        <v>11</v>
      </c>
      <c r="D23603">
        <v>34</v>
      </c>
      <c r="E23603">
        <v>9926</v>
      </c>
    </row>
    <row r="23604" spans="1:5">
      <c r="A23604" t="s">
        <v>38</v>
      </c>
      <c r="B23604">
        <v>2019</v>
      </c>
      <c r="C23604">
        <v>11</v>
      </c>
      <c r="D23604">
        <v>47</v>
      </c>
      <c r="E23604">
        <v>8499</v>
      </c>
    </row>
    <row r="23605" spans="1:5">
      <c r="A23605" t="s">
        <v>39</v>
      </c>
      <c r="B23605">
        <v>2019</v>
      </c>
      <c r="C23605">
        <v>11</v>
      </c>
      <c r="D23605">
        <v>31</v>
      </c>
      <c r="E23605">
        <v>11146</v>
      </c>
    </row>
    <row r="23606" spans="1:5">
      <c r="A23606" t="s">
        <v>40</v>
      </c>
      <c r="B23606">
        <v>2019</v>
      </c>
      <c r="C23606">
        <v>11</v>
      </c>
      <c r="D23606">
        <v>15</v>
      </c>
      <c r="E23606">
        <v>2559</v>
      </c>
    </row>
    <row r="23607" spans="1:5">
      <c r="A23607" t="s">
        <v>41</v>
      </c>
      <c r="B23607">
        <v>2019</v>
      </c>
      <c r="C23607">
        <v>11</v>
      </c>
      <c r="D23607">
        <v>44</v>
      </c>
      <c r="E23607">
        <v>34701</v>
      </c>
    </row>
    <row r="23608" spans="1:5">
      <c r="A23608" t="s">
        <v>42</v>
      </c>
      <c r="B23608">
        <v>2019</v>
      </c>
      <c r="C23608">
        <v>11</v>
      </c>
      <c r="D23608">
        <v>48</v>
      </c>
      <c r="E23608">
        <v>19489</v>
      </c>
    </row>
    <row r="23609" spans="1:5">
      <c r="A23609" t="s">
        <v>43</v>
      </c>
      <c r="B23609">
        <v>2019</v>
      </c>
      <c r="C23609">
        <v>11</v>
      </c>
      <c r="D23609">
        <v>138</v>
      </c>
      <c r="E23609">
        <v>64907</v>
      </c>
    </row>
    <row r="23610" spans="1:5">
      <c r="A23610" t="s">
        <v>44</v>
      </c>
      <c r="B23610">
        <v>2019</v>
      </c>
      <c r="C23610">
        <v>11</v>
      </c>
      <c r="D23610">
        <v>154</v>
      </c>
      <c r="E23610">
        <v>108839</v>
      </c>
    </row>
    <row r="23611" spans="1:5">
      <c r="A23611" t="s">
        <v>45</v>
      </c>
      <c r="B23611">
        <v>2019</v>
      </c>
      <c r="C23611">
        <v>11</v>
      </c>
      <c r="D23611">
        <v>11</v>
      </c>
      <c r="E23611">
        <v>3673</v>
      </c>
    </row>
    <row r="23612" spans="1:5">
      <c r="A23612" t="s">
        <v>46</v>
      </c>
      <c r="B23612">
        <v>2019</v>
      </c>
      <c r="C23612">
        <v>11</v>
      </c>
      <c r="D23612">
        <v>46</v>
      </c>
      <c r="E23612">
        <v>16073</v>
      </c>
    </row>
    <row r="23613" spans="1:5">
      <c r="A23613" t="s">
        <v>47</v>
      </c>
      <c r="B23613">
        <v>2019</v>
      </c>
      <c r="C23613">
        <v>11</v>
      </c>
      <c r="D23613">
        <v>22</v>
      </c>
      <c r="E23613">
        <v>8399</v>
      </c>
    </row>
    <row r="23614" spans="1:5">
      <c r="A23614" t="s">
        <v>48</v>
      </c>
      <c r="B23614">
        <v>2019</v>
      </c>
      <c r="C23614">
        <v>11</v>
      </c>
      <c r="D23614">
        <v>77</v>
      </c>
      <c r="E23614">
        <v>40735</v>
      </c>
    </row>
    <row r="23615" spans="1:5">
      <c r="A23615" t="s">
        <v>49</v>
      </c>
      <c r="B23615">
        <v>2019</v>
      </c>
      <c r="C23615">
        <v>11</v>
      </c>
      <c r="D23615">
        <v>137</v>
      </c>
      <c r="E23615">
        <v>56775</v>
      </c>
    </row>
    <row r="23616" spans="1:5">
      <c r="A23616" t="s">
        <v>50</v>
      </c>
      <c r="B23616">
        <v>2019</v>
      </c>
      <c r="C23616">
        <v>11</v>
      </c>
      <c r="D23616">
        <v>22</v>
      </c>
      <c r="E23616">
        <v>4743</v>
      </c>
    </row>
    <row r="23617" spans="1:5">
      <c r="A23617" t="s">
        <v>51</v>
      </c>
      <c r="B23617">
        <v>2019</v>
      </c>
      <c r="C23617">
        <v>11</v>
      </c>
      <c r="D23617">
        <v>25</v>
      </c>
      <c r="E23617">
        <v>14857</v>
      </c>
    </row>
    <row r="23618" spans="1:5">
      <c r="A23618" t="s">
        <v>52</v>
      </c>
      <c r="B23618">
        <v>2019</v>
      </c>
      <c r="C23618">
        <v>11</v>
      </c>
      <c r="D23618">
        <v>32</v>
      </c>
      <c r="E23618">
        <v>15082</v>
      </c>
    </row>
    <row r="23619" spans="1:5">
      <c r="A23619" t="s">
        <v>53</v>
      </c>
      <c r="B23619">
        <v>2019</v>
      </c>
      <c r="C23619">
        <v>11</v>
      </c>
      <c r="D23619">
        <v>54</v>
      </c>
      <c r="E23619">
        <v>7499</v>
      </c>
    </row>
    <row r="23620" spans="1:5">
      <c r="A23620" t="s">
        <v>54</v>
      </c>
      <c r="B23620">
        <v>2019</v>
      </c>
      <c r="C23620">
        <v>11</v>
      </c>
      <c r="D23620">
        <v>116</v>
      </c>
      <c r="E23620">
        <v>26992</v>
      </c>
    </row>
    <row r="23621" spans="1:5">
      <c r="A23621" t="s">
        <v>55</v>
      </c>
      <c r="B23621">
        <v>2019</v>
      </c>
      <c r="C23621">
        <v>11</v>
      </c>
      <c r="D23621">
        <v>54</v>
      </c>
      <c r="E23621">
        <v>21131</v>
      </c>
    </row>
    <row r="23622" spans="1:5">
      <c r="A23622" t="s">
        <v>56</v>
      </c>
      <c r="B23622">
        <v>2019</v>
      </c>
      <c r="C23622">
        <v>11</v>
      </c>
      <c r="D23622">
        <v>17</v>
      </c>
      <c r="E23622">
        <v>6634</v>
      </c>
    </row>
    <row r="23623" spans="1:5">
      <c r="A23623" t="s">
        <v>57</v>
      </c>
      <c r="B23623">
        <v>2019</v>
      </c>
      <c r="C23623">
        <v>11</v>
      </c>
      <c r="D23623">
        <v>129</v>
      </c>
      <c r="E23623">
        <v>96454</v>
      </c>
    </row>
    <row r="23624" spans="1:5">
      <c r="A23624" t="s">
        <v>58</v>
      </c>
      <c r="B23624">
        <v>2019</v>
      </c>
      <c r="C23624">
        <v>11</v>
      </c>
      <c r="D23624">
        <v>29</v>
      </c>
      <c r="E23624">
        <v>5049</v>
      </c>
    </row>
    <row r="23625" spans="1:5">
      <c r="A23625" t="s">
        <v>59</v>
      </c>
      <c r="B23625">
        <v>2019</v>
      </c>
      <c r="C23625">
        <v>11</v>
      </c>
      <c r="D23625">
        <v>44</v>
      </c>
      <c r="E23625">
        <v>13665</v>
      </c>
    </row>
    <row r="23626" spans="1:5">
      <c r="A23626" t="s">
        <v>60</v>
      </c>
      <c r="B23626">
        <v>2019</v>
      </c>
      <c r="C23626">
        <v>11</v>
      </c>
      <c r="D23626">
        <v>40</v>
      </c>
      <c r="E23626">
        <v>23048</v>
      </c>
    </row>
    <row r="23627" spans="1:5">
      <c r="A23627" t="s">
        <v>61</v>
      </c>
      <c r="B23627">
        <v>2019</v>
      </c>
      <c r="C23627">
        <v>11</v>
      </c>
      <c r="D23627">
        <v>17</v>
      </c>
      <c r="E23627">
        <v>3905</v>
      </c>
    </row>
    <row r="23628" spans="1:5">
      <c r="A23628" t="s">
        <v>65</v>
      </c>
      <c r="B23628">
        <v>2019</v>
      </c>
      <c r="C23628">
        <v>11</v>
      </c>
      <c r="D23628">
        <v>0</v>
      </c>
      <c r="E23628">
        <v>0</v>
      </c>
    </row>
    <row r="23629" spans="1:5">
      <c r="A23629" t="s">
        <v>64</v>
      </c>
      <c r="B23629">
        <v>2019</v>
      </c>
      <c r="C23629">
        <v>11</v>
      </c>
      <c r="D23629">
        <v>5</v>
      </c>
      <c r="E23629">
        <v>2136</v>
      </c>
    </row>
    <row r="23630" spans="1:5">
      <c r="A23630" t="s">
        <v>63</v>
      </c>
      <c r="B23630">
        <v>2019</v>
      </c>
      <c r="C23630">
        <v>11</v>
      </c>
      <c r="D23630">
        <v>2</v>
      </c>
      <c r="E23630">
        <v>670</v>
      </c>
    </row>
    <row r="23631" spans="1:5">
      <c r="A23631" t="s">
        <v>62</v>
      </c>
      <c r="B23631">
        <v>2019</v>
      </c>
      <c r="C23631">
        <v>11</v>
      </c>
      <c r="D23631">
        <v>78</v>
      </c>
      <c r="E23631">
        <v>103272</v>
      </c>
    </row>
    <row r="23632" spans="1:5">
      <c r="A23632" t="s">
        <v>6</v>
      </c>
      <c r="B23632">
        <v>2019</v>
      </c>
      <c r="C23632">
        <v>12</v>
      </c>
      <c r="D23632">
        <v>83</v>
      </c>
      <c r="E23632">
        <v>35376</v>
      </c>
    </row>
    <row r="23633" spans="1:5">
      <c r="A23633" t="s">
        <v>12</v>
      </c>
      <c r="B23633">
        <v>2019</v>
      </c>
      <c r="C23633">
        <v>12</v>
      </c>
      <c r="D23633">
        <v>17</v>
      </c>
      <c r="E23633">
        <v>3988</v>
      </c>
    </row>
    <row r="23634" spans="1:5">
      <c r="A23634" t="s">
        <v>13</v>
      </c>
      <c r="B23634">
        <v>2019</v>
      </c>
      <c r="C23634">
        <v>12</v>
      </c>
      <c r="D23634">
        <v>46</v>
      </c>
      <c r="E23634">
        <v>18585</v>
      </c>
    </row>
    <row r="23635" spans="1:5">
      <c r="A23635" t="s">
        <v>14</v>
      </c>
      <c r="B23635">
        <v>2019</v>
      </c>
      <c r="C23635">
        <v>12</v>
      </c>
      <c r="D23635">
        <v>16</v>
      </c>
      <c r="E23635">
        <v>3518</v>
      </c>
    </row>
    <row r="23636" spans="1:5">
      <c r="A23636" t="s">
        <v>15</v>
      </c>
      <c r="B23636">
        <v>2019</v>
      </c>
      <c r="C23636">
        <v>12</v>
      </c>
      <c r="D23636">
        <v>116</v>
      </c>
      <c r="E23636">
        <v>47743</v>
      </c>
    </row>
    <row r="23637" spans="1:5">
      <c r="A23637" t="s">
        <v>16</v>
      </c>
      <c r="B23637">
        <v>2019</v>
      </c>
      <c r="C23637">
        <v>12</v>
      </c>
      <c r="D23637">
        <v>72</v>
      </c>
      <c r="E23637">
        <v>42353</v>
      </c>
    </row>
    <row r="23638" spans="1:5">
      <c r="A23638" t="s">
        <v>17</v>
      </c>
      <c r="B23638">
        <v>2019</v>
      </c>
      <c r="C23638">
        <v>12</v>
      </c>
      <c r="D23638">
        <v>19</v>
      </c>
      <c r="E23638">
        <v>4122</v>
      </c>
    </row>
    <row r="23639" spans="1:5">
      <c r="A23639" t="s">
        <v>18</v>
      </c>
      <c r="B23639">
        <v>2019</v>
      </c>
      <c r="C23639">
        <v>12</v>
      </c>
      <c r="D23639">
        <v>10</v>
      </c>
      <c r="E23639">
        <v>2866</v>
      </c>
    </row>
    <row r="23640" spans="1:5">
      <c r="A23640" t="s">
        <v>19</v>
      </c>
      <c r="B23640">
        <v>2019</v>
      </c>
      <c r="C23640">
        <v>12</v>
      </c>
      <c r="D23640">
        <v>6</v>
      </c>
      <c r="E23640">
        <v>15695</v>
      </c>
    </row>
    <row r="23641" spans="1:5">
      <c r="A23641" t="s">
        <v>20</v>
      </c>
      <c r="B23641">
        <v>2019</v>
      </c>
      <c r="C23641">
        <v>12</v>
      </c>
      <c r="D23641">
        <v>0</v>
      </c>
      <c r="E23641">
        <v>0</v>
      </c>
    </row>
    <row r="23642" spans="1:5">
      <c r="A23642" t="s">
        <v>21</v>
      </c>
      <c r="B23642">
        <v>2019</v>
      </c>
      <c r="C23642">
        <v>12</v>
      </c>
      <c r="D23642">
        <v>97</v>
      </c>
      <c r="E23642">
        <v>83014</v>
      </c>
    </row>
    <row r="23643" spans="1:5">
      <c r="A23643" t="s">
        <v>22</v>
      </c>
      <c r="B23643">
        <v>2019</v>
      </c>
      <c r="C23643">
        <v>12</v>
      </c>
      <c r="D23643">
        <v>17</v>
      </c>
      <c r="E23643">
        <v>1628</v>
      </c>
    </row>
    <row r="23644" spans="1:5">
      <c r="A23644" t="s">
        <v>23</v>
      </c>
      <c r="B23644">
        <v>2019</v>
      </c>
      <c r="C23644">
        <v>12</v>
      </c>
      <c r="D23644">
        <v>7</v>
      </c>
      <c r="E23644">
        <v>1408</v>
      </c>
    </row>
    <row r="23645" spans="1:5">
      <c r="A23645" t="s">
        <v>24</v>
      </c>
      <c r="B23645">
        <v>2019</v>
      </c>
      <c r="C23645">
        <v>12</v>
      </c>
      <c r="D23645">
        <v>101</v>
      </c>
      <c r="E23645">
        <v>46705</v>
      </c>
    </row>
    <row r="23646" spans="1:5">
      <c r="A23646" t="s">
        <v>25</v>
      </c>
      <c r="B23646">
        <v>2019</v>
      </c>
      <c r="C23646">
        <v>12</v>
      </c>
      <c r="D23646">
        <v>24</v>
      </c>
      <c r="E23646">
        <v>5002</v>
      </c>
    </row>
    <row r="23647" spans="1:5">
      <c r="A23647" t="s">
        <v>26</v>
      </c>
      <c r="B23647">
        <v>2019</v>
      </c>
      <c r="C23647">
        <v>12</v>
      </c>
      <c r="D23647">
        <v>21</v>
      </c>
      <c r="E23647">
        <v>4886</v>
      </c>
    </row>
    <row r="23648" spans="1:5">
      <c r="A23648" t="s">
        <v>27</v>
      </c>
      <c r="B23648">
        <v>2019</v>
      </c>
      <c r="C23648">
        <v>12</v>
      </c>
      <c r="D23648">
        <v>34</v>
      </c>
      <c r="E23648">
        <v>15667</v>
      </c>
    </row>
    <row r="23649" spans="1:5">
      <c r="A23649" t="s">
        <v>28</v>
      </c>
      <c r="B23649">
        <v>2019</v>
      </c>
      <c r="C23649">
        <v>12</v>
      </c>
      <c r="D23649">
        <v>39</v>
      </c>
      <c r="E23649">
        <v>11173</v>
      </c>
    </row>
    <row r="23650" spans="1:5">
      <c r="A23650" t="s">
        <v>29</v>
      </c>
      <c r="B23650">
        <v>2019</v>
      </c>
      <c r="C23650">
        <v>12</v>
      </c>
      <c r="D23650">
        <v>96</v>
      </c>
      <c r="E23650">
        <v>53853</v>
      </c>
    </row>
    <row r="23651" spans="1:5">
      <c r="A23651" t="s">
        <v>30</v>
      </c>
      <c r="B23651">
        <v>2019</v>
      </c>
      <c r="C23651">
        <v>12</v>
      </c>
      <c r="D23651">
        <v>53</v>
      </c>
      <c r="E23651">
        <v>14767</v>
      </c>
    </row>
    <row r="23652" spans="1:5">
      <c r="A23652" t="s">
        <v>31</v>
      </c>
      <c r="B23652">
        <v>2019</v>
      </c>
      <c r="C23652">
        <v>12</v>
      </c>
      <c r="D23652">
        <v>25</v>
      </c>
      <c r="E23652">
        <v>7387</v>
      </c>
    </row>
    <row r="23653" spans="1:5">
      <c r="A23653" t="s">
        <v>32</v>
      </c>
      <c r="B23653">
        <v>2019</v>
      </c>
      <c r="C23653">
        <v>12</v>
      </c>
      <c r="D23653">
        <v>59</v>
      </c>
      <c r="E23653">
        <v>50253</v>
      </c>
    </row>
    <row r="23654" spans="1:5">
      <c r="A23654" t="s">
        <v>33</v>
      </c>
      <c r="B23654">
        <v>2019</v>
      </c>
      <c r="C23654">
        <v>12</v>
      </c>
      <c r="D23654">
        <v>83</v>
      </c>
      <c r="E23654">
        <v>25288</v>
      </c>
    </row>
    <row r="23655" spans="1:5">
      <c r="A23655" t="s">
        <v>34</v>
      </c>
      <c r="B23655">
        <v>2019</v>
      </c>
      <c r="C23655">
        <v>12</v>
      </c>
      <c r="D23655">
        <v>20</v>
      </c>
      <c r="E23655">
        <v>6461</v>
      </c>
    </row>
    <row r="23656" spans="1:5">
      <c r="A23656" t="s">
        <v>35</v>
      </c>
      <c r="B23656">
        <v>2019</v>
      </c>
      <c r="C23656">
        <v>12</v>
      </c>
      <c r="D23656">
        <v>47</v>
      </c>
      <c r="E23656">
        <v>17382</v>
      </c>
    </row>
    <row r="23657" spans="1:5">
      <c r="A23657" t="s">
        <v>36</v>
      </c>
      <c r="B23657">
        <v>2019</v>
      </c>
      <c r="C23657">
        <v>12</v>
      </c>
      <c r="D23657">
        <v>15</v>
      </c>
      <c r="E23657">
        <v>4004</v>
      </c>
    </row>
    <row r="23658" spans="1:5">
      <c r="A23658" t="s">
        <v>37</v>
      </c>
      <c r="B23658">
        <v>2019</v>
      </c>
      <c r="C23658">
        <v>12</v>
      </c>
      <c r="D23658">
        <v>34</v>
      </c>
      <c r="E23658">
        <v>9101</v>
      </c>
    </row>
    <row r="23659" spans="1:5">
      <c r="A23659" t="s">
        <v>38</v>
      </c>
      <c r="B23659">
        <v>2019</v>
      </c>
      <c r="C23659">
        <v>12</v>
      </c>
      <c r="D23659">
        <v>47</v>
      </c>
      <c r="E23659">
        <v>7705</v>
      </c>
    </row>
    <row r="23660" spans="1:5">
      <c r="A23660" t="s">
        <v>39</v>
      </c>
      <c r="B23660">
        <v>2019</v>
      </c>
      <c r="C23660">
        <v>12</v>
      </c>
      <c r="D23660">
        <v>31</v>
      </c>
      <c r="E23660">
        <v>10556</v>
      </c>
    </row>
    <row r="23661" spans="1:5">
      <c r="A23661" t="s">
        <v>40</v>
      </c>
      <c r="B23661">
        <v>2019</v>
      </c>
      <c r="C23661">
        <v>12</v>
      </c>
      <c r="D23661">
        <v>16</v>
      </c>
      <c r="E23661">
        <v>3191</v>
      </c>
    </row>
    <row r="23662" spans="1:5">
      <c r="A23662" t="s">
        <v>41</v>
      </c>
      <c r="B23662">
        <v>2019</v>
      </c>
      <c r="C23662">
        <v>12</v>
      </c>
      <c r="D23662">
        <v>44</v>
      </c>
      <c r="E23662">
        <v>33161</v>
      </c>
    </row>
    <row r="23663" spans="1:5">
      <c r="A23663" t="s">
        <v>42</v>
      </c>
      <c r="B23663">
        <v>2019</v>
      </c>
      <c r="C23663">
        <v>12</v>
      </c>
      <c r="D23663">
        <v>49</v>
      </c>
      <c r="E23663">
        <v>20967</v>
      </c>
    </row>
    <row r="23664" spans="1:5">
      <c r="A23664" t="s">
        <v>43</v>
      </c>
      <c r="B23664">
        <v>2019</v>
      </c>
      <c r="C23664">
        <v>12</v>
      </c>
      <c r="D23664">
        <v>137</v>
      </c>
      <c r="E23664">
        <v>62486</v>
      </c>
    </row>
    <row r="23665" spans="1:5">
      <c r="A23665" t="s">
        <v>44</v>
      </c>
      <c r="B23665">
        <v>2019</v>
      </c>
      <c r="C23665">
        <v>12</v>
      </c>
      <c r="D23665">
        <v>158</v>
      </c>
      <c r="E23665">
        <v>110333</v>
      </c>
    </row>
    <row r="23666" spans="1:5">
      <c r="A23666" t="s">
        <v>45</v>
      </c>
      <c r="B23666">
        <v>2019</v>
      </c>
      <c r="C23666">
        <v>12</v>
      </c>
      <c r="D23666">
        <v>13</v>
      </c>
      <c r="E23666">
        <v>3801</v>
      </c>
    </row>
    <row r="23667" spans="1:5">
      <c r="A23667" t="s">
        <v>46</v>
      </c>
      <c r="B23667">
        <v>2019</v>
      </c>
      <c r="C23667">
        <v>12</v>
      </c>
      <c r="D23667">
        <v>45</v>
      </c>
      <c r="E23667">
        <v>16306</v>
      </c>
    </row>
    <row r="23668" spans="1:5">
      <c r="A23668" t="s">
        <v>47</v>
      </c>
      <c r="B23668">
        <v>2019</v>
      </c>
      <c r="C23668">
        <v>12</v>
      </c>
      <c r="D23668">
        <v>24</v>
      </c>
      <c r="E23668">
        <v>8178</v>
      </c>
    </row>
    <row r="23669" spans="1:5">
      <c r="A23669" t="s">
        <v>48</v>
      </c>
      <c r="B23669">
        <v>2019</v>
      </c>
      <c r="C23669">
        <v>12</v>
      </c>
      <c r="D23669">
        <v>77</v>
      </c>
      <c r="E23669">
        <v>40424</v>
      </c>
    </row>
    <row r="23670" spans="1:5">
      <c r="A23670" t="s">
        <v>49</v>
      </c>
      <c r="B23670">
        <v>2019</v>
      </c>
      <c r="C23670">
        <v>12</v>
      </c>
      <c r="D23670">
        <v>139</v>
      </c>
      <c r="E23670">
        <v>76131</v>
      </c>
    </row>
    <row r="23671" spans="1:5">
      <c r="A23671" t="s">
        <v>50</v>
      </c>
      <c r="B23671">
        <v>2019</v>
      </c>
      <c r="C23671">
        <v>12</v>
      </c>
      <c r="D23671">
        <v>23</v>
      </c>
      <c r="E23671">
        <v>5738</v>
      </c>
    </row>
    <row r="23672" spans="1:5">
      <c r="A23672" t="s">
        <v>51</v>
      </c>
      <c r="B23672">
        <v>2019</v>
      </c>
      <c r="C23672">
        <v>12</v>
      </c>
      <c r="D23672">
        <v>22</v>
      </c>
      <c r="E23672">
        <v>13152</v>
      </c>
    </row>
    <row r="23673" spans="1:5">
      <c r="A23673" t="s">
        <v>52</v>
      </c>
      <c r="B23673">
        <v>2019</v>
      </c>
      <c r="C23673">
        <v>12</v>
      </c>
      <c r="D23673">
        <v>32</v>
      </c>
      <c r="E23673">
        <v>17638</v>
      </c>
    </row>
    <row r="23674" spans="1:5">
      <c r="A23674" t="s">
        <v>53</v>
      </c>
      <c r="B23674">
        <v>2019</v>
      </c>
      <c r="C23674">
        <v>12</v>
      </c>
      <c r="D23674">
        <v>58</v>
      </c>
      <c r="E23674">
        <v>7513</v>
      </c>
    </row>
    <row r="23675" spans="1:5">
      <c r="A23675" t="s">
        <v>54</v>
      </c>
      <c r="B23675">
        <v>2019</v>
      </c>
      <c r="C23675">
        <v>12</v>
      </c>
      <c r="D23675">
        <v>119</v>
      </c>
      <c r="E23675">
        <v>30442</v>
      </c>
    </row>
    <row r="23676" spans="1:5">
      <c r="A23676" t="s">
        <v>55</v>
      </c>
      <c r="B23676">
        <v>2019</v>
      </c>
      <c r="C23676">
        <v>12</v>
      </c>
      <c r="D23676">
        <v>54</v>
      </c>
      <c r="E23676">
        <v>20373</v>
      </c>
    </row>
    <row r="23677" spans="1:5">
      <c r="A23677" t="s">
        <v>56</v>
      </c>
      <c r="B23677">
        <v>2019</v>
      </c>
      <c r="C23677">
        <v>12</v>
      </c>
      <c r="D23677">
        <v>17</v>
      </c>
      <c r="E23677">
        <v>6828</v>
      </c>
    </row>
    <row r="23678" spans="1:5">
      <c r="A23678" t="s">
        <v>57</v>
      </c>
      <c r="B23678">
        <v>2019</v>
      </c>
      <c r="C23678">
        <v>12</v>
      </c>
      <c r="D23678">
        <v>127</v>
      </c>
      <c r="E23678">
        <v>90966</v>
      </c>
    </row>
    <row r="23679" spans="1:5">
      <c r="A23679" t="s">
        <v>58</v>
      </c>
      <c r="B23679">
        <v>2019</v>
      </c>
      <c r="C23679">
        <v>12</v>
      </c>
      <c r="D23679">
        <v>29</v>
      </c>
      <c r="E23679">
        <v>5858</v>
      </c>
    </row>
    <row r="23680" spans="1:5">
      <c r="A23680" t="s">
        <v>59</v>
      </c>
      <c r="B23680">
        <v>2019</v>
      </c>
      <c r="C23680">
        <v>12</v>
      </c>
      <c r="D23680">
        <v>43</v>
      </c>
      <c r="E23680">
        <v>14022</v>
      </c>
    </row>
    <row r="23681" spans="1:5">
      <c r="A23681" t="s">
        <v>60</v>
      </c>
      <c r="B23681">
        <v>2019</v>
      </c>
      <c r="C23681">
        <v>12</v>
      </c>
      <c r="D23681">
        <v>42</v>
      </c>
      <c r="E23681">
        <v>22218</v>
      </c>
    </row>
    <row r="23682" spans="1:5">
      <c r="A23682" t="s">
        <v>61</v>
      </c>
      <c r="B23682">
        <v>2019</v>
      </c>
      <c r="C23682">
        <v>12</v>
      </c>
      <c r="D23682">
        <v>15</v>
      </c>
      <c r="E23682">
        <v>3428</v>
      </c>
    </row>
    <row r="23683" spans="1:5">
      <c r="A23683" t="s">
        <v>65</v>
      </c>
      <c r="B23683">
        <v>2019</v>
      </c>
      <c r="C23683">
        <v>12</v>
      </c>
      <c r="D23683">
        <v>0</v>
      </c>
      <c r="E23683">
        <v>0</v>
      </c>
    </row>
    <row r="23684" spans="1:5">
      <c r="A23684" t="s">
        <v>64</v>
      </c>
      <c r="B23684">
        <v>2019</v>
      </c>
      <c r="C23684">
        <v>12</v>
      </c>
      <c r="D23684">
        <v>5</v>
      </c>
      <c r="E23684">
        <v>2332</v>
      </c>
    </row>
    <row r="23685" spans="1:5">
      <c r="A23685" t="s">
        <v>63</v>
      </c>
      <c r="B23685">
        <v>2019</v>
      </c>
      <c r="C23685">
        <v>12</v>
      </c>
      <c r="D23685">
        <v>2</v>
      </c>
      <c r="E23685">
        <v>722</v>
      </c>
    </row>
    <row r="23686" spans="1:5">
      <c r="A23686" t="s">
        <v>62</v>
      </c>
      <c r="B23686">
        <v>2019</v>
      </c>
      <c r="C23686">
        <v>12</v>
      </c>
      <c r="D23686">
        <v>69</v>
      </c>
      <c r="E23686">
        <v>120819</v>
      </c>
    </row>
    <row r="23687" spans="1:5">
      <c r="A23687" t="s">
        <v>6</v>
      </c>
      <c r="B23687">
        <v>2019</v>
      </c>
      <c r="C23687">
        <v>13</v>
      </c>
      <c r="D23687">
        <v>85</v>
      </c>
      <c r="E23687">
        <v>35224</v>
      </c>
    </row>
    <row r="23688" spans="1:5">
      <c r="A23688" t="s">
        <v>12</v>
      </c>
      <c r="B23688">
        <v>2019</v>
      </c>
      <c r="C23688">
        <v>13</v>
      </c>
      <c r="D23688">
        <v>17</v>
      </c>
      <c r="E23688">
        <v>5213</v>
      </c>
    </row>
    <row r="23689" spans="1:5">
      <c r="A23689" t="s">
        <v>13</v>
      </c>
      <c r="B23689">
        <v>2019</v>
      </c>
      <c r="C23689">
        <v>13</v>
      </c>
      <c r="D23689">
        <v>46</v>
      </c>
      <c r="E23689">
        <v>18626</v>
      </c>
    </row>
    <row r="23690" spans="1:5">
      <c r="A23690" t="s">
        <v>14</v>
      </c>
      <c r="B23690">
        <v>2019</v>
      </c>
      <c r="C23690">
        <v>13</v>
      </c>
      <c r="D23690">
        <v>14</v>
      </c>
      <c r="E23690">
        <v>4507</v>
      </c>
    </row>
    <row r="23691" spans="1:5">
      <c r="A23691" t="s">
        <v>15</v>
      </c>
      <c r="B23691">
        <v>2019</v>
      </c>
      <c r="C23691">
        <v>13</v>
      </c>
      <c r="D23691">
        <v>115</v>
      </c>
      <c r="E23691">
        <v>45342</v>
      </c>
    </row>
    <row r="23692" spans="1:5">
      <c r="A23692" t="s">
        <v>16</v>
      </c>
      <c r="B23692">
        <v>2019</v>
      </c>
      <c r="C23692">
        <v>13</v>
      </c>
      <c r="D23692">
        <v>72</v>
      </c>
      <c r="E23692">
        <v>39495</v>
      </c>
    </row>
    <row r="23693" spans="1:5">
      <c r="A23693" t="s">
        <v>17</v>
      </c>
      <c r="B23693">
        <v>2019</v>
      </c>
      <c r="C23693">
        <v>13</v>
      </c>
      <c r="D23693">
        <v>16</v>
      </c>
      <c r="E23693">
        <v>5051</v>
      </c>
    </row>
    <row r="23694" spans="1:5">
      <c r="A23694" t="s">
        <v>18</v>
      </c>
      <c r="B23694">
        <v>2019</v>
      </c>
      <c r="C23694">
        <v>13</v>
      </c>
      <c r="D23694">
        <v>10</v>
      </c>
      <c r="E23694">
        <v>2822</v>
      </c>
    </row>
    <row r="23695" spans="1:5">
      <c r="A23695" t="s">
        <v>19</v>
      </c>
      <c r="B23695">
        <v>2019</v>
      </c>
      <c r="C23695">
        <v>13</v>
      </c>
      <c r="D23695">
        <v>6</v>
      </c>
      <c r="E23695">
        <v>15227</v>
      </c>
    </row>
    <row r="23696" spans="1:5">
      <c r="A23696" t="s">
        <v>20</v>
      </c>
      <c r="B23696">
        <v>2019</v>
      </c>
      <c r="C23696">
        <v>13</v>
      </c>
      <c r="D23696">
        <v>0</v>
      </c>
      <c r="E23696">
        <v>0</v>
      </c>
    </row>
    <row r="23697" spans="1:5">
      <c r="A23697" t="s">
        <v>21</v>
      </c>
      <c r="B23697">
        <v>2019</v>
      </c>
      <c r="C23697">
        <v>13</v>
      </c>
      <c r="D23697">
        <v>92</v>
      </c>
      <c r="E23697">
        <v>76339</v>
      </c>
    </row>
    <row r="23698" spans="1:5">
      <c r="A23698" t="s">
        <v>22</v>
      </c>
      <c r="B23698">
        <v>2019</v>
      </c>
      <c r="C23698">
        <v>13</v>
      </c>
      <c r="D23698">
        <v>17</v>
      </c>
      <c r="E23698">
        <v>1814</v>
      </c>
    </row>
    <row r="23699" spans="1:5">
      <c r="A23699" t="s">
        <v>23</v>
      </c>
      <c r="B23699">
        <v>2019</v>
      </c>
      <c r="C23699">
        <v>13</v>
      </c>
      <c r="D23699">
        <v>7</v>
      </c>
      <c r="E23699">
        <v>1663</v>
      </c>
    </row>
    <row r="23700" spans="1:5">
      <c r="A23700" t="s">
        <v>24</v>
      </c>
      <c r="B23700">
        <v>2019</v>
      </c>
      <c r="C23700">
        <v>13</v>
      </c>
      <c r="D23700">
        <v>103</v>
      </c>
      <c r="E23700">
        <v>49561</v>
      </c>
    </row>
    <row r="23701" spans="1:5">
      <c r="A23701" t="s">
        <v>25</v>
      </c>
      <c r="B23701">
        <v>2019</v>
      </c>
      <c r="C23701">
        <v>13</v>
      </c>
      <c r="D23701">
        <v>24</v>
      </c>
      <c r="E23701">
        <v>4865</v>
      </c>
    </row>
    <row r="23702" spans="1:5">
      <c r="A23702" t="s">
        <v>26</v>
      </c>
      <c r="B23702">
        <v>2019</v>
      </c>
      <c r="C23702">
        <v>13</v>
      </c>
      <c r="D23702">
        <v>19</v>
      </c>
      <c r="E23702">
        <v>4964</v>
      </c>
    </row>
    <row r="23703" spans="1:5">
      <c r="A23703" t="s">
        <v>27</v>
      </c>
      <c r="B23703">
        <v>2019</v>
      </c>
      <c r="C23703">
        <v>13</v>
      </c>
      <c r="D23703">
        <v>33</v>
      </c>
      <c r="E23703">
        <v>14481</v>
      </c>
    </row>
    <row r="23704" spans="1:5">
      <c r="A23704" t="s">
        <v>28</v>
      </c>
      <c r="B23704">
        <v>2019</v>
      </c>
      <c r="C23704">
        <v>13</v>
      </c>
      <c r="D23704">
        <v>36</v>
      </c>
      <c r="E23704">
        <v>12695</v>
      </c>
    </row>
    <row r="23705" spans="1:5">
      <c r="A23705" t="s">
        <v>29</v>
      </c>
      <c r="B23705">
        <v>2019</v>
      </c>
      <c r="C23705">
        <v>13</v>
      </c>
      <c r="D23705">
        <v>97</v>
      </c>
      <c r="E23705">
        <v>52979</v>
      </c>
    </row>
    <row r="23706" spans="1:5">
      <c r="A23706" t="s">
        <v>30</v>
      </c>
      <c r="B23706">
        <v>2019</v>
      </c>
      <c r="C23706">
        <v>13</v>
      </c>
      <c r="D23706">
        <v>53</v>
      </c>
      <c r="E23706">
        <v>15218</v>
      </c>
    </row>
    <row r="23707" spans="1:5">
      <c r="A23707" t="s">
        <v>31</v>
      </c>
      <c r="B23707">
        <v>2019</v>
      </c>
      <c r="C23707">
        <v>13</v>
      </c>
      <c r="D23707">
        <v>24</v>
      </c>
      <c r="E23707">
        <v>7644</v>
      </c>
    </row>
    <row r="23708" spans="1:5">
      <c r="A23708" t="s">
        <v>32</v>
      </c>
      <c r="B23708">
        <v>2019</v>
      </c>
      <c r="C23708">
        <v>13</v>
      </c>
      <c r="D23708">
        <v>57</v>
      </c>
      <c r="E23708">
        <v>52034</v>
      </c>
    </row>
    <row r="23709" spans="1:5">
      <c r="A23709" t="s">
        <v>33</v>
      </c>
      <c r="B23709">
        <v>2019</v>
      </c>
      <c r="C23709">
        <v>13</v>
      </c>
      <c r="D23709">
        <v>84</v>
      </c>
      <c r="E23709">
        <v>23800</v>
      </c>
    </row>
    <row r="23710" spans="1:5">
      <c r="A23710" t="s">
        <v>34</v>
      </c>
      <c r="B23710">
        <v>2019</v>
      </c>
      <c r="C23710">
        <v>13</v>
      </c>
      <c r="D23710">
        <v>20</v>
      </c>
      <c r="E23710">
        <v>6824</v>
      </c>
    </row>
    <row r="23711" spans="1:5">
      <c r="A23711" t="s">
        <v>35</v>
      </c>
      <c r="B23711">
        <v>2019</v>
      </c>
      <c r="C23711">
        <v>13</v>
      </c>
      <c r="D23711">
        <v>48</v>
      </c>
      <c r="E23711">
        <v>17195</v>
      </c>
    </row>
    <row r="23712" spans="1:5">
      <c r="A23712" t="s">
        <v>36</v>
      </c>
      <c r="B23712">
        <v>2019</v>
      </c>
      <c r="C23712">
        <v>13</v>
      </c>
      <c r="D23712">
        <v>14</v>
      </c>
      <c r="E23712">
        <v>3121</v>
      </c>
    </row>
    <row r="23713" spans="1:5">
      <c r="A23713" t="s">
        <v>37</v>
      </c>
      <c r="B23713">
        <v>2019</v>
      </c>
      <c r="C23713">
        <v>13</v>
      </c>
      <c r="D23713">
        <v>34</v>
      </c>
      <c r="E23713">
        <v>8901</v>
      </c>
    </row>
    <row r="23714" spans="1:5">
      <c r="A23714" t="s">
        <v>38</v>
      </c>
      <c r="B23714">
        <v>2019</v>
      </c>
      <c r="C23714">
        <v>13</v>
      </c>
      <c r="D23714">
        <v>47</v>
      </c>
      <c r="E23714">
        <v>8064</v>
      </c>
    </row>
    <row r="23715" spans="1:5">
      <c r="A23715" t="s">
        <v>39</v>
      </c>
      <c r="B23715">
        <v>2019</v>
      </c>
      <c r="C23715">
        <v>13</v>
      </c>
      <c r="D23715">
        <v>30</v>
      </c>
      <c r="E23715">
        <v>10580</v>
      </c>
    </row>
    <row r="23716" spans="1:5">
      <c r="A23716" t="s">
        <v>40</v>
      </c>
      <c r="B23716">
        <v>2019</v>
      </c>
      <c r="C23716">
        <v>13</v>
      </c>
      <c r="D23716">
        <v>16</v>
      </c>
      <c r="E23716">
        <v>3295</v>
      </c>
    </row>
    <row r="23717" spans="1:5">
      <c r="A23717" t="s">
        <v>41</v>
      </c>
      <c r="B23717">
        <v>2019</v>
      </c>
      <c r="C23717">
        <v>13</v>
      </c>
      <c r="D23717">
        <v>43</v>
      </c>
      <c r="E23717">
        <v>33573</v>
      </c>
    </row>
    <row r="23718" spans="1:5">
      <c r="A23718" t="s">
        <v>42</v>
      </c>
      <c r="B23718">
        <v>2019</v>
      </c>
      <c r="C23718">
        <v>13</v>
      </c>
      <c r="D23718">
        <v>48</v>
      </c>
      <c r="E23718">
        <v>20326</v>
      </c>
    </row>
    <row r="23719" spans="1:5">
      <c r="A23719" t="s">
        <v>43</v>
      </c>
      <c r="B23719">
        <v>2019</v>
      </c>
      <c r="C23719">
        <v>13</v>
      </c>
      <c r="D23719">
        <v>137</v>
      </c>
      <c r="E23719">
        <v>63631</v>
      </c>
    </row>
    <row r="23720" spans="1:5">
      <c r="A23720" t="s">
        <v>44</v>
      </c>
      <c r="B23720">
        <v>2019</v>
      </c>
      <c r="C23720">
        <v>13</v>
      </c>
      <c r="D23720">
        <v>156</v>
      </c>
      <c r="E23720">
        <v>110697</v>
      </c>
    </row>
    <row r="23721" spans="1:5">
      <c r="A23721" t="s">
        <v>45</v>
      </c>
      <c r="B23721">
        <v>2019</v>
      </c>
      <c r="C23721">
        <v>13</v>
      </c>
      <c r="D23721">
        <v>13</v>
      </c>
      <c r="E23721">
        <v>3930</v>
      </c>
    </row>
    <row r="23722" spans="1:5">
      <c r="A23722" t="s">
        <v>46</v>
      </c>
      <c r="B23722">
        <v>2019</v>
      </c>
      <c r="C23722">
        <v>13</v>
      </c>
      <c r="D23722">
        <v>38</v>
      </c>
      <c r="E23722">
        <v>12869</v>
      </c>
    </row>
    <row r="23723" spans="1:5">
      <c r="A23723" t="s">
        <v>47</v>
      </c>
      <c r="B23723">
        <v>2019</v>
      </c>
      <c r="C23723">
        <v>13</v>
      </c>
      <c r="D23723">
        <v>23</v>
      </c>
      <c r="E23723">
        <v>8085</v>
      </c>
    </row>
    <row r="23724" spans="1:5">
      <c r="A23724" t="s">
        <v>48</v>
      </c>
      <c r="B23724">
        <v>2019</v>
      </c>
      <c r="C23724">
        <v>13</v>
      </c>
      <c r="D23724">
        <v>76</v>
      </c>
      <c r="E23724">
        <v>36315</v>
      </c>
    </row>
    <row r="23725" spans="1:5">
      <c r="A23725" t="s">
        <v>49</v>
      </c>
      <c r="B23725">
        <v>2019</v>
      </c>
      <c r="C23725">
        <v>13</v>
      </c>
      <c r="D23725">
        <v>136</v>
      </c>
      <c r="E23725">
        <v>57433</v>
      </c>
    </row>
    <row r="23726" spans="1:5">
      <c r="A23726" t="s">
        <v>50</v>
      </c>
      <c r="B23726">
        <v>2019</v>
      </c>
      <c r="C23726">
        <v>13</v>
      </c>
      <c r="D23726">
        <v>22</v>
      </c>
      <c r="E23726">
        <v>5128</v>
      </c>
    </row>
    <row r="23727" spans="1:5">
      <c r="A23727" t="s">
        <v>51</v>
      </c>
      <c r="B23727">
        <v>2019</v>
      </c>
      <c r="C23727">
        <v>13</v>
      </c>
      <c r="D23727">
        <v>24</v>
      </c>
      <c r="E23727">
        <v>12871</v>
      </c>
    </row>
    <row r="23728" spans="1:5">
      <c r="A23728" t="s">
        <v>52</v>
      </c>
      <c r="B23728">
        <v>2019</v>
      </c>
      <c r="C23728">
        <v>13</v>
      </c>
      <c r="D23728">
        <v>30</v>
      </c>
      <c r="E23728">
        <v>16734</v>
      </c>
    </row>
    <row r="23729" spans="1:5">
      <c r="A23729" t="s">
        <v>53</v>
      </c>
      <c r="B23729">
        <v>2019</v>
      </c>
      <c r="C23729">
        <v>13</v>
      </c>
      <c r="D23729">
        <v>56</v>
      </c>
      <c r="E23729">
        <v>7691</v>
      </c>
    </row>
    <row r="23730" spans="1:5">
      <c r="A23730" t="s">
        <v>54</v>
      </c>
      <c r="B23730">
        <v>2019</v>
      </c>
      <c r="C23730">
        <v>13</v>
      </c>
      <c r="D23730">
        <v>114</v>
      </c>
      <c r="E23730">
        <v>28825</v>
      </c>
    </row>
    <row r="23731" spans="1:5">
      <c r="A23731" t="s">
        <v>55</v>
      </c>
      <c r="B23731">
        <v>2019</v>
      </c>
      <c r="C23731">
        <v>13</v>
      </c>
      <c r="D23731">
        <v>53</v>
      </c>
      <c r="E23731">
        <v>20602</v>
      </c>
    </row>
    <row r="23732" spans="1:5">
      <c r="A23732" t="s">
        <v>56</v>
      </c>
      <c r="B23732">
        <v>2019</v>
      </c>
      <c r="C23732">
        <v>13</v>
      </c>
      <c r="D23732">
        <v>17</v>
      </c>
      <c r="E23732">
        <v>6896</v>
      </c>
    </row>
    <row r="23733" spans="1:5">
      <c r="A23733" t="s">
        <v>57</v>
      </c>
      <c r="B23733">
        <v>2019</v>
      </c>
      <c r="C23733">
        <v>13</v>
      </c>
      <c r="D23733">
        <v>131</v>
      </c>
      <c r="E23733">
        <v>90947</v>
      </c>
    </row>
    <row r="23734" spans="1:5">
      <c r="A23734" t="s">
        <v>58</v>
      </c>
      <c r="B23734">
        <v>2019</v>
      </c>
      <c r="C23734">
        <v>13</v>
      </c>
      <c r="D23734">
        <v>29</v>
      </c>
      <c r="E23734">
        <v>5900</v>
      </c>
    </row>
    <row r="23735" spans="1:5">
      <c r="A23735" t="s">
        <v>59</v>
      </c>
      <c r="B23735">
        <v>2019</v>
      </c>
      <c r="C23735">
        <v>13</v>
      </c>
      <c r="D23735">
        <v>45</v>
      </c>
      <c r="E23735">
        <v>13852</v>
      </c>
    </row>
    <row r="23736" spans="1:5">
      <c r="A23736" t="s">
        <v>60</v>
      </c>
      <c r="B23736">
        <v>2019</v>
      </c>
      <c r="C23736">
        <v>13</v>
      </c>
      <c r="D23736">
        <v>38</v>
      </c>
      <c r="E23736">
        <v>19127</v>
      </c>
    </row>
    <row r="23737" spans="1:5">
      <c r="A23737" t="s">
        <v>61</v>
      </c>
      <c r="B23737">
        <v>2019</v>
      </c>
      <c r="C23737">
        <v>13</v>
      </c>
      <c r="D23737">
        <v>15</v>
      </c>
      <c r="E23737">
        <v>3040</v>
      </c>
    </row>
    <row r="23738" spans="1:5">
      <c r="A23738" t="s">
        <v>65</v>
      </c>
      <c r="B23738">
        <v>2019</v>
      </c>
      <c r="C23738">
        <v>13</v>
      </c>
      <c r="D23738">
        <v>0</v>
      </c>
      <c r="E23738">
        <v>0</v>
      </c>
    </row>
    <row r="23739" spans="1:5">
      <c r="A23739" t="s">
        <v>64</v>
      </c>
      <c r="B23739">
        <v>2019</v>
      </c>
      <c r="C23739">
        <v>13</v>
      </c>
      <c r="D23739">
        <v>5</v>
      </c>
      <c r="E23739">
        <v>2256</v>
      </c>
    </row>
    <row r="23740" spans="1:5">
      <c r="A23740" t="s">
        <v>63</v>
      </c>
      <c r="B23740">
        <v>2019</v>
      </c>
      <c r="C23740">
        <v>13</v>
      </c>
      <c r="D23740">
        <v>2</v>
      </c>
      <c r="E23740">
        <v>694</v>
      </c>
    </row>
    <row r="23741" spans="1:5">
      <c r="A23741" t="s">
        <v>62</v>
      </c>
      <c r="B23741">
        <v>2019</v>
      </c>
      <c r="C23741">
        <v>13</v>
      </c>
      <c r="D23741">
        <v>70</v>
      </c>
      <c r="E23741">
        <v>101732</v>
      </c>
    </row>
    <row r="23742" spans="1:5">
      <c r="A23742" t="s">
        <v>6</v>
      </c>
      <c r="B23742">
        <v>2019</v>
      </c>
      <c r="C23742">
        <v>14</v>
      </c>
      <c r="D23742">
        <v>83</v>
      </c>
      <c r="E23742">
        <v>37236</v>
      </c>
    </row>
    <row r="23743" spans="1:5">
      <c r="A23743" t="s">
        <v>12</v>
      </c>
      <c r="B23743">
        <v>2019</v>
      </c>
      <c r="C23743">
        <v>14</v>
      </c>
      <c r="D23743">
        <v>17</v>
      </c>
      <c r="E23743">
        <v>3782</v>
      </c>
    </row>
    <row r="23744" spans="1:5">
      <c r="A23744" t="s">
        <v>13</v>
      </c>
      <c r="B23744">
        <v>2019</v>
      </c>
      <c r="C23744">
        <v>14</v>
      </c>
      <c r="D23744">
        <v>46</v>
      </c>
      <c r="E23744">
        <v>18080</v>
      </c>
    </row>
    <row r="23745" spans="1:5">
      <c r="A23745" t="s">
        <v>14</v>
      </c>
      <c r="B23745">
        <v>2019</v>
      </c>
      <c r="C23745">
        <v>14</v>
      </c>
      <c r="D23745">
        <v>13</v>
      </c>
      <c r="E23745">
        <v>4380</v>
      </c>
    </row>
    <row r="23746" spans="1:5">
      <c r="A23746" t="s">
        <v>15</v>
      </c>
      <c r="B23746">
        <v>2019</v>
      </c>
      <c r="C23746">
        <v>14</v>
      </c>
      <c r="D23746">
        <v>113</v>
      </c>
      <c r="E23746">
        <v>44509</v>
      </c>
    </row>
    <row r="23747" spans="1:5">
      <c r="A23747" t="s">
        <v>16</v>
      </c>
      <c r="B23747">
        <v>2019</v>
      </c>
      <c r="C23747">
        <v>14</v>
      </c>
      <c r="D23747">
        <v>72</v>
      </c>
      <c r="E23747">
        <v>36852</v>
      </c>
    </row>
    <row r="23748" spans="1:5">
      <c r="A23748" t="s">
        <v>17</v>
      </c>
      <c r="B23748">
        <v>2019</v>
      </c>
      <c r="C23748">
        <v>14</v>
      </c>
      <c r="D23748">
        <v>18</v>
      </c>
      <c r="E23748">
        <v>5669</v>
      </c>
    </row>
    <row r="23749" spans="1:5">
      <c r="A23749" t="s">
        <v>18</v>
      </c>
      <c r="B23749">
        <v>2019</v>
      </c>
      <c r="C23749">
        <v>14</v>
      </c>
      <c r="D23749">
        <v>10</v>
      </c>
      <c r="E23749">
        <v>2717</v>
      </c>
    </row>
    <row r="23750" spans="1:5">
      <c r="A23750" t="s">
        <v>19</v>
      </c>
      <c r="B23750">
        <v>2019</v>
      </c>
      <c r="C23750">
        <v>14</v>
      </c>
      <c r="D23750">
        <v>5</v>
      </c>
      <c r="E23750">
        <v>12622</v>
      </c>
    </row>
    <row r="23751" spans="1:5">
      <c r="A23751" t="s">
        <v>20</v>
      </c>
      <c r="B23751">
        <v>2019</v>
      </c>
      <c r="C23751">
        <v>14</v>
      </c>
      <c r="D23751">
        <v>0</v>
      </c>
      <c r="E23751">
        <v>0</v>
      </c>
    </row>
    <row r="23752" spans="1:5">
      <c r="A23752" t="s">
        <v>21</v>
      </c>
      <c r="B23752">
        <v>2019</v>
      </c>
      <c r="C23752">
        <v>14</v>
      </c>
      <c r="D23752">
        <v>94</v>
      </c>
      <c r="E23752">
        <v>76704</v>
      </c>
    </row>
    <row r="23753" spans="1:5">
      <c r="A23753" t="s">
        <v>22</v>
      </c>
      <c r="B23753">
        <v>2019</v>
      </c>
      <c r="C23753">
        <v>14</v>
      </c>
      <c r="D23753">
        <v>17</v>
      </c>
      <c r="E23753">
        <v>1657</v>
      </c>
    </row>
    <row r="23754" spans="1:5">
      <c r="A23754" t="s">
        <v>23</v>
      </c>
      <c r="B23754">
        <v>2019</v>
      </c>
      <c r="C23754">
        <v>14</v>
      </c>
      <c r="D23754">
        <v>7</v>
      </c>
      <c r="E23754">
        <v>1612</v>
      </c>
    </row>
    <row r="23755" spans="1:5">
      <c r="A23755" t="s">
        <v>24</v>
      </c>
      <c r="B23755">
        <v>2019</v>
      </c>
      <c r="C23755">
        <v>14</v>
      </c>
      <c r="D23755">
        <v>102</v>
      </c>
      <c r="E23755">
        <v>49511</v>
      </c>
    </row>
    <row r="23756" spans="1:5">
      <c r="A23756" t="s">
        <v>25</v>
      </c>
      <c r="B23756">
        <v>2019</v>
      </c>
      <c r="C23756">
        <v>14</v>
      </c>
      <c r="D23756">
        <v>24</v>
      </c>
      <c r="E23756">
        <v>5298</v>
      </c>
    </row>
    <row r="23757" spans="1:5">
      <c r="A23757" t="s">
        <v>26</v>
      </c>
      <c r="B23757">
        <v>2019</v>
      </c>
      <c r="C23757">
        <v>14</v>
      </c>
      <c r="D23757">
        <v>20</v>
      </c>
      <c r="E23757">
        <v>5427</v>
      </c>
    </row>
    <row r="23758" spans="1:5">
      <c r="A23758" t="s">
        <v>27</v>
      </c>
      <c r="B23758">
        <v>2019</v>
      </c>
      <c r="C23758">
        <v>14</v>
      </c>
      <c r="D23758">
        <v>33</v>
      </c>
      <c r="E23758">
        <v>14676</v>
      </c>
    </row>
    <row r="23759" spans="1:5">
      <c r="A23759" t="s">
        <v>28</v>
      </c>
      <c r="B23759">
        <v>2019</v>
      </c>
      <c r="C23759">
        <v>14</v>
      </c>
      <c r="D23759">
        <v>31</v>
      </c>
      <c r="E23759">
        <v>11192</v>
      </c>
    </row>
    <row r="23760" spans="1:5">
      <c r="A23760" t="s">
        <v>29</v>
      </c>
      <c r="B23760">
        <v>2019</v>
      </c>
      <c r="C23760">
        <v>14</v>
      </c>
      <c r="D23760">
        <v>96</v>
      </c>
      <c r="E23760">
        <v>50337</v>
      </c>
    </row>
    <row r="23761" spans="1:5">
      <c r="A23761" t="s">
        <v>30</v>
      </c>
      <c r="B23761">
        <v>2019</v>
      </c>
      <c r="C23761">
        <v>14</v>
      </c>
      <c r="D23761">
        <v>54</v>
      </c>
      <c r="E23761">
        <v>15090</v>
      </c>
    </row>
    <row r="23762" spans="1:5">
      <c r="A23762" t="s">
        <v>31</v>
      </c>
      <c r="B23762">
        <v>2019</v>
      </c>
      <c r="C23762">
        <v>14</v>
      </c>
      <c r="D23762">
        <v>25</v>
      </c>
      <c r="E23762">
        <v>8869</v>
      </c>
    </row>
    <row r="23763" spans="1:5">
      <c r="A23763" t="s">
        <v>32</v>
      </c>
      <c r="B23763">
        <v>2019</v>
      </c>
      <c r="C23763">
        <v>14</v>
      </c>
      <c r="D23763">
        <v>58</v>
      </c>
      <c r="E23763">
        <v>52008</v>
      </c>
    </row>
    <row r="23764" spans="1:5">
      <c r="A23764" t="s">
        <v>33</v>
      </c>
      <c r="B23764">
        <v>2019</v>
      </c>
      <c r="C23764">
        <v>14</v>
      </c>
      <c r="D23764">
        <v>85</v>
      </c>
      <c r="E23764">
        <v>26403</v>
      </c>
    </row>
    <row r="23765" spans="1:5">
      <c r="A23765" t="s">
        <v>34</v>
      </c>
      <c r="B23765">
        <v>2019</v>
      </c>
      <c r="C23765">
        <v>14</v>
      </c>
      <c r="D23765">
        <v>20</v>
      </c>
      <c r="E23765">
        <v>6668</v>
      </c>
    </row>
    <row r="23766" spans="1:5">
      <c r="A23766" t="s">
        <v>35</v>
      </c>
      <c r="B23766">
        <v>2019</v>
      </c>
      <c r="C23766">
        <v>14</v>
      </c>
      <c r="D23766">
        <v>48</v>
      </c>
      <c r="E23766">
        <v>17425</v>
      </c>
    </row>
    <row r="23767" spans="1:5">
      <c r="A23767" t="s">
        <v>36</v>
      </c>
      <c r="B23767">
        <v>2019</v>
      </c>
      <c r="C23767">
        <v>14</v>
      </c>
      <c r="D23767">
        <v>14</v>
      </c>
      <c r="E23767">
        <v>3688</v>
      </c>
    </row>
    <row r="23768" spans="1:5">
      <c r="A23768" t="s">
        <v>37</v>
      </c>
      <c r="B23768">
        <v>2019</v>
      </c>
      <c r="C23768">
        <v>14</v>
      </c>
      <c r="D23768">
        <v>33</v>
      </c>
      <c r="E23768">
        <v>9275</v>
      </c>
    </row>
    <row r="23769" spans="1:5">
      <c r="A23769" t="s">
        <v>38</v>
      </c>
      <c r="B23769">
        <v>2019</v>
      </c>
      <c r="C23769">
        <v>14</v>
      </c>
      <c r="D23769">
        <v>46</v>
      </c>
      <c r="E23769">
        <v>9066</v>
      </c>
    </row>
    <row r="23770" spans="1:5">
      <c r="A23770" t="s">
        <v>39</v>
      </c>
      <c r="B23770">
        <v>2019</v>
      </c>
      <c r="C23770">
        <v>14</v>
      </c>
      <c r="D23770">
        <v>30</v>
      </c>
      <c r="E23770">
        <v>10398</v>
      </c>
    </row>
    <row r="23771" spans="1:5">
      <c r="A23771" t="s">
        <v>40</v>
      </c>
      <c r="B23771">
        <v>2019</v>
      </c>
      <c r="C23771">
        <v>14</v>
      </c>
      <c r="D23771">
        <v>16</v>
      </c>
      <c r="E23771">
        <v>2918</v>
      </c>
    </row>
    <row r="23772" spans="1:5">
      <c r="A23772" t="s">
        <v>41</v>
      </c>
      <c r="B23772">
        <v>2019</v>
      </c>
      <c r="C23772">
        <v>14</v>
      </c>
      <c r="D23772">
        <v>44</v>
      </c>
      <c r="E23772">
        <v>32790</v>
      </c>
    </row>
    <row r="23773" spans="1:5">
      <c r="A23773" t="s">
        <v>42</v>
      </c>
      <c r="B23773">
        <v>2019</v>
      </c>
      <c r="C23773">
        <v>14</v>
      </c>
      <c r="D23773">
        <v>47</v>
      </c>
      <c r="E23773">
        <v>19240</v>
      </c>
    </row>
    <row r="23774" spans="1:5">
      <c r="A23774" t="s">
        <v>43</v>
      </c>
      <c r="B23774">
        <v>2019</v>
      </c>
      <c r="C23774">
        <v>14</v>
      </c>
      <c r="D23774">
        <v>136</v>
      </c>
      <c r="E23774">
        <v>61862</v>
      </c>
    </row>
    <row r="23775" spans="1:5">
      <c r="A23775" t="s">
        <v>44</v>
      </c>
      <c r="B23775">
        <v>2019</v>
      </c>
      <c r="C23775">
        <v>14</v>
      </c>
      <c r="D23775">
        <v>156</v>
      </c>
      <c r="E23775">
        <v>108410</v>
      </c>
    </row>
    <row r="23776" spans="1:5">
      <c r="A23776" t="s">
        <v>45</v>
      </c>
      <c r="B23776">
        <v>2019</v>
      </c>
      <c r="C23776">
        <v>14</v>
      </c>
      <c r="D23776">
        <v>11</v>
      </c>
      <c r="E23776">
        <v>3552</v>
      </c>
    </row>
    <row r="23777" spans="1:5">
      <c r="A23777" t="s">
        <v>46</v>
      </c>
      <c r="B23777">
        <v>2019</v>
      </c>
      <c r="C23777">
        <v>14</v>
      </c>
      <c r="D23777">
        <v>46</v>
      </c>
      <c r="E23777">
        <v>16081</v>
      </c>
    </row>
    <row r="23778" spans="1:5">
      <c r="A23778" t="s">
        <v>47</v>
      </c>
      <c r="B23778">
        <v>2019</v>
      </c>
      <c r="C23778">
        <v>14</v>
      </c>
      <c r="D23778">
        <v>22</v>
      </c>
      <c r="E23778">
        <v>7409</v>
      </c>
    </row>
    <row r="23779" spans="1:5">
      <c r="A23779" t="s">
        <v>48</v>
      </c>
      <c r="B23779">
        <v>2019</v>
      </c>
      <c r="C23779">
        <v>14</v>
      </c>
      <c r="D23779">
        <v>73</v>
      </c>
      <c r="E23779">
        <v>35854</v>
      </c>
    </row>
    <row r="23780" spans="1:5">
      <c r="A23780" t="s">
        <v>49</v>
      </c>
      <c r="B23780">
        <v>2019</v>
      </c>
      <c r="C23780">
        <v>14</v>
      </c>
      <c r="D23780">
        <v>139</v>
      </c>
      <c r="E23780">
        <v>55624</v>
      </c>
    </row>
    <row r="23781" spans="1:5">
      <c r="A23781" t="s">
        <v>50</v>
      </c>
      <c r="B23781">
        <v>2019</v>
      </c>
      <c r="C23781">
        <v>14</v>
      </c>
      <c r="D23781">
        <v>23</v>
      </c>
      <c r="E23781">
        <v>6001</v>
      </c>
    </row>
    <row r="23782" spans="1:5">
      <c r="A23782" t="s">
        <v>51</v>
      </c>
      <c r="B23782">
        <v>2019</v>
      </c>
      <c r="C23782">
        <v>14</v>
      </c>
      <c r="D23782">
        <v>25</v>
      </c>
      <c r="E23782">
        <v>15118</v>
      </c>
    </row>
    <row r="23783" spans="1:5">
      <c r="A23783" t="s">
        <v>52</v>
      </c>
      <c r="B23783">
        <v>2019</v>
      </c>
      <c r="C23783">
        <v>14</v>
      </c>
      <c r="D23783">
        <v>32</v>
      </c>
      <c r="E23783">
        <v>16682</v>
      </c>
    </row>
    <row r="23784" spans="1:5">
      <c r="A23784" t="s">
        <v>53</v>
      </c>
      <c r="B23784">
        <v>2019</v>
      </c>
      <c r="C23784">
        <v>14</v>
      </c>
      <c r="D23784">
        <v>56</v>
      </c>
      <c r="E23784">
        <v>7901</v>
      </c>
    </row>
    <row r="23785" spans="1:5">
      <c r="A23785" t="s">
        <v>54</v>
      </c>
      <c r="B23785">
        <v>2019</v>
      </c>
      <c r="C23785">
        <v>14</v>
      </c>
      <c r="D23785">
        <v>116</v>
      </c>
      <c r="E23785">
        <v>27964</v>
      </c>
    </row>
    <row r="23786" spans="1:5">
      <c r="A23786" t="s">
        <v>55</v>
      </c>
      <c r="B23786">
        <v>2019</v>
      </c>
      <c r="C23786">
        <v>14</v>
      </c>
      <c r="D23786">
        <v>53</v>
      </c>
      <c r="E23786">
        <v>19428</v>
      </c>
    </row>
    <row r="23787" spans="1:5">
      <c r="A23787" t="s">
        <v>56</v>
      </c>
      <c r="B23787">
        <v>2019</v>
      </c>
      <c r="C23787">
        <v>14</v>
      </c>
      <c r="D23787">
        <v>16</v>
      </c>
      <c r="E23787">
        <v>6006</v>
      </c>
    </row>
    <row r="23788" spans="1:5">
      <c r="A23788" t="s">
        <v>57</v>
      </c>
      <c r="B23788">
        <v>2019</v>
      </c>
      <c r="C23788">
        <v>14</v>
      </c>
      <c r="D23788">
        <v>129</v>
      </c>
      <c r="E23788">
        <v>87384</v>
      </c>
    </row>
    <row r="23789" spans="1:5">
      <c r="A23789" t="s">
        <v>58</v>
      </c>
      <c r="B23789">
        <v>2019</v>
      </c>
      <c r="C23789">
        <v>14</v>
      </c>
      <c r="D23789">
        <v>28</v>
      </c>
      <c r="E23789">
        <v>5444</v>
      </c>
    </row>
    <row r="23790" spans="1:5">
      <c r="A23790" t="s">
        <v>59</v>
      </c>
      <c r="B23790">
        <v>2019</v>
      </c>
      <c r="C23790">
        <v>14</v>
      </c>
      <c r="D23790">
        <v>43</v>
      </c>
      <c r="E23790">
        <v>14549</v>
      </c>
    </row>
    <row r="23791" spans="1:5">
      <c r="A23791" t="s">
        <v>60</v>
      </c>
      <c r="B23791">
        <v>2019</v>
      </c>
      <c r="C23791">
        <v>14</v>
      </c>
      <c r="D23791">
        <v>40</v>
      </c>
      <c r="E23791">
        <v>17249</v>
      </c>
    </row>
    <row r="23792" spans="1:5">
      <c r="A23792" t="s">
        <v>61</v>
      </c>
      <c r="B23792">
        <v>2019</v>
      </c>
      <c r="C23792">
        <v>14</v>
      </c>
      <c r="D23792">
        <v>15</v>
      </c>
      <c r="E23792">
        <v>3317</v>
      </c>
    </row>
    <row r="23793" spans="1:5">
      <c r="A23793" t="s">
        <v>65</v>
      </c>
      <c r="B23793">
        <v>2019</v>
      </c>
      <c r="C23793">
        <v>14</v>
      </c>
      <c r="D23793">
        <v>0</v>
      </c>
      <c r="E23793">
        <v>0</v>
      </c>
    </row>
    <row r="23794" spans="1:5">
      <c r="A23794" t="s">
        <v>64</v>
      </c>
      <c r="B23794">
        <v>2019</v>
      </c>
      <c r="C23794">
        <v>14</v>
      </c>
      <c r="D23794">
        <v>5</v>
      </c>
      <c r="E23794">
        <v>2159</v>
      </c>
    </row>
    <row r="23795" spans="1:5">
      <c r="A23795" t="s">
        <v>63</v>
      </c>
      <c r="B23795">
        <v>2019</v>
      </c>
      <c r="C23795">
        <v>14</v>
      </c>
      <c r="D23795">
        <v>2</v>
      </c>
      <c r="E23795">
        <v>733</v>
      </c>
    </row>
    <row r="23796" spans="1:5">
      <c r="A23796" t="s">
        <v>62</v>
      </c>
      <c r="B23796">
        <v>2019</v>
      </c>
      <c r="C23796">
        <v>14</v>
      </c>
      <c r="D23796">
        <v>71</v>
      </c>
      <c r="E23796">
        <v>99318</v>
      </c>
    </row>
    <row r="23797" spans="1:5">
      <c r="A23797" t="s">
        <v>6</v>
      </c>
      <c r="B23797">
        <v>2019</v>
      </c>
      <c r="C23797">
        <v>15</v>
      </c>
      <c r="D23797">
        <v>85</v>
      </c>
      <c r="E23797">
        <v>38422</v>
      </c>
    </row>
    <row r="23798" spans="1:5">
      <c r="A23798" t="s">
        <v>12</v>
      </c>
      <c r="B23798">
        <v>2019</v>
      </c>
      <c r="C23798">
        <v>15</v>
      </c>
      <c r="D23798">
        <v>16</v>
      </c>
      <c r="E23798">
        <v>3386</v>
      </c>
    </row>
    <row r="23799" spans="1:5">
      <c r="A23799" t="s">
        <v>13</v>
      </c>
      <c r="B23799">
        <v>2019</v>
      </c>
      <c r="C23799">
        <v>15</v>
      </c>
      <c r="D23799">
        <v>45</v>
      </c>
      <c r="E23799">
        <v>17905</v>
      </c>
    </row>
    <row r="23800" spans="1:5">
      <c r="A23800" t="s">
        <v>14</v>
      </c>
      <c r="B23800">
        <v>2019</v>
      </c>
      <c r="C23800">
        <v>15</v>
      </c>
      <c r="D23800">
        <v>12</v>
      </c>
      <c r="E23800">
        <v>4527</v>
      </c>
    </row>
    <row r="23801" spans="1:5">
      <c r="A23801" t="s">
        <v>15</v>
      </c>
      <c r="B23801">
        <v>2019</v>
      </c>
      <c r="C23801">
        <v>15</v>
      </c>
      <c r="D23801">
        <v>111</v>
      </c>
      <c r="E23801">
        <v>47569</v>
      </c>
    </row>
    <row r="23802" spans="1:5">
      <c r="A23802" t="s">
        <v>16</v>
      </c>
      <c r="B23802">
        <v>2019</v>
      </c>
      <c r="C23802">
        <v>15</v>
      </c>
      <c r="D23802">
        <v>72</v>
      </c>
      <c r="E23802">
        <v>39564</v>
      </c>
    </row>
    <row r="23803" spans="1:5">
      <c r="A23803" t="s">
        <v>17</v>
      </c>
      <c r="B23803">
        <v>2019</v>
      </c>
      <c r="C23803">
        <v>15</v>
      </c>
      <c r="D23803">
        <v>21</v>
      </c>
      <c r="E23803">
        <v>5928</v>
      </c>
    </row>
    <row r="23804" spans="1:5">
      <c r="A23804" t="s">
        <v>18</v>
      </c>
      <c r="B23804">
        <v>2019</v>
      </c>
      <c r="C23804">
        <v>15</v>
      </c>
      <c r="D23804">
        <v>10</v>
      </c>
      <c r="E23804">
        <v>2820</v>
      </c>
    </row>
    <row r="23805" spans="1:5">
      <c r="A23805" t="s">
        <v>19</v>
      </c>
      <c r="B23805">
        <v>2019</v>
      </c>
      <c r="C23805">
        <v>15</v>
      </c>
      <c r="D23805">
        <v>6</v>
      </c>
      <c r="E23805">
        <v>14670</v>
      </c>
    </row>
    <row r="23806" spans="1:5">
      <c r="A23806" t="s">
        <v>20</v>
      </c>
      <c r="B23806">
        <v>2019</v>
      </c>
      <c r="C23806">
        <v>15</v>
      </c>
      <c r="D23806">
        <v>0</v>
      </c>
      <c r="E23806">
        <v>0</v>
      </c>
    </row>
    <row r="23807" spans="1:5">
      <c r="A23807" t="s">
        <v>21</v>
      </c>
      <c r="B23807">
        <v>2019</v>
      </c>
      <c r="C23807">
        <v>15</v>
      </c>
      <c r="D23807">
        <v>94</v>
      </c>
      <c r="E23807">
        <v>81486</v>
      </c>
    </row>
    <row r="23808" spans="1:5">
      <c r="A23808" t="s">
        <v>22</v>
      </c>
      <c r="B23808">
        <v>2019</v>
      </c>
      <c r="C23808">
        <v>15</v>
      </c>
      <c r="D23808">
        <v>17</v>
      </c>
      <c r="E23808">
        <v>1513</v>
      </c>
    </row>
    <row r="23809" spans="1:5">
      <c r="A23809" t="s">
        <v>23</v>
      </c>
      <c r="B23809">
        <v>2019</v>
      </c>
      <c r="C23809">
        <v>15</v>
      </c>
      <c r="D23809">
        <v>7</v>
      </c>
      <c r="E23809">
        <v>1504</v>
      </c>
    </row>
    <row r="23810" spans="1:5">
      <c r="A23810" t="s">
        <v>24</v>
      </c>
      <c r="B23810">
        <v>2019</v>
      </c>
      <c r="C23810">
        <v>15</v>
      </c>
      <c r="D23810">
        <v>97</v>
      </c>
      <c r="E23810">
        <v>42059</v>
      </c>
    </row>
    <row r="23811" spans="1:5">
      <c r="A23811" t="s">
        <v>25</v>
      </c>
      <c r="B23811">
        <v>2019</v>
      </c>
      <c r="C23811">
        <v>15</v>
      </c>
      <c r="D23811">
        <v>24</v>
      </c>
      <c r="E23811">
        <v>5458</v>
      </c>
    </row>
    <row r="23812" spans="1:5">
      <c r="A23812" t="s">
        <v>26</v>
      </c>
      <c r="B23812">
        <v>2019</v>
      </c>
      <c r="C23812">
        <v>15</v>
      </c>
      <c r="D23812">
        <v>18</v>
      </c>
      <c r="E23812">
        <v>4801</v>
      </c>
    </row>
    <row r="23813" spans="1:5">
      <c r="A23813" t="s">
        <v>27</v>
      </c>
      <c r="B23813">
        <v>2019</v>
      </c>
      <c r="C23813">
        <v>15</v>
      </c>
      <c r="D23813">
        <v>32</v>
      </c>
      <c r="E23813">
        <v>14920</v>
      </c>
    </row>
    <row r="23814" spans="1:5">
      <c r="A23814" t="s">
        <v>28</v>
      </c>
      <c r="B23814">
        <v>2019</v>
      </c>
      <c r="C23814">
        <v>15</v>
      </c>
      <c r="D23814">
        <v>33</v>
      </c>
      <c r="E23814">
        <v>12062</v>
      </c>
    </row>
    <row r="23815" spans="1:5">
      <c r="A23815" t="s">
        <v>29</v>
      </c>
      <c r="B23815">
        <v>2019</v>
      </c>
      <c r="C23815">
        <v>15</v>
      </c>
      <c r="D23815">
        <v>95</v>
      </c>
      <c r="E23815">
        <v>51581</v>
      </c>
    </row>
    <row r="23816" spans="1:5">
      <c r="A23816" t="s">
        <v>30</v>
      </c>
      <c r="B23816">
        <v>2019</v>
      </c>
      <c r="C23816">
        <v>15</v>
      </c>
      <c r="D23816">
        <v>53</v>
      </c>
      <c r="E23816">
        <v>14453</v>
      </c>
    </row>
    <row r="23817" spans="1:5">
      <c r="A23817" t="s">
        <v>31</v>
      </c>
      <c r="B23817">
        <v>2019</v>
      </c>
      <c r="C23817">
        <v>15</v>
      </c>
      <c r="D23817">
        <v>26</v>
      </c>
      <c r="E23817">
        <v>8605</v>
      </c>
    </row>
    <row r="23818" spans="1:5">
      <c r="A23818" t="s">
        <v>32</v>
      </c>
      <c r="B23818">
        <v>2019</v>
      </c>
      <c r="C23818">
        <v>15</v>
      </c>
      <c r="D23818">
        <v>58</v>
      </c>
      <c r="E23818">
        <v>52522</v>
      </c>
    </row>
    <row r="23819" spans="1:5">
      <c r="A23819" t="s">
        <v>33</v>
      </c>
      <c r="B23819">
        <v>2019</v>
      </c>
      <c r="C23819">
        <v>15</v>
      </c>
      <c r="D23819">
        <v>84</v>
      </c>
      <c r="E23819">
        <v>27472</v>
      </c>
    </row>
    <row r="23820" spans="1:5">
      <c r="A23820" t="s">
        <v>34</v>
      </c>
      <c r="B23820">
        <v>2019</v>
      </c>
      <c r="C23820">
        <v>15</v>
      </c>
      <c r="D23820">
        <v>20</v>
      </c>
      <c r="E23820">
        <v>6470</v>
      </c>
    </row>
    <row r="23821" spans="1:5">
      <c r="A23821" t="s">
        <v>35</v>
      </c>
      <c r="B23821">
        <v>2019</v>
      </c>
      <c r="C23821">
        <v>15</v>
      </c>
      <c r="D23821">
        <v>48</v>
      </c>
      <c r="E23821">
        <v>17761</v>
      </c>
    </row>
    <row r="23822" spans="1:5">
      <c r="A23822" t="s">
        <v>36</v>
      </c>
      <c r="B23822">
        <v>2019</v>
      </c>
      <c r="C23822">
        <v>15</v>
      </c>
      <c r="D23822">
        <v>14</v>
      </c>
      <c r="E23822">
        <v>3508</v>
      </c>
    </row>
    <row r="23823" spans="1:5">
      <c r="A23823" t="s">
        <v>37</v>
      </c>
      <c r="B23823">
        <v>2019</v>
      </c>
      <c r="C23823">
        <v>15</v>
      </c>
      <c r="D23823">
        <v>35</v>
      </c>
      <c r="E23823">
        <v>9045</v>
      </c>
    </row>
    <row r="23824" spans="1:5">
      <c r="A23824" t="s">
        <v>38</v>
      </c>
      <c r="B23824">
        <v>2019</v>
      </c>
      <c r="C23824">
        <v>15</v>
      </c>
      <c r="D23824">
        <v>46</v>
      </c>
      <c r="E23824">
        <v>9056</v>
      </c>
    </row>
    <row r="23825" spans="1:5">
      <c r="A23825" t="s">
        <v>39</v>
      </c>
      <c r="B23825">
        <v>2019</v>
      </c>
      <c r="C23825">
        <v>15</v>
      </c>
      <c r="D23825">
        <v>28</v>
      </c>
      <c r="E23825">
        <v>10367</v>
      </c>
    </row>
    <row r="23826" spans="1:5">
      <c r="A23826" t="s">
        <v>40</v>
      </c>
      <c r="B23826">
        <v>2019</v>
      </c>
      <c r="C23826">
        <v>15</v>
      </c>
      <c r="D23826">
        <v>15</v>
      </c>
      <c r="E23826">
        <v>2699</v>
      </c>
    </row>
    <row r="23827" spans="1:5">
      <c r="A23827" t="s">
        <v>41</v>
      </c>
      <c r="B23827">
        <v>2019</v>
      </c>
      <c r="C23827">
        <v>15</v>
      </c>
      <c r="D23827">
        <v>43</v>
      </c>
      <c r="E23827">
        <v>32888</v>
      </c>
    </row>
    <row r="23828" spans="1:5">
      <c r="A23828" t="s">
        <v>42</v>
      </c>
      <c r="B23828">
        <v>2019</v>
      </c>
      <c r="C23828">
        <v>15</v>
      </c>
      <c r="D23828">
        <v>45</v>
      </c>
      <c r="E23828">
        <v>18450</v>
      </c>
    </row>
    <row r="23829" spans="1:5">
      <c r="A23829" t="s">
        <v>43</v>
      </c>
      <c r="B23829">
        <v>2019</v>
      </c>
      <c r="C23829">
        <v>15</v>
      </c>
      <c r="D23829">
        <v>136</v>
      </c>
      <c r="E23829">
        <v>62399</v>
      </c>
    </row>
    <row r="23830" spans="1:5">
      <c r="A23830" t="s">
        <v>44</v>
      </c>
      <c r="B23830">
        <v>2019</v>
      </c>
      <c r="C23830">
        <v>15</v>
      </c>
      <c r="D23830">
        <v>156</v>
      </c>
      <c r="E23830">
        <v>111312</v>
      </c>
    </row>
    <row r="23831" spans="1:5">
      <c r="A23831" t="s">
        <v>45</v>
      </c>
      <c r="B23831">
        <v>2019</v>
      </c>
      <c r="C23831">
        <v>15</v>
      </c>
      <c r="D23831">
        <v>12</v>
      </c>
      <c r="E23831">
        <v>3552</v>
      </c>
    </row>
    <row r="23832" spans="1:5">
      <c r="A23832" t="s">
        <v>46</v>
      </c>
      <c r="B23832">
        <v>2019</v>
      </c>
      <c r="C23832">
        <v>15</v>
      </c>
      <c r="D23832">
        <v>45</v>
      </c>
      <c r="E23832">
        <v>15857</v>
      </c>
    </row>
    <row r="23833" spans="1:5">
      <c r="A23833" t="s">
        <v>47</v>
      </c>
      <c r="B23833">
        <v>2019</v>
      </c>
      <c r="C23833">
        <v>15</v>
      </c>
      <c r="D23833">
        <v>23</v>
      </c>
      <c r="E23833">
        <v>8074</v>
      </c>
    </row>
    <row r="23834" spans="1:5">
      <c r="A23834" t="s">
        <v>48</v>
      </c>
      <c r="B23834">
        <v>2019</v>
      </c>
      <c r="C23834">
        <v>15</v>
      </c>
      <c r="D23834">
        <v>73</v>
      </c>
      <c r="E23834">
        <v>34288</v>
      </c>
    </row>
    <row r="23835" spans="1:5">
      <c r="A23835" t="s">
        <v>49</v>
      </c>
      <c r="B23835">
        <v>2019</v>
      </c>
      <c r="C23835">
        <v>15</v>
      </c>
      <c r="D23835">
        <v>138</v>
      </c>
      <c r="E23835">
        <v>57152</v>
      </c>
    </row>
    <row r="23836" spans="1:5">
      <c r="A23836" t="s">
        <v>50</v>
      </c>
      <c r="B23836">
        <v>2019</v>
      </c>
      <c r="C23836">
        <v>15</v>
      </c>
      <c r="D23836">
        <v>22</v>
      </c>
      <c r="E23836">
        <v>5657</v>
      </c>
    </row>
    <row r="23837" spans="1:5">
      <c r="A23837" t="s">
        <v>51</v>
      </c>
      <c r="B23837">
        <v>2019</v>
      </c>
      <c r="C23837">
        <v>15</v>
      </c>
      <c r="D23837">
        <v>25</v>
      </c>
      <c r="E23837">
        <v>15263</v>
      </c>
    </row>
    <row r="23838" spans="1:5">
      <c r="A23838" t="s">
        <v>52</v>
      </c>
      <c r="B23838">
        <v>2019</v>
      </c>
      <c r="C23838">
        <v>15</v>
      </c>
      <c r="D23838">
        <v>32</v>
      </c>
      <c r="E23838">
        <v>13791</v>
      </c>
    </row>
    <row r="23839" spans="1:5">
      <c r="A23839" t="s">
        <v>53</v>
      </c>
      <c r="B23839">
        <v>2019</v>
      </c>
      <c r="C23839">
        <v>15</v>
      </c>
      <c r="D23839">
        <v>53</v>
      </c>
      <c r="E23839">
        <v>7435</v>
      </c>
    </row>
    <row r="23840" spans="1:5">
      <c r="A23840" t="s">
        <v>54</v>
      </c>
      <c r="B23840">
        <v>2019</v>
      </c>
      <c r="C23840">
        <v>15</v>
      </c>
      <c r="D23840">
        <v>118</v>
      </c>
      <c r="E23840">
        <v>29229</v>
      </c>
    </row>
    <row r="23841" spans="1:5">
      <c r="A23841" t="s">
        <v>55</v>
      </c>
      <c r="B23841">
        <v>2019</v>
      </c>
      <c r="C23841">
        <v>15</v>
      </c>
      <c r="D23841">
        <v>53</v>
      </c>
      <c r="E23841">
        <v>17463</v>
      </c>
    </row>
    <row r="23842" spans="1:5">
      <c r="A23842" t="s">
        <v>56</v>
      </c>
      <c r="B23842">
        <v>2019</v>
      </c>
      <c r="C23842">
        <v>15</v>
      </c>
      <c r="D23842">
        <v>16</v>
      </c>
      <c r="E23842">
        <v>6035</v>
      </c>
    </row>
    <row r="23843" spans="1:5">
      <c r="A23843" t="s">
        <v>57</v>
      </c>
      <c r="B23843">
        <v>2019</v>
      </c>
      <c r="C23843">
        <v>15</v>
      </c>
      <c r="D23843">
        <v>130</v>
      </c>
      <c r="E23843">
        <v>89148</v>
      </c>
    </row>
    <row r="23844" spans="1:5">
      <c r="A23844" t="s">
        <v>58</v>
      </c>
      <c r="B23844">
        <v>2019</v>
      </c>
      <c r="C23844">
        <v>15</v>
      </c>
      <c r="D23844">
        <v>29</v>
      </c>
      <c r="E23844">
        <v>5717</v>
      </c>
    </row>
    <row r="23845" spans="1:5">
      <c r="A23845" t="s">
        <v>59</v>
      </c>
      <c r="B23845">
        <v>2019</v>
      </c>
      <c r="C23845">
        <v>15</v>
      </c>
      <c r="D23845">
        <v>38</v>
      </c>
      <c r="E23845">
        <v>12919</v>
      </c>
    </row>
    <row r="23846" spans="1:5">
      <c r="A23846" t="s">
        <v>60</v>
      </c>
      <c r="B23846">
        <v>2019</v>
      </c>
      <c r="C23846">
        <v>15</v>
      </c>
      <c r="D23846">
        <v>40</v>
      </c>
      <c r="E23846">
        <v>15103</v>
      </c>
    </row>
    <row r="23847" spans="1:5">
      <c r="A23847" t="s">
        <v>61</v>
      </c>
      <c r="B23847">
        <v>2019</v>
      </c>
      <c r="C23847">
        <v>15</v>
      </c>
      <c r="D23847">
        <v>15</v>
      </c>
      <c r="E23847">
        <v>3174</v>
      </c>
    </row>
    <row r="23848" spans="1:5">
      <c r="A23848" t="s">
        <v>65</v>
      </c>
      <c r="B23848">
        <v>2019</v>
      </c>
      <c r="C23848">
        <v>15</v>
      </c>
      <c r="D23848">
        <v>0</v>
      </c>
      <c r="E23848">
        <v>0</v>
      </c>
    </row>
    <row r="23849" spans="1:5">
      <c r="A23849" t="s">
        <v>64</v>
      </c>
      <c r="B23849">
        <v>2019</v>
      </c>
      <c r="C23849">
        <v>15</v>
      </c>
      <c r="D23849">
        <v>4</v>
      </c>
      <c r="E23849">
        <v>2049</v>
      </c>
    </row>
    <row r="23850" spans="1:5">
      <c r="A23850" t="s">
        <v>63</v>
      </c>
      <c r="B23850">
        <v>2019</v>
      </c>
      <c r="C23850">
        <v>15</v>
      </c>
      <c r="D23850">
        <v>2</v>
      </c>
      <c r="E23850">
        <v>672</v>
      </c>
    </row>
    <row r="23851" spans="1:5">
      <c r="A23851" t="s">
        <v>62</v>
      </c>
      <c r="B23851">
        <v>2019</v>
      </c>
      <c r="C23851">
        <v>15</v>
      </c>
      <c r="D23851">
        <v>36</v>
      </c>
      <c r="E23851">
        <v>92951</v>
      </c>
    </row>
    <row r="23852" spans="1:5">
      <c r="A23852" t="s">
        <v>6</v>
      </c>
      <c r="B23852">
        <v>2019</v>
      </c>
      <c r="C23852">
        <v>16</v>
      </c>
      <c r="D23852">
        <v>85</v>
      </c>
      <c r="E23852">
        <v>39192</v>
      </c>
    </row>
    <row r="23853" spans="1:5">
      <c r="A23853" t="s">
        <v>12</v>
      </c>
      <c r="B23853">
        <v>2019</v>
      </c>
      <c r="C23853">
        <v>16</v>
      </c>
      <c r="D23853">
        <v>17</v>
      </c>
      <c r="E23853">
        <v>3830</v>
      </c>
    </row>
    <row r="23854" spans="1:5">
      <c r="A23854" t="s">
        <v>13</v>
      </c>
      <c r="B23854">
        <v>2019</v>
      </c>
      <c r="C23854">
        <v>16</v>
      </c>
      <c r="D23854">
        <v>46</v>
      </c>
      <c r="E23854">
        <v>16477</v>
      </c>
    </row>
    <row r="23855" spans="1:5">
      <c r="A23855" t="s">
        <v>14</v>
      </c>
      <c r="B23855">
        <v>2019</v>
      </c>
      <c r="C23855">
        <v>16</v>
      </c>
      <c r="D23855">
        <v>12</v>
      </c>
      <c r="E23855">
        <v>4118</v>
      </c>
    </row>
    <row r="23856" spans="1:5">
      <c r="A23856" t="s">
        <v>15</v>
      </c>
      <c r="B23856">
        <v>2019</v>
      </c>
      <c r="C23856">
        <v>16</v>
      </c>
      <c r="D23856">
        <v>101</v>
      </c>
      <c r="E23856">
        <v>46672</v>
      </c>
    </row>
    <row r="23857" spans="1:5">
      <c r="A23857" t="s">
        <v>16</v>
      </c>
      <c r="B23857">
        <v>2019</v>
      </c>
      <c r="C23857">
        <v>16</v>
      </c>
      <c r="D23857">
        <v>72</v>
      </c>
      <c r="E23857">
        <v>38670</v>
      </c>
    </row>
    <row r="23858" spans="1:5">
      <c r="A23858" t="s">
        <v>17</v>
      </c>
      <c r="B23858">
        <v>2019</v>
      </c>
      <c r="C23858">
        <v>16</v>
      </c>
      <c r="D23858">
        <v>21</v>
      </c>
      <c r="E23858">
        <v>5357</v>
      </c>
    </row>
    <row r="23859" spans="1:5">
      <c r="A23859" t="s">
        <v>18</v>
      </c>
      <c r="B23859">
        <v>2019</v>
      </c>
      <c r="C23859">
        <v>16</v>
      </c>
      <c r="D23859">
        <v>10</v>
      </c>
      <c r="E23859">
        <v>2222</v>
      </c>
    </row>
    <row r="23860" spans="1:5">
      <c r="A23860" t="s">
        <v>19</v>
      </c>
      <c r="B23860">
        <v>2019</v>
      </c>
      <c r="C23860">
        <v>16</v>
      </c>
      <c r="D23860">
        <v>6</v>
      </c>
      <c r="E23860">
        <v>13717</v>
      </c>
    </row>
    <row r="23861" spans="1:5">
      <c r="A23861" t="s">
        <v>20</v>
      </c>
      <c r="B23861">
        <v>2019</v>
      </c>
      <c r="C23861">
        <v>16</v>
      </c>
      <c r="D23861">
        <v>0</v>
      </c>
      <c r="E23861">
        <v>0</v>
      </c>
    </row>
    <row r="23862" spans="1:5">
      <c r="A23862" t="s">
        <v>21</v>
      </c>
      <c r="B23862">
        <v>2019</v>
      </c>
      <c r="C23862">
        <v>16</v>
      </c>
      <c r="D23862">
        <v>96</v>
      </c>
      <c r="E23862">
        <v>80205</v>
      </c>
    </row>
    <row r="23863" spans="1:5">
      <c r="A23863" t="s">
        <v>22</v>
      </c>
      <c r="B23863">
        <v>2019</v>
      </c>
      <c r="C23863">
        <v>16</v>
      </c>
      <c r="D23863">
        <v>16</v>
      </c>
      <c r="E23863">
        <v>1512</v>
      </c>
    </row>
    <row r="23864" spans="1:5">
      <c r="A23864" t="s">
        <v>23</v>
      </c>
      <c r="B23864">
        <v>2019</v>
      </c>
      <c r="C23864">
        <v>16</v>
      </c>
      <c r="D23864">
        <v>7</v>
      </c>
      <c r="E23864">
        <v>1291</v>
      </c>
    </row>
    <row r="23865" spans="1:5">
      <c r="A23865" t="s">
        <v>24</v>
      </c>
      <c r="B23865">
        <v>2019</v>
      </c>
      <c r="C23865">
        <v>16</v>
      </c>
      <c r="D23865">
        <v>96</v>
      </c>
      <c r="E23865">
        <v>45363</v>
      </c>
    </row>
    <row r="23866" spans="1:5">
      <c r="A23866" t="s">
        <v>25</v>
      </c>
      <c r="B23866">
        <v>2019</v>
      </c>
      <c r="C23866">
        <v>16</v>
      </c>
      <c r="D23866">
        <v>24</v>
      </c>
      <c r="E23866">
        <v>5233</v>
      </c>
    </row>
    <row r="23867" spans="1:5">
      <c r="A23867" t="s">
        <v>26</v>
      </c>
      <c r="B23867">
        <v>2019</v>
      </c>
      <c r="C23867">
        <v>16</v>
      </c>
      <c r="D23867">
        <v>19</v>
      </c>
      <c r="E23867">
        <v>6895</v>
      </c>
    </row>
    <row r="23868" spans="1:5">
      <c r="A23868" t="s">
        <v>27</v>
      </c>
      <c r="B23868">
        <v>2019</v>
      </c>
      <c r="C23868">
        <v>16</v>
      </c>
      <c r="D23868">
        <v>31</v>
      </c>
      <c r="E23868">
        <v>14294</v>
      </c>
    </row>
    <row r="23869" spans="1:5">
      <c r="A23869" t="s">
        <v>28</v>
      </c>
      <c r="B23869">
        <v>2019</v>
      </c>
      <c r="C23869">
        <v>16</v>
      </c>
      <c r="D23869">
        <v>29</v>
      </c>
      <c r="E23869">
        <v>11010</v>
      </c>
    </row>
    <row r="23870" spans="1:5">
      <c r="A23870" t="s">
        <v>29</v>
      </c>
      <c r="B23870">
        <v>2019</v>
      </c>
      <c r="C23870">
        <v>16</v>
      </c>
      <c r="D23870">
        <v>95</v>
      </c>
      <c r="E23870">
        <v>48728</v>
      </c>
    </row>
    <row r="23871" spans="1:5">
      <c r="A23871" t="s">
        <v>30</v>
      </c>
      <c r="B23871">
        <v>2019</v>
      </c>
      <c r="C23871">
        <v>16</v>
      </c>
      <c r="D23871">
        <v>52</v>
      </c>
      <c r="E23871">
        <v>14200</v>
      </c>
    </row>
    <row r="23872" spans="1:5">
      <c r="A23872" t="s">
        <v>31</v>
      </c>
      <c r="B23872">
        <v>2019</v>
      </c>
      <c r="C23872">
        <v>16</v>
      </c>
      <c r="D23872">
        <v>25</v>
      </c>
      <c r="E23872">
        <v>8185</v>
      </c>
    </row>
    <row r="23873" spans="1:5">
      <c r="A23873" t="s">
        <v>32</v>
      </c>
      <c r="B23873">
        <v>2019</v>
      </c>
      <c r="C23873">
        <v>16</v>
      </c>
      <c r="D23873">
        <v>59</v>
      </c>
      <c r="E23873">
        <v>46350</v>
      </c>
    </row>
    <row r="23874" spans="1:5">
      <c r="A23874" t="s">
        <v>33</v>
      </c>
      <c r="B23874">
        <v>2019</v>
      </c>
      <c r="C23874">
        <v>16</v>
      </c>
      <c r="D23874">
        <v>82</v>
      </c>
      <c r="E23874">
        <v>26104</v>
      </c>
    </row>
    <row r="23875" spans="1:5">
      <c r="A23875" t="s">
        <v>34</v>
      </c>
      <c r="B23875">
        <v>2019</v>
      </c>
      <c r="C23875">
        <v>16</v>
      </c>
      <c r="D23875">
        <v>19</v>
      </c>
      <c r="E23875">
        <v>6893</v>
      </c>
    </row>
    <row r="23876" spans="1:5">
      <c r="A23876" t="s">
        <v>35</v>
      </c>
      <c r="B23876">
        <v>2019</v>
      </c>
      <c r="C23876">
        <v>16</v>
      </c>
      <c r="D23876">
        <v>47</v>
      </c>
      <c r="E23876">
        <v>16542</v>
      </c>
    </row>
    <row r="23877" spans="1:5">
      <c r="A23877" t="s">
        <v>36</v>
      </c>
      <c r="B23877">
        <v>2019</v>
      </c>
      <c r="C23877">
        <v>16</v>
      </c>
      <c r="D23877">
        <v>12</v>
      </c>
      <c r="E23877">
        <v>1963</v>
      </c>
    </row>
    <row r="23878" spans="1:5">
      <c r="A23878" t="s">
        <v>37</v>
      </c>
      <c r="B23878">
        <v>2019</v>
      </c>
      <c r="C23878">
        <v>16</v>
      </c>
      <c r="D23878">
        <v>33</v>
      </c>
      <c r="E23878">
        <v>8012</v>
      </c>
    </row>
    <row r="23879" spans="1:5">
      <c r="A23879" t="s">
        <v>38</v>
      </c>
      <c r="B23879">
        <v>2019</v>
      </c>
      <c r="C23879">
        <v>16</v>
      </c>
      <c r="D23879">
        <v>46</v>
      </c>
      <c r="E23879">
        <v>8481</v>
      </c>
    </row>
    <row r="23880" spans="1:5">
      <c r="A23880" t="s">
        <v>39</v>
      </c>
      <c r="B23880">
        <v>2019</v>
      </c>
      <c r="C23880">
        <v>16</v>
      </c>
      <c r="D23880">
        <v>29</v>
      </c>
      <c r="E23880">
        <v>10455</v>
      </c>
    </row>
    <row r="23881" spans="1:5">
      <c r="A23881" t="s">
        <v>40</v>
      </c>
      <c r="B23881">
        <v>2019</v>
      </c>
      <c r="C23881">
        <v>16</v>
      </c>
      <c r="D23881">
        <v>15</v>
      </c>
      <c r="E23881">
        <v>2780</v>
      </c>
    </row>
    <row r="23882" spans="1:5">
      <c r="A23882" t="s">
        <v>41</v>
      </c>
      <c r="B23882">
        <v>2019</v>
      </c>
      <c r="C23882">
        <v>16</v>
      </c>
      <c r="D23882">
        <v>43</v>
      </c>
      <c r="E23882">
        <v>31289</v>
      </c>
    </row>
    <row r="23883" spans="1:5">
      <c r="A23883" t="s">
        <v>42</v>
      </c>
      <c r="B23883">
        <v>2019</v>
      </c>
      <c r="C23883">
        <v>16</v>
      </c>
      <c r="D23883">
        <v>46</v>
      </c>
      <c r="E23883">
        <v>19055</v>
      </c>
    </row>
    <row r="23884" spans="1:5">
      <c r="A23884" t="s">
        <v>43</v>
      </c>
      <c r="B23884">
        <v>2019</v>
      </c>
      <c r="C23884">
        <v>16</v>
      </c>
      <c r="D23884">
        <v>135</v>
      </c>
      <c r="E23884">
        <v>58157</v>
      </c>
    </row>
    <row r="23885" spans="1:5">
      <c r="A23885" t="s">
        <v>44</v>
      </c>
      <c r="B23885">
        <v>2019</v>
      </c>
      <c r="C23885">
        <v>16</v>
      </c>
      <c r="D23885">
        <v>153</v>
      </c>
      <c r="E23885">
        <v>102619</v>
      </c>
    </row>
    <row r="23886" spans="1:5">
      <c r="A23886" t="s">
        <v>45</v>
      </c>
      <c r="B23886">
        <v>2019</v>
      </c>
      <c r="C23886">
        <v>16</v>
      </c>
      <c r="D23886">
        <v>13</v>
      </c>
      <c r="E23886">
        <v>3704</v>
      </c>
    </row>
    <row r="23887" spans="1:5">
      <c r="A23887" t="s">
        <v>46</v>
      </c>
      <c r="B23887">
        <v>2019</v>
      </c>
      <c r="C23887">
        <v>16</v>
      </c>
      <c r="D23887">
        <v>43</v>
      </c>
      <c r="E23887">
        <v>14947</v>
      </c>
    </row>
    <row r="23888" spans="1:5">
      <c r="A23888" t="s">
        <v>47</v>
      </c>
      <c r="B23888">
        <v>2019</v>
      </c>
      <c r="C23888">
        <v>16</v>
      </c>
      <c r="D23888">
        <v>23</v>
      </c>
      <c r="E23888">
        <v>7588</v>
      </c>
    </row>
    <row r="23889" spans="1:5">
      <c r="A23889" t="s">
        <v>48</v>
      </c>
      <c r="B23889">
        <v>2019</v>
      </c>
      <c r="C23889">
        <v>16</v>
      </c>
      <c r="D23889">
        <v>73</v>
      </c>
      <c r="E23889">
        <v>35102</v>
      </c>
    </row>
    <row r="23890" spans="1:5">
      <c r="A23890" t="s">
        <v>49</v>
      </c>
      <c r="B23890">
        <v>2019</v>
      </c>
      <c r="C23890">
        <v>16</v>
      </c>
      <c r="D23890">
        <v>137</v>
      </c>
      <c r="E23890">
        <v>52034</v>
      </c>
    </row>
    <row r="23891" spans="1:5">
      <c r="A23891" t="s">
        <v>50</v>
      </c>
      <c r="B23891">
        <v>2019</v>
      </c>
      <c r="C23891">
        <v>16</v>
      </c>
      <c r="D23891">
        <v>23</v>
      </c>
      <c r="E23891">
        <v>5467</v>
      </c>
    </row>
    <row r="23892" spans="1:5">
      <c r="A23892" t="s">
        <v>51</v>
      </c>
      <c r="B23892">
        <v>2019</v>
      </c>
      <c r="C23892">
        <v>16</v>
      </c>
      <c r="D23892">
        <v>25</v>
      </c>
      <c r="E23892">
        <v>7878</v>
      </c>
    </row>
    <row r="23893" spans="1:5">
      <c r="A23893" t="s">
        <v>52</v>
      </c>
      <c r="B23893">
        <v>2019</v>
      </c>
      <c r="C23893">
        <v>16</v>
      </c>
      <c r="D23893">
        <v>28</v>
      </c>
      <c r="E23893">
        <v>14961</v>
      </c>
    </row>
    <row r="23894" spans="1:5">
      <c r="A23894" t="s">
        <v>53</v>
      </c>
      <c r="B23894">
        <v>2019</v>
      </c>
      <c r="C23894">
        <v>16</v>
      </c>
      <c r="D23894">
        <v>56</v>
      </c>
      <c r="E23894">
        <v>7134</v>
      </c>
    </row>
    <row r="23895" spans="1:5">
      <c r="A23895" t="s">
        <v>54</v>
      </c>
      <c r="B23895">
        <v>2019</v>
      </c>
      <c r="C23895">
        <v>16</v>
      </c>
      <c r="D23895">
        <v>114</v>
      </c>
      <c r="E23895">
        <v>27143</v>
      </c>
    </row>
    <row r="23896" spans="1:5">
      <c r="A23896" t="s">
        <v>55</v>
      </c>
      <c r="B23896">
        <v>2019</v>
      </c>
      <c r="C23896">
        <v>16</v>
      </c>
      <c r="D23896">
        <v>54</v>
      </c>
      <c r="E23896">
        <v>19871</v>
      </c>
    </row>
    <row r="23897" spans="1:5">
      <c r="A23897" t="s">
        <v>56</v>
      </c>
      <c r="B23897">
        <v>2019</v>
      </c>
      <c r="C23897">
        <v>16</v>
      </c>
      <c r="D23897">
        <v>17</v>
      </c>
      <c r="E23897">
        <v>6382</v>
      </c>
    </row>
    <row r="23898" spans="1:5">
      <c r="A23898" t="s">
        <v>57</v>
      </c>
      <c r="B23898">
        <v>2019</v>
      </c>
      <c r="C23898">
        <v>16</v>
      </c>
      <c r="D23898">
        <v>128</v>
      </c>
      <c r="E23898">
        <v>83319</v>
      </c>
    </row>
    <row r="23899" spans="1:5">
      <c r="A23899" t="s">
        <v>58</v>
      </c>
      <c r="B23899">
        <v>2019</v>
      </c>
      <c r="C23899">
        <v>16</v>
      </c>
      <c r="D23899">
        <v>29</v>
      </c>
      <c r="E23899">
        <v>5941</v>
      </c>
    </row>
    <row r="23900" spans="1:5">
      <c r="A23900" t="s">
        <v>59</v>
      </c>
      <c r="B23900">
        <v>2019</v>
      </c>
      <c r="C23900">
        <v>16</v>
      </c>
      <c r="D23900">
        <v>41</v>
      </c>
      <c r="E23900">
        <v>12155</v>
      </c>
    </row>
    <row r="23901" spans="1:5">
      <c r="A23901" t="s">
        <v>60</v>
      </c>
      <c r="B23901">
        <v>2019</v>
      </c>
      <c r="C23901">
        <v>16</v>
      </c>
      <c r="D23901">
        <v>41</v>
      </c>
      <c r="E23901">
        <v>19590</v>
      </c>
    </row>
    <row r="23902" spans="1:5">
      <c r="A23902" t="s">
        <v>61</v>
      </c>
      <c r="B23902">
        <v>2019</v>
      </c>
      <c r="C23902">
        <v>16</v>
      </c>
      <c r="D23902">
        <v>15</v>
      </c>
      <c r="E23902">
        <v>3127</v>
      </c>
    </row>
    <row r="23903" spans="1:5">
      <c r="A23903" t="s">
        <v>65</v>
      </c>
      <c r="B23903">
        <v>2019</v>
      </c>
      <c r="C23903">
        <v>16</v>
      </c>
      <c r="D23903">
        <v>0</v>
      </c>
      <c r="E23903">
        <v>0</v>
      </c>
    </row>
    <row r="23904" spans="1:5">
      <c r="A23904" t="s">
        <v>64</v>
      </c>
      <c r="B23904">
        <v>2019</v>
      </c>
      <c r="C23904">
        <v>16</v>
      </c>
      <c r="D23904">
        <v>4</v>
      </c>
      <c r="E23904">
        <v>1933</v>
      </c>
    </row>
    <row r="23905" spans="1:5">
      <c r="A23905" t="s">
        <v>63</v>
      </c>
      <c r="B23905">
        <v>2019</v>
      </c>
      <c r="C23905">
        <v>16</v>
      </c>
      <c r="D23905">
        <v>2</v>
      </c>
      <c r="E23905">
        <v>645</v>
      </c>
    </row>
    <row r="23906" spans="1:5">
      <c r="A23906" t="s">
        <v>62</v>
      </c>
      <c r="B23906">
        <v>2019</v>
      </c>
      <c r="C23906">
        <v>16</v>
      </c>
      <c r="D23906">
        <v>39</v>
      </c>
      <c r="E23906">
        <v>90366</v>
      </c>
    </row>
    <row r="23907" spans="1:5">
      <c r="A23907" t="s">
        <v>6</v>
      </c>
      <c r="B23907">
        <v>2019</v>
      </c>
      <c r="C23907">
        <v>17</v>
      </c>
      <c r="D23907">
        <v>83</v>
      </c>
      <c r="E23907">
        <v>40590</v>
      </c>
    </row>
    <row r="23908" spans="1:5">
      <c r="A23908" t="s">
        <v>12</v>
      </c>
      <c r="B23908">
        <v>2019</v>
      </c>
      <c r="C23908">
        <v>17</v>
      </c>
      <c r="D23908">
        <v>17</v>
      </c>
      <c r="E23908">
        <v>3823</v>
      </c>
    </row>
    <row r="23909" spans="1:5">
      <c r="A23909" t="s">
        <v>13</v>
      </c>
      <c r="B23909">
        <v>2019</v>
      </c>
      <c r="C23909">
        <v>17</v>
      </c>
      <c r="D23909">
        <v>46</v>
      </c>
      <c r="E23909">
        <v>17570</v>
      </c>
    </row>
    <row r="23910" spans="1:5">
      <c r="A23910" t="s">
        <v>14</v>
      </c>
      <c r="B23910">
        <v>2019</v>
      </c>
      <c r="C23910">
        <v>17</v>
      </c>
      <c r="D23910">
        <v>8</v>
      </c>
      <c r="E23910">
        <v>3610</v>
      </c>
    </row>
    <row r="23911" spans="1:5">
      <c r="A23911" t="s">
        <v>15</v>
      </c>
      <c r="B23911">
        <v>2019</v>
      </c>
      <c r="C23911">
        <v>17</v>
      </c>
      <c r="D23911">
        <v>111</v>
      </c>
      <c r="E23911">
        <v>47201</v>
      </c>
    </row>
    <row r="23912" spans="1:5">
      <c r="A23912" t="s">
        <v>16</v>
      </c>
      <c r="B23912">
        <v>2019</v>
      </c>
      <c r="C23912">
        <v>17</v>
      </c>
      <c r="D23912">
        <v>72</v>
      </c>
      <c r="E23912">
        <v>40159</v>
      </c>
    </row>
    <row r="23913" spans="1:5">
      <c r="A23913" t="s">
        <v>17</v>
      </c>
      <c r="B23913">
        <v>2019</v>
      </c>
      <c r="C23913">
        <v>17</v>
      </c>
      <c r="D23913">
        <v>17</v>
      </c>
      <c r="E23913">
        <v>5017</v>
      </c>
    </row>
    <row r="23914" spans="1:5">
      <c r="A23914" t="s">
        <v>18</v>
      </c>
      <c r="B23914">
        <v>2019</v>
      </c>
      <c r="C23914">
        <v>17</v>
      </c>
      <c r="D23914">
        <v>10</v>
      </c>
      <c r="E23914">
        <v>2464</v>
      </c>
    </row>
    <row r="23915" spans="1:5">
      <c r="A23915" t="s">
        <v>19</v>
      </c>
      <c r="B23915">
        <v>2019</v>
      </c>
      <c r="C23915">
        <v>17</v>
      </c>
      <c r="D23915">
        <v>6</v>
      </c>
      <c r="E23915">
        <v>14637</v>
      </c>
    </row>
    <row r="23916" spans="1:5">
      <c r="A23916" t="s">
        <v>20</v>
      </c>
      <c r="B23916">
        <v>2019</v>
      </c>
      <c r="C23916">
        <v>17</v>
      </c>
      <c r="D23916">
        <v>0</v>
      </c>
      <c r="E23916">
        <v>0</v>
      </c>
    </row>
    <row r="23917" spans="1:5">
      <c r="A23917" t="s">
        <v>21</v>
      </c>
      <c r="B23917">
        <v>2019</v>
      </c>
      <c r="C23917">
        <v>17</v>
      </c>
      <c r="D23917">
        <v>95</v>
      </c>
      <c r="E23917">
        <v>81768</v>
      </c>
    </row>
    <row r="23918" spans="1:5">
      <c r="A23918" t="s">
        <v>22</v>
      </c>
      <c r="B23918">
        <v>2019</v>
      </c>
      <c r="C23918">
        <v>17</v>
      </c>
      <c r="D23918">
        <v>17</v>
      </c>
      <c r="E23918">
        <v>1713</v>
      </c>
    </row>
    <row r="23919" spans="1:5">
      <c r="A23919" t="s">
        <v>23</v>
      </c>
      <c r="B23919">
        <v>2019</v>
      </c>
      <c r="C23919">
        <v>17</v>
      </c>
      <c r="D23919">
        <v>6</v>
      </c>
      <c r="E23919">
        <v>1263</v>
      </c>
    </row>
    <row r="23920" spans="1:5">
      <c r="A23920" t="s">
        <v>24</v>
      </c>
      <c r="B23920">
        <v>2019</v>
      </c>
      <c r="C23920">
        <v>17</v>
      </c>
      <c r="D23920">
        <v>99</v>
      </c>
      <c r="E23920">
        <v>43180</v>
      </c>
    </row>
    <row r="23921" spans="1:5">
      <c r="A23921" t="s">
        <v>25</v>
      </c>
      <c r="B23921">
        <v>2019</v>
      </c>
      <c r="C23921">
        <v>17</v>
      </c>
      <c r="D23921">
        <v>24</v>
      </c>
      <c r="E23921">
        <v>5076</v>
      </c>
    </row>
    <row r="23922" spans="1:5">
      <c r="A23922" t="s">
        <v>26</v>
      </c>
      <c r="B23922">
        <v>2019</v>
      </c>
      <c r="C23922">
        <v>17</v>
      </c>
      <c r="D23922">
        <v>18</v>
      </c>
      <c r="E23922">
        <v>5422</v>
      </c>
    </row>
    <row r="23923" spans="1:5">
      <c r="A23923" t="s">
        <v>27</v>
      </c>
      <c r="B23923">
        <v>2019</v>
      </c>
      <c r="C23923">
        <v>17</v>
      </c>
      <c r="D23923">
        <v>32</v>
      </c>
      <c r="E23923">
        <v>14903</v>
      </c>
    </row>
    <row r="23924" spans="1:5">
      <c r="A23924" t="s">
        <v>28</v>
      </c>
      <c r="B23924">
        <v>2019</v>
      </c>
      <c r="C23924">
        <v>17</v>
      </c>
      <c r="D23924">
        <v>28</v>
      </c>
      <c r="E23924">
        <v>11478</v>
      </c>
    </row>
    <row r="23925" spans="1:5">
      <c r="A23925" t="s">
        <v>29</v>
      </c>
      <c r="B23925">
        <v>2019</v>
      </c>
      <c r="C23925">
        <v>17</v>
      </c>
      <c r="D23925">
        <v>95</v>
      </c>
      <c r="E23925">
        <v>51101</v>
      </c>
    </row>
    <row r="23926" spans="1:5">
      <c r="A23926" t="s">
        <v>30</v>
      </c>
      <c r="B23926">
        <v>2019</v>
      </c>
      <c r="C23926">
        <v>17</v>
      </c>
      <c r="D23926">
        <v>49</v>
      </c>
      <c r="E23926">
        <v>13871</v>
      </c>
    </row>
    <row r="23927" spans="1:5">
      <c r="A23927" t="s">
        <v>31</v>
      </c>
      <c r="B23927">
        <v>2019</v>
      </c>
      <c r="C23927">
        <v>17</v>
      </c>
      <c r="D23927">
        <v>23</v>
      </c>
      <c r="E23927">
        <v>7383</v>
      </c>
    </row>
    <row r="23928" spans="1:5">
      <c r="A23928" t="s">
        <v>32</v>
      </c>
      <c r="B23928">
        <v>2019</v>
      </c>
      <c r="C23928">
        <v>17</v>
      </c>
      <c r="D23928">
        <v>58</v>
      </c>
      <c r="E23928">
        <v>49902</v>
      </c>
    </row>
    <row r="23929" spans="1:5">
      <c r="A23929" t="s">
        <v>33</v>
      </c>
      <c r="B23929">
        <v>2019</v>
      </c>
      <c r="C23929">
        <v>17</v>
      </c>
      <c r="D23929">
        <v>79</v>
      </c>
      <c r="E23929">
        <v>24380</v>
      </c>
    </row>
    <row r="23930" spans="1:5">
      <c r="A23930" t="s">
        <v>34</v>
      </c>
      <c r="B23930">
        <v>2019</v>
      </c>
      <c r="C23930">
        <v>17</v>
      </c>
      <c r="D23930">
        <v>20</v>
      </c>
      <c r="E23930">
        <v>6883</v>
      </c>
    </row>
    <row r="23931" spans="1:5">
      <c r="A23931" t="s">
        <v>35</v>
      </c>
      <c r="B23931">
        <v>2019</v>
      </c>
      <c r="C23931">
        <v>17</v>
      </c>
      <c r="D23931">
        <v>47</v>
      </c>
      <c r="E23931">
        <v>15663</v>
      </c>
    </row>
    <row r="23932" spans="1:5">
      <c r="A23932" t="s">
        <v>36</v>
      </c>
      <c r="B23932">
        <v>2019</v>
      </c>
      <c r="C23932">
        <v>17</v>
      </c>
      <c r="D23932">
        <v>13</v>
      </c>
      <c r="E23932">
        <v>2576</v>
      </c>
    </row>
    <row r="23933" spans="1:5">
      <c r="A23933" t="s">
        <v>37</v>
      </c>
      <c r="B23933">
        <v>2019</v>
      </c>
      <c r="C23933">
        <v>17</v>
      </c>
      <c r="D23933">
        <v>32</v>
      </c>
      <c r="E23933">
        <v>8208</v>
      </c>
    </row>
    <row r="23934" spans="1:5">
      <c r="A23934" t="s">
        <v>38</v>
      </c>
      <c r="B23934">
        <v>2019</v>
      </c>
      <c r="C23934">
        <v>17</v>
      </c>
      <c r="D23934">
        <v>46</v>
      </c>
      <c r="E23934">
        <v>8771</v>
      </c>
    </row>
    <row r="23935" spans="1:5">
      <c r="A23935" t="s">
        <v>39</v>
      </c>
      <c r="B23935">
        <v>2019</v>
      </c>
      <c r="C23935">
        <v>17</v>
      </c>
      <c r="D23935">
        <v>28</v>
      </c>
      <c r="E23935">
        <v>9929</v>
      </c>
    </row>
    <row r="23936" spans="1:5">
      <c r="A23936" t="s">
        <v>40</v>
      </c>
      <c r="B23936">
        <v>2019</v>
      </c>
      <c r="C23936">
        <v>17</v>
      </c>
      <c r="D23936">
        <v>15</v>
      </c>
      <c r="E23936">
        <v>2449</v>
      </c>
    </row>
    <row r="23937" spans="1:5">
      <c r="A23937" t="s">
        <v>41</v>
      </c>
      <c r="B23937">
        <v>2019</v>
      </c>
      <c r="C23937">
        <v>17</v>
      </c>
      <c r="D23937">
        <v>43</v>
      </c>
      <c r="E23937">
        <v>31068</v>
      </c>
    </row>
    <row r="23938" spans="1:5">
      <c r="A23938" t="s">
        <v>42</v>
      </c>
      <c r="B23938">
        <v>2019</v>
      </c>
      <c r="C23938">
        <v>17</v>
      </c>
      <c r="D23938">
        <v>46</v>
      </c>
      <c r="E23938">
        <v>19388</v>
      </c>
    </row>
    <row r="23939" spans="1:5">
      <c r="A23939" t="s">
        <v>43</v>
      </c>
      <c r="B23939">
        <v>2019</v>
      </c>
      <c r="C23939">
        <v>17</v>
      </c>
      <c r="D23939">
        <v>136</v>
      </c>
      <c r="E23939">
        <v>59726</v>
      </c>
    </row>
    <row r="23940" spans="1:5">
      <c r="A23940" t="s">
        <v>44</v>
      </c>
      <c r="B23940">
        <v>2019</v>
      </c>
      <c r="C23940">
        <v>17</v>
      </c>
      <c r="D23940">
        <v>153</v>
      </c>
      <c r="E23940">
        <v>104605</v>
      </c>
    </row>
    <row r="23941" spans="1:5">
      <c r="A23941" t="s">
        <v>45</v>
      </c>
      <c r="B23941">
        <v>2019</v>
      </c>
      <c r="C23941">
        <v>17</v>
      </c>
      <c r="D23941">
        <v>11</v>
      </c>
      <c r="E23941">
        <v>3510</v>
      </c>
    </row>
    <row r="23942" spans="1:5">
      <c r="A23942" t="s">
        <v>46</v>
      </c>
      <c r="B23942">
        <v>2019</v>
      </c>
      <c r="C23942">
        <v>17</v>
      </c>
      <c r="D23942">
        <v>38</v>
      </c>
      <c r="E23942">
        <v>13133</v>
      </c>
    </row>
    <row r="23943" spans="1:5">
      <c r="A23943" t="s">
        <v>47</v>
      </c>
      <c r="B23943">
        <v>2019</v>
      </c>
      <c r="C23943">
        <v>17</v>
      </c>
      <c r="D23943">
        <v>23</v>
      </c>
      <c r="E23943">
        <v>7925</v>
      </c>
    </row>
    <row r="23944" spans="1:5">
      <c r="A23944" t="s">
        <v>48</v>
      </c>
      <c r="B23944">
        <v>2019</v>
      </c>
      <c r="C23944">
        <v>17</v>
      </c>
      <c r="D23944">
        <v>73</v>
      </c>
      <c r="E23944">
        <v>32697</v>
      </c>
    </row>
    <row r="23945" spans="1:5">
      <c r="A23945" t="s">
        <v>49</v>
      </c>
      <c r="B23945">
        <v>2019</v>
      </c>
      <c r="C23945">
        <v>17</v>
      </c>
      <c r="D23945">
        <v>137</v>
      </c>
      <c r="E23945">
        <v>53409</v>
      </c>
    </row>
    <row r="23946" spans="1:5">
      <c r="A23946" t="s">
        <v>50</v>
      </c>
      <c r="B23946">
        <v>2019</v>
      </c>
      <c r="C23946">
        <v>17</v>
      </c>
      <c r="D23946">
        <v>23</v>
      </c>
      <c r="E23946">
        <v>5321</v>
      </c>
    </row>
    <row r="23947" spans="1:5">
      <c r="A23947" t="s">
        <v>51</v>
      </c>
      <c r="B23947">
        <v>2019</v>
      </c>
      <c r="C23947">
        <v>17</v>
      </c>
      <c r="D23947">
        <v>25</v>
      </c>
      <c r="E23947">
        <v>14843</v>
      </c>
    </row>
    <row r="23948" spans="1:5">
      <c r="A23948" t="s">
        <v>52</v>
      </c>
      <c r="B23948">
        <v>2019</v>
      </c>
      <c r="C23948">
        <v>17</v>
      </c>
      <c r="D23948">
        <v>30</v>
      </c>
      <c r="E23948">
        <v>14910</v>
      </c>
    </row>
    <row r="23949" spans="1:5">
      <c r="A23949" t="s">
        <v>53</v>
      </c>
      <c r="B23949">
        <v>2019</v>
      </c>
      <c r="C23949">
        <v>17</v>
      </c>
      <c r="D23949">
        <v>53</v>
      </c>
      <c r="E23949">
        <v>7395</v>
      </c>
    </row>
    <row r="23950" spans="1:5">
      <c r="A23950" t="s">
        <v>54</v>
      </c>
      <c r="B23950">
        <v>2019</v>
      </c>
      <c r="C23950">
        <v>17</v>
      </c>
      <c r="D23950">
        <v>98</v>
      </c>
      <c r="E23950">
        <v>24247</v>
      </c>
    </row>
    <row r="23951" spans="1:5">
      <c r="A23951" t="s">
        <v>55</v>
      </c>
      <c r="B23951">
        <v>2019</v>
      </c>
      <c r="C23951">
        <v>17</v>
      </c>
      <c r="D23951">
        <v>54</v>
      </c>
      <c r="E23951">
        <v>20172</v>
      </c>
    </row>
    <row r="23952" spans="1:5">
      <c r="A23952" t="s">
        <v>56</v>
      </c>
      <c r="B23952">
        <v>2019</v>
      </c>
      <c r="C23952">
        <v>17</v>
      </c>
      <c r="D23952">
        <v>14</v>
      </c>
      <c r="E23952">
        <v>5760</v>
      </c>
    </row>
    <row r="23953" spans="1:5">
      <c r="A23953" t="s">
        <v>57</v>
      </c>
      <c r="B23953">
        <v>2019</v>
      </c>
      <c r="C23953">
        <v>17</v>
      </c>
      <c r="D23953">
        <v>144</v>
      </c>
      <c r="E23953">
        <v>95453</v>
      </c>
    </row>
    <row r="23954" spans="1:5">
      <c r="A23954" t="s">
        <v>58</v>
      </c>
      <c r="B23954">
        <v>2019</v>
      </c>
      <c r="C23954">
        <v>17</v>
      </c>
      <c r="D23954">
        <v>29</v>
      </c>
      <c r="E23954">
        <v>5838</v>
      </c>
    </row>
    <row r="23955" spans="1:5">
      <c r="A23955" t="s">
        <v>59</v>
      </c>
      <c r="B23955">
        <v>2019</v>
      </c>
      <c r="C23955">
        <v>17</v>
      </c>
      <c r="D23955">
        <v>38</v>
      </c>
      <c r="E23955">
        <v>11232</v>
      </c>
    </row>
    <row r="23956" spans="1:5">
      <c r="A23956" t="s">
        <v>60</v>
      </c>
      <c r="B23956">
        <v>2019</v>
      </c>
      <c r="C23956">
        <v>17</v>
      </c>
      <c r="D23956">
        <v>40</v>
      </c>
      <c r="E23956">
        <v>18841</v>
      </c>
    </row>
    <row r="23957" spans="1:5">
      <c r="A23957" t="s">
        <v>61</v>
      </c>
      <c r="B23957">
        <v>2019</v>
      </c>
      <c r="C23957">
        <v>17</v>
      </c>
      <c r="D23957">
        <v>13</v>
      </c>
      <c r="E23957">
        <v>3004</v>
      </c>
    </row>
    <row r="23958" spans="1:5">
      <c r="A23958" t="s">
        <v>65</v>
      </c>
      <c r="B23958">
        <v>2019</v>
      </c>
      <c r="C23958">
        <v>17</v>
      </c>
      <c r="D23958">
        <v>0</v>
      </c>
      <c r="E23958">
        <v>0</v>
      </c>
    </row>
    <row r="23959" spans="1:5">
      <c r="A23959" t="s">
        <v>64</v>
      </c>
      <c r="B23959">
        <v>2019</v>
      </c>
      <c r="C23959">
        <v>17</v>
      </c>
      <c r="D23959">
        <v>5</v>
      </c>
      <c r="E23959">
        <v>2023</v>
      </c>
    </row>
    <row r="23960" spans="1:5">
      <c r="A23960" t="s">
        <v>63</v>
      </c>
      <c r="B23960">
        <v>2019</v>
      </c>
      <c r="C23960">
        <v>17</v>
      </c>
      <c r="D23960">
        <v>2</v>
      </c>
      <c r="E23960">
        <v>683</v>
      </c>
    </row>
    <row r="23961" spans="1:5">
      <c r="A23961" t="s">
        <v>62</v>
      </c>
      <c r="B23961">
        <v>2019</v>
      </c>
      <c r="C23961">
        <v>17</v>
      </c>
      <c r="D23961">
        <v>35</v>
      </c>
      <c r="E23961">
        <v>86301</v>
      </c>
    </row>
    <row r="23962" spans="1:5">
      <c r="A23962" t="s">
        <v>6</v>
      </c>
      <c r="B23962">
        <v>2019</v>
      </c>
      <c r="C23962">
        <v>18</v>
      </c>
      <c r="D23962">
        <v>82</v>
      </c>
      <c r="E23962">
        <v>40893</v>
      </c>
    </row>
    <row r="23963" spans="1:5">
      <c r="A23963" t="s">
        <v>12</v>
      </c>
      <c r="B23963">
        <v>2019</v>
      </c>
      <c r="C23963">
        <v>18</v>
      </c>
      <c r="D23963">
        <v>17</v>
      </c>
      <c r="E23963">
        <v>4196</v>
      </c>
    </row>
    <row r="23964" spans="1:5">
      <c r="A23964" t="s">
        <v>13</v>
      </c>
      <c r="B23964">
        <v>2019</v>
      </c>
      <c r="C23964">
        <v>18</v>
      </c>
      <c r="D23964">
        <v>46</v>
      </c>
      <c r="E23964">
        <v>15285</v>
      </c>
    </row>
    <row r="23965" spans="1:5">
      <c r="A23965" t="s">
        <v>14</v>
      </c>
      <c r="B23965">
        <v>2019</v>
      </c>
      <c r="C23965">
        <v>18</v>
      </c>
      <c r="D23965">
        <v>10</v>
      </c>
      <c r="E23965">
        <v>3808</v>
      </c>
    </row>
    <row r="23966" spans="1:5">
      <c r="A23966" t="s">
        <v>15</v>
      </c>
      <c r="B23966">
        <v>2019</v>
      </c>
      <c r="C23966">
        <v>18</v>
      </c>
      <c r="D23966">
        <v>91</v>
      </c>
      <c r="E23966">
        <v>42368</v>
      </c>
    </row>
    <row r="23967" spans="1:5">
      <c r="A23967" t="s">
        <v>16</v>
      </c>
      <c r="B23967">
        <v>2019</v>
      </c>
      <c r="C23967">
        <v>18</v>
      </c>
      <c r="D23967">
        <v>72</v>
      </c>
      <c r="E23967">
        <v>40365</v>
      </c>
    </row>
    <row r="23968" spans="1:5">
      <c r="A23968" t="s">
        <v>17</v>
      </c>
      <c r="B23968">
        <v>2019</v>
      </c>
      <c r="C23968">
        <v>18</v>
      </c>
      <c r="D23968">
        <v>15</v>
      </c>
      <c r="E23968">
        <v>4915</v>
      </c>
    </row>
    <row r="23969" spans="1:5">
      <c r="A23969" t="s">
        <v>18</v>
      </c>
      <c r="B23969">
        <v>2019</v>
      </c>
      <c r="C23969">
        <v>18</v>
      </c>
      <c r="D23969">
        <v>10</v>
      </c>
      <c r="E23969">
        <v>2680</v>
      </c>
    </row>
    <row r="23970" spans="1:5">
      <c r="A23970" t="s">
        <v>19</v>
      </c>
      <c r="B23970">
        <v>2019</v>
      </c>
      <c r="C23970">
        <v>18</v>
      </c>
      <c r="D23970">
        <v>5</v>
      </c>
      <c r="E23970">
        <v>13847</v>
      </c>
    </row>
    <row r="23971" spans="1:5">
      <c r="A23971" t="s">
        <v>20</v>
      </c>
      <c r="B23971">
        <v>2019</v>
      </c>
      <c r="C23971">
        <v>18</v>
      </c>
      <c r="D23971">
        <v>0</v>
      </c>
      <c r="E23971">
        <v>0</v>
      </c>
    </row>
    <row r="23972" spans="1:5">
      <c r="A23972" t="s">
        <v>21</v>
      </c>
      <c r="B23972">
        <v>2019</v>
      </c>
      <c r="C23972">
        <v>18</v>
      </c>
      <c r="D23972">
        <v>97</v>
      </c>
      <c r="E23972">
        <v>83467</v>
      </c>
    </row>
    <row r="23973" spans="1:5">
      <c r="A23973" t="s">
        <v>22</v>
      </c>
      <c r="B23973">
        <v>2019</v>
      </c>
      <c r="C23973">
        <v>18</v>
      </c>
      <c r="D23973">
        <v>17</v>
      </c>
      <c r="E23973">
        <v>1809</v>
      </c>
    </row>
    <row r="23974" spans="1:5">
      <c r="A23974" t="s">
        <v>23</v>
      </c>
      <c r="B23974">
        <v>2019</v>
      </c>
      <c r="C23974">
        <v>18</v>
      </c>
      <c r="D23974">
        <v>5</v>
      </c>
      <c r="E23974">
        <v>1266</v>
      </c>
    </row>
    <row r="23975" spans="1:5">
      <c r="A23975" t="s">
        <v>24</v>
      </c>
      <c r="B23975">
        <v>2019</v>
      </c>
      <c r="C23975">
        <v>18</v>
      </c>
      <c r="D23975">
        <v>92</v>
      </c>
      <c r="E23975">
        <v>39394</v>
      </c>
    </row>
    <row r="23976" spans="1:5">
      <c r="A23976" t="s">
        <v>25</v>
      </c>
      <c r="B23976">
        <v>2019</v>
      </c>
      <c r="C23976">
        <v>18</v>
      </c>
      <c r="D23976">
        <v>24</v>
      </c>
      <c r="E23976">
        <v>4880</v>
      </c>
    </row>
    <row r="23977" spans="1:5">
      <c r="A23977" t="s">
        <v>26</v>
      </c>
      <c r="B23977">
        <v>2019</v>
      </c>
      <c r="C23977">
        <v>18</v>
      </c>
      <c r="D23977">
        <v>17</v>
      </c>
      <c r="E23977">
        <v>5236</v>
      </c>
    </row>
    <row r="23978" spans="1:5">
      <c r="A23978" t="s">
        <v>27</v>
      </c>
      <c r="B23978">
        <v>2019</v>
      </c>
      <c r="C23978">
        <v>18</v>
      </c>
      <c r="D23978">
        <v>32</v>
      </c>
      <c r="E23978">
        <v>14251</v>
      </c>
    </row>
    <row r="23979" spans="1:5">
      <c r="A23979" t="s">
        <v>28</v>
      </c>
      <c r="B23979">
        <v>2019</v>
      </c>
      <c r="C23979">
        <v>18</v>
      </c>
      <c r="D23979">
        <v>25</v>
      </c>
      <c r="E23979">
        <v>11298</v>
      </c>
    </row>
    <row r="23980" spans="1:5">
      <c r="A23980" t="s">
        <v>29</v>
      </c>
      <c r="B23980">
        <v>2019</v>
      </c>
      <c r="C23980">
        <v>18</v>
      </c>
      <c r="D23980">
        <v>96</v>
      </c>
      <c r="E23980">
        <v>52165</v>
      </c>
    </row>
    <row r="23981" spans="1:5">
      <c r="A23981" t="s">
        <v>30</v>
      </c>
      <c r="B23981">
        <v>2019</v>
      </c>
      <c r="C23981">
        <v>18</v>
      </c>
      <c r="D23981">
        <v>49</v>
      </c>
      <c r="E23981">
        <v>13595</v>
      </c>
    </row>
    <row r="23982" spans="1:5">
      <c r="A23982" t="s">
        <v>31</v>
      </c>
      <c r="B23982">
        <v>2019</v>
      </c>
      <c r="C23982">
        <v>18</v>
      </c>
      <c r="D23982">
        <v>26</v>
      </c>
      <c r="E23982">
        <v>8336</v>
      </c>
    </row>
    <row r="23983" spans="1:5">
      <c r="A23983" t="s">
        <v>32</v>
      </c>
      <c r="B23983">
        <v>2019</v>
      </c>
      <c r="C23983">
        <v>18</v>
      </c>
      <c r="D23983">
        <v>55</v>
      </c>
      <c r="E23983">
        <v>49362</v>
      </c>
    </row>
    <row r="23984" spans="1:5">
      <c r="A23984" t="s">
        <v>33</v>
      </c>
      <c r="B23984">
        <v>2019</v>
      </c>
      <c r="C23984">
        <v>18</v>
      </c>
      <c r="D23984">
        <v>80</v>
      </c>
      <c r="E23984">
        <v>24071</v>
      </c>
    </row>
    <row r="23985" spans="1:5">
      <c r="A23985" t="s">
        <v>34</v>
      </c>
      <c r="B23985">
        <v>2019</v>
      </c>
      <c r="C23985">
        <v>18</v>
      </c>
      <c r="D23985">
        <v>20</v>
      </c>
      <c r="E23985">
        <v>6490</v>
      </c>
    </row>
    <row r="23986" spans="1:5">
      <c r="A23986" t="s">
        <v>35</v>
      </c>
      <c r="B23986">
        <v>2019</v>
      </c>
      <c r="C23986">
        <v>18</v>
      </c>
      <c r="D23986">
        <v>45</v>
      </c>
      <c r="E23986">
        <v>15358</v>
      </c>
    </row>
    <row r="23987" spans="1:5">
      <c r="A23987" t="s">
        <v>36</v>
      </c>
      <c r="B23987">
        <v>2019</v>
      </c>
      <c r="C23987">
        <v>18</v>
      </c>
      <c r="D23987">
        <v>13</v>
      </c>
      <c r="E23987">
        <v>2657</v>
      </c>
    </row>
    <row r="23988" spans="1:5">
      <c r="A23988" t="s">
        <v>37</v>
      </c>
      <c r="B23988">
        <v>2019</v>
      </c>
      <c r="C23988">
        <v>18</v>
      </c>
      <c r="D23988">
        <v>33</v>
      </c>
      <c r="E23988">
        <v>7999</v>
      </c>
    </row>
    <row r="23989" spans="1:5">
      <c r="A23989" t="s">
        <v>38</v>
      </c>
      <c r="B23989">
        <v>2019</v>
      </c>
      <c r="C23989">
        <v>18</v>
      </c>
      <c r="D23989">
        <v>43</v>
      </c>
      <c r="E23989">
        <v>7925</v>
      </c>
    </row>
    <row r="23990" spans="1:5">
      <c r="A23990" t="s">
        <v>39</v>
      </c>
      <c r="B23990">
        <v>2019</v>
      </c>
      <c r="C23990">
        <v>18</v>
      </c>
      <c r="D23990">
        <v>29</v>
      </c>
      <c r="E23990">
        <v>10176</v>
      </c>
    </row>
    <row r="23991" spans="1:5">
      <c r="A23991" t="s">
        <v>40</v>
      </c>
      <c r="B23991">
        <v>2019</v>
      </c>
      <c r="C23991">
        <v>18</v>
      </c>
      <c r="D23991">
        <v>15</v>
      </c>
      <c r="E23991">
        <v>2712</v>
      </c>
    </row>
    <row r="23992" spans="1:5">
      <c r="A23992" t="s">
        <v>41</v>
      </c>
      <c r="B23992">
        <v>2019</v>
      </c>
      <c r="C23992">
        <v>18</v>
      </c>
      <c r="D23992">
        <v>43</v>
      </c>
      <c r="E23992">
        <v>32157</v>
      </c>
    </row>
    <row r="23993" spans="1:5">
      <c r="A23993" t="s">
        <v>42</v>
      </c>
      <c r="B23993">
        <v>2019</v>
      </c>
      <c r="C23993">
        <v>18</v>
      </c>
      <c r="D23993">
        <v>43</v>
      </c>
      <c r="E23993">
        <v>18434</v>
      </c>
    </row>
    <row r="23994" spans="1:5">
      <c r="A23994" t="s">
        <v>43</v>
      </c>
      <c r="B23994">
        <v>2019</v>
      </c>
      <c r="C23994">
        <v>18</v>
      </c>
      <c r="D23994">
        <v>133</v>
      </c>
      <c r="E23994">
        <v>56881</v>
      </c>
    </row>
    <row r="23995" spans="1:5">
      <c r="A23995" t="s">
        <v>44</v>
      </c>
      <c r="B23995">
        <v>2019</v>
      </c>
      <c r="C23995">
        <v>18</v>
      </c>
      <c r="D23995">
        <v>154</v>
      </c>
      <c r="E23995">
        <v>107489</v>
      </c>
    </row>
    <row r="23996" spans="1:5">
      <c r="A23996" t="s">
        <v>45</v>
      </c>
      <c r="B23996">
        <v>2019</v>
      </c>
      <c r="C23996">
        <v>18</v>
      </c>
      <c r="D23996">
        <v>14</v>
      </c>
      <c r="E23996">
        <v>3978</v>
      </c>
    </row>
    <row r="23997" spans="1:5">
      <c r="A23997" t="s">
        <v>46</v>
      </c>
      <c r="B23997">
        <v>2019</v>
      </c>
      <c r="C23997">
        <v>18</v>
      </c>
      <c r="D23997">
        <v>40</v>
      </c>
      <c r="E23997">
        <v>13532</v>
      </c>
    </row>
    <row r="23998" spans="1:5">
      <c r="A23998" t="s">
        <v>47</v>
      </c>
      <c r="B23998">
        <v>2019</v>
      </c>
      <c r="C23998">
        <v>18</v>
      </c>
      <c r="D23998">
        <v>21</v>
      </c>
      <c r="E23998">
        <v>7169</v>
      </c>
    </row>
    <row r="23999" spans="1:5">
      <c r="A23999" t="s">
        <v>48</v>
      </c>
      <c r="B23999">
        <v>2019</v>
      </c>
      <c r="C23999">
        <v>18</v>
      </c>
      <c r="D23999">
        <v>73</v>
      </c>
      <c r="E23999">
        <v>34899</v>
      </c>
    </row>
    <row r="24000" spans="1:5">
      <c r="A24000" t="s">
        <v>49</v>
      </c>
      <c r="B24000">
        <v>2019</v>
      </c>
      <c r="C24000">
        <v>18</v>
      </c>
      <c r="D24000">
        <v>134</v>
      </c>
      <c r="E24000">
        <v>53189</v>
      </c>
    </row>
    <row r="24001" spans="1:5">
      <c r="A24001" t="s">
        <v>50</v>
      </c>
      <c r="B24001">
        <v>2019</v>
      </c>
      <c r="C24001">
        <v>18</v>
      </c>
      <c r="D24001">
        <v>23</v>
      </c>
      <c r="E24001">
        <v>5552</v>
      </c>
    </row>
    <row r="24002" spans="1:5">
      <c r="A24002" t="s">
        <v>51</v>
      </c>
      <c r="B24002">
        <v>2019</v>
      </c>
      <c r="C24002">
        <v>18</v>
      </c>
      <c r="D24002">
        <v>25</v>
      </c>
      <c r="E24002">
        <v>15036</v>
      </c>
    </row>
    <row r="24003" spans="1:5">
      <c r="A24003" t="s">
        <v>52</v>
      </c>
      <c r="B24003">
        <v>2019</v>
      </c>
      <c r="C24003">
        <v>18</v>
      </c>
      <c r="D24003">
        <v>29</v>
      </c>
      <c r="E24003">
        <v>14740</v>
      </c>
    </row>
    <row r="24004" spans="1:5">
      <c r="A24004" t="s">
        <v>53</v>
      </c>
      <c r="B24004">
        <v>2019</v>
      </c>
      <c r="C24004">
        <v>18</v>
      </c>
      <c r="D24004">
        <v>54</v>
      </c>
      <c r="E24004">
        <v>7006</v>
      </c>
    </row>
    <row r="24005" spans="1:5">
      <c r="A24005" t="s">
        <v>54</v>
      </c>
      <c r="B24005">
        <v>2019</v>
      </c>
      <c r="C24005">
        <v>18</v>
      </c>
      <c r="D24005">
        <v>114</v>
      </c>
      <c r="E24005">
        <v>28211</v>
      </c>
    </row>
    <row r="24006" spans="1:5">
      <c r="A24006" t="s">
        <v>55</v>
      </c>
      <c r="B24006">
        <v>2019</v>
      </c>
      <c r="C24006">
        <v>18</v>
      </c>
      <c r="D24006">
        <v>53</v>
      </c>
      <c r="E24006">
        <v>19330</v>
      </c>
    </row>
    <row r="24007" spans="1:5">
      <c r="A24007" t="s">
        <v>56</v>
      </c>
      <c r="B24007">
        <v>2019</v>
      </c>
      <c r="C24007">
        <v>18</v>
      </c>
      <c r="D24007">
        <v>14</v>
      </c>
      <c r="E24007">
        <v>5695</v>
      </c>
    </row>
    <row r="24008" spans="1:5">
      <c r="A24008" t="s">
        <v>57</v>
      </c>
      <c r="B24008">
        <v>2019</v>
      </c>
      <c r="C24008">
        <v>18</v>
      </c>
      <c r="D24008">
        <v>140</v>
      </c>
      <c r="E24008">
        <v>96238</v>
      </c>
    </row>
    <row r="24009" spans="1:5">
      <c r="A24009" t="s">
        <v>58</v>
      </c>
      <c r="B24009">
        <v>2019</v>
      </c>
      <c r="C24009">
        <v>18</v>
      </c>
      <c r="D24009">
        <v>17</v>
      </c>
      <c r="E24009">
        <v>5225</v>
      </c>
    </row>
    <row r="24010" spans="1:5">
      <c r="A24010" t="s">
        <v>59</v>
      </c>
      <c r="B24010">
        <v>2019</v>
      </c>
      <c r="C24010">
        <v>18</v>
      </c>
      <c r="D24010">
        <v>40</v>
      </c>
      <c r="E24010">
        <v>12510</v>
      </c>
    </row>
    <row r="24011" spans="1:5">
      <c r="A24011" t="s">
        <v>60</v>
      </c>
      <c r="B24011">
        <v>2019</v>
      </c>
      <c r="C24011">
        <v>18</v>
      </c>
      <c r="D24011">
        <v>42</v>
      </c>
      <c r="E24011">
        <v>21771</v>
      </c>
    </row>
    <row r="24012" spans="1:5">
      <c r="A24012" t="s">
        <v>61</v>
      </c>
      <c r="B24012">
        <v>2019</v>
      </c>
      <c r="C24012">
        <v>18</v>
      </c>
      <c r="D24012">
        <v>14</v>
      </c>
      <c r="E24012">
        <v>3250</v>
      </c>
    </row>
    <row r="24013" spans="1:5">
      <c r="A24013" t="s">
        <v>65</v>
      </c>
      <c r="B24013">
        <v>2019</v>
      </c>
      <c r="C24013">
        <v>18</v>
      </c>
      <c r="D24013">
        <v>0</v>
      </c>
      <c r="E24013">
        <v>0</v>
      </c>
    </row>
    <row r="24014" spans="1:5">
      <c r="A24014" t="s">
        <v>64</v>
      </c>
      <c r="B24014">
        <v>2019</v>
      </c>
      <c r="C24014">
        <v>18</v>
      </c>
      <c r="D24014">
        <v>4</v>
      </c>
      <c r="E24014">
        <v>1994</v>
      </c>
    </row>
    <row r="24015" spans="1:5">
      <c r="A24015" t="s">
        <v>63</v>
      </c>
      <c r="B24015">
        <v>2019</v>
      </c>
      <c r="C24015">
        <v>18</v>
      </c>
      <c r="D24015">
        <v>3</v>
      </c>
      <c r="E24015">
        <v>926</v>
      </c>
    </row>
    <row r="24016" spans="1:5">
      <c r="A24016" t="s">
        <v>62</v>
      </c>
      <c r="B24016">
        <v>2019</v>
      </c>
      <c r="C24016">
        <v>18</v>
      </c>
      <c r="D24016">
        <v>38</v>
      </c>
      <c r="E24016">
        <v>89891</v>
      </c>
    </row>
    <row r="24017" spans="1:5">
      <c r="A24017" t="s">
        <v>6</v>
      </c>
      <c r="B24017">
        <v>2019</v>
      </c>
      <c r="C24017">
        <v>19</v>
      </c>
      <c r="D24017">
        <v>82</v>
      </c>
      <c r="E24017">
        <v>41646</v>
      </c>
    </row>
    <row r="24018" spans="1:5">
      <c r="A24018" t="s">
        <v>12</v>
      </c>
      <c r="B24018">
        <v>2019</v>
      </c>
      <c r="C24018">
        <v>19</v>
      </c>
      <c r="D24018">
        <v>17</v>
      </c>
      <c r="E24018">
        <v>3807</v>
      </c>
    </row>
    <row r="24019" spans="1:5">
      <c r="A24019" t="s">
        <v>13</v>
      </c>
      <c r="B24019">
        <v>2019</v>
      </c>
      <c r="C24019">
        <v>19</v>
      </c>
      <c r="D24019">
        <v>45</v>
      </c>
      <c r="E24019">
        <v>16453</v>
      </c>
    </row>
    <row r="24020" spans="1:5">
      <c r="A24020" t="s">
        <v>14</v>
      </c>
      <c r="B24020">
        <v>2019</v>
      </c>
      <c r="C24020">
        <v>19</v>
      </c>
      <c r="D24020">
        <v>9</v>
      </c>
      <c r="E24020">
        <v>3390</v>
      </c>
    </row>
    <row r="24021" spans="1:5">
      <c r="A24021" t="s">
        <v>15</v>
      </c>
      <c r="B24021">
        <v>2019</v>
      </c>
      <c r="C24021">
        <v>19</v>
      </c>
      <c r="D24021">
        <v>87</v>
      </c>
      <c r="E24021">
        <v>41555</v>
      </c>
    </row>
    <row r="24022" spans="1:5">
      <c r="A24022" t="s">
        <v>16</v>
      </c>
      <c r="B24022">
        <v>2019</v>
      </c>
      <c r="C24022">
        <v>19</v>
      </c>
      <c r="D24022">
        <v>72</v>
      </c>
      <c r="E24022">
        <v>39951</v>
      </c>
    </row>
    <row r="24023" spans="1:5">
      <c r="A24023" t="s">
        <v>17</v>
      </c>
      <c r="B24023">
        <v>2019</v>
      </c>
      <c r="C24023">
        <v>19</v>
      </c>
      <c r="D24023">
        <v>13</v>
      </c>
      <c r="E24023">
        <v>3226</v>
      </c>
    </row>
    <row r="24024" spans="1:5">
      <c r="A24024" t="s">
        <v>18</v>
      </c>
      <c r="B24024">
        <v>2019</v>
      </c>
      <c r="C24024">
        <v>19</v>
      </c>
      <c r="D24024">
        <v>10</v>
      </c>
      <c r="E24024">
        <v>2592</v>
      </c>
    </row>
    <row r="24025" spans="1:5">
      <c r="A24025" t="s">
        <v>19</v>
      </c>
      <c r="B24025">
        <v>2019</v>
      </c>
      <c r="C24025">
        <v>19</v>
      </c>
      <c r="D24025">
        <v>6</v>
      </c>
      <c r="E24025">
        <v>14364</v>
      </c>
    </row>
    <row r="24026" spans="1:5">
      <c r="A24026" t="s">
        <v>20</v>
      </c>
      <c r="B24026">
        <v>2019</v>
      </c>
      <c r="C24026">
        <v>19</v>
      </c>
      <c r="D24026">
        <v>0</v>
      </c>
      <c r="E24026">
        <v>0</v>
      </c>
    </row>
    <row r="24027" spans="1:5">
      <c r="A24027" t="s">
        <v>21</v>
      </c>
      <c r="B24027">
        <v>2019</v>
      </c>
      <c r="C24027">
        <v>19</v>
      </c>
      <c r="D24027">
        <v>93</v>
      </c>
      <c r="E24027">
        <v>79136</v>
      </c>
    </row>
    <row r="24028" spans="1:5">
      <c r="A24028" t="s">
        <v>22</v>
      </c>
      <c r="B24028">
        <v>2019</v>
      </c>
      <c r="C24028">
        <v>19</v>
      </c>
      <c r="D24028">
        <v>14</v>
      </c>
      <c r="E24028">
        <v>1321</v>
      </c>
    </row>
    <row r="24029" spans="1:5">
      <c r="A24029" t="s">
        <v>23</v>
      </c>
      <c r="B24029">
        <v>2019</v>
      </c>
      <c r="C24029">
        <v>19</v>
      </c>
      <c r="D24029">
        <v>6</v>
      </c>
      <c r="E24029">
        <v>1421</v>
      </c>
    </row>
    <row r="24030" spans="1:5">
      <c r="A24030" t="s">
        <v>24</v>
      </c>
      <c r="B24030">
        <v>2019</v>
      </c>
      <c r="C24030">
        <v>19</v>
      </c>
      <c r="D24030">
        <v>94</v>
      </c>
      <c r="E24030">
        <v>45999</v>
      </c>
    </row>
    <row r="24031" spans="1:5">
      <c r="A24031" t="s">
        <v>25</v>
      </c>
      <c r="B24031">
        <v>2019</v>
      </c>
      <c r="C24031">
        <v>19</v>
      </c>
      <c r="D24031">
        <v>23</v>
      </c>
      <c r="E24031">
        <v>4052</v>
      </c>
    </row>
    <row r="24032" spans="1:5">
      <c r="A24032" t="s">
        <v>26</v>
      </c>
      <c r="B24032">
        <v>2019</v>
      </c>
      <c r="C24032">
        <v>19</v>
      </c>
      <c r="D24032">
        <v>16</v>
      </c>
      <c r="E24032">
        <v>4377</v>
      </c>
    </row>
    <row r="24033" spans="1:5">
      <c r="A24033" t="s">
        <v>27</v>
      </c>
      <c r="B24033">
        <v>2019</v>
      </c>
      <c r="C24033">
        <v>19</v>
      </c>
      <c r="D24033">
        <v>32</v>
      </c>
      <c r="E24033">
        <v>14179</v>
      </c>
    </row>
    <row r="24034" spans="1:5">
      <c r="A24034" t="s">
        <v>28</v>
      </c>
      <c r="B24034">
        <v>2019</v>
      </c>
      <c r="C24034">
        <v>19</v>
      </c>
      <c r="D24034">
        <v>24</v>
      </c>
      <c r="E24034">
        <v>10367</v>
      </c>
    </row>
    <row r="24035" spans="1:5">
      <c r="A24035" t="s">
        <v>29</v>
      </c>
      <c r="B24035">
        <v>2019</v>
      </c>
      <c r="C24035">
        <v>19</v>
      </c>
      <c r="D24035">
        <v>94</v>
      </c>
      <c r="E24035">
        <v>49583</v>
      </c>
    </row>
    <row r="24036" spans="1:5">
      <c r="A24036" t="s">
        <v>30</v>
      </c>
      <c r="B24036">
        <v>2019</v>
      </c>
      <c r="C24036">
        <v>19</v>
      </c>
      <c r="D24036">
        <v>49</v>
      </c>
      <c r="E24036">
        <v>14163</v>
      </c>
    </row>
    <row r="24037" spans="1:5">
      <c r="A24037" t="s">
        <v>31</v>
      </c>
      <c r="B24037">
        <v>2019</v>
      </c>
      <c r="C24037">
        <v>19</v>
      </c>
      <c r="D24037">
        <v>24</v>
      </c>
      <c r="E24037">
        <v>8187</v>
      </c>
    </row>
    <row r="24038" spans="1:5">
      <c r="A24038" t="s">
        <v>32</v>
      </c>
      <c r="B24038">
        <v>2019</v>
      </c>
      <c r="C24038">
        <v>19</v>
      </c>
      <c r="D24038">
        <v>55</v>
      </c>
      <c r="E24038">
        <v>49135</v>
      </c>
    </row>
    <row r="24039" spans="1:5">
      <c r="A24039" t="s">
        <v>33</v>
      </c>
      <c r="B24039">
        <v>2019</v>
      </c>
      <c r="C24039">
        <v>19</v>
      </c>
      <c r="D24039">
        <v>78</v>
      </c>
      <c r="E24039">
        <v>23785</v>
      </c>
    </row>
    <row r="24040" spans="1:5">
      <c r="A24040" t="s">
        <v>34</v>
      </c>
      <c r="B24040">
        <v>2019</v>
      </c>
      <c r="C24040">
        <v>19</v>
      </c>
      <c r="D24040">
        <v>20</v>
      </c>
      <c r="E24040">
        <v>6394</v>
      </c>
    </row>
    <row r="24041" spans="1:5">
      <c r="A24041" t="s">
        <v>35</v>
      </c>
      <c r="B24041">
        <v>2019</v>
      </c>
      <c r="C24041">
        <v>19</v>
      </c>
      <c r="D24041">
        <v>46</v>
      </c>
      <c r="E24041">
        <v>16142</v>
      </c>
    </row>
    <row r="24042" spans="1:5">
      <c r="A24042" t="s">
        <v>36</v>
      </c>
      <c r="B24042">
        <v>2019</v>
      </c>
      <c r="C24042">
        <v>19</v>
      </c>
      <c r="D24042">
        <v>13</v>
      </c>
      <c r="E24042">
        <v>2260</v>
      </c>
    </row>
    <row r="24043" spans="1:5">
      <c r="A24043" t="s">
        <v>37</v>
      </c>
      <c r="B24043">
        <v>2019</v>
      </c>
      <c r="C24043">
        <v>19</v>
      </c>
      <c r="D24043">
        <v>32</v>
      </c>
      <c r="E24043">
        <v>7294</v>
      </c>
    </row>
    <row r="24044" spans="1:5">
      <c r="A24044" t="s">
        <v>38</v>
      </c>
      <c r="B24044">
        <v>2019</v>
      </c>
      <c r="C24044">
        <v>19</v>
      </c>
      <c r="D24044">
        <v>43</v>
      </c>
      <c r="E24044">
        <v>8342</v>
      </c>
    </row>
    <row r="24045" spans="1:5">
      <c r="A24045" t="s">
        <v>39</v>
      </c>
      <c r="B24045">
        <v>2019</v>
      </c>
      <c r="C24045">
        <v>19</v>
      </c>
      <c r="D24045">
        <v>29</v>
      </c>
      <c r="E24045">
        <v>9993</v>
      </c>
    </row>
    <row r="24046" spans="1:5">
      <c r="A24046" t="s">
        <v>40</v>
      </c>
      <c r="B24046">
        <v>2019</v>
      </c>
      <c r="C24046">
        <v>19</v>
      </c>
      <c r="D24046">
        <v>15</v>
      </c>
      <c r="E24046">
        <v>2665</v>
      </c>
    </row>
    <row r="24047" spans="1:5">
      <c r="A24047" t="s">
        <v>41</v>
      </c>
      <c r="B24047">
        <v>2019</v>
      </c>
      <c r="C24047">
        <v>19</v>
      </c>
      <c r="D24047">
        <v>42</v>
      </c>
      <c r="E24047">
        <v>31819</v>
      </c>
    </row>
    <row r="24048" spans="1:5">
      <c r="A24048" t="s">
        <v>42</v>
      </c>
      <c r="B24048">
        <v>2019</v>
      </c>
      <c r="C24048">
        <v>19</v>
      </c>
      <c r="D24048">
        <v>47</v>
      </c>
      <c r="E24048">
        <v>18180</v>
      </c>
    </row>
    <row r="24049" spans="1:5">
      <c r="A24049" t="s">
        <v>43</v>
      </c>
      <c r="B24049">
        <v>2019</v>
      </c>
      <c r="C24049">
        <v>19</v>
      </c>
      <c r="D24049">
        <v>130</v>
      </c>
      <c r="E24049">
        <v>57032</v>
      </c>
    </row>
    <row r="24050" spans="1:5">
      <c r="A24050" t="s">
        <v>44</v>
      </c>
      <c r="B24050">
        <v>2019</v>
      </c>
      <c r="C24050">
        <v>19</v>
      </c>
      <c r="D24050">
        <v>151</v>
      </c>
      <c r="E24050">
        <v>98850</v>
      </c>
    </row>
    <row r="24051" spans="1:5">
      <c r="A24051" t="s">
        <v>45</v>
      </c>
      <c r="B24051">
        <v>2019</v>
      </c>
      <c r="C24051">
        <v>19</v>
      </c>
      <c r="D24051">
        <v>12</v>
      </c>
      <c r="E24051">
        <v>3478</v>
      </c>
    </row>
    <row r="24052" spans="1:5">
      <c r="A24052" t="s">
        <v>46</v>
      </c>
      <c r="B24052">
        <v>2019</v>
      </c>
      <c r="C24052">
        <v>19</v>
      </c>
      <c r="D24052">
        <v>38</v>
      </c>
      <c r="E24052">
        <v>12523</v>
      </c>
    </row>
    <row r="24053" spans="1:5">
      <c r="A24053" t="s">
        <v>47</v>
      </c>
      <c r="B24053">
        <v>2019</v>
      </c>
      <c r="C24053">
        <v>19</v>
      </c>
      <c r="D24053">
        <v>22</v>
      </c>
      <c r="E24053">
        <v>7039</v>
      </c>
    </row>
    <row r="24054" spans="1:5">
      <c r="A24054" t="s">
        <v>48</v>
      </c>
      <c r="B24054">
        <v>2019</v>
      </c>
      <c r="C24054">
        <v>19</v>
      </c>
      <c r="D24054">
        <v>71</v>
      </c>
      <c r="E24054">
        <v>35545</v>
      </c>
    </row>
    <row r="24055" spans="1:5">
      <c r="A24055" t="s">
        <v>49</v>
      </c>
      <c r="B24055">
        <v>2019</v>
      </c>
      <c r="C24055">
        <v>19</v>
      </c>
      <c r="D24055">
        <v>128</v>
      </c>
      <c r="E24055">
        <v>48896</v>
      </c>
    </row>
    <row r="24056" spans="1:5">
      <c r="A24056" t="s">
        <v>50</v>
      </c>
      <c r="B24056">
        <v>2019</v>
      </c>
      <c r="C24056">
        <v>19</v>
      </c>
      <c r="D24056">
        <v>23</v>
      </c>
      <c r="E24056">
        <v>5247</v>
      </c>
    </row>
    <row r="24057" spans="1:5">
      <c r="A24057" t="s">
        <v>51</v>
      </c>
      <c r="B24057">
        <v>2019</v>
      </c>
      <c r="C24057">
        <v>19</v>
      </c>
      <c r="D24057">
        <v>24</v>
      </c>
      <c r="E24057">
        <v>13435</v>
      </c>
    </row>
    <row r="24058" spans="1:5">
      <c r="A24058" t="s">
        <v>52</v>
      </c>
      <c r="B24058">
        <v>2019</v>
      </c>
      <c r="C24058">
        <v>19</v>
      </c>
      <c r="D24058">
        <v>30</v>
      </c>
      <c r="E24058">
        <v>15951</v>
      </c>
    </row>
    <row r="24059" spans="1:5">
      <c r="A24059" t="s">
        <v>53</v>
      </c>
      <c r="B24059">
        <v>2019</v>
      </c>
      <c r="C24059">
        <v>19</v>
      </c>
      <c r="D24059">
        <v>56</v>
      </c>
      <c r="E24059">
        <v>6508</v>
      </c>
    </row>
    <row r="24060" spans="1:5">
      <c r="A24060" t="s">
        <v>54</v>
      </c>
      <c r="B24060">
        <v>2019</v>
      </c>
      <c r="C24060">
        <v>19</v>
      </c>
      <c r="D24060">
        <v>103</v>
      </c>
      <c r="E24060">
        <v>24747</v>
      </c>
    </row>
    <row r="24061" spans="1:5">
      <c r="A24061" t="s">
        <v>55</v>
      </c>
      <c r="B24061">
        <v>2019</v>
      </c>
      <c r="C24061">
        <v>19</v>
      </c>
      <c r="D24061">
        <v>53</v>
      </c>
      <c r="E24061">
        <v>20117</v>
      </c>
    </row>
    <row r="24062" spans="1:5">
      <c r="A24062" t="s">
        <v>56</v>
      </c>
      <c r="B24062">
        <v>2019</v>
      </c>
      <c r="C24062">
        <v>19</v>
      </c>
      <c r="D24062">
        <v>13</v>
      </c>
      <c r="E24062">
        <v>5252</v>
      </c>
    </row>
    <row r="24063" spans="1:5">
      <c r="A24063" t="s">
        <v>57</v>
      </c>
      <c r="B24063">
        <v>2019</v>
      </c>
      <c r="C24063">
        <v>19</v>
      </c>
      <c r="D24063">
        <v>136</v>
      </c>
      <c r="E24063">
        <v>95487</v>
      </c>
    </row>
    <row r="24064" spans="1:5">
      <c r="A24064" t="s">
        <v>58</v>
      </c>
      <c r="B24064">
        <v>2019</v>
      </c>
      <c r="C24064">
        <v>19</v>
      </c>
      <c r="D24064">
        <v>27</v>
      </c>
      <c r="E24064">
        <v>4906</v>
      </c>
    </row>
    <row r="24065" spans="1:5">
      <c r="A24065" t="s">
        <v>59</v>
      </c>
      <c r="B24065">
        <v>2019</v>
      </c>
      <c r="C24065">
        <v>19</v>
      </c>
      <c r="D24065">
        <v>40</v>
      </c>
      <c r="E24065">
        <v>13078</v>
      </c>
    </row>
    <row r="24066" spans="1:5">
      <c r="A24066" t="s">
        <v>60</v>
      </c>
      <c r="B24066">
        <v>2019</v>
      </c>
      <c r="C24066">
        <v>19</v>
      </c>
      <c r="D24066">
        <v>40</v>
      </c>
      <c r="E24066">
        <v>21380</v>
      </c>
    </row>
    <row r="24067" spans="1:5">
      <c r="A24067" t="s">
        <v>61</v>
      </c>
      <c r="B24067">
        <v>2019</v>
      </c>
      <c r="C24067">
        <v>19</v>
      </c>
      <c r="D24067">
        <v>11</v>
      </c>
      <c r="E24067">
        <v>2676</v>
      </c>
    </row>
    <row r="24068" spans="1:5">
      <c r="A24068" t="s">
        <v>65</v>
      </c>
      <c r="B24068">
        <v>2019</v>
      </c>
      <c r="C24068">
        <v>19</v>
      </c>
      <c r="D24068">
        <v>0</v>
      </c>
      <c r="E24068">
        <v>0</v>
      </c>
    </row>
    <row r="24069" spans="1:5">
      <c r="A24069" t="s">
        <v>64</v>
      </c>
      <c r="B24069">
        <v>2019</v>
      </c>
      <c r="C24069">
        <v>19</v>
      </c>
      <c r="D24069">
        <v>6</v>
      </c>
      <c r="E24069">
        <v>2011</v>
      </c>
    </row>
    <row r="24070" spans="1:5">
      <c r="A24070" t="s">
        <v>63</v>
      </c>
      <c r="B24070">
        <v>2019</v>
      </c>
      <c r="C24070">
        <v>19</v>
      </c>
      <c r="D24070">
        <v>3</v>
      </c>
      <c r="E24070">
        <v>897</v>
      </c>
    </row>
    <row r="24071" spans="1:5">
      <c r="A24071" t="s">
        <v>62</v>
      </c>
      <c r="B24071">
        <v>2019</v>
      </c>
      <c r="C24071">
        <v>19</v>
      </c>
      <c r="D24071">
        <v>37</v>
      </c>
      <c r="E24071">
        <v>90964</v>
      </c>
    </row>
    <row r="24072" spans="1:5">
      <c r="A24072" t="s">
        <v>6</v>
      </c>
      <c r="B24072">
        <v>2019</v>
      </c>
      <c r="C24072">
        <v>20</v>
      </c>
      <c r="D24072">
        <v>82</v>
      </c>
      <c r="E24072">
        <v>40325</v>
      </c>
    </row>
    <row r="24073" spans="1:5">
      <c r="A24073" t="s">
        <v>12</v>
      </c>
      <c r="B24073">
        <v>2019</v>
      </c>
      <c r="C24073">
        <v>20</v>
      </c>
      <c r="D24073">
        <v>17</v>
      </c>
      <c r="E24073">
        <v>3846</v>
      </c>
    </row>
    <row r="24074" spans="1:5">
      <c r="A24074" t="s">
        <v>13</v>
      </c>
      <c r="B24074">
        <v>2019</v>
      </c>
      <c r="C24074">
        <v>20</v>
      </c>
      <c r="D24074">
        <v>46</v>
      </c>
      <c r="E24074">
        <v>16776</v>
      </c>
    </row>
    <row r="24075" spans="1:5">
      <c r="A24075" t="s">
        <v>14</v>
      </c>
      <c r="B24075">
        <v>2019</v>
      </c>
      <c r="C24075">
        <v>20</v>
      </c>
      <c r="D24075">
        <v>9</v>
      </c>
      <c r="E24075">
        <v>2415</v>
      </c>
    </row>
    <row r="24076" spans="1:5">
      <c r="A24076" t="s">
        <v>15</v>
      </c>
      <c r="B24076">
        <v>2019</v>
      </c>
      <c r="C24076">
        <v>20</v>
      </c>
      <c r="D24076">
        <v>87</v>
      </c>
      <c r="E24076">
        <v>40379</v>
      </c>
    </row>
    <row r="24077" spans="1:5">
      <c r="A24077" t="s">
        <v>16</v>
      </c>
      <c r="B24077">
        <v>2019</v>
      </c>
      <c r="C24077">
        <v>20</v>
      </c>
      <c r="D24077">
        <v>72</v>
      </c>
      <c r="E24077">
        <v>39651</v>
      </c>
    </row>
    <row r="24078" spans="1:5">
      <c r="A24078" t="s">
        <v>17</v>
      </c>
      <c r="B24078">
        <v>2019</v>
      </c>
      <c r="C24078">
        <v>20</v>
      </c>
      <c r="D24078">
        <v>14</v>
      </c>
      <c r="E24078">
        <v>2578</v>
      </c>
    </row>
    <row r="24079" spans="1:5">
      <c r="A24079" t="s">
        <v>18</v>
      </c>
      <c r="B24079">
        <v>2019</v>
      </c>
      <c r="C24079">
        <v>20</v>
      </c>
      <c r="D24079">
        <v>10</v>
      </c>
      <c r="E24079">
        <v>2591</v>
      </c>
    </row>
    <row r="24080" spans="1:5">
      <c r="A24080" t="s">
        <v>19</v>
      </c>
      <c r="B24080">
        <v>2019</v>
      </c>
      <c r="C24080">
        <v>20</v>
      </c>
      <c r="D24080">
        <v>6</v>
      </c>
      <c r="E24080">
        <v>14203</v>
      </c>
    </row>
    <row r="24081" spans="1:5">
      <c r="A24081" t="s">
        <v>20</v>
      </c>
      <c r="B24081">
        <v>2019</v>
      </c>
      <c r="C24081">
        <v>20</v>
      </c>
      <c r="D24081">
        <v>0</v>
      </c>
      <c r="E24081">
        <v>0</v>
      </c>
    </row>
    <row r="24082" spans="1:5">
      <c r="A24082" t="s">
        <v>21</v>
      </c>
      <c r="B24082">
        <v>2019</v>
      </c>
      <c r="C24082">
        <v>20</v>
      </c>
      <c r="D24082">
        <v>93</v>
      </c>
      <c r="E24082">
        <v>79220</v>
      </c>
    </row>
    <row r="24083" spans="1:5">
      <c r="A24083" t="s">
        <v>22</v>
      </c>
      <c r="B24083">
        <v>2019</v>
      </c>
      <c r="C24083">
        <v>20</v>
      </c>
      <c r="D24083">
        <v>14</v>
      </c>
      <c r="E24083">
        <v>1431</v>
      </c>
    </row>
    <row r="24084" spans="1:5">
      <c r="A24084" t="s">
        <v>23</v>
      </c>
      <c r="B24084">
        <v>2019</v>
      </c>
      <c r="C24084">
        <v>20</v>
      </c>
      <c r="D24084">
        <v>6</v>
      </c>
      <c r="E24084">
        <v>1396</v>
      </c>
    </row>
    <row r="24085" spans="1:5">
      <c r="A24085" t="s">
        <v>24</v>
      </c>
      <c r="B24085">
        <v>2019</v>
      </c>
      <c r="C24085">
        <v>20</v>
      </c>
      <c r="D24085">
        <v>88</v>
      </c>
      <c r="E24085">
        <v>42446</v>
      </c>
    </row>
    <row r="24086" spans="1:5">
      <c r="A24086" t="s">
        <v>25</v>
      </c>
      <c r="B24086">
        <v>2019</v>
      </c>
      <c r="C24086">
        <v>20</v>
      </c>
      <c r="D24086">
        <v>21</v>
      </c>
      <c r="E24086">
        <v>3670</v>
      </c>
    </row>
    <row r="24087" spans="1:5">
      <c r="A24087" t="s">
        <v>26</v>
      </c>
      <c r="B24087">
        <v>2019</v>
      </c>
      <c r="C24087">
        <v>20</v>
      </c>
      <c r="D24087">
        <v>17</v>
      </c>
      <c r="E24087">
        <v>4771</v>
      </c>
    </row>
    <row r="24088" spans="1:5">
      <c r="A24088" t="s">
        <v>27</v>
      </c>
      <c r="B24088">
        <v>2019</v>
      </c>
      <c r="C24088">
        <v>20</v>
      </c>
      <c r="D24088">
        <v>29</v>
      </c>
      <c r="E24088">
        <v>13919</v>
      </c>
    </row>
    <row r="24089" spans="1:5">
      <c r="A24089" t="s">
        <v>28</v>
      </c>
      <c r="B24089">
        <v>2019</v>
      </c>
      <c r="C24089">
        <v>20</v>
      </c>
      <c r="D24089">
        <v>23</v>
      </c>
      <c r="E24089">
        <v>8048</v>
      </c>
    </row>
    <row r="24090" spans="1:5">
      <c r="A24090" t="s">
        <v>29</v>
      </c>
      <c r="B24090">
        <v>2019</v>
      </c>
      <c r="C24090">
        <v>20</v>
      </c>
      <c r="D24090">
        <v>91</v>
      </c>
      <c r="E24090">
        <v>49941</v>
      </c>
    </row>
    <row r="24091" spans="1:5">
      <c r="A24091" t="s">
        <v>30</v>
      </c>
      <c r="B24091">
        <v>2019</v>
      </c>
      <c r="C24091">
        <v>20</v>
      </c>
      <c r="D24091">
        <v>48</v>
      </c>
      <c r="E24091">
        <v>14221</v>
      </c>
    </row>
    <row r="24092" spans="1:5">
      <c r="A24092" t="s">
        <v>31</v>
      </c>
      <c r="B24092">
        <v>2019</v>
      </c>
      <c r="C24092">
        <v>20</v>
      </c>
      <c r="D24092">
        <v>25</v>
      </c>
      <c r="E24092">
        <v>8153</v>
      </c>
    </row>
    <row r="24093" spans="1:5">
      <c r="A24093" t="s">
        <v>32</v>
      </c>
      <c r="B24093">
        <v>2019</v>
      </c>
      <c r="C24093">
        <v>20</v>
      </c>
      <c r="D24093">
        <v>54</v>
      </c>
      <c r="E24093">
        <v>48412</v>
      </c>
    </row>
    <row r="24094" spans="1:5">
      <c r="A24094" t="s">
        <v>33</v>
      </c>
      <c r="B24094">
        <v>2019</v>
      </c>
      <c r="C24094">
        <v>20</v>
      </c>
      <c r="D24094">
        <v>80</v>
      </c>
      <c r="E24094">
        <v>23065</v>
      </c>
    </row>
    <row r="24095" spans="1:5">
      <c r="A24095" t="s">
        <v>34</v>
      </c>
      <c r="B24095">
        <v>2019</v>
      </c>
      <c r="C24095">
        <v>20</v>
      </c>
      <c r="D24095">
        <v>20</v>
      </c>
      <c r="E24095">
        <v>5817</v>
      </c>
    </row>
    <row r="24096" spans="1:5">
      <c r="A24096" t="s">
        <v>35</v>
      </c>
      <c r="B24096">
        <v>2019</v>
      </c>
      <c r="C24096">
        <v>20</v>
      </c>
      <c r="D24096">
        <v>45</v>
      </c>
      <c r="E24096">
        <v>13907</v>
      </c>
    </row>
    <row r="24097" spans="1:5">
      <c r="A24097" t="s">
        <v>36</v>
      </c>
      <c r="B24097">
        <v>2019</v>
      </c>
      <c r="C24097">
        <v>20</v>
      </c>
      <c r="D24097">
        <v>12</v>
      </c>
      <c r="E24097">
        <v>2079</v>
      </c>
    </row>
    <row r="24098" spans="1:5">
      <c r="A24098" t="s">
        <v>37</v>
      </c>
      <c r="B24098">
        <v>2019</v>
      </c>
      <c r="C24098">
        <v>20</v>
      </c>
      <c r="D24098">
        <v>30</v>
      </c>
      <c r="E24098">
        <v>6981</v>
      </c>
    </row>
    <row r="24099" spans="1:5">
      <c r="A24099" t="s">
        <v>38</v>
      </c>
      <c r="B24099">
        <v>2019</v>
      </c>
      <c r="C24099">
        <v>20</v>
      </c>
      <c r="D24099">
        <v>43</v>
      </c>
      <c r="E24099">
        <v>8254</v>
      </c>
    </row>
    <row r="24100" spans="1:5">
      <c r="A24100" t="s">
        <v>39</v>
      </c>
      <c r="B24100">
        <v>2019</v>
      </c>
      <c r="C24100">
        <v>20</v>
      </c>
      <c r="D24100">
        <v>28</v>
      </c>
      <c r="E24100">
        <v>9708</v>
      </c>
    </row>
    <row r="24101" spans="1:5">
      <c r="A24101" t="s">
        <v>40</v>
      </c>
      <c r="B24101">
        <v>2019</v>
      </c>
      <c r="C24101">
        <v>20</v>
      </c>
      <c r="D24101">
        <v>15</v>
      </c>
      <c r="E24101">
        <v>2396</v>
      </c>
    </row>
    <row r="24102" spans="1:5">
      <c r="A24102" t="s">
        <v>41</v>
      </c>
      <c r="B24102">
        <v>2019</v>
      </c>
      <c r="C24102">
        <v>20</v>
      </c>
      <c r="D24102">
        <v>43</v>
      </c>
      <c r="E24102">
        <v>31657</v>
      </c>
    </row>
    <row r="24103" spans="1:5">
      <c r="A24103" t="s">
        <v>42</v>
      </c>
      <c r="B24103">
        <v>2019</v>
      </c>
      <c r="C24103">
        <v>20</v>
      </c>
      <c r="D24103">
        <v>45</v>
      </c>
      <c r="E24103">
        <v>17357</v>
      </c>
    </row>
    <row r="24104" spans="1:5">
      <c r="A24104" t="s">
        <v>43</v>
      </c>
      <c r="B24104">
        <v>2019</v>
      </c>
      <c r="C24104">
        <v>20</v>
      </c>
      <c r="D24104">
        <v>130</v>
      </c>
      <c r="E24104">
        <v>44819</v>
      </c>
    </row>
    <row r="24105" spans="1:5">
      <c r="A24105" t="s">
        <v>44</v>
      </c>
      <c r="B24105">
        <v>2019</v>
      </c>
      <c r="C24105">
        <v>20</v>
      </c>
      <c r="D24105">
        <v>150</v>
      </c>
      <c r="E24105">
        <v>98693</v>
      </c>
    </row>
    <row r="24106" spans="1:5">
      <c r="A24106" t="s">
        <v>45</v>
      </c>
      <c r="B24106">
        <v>2019</v>
      </c>
      <c r="C24106">
        <v>20</v>
      </c>
      <c r="D24106">
        <v>12</v>
      </c>
      <c r="E24106">
        <v>3697</v>
      </c>
    </row>
    <row r="24107" spans="1:5">
      <c r="A24107" t="s">
        <v>46</v>
      </c>
      <c r="B24107">
        <v>2019</v>
      </c>
      <c r="C24107">
        <v>20</v>
      </c>
      <c r="D24107">
        <v>35</v>
      </c>
      <c r="E24107">
        <v>11655</v>
      </c>
    </row>
    <row r="24108" spans="1:5">
      <c r="A24108" t="s">
        <v>47</v>
      </c>
      <c r="B24108">
        <v>2019</v>
      </c>
      <c r="C24108">
        <v>20</v>
      </c>
      <c r="D24108">
        <v>22</v>
      </c>
      <c r="E24108">
        <v>7163</v>
      </c>
    </row>
    <row r="24109" spans="1:5">
      <c r="A24109" t="s">
        <v>48</v>
      </c>
      <c r="B24109">
        <v>2019</v>
      </c>
      <c r="C24109">
        <v>20</v>
      </c>
      <c r="D24109">
        <v>70</v>
      </c>
      <c r="E24109">
        <v>34430</v>
      </c>
    </row>
    <row r="24110" spans="1:5">
      <c r="A24110" t="s">
        <v>49</v>
      </c>
      <c r="B24110">
        <v>2019</v>
      </c>
      <c r="C24110">
        <v>20</v>
      </c>
      <c r="D24110">
        <v>47</v>
      </c>
      <c r="E24110">
        <v>5436</v>
      </c>
    </row>
    <row r="24111" spans="1:5">
      <c r="A24111" t="s">
        <v>50</v>
      </c>
      <c r="B24111">
        <v>2019</v>
      </c>
      <c r="C24111">
        <v>20</v>
      </c>
      <c r="D24111">
        <v>23</v>
      </c>
      <c r="E24111">
        <v>4652</v>
      </c>
    </row>
    <row r="24112" spans="1:5">
      <c r="A24112" t="s">
        <v>51</v>
      </c>
      <c r="B24112">
        <v>2019</v>
      </c>
      <c r="C24112">
        <v>20</v>
      </c>
      <c r="D24112">
        <v>24</v>
      </c>
      <c r="E24112">
        <v>13312</v>
      </c>
    </row>
    <row r="24113" spans="1:5">
      <c r="A24113" t="s">
        <v>52</v>
      </c>
      <c r="B24113">
        <v>2019</v>
      </c>
      <c r="C24113">
        <v>20</v>
      </c>
      <c r="D24113">
        <v>30</v>
      </c>
      <c r="E24113">
        <v>15739</v>
      </c>
    </row>
    <row r="24114" spans="1:5">
      <c r="A24114" t="s">
        <v>53</v>
      </c>
      <c r="B24114">
        <v>2019</v>
      </c>
      <c r="C24114">
        <v>20</v>
      </c>
      <c r="D24114">
        <v>54</v>
      </c>
      <c r="E24114">
        <v>6192</v>
      </c>
    </row>
    <row r="24115" spans="1:5">
      <c r="A24115" t="s">
        <v>54</v>
      </c>
      <c r="B24115">
        <v>2019</v>
      </c>
      <c r="C24115">
        <v>20</v>
      </c>
      <c r="D24115">
        <v>105</v>
      </c>
      <c r="E24115">
        <v>23869</v>
      </c>
    </row>
    <row r="24116" spans="1:5">
      <c r="A24116" t="s">
        <v>55</v>
      </c>
      <c r="B24116">
        <v>2019</v>
      </c>
      <c r="C24116">
        <v>20</v>
      </c>
      <c r="D24116">
        <v>53</v>
      </c>
      <c r="E24116">
        <v>19357</v>
      </c>
    </row>
    <row r="24117" spans="1:5">
      <c r="A24117" t="s">
        <v>56</v>
      </c>
      <c r="B24117">
        <v>2019</v>
      </c>
      <c r="C24117">
        <v>20</v>
      </c>
      <c r="D24117">
        <v>13</v>
      </c>
      <c r="E24117">
        <v>5162</v>
      </c>
    </row>
    <row r="24118" spans="1:5">
      <c r="A24118" t="s">
        <v>57</v>
      </c>
      <c r="B24118">
        <v>2019</v>
      </c>
      <c r="C24118">
        <v>20</v>
      </c>
      <c r="D24118">
        <v>138</v>
      </c>
      <c r="E24118">
        <v>94357</v>
      </c>
    </row>
    <row r="24119" spans="1:5">
      <c r="A24119" t="s">
        <v>58</v>
      </c>
      <c r="B24119">
        <v>2019</v>
      </c>
      <c r="C24119">
        <v>20</v>
      </c>
      <c r="D24119">
        <v>27</v>
      </c>
      <c r="E24119">
        <v>4692</v>
      </c>
    </row>
    <row r="24120" spans="1:5">
      <c r="A24120" t="s">
        <v>59</v>
      </c>
      <c r="B24120">
        <v>2019</v>
      </c>
      <c r="C24120">
        <v>20</v>
      </c>
      <c r="D24120">
        <v>35</v>
      </c>
      <c r="E24120">
        <v>11110</v>
      </c>
    </row>
    <row r="24121" spans="1:5">
      <c r="A24121" t="s">
        <v>60</v>
      </c>
      <c r="B24121">
        <v>2019</v>
      </c>
      <c r="C24121">
        <v>20</v>
      </c>
      <c r="D24121">
        <v>37</v>
      </c>
      <c r="E24121">
        <v>20924</v>
      </c>
    </row>
    <row r="24122" spans="1:5">
      <c r="A24122" t="s">
        <v>61</v>
      </c>
      <c r="B24122">
        <v>2019</v>
      </c>
      <c r="C24122">
        <v>20</v>
      </c>
      <c r="D24122">
        <v>12</v>
      </c>
      <c r="E24122">
        <v>2738</v>
      </c>
    </row>
    <row r="24123" spans="1:5">
      <c r="A24123" t="s">
        <v>65</v>
      </c>
      <c r="B24123">
        <v>2019</v>
      </c>
      <c r="C24123">
        <v>20</v>
      </c>
      <c r="D24123">
        <v>0</v>
      </c>
      <c r="E24123">
        <v>0</v>
      </c>
    </row>
    <row r="24124" spans="1:5">
      <c r="A24124" t="s">
        <v>64</v>
      </c>
      <c r="B24124">
        <v>2019</v>
      </c>
      <c r="C24124">
        <v>20</v>
      </c>
      <c r="D24124">
        <v>5</v>
      </c>
      <c r="E24124">
        <v>2096</v>
      </c>
    </row>
    <row r="24125" spans="1:5">
      <c r="A24125" t="s">
        <v>63</v>
      </c>
      <c r="B24125">
        <v>2019</v>
      </c>
      <c r="C24125">
        <v>20</v>
      </c>
      <c r="D24125">
        <v>3</v>
      </c>
      <c r="E24125">
        <v>958</v>
      </c>
    </row>
    <row r="24126" spans="1:5">
      <c r="A24126" t="s">
        <v>62</v>
      </c>
      <c r="B24126">
        <v>2019</v>
      </c>
      <c r="C24126">
        <v>20</v>
      </c>
      <c r="D24126">
        <v>37</v>
      </c>
      <c r="E24126">
        <v>89686</v>
      </c>
    </row>
    <row r="24127" spans="1:5">
      <c r="A24127" t="s">
        <v>6</v>
      </c>
      <c r="B24127">
        <v>2019</v>
      </c>
      <c r="C24127">
        <v>21</v>
      </c>
      <c r="D24127">
        <v>82</v>
      </c>
      <c r="E24127">
        <v>40208</v>
      </c>
    </row>
    <row r="24128" spans="1:5">
      <c r="A24128" t="s">
        <v>12</v>
      </c>
      <c r="B24128">
        <v>2019</v>
      </c>
      <c r="C24128">
        <v>21</v>
      </c>
      <c r="D24128">
        <v>17</v>
      </c>
      <c r="E24128">
        <v>4100</v>
      </c>
    </row>
    <row r="24129" spans="1:5">
      <c r="A24129" t="s">
        <v>13</v>
      </c>
      <c r="B24129">
        <v>2019</v>
      </c>
      <c r="C24129">
        <v>21</v>
      </c>
      <c r="D24129">
        <v>46</v>
      </c>
      <c r="E24129">
        <v>15852</v>
      </c>
    </row>
    <row r="24130" spans="1:5">
      <c r="A24130" t="s">
        <v>14</v>
      </c>
      <c r="B24130">
        <v>2019</v>
      </c>
      <c r="C24130">
        <v>21</v>
      </c>
      <c r="D24130">
        <v>9</v>
      </c>
      <c r="E24130">
        <v>2094</v>
      </c>
    </row>
    <row r="24131" spans="1:5">
      <c r="A24131" t="s">
        <v>15</v>
      </c>
      <c r="B24131">
        <v>2019</v>
      </c>
      <c r="C24131">
        <v>21</v>
      </c>
      <c r="D24131">
        <v>77</v>
      </c>
      <c r="E24131">
        <v>35575</v>
      </c>
    </row>
    <row r="24132" spans="1:5">
      <c r="A24132" t="s">
        <v>16</v>
      </c>
      <c r="B24132">
        <v>2019</v>
      </c>
      <c r="C24132">
        <v>21</v>
      </c>
      <c r="D24132">
        <v>72</v>
      </c>
      <c r="E24132">
        <v>39297</v>
      </c>
    </row>
    <row r="24133" spans="1:5">
      <c r="A24133" t="s">
        <v>17</v>
      </c>
      <c r="B24133">
        <v>2019</v>
      </c>
      <c r="C24133">
        <v>21</v>
      </c>
      <c r="D24133">
        <v>9</v>
      </c>
      <c r="E24133">
        <v>1616</v>
      </c>
    </row>
    <row r="24134" spans="1:5">
      <c r="A24134" t="s">
        <v>18</v>
      </c>
      <c r="B24134">
        <v>2019</v>
      </c>
      <c r="C24134">
        <v>21</v>
      </c>
      <c r="D24134">
        <v>5</v>
      </c>
      <c r="E24134">
        <v>1352</v>
      </c>
    </row>
    <row r="24135" spans="1:5">
      <c r="A24135" t="s">
        <v>19</v>
      </c>
      <c r="B24135">
        <v>2019</v>
      </c>
      <c r="C24135">
        <v>21</v>
      </c>
      <c r="D24135">
        <v>6</v>
      </c>
      <c r="E24135">
        <v>13899</v>
      </c>
    </row>
    <row r="24136" spans="1:5">
      <c r="A24136" t="s">
        <v>20</v>
      </c>
      <c r="B24136">
        <v>2019</v>
      </c>
      <c r="C24136">
        <v>21</v>
      </c>
      <c r="D24136">
        <v>0</v>
      </c>
      <c r="E24136">
        <v>0</v>
      </c>
    </row>
    <row r="24137" spans="1:5">
      <c r="A24137" t="s">
        <v>21</v>
      </c>
      <c r="B24137">
        <v>2019</v>
      </c>
      <c r="C24137">
        <v>21</v>
      </c>
      <c r="D24137">
        <v>90</v>
      </c>
      <c r="E24137">
        <v>79122</v>
      </c>
    </row>
    <row r="24138" spans="1:5">
      <c r="A24138" t="s">
        <v>22</v>
      </c>
      <c r="B24138">
        <v>2019</v>
      </c>
      <c r="C24138">
        <v>21</v>
      </c>
      <c r="D24138">
        <v>15</v>
      </c>
      <c r="E24138">
        <v>1363</v>
      </c>
    </row>
    <row r="24139" spans="1:5">
      <c r="A24139" t="s">
        <v>23</v>
      </c>
      <c r="B24139">
        <v>2019</v>
      </c>
      <c r="C24139">
        <v>21</v>
      </c>
      <c r="D24139">
        <v>4</v>
      </c>
      <c r="E24139">
        <v>1011</v>
      </c>
    </row>
    <row r="24140" spans="1:5">
      <c r="A24140" t="s">
        <v>24</v>
      </c>
      <c r="B24140">
        <v>2019</v>
      </c>
      <c r="C24140">
        <v>21</v>
      </c>
      <c r="D24140">
        <v>80</v>
      </c>
      <c r="E24140">
        <v>38076</v>
      </c>
    </row>
    <row r="24141" spans="1:5">
      <c r="A24141" t="s">
        <v>25</v>
      </c>
      <c r="B24141">
        <v>2019</v>
      </c>
      <c r="C24141">
        <v>21</v>
      </c>
      <c r="D24141">
        <v>18</v>
      </c>
      <c r="E24141">
        <v>2979</v>
      </c>
    </row>
    <row r="24142" spans="1:5">
      <c r="A24142" t="s">
        <v>26</v>
      </c>
      <c r="B24142">
        <v>2019</v>
      </c>
      <c r="C24142">
        <v>21</v>
      </c>
      <c r="D24142">
        <v>14</v>
      </c>
      <c r="E24142">
        <v>3718</v>
      </c>
    </row>
    <row r="24143" spans="1:5">
      <c r="A24143" t="s">
        <v>27</v>
      </c>
      <c r="B24143">
        <v>2019</v>
      </c>
      <c r="C24143">
        <v>21</v>
      </c>
      <c r="D24143">
        <v>22</v>
      </c>
      <c r="E24143">
        <v>11038</v>
      </c>
    </row>
    <row r="24144" spans="1:5">
      <c r="A24144" t="s">
        <v>28</v>
      </c>
      <c r="B24144">
        <v>2019</v>
      </c>
      <c r="C24144">
        <v>21</v>
      </c>
      <c r="D24144">
        <v>17</v>
      </c>
      <c r="E24144">
        <v>6651</v>
      </c>
    </row>
    <row r="24145" spans="1:5">
      <c r="A24145" t="s">
        <v>29</v>
      </c>
      <c r="B24145">
        <v>2019</v>
      </c>
      <c r="C24145">
        <v>21</v>
      </c>
      <c r="D24145">
        <v>92</v>
      </c>
      <c r="E24145">
        <v>49983</v>
      </c>
    </row>
    <row r="24146" spans="1:5">
      <c r="A24146" t="s">
        <v>30</v>
      </c>
      <c r="B24146">
        <v>2019</v>
      </c>
      <c r="C24146">
        <v>21</v>
      </c>
      <c r="D24146">
        <v>35</v>
      </c>
      <c r="E24146">
        <v>13061</v>
      </c>
    </row>
    <row r="24147" spans="1:5">
      <c r="A24147" t="s">
        <v>31</v>
      </c>
      <c r="B24147">
        <v>2019</v>
      </c>
      <c r="C24147">
        <v>21</v>
      </c>
      <c r="D24147">
        <v>18</v>
      </c>
      <c r="E24147">
        <v>6447</v>
      </c>
    </row>
    <row r="24148" spans="1:5">
      <c r="A24148" t="s">
        <v>32</v>
      </c>
      <c r="B24148">
        <v>2019</v>
      </c>
      <c r="C24148">
        <v>21</v>
      </c>
      <c r="D24148">
        <v>46</v>
      </c>
      <c r="E24148">
        <v>50259</v>
      </c>
    </row>
    <row r="24149" spans="1:5">
      <c r="A24149" t="s">
        <v>33</v>
      </c>
      <c r="B24149">
        <v>2019</v>
      </c>
      <c r="C24149">
        <v>21</v>
      </c>
      <c r="D24149">
        <v>75</v>
      </c>
      <c r="E24149">
        <v>20704</v>
      </c>
    </row>
    <row r="24150" spans="1:5">
      <c r="A24150" t="s">
        <v>34</v>
      </c>
      <c r="B24150">
        <v>2019</v>
      </c>
      <c r="C24150">
        <v>21</v>
      </c>
      <c r="D24150">
        <v>20</v>
      </c>
      <c r="E24150">
        <v>5819</v>
      </c>
    </row>
    <row r="24151" spans="1:5">
      <c r="A24151" t="s">
        <v>35</v>
      </c>
      <c r="B24151">
        <v>2019</v>
      </c>
      <c r="C24151">
        <v>21</v>
      </c>
      <c r="D24151">
        <v>43</v>
      </c>
      <c r="E24151">
        <v>14092</v>
      </c>
    </row>
    <row r="24152" spans="1:5">
      <c r="A24152" t="s">
        <v>36</v>
      </c>
      <c r="B24152">
        <v>2019</v>
      </c>
      <c r="C24152">
        <v>21</v>
      </c>
      <c r="D24152">
        <v>12</v>
      </c>
      <c r="E24152">
        <v>1627</v>
      </c>
    </row>
    <row r="24153" spans="1:5">
      <c r="A24153" t="s">
        <v>37</v>
      </c>
      <c r="B24153">
        <v>2019</v>
      </c>
      <c r="C24153">
        <v>21</v>
      </c>
      <c r="D24153">
        <v>31</v>
      </c>
      <c r="E24153">
        <v>7173</v>
      </c>
    </row>
    <row r="24154" spans="1:5">
      <c r="A24154" t="s">
        <v>38</v>
      </c>
      <c r="B24154">
        <v>2019</v>
      </c>
      <c r="C24154">
        <v>21</v>
      </c>
      <c r="D24154">
        <v>42</v>
      </c>
      <c r="E24154">
        <v>7876</v>
      </c>
    </row>
    <row r="24155" spans="1:5">
      <c r="A24155" t="s">
        <v>39</v>
      </c>
      <c r="B24155">
        <v>2019</v>
      </c>
      <c r="C24155">
        <v>21</v>
      </c>
      <c r="D24155">
        <v>27</v>
      </c>
      <c r="E24155">
        <v>9038</v>
      </c>
    </row>
    <row r="24156" spans="1:5">
      <c r="A24156" t="s">
        <v>40</v>
      </c>
      <c r="B24156">
        <v>2019</v>
      </c>
      <c r="C24156">
        <v>21</v>
      </c>
      <c r="D24156">
        <v>15</v>
      </c>
      <c r="E24156">
        <v>2332</v>
      </c>
    </row>
    <row r="24157" spans="1:5">
      <c r="A24157" t="s">
        <v>41</v>
      </c>
      <c r="B24157">
        <v>2019</v>
      </c>
      <c r="C24157">
        <v>21</v>
      </c>
      <c r="D24157">
        <v>37</v>
      </c>
      <c r="E24157">
        <v>31811</v>
      </c>
    </row>
    <row r="24158" spans="1:5">
      <c r="A24158" t="s">
        <v>42</v>
      </c>
      <c r="B24158">
        <v>2019</v>
      </c>
      <c r="C24158">
        <v>21</v>
      </c>
      <c r="D24158">
        <v>43</v>
      </c>
      <c r="E24158">
        <v>17104</v>
      </c>
    </row>
    <row r="24159" spans="1:5">
      <c r="A24159" t="s">
        <v>43</v>
      </c>
      <c r="B24159">
        <v>2019</v>
      </c>
      <c r="C24159">
        <v>21</v>
      </c>
      <c r="D24159">
        <v>129</v>
      </c>
      <c r="E24159">
        <v>57545</v>
      </c>
    </row>
    <row r="24160" spans="1:5">
      <c r="A24160" t="s">
        <v>44</v>
      </c>
      <c r="B24160">
        <v>2019</v>
      </c>
      <c r="C24160">
        <v>21</v>
      </c>
      <c r="D24160">
        <v>145</v>
      </c>
      <c r="E24160">
        <v>101823</v>
      </c>
    </row>
    <row r="24161" spans="1:5">
      <c r="A24161" t="s">
        <v>45</v>
      </c>
      <c r="B24161">
        <v>2019</v>
      </c>
      <c r="C24161">
        <v>21</v>
      </c>
      <c r="D24161">
        <v>10</v>
      </c>
      <c r="E24161">
        <v>3290</v>
      </c>
    </row>
    <row r="24162" spans="1:5">
      <c r="A24162" t="s">
        <v>46</v>
      </c>
      <c r="B24162">
        <v>2019</v>
      </c>
      <c r="C24162">
        <v>21</v>
      </c>
      <c r="D24162">
        <v>36</v>
      </c>
      <c r="E24162">
        <v>12034</v>
      </c>
    </row>
    <row r="24163" spans="1:5">
      <c r="A24163" t="s">
        <v>47</v>
      </c>
      <c r="B24163">
        <v>2019</v>
      </c>
      <c r="C24163">
        <v>21</v>
      </c>
      <c r="D24163">
        <v>13</v>
      </c>
      <c r="E24163">
        <v>5206</v>
      </c>
    </row>
    <row r="24164" spans="1:5">
      <c r="A24164" t="s">
        <v>48</v>
      </c>
      <c r="B24164">
        <v>2019</v>
      </c>
      <c r="C24164">
        <v>21</v>
      </c>
      <c r="D24164">
        <v>70</v>
      </c>
      <c r="E24164">
        <v>34539</v>
      </c>
    </row>
    <row r="24165" spans="1:5">
      <c r="A24165" t="s">
        <v>49</v>
      </c>
      <c r="B24165">
        <v>2019</v>
      </c>
      <c r="C24165">
        <v>21</v>
      </c>
      <c r="D24165">
        <v>105</v>
      </c>
      <c r="E24165">
        <v>48509</v>
      </c>
    </row>
    <row r="24166" spans="1:5">
      <c r="A24166" t="s">
        <v>50</v>
      </c>
      <c r="B24166">
        <v>2019</v>
      </c>
      <c r="C24166">
        <v>21</v>
      </c>
      <c r="D24166">
        <v>23</v>
      </c>
      <c r="E24166">
        <v>4268</v>
      </c>
    </row>
    <row r="24167" spans="1:5">
      <c r="A24167" t="s">
        <v>51</v>
      </c>
      <c r="B24167">
        <v>2019</v>
      </c>
      <c r="C24167">
        <v>21</v>
      </c>
      <c r="D24167">
        <v>24</v>
      </c>
      <c r="E24167">
        <v>14211</v>
      </c>
    </row>
    <row r="24168" spans="1:5">
      <c r="A24168" t="s">
        <v>52</v>
      </c>
      <c r="B24168">
        <v>2019</v>
      </c>
      <c r="C24168">
        <v>21</v>
      </c>
      <c r="D24168">
        <v>30</v>
      </c>
      <c r="E24168">
        <v>15663</v>
      </c>
    </row>
    <row r="24169" spans="1:5">
      <c r="A24169" t="s">
        <v>53</v>
      </c>
      <c r="B24169">
        <v>2019</v>
      </c>
      <c r="C24169">
        <v>21</v>
      </c>
      <c r="D24169">
        <v>49</v>
      </c>
      <c r="E24169">
        <v>4837</v>
      </c>
    </row>
    <row r="24170" spans="1:5">
      <c r="A24170" t="s">
        <v>54</v>
      </c>
      <c r="B24170">
        <v>2019</v>
      </c>
      <c r="C24170">
        <v>21</v>
      </c>
      <c r="D24170">
        <v>65</v>
      </c>
      <c r="E24170">
        <v>17462</v>
      </c>
    </row>
    <row r="24171" spans="1:5">
      <c r="A24171" t="s">
        <v>55</v>
      </c>
      <c r="B24171">
        <v>2019</v>
      </c>
      <c r="C24171">
        <v>21</v>
      </c>
      <c r="D24171">
        <v>53</v>
      </c>
      <c r="E24171">
        <v>18786</v>
      </c>
    </row>
    <row r="24172" spans="1:5">
      <c r="A24172" t="s">
        <v>56</v>
      </c>
      <c r="B24172">
        <v>2019</v>
      </c>
      <c r="C24172">
        <v>21</v>
      </c>
      <c r="D24172">
        <v>12</v>
      </c>
      <c r="E24172">
        <v>5089</v>
      </c>
    </row>
    <row r="24173" spans="1:5">
      <c r="A24173" t="s">
        <v>57</v>
      </c>
      <c r="B24173">
        <v>2019</v>
      </c>
      <c r="C24173">
        <v>21</v>
      </c>
      <c r="D24173">
        <v>135</v>
      </c>
      <c r="E24173">
        <v>94415</v>
      </c>
    </row>
    <row r="24174" spans="1:5">
      <c r="A24174" t="s">
        <v>58</v>
      </c>
      <c r="B24174">
        <v>2019</v>
      </c>
      <c r="C24174">
        <v>21</v>
      </c>
      <c r="D24174">
        <v>12</v>
      </c>
      <c r="E24174">
        <v>4333</v>
      </c>
    </row>
    <row r="24175" spans="1:5">
      <c r="A24175" t="s">
        <v>59</v>
      </c>
      <c r="B24175">
        <v>2019</v>
      </c>
      <c r="C24175">
        <v>21</v>
      </c>
      <c r="D24175">
        <v>25</v>
      </c>
      <c r="E24175">
        <v>8291</v>
      </c>
    </row>
    <row r="24176" spans="1:5">
      <c r="A24176" t="s">
        <v>60</v>
      </c>
      <c r="B24176">
        <v>2019</v>
      </c>
      <c r="C24176">
        <v>21</v>
      </c>
      <c r="D24176">
        <v>37</v>
      </c>
      <c r="E24176">
        <v>20773</v>
      </c>
    </row>
    <row r="24177" spans="1:5">
      <c r="A24177" t="s">
        <v>61</v>
      </c>
      <c r="B24177">
        <v>2019</v>
      </c>
      <c r="C24177">
        <v>21</v>
      </c>
      <c r="D24177">
        <v>10</v>
      </c>
      <c r="E24177">
        <v>2111</v>
      </c>
    </row>
    <row r="24178" spans="1:5">
      <c r="A24178" t="s">
        <v>65</v>
      </c>
      <c r="B24178">
        <v>2019</v>
      </c>
      <c r="C24178">
        <v>21</v>
      </c>
      <c r="D24178">
        <v>0</v>
      </c>
      <c r="E24178">
        <v>0</v>
      </c>
    </row>
    <row r="24179" spans="1:5">
      <c r="A24179" t="s">
        <v>64</v>
      </c>
      <c r="B24179">
        <v>2019</v>
      </c>
      <c r="C24179">
        <v>21</v>
      </c>
      <c r="D24179">
        <v>4</v>
      </c>
      <c r="E24179">
        <v>2204</v>
      </c>
    </row>
    <row r="24180" spans="1:5">
      <c r="A24180" t="s">
        <v>63</v>
      </c>
      <c r="B24180">
        <v>2019</v>
      </c>
      <c r="C24180">
        <v>21</v>
      </c>
      <c r="D24180">
        <v>3</v>
      </c>
      <c r="E24180">
        <v>975</v>
      </c>
    </row>
    <row r="24181" spans="1:5">
      <c r="A24181" t="s">
        <v>62</v>
      </c>
      <c r="B24181">
        <v>2019</v>
      </c>
      <c r="C24181">
        <v>21</v>
      </c>
      <c r="D24181">
        <v>36</v>
      </c>
      <c r="E24181">
        <v>91077</v>
      </c>
    </row>
    <row r="24182" spans="1:5">
      <c r="A24182" t="s">
        <v>6</v>
      </c>
      <c r="B24182">
        <v>2019</v>
      </c>
      <c r="C24182">
        <v>22</v>
      </c>
      <c r="D24182">
        <v>79</v>
      </c>
      <c r="E24182">
        <v>39890</v>
      </c>
    </row>
    <row r="24183" spans="1:5">
      <c r="A24183" t="s">
        <v>12</v>
      </c>
      <c r="B24183">
        <v>2019</v>
      </c>
      <c r="C24183">
        <v>22</v>
      </c>
      <c r="D24183">
        <v>17</v>
      </c>
      <c r="E24183">
        <v>4243</v>
      </c>
    </row>
    <row r="24184" spans="1:5">
      <c r="A24184" t="s">
        <v>13</v>
      </c>
      <c r="B24184">
        <v>2019</v>
      </c>
      <c r="C24184">
        <v>22</v>
      </c>
      <c r="D24184">
        <v>46</v>
      </c>
      <c r="E24184">
        <v>13568</v>
      </c>
    </row>
    <row r="24185" spans="1:5">
      <c r="A24185" t="s">
        <v>14</v>
      </c>
      <c r="B24185">
        <v>2019</v>
      </c>
      <c r="C24185">
        <v>22</v>
      </c>
      <c r="D24185">
        <v>6</v>
      </c>
      <c r="E24185">
        <v>1131</v>
      </c>
    </row>
    <row r="24186" spans="1:5">
      <c r="A24186" t="s">
        <v>15</v>
      </c>
      <c r="B24186">
        <v>2019</v>
      </c>
      <c r="C24186">
        <v>22</v>
      </c>
      <c r="D24186">
        <v>77</v>
      </c>
      <c r="E24186">
        <v>32892</v>
      </c>
    </row>
    <row r="24187" spans="1:5">
      <c r="A24187" t="s">
        <v>16</v>
      </c>
      <c r="B24187">
        <v>2019</v>
      </c>
      <c r="C24187">
        <v>22</v>
      </c>
      <c r="D24187">
        <v>72</v>
      </c>
      <c r="E24187">
        <v>36124</v>
      </c>
    </row>
    <row r="24188" spans="1:5">
      <c r="A24188" t="s">
        <v>17</v>
      </c>
      <c r="B24188">
        <v>2019</v>
      </c>
      <c r="C24188">
        <v>22</v>
      </c>
      <c r="D24188">
        <v>8</v>
      </c>
      <c r="E24188">
        <v>959</v>
      </c>
    </row>
    <row r="24189" spans="1:5">
      <c r="A24189" t="s">
        <v>18</v>
      </c>
      <c r="B24189">
        <v>2019</v>
      </c>
      <c r="C24189">
        <v>22</v>
      </c>
      <c r="D24189">
        <v>5</v>
      </c>
      <c r="E24189">
        <v>1066</v>
      </c>
    </row>
    <row r="24190" spans="1:5">
      <c r="A24190" t="s">
        <v>19</v>
      </c>
      <c r="B24190">
        <v>2019</v>
      </c>
      <c r="C24190">
        <v>22</v>
      </c>
      <c r="D24190">
        <v>6</v>
      </c>
      <c r="E24190">
        <v>11893</v>
      </c>
    </row>
    <row r="24191" spans="1:5">
      <c r="A24191" t="s">
        <v>20</v>
      </c>
      <c r="B24191">
        <v>2019</v>
      </c>
      <c r="C24191">
        <v>22</v>
      </c>
      <c r="D24191">
        <v>0</v>
      </c>
      <c r="E24191">
        <v>0</v>
      </c>
    </row>
    <row r="24192" spans="1:5">
      <c r="A24192" t="s">
        <v>21</v>
      </c>
      <c r="B24192">
        <v>2019</v>
      </c>
      <c r="C24192">
        <v>22</v>
      </c>
      <c r="D24192">
        <v>90</v>
      </c>
      <c r="E24192">
        <v>77034</v>
      </c>
    </row>
    <row r="24193" spans="1:5">
      <c r="A24193" t="s">
        <v>22</v>
      </c>
      <c r="B24193">
        <v>2019</v>
      </c>
      <c r="C24193">
        <v>22</v>
      </c>
      <c r="D24193">
        <v>16</v>
      </c>
      <c r="E24193">
        <v>1079</v>
      </c>
    </row>
    <row r="24194" spans="1:5">
      <c r="A24194" t="s">
        <v>23</v>
      </c>
      <c r="B24194">
        <v>2019</v>
      </c>
      <c r="C24194">
        <v>22</v>
      </c>
      <c r="D24194">
        <v>3</v>
      </c>
      <c r="E24194">
        <v>699</v>
      </c>
    </row>
    <row r="24195" spans="1:5">
      <c r="A24195" t="s">
        <v>24</v>
      </c>
      <c r="B24195">
        <v>2019</v>
      </c>
      <c r="C24195">
        <v>22</v>
      </c>
      <c r="D24195">
        <v>78</v>
      </c>
      <c r="E24195">
        <v>30633</v>
      </c>
    </row>
    <row r="24196" spans="1:5">
      <c r="A24196" t="s">
        <v>25</v>
      </c>
      <c r="B24196">
        <v>2019</v>
      </c>
      <c r="C24196">
        <v>22</v>
      </c>
      <c r="D24196">
        <v>17</v>
      </c>
      <c r="E24196">
        <v>2465</v>
      </c>
    </row>
    <row r="24197" spans="1:5">
      <c r="A24197" t="s">
        <v>26</v>
      </c>
      <c r="B24197">
        <v>2019</v>
      </c>
      <c r="C24197">
        <v>22</v>
      </c>
      <c r="D24197">
        <v>15</v>
      </c>
      <c r="E24197">
        <v>3317</v>
      </c>
    </row>
    <row r="24198" spans="1:5">
      <c r="A24198" t="s">
        <v>27</v>
      </c>
      <c r="B24198">
        <v>2019</v>
      </c>
      <c r="C24198">
        <v>22</v>
      </c>
      <c r="D24198">
        <v>20</v>
      </c>
      <c r="E24198">
        <v>11167</v>
      </c>
    </row>
    <row r="24199" spans="1:5">
      <c r="A24199" t="s">
        <v>28</v>
      </c>
      <c r="B24199">
        <v>2019</v>
      </c>
      <c r="C24199">
        <v>22</v>
      </c>
      <c r="D24199">
        <v>16</v>
      </c>
      <c r="E24199">
        <v>6148</v>
      </c>
    </row>
    <row r="24200" spans="1:5">
      <c r="A24200" t="s">
        <v>29</v>
      </c>
      <c r="B24200">
        <v>2019</v>
      </c>
      <c r="C24200">
        <v>22</v>
      </c>
      <c r="D24200">
        <v>94</v>
      </c>
      <c r="E24200">
        <v>49519</v>
      </c>
    </row>
    <row r="24201" spans="1:5">
      <c r="A24201" t="s">
        <v>30</v>
      </c>
      <c r="B24201">
        <v>2019</v>
      </c>
      <c r="C24201">
        <v>22</v>
      </c>
      <c r="D24201">
        <v>35</v>
      </c>
      <c r="E24201">
        <v>12428</v>
      </c>
    </row>
    <row r="24202" spans="1:5">
      <c r="A24202" t="s">
        <v>31</v>
      </c>
      <c r="B24202">
        <v>2019</v>
      </c>
      <c r="C24202">
        <v>22</v>
      </c>
      <c r="D24202">
        <v>13</v>
      </c>
      <c r="E24202">
        <v>4020</v>
      </c>
    </row>
    <row r="24203" spans="1:5">
      <c r="A24203" t="s">
        <v>32</v>
      </c>
      <c r="B24203">
        <v>2019</v>
      </c>
      <c r="C24203">
        <v>22</v>
      </c>
      <c r="D24203">
        <v>32</v>
      </c>
      <c r="E24203">
        <v>32519</v>
      </c>
    </row>
    <row r="24204" spans="1:5">
      <c r="A24204" t="s">
        <v>33</v>
      </c>
      <c r="B24204">
        <v>2019</v>
      </c>
      <c r="C24204">
        <v>22</v>
      </c>
      <c r="D24204">
        <v>75</v>
      </c>
      <c r="E24204">
        <v>20047</v>
      </c>
    </row>
    <row r="24205" spans="1:5">
      <c r="A24205" t="s">
        <v>34</v>
      </c>
      <c r="B24205">
        <v>2019</v>
      </c>
      <c r="C24205">
        <v>22</v>
      </c>
      <c r="D24205">
        <v>19</v>
      </c>
      <c r="E24205">
        <v>4717</v>
      </c>
    </row>
    <row r="24206" spans="1:5">
      <c r="A24206" t="s">
        <v>35</v>
      </c>
      <c r="B24206">
        <v>2019</v>
      </c>
      <c r="C24206">
        <v>22</v>
      </c>
      <c r="D24206">
        <v>47</v>
      </c>
      <c r="E24206">
        <v>16254</v>
      </c>
    </row>
    <row r="24207" spans="1:5">
      <c r="A24207" t="s">
        <v>36</v>
      </c>
      <c r="B24207">
        <v>2019</v>
      </c>
      <c r="C24207">
        <v>22</v>
      </c>
      <c r="D24207">
        <v>12</v>
      </c>
      <c r="E24207">
        <v>1486</v>
      </c>
    </row>
    <row r="24208" spans="1:5">
      <c r="A24208" t="s">
        <v>37</v>
      </c>
      <c r="B24208">
        <v>2019</v>
      </c>
      <c r="C24208">
        <v>22</v>
      </c>
      <c r="D24208">
        <v>32</v>
      </c>
      <c r="E24208">
        <v>7535</v>
      </c>
    </row>
    <row r="24209" spans="1:5">
      <c r="A24209" t="s">
        <v>38</v>
      </c>
      <c r="B24209">
        <v>2019</v>
      </c>
      <c r="C24209">
        <v>22</v>
      </c>
      <c r="D24209">
        <v>41</v>
      </c>
      <c r="E24209">
        <v>7675</v>
      </c>
    </row>
    <row r="24210" spans="1:5">
      <c r="A24210" t="s">
        <v>39</v>
      </c>
      <c r="B24210">
        <v>2019</v>
      </c>
      <c r="C24210">
        <v>22</v>
      </c>
      <c r="D24210">
        <v>28</v>
      </c>
      <c r="E24210">
        <v>8788</v>
      </c>
    </row>
    <row r="24211" spans="1:5">
      <c r="A24211" t="s">
        <v>40</v>
      </c>
      <c r="B24211">
        <v>2019</v>
      </c>
      <c r="C24211">
        <v>22</v>
      </c>
      <c r="D24211">
        <v>14</v>
      </c>
      <c r="E24211">
        <v>1745</v>
      </c>
    </row>
    <row r="24212" spans="1:5">
      <c r="A24212" t="s">
        <v>41</v>
      </c>
      <c r="B24212">
        <v>2019</v>
      </c>
      <c r="C24212">
        <v>22</v>
      </c>
      <c r="D24212">
        <v>43</v>
      </c>
      <c r="E24212">
        <v>32704</v>
      </c>
    </row>
    <row r="24213" spans="1:5">
      <c r="A24213" t="s">
        <v>42</v>
      </c>
      <c r="B24213">
        <v>2019</v>
      </c>
      <c r="C24213">
        <v>22</v>
      </c>
      <c r="D24213">
        <v>41</v>
      </c>
      <c r="E24213">
        <v>15605</v>
      </c>
    </row>
    <row r="24214" spans="1:5">
      <c r="A24214" t="s">
        <v>43</v>
      </c>
      <c r="B24214">
        <v>2019</v>
      </c>
      <c r="C24214">
        <v>22</v>
      </c>
      <c r="D24214">
        <v>129</v>
      </c>
      <c r="E24214">
        <v>55873</v>
      </c>
    </row>
    <row r="24215" spans="1:5">
      <c r="A24215" t="s">
        <v>44</v>
      </c>
      <c r="B24215">
        <v>2019</v>
      </c>
      <c r="C24215">
        <v>22</v>
      </c>
      <c r="D24215">
        <v>145</v>
      </c>
      <c r="E24215">
        <v>100079</v>
      </c>
    </row>
    <row r="24216" spans="1:5">
      <c r="A24216" t="s">
        <v>45</v>
      </c>
      <c r="B24216">
        <v>2019</v>
      </c>
      <c r="C24216">
        <v>22</v>
      </c>
      <c r="D24216">
        <v>10</v>
      </c>
      <c r="E24216">
        <v>3382</v>
      </c>
    </row>
    <row r="24217" spans="1:5">
      <c r="A24217" t="s">
        <v>46</v>
      </c>
      <c r="B24217">
        <v>2019</v>
      </c>
      <c r="C24217">
        <v>22</v>
      </c>
      <c r="D24217">
        <v>29</v>
      </c>
      <c r="E24217">
        <v>9230</v>
      </c>
    </row>
    <row r="24218" spans="1:5">
      <c r="A24218" t="s">
        <v>47</v>
      </c>
      <c r="B24218">
        <v>2019</v>
      </c>
      <c r="C24218">
        <v>22</v>
      </c>
      <c r="D24218">
        <v>13</v>
      </c>
      <c r="E24218">
        <v>5272</v>
      </c>
    </row>
    <row r="24219" spans="1:5">
      <c r="A24219" t="s">
        <v>48</v>
      </c>
      <c r="B24219">
        <v>2019</v>
      </c>
      <c r="C24219">
        <v>22</v>
      </c>
      <c r="D24219">
        <v>70</v>
      </c>
      <c r="E24219">
        <v>34170</v>
      </c>
    </row>
    <row r="24220" spans="1:5">
      <c r="A24220" t="s">
        <v>49</v>
      </c>
      <c r="B24220">
        <v>2019</v>
      </c>
      <c r="C24220">
        <v>22</v>
      </c>
      <c r="D24220">
        <v>108</v>
      </c>
      <c r="E24220">
        <v>49611</v>
      </c>
    </row>
    <row r="24221" spans="1:5">
      <c r="A24221" t="s">
        <v>50</v>
      </c>
      <c r="B24221">
        <v>2019</v>
      </c>
      <c r="C24221">
        <v>22</v>
      </c>
      <c r="D24221">
        <v>23</v>
      </c>
      <c r="E24221">
        <v>3469</v>
      </c>
    </row>
    <row r="24222" spans="1:5">
      <c r="A24222" t="s">
        <v>51</v>
      </c>
      <c r="B24222">
        <v>2019</v>
      </c>
      <c r="C24222">
        <v>22</v>
      </c>
      <c r="D24222">
        <v>24</v>
      </c>
      <c r="E24222">
        <v>14683</v>
      </c>
    </row>
    <row r="24223" spans="1:5">
      <c r="A24223" t="s">
        <v>52</v>
      </c>
      <c r="B24223">
        <v>2019</v>
      </c>
      <c r="C24223">
        <v>22</v>
      </c>
      <c r="D24223">
        <v>0</v>
      </c>
      <c r="E24223">
        <v>0</v>
      </c>
    </row>
    <row r="24224" spans="1:5">
      <c r="A24224" t="s">
        <v>53</v>
      </c>
      <c r="B24224">
        <v>2019</v>
      </c>
      <c r="C24224">
        <v>22</v>
      </c>
      <c r="D24224">
        <v>51</v>
      </c>
      <c r="E24224">
        <v>4817</v>
      </c>
    </row>
    <row r="24225" spans="1:5">
      <c r="A24225" t="s">
        <v>54</v>
      </c>
      <c r="B24225">
        <v>2019</v>
      </c>
      <c r="C24225">
        <v>22</v>
      </c>
      <c r="D24225">
        <v>98</v>
      </c>
      <c r="E24225">
        <v>19861</v>
      </c>
    </row>
    <row r="24226" spans="1:5">
      <c r="A24226" t="s">
        <v>55</v>
      </c>
      <c r="B24226">
        <v>2019</v>
      </c>
      <c r="C24226">
        <v>22</v>
      </c>
      <c r="D24226">
        <v>53</v>
      </c>
      <c r="E24226">
        <v>17480</v>
      </c>
    </row>
    <row r="24227" spans="1:5">
      <c r="A24227" t="s">
        <v>56</v>
      </c>
      <c r="B24227">
        <v>2019</v>
      </c>
      <c r="C24227">
        <v>22</v>
      </c>
      <c r="D24227">
        <v>12</v>
      </c>
      <c r="E24227">
        <v>5065</v>
      </c>
    </row>
    <row r="24228" spans="1:5">
      <c r="A24228" t="s">
        <v>57</v>
      </c>
      <c r="B24228">
        <v>2019</v>
      </c>
      <c r="C24228">
        <v>22</v>
      </c>
      <c r="D24228">
        <v>138</v>
      </c>
      <c r="E24228">
        <v>96769</v>
      </c>
    </row>
    <row r="24229" spans="1:5">
      <c r="A24229" t="s">
        <v>58</v>
      </c>
      <c r="B24229">
        <v>2019</v>
      </c>
      <c r="C24229">
        <v>22</v>
      </c>
      <c r="D24229">
        <v>9</v>
      </c>
      <c r="E24229">
        <v>3849</v>
      </c>
    </row>
    <row r="24230" spans="1:5">
      <c r="A24230" t="s">
        <v>59</v>
      </c>
      <c r="B24230">
        <v>2019</v>
      </c>
      <c r="C24230">
        <v>22</v>
      </c>
      <c r="D24230">
        <v>19</v>
      </c>
      <c r="E24230">
        <v>5938</v>
      </c>
    </row>
    <row r="24231" spans="1:5">
      <c r="A24231" t="s">
        <v>60</v>
      </c>
      <c r="B24231">
        <v>2019</v>
      </c>
      <c r="C24231">
        <v>22</v>
      </c>
      <c r="D24231">
        <v>37</v>
      </c>
      <c r="E24231">
        <v>20271</v>
      </c>
    </row>
    <row r="24232" spans="1:5">
      <c r="A24232" t="s">
        <v>61</v>
      </c>
      <c r="B24232">
        <v>2019</v>
      </c>
      <c r="C24232">
        <v>22</v>
      </c>
      <c r="D24232">
        <v>11</v>
      </c>
      <c r="E24232">
        <v>1852</v>
      </c>
    </row>
    <row r="24233" spans="1:5">
      <c r="A24233" t="s">
        <v>65</v>
      </c>
      <c r="B24233">
        <v>2019</v>
      </c>
      <c r="C24233">
        <v>22</v>
      </c>
      <c r="D24233">
        <v>0</v>
      </c>
      <c r="E24233">
        <v>0</v>
      </c>
    </row>
    <row r="24234" spans="1:5">
      <c r="A24234" t="s">
        <v>64</v>
      </c>
      <c r="B24234">
        <v>2019</v>
      </c>
      <c r="C24234">
        <v>22</v>
      </c>
      <c r="D24234">
        <v>5</v>
      </c>
      <c r="E24234">
        <v>2404</v>
      </c>
    </row>
    <row r="24235" spans="1:5">
      <c r="A24235" t="s">
        <v>63</v>
      </c>
      <c r="B24235">
        <v>2019</v>
      </c>
      <c r="C24235">
        <v>22</v>
      </c>
      <c r="D24235">
        <v>3</v>
      </c>
      <c r="E24235">
        <v>962</v>
      </c>
    </row>
    <row r="24236" spans="1:5">
      <c r="A24236" t="s">
        <v>62</v>
      </c>
      <c r="B24236">
        <v>2019</v>
      </c>
      <c r="C24236">
        <v>22</v>
      </c>
      <c r="D24236">
        <v>35</v>
      </c>
      <c r="E24236">
        <v>89631</v>
      </c>
    </row>
    <row r="24237" spans="1:5">
      <c r="A24237" t="s">
        <v>6</v>
      </c>
      <c r="B24237">
        <v>2019</v>
      </c>
      <c r="C24237">
        <v>23</v>
      </c>
      <c r="D24237">
        <v>79</v>
      </c>
      <c r="E24237">
        <v>39626</v>
      </c>
    </row>
    <row r="24238" spans="1:5">
      <c r="A24238" t="s">
        <v>12</v>
      </c>
      <c r="B24238">
        <v>2019</v>
      </c>
      <c r="C24238">
        <v>23</v>
      </c>
      <c r="D24238">
        <v>17</v>
      </c>
      <c r="E24238">
        <v>4039</v>
      </c>
    </row>
    <row r="24239" spans="1:5">
      <c r="A24239" t="s">
        <v>13</v>
      </c>
      <c r="B24239">
        <v>2019</v>
      </c>
      <c r="C24239">
        <v>23</v>
      </c>
      <c r="D24239">
        <v>45</v>
      </c>
      <c r="E24239">
        <v>13635</v>
      </c>
    </row>
    <row r="24240" spans="1:5">
      <c r="A24240" t="s">
        <v>14</v>
      </c>
      <c r="B24240">
        <v>2019</v>
      </c>
      <c r="C24240">
        <v>23</v>
      </c>
      <c r="D24240">
        <v>6</v>
      </c>
      <c r="E24240">
        <v>1493</v>
      </c>
    </row>
    <row r="24241" spans="1:5">
      <c r="A24241" t="s">
        <v>15</v>
      </c>
      <c r="B24241">
        <v>2019</v>
      </c>
      <c r="C24241">
        <v>23</v>
      </c>
      <c r="D24241">
        <v>73</v>
      </c>
      <c r="E24241">
        <v>33689</v>
      </c>
    </row>
    <row r="24242" spans="1:5">
      <c r="A24242" t="s">
        <v>16</v>
      </c>
      <c r="B24242">
        <v>2019</v>
      </c>
      <c r="C24242">
        <v>23</v>
      </c>
      <c r="D24242">
        <v>72</v>
      </c>
      <c r="E24242">
        <v>40355</v>
      </c>
    </row>
    <row r="24243" spans="1:5">
      <c r="A24243" t="s">
        <v>17</v>
      </c>
      <c r="B24243">
        <v>2019</v>
      </c>
      <c r="C24243">
        <v>23</v>
      </c>
      <c r="D24243">
        <v>4</v>
      </c>
      <c r="E24243">
        <v>203</v>
      </c>
    </row>
    <row r="24244" spans="1:5">
      <c r="A24244" t="s">
        <v>18</v>
      </c>
      <c r="B24244">
        <v>2019</v>
      </c>
      <c r="C24244">
        <v>23</v>
      </c>
      <c r="D24244">
        <v>5</v>
      </c>
      <c r="E24244">
        <v>1318</v>
      </c>
    </row>
    <row r="24245" spans="1:5">
      <c r="A24245" t="s">
        <v>19</v>
      </c>
      <c r="B24245">
        <v>2019</v>
      </c>
      <c r="C24245">
        <v>23</v>
      </c>
      <c r="D24245">
        <v>6</v>
      </c>
      <c r="E24245">
        <v>13507</v>
      </c>
    </row>
    <row r="24246" spans="1:5">
      <c r="A24246" t="s">
        <v>20</v>
      </c>
      <c r="B24246">
        <v>2019</v>
      </c>
      <c r="C24246">
        <v>23</v>
      </c>
      <c r="D24246">
        <v>0</v>
      </c>
      <c r="E24246">
        <v>0</v>
      </c>
    </row>
    <row r="24247" spans="1:5">
      <c r="A24247" t="s">
        <v>21</v>
      </c>
      <c r="B24247">
        <v>2019</v>
      </c>
      <c r="C24247">
        <v>23</v>
      </c>
      <c r="D24247">
        <v>91</v>
      </c>
      <c r="E24247">
        <v>77619</v>
      </c>
    </row>
    <row r="24248" spans="1:5">
      <c r="A24248" t="s">
        <v>22</v>
      </c>
      <c r="B24248">
        <v>2019</v>
      </c>
      <c r="C24248">
        <v>23</v>
      </c>
      <c r="D24248">
        <v>15</v>
      </c>
      <c r="E24248">
        <v>1221</v>
      </c>
    </row>
    <row r="24249" spans="1:5">
      <c r="A24249" t="s">
        <v>23</v>
      </c>
      <c r="B24249">
        <v>2019</v>
      </c>
      <c r="C24249">
        <v>23</v>
      </c>
      <c r="D24249">
        <v>2</v>
      </c>
      <c r="E24249">
        <v>364</v>
      </c>
    </row>
    <row r="24250" spans="1:5">
      <c r="A24250" t="s">
        <v>24</v>
      </c>
      <c r="B24250">
        <v>2019</v>
      </c>
      <c r="C24250">
        <v>23</v>
      </c>
      <c r="D24250">
        <v>76</v>
      </c>
      <c r="E24250">
        <v>29955</v>
      </c>
    </row>
    <row r="24251" spans="1:5">
      <c r="A24251" t="s">
        <v>25</v>
      </c>
      <c r="B24251">
        <v>2019</v>
      </c>
      <c r="C24251">
        <v>23</v>
      </c>
      <c r="D24251">
        <v>17</v>
      </c>
      <c r="E24251">
        <v>2585</v>
      </c>
    </row>
    <row r="24252" spans="1:5">
      <c r="A24252" t="s">
        <v>26</v>
      </c>
      <c r="B24252">
        <v>2019</v>
      </c>
      <c r="C24252">
        <v>23</v>
      </c>
      <c r="D24252">
        <v>12</v>
      </c>
      <c r="E24252">
        <v>3451</v>
      </c>
    </row>
    <row r="24253" spans="1:5">
      <c r="A24253" t="s">
        <v>27</v>
      </c>
      <c r="B24253">
        <v>2019</v>
      </c>
      <c r="C24253">
        <v>23</v>
      </c>
      <c r="D24253">
        <v>19</v>
      </c>
      <c r="E24253">
        <v>10915</v>
      </c>
    </row>
    <row r="24254" spans="1:5">
      <c r="A24254" t="s">
        <v>28</v>
      </c>
      <c r="B24254">
        <v>2019</v>
      </c>
      <c r="C24254">
        <v>23</v>
      </c>
      <c r="D24254">
        <v>15</v>
      </c>
      <c r="E24254">
        <v>6112</v>
      </c>
    </row>
    <row r="24255" spans="1:5">
      <c r="A24255" t="s">
        <v>29</v>
      </c>
      <c r="B24255">
        <v>2019</v>
      </c>
      <c r="C24255">
        <v>23</v>
      </c>
      <c r="D24255">
        <v>93</v>
      </c>
      <c r="E24255">
        <v>48238</v>
      </c>
    </row>
    <row r="24256" spans="1:5">
      <c r="A24256" t="s">
        <v>30</v>
      </c>
      <c r="B24256">
        <v>2019</v>
      </c>
      <c r="C24256">
        <v>23</v>
      </c>
      <c r="D24256">
        <v>35</v>
      </c>
      <c r="E24256">
        <v>12691</v>
      </c>
    </row>
    <row r="24257" spans="1:5">
      <c r="A24257" t="s">
        <v>31</v>
      </c>
      <c r="B24257">
        <v>2019</v>
      </c>
      <c r="C24257">
        <v>23</v>
      </c>
      <c r="D24257">
        <v>15</v>
      </c>
      <c r="E24257">
        <v>4442</v>
      </c>
    </row>
    <row r="24258" spans="1:5">
      <c r="A24258" t="s">
        <v>32</v>
      </c>
      <c r="B24258">
        <v>2019</v>
      </c>
      <c r="C24258">
        <v>23</v>
      </c>
      <c r="D24258">
        <v>42</v>
      </c>
      <c r="E24258">
        <v>46351</v>
      </c>
    </row>
    <row r="24259" spans="1:5">
      <c r="A24259" t="s">
        <v>33</v>
      </c>
      <c r="B24259">
        <v>2019</v>
      </c>
      <c r="C24259">
        <v>23</v>
      </c>
      <c r="D24259">
        <v>76</v>
      </c>
      <c r="E24259">
        <v>22829</v>
      </c>
    </row>
    <row r="24260" spans="1:5">
      <c r="A24260" t="s">
        <v>34</v>
      </c>
      <c r="B24260">
        <v>2019</v>
      </c>
      <c r="C24260">
        <v>23</v>
      </c>
      <c r="D24260">
        <v>18</v>
      </c>
      <c r="E24260">
        <v>5407</v>
      </c>
    </row>
    <row r="24261" spans="1:5">
      <c r="A24261" t="s">
        <v>35</v>
      </c>
      <c r="B24261">
        <v>2019</v>
      </c>
      <c r="C24261">
        <v>23</v>
      </c>
      <c r="D24261">
        <v>48</v>
      </c>
      <c r="E24261">
        <v>15903</v>
      </c>
    </row>
    <row r="24262" spans="1:5">
      <c r="A24262" t="s">
        <v>36</v>
      </c>
      <c r="B24262">
        <v>2019</v>
      </c>
      <c r="C24262">
        <v>23</v>
      </c>
      <c r="D24262">
        <v>12</v>
      </c>
      <c r="E24262">
        <v>1642</v>
      </c>
    </row>
    <row r="24263" spans="1:5">
      <c r="A24263" t="s">
        <v>37</v>
      </c>
      <c r="B24263">
        <v>2019</v>
      </c>
      <c r="C24263">
        <v>23</v>
      </c>
      <c r="D24263">
        <v>26</v>
      </c>
      <c r="E24263">
        <v>5992</v>
      </c>
    </row>
    <row r="24264" spans="1:5">
      <c r="A24264" t="s">
        <v>38</v>
      </c>
      <c r="B24264">
        <v>2019</v>
      </c>
      <c r="C24264">
        <v>23</v>
      </c>
      <c r="D24264">
        <v>40</v>
      </c>
      <c r="E24264">
        <v>7501</v>
      </c>
    </row>
    <row r="24265" spans="1:5">
      <c r="A24265" t="s">
        <v>39</v>
      </c>
      <c r="B24265">
        <v>2019</v>
      </c>
      <c r="C24265">
        <v>23</v>
      </c>
      <c r="D24265">
        <v>28</v>
      </c>
      <c r="E24265">
        <v>9416</v>
      </c>
    </row>
    <row r="24266" spans="1:5">
      <c r="A24266" t="s">
        <v>40</v>
      </c>
      <c r="B24266">
        <v>2019</v>
      </c>
      <c r="C24266">
        <v>23</v>
      </c>
      <c r="D24266">
        <v>12</v>
      </c>
      <c r="E24266">
        <v>1565</v>
      </c>
    </row>
    <row r="24267" spans="1:5">
      <c r="A24267" t="s">
        <v>41</v>
      </c>
      <c r="B24267">
        <v>2019</v>
      </c>
      <c r="C24267">
        <v>23</v>
      </c>
      <c r="D24267">
        <v>43</v>
      </c>
      <c r="E24267">
        <v>31805</v>
      </c>
    </row>
    <row r="24268" spans="1:5">
      <c r="A24268" t="s">
        <v>42</v>
      </c>
      <c r="B24268">
        <v>2019</v>
      </c>
      <c r="C24268">
        <v>23</v>
      </c>
      <c r="D24268">
        <v>42</v>
      </c>
      <c r="E24268">
        <v>14759</v>
      </c>
    </row>
    <row r="24269" spans="1:5">
      <c r="A24269" t="s">
        <v>43</v>
      </c>
      <c r="B24269">
        <v>2019</v>
      </c>
      <c r="C24269">
        <v>23</v>
      </c>
      <c r="D24269">
        <v>126</v>
      </c>
      <c r="E24269">
        <v>56906</v>
      </c>
    </row>
    <row r="24270" spans="1:5">
      <c r="A24270" t="s">
        <v>44</v>
      </c>
      <c r="B24270">
        <v>2019</v>
      </c>
      <c r="C24270">
        <v>23</v>
      </c>
      <c r="D24270">
        <v>141</v>
      </c>
      <c r="E24270">
        <v>93983</v>
      </c>
    </row>
    <row r="24271" spans="1:5">
      <c r="A24271" t="s">
        <v>45</v>
      </c>
      <c r="B24271">
        <v>2019</v>
      </c>
      <c r="C24271">
        <v>23</v>
      </c>
      <c r="D24271">
        <v>11</v>
      </c>
      <c r="E24271">
        <v>3208</v>
      </c>
    </row>
    <row r="24272" spans="1:5">
      <c r="A24272" t="s">
        <v>46</v>
      </c>
      <c r="B24272">
        <v>2019</v>
      </c>
      <c r="C24272">
        <v>23</v>
      </c>
      <c r="D24272">
        <v>31</v>
      </c>
      <c r="E24272">
        <v>11153</v>
      </c>
    </row>
    <row r="24273" spans="1:5">
      <c r="A24273" t="s">
        <v>47</v>
      </c>
      <c r="B24273">
        <v>2019</v>
      </c>
      <c r="C24273">
        <v>23</v>
      </c>
      <c r="D24273">
        <v>13</v>
      </c>
      <c r="E24273">
        <v>4237</v>
      </c>
    </row>
    <row r="24274" spans="1:5">
      <c r="A24274" t="s">
        <v>48</v>
      </c>
      <c r="B24274">
        <v>2019</v>
      </c>
      <c r="C24274">
        <v>23</v>
      </c>
      <c r="D24274">
        <v>70</v>
      </c>
      <c r="E24274">
        <v>35320</v>
      </c>
    </row>
    <row r="24275" spans="1:5">
      <c r="A24275" t="s">
        <v>49</v>
      </c>
      <c r="B24275">
        <v>2019</v>
      </c>
      <c r="C24275">
        <v>23</v>
      </c>
      <c r="D24275">
        <v>125</v>
      </c>
      <c r="E24275">
        <v>48885</v>
      </c>
    </row>
    <row r="24276" spans="1:5">
      <c r="A24276" t="s">
        <v>50</v>
      </c>
      <c r="B24276">
        <v>2019</v>
      </c>
      <c r="C24276">
        <v>23</v>
      </c>
      <c r="D24276">
        <v>22</v>
      </c>
      <c r="E24276">
        <v>3780</v>
      </c>
    </row>
    <row r="24277" spans="1:5">
      <c r="A24277" t="s">
        <v>51</v>
      </c>
      <c r="B24277">
        <v>2019</v>
      </c>
      <c r="C24277">
        <v>23</v>
      </c>
      <c r="D24277">
        <v>24</v>
      </c>
      <c r="E24277">
        <v>13290</v>
      </c>
    </row>
    <row r="24278" spans="1:5">
      <c r="A24278" t="s">
        <v>52</v>
      </c>
      <c r="B24278">
        <v>2019</v>
      </c>
      <c r="C24278">
        <v>23</v>
      </c>
      <c r="D24278">
        <v>30</v>
      </c>
      <c r="E24278">
        <v>15888</v>
      </c>
    </row>
    <row r="24279" spans="1:5">
      <c r="A24279" t="s">
        <v>53</v>
      </c>
      <c r="B24279">
        <v>2019</v>
      </c>
      <c r="C24279">
        <v>23</v>
      </c>
      <c r="D24279">
        <v>48</v>
      </c>
      <c r="E24279">
        <v>4994</v>
      </c>
    </row>
    <row r="24280" spans="1:5">
      <c r="A24280" t="s">
        <v>54</v>
      </c>
      <c r="B24280">
        <v>2019</v>
      </c>
      <c r="C24280">
        <v>23</v>
      </c>
      <c r="D24280">
        <v>93</v>
      </c>
      <c r="E24280">
        <v>21384</v>
      </c>
    </row>
    <row r="24281" spans="1:5">
      <c r="A24281" t="s">
        <v>55</v>
      </c>
      <c r="B24281">
        <v>2019</v>
      </c>
      <c r="C24281">
        <v>23</v>
      </c>
      <c r="D24281">
        <v>53</v>
      </c>
      <c r="E24281">
        <v>17466</v>
      </c>
    </row>
    <row r="24282" spans="1:5">
      <c r="A24282" t="s">
        <v>56</v>
      </c>
      <c r="B24282">
        <v>2019</v>
      </c>
      <c r="C24282">
        <v>23</v>
      </c>
      <c r="D24282">
        <v>12</v>
      </c>
      <c r="E24282">
        <v>5067</v>
      </c>
    </row>
    <row r="24283" spans="1:5">
      <c r="A24283" t="s">
        <v>57</v>
      </c>
      <c r="B24283">
        <v>2019</v>
      </c>
      <c r="C24283">
        <v>23</v>
      </c>
      <c r="D24283">
        <v>125</v>
      </c>
      <c r="E24283">
        <v>86374</v>
      </c>
    </row>
    <row r="24284" spans="1:5">
      <c r="A24284" t="s">
        <v>58</v>
      </c>
      <c r="B24284">
        <v>2019</v>
      </c>
      <c r="C24284">
        <v>23</v>
      </c>
      <c r="D24284">
        <v>20</v>
      </c>
      <c r="E24284">
        <v>4231</v>
      </c>
    </row>
    <row r="24285" spans="1:5">
      <c r="A24285" t="s">
        <v>59</v>
      </c>
      <c r="B24285">
        <v>2019</v>
      </c>
      <c r="C24285">
        <v>23</v>
      </c>
      <c r="D24285">
        <v>19</v>
      </c>
      <c r="E24285">
        <v>7953</v>
      </c>
    </row>
    <row r="24286" spans="1:5">
      <c r="A24286" t="s">
        <v>60</v>
      </c>
      <c r="B24286">
        <v>2019</v>
      </c>
      <c r="C24286">
        <v>23</v>
      </c>
      <c r="D24286">
        <v>38</v>
      </c>
      <c r="E24286">
        <v>20138</v>
      </c>
    </row>
    <row r="24287" spans="1:5">
      <c r="A24287" t="s">
        <v>61</v>
      </c>
      <c r="B24287">
        <v>2019</v>
      </c>
      <c r="C24287">
        <v>23</v>
      </c>
      <c r="D24287">
        <v>9</v>
      </c>
      <c r="E24287">
        <v>1799</v>
      </c>
    </row>
    <row r="24288" spans="1:5">
      <c r="A24288" t="s">
        <v>65</v>
      </c>
      <c r="B24288">
        <v>2019</v>
      </c>
      <c r="C24288">
        <v>23</v>
      </c>
      <c r="D24288">
        <v>0</v>
      </c>
      <c r="E24288">
        <v>0</v>
      </c>
    </row>
    <row r="24289" spans="1:5">
      <c r="A24289" t="s">
        <v>64</v>
      </c>
      <c r="B24289">
        <v>2019</v>
      </c>
      <c r="C24289">
        <v>23</v>
      </c>
      <c r="D24289">
        <v>5</v>
      </c>
      <c r="E24289">
        <v>2464</v>
      </c>
    </row>
    <row r="24290" spans="1:5">
      <c r="A24290" t="s">
        <v>63</v>
      </c>
      <c r="B24290">
        <v>2019</v>
      </c>
      <c r="C24290">
        <v>23</v>
      </c>
      <c r="D24290">
        <v>3</v>
      </c>
      <c r="E24290">
        <v>935</v>
      </c>
    </row>
    <row r="24291" spans="1:5">
      <c r="A24291" t="s">
        <v>62</v>
      </c>
      <c r="B24291">
        <v>2019</v>
      </c>
      <c r="C24291">
        <v>23</v>
      </c>
      <c r="D24291">
        <v>73</v>
      </c>
      <c r="E24291">
        <v>98523</v>
      </c>
    </row>
    <row r="24292" spans="1:5">
      <c r="A24292" t="s">
        <v>6</v>
      </c>
      <c r="B24292">
        <v>2019</v>
      </c>
      <c r="C24292">
        <v>24</v>
      </c>
      <c r="D24292">
        <v>78</v>
      </c>
      <c r="E24292">
        <v>38000</v>
      </c>
    </row>
    <row r="24293" spans="1:5">
      <c r="A24293" t="s">
        <v>12</v>
      </c>
      <c r="B24293">
        <v>2019</v>
      </c>
      <c r="C24293">
        <v>24</v>
      </c>
      <c r="D24293">
        <v>17</v>
      </c>
      <c r="E24293">
        <v>4015</v>
      </c>
    </row>
    <row r="24294" spans="1:5">
      <c r="A24294" t="s">
        <v>13</v>
      </c>
      <c r="B24294">
        <v>2019</v>
      </c>
      <c r="C24294">
        <v>24</v>
      </c>
      <c r="D24294">
        <v>21</v>
      </c>
      <c r="E24294">
        <v>10533</v>
      </c>
    </row>
    <row r="24295" spans="1:5">
      <c r="A24295" t="s">
        <v>14</v>
      </c>
      <c r="B24295">
        <v>2019</v>
      </c>
      <c r="C24295">
        <v>24</v>
      </c>
      <c r="D24295">
        <v>8</v>
      </c>
      <c r="E24295">
        <v>1725</v>
      </c>
    </row>
    <row r="24296" spans="1:5">
      <c r="A24296" t="s">
        <v>15</v>
      </c>
      <c r="B24296">
        <v>2019</v>
      </c>
      <c r="C24296">
        <v>24</v>
      </c>
      <c r="D24296">
        <v>70</v>
      </c>
      <c r="E24296">
        <v>34856</v>
      </c>
    </row>
    <row r="24297" spans="1:5">
      <c r="A24297" t="s">
        <v>16</v>
      </c>
      <c r="B24297">
        <v>2019</v>
      </c>
      <c r="C24297">
        <v>24</v>
      </c>
      <c r="D24297">
        <v>72</v>
      </c>
      <c r="E24297">
        <v>39999</v>
      </c>
    </row>
    <row r="24298" spans="1:5">
      <c r="A24298" t="s">
        <v>17</v>
      </c>
      <c r="B24298">
        <v>2019</v>
      </c>
      <c r="C24298">
        <v>24</v>
      </c>
      <c r="D24298">
        <v>4</v>
      </c>
      <c r="E24298">
        <v>208</v>
      </c>
    </row>
    <row r="24299" spans="1:5">
      <c r="A24299" t="s">
        <v>18</v>
      </c>
      <c r="B24299">
        <v>2019</v>
      </c>
      <c r="C24299">
        <v>24</v>
      </c>
      <c r="D24299">
        <v>5</v>
      </c>
      <c r="E24299">
        <v>1312</v>
      </c>
    </row>
    <row r="24300" spans="1:5">
      <c r="A24300" t="s">
        <v>19</v>
      </c>
      <c r="B24300">
        <v>2019</v>
      </c>
      <c r="C24300">
        <v>24</v>
      </c>
      <c r="D24300">
        <v>6</v>
      </c>
      <c r="E24300">
        <v>13159</v>
      </c>
    </row>
    <row r="24301" spans="1:5">
      <c r="A24301" t="s">
        <v>20</v>
      </c>
      <c r="B24301">
        <v>2019</v>
      </c>
      <c r="C24301">
        <v>24</v>
      </c>
      <c r="D24301">
        <v>0</v>
      </c>
      <c r="E24301">
        <v>0</v>
      </c>
    </row>
    <row r="24302" spans="1:5">
      <c r="A24302" t="s">
        <v>21</v>
      </c>
      <c r="B24302">
        <v>2019</v>
      </c>
      <c r="C24302">
        <v>24</v>
      </c>
      <c r="D24302">
        <v>90</v>
      </c>
      <c r="E24302">
        <v>71643</v>
      </c>
    </row>
    <row r="24303" spans="1:5">
      <c r="A24303" t="s">
        <v>22</v>
      </c>
      <c r="B24303">
        <v>2019</v>
      </c>
      <c r="C24303">
        <v>24</v>
      </c>
      <c r="D24303">
        <v>15</v>
      </c>
      <c r="E24303">
        <v>1381</v>
      </c>
    </row>
    <row r="24304" spans="1:5">
      <c r="A24304" t="s">
        <v>23</v>
      </c>
      <c r="B24304">
        <v>2019</v>
      </c>
      <c r="C24304">
        <v>24</v>
      </c>
      <c r="D24304">
        <v>1</v>
      </c>
      <c r="E24304">
        <v>256</v>
      </c>
    </row>
    <row r="24305" spans="1:5">
      <c r="A24305" t="s">
        <v>24</v>
      </c>
      <c r="B24305">
        <v>2019</v>
      </c>
      <c r="C24305">
        <v>24</v>
      </c>
      <c r="D24305">
        <v>79</v>
      </c>
      <c r="E24305">
        <v>38019</v>
      </c>
    </row>
    <row r="24306" spans="1:5">
      <c r="A24306" t="s">
        <v>25</v>
      </c>
      <c r="B24306">
        <v>2019</v>
      </c>
      <c r="C24306">
        <v>24</v>
      </c>
      <c r="D24306">
        <v>17</v>
      </c>
      <c r="E24306">
        <v>2764</v>
      </c>
    </row>
    <row r="24307" spans="1:5">
      <c r="A24307" t="s">
        <v>26</v>
      </c>
      <c r="B24307">
        <v>2019</v>
      </c>
      <c r="C24307">
        <v>24</v>
      </c>
      <c r="D24307">
        <v>13</v>
      </c>
      <c r="E24307">
        <v>3678</v>
      </c>
    </row>
    <row r="24308" spans="1:5">
      <c r="A24308" t="s">
        <v>27</v>
      </c>
      <c r="B24308">
        <v>2019</v>
      </c>
      <c r="C24308">
        <v>24</v>
      </c>
      <c r="D24308">
        <v>18</v>
      </c>
      <c r="E24308">
        <v>10349</v>
      </c>
    </row>
    <row r="24309" spans="1:5">
      <c r="A24309" t="s">
        <v>28</v>
      </c>
      <c r="B24309">
        <v>2019</v>
      </c>
      <c r="C24309">
        <v>24</v>
      </c>
      <c r="D24309">
        <v>14</v>
      </c>
      <c r="E24309">
        <v>6075</v>
      </c>
    </row>
    <row r="24310" spans="1:5">
      <c r="A24310" t="s">
        <v>29</v>
      </c>
      <c r="B24310">
        <v>2019</v>
      </c>
      <c r="C24310">
        <v>24</v>
      </c>
      <c r="D24310">
        <v>92</v>
      </c>
      <c r="E24310">
        <v>48370</v>
      </c>
    </row>
    <row r="24311" spans="1:5">
      <c r="A24311" t="s">
        <v>30</v>
      </c>
      <c r="B24311">
        <v>2019</v>
      </c>
      <c r="C24311">
        <v>24</v>
      </c>
      <c r="D24311">
        <v>35</v>
      </c>
      <c r="E24311">
        <v>12909</v>
      </c>
    </row>
    <row r="24312" spans="1:5">
      <c r="A24312" t="s">
        <v>31</v>
      </c>
      <c r="B24312">
        <v>2019</v>
      </c>
      <c r="C24312">
        <v>24</v>
      </c>
      <c r="D24312">
        <v>15</v>
      </c>
      <c r="E24312">
        <v>4592</v>
      </c>
    </row>
    <row r="24313" spans="1:5">
      <c r="A24313" t="s">
        <v>32</v>
      </c>
      <c r="B24313">
        <v>2019</v>
      </c>
      <c r="C24313">
        <v>24</v>
      </c>
      <c r="D24313">
        <v>44</v>
      </c>
      <c r="E24313">
        <v>45919</v>
      </c>
    </row>
    <row r="24314" spans="1:5">
      <c r="A24314" t="s">
        <v>33</v>
      </c>
      <c r="B24314">
        <v>2019</v>
      </c>
      <c r="C24314">
        <v>24</v>
      </c>
      <c r="D24314">
        <v>75</v>
      </c>
      <c r="E24314">
        <v>21858</v>
      </c>
    </row>
    <row r="24315" spans="1:5">
      <c r="A24315" t="s">
        <v>34</v>
      </c>
      <c r="B24315">
        <v>2019</v>
      </c>
      <c r="C24315">
        <v>24</v>
      </c>
      <c r="D24315">
        <v>17</v>
      </c>
      <c r="E24315">
        <v>5718</v>
      </c>
    </row>
    <row r="24316" spans="1:5">
      <c r="A24316" t="s">
        <v>35</v>
      </c>
      <c r="B24316">
        <v>2019</v>
      </c>
      <c r="C24316">
        <v>24</v>
      </c>
      <c r="D24316">
        <v>45</v>
      </c>
      <c r="E24316">
        <v>13363</v>
      </c>
    </row>
    <row r="24317" spans="1:5">
      <c r="A24317" t="s">
        <v>36</v>
      </c>
      <c r="B24317">
        <v>2019</v>
      </c>
      <c r="C24317">
        <v>24</v>
      </c>
      <c r="D24317">
        <v>12</v>
      </c>
      <c r="E24317">
        <v>1582</v>
      </c>
    </row>
    <row r="24318" spans="1:5">
      <c r="A24318" t="s">
        <v>37</v>
      </c>
      <c r="B24318">
        <v>2019</v>
      </c>
      <c r="C24318">
        <v>24</v>
      </c>
      <c r="D24318">
        <v>25</v>
      </c>
      <c r="E24318">
        <v>5419</v>
      </c>
    </row>
    <row r="24319" spans="1:5">
      <c r="A24319" t="s">
        <v>38</v>
      </c>
      <c r="B24319">
        <v>2019</v>
      </c>
      <c r="C24319">
        <v>24</v>
      </c>
      <c r="D24319">
        <v>41</v>
      </c>
      <c r="E24319">
        <v>7933</v>
      </c>
    </row>
    <row r="24320" spans="1:5">
      <c r="A24320" t="s">
        <v>39</v>
      </c>
      <c r="B24320">
        <v>2019</v>
      </c>
      <c r="C24320">
        <v>24</v>
      </c>
      <c r="D24320">
        <v>27</v>
      </c>
      <c r="E24320">
        <v>8889</v>
      </c>
    </row>
    <row r="24321" spans="1:5">
      <c r="A24321" t="s">
        <v>40</v>
      </c>
      <c r="B24321">
        <v>2019</v>
      </c>
      <c r="C24321">
        <v>24</v>
      </c>
      <c r="D24321">
        <v>12</v>
      </c>
      <c r="E24321">
        <v>1547</v>
      </c>
    </row>
    <row r="24322" spans="1:5">
      <c r="A24322" t="s">
        <v>41</v>
      </c>
      <c r="B24322">
        <v>2019</v>
      </c>
      <c r="C24322">
        <v>24</v>
      </c>
      <c r="D24322">
        <v>42</v>
      </c>
      <c r="E24322">
        <v>32113</v>
      </c>
    </row>
    <row r="24323" spans="1:5">
      <c r="A24323" t="s">
        <v>42</v>
      </c>
      <c r="B24323">
        <v>2019</v>
      </c>
      <c r="C24323">
        <v>24</v>
      </c>
      <c r="D24323">
        <v>43</v>
      </c>
      <c r="E24323">
        <v>16429</v>
      </c>
    </row>
    <row r="24324" spans="1:5">
      <c r="A24324" t="s">
        <v>43</v>
      </c>
      <c r="B24324">
        <v>2019</v>
      </c>
      <c r="C24324">
        <v>24</v>
      </c>
      <c r="D24324">
        <v>124</v>
      </c>
      <c r="E24324">
        <v>57401</v>
      </c>
    </row>
    <row r="24325" spans="1:5">
      <c r="A24325" t="s">
        <v>44</v>
      </c>
      <c r="B24325">
        <v>2019</v>
      </c>
      <c r="C24325">
        <v>24</v>
      </c>
      <c r="D24325">
        <v>140</v>
      </c>
      <c r="E24325">
        <v>94377</v>
      </c>
    </row>
    <row r="24326" spans="1:5">
      <c r="A24326" t="s">
        <v>45</v>
      </c>
      <c r="B24326">
        <v>2019</v>
      </c>
      <c r="C24326">
        <v>24</v>
      </c>
      <c r="D24326">
        <v>10</v>
      </c>
      <c r="E24326">
        <v>3301</v>
      </c>
    </row>
    <row r="24327" spans="1:5">
      <c r="A24327" t="s">
        <v>46</v>
      </c>
      <c r="B24327">
        <v>2019</v>
      </c>
      <c r="C24327">
        <v>24</v>
      </c>
      <c r="D24327">
        <v>25</v>
      </c>
      <c r="E24327">
        <v>8772</v>
      </c>
    </row>
    <row r="24328" spans="1:5">
      <c r="A24328" t="s">
        <v>47</v>
      </c>
      <c r="B24328">
        <v>2019</v>
      </c>
      <c r="C24328">
        <v>24</v>
      </c>
      <c r="D24328">
        <v>12</v>
      </c>
      <c r="E24328">
        <v>5152</v>
      </c>
    </row>
    <row r="24329" spans="1:5">
      <c r="A24329" t="s">
        <v>48</v>
      </c>
      <c r="B24329">
        <v>2019</v>
      </c>
      <c r="C24329">
        <v>24</v>
      </c>
      <c r="D24329">
        <v>70</v>
      </c>
      <c r="E24329">
        <v>35500</v>
      </c>
    </row>
    <row r="24330" spans="1:5">
      <c r="A24330" t="s">
        <v>49</v>
      </c>
      <c r="B24330">
        <v>2019</v>
      </c>
      <c r="C24330">
        <v>24</v>
      </c>
      <c r="D24330">
        <v>125</v>
      </c>
      <c r="E24330">
        <v>46741</v>
      </c>
    </row>
    <row r="24331" spans="1:5">
      <c r="A24331" t="s">
        <v>50</v>
      </c>
      <c r="B24331">
        <v>2019</v>
      </c>
      <c r="C24331">
        <v>24</v>
      </c>
      <c r="D24331">
        <v>22</v>
      </c>
      <c r="E24331">
        <v>3658</v>
      </c>
    </row>
    <row r="24332" spans="1:5">
      <c r="A24332" t="s">
        <v>51</v>
      </c>
      <c r="B24332">
        <v>2019</v>
      </c>
      <c r="C24332">
        <v>24</v>
      </c>
      <c r="D24332">
        <v>24</v>
      </c>
      <c r="E24332">
        <v>13677</v>
      </c>
    </row>
    <row r="24333" spans="1:5">
      <c r="A24333" t="s">
        <v>52</v>
      </c>
      <c r="B24333">
        <v>2019</v>
      </c>
      <c r="C24333">
        <v>24</v>
      </c>
      <c r="D24333">
        <v>29</v>
      </c>
      <c r="E24333">
        <v>15718</v>
      </c>
    </row>
    <row r="24334" spans="1:5">
      <c r="A24334" t="s">
        <v>53</v>
      </c>
      <c r="B24334">
        <v>2019</v>
      </c>
      <c r="C24334">
        <v>24</v>
      </c>
      <c r="D24334">
        <v>49</v>
      </c>
      <c r="E24334">
        <v>4826</v>
      </c>
    </row>
    <row r="24335" spans="1:5">
      <c r="A24335" t="s">
        <v>54</v>
      </c>
      <c r="B24335">
        <v>2019</v>
      </c>
      <c r="C24335">
        <v>24</v>
      </c>
      <c r="D24335">
        <v>88</v>
      </c>
      <c r="E24335">
        <v>20357</v>
      </c>
    </row>
    <row r="24336" spans="1:5">
      <c r="A24336" t="s">
        <v>55</v>
      </c>
      <c r="B24336">
        <v>2019</v>
      </c>
      <c r="C24336">
        <v>24</v>
      </c>
      <c r="D24336">
        <v>53</v>
      </c>
      <c r="E24336">
        <v>18596</v>
      </c>
    </row>
    <row r="24337" spans="1:5">
      <c r="A24337" t="s">
        <v>56</v>
      </c>
      <c r="B24337">
        <v>2019</v>
      </c>
      <c r="C24337">
        <v>24</v>
      </c>
      <c r="D24337">
        <v>12</v>
      </c>
      <c r="E24337">
        <v>4950</v>
      </c>
    </row>
    <row r="24338" spans="1:5">
      <c r="A24338" t="s">
        <v>57</v>
      </c>
      <c r="B24338">
        <v>2019</v>
      </c>
      <c r="C24338">
        <v>24</v>
      </c>
      <c r="D24338">
        <v>131</v>
      </c>
      <c r="E24338">
        <v>88780</v>
      </c>
    </row>
    <row r="24339" spans="1:5">
      <c r="A24339" t="s">
        <v>58</v>
      </c>
      <c r="B24339">
        <v>2019</v>
      </c>
      <c r="C24339">
        <v>24</v>
      </c>
      <c r="D24339">
        <v>9</v>
      </c>
      <c r="E24339">
        <v>3792</v>
      </c>
    </row>
    <row r="24340" spans="1:5">
      <c r="A24340" t="s">
        <v>59</v>
      </c>
      <c r="B24340">
        <v>2019</v>
      </c>
      <c r="C24340">
        <v>24</v>
      </c>
      <c r="D24340">
        <v>17</v>
      </c>
      <c r="E24340">
        <v>6156</v>
      </c>
    </row>
    <row r="24341" spans="1:5">
      <c r="A24341" t="s">
        <v>60</v>
      </c>
      <c r="B24341">
        <v>2019</v>
      </c>
      <c r="C24341">
        <v>24</v>
      </c>
      <c r="D24341">
        <v>38</v>
      </c>
      <c r="E24341">
        <v>19652</v>
      </c>
    </row>
    <row r="24342" spans="1:5">
      <c r="A24342" t="s">
        <v>61</v>
      </c>
      <c r="B24342">
        <v>2019</v>
      </c>
      <c r="C24342">
        <v>24</v>
      </c>
      <c r="D24342">
        <v>10</v>
      </c>
      <c r="E24342">
        <v>2067</v>
      </c>
    </row>
    <row r="24343" spans="1:5">
      <c r="A24343" t="s">
        <v>65</v>
      </c>
      <c r="B24343">
        <v>2019</v>
      </c>
      <c r="C24343">
        <v>24</v>
      </c>
      <c r="D24343">
        <v>0</v>
      </c>
      <c r="E24343">
        <v>0</v>
      </c>
    </row>
    <row r="24344" spans="1:5">
      <c r="A24344" t="s">
        <v>64</v>
      </c>
      <c r="B24344">
        <v>2019</v>
      </c>
      <c r="C24344">
        <v>24</v>
      </c>
      <c r="D24344">
        <v>6</v>
      </c>
      <c r="E24344">
        <v>2690</v>
      </c>
    </row>
    <row r="24345" spans="1:5">
      <c r="A24345" t="s">
        <v>63</v>
      </c>
      <c r="B24345">
        <v>2019</v>
      </c>
      <c r="C24345">
        <v>24</v>
      </c>
      <c r="D24345">
        <v>2</v>
      </c>
      <c r="E24345">
        <v>654</v>
      </c>
    </row>
    <row r="24346" spans="1:5">
      <c r="A24346" t="s">
        <v>62</v>
      </c>
      <c r="B24346">
        <v>2019</v>
      </c>
      <c r="C24346">
        <v>24</v>
      </c>
      <c r="D24346">
        <v>74</v>
      </c>
      <c r="E24346">
        <v>98405</v>
      </c>
    </row>
    <row r="24347" spans="1:5">
      <c r="A24347" t="s">
        <v>6</v>
      </c>
      <c r="B24347">
        <v>2019</v>
      </c>
      <c r="C24347">
        <v>25</v>
      </c>
      <c r="D24347">
        <v>77</v>
      </c>
      <c r="E24347">
        <v>35732</v>
      </c>
    </row>
    <row r="24348" spans="1:5">
      <c r="A24348" t="s">
        <v>12</v>
      </c>
      <c r="B24348">
        <v>2019</v>
      </c>
      <c r="C24348">
        <v>25</v>
      </c>
      <c r="D24348">
        <v>17</v>
      </c>
      <c r="E24348">
        <v>3831</v>
      </c>
    </row>
    <row r="24349" spans="1:5">
      <c r="A24349" t="s">
        <v>13</v>
      </c>
      <c r="B24349">
        <v>2019</v>
      </c>
      <c r="C24349">
        <v>25</v>
      </c>
      <c r="D24349">
        <v>20</v>
      </c>
      <c r="E24349">
        <v>10224</v>
      </c>
    </row>
    <row r="24350" spans="1:5">
      <c r="A24350" t="s">
        <v>14</v>
      </c>
      <c r="B24350">
        <v>2019</v>
      </c>
      <c r="C24350">
        <v>25</v>
      </c>
      <c r="D24350">
        <v>7</v>
      </c>
      <c r="E24350">
        <v>1595</v>
      </c>
    </row>
    <row r="24351" spans="1:5">
      <c r="A24351" t="s">
        <v>15</v>
      </c>
      <c r="B24351">
        <v>2019</v>
      </c>
      <c r="C24351">
        <v>25</v>
      </c>
      <c r="D24351">
        <v>72</v>
      </c>
      <c r="E24351">
        <v>33214</v>
      </c>
    </row>
    <row r="24352" spans="1:5">
      <c r="A24352" t="s">
        <v>16</v>
      </c>
      <c r="B24352">
        <v>2019</v>
      </c>
      <c r="C24352">
        <v>25</v>
      </c>
      <c r="D24352">
        <v>72</v>
      </c>
      <c r="E24352">
        <v>39515</v>
      </c>
    </row>
    <row r="24353" spans="1:5">
      <c r="A24353" t="s">
        <v>17</v>
      </c>
      <c r="B24353">
        <v>2019</v>
      </c>
      <c r="C24353">
        <v>25</v>
      </c>
      <c r="D24353">
        <v>3</v>
      </c>
      <c r="E24353">
        <v>129</v>
      </c>
    </row>
    <row r="24354" spans="1:5">
      <c r="A24354" t="s">
        <v>18</v>
      </c>
      <c r="B24354">
        <v>2019</v>
      </c>
      <c r="C24354">
        <v>25</v>
      </c>
      <c r="D24354">
        <v>5</v>
      </c>
      <c r="E24354">
        <v>1185</v>
      </c>
    </row>
    <row r="24355" spans="1:5">
      <c r="A24355" t="s">
        <v>19</v>
      </c>
      <c r="B24355">
        <v>2019</v>
      </c>
      <c r="C24355">
        <v>25</v>
      </c>
      <c r="D24355">
        <v>2</v>
      </c>
      <c r="E24355">
        <v>2649</v>
      </c>
    </row>
    <row r="24356" spans="1:5">
      <c r="A24356" t="s">
        <v>20</v>
      </c>
      <c r="B24356">
        <v>2019</v>
      </c>
      <c r="C24356">
        <v>25</v>
      </c>
      <c r="D24356">
        <v>0</v>
      </c>
      <c r="E24356">
        <v>0</v>
      </c>
    </row>
    <row r="24357" spans="1:5">
      <c r="A24357" t="s">
        <v>21</v>
      </c>
      <c r="B24357">
        <v>2019</v>
      </c>
      <c r="C24357">
        <v>25</v>
      </c>
      <c r="D24357">
        <v>92</v>
      </c>
      <c r="E24357">
        <v>74265</v>
      </c>
    </row>
    <row r="24358" spans="1:5">
      <c r="A24358" t="s">
        <v>22</v>
      </c>
      <c r="B24358">
        <v>2019</v>
      </c>
      <c r="C24358">
        <v>25</v>
      </c>
      <c r="D24358">
        <v>15</v>
      </c>
      <c r="E24358">
        <v>1461</v>
      </c>
    </row>
    <row r="24359" spans="1:5">
      <c r="A24359" t="s">
        <v>23</v>
      </c>
      <c r="B24359">
        <v>2019</v>
      </c>
      <c r="C24359">
        <v>25</v>
      </c>
      <c r="D24359">
        <v>1</v>
      </c>
      <c r="E24359">
        <v>230</v>
      </c>
    </row>
    <row r="24360" spans="1:5">
      <c r="A24360" t="s">
        <v>24</v>
      </c>
      <c r="B24360">
        <v>2019</v>
      </c>
      <c r="C24360">
        <v>25</v>
      </c>
      <c r="D24360">
        <v>79</v>
      </c>
      <c r="E24360">
        <v>38208</v>
      </c>
    </row>
    <row r="24361" spans="1:5">
      <c r="A24361" t="s">
        <v>25</v>
      </c>
      <c r="B24361">
        <v>2019</v>
      </c>
      <c r="C24361">
        <v>25</v>
      </c>
      <c r="D24361">
        <v>17</v>
      </c>
      <c r="E24361">
        <v>2628</v>
      </c>
    </row>
    <row r="24362" spans="1:5">
      <c r="A24362" t="s">
        <v>26</v>
      </c>
      <c r="B24362">
        <v>2019</v>
      </c>
      <c r="C24362">
        <v>25</v>
      </c>
      <c r="D24362">
        <v>13</v>
      </c>
      <c r="E24362">
        <v>3571</v>
      </c>
    </row>
    <row r="24363" spans="1:5">
      <c r="A24363" t="s">
        <v>27</v>
      </c>
      <c r="B24363">
        <v>2019</v>
      </c>
      <c r="C24363">
        <v>25</v>
      </c>
      <c r="D24363">
        <v>18</v>
      </c>
      <c r="E24363">
        <v>10306</v>
      </c>
    </row>
    <row r="24364" spans="1:5">
      <c r="A24364" t="s">
        <v>28</v>
      </c>
      <c r="B24364">
        <v>2019</v>
      </c>
      <c r="C24364">
        <v>25</v>
      </c>
      <c r="D24364">
        <v>14</v>
      </c>
      <c r="E24364">
        <v>6173</v>
      </c>
    </row>
    <row r="24365" spans="1:5">
      <c r="A24365" t="s">
        <v>29</v>
      </c>
      <c r="B24365">
        <v>2019</v>
      </c>
      <c r="C24365">
        <v>25</v>
      </c>
      <c r="D24365">
        <v>92</v>
      </c>
      <c r="E24365">
        <v>48032</v>
      </c>
    </row>
    <row r="24366" spans="1:5">
      <c r="A24366" t="s">
        <v>30</v>
      </c>
      <c r="B24366">
        <v>2019</v>
      </c>
      <c r="C24366">
        <v>25</v>
      </c>
      <c r="D24366">
        <v>35</v>
      </c>
      <c r="E24366">
        <v>13216</v>
      </c>
    </row>
    <row r="24367" spans="1:5">
      <c r="A24367" t="s">
        <v>31</v>
      </c>
      <c r="B24367">
        <v>2019</v>
      </c>
      <c r="C24367">
        <v>25</v>
      </c>
      <c r="D24367">
        <v>13</v>
      </c>
      <c r="E24367">
        <v>3905</v>
      </c>
    </row>
    <row r="24368" spans="1:5">
      <c r="A24368" t="s">
        <v>32</v>
      </c>
      <c r="B24368">
        <v>2019</v>
      </c>
      <c r="C24368">
        <v>25</v>
      </c>
      <c r="D24368">
        <v>43</v>
      </c>
      <c r="E24368">
        <v>46135</v>
      </c>
    </row>
    <row r="24369" spans="1:5">
      <c r="A24369" t="s">
        <v>33</v>
      </c>
      <c r="B24369">
        <v>2019</v>
      </c>
      <c r="C24369">
        <v>25</v>
      </c>
      <c r="D24369">
        <v>68</v>
      </c>
      <c r="E24369">
        <v>19385</v>
      </c>
    </row>
    <row r="24370" spans="1:5">
      <c r="A24370" t="s">
        <v>34</v>
      </c>
      <c r="B24370">
        <v>2019</v>
      </c>
      <c r="C24370">
        <v>25</v>
      </c>
      <c r="D24370">
        <v>19</v>
      </c>
      <c r="E24370">
        <v>5223</v>
      </c>
    </row>
    <row r="24371" spans="1:5">
      <c r="A24371" t="s">
        <v>35</v>
      </c>
      <c r="B24371">
        <v>2019</v>
      </c>
      <c r="C24371">
        <v>25</v>
      </c>
      <c r="D24371">
        <v>46</v>
      </c>
      <c r="E24371">
        <v>15097</v>
      </c>
    </row>
    <row r="24372" spans="1:5">
      <c r="A24372" t="s">
        <v>36</v>
      </c>
      <c r="B24372">
        <v>2019</v>
      </c>
      <c r="C24372">
        <v>25</v>
      </c>
      <c r="D24372">
        <v>12</v>
      </c>
      <c r="E24372">
        <v>1559</v>
      </c>
    </row>
    <row r="24373" spans="1:5">
      <c r="A24373" t="s">
        <v>37</v>
      </c>
      <c r="B24373">
        <v>2019</v>
      </c>
      <c r="C24373">
        <v>25</v>
      </c>
      <c r="D24373">
        <v>25</v>
      </c>
      <c r="E24373">
        <v>5732</v>
      </c>
    </row>
    <row r="24374" spans="1:5">
      <c r="A24374" t="s">
        <v>38</v>
      </c>
      <c r="B24374">
        <v>2019</v>
      </c>
      <c r="C24374">
        <v>25</v>
      </c>
      <c r="D24374">
        <v>42</v>
      </c>
      <c r="E24374">
        <v>8161</v>
      </c>
    </row>
    <row r="24375" spans="1:5">
      <c r="A24375" t="s">
        <v>39</v>
      </c>
      <c r="B24375">
        <v>2019</v>
      </c>
      <c r="C24375">
        <v>25</v>
      </c>
      <c r="D24375">
        <v>27</v>
      </c>
      <c r="E24375">
        <v>8902</v>
      </c>
    </row>
    <row r="24376" spans="1:5">
      <c r="A24376" t="s">
        <v>40</v>
      </c>
      <c r="B24376">
        <v>2019</v>
      </c>
      <c r="C24376">
        <v>25</v>
      </c>
      <c r="D24376">
        <v>12</v>
      </c>
      <c r="E24376">
        <v>1521</v>
      </c>
    </row>
    <row r="24377" spans="1:5">
      <c r="A24377" t="s">
        <v>41</v>
      </c>
      <c r="B24377">
        <v>2019</v>
      </c>
      <c r="C24377">
        <v>25</v>
      </c>
      <c r="D24377">
        <v>42</v>
      </c>
      <c r="E24377">
        <v>32180</v>
      </c>
    </row>
    <row r="24378" spans="1:5">
      <c r="A24378" t="s">
        <v>42</v>
      </c>
      <c r="B24378">
        <v>2019</v>
      </c>
      <c r="C24378">
        <v>25</v>
      </c>
      <c r="D24378">
        <v>44</v>
      </c>
      <c r="E24378">
        <v>17137</v>
      </c>
    </row>
    <row r="24379" spans="1:5">
      <c r="A24379" t="s">
        <v>43</v>
      </c>
      <c r="B24379">
        <v>2019</v>
      </c>
      <c r="C24379">
        <v>25</v>
      </c>
      <c r="D24379">
        <v>123</v>
      </c>
      <c r="E24379">
        <v>56357</v>
      </c>
    </row>
    <row r="24380" spans="1:5">
      <c r="A24380" t="s">
        <v>44</v>
      </c>
      <c r="B24380">
        <v>2019</v>
      </c>
      <c r="C24380">
        <v>25</v>
      </c>
      <c r="D24380">
        <v>139</v>
      </c>
      <c r="E24380">
        <v>95512</v>
      </c>
    </row>
    <row r="24381" spans="1:5">
      <c r="A24381" t="s">
        <v>45</v>
      </c>
      <c r="B24381">
        <v>2019</v>
      </c>
      <c r="C24381">
        <v>25</v>
      </c>
      <c r="D24381">
        <v>11</v>
      </c>
      <c r="E24381">
        <v>3284</v>
      </c>
    </row>
    <row r="24382" spans="1:5">
      <c r="A24382" t="s">
        <v>46</v>
      </c>
      <c r="B24382">
        <v>2019</v>
      </c>
      <c r="C24382">
        <v>25</v>
      </c>
      <c r="D24382">
        <v>29</v>
      </c>
      <c r="E24382">
        <v>10542</v>
      </c>
    </row>
    <row r="24383" spans="1:5">
      <c r="A24383" t="s">
        <v>47</v>
      </c>
      <c r="B24383">
        <v>2019</v>
      </c>
      <c r="C24383">
        <v>25</v>
      </c>
      <c r="D24383">
        <v>14</v>
      </c>
      <c r="E24383">
        <v>5583</v>
      </c>
    </row>
    <row r="24384" spans="1:5">
      <c r="A24384" t="s">
        <v>48</v>
      </c>
      <c r="B24384">
        <v>2019</v>
      </c>
      <c r="C24384">
        <v>25</v>
      </c>
      <c r="D24384">
        <v>70</v>
      </c>
      <c r="E24384">
        <v>33801</v>
      </c>
    </row>
    <row r="24385" spans="1:5">
      <c r="A24385" t="s">
        <v>49</v>
      </c>
      <c r="B24385">
        <v>2019</v>
      </c>
      <c r="C24385">
        <v>25</v>
      </c>
      <c r="D24385">
        <v>123</v>
      </c>
      <c r="E24385">
        <v>47262</v>
      </c>
    </row>
    <row r="24386" spans="1:5">
      <c r="A24386" t="s">
        <v>50</v>
      </c>
      <c r="B24386">
        <v>2019</v>
      </c>
      <c r="C24386">
        <v>25</v>
      </c>
      <c r="D24386">
        <v>23</v>
      </c>
      <c r="E24386">
        <v>3725</v>
      </c>
    </row>
    <row r="24387" spans="1:5">
      <c r="A24387" t="s">
        <v>51</v>
      </c>
      <c r="B24387">
        <v>2019</v>
      </c>
      <c r="C24387">
        <v>25</v>
      </c>
      <c r="D24387">
        <v>23</v>
      </c>
      <c r="E24387">
        <v>13483</v>
      </c>
    </row>
    <row r="24388" spans="1:5">
      <c r="A24388" t="s">
        <v>52</v>
      </c>
      <c r="B24388">
        <v>2019</v>
      </c>
      <c r="C24388">
        <v>25</v>
      </c>
      <c r="D24388">
        <v>30</v>
      </c>
      <c r="E24388">
        <v>15311</v>
      </c>
    </row>
    <row r="24389" spans="1:5">
      <c r="A24389" t="s">
        <v>53</v>
      </c>
      <c r="B24389">
        <v>2019</v>
      </c>
      <c r="C24389">
        <v>25</v>
      </c>
      <c r="D24389">
        <v>44</v>
      </c>
      <c r="E24389">
        <v>4501</v>
      </c>
    </row>
    <row r="24390" spans="1:5">
      <c r="A24390" t="s">
        <v>54</v>
      </c>
      <c r="B24390">
        <v>2019</v>
      </c>
      <c r="C24390">
        <v>25</v>
      </c>
      <c r="D24390">
        <v>94</v>
      </c>
      <c r="E24390">
        <v>20356</v>
      </c>
    </row>
    <row r="24391" spans="1:5">
      <c r="A24391" t="s">
        <v>55</v>
      </c>
      <c r="B24391">
        <v>2019</v>
      </c>
      <c r="C24391">
        <v>25</v>
      </c>
      <c r="D24391">
        <v>53</v>
      </c>
      <c r="E24391">
        <v>17968</v>
      </c>
    </row>
    <row r="24392" spans="1:5">
      <c r="A24392" t="s">
        <v>56</v>
      </c>
      <c r="B24392">
        <v>2019</v>
      </c>
      <c r="C24392">
        <v>25</v>
      </c>
      <c r="D24392">
        <v>12</v>
      </c>
      <c r="E24392">
        <v>4980</v>
      </c>
    </row>
    <row r="24393" spans="1:5">
      <c r="A24393" t="s">
        <v>57</v>
      </c>
      <c r="B24393">
        <v>2019</v>
      </c>
      <c r="C24393">
        <v>25</v>
      </c>
      <c r="D24393">
        <v>127</v>
      </c>
      <c r="E24393">
        <v>87810</v>
      </c>
    </row>
    <row r="24394" spans="1:5">
      <c r="A24394" t="s">
        <v>58</v>
      </c>
      <c r="B24394">
        <v>2019</v>
      </c>
      <c r="C24394">
        <v>25</v>
      </c>
      <c r="D24394">
        <v>9</v>
      </c>
      <c r="E24394">
        <v>3843</v>
      </c>
    </row>
    <row r="24395" spans="1:5">
      <c r="A24395" t="s">
        <v>59</v>
      </c>
      <c r="B24395">
        <v>2019</v>
      </c>
      <c r="C24395">
        <v>25</v>
      </c>
      <c r="D24395">
        <v>16</v>
      </c>
      <c r="E24395">
        <v>6228</v>
      </c>
    </row>
    <row r="24396" spans="1:5">
      <c r="A24396" t="s">
        <v>60</v>
      </c>
      <c r="B24396">
        <v>2019</v>
      </c>
      <c r="C24396">
        <v>25</v>
      </c>
      <c r="D24396">
        <v>37</v>
      </c>
      <c r="E24396">
        <v>19300</v>
      </c>
    </row>
    <row r="24397" spans="1:5">
      <c r="A24397" t="s">
        <v>61</v>
      </c>
      <c r="B24397">
        <v>2019</v>
      </c>
      <c r="C24397">
        <v>25</v>
      </c>
      <c r="D24397">
        <v>9</v>
      </c>
      <c r="E24397">
        <v>1844</v>
      </c>
    </row>
    <row r="24398" spans="1:5">
      <c r="A24398" t="s">
        <v>65</v>
      </c>
      <c r="B24398">
        <v>2019</v>
      </c>
      <c r="C24398">
        <v>25</v>
      </c>
      <c r="D24398">
        <v>0</v>
      </c>
      <c r="E24398">
        <v>0</v>
      </c>
    </row>
    <row r="24399" spans="1:5">
      <c r="A24399" t="s">
        <v>64</v>
      </c>
      <c r="B24399">
        <v>2019</v>
      </c>
      <c r="C24399">
        <v>25</v>
      </c>
      <c r="D24399">
        <v>6</v>
      </c>
      <c r="E24399">
        <v>2827</v>
      </c>
    </row>
    <row r="24400" spans="1:5">
      <c r="A24400" t="s">
        <v>63</v>
      </c>
      <c r="B24400">
        <v>2019</v>
      </c>
      <c r="C24400">
        <v>25</v>
      </c>
      <c r="D24400">
        <v>3</v>
      </c>
      <c r="E24400">
        <v>946</v>
      </c>
    </row>
    <row r="24401" spans="1:5">
      <c r="A24401" t="s">
        <v>62</v>
      </c>
      <c r="B24401">
        <v>2019</v>
      </c>
      <c r="C24401">
        <v>25</v>
      </c>
      <c r="D24401">
        <v>35</v>
      </c>
      <c r="E24401">
        <v>89667</v>
      </c>
    </row>
    <row r="24402" spans="1:5">
      <c r="A24402" t="s">
        <v>6</v>
      </c>
      <c r="B24402">
        <v>2019</v>
      </c>
      <c r="C24402">
        <v>26</v>
      </c>
      <c r="D24402">
        <v>76</v>
      </c>
      <c r="E24402">
        <v>35779</v>
      </c>
    </row>
    <row r="24403" spans="1:5">
      <c r="A24403" t="s">
        <v>12</v>
      </c>
      <c r="B24403">
        <v>2019</v>
      </c>
      <c r="C24403">
        <v>26</v>
      </c>
      <c r="D24403">
        <v>17</v>
      </c>
      <c r="E24403">
        <v>4453</v>
      </c>
    </row>
    <row r="24404" spans="1:5">
      <c r="A24404" t="s">
        <v>13</v>
      </c>
      <c r="B24404">
        <v>2019</v>
      </c>
      <c r="C24404">
        <v>26</v>
      </c>
      <c r="D24404">
        <v>21</v>
      </c>
      <c r="E24404">
        <v>10433</v>
      </c>
    </row>
    <row r="24405" spans="1:5">
      <c r="A24405" t="s">
        <v>14</v>
      </c>
      <c r="B24405">
        <v>2019</v>
      </c>
      <c r="C24405">
        <v>26</v>
      </c>
      <c r="D24405">
        <v>7</v>
      </c>
      <c r="E24405">
        <v>1694</v>
      </c>
    </row>
    <row r="24406" spans="1:5">
      <c r="A24406" t="s">
        <v>15</v>
      </c>
      <c r="B24406">
        <v>2019</v>
      </c>
      <c r="C24406">
        <v>26</v>
      </c>
      <c r="D24406">
        <v>70</v>
      </c>
      <c r="E24406">
        <v>33226</v>
      </c>
    </row>
    <row r="24407" spans="1:5">
      <c r="A24407" t="s">
        <v>16</v>
      </c>
      <c r="B24407">
        <v>2019</v>
      </c>
      <c r="C24407">
        <v>26</v>
      </c>
      <c r="D24407">
        <v>72</v>
      </c>
      <c r="E24407">
        <v>39651</v>
      </c>
    </row>
    <row r="24408" spans="1:5">
      <c r="A24408" t="s">
        <v>17</v>
      </c>
      <c r="B24408">
        <v>2019</v>
      </c>
      <c r="C24408">
        <v>26</v>
      </c>
      <c r="D24408">
        <v>2</v>
      </c>
      <c r="E24408">
        <v>31</v>
      </c>
    </row>
    <row r="24409" spans="1:5">
      <c r="A24409" t="s">
        <v>18</v>
      </c>
      <c r="B24409">
        <v>2019</v>
      </c>
      <c r="C24409">
        <v>26</v>
      </c>
      <c r="D24409">
        <v>5</v>
      </c>
      <c r="E24409">
        <v>1214</v>
      </c>
    </row>
    <row r="24410" spans="1:5">
      <c r="A24410" t="s">
        <v>19</v>
      </c>
      <c r="B24410">
        <v>2019</v>
      </c>
      <c r="C24410">
        <v>26</v>
      </c>
      <c r="D24410">
        <v>6</v>
      </c>
      <c r="E24410">
        <v>13430</v>
      </c>
    </row>
    <row r="24411" spans="1:5">
      <c r="A24411" t="s">
        <v>20</v>
      </c>
      <c r="B24411">
        <v>2019</v>
      </c>
      <c r="C24411">
        <v>26</v>
      </c>
      <c r="D24411">
        <v>0</v>
      </c>
      <c r="E24411">
        <v>0</v>
      </c>
    </row>
    <row r="24412" spans="1:5">
      <c r="A24412" t="s">
        <v>21</v>
      </c>
      <c r="B24412">
        <v>2019</v>
      </c>
      <c r="C24412">
        <v>26</v>
      </c>
      <c r="D24412">
        <v>92</v>
      </c>
      <c r="E24412">
        <v>73991</v>
      </c>
    </row>
    <row r="24413" spans="1:5">
      <c r="A24413" t="s">
        <v>22</v>
      </c>
      <c r="B24413">
        <v>2019</v>
      </c>
      <c r="C24413">
        <v>26</v>
      </c>
      <c r="D24413">
        <v>15</v>
      </c>
      <c r="E24413">
        <v>1364</v>
      </c>
    </row>
    <row r="24414" spans="1:5">
      <c r="A24414" t="s">
        <v>23</v>
      </c>
      <c r="B24414">
        <v>2019</v>
      </c>
      <c r="C24414">
        <v>26</v>
      </c>
      <c r="D24414">
        <v>1</v>
      </c>
      <c r="E24414">
        <v>237</v>
      </c>
    </row>
    <row r="24415" spans="1:5">
      <c r="A24415" t="s">
        <v>24</v>
      </c>
      <c r="B24415">
        <v>2019</v>
      </c>
      <c r="C24415">
        <v>26</v>
      </c>
      <c r="D24415">
        <v>76</v>
      </c>
      <c r="E24415">
        <v>31374</v>
      </c>
    </row>
    <row r="24416" spans="1:5">
      <c r="A24416" t="s">
        <v>25</v>
      </c>
      <c r="B24416">
        <v>2019</v>
      </c>
      <c r="C24416">
        <v>26</v>
      </c>
      <c r="D24416">
        <v>16</v>
      </c>
      <c r="E24416">
        <v>2282</v>
      </c>
    </row>
    <row r="24417" spans="1:5">
      <c r="A24417" t="s">
        <v>26</v>
      </c>
      <c r="B24417">
        <v>2019</v>
      </c>
      <c r="C24417">
        <v>26</v>
      </c>
      <c r="D24417">
        <v>13</v>
      </c>
      <c r="E24417">
        <v>3879</v>
      </c>
    </row>
    <row r="24418" spans="1:5">
      <c r="A24418" t="s">
        <v>27</v>
      </c>
      <c r="B24418">
        <v>2019</v>
      </c>
      <c r="C24418">
        <v>26</v>
      </c>
      <c r="D24418">
        <v>17</v>
      </c>
      <c r="E24418">
        <v>10365</v>
      </c>
    </row>
    <row r="24419" spans="1:5">
      <c r="A24419" t="s">
        <v>28</v>
      </c>
      <c r="B24419">
        <v>2019</v>
      </c>
      <c r="C24419">
        <v>26</v>
      </c>
      <c r="D24419">
        <v>14</v>
      </c>
      <c r="E24419">
        <v>6046</v>
      </c>
    </row>
    <row r="24420" spans="1:5">
      <c r="A24420" t="s">
        <v>29</v>
      </c>
      <c r="B24420">
        <v>2019</v>
      </c>
      <c r="C24420">
        <v>26</v>
      </c>
      <c r="D24420">
        <v>93</v>
      </c>
      <c r="E24420">
        <v>47161</v>
      </c>
    </row>
    <row r="24421" spans="1:5">
      <c r="A24421" t="s">
        <v>30</v>
      </c>
      <c r="B24421">
        <v>2019</v>
      </c>
      <c r="C24421">
        <v>26</v>
      </c>
      <c r="D24421">
        <v>46</v>
      </c>
      <c r="E24421">
        <v>14928</v>
      </c>
    </row>
    <row r="24422" spans="1:5">
      <c r="A24422" t="s">
        <v>31</v>
      </c>
      <c r="B24422">
        <v>2019</v>
      </c>
      <c r="C24422">
        <v>26</v>
      </c>
      <c r="D24422">
        <v>13</v>
      </c>
      <c r="E24422">
        <v>4032</v>
      </c>
    </row>
    <row r="24423" spans="1:5">
      <c r="A24423" t="s">
        <v>32</v>
      </c>
      <c r="B24423">
        <v>2019</v>
      </c>
      <c r="C24423">
        <v>26</v>
      </c>
      <c r="D24423">
        <v>43</v>
      </c>
      <c r="E24423">
        <v>45514</v>
      </c>
    </row>
    <row r="24424" spans="1:5">
      <c r="A24424" t="s">
        <v>33</v>
      </c>
      <c r="B24424">
        <v>2019</v>
      </c>
      <c r="C24424">
        <v>26</v>
      </c>
      <c r="D24424">
        <v>66</v>
      </c>
      <c r="E24424">
        <v>15883</v>
      </c>
    </row>
    <row r="24425" spans="1:5">
      <c r="A24425" t="s">
        <v>34</v>
      </c>
      <c r="B24425">
        <v>2019</v>
      </c>
      <c r="C24425">
        <v>26</v>
      </c>
      <c r="D24425">
        <v>19</v>
      </c>
      <c r="E24425">
        <v>5454</v>
      </c>
    </row>
    <row r="24426" spans="1:5">
      <c r="A24426" t="s">
        <v>35</v>
      </c>
      <c r="B24426">
        <v>2019</v>
      </c>
      <c r="C24426">
        <v>26</v>
      </c>
      <c r="D24426">
        <v>43</v>
      </c>
      <c r="E24426">
        <v>14570</v>
      </c>
    </row>
    <row r="24427" spans="1:5">
      <c r="A24427" t="s">
        <v>36</v>
      </c>
      <c r="B24427">
        <v>2019</v>
      </c>
      <c r="C24427">
        <v>26</v>
      </c>
      <c r="D24427">
        <v>11</v>
      </c>
      <c r="E24427">
        <v>1378</v>
      </c>
    </row>
    <row r="24428" spans="1:5">
      <c r="A24428" t="s">
        <v>37</v>
      </c>
      <c r="B24428">
        <v>2019</v>
      </c>
      <c r="C24428">
        <v>26</v>
      </c>
      <c r="D24428">
        <v>25</v>
      </c>
      <c r="E24428">
        <v>5893</v>
      </c>
    </row>
    <row r="24429" spans="1:5">
      <c r="A24429" t="s">
        <v>38</v>
      </c>
      <c r="B24429">
        <v>2019</v>
      </c>
      <c r="C24429">
        <v>26</v>
      </c>
      <c r="D24429">
        <v>42</v>
      </c>
      <c r="E24429">
        <v>8035</v>
      </c>
    </row>
    <row r="24430" spans="1:5">
      <c r="A24430" t="s">
        <v>39</v>
      </c>
      <c r="B24430">
        <v>2019</v>
      </c>
      <c r="C24430">
        <v>26</v>
      </c>
      <c r="D24430">
        <v>22</v>
      </c>
      <c r="E24430">
        <v>7845</v>
      </c>
    </row>
    <row r="24431" spans="1:5">
      <c r="A24431" t="s">
        <v>40</v>
      </c>
      <c r="B24431">
        <v>2019</v>
      </c>
      <c r="C24431">
        <v>26</v>
      </c>
      <c r="D24431">
        <v>12</v>
      </c>
      <c r="E24431">
        <v>1544</v>
      </c>
    </row>
    <row r="24432" spans="1:5">
      <c r="A24432" t="s">
        <v>41</v>
      </c>
      <c r="B24432">
        <v>2019</v>
      </c>
      <c r="C24432">
        <v>26</v>
      </c>
      <c r="D24432">
        <v>38</v>
      </c>
      <c r="E24432">
        <v>32053</v>
      </c>
    </row>
    <row r="24433" spans="1:5">
      <c r="A24433" t="s">
        <v>42</v>
      </c>
      <c r="B24433">
        <v>2019</v>
      </c>
      <c r="C24433">
        <v>26</v>
      </c>
      <c r="D24433">
        <v>38</v>
      </c>
      <c r="E24433">
        <v>14481</v>
      </c>
    </row>
    <row r="24434" spans="1:5">
      <c r="A24434" t="s">
        <v>43</v>
      </c>
      <c r="B24434">
        <v>2019</v>
      </c>
      <c r="C24434">
        <v>26</v>
      </c>
      <c r="D24434">
        <v>124</v>
      </c>
      <c r="E24434">
        <v>60654</v>
      </c>
    </row>
    <row r="24435" spans="1:5">
      <c r="A24435" t="s">
        <v>44</v>
      </c>
      <c r="B24435">
        <v>2019</v>
      </c>
      <c r="C24435">
        <v>26</v>
      </c>
      <c r="D24435">
        <v>138</v>
      </c>
      <c r="E24435">
        <v>95867</v>
      </c>
    </row>
    <row r="24436" spans="1:5">
      <c r="A24436" t="s">
        <v>45</v>
      </c>
      <c r="B24436">
        <v>2019</v>
      </c>
      <c r="C24436">
        <v>26</v>
      </c>
      <c r="D24436">
        <v>11</v>
      </c>
      <c r="E24436">
        <v>3329</v>
      </c>
    </row>
    <row r="24437" spans="1:5">
      <c r="A24437" t="s">
        <v>46</v>
      </c>
      <c r="B24437">
        <v>2019</v>
      </c>
      <c r="C24437">
        <v>26</v>
      </c>
      <c r="D24437">
        <v>31</v>
      </c>
      <c r="E24437">
        <v>10696</v>
      </c>
    </row>
    <row r="24438" spans="1:5">
      <c r="A24438" t="s">
        <v>47</v>
      </c>
      <c r="B24438">
        <v>2019</v>
      </c>
      <c r="C24438">
        <v>26</v>
      </c>
      <c r="D24438">
        <v>10</v>
      </c>
      <c r="E24438">
        <v>4956</v>
      </c>
    </row>
    <row r="24439" spans="1:5">
      <c r="A24439" t="s">
        <v>48</v>
      </c>
      <c r="B24439">
        <v>2019</v>
      </c>
      <c r="C24439">
        <v>26</v>
      </c>
      <c r="D24439">
        <v>70</v>
      </c>
      <c r="E24439">
        <v>33477</v>
      </c>
    </row>
    <row r="24440" spans="1:5">
      <c r="A24440" t="s">
        <v>49</v>
      </c>
      <c r="B24440">
        <v>2019</v>
      </c>
      <c r="C24440">
        <v>26</v>
      </c>
      <c r="D24440">
        <v>99</v>
      </c>
      <c r="E24440">
        <v>45574</v>
      </c>
    </row>
    <row r="24441" spans="1:5">
      <c r="A24441" t="s">
        <v>50</v>
      </c>
      <c r="B24441">
        <v>2019</v>
      </c>
      <c r="C24441">
        <v>26</v>
      </c>
      <c r="D24441">
        <v>21</v>
      </c>
      <c r="E24441">
        <v>3325</v>
      </c>
    </row>
    <row r="24442" spans="1:5">
      <c r="A24442" t="s">
        <v>51</v>
      </c>
      <c r="B24442">
        <v>2019</v>
      </c>
      <c r="C24442">
        <v>26</v>
      </c>
      <c r="D24442">
        <v>23</v>
      </c>
      <c r="E24442">
        <v>12436</v>
      </c>
    </row>
    <row r="24443" spans="1:5">
      <c r="A24443" t="s">
        <v>52</v>
      </c>
      <c r="B24443">
        <v>2019</v>
      </c>
      <c r="C24443">
        <v>26</v>
      </c>
      <c r="D24443">
        <v>30</v>
      </c>
      <c r="E24443">
        <v>15793</v>
      </c>
    </row>
    <row r="24444" spans="1:5">
      <c r="A24444" t="s">
        <v>53</v>
      </c>
      <c r="B24444">
        <v>2019</v>
      </c>
      <c r="C24444">
        <v>26</v>
      </c>
      <c r="D24444">
        <v>42</v>
      </c>
      <c r="E24444">
        <v>4660</v>
      </c>
    </row>
    <row r="24445" spans="1:5">
      <c r="A24445" t="s">
        <v>54</v>
      </c>
      <c r="B24445">
        <v>2019</v>
      </c>
      <c r="C24445">
        <v>26</v>
      </c>
      <c r="D24445">
        <v>54</v>
      </c>
      <c r="E24445">
        <v>15393</v>
      </c>
    </row>
    <row r="24446" spans="1:5">
      <c r="A24446" t="s">
        <v>55</v>
      </c>
      <c r="B24446">
        <v>2019</v>
      </c>
      <c r="C24446">
        <v>26</v>
      </c>
      <c r="D24446">
        <v>53</v>
      </c>
      <c r="E24446">
        <v>18250</v>
      </c>
    </row>
    <row r="24447" spans="1:5">
      <c r="A24447" t="s">
        <v>56</v>
      </c>
      <c r="B24447">
        <v>2019</v>
      </c>
      <c r="C24447">
        <v>26</v>
      </c>
      <c r="D24447">
        <v>12</v>
      </c>
      <c r="E24447">
        <v>5095</v>
      </c>
    </row>
    <row r="24448" spans="1:5">
      <c r="A24448" t="s">
        <v>57</v>
      </c>
      <c r="B24448">
        <v>2019</v>
      </c>
      <c r="C24448">
        <v>26</v>
      </c>
      <c r="D24448">
        <v>120</v>
      </c>
      <c r="E24448">
        <v>82261</v>
      </c>
    </row>
    <row r="24449" spans="1:5">
      <c r="A24449" t="s">
        <v>58</v>
      </c>
      <c r="B24449">
        <v>2019</v>
      </c>
      <c r="C24449">
        <v>26</v>
      </c>
      <c r="D24449">
        <v>20</v>
      </c>
      <c r="E24449">
        <v>3826</v>
      </c>
    </row>
    <row r="24450" spans="1:5">
      <c r="A24450" t="s">
        <v>59</v>
      </c>
      <c r="B24450">
        <v>2019</v>
      </c>
      <c r="C24450">
        <v>26</v>
      </c>
      <c r="D24450">
        <v>16</v>
      </c>
      <c r="E24450">
        <v>5905</v>
      </c>
    </row>
    <row r="24451" spans="1:5">
      <c r="A24451" t="s">
        <v>60</v>
      </c>
      <c r="B24451">
        <v>2019</v>
      </c>
      <c r="C24451">
        <v>26</v>
      </c>
      <c r="D24451">
        <v>36</v>
      </c>
      <c r="E24451">
        <v>19481</v>
      </c>
    </row>
    <row r="24452" spans="1:5">
      <c r="A24452" t="s">
        <v>61</v>
      </c>
      <c r="B24452">
        <v>2019</v>
      </c>
      <c r="C24452">
        <v>26</v>
      </c>
      <c r="D24452">
        <v>10</v>
      </c>
      <c r="E24452">
        <v>2081</v>
      </c>
    </row>
    <row r="24453" spans="1:5">
      <c r="A24453" t="s">
        <v>65</v>
      </c>
      <c r="B24453">
        <v>2019</v>
      </c>
      <c r="C24453">
        <v>26</v>
      </c>
      <c r="D24453">
        <v>0</v>
      </c>
      <c r="E24453">
        <v>0</v>
      </c>
    </row>
    <row r="24454" spans="1:5">
      <c r="A24454" t="s">
        <v>64</v>
      </c>
      <c r="B24454">
        <v>2019</v>
      </c>
      <c r="C24454">
        <v>26</v>
      </c>
      <c r="D24454">
        <v>6</v>
      </c>
      <c r="E24454">
        <v>2920</v>
      </c>
    </row>
    <row r="24455" spans="1:5">
      <c r="A24455" t="s">
        <v>63</v>
      </c>
      <c r="B24455">
        <v>2019</v>
      </c>
      <c r="C24455">
        <v>26</v>
      </c>
      <c r="D24455">
        <v>3</v>
      </c>
      <c r="E24455">
        <v>922</v>
      </c>
    </row>
    <row r="24456" spans="1:5">
      <c r="A24456" t="s">
        <v>62</v>
      </c>
      <c r="B24456">
        <v>2019</v>
      </c>
      <c r="C24456">
        <v>26</v>
      </c>
      <c r="D24456">
        <v>37</v>
      </c>
      <c r="E24456">
        <v>89425</v>
      </c>
    </row>
    <row r="24457" spans="1:5">
      <c r="A24457" t="s">
        <v>6</v>
      </c>
      <c r="B24457">
        <v>2019</v>
      </c>
      <c r="C24457">
        <v>27</v>
      </c>
      <c r="D24457">
        <v>75</v>
      </c>
      <c r="E24457">
        <v>34035</v>
      </c>
    </row>
    <row r="24458" spans="1:5">
      <c r="A24458" t="s">
        <v>12</v>
      </c>
      <c r="B24458">
        <v>2019</v>
      </c>
      <c r="C24458">
        <v>27</v>
      </c>
      <c r="D24458">
        <v>17</v>
      </c>
      <c r="E24458">
        <v>4434</v>
      </c>
    </row>
    <row r="24459" spans="1:5">
      <c r="A24459" t="s">
        <v>13</v>
      </c>
      <c r="B24459">
        <v>2019</v>
      </c>
      <c r="C24459">
        <v>27</v>
      </c>
      <c r="D24459">
        <v>20</v>
      </c>
      <c r="E24459">
        <v>7974</v>
      </c>
    </row>
    <row r="24460" spans="1:5">
      <c r="A24460" t="s">
        <v>14</v>
      </c>
      <c r="B24460">
        <v>2019</v>
      </c>
      <c r="C24460">
        <v>27</v>
      </c>
      <c r="D24460">
        <v>7</v>
      </c>
      <c r="E24460">
        <v>1300</v>
      </c>
    </row>
    <row r="24461" spans="1:5">
      <c r="A24461" t="s">
        <v>15</v>
      </c>
      <c r="B24461">
        <v>2019</v>
      </c>
      <c r="C24461">
        <v>27</v>
      </c>
      <c r="D24461">
        <v>72</v>
      </c>
      <c r="E24461">
        <v>28938</v>
      </c>
    </row>
    <row r="24462" spans="1:5">
      <c r="A24462" t="s">
        <v>16</v>
      </c>
      <c r="B24462">
        <v>2019</v>
      </c>
      <c r="C24462">
        <v>27</v>
      </c>
      <c r="D24462">
        <v>72</v>
      </c>
      <c r="E24462">
        <v>34200</v>
      </c>
    </row>
    <row r="24463" spans="1:5">
      <c r="A24463" t="s">
        <v>17</v>
      </c>
      <c r="B24463">
        <v>2019</v>
      </c>
      <c r="C24463">
        <v>27</v>
      </c>
      <c r="D24463">
        <v>3</v>
      </c>
      <c r="E24463">
        <v>30</v>
      </c>
    </row>
    <row r="24464" spans="1:5">
      <c r="A24464" t="s">
        <v>18</v>
      </c>
      <c r="B24464">
        <v>2019</v>
      </c>
      <c r="C24464">
        <v>27</v>
      </c>
      <c r="D24464">
        <v>5</v>
      </c>
      <c r="E24464">
        <v>1091</v>
      </c>
    </row>
    <row r="24465" spans="1:5">
      <c r="A24465" t="s">
        <v>19</v>
      </c>
      <c r="B24465">
        <v>2019</v>
      </c>
      <c r="C24465">
        <v>27</v>
      </c>
      <c r="D24465">
        <v>6</v>
      </c>
      <c r="E24465">
        <v>10767</v>
      </c>
    </row>
    <row r="24466" spans="1:5">
      <c r="A24466" t="s">
        <v>20</v>
      </c>
      <c r="B24466">
        <v>2019</v>
      </c>
      <c r="C24466">
        <v>27</v>
      </c>
      <c r="D24466">
        <v>0</v>
      </c>
      <c r="E24466">
        <v>0</v>
      </c>
    </row>
    <row r="24467" spans="1:5">
      <c r="A24467" t="s">
        <v>21</v>
      </c>
      <c r="B24467">
        <v>2019</v>
      </c>
      <c r="C24467">
        <v>27</v>
      </c>
      <c r="D24467">
        <v>86</v>
      </c>
      <c r="E24467">
        <v>68984</v>
      </c>
    </row>
    <row r="24468" spans="1:5">
      <c r="A24468" t="s">
        <v>22</v>
      </c>
      <c r="B24468">
        <v>2019</v>
      </c>
      <c r="C24468">
        <v>27</v>
      </c>
      <c r="D24468">
        <v>15</v>
      </c>
      <c r="E24468">
        <v>1326</v>
      </c>
    </row>
    <row r="24469" spans="1:5">
      <c r="A24469" t="s">
        <v>23</v>
      </c>
      <c r="B24469">
        <v>2019</v>
      </c>
      <c r="C24469">
        <v>27</v>
      </c>
      <c r="D24469">
        <v>1</v>
      </c>
      <c r="E24469">
        <v>238</v>
      </c>
    </row>
    <row r="24470" spans="1:5">
      <c r="A24470" t="s">
        <v>24</v>
      </c>
      <c r="B24470">
        <v>2019</v>
      </c>
      <c r="C24470">
        <v>27</v>
      </c>
      <c r="D24470">
        <v>74</v>
      </c>
      <c r="E24470">
        <v>29291</v>
      </c>
    </row>
    <row r="24471" spans="1:5">
      <c r="A24471" t="s">
        <v>25</v>
      </c>
      <c r="B24471">
        <v>2019</v>
      </c>
      <c r="C24471">
        <v>27</v>
      </c>
      <c r="D24471">
        <v>17</v>
      </c>
      <c r="E24471">
        <v>1783</v>
      </c>
    </row>
    <row r="24472" spans="1:5">
      <c r="A24472" t="s">
        <v>26</v>
      </c>
      <c r="B24472">
        <v>2019</v>
      </c>
      <c r="C24472">
        <v>27</v>
      </c>
      <c r="D24472">
        <v>13</v>
      </c>
      <c r="E24472">
        <v>3182</v>
      </c>
    </row>
    <row r="24473" spans="1:5">
      <c r="A24473" t="s">
        <v>27</v>
      </c>
      <c r="B24473">
        <v>2019</v>
      </c>
      <c r="C24473">
        <v>27</v>
      </c>
      <c r="D24473">
        <v>18</v>
      </c>
      <c r="E24473">
        <v>10146</v>
      </c>
    </row>
    <row r="24474" spans="1:5">
      <c r="A24474" t="s">
        <v>28</v>
      </c>
      <c r="B24474">
        <v>2019</v>
      </c>
      <c r="C24474">
        <v>27</v>
      </c>
      <c r="D24474">
        <v>13</v>
      </c>
      <c r="E24474">
        <v>5615</v>
      </c>
    </row>
    <row r="24475" spans="1:5">
      <c r="A24475" t="s">
        <v>29</v>
      </c>
      <c r="B24475">
        <v>2019</v>
      </c>
      <c r="C24475">
        <v>27</v>
      </c>
      <c r="D24475">
        <v>91</v>
      </c>
      <c r="E24475">
        <v>44458</v>
      </c>
    </row>
    <row r="24476" spans="1:5">
      <c r="A24476" t="s">
        <v>30</v>
      </c>
      <c r="B24476">
        <v>2019</v>
      </c>
      <c r="C24476">
        <v>27</v>
      </c>
      <c r="D24476">
        <v>46</v>
      </c>
      <c r="E24476">
        <v>15047</v>
      </c>
    </row>
    <row r="24477" spans="1:5">
      <c r="A24477" t="s">
        <v>31</v>
      </c>
      <c r="B24477">
        <v>2019</v>
      </c>
      <c r="C24477">
        <v>27</v>
      </c>
      <c r="D24477">
        <v>13</v>
      </c>
      <c r="E24477">
        <v>2541</v>
      </c>
    </row>
    <row r="24478" spans="1:5">
      <c r="A24478" t="s">
        <v>32</v>
      </c>
      <c r="B24478">
        <v>2019</v>
      </c>
      <c r="C24478">
        <v>27</v>
      </c>
      <c r="D24478">
        <v>43</v>
      </c>
      <c r="E24478">
        <v>39793</v>
      </c>
    </row>
    <row r="24479" spans="1:5">
      <c r="A24479" t="s">
        <v>33</v>
      </c>
      <c r="B24479">
        <v>2019</v>
      </c>
      <c r="C24479">
        <v>27</v>
      </c>
      <c r="D24479">
        <v>69</v>
      </c>
      <c r="E24479">
        <v>18169</v>
      </c>
    </row>
    <row r="24480" spans="1:5">
      <c r="A24480" t="s">
        <v>34</v>
      </c>
      <c r="B24480">
        <v>2019</v>
      </c>
      <c r="C24480">
        <v>27</v>
      </c>
      <c r="D24480">
        <v>18</v>
      </c>
      <c r="E24480">
        <v>3722</v>
      </c>
    </row>
    <row r="24481" spans="1:5">
      <c r="A24481" t="s">
        <v>35</v>
      </c>
      <c r="B24481">
        <v>2019</v>
      </c>
      <c r="C24481">
        <v>27</v>
      </c>
      <c r="D24481">
        <v>46</v>
      </c>
      <c r="E24481">
        <v>14626</v>
      </c>
    </row>
    <row r="24482" spans="1:5">
      <c r="A24482" t="s">
        <v>36</v>
      </c>
      <c r="B24482">
        <v>2019</v>
      </c>
      <c r="C24482">
        <v>27</v>
      </c>
      <c r="D24482">
        <v>12</v>
      </c>
      <c r="E24482">
        <v>1379</v>
      </c>
    </row>
    <row r="24483" spans="1:5">
      <c r="A24483" t="s">
        <v>37</v>
      </c>
      <c r="B24483">
        <v>2019</v>
      </c>
      <c r="C24483">
        <v>27</v>
      </c>
      <c r="D24483">
        <v>25</v>
      </c>
      <c r="E24483">
        <v>5548</v>
      </c>
    </row>
    <row r="24484" spans="1:5">
      <c r="A24484" t="s">
        <v>38</v>
      </c>
      <c r="B24484">
        <v>2019</v>
      </c>
      <c r="C24484">
        <v>27</v>
      </c>
      <c r="D24484">
        <v>40</v>
      </c>
      <c r="E24484">
        <v>7455</v>
      </c>
    </row>
    <row r="24485" spans="1:5">
      <c r="A24485" t="s">
        <v>39</v>
      </c>
      <c r="B24485">
        <v>2019</v>
      </c>
      <c r="C24485">
        <v>27</v>
      </c>
      <c r="D24485">
        <v>24</v>
      </c>
      <c r="E24485">
        <v>8237</v>
      </c>
    </row>
    <row r="24486" spans="1:5">
      <c r="A24486" t="s">
        <v>40</v>
      </c>
      <c r="B24486">
        <v>2019</v>
      </c>
      <c r="C24486">
        <v>27</v>
      </c>
      <c r="D24486">
        <v>12</v>
      </c>
      <c r="E24486">
        <v>1067</v>
      </c>
    </row>
    <row r="24487" spans="1:5">
      <c r="A24487" t="s">
        <v>41</v>
      </c>
      <c r="B24487">
        <v>2019</v>
      </c>
      <c r="C24487">
        <v>27</v>
      </c>
      <c r="D24487">
        <v>42</v>
      </c>
      <c r="E24487">
        <v>31650</v>
      </c>
    </row>
    <row r="24488" spans="1:5">
      <c r="A24488" t="s">
        <v>42</v>
      </c>
      <c r="B24488">
        <v>2019</v>
      </c>
      <c r="C24488">
        <v>27</v>
      </c>
      <c r="D24488">
        <v>42</v>
      </c>
      <c r="E24488">
        <v>15906</v>
      </c>
    </row>
    <row r="24489" spans="1:5">
      <c r="A24489" t="s">
        <v>43</v>
      </c>
      <c r="B24489">
        <v>2019</v>
      </c>
      <c r="C24489">
        <v>27</v>
      </c>
      <c r="D24489">
        <v>124</v>
      </c>
      <c r="E24489">
        <v>58319</v>
      </c>
    </row>
    <row r="24490" spans="1:5">
      <c r="A24490" t="s">
        <v>44</v>
      </c>
      <c r="B24490">
        <v>2019</v>
      </c>
      <c r="C24490">
        <v>27</v>
      </c>
      <c r="D24490">
        <v>138</v>
      </c>
      <c r="E24490">
        <v>91089</v>
      </c>
    </row>
    <row r="24491" spans="1:5">
      <c r="A24491" t="s">
        <v>45</v>
      </c>
      <c r="B24491">
        <v>2019</v>
      </c>
      <c r="C24491">
        <v>27</v>
      </c>
      <c r="D24491">
        <v>11</v>
      </c>
      <c r="E24491">
        <v>3393</v>
      </c>
    </row>
    <row r="24492" spans="1:5">
      <c r="A24492" t="s">
        <v>46</v>
      </c>
      <c r="B24492">
        <v>2019</v>
      </c>
      <c r="C24492">
        <v>27</v>
      </c>
      <c r="D24492">
        <v>31</v>
      </c>
      <c r="E24492">
        <v>8926</v>
      </c>
    </row>
    <row r="24493" spans="1:5">
      <c r="A24493" t="s">
        <v>47</v>
      </c>
      <c r="B24493">
        <v>2019</v>
      </c>
      <c r="C24493">
        <v>27</v>
      </c>
      <c r="D24493">
        <v>14</v>
      </c>
      <c r="E24493">
        <v>5188</v>
      </c>
    </row>
    <row r="24494" spans="1:5">
      <c r="A24494" t="s">
        <v>48</v>
      </c>
      <c r="B24494">
        <v>2019</v>
      </c>
      <c r="C24494">
        <v>27</v>
      </c>
      <c r="D24494">
        <v>72</v>
      </c>
      <c r="E24494">
        <v>33207</v>
      </c>
    </row>
    <row r="24495" spans="1:5">
      <c r="A24495" t="s">
        <v>49</v>
      </c>
      <c r="B24495">
        <v>2019</v>
      </c>
      <c r="C24495">
        <v>27</v>
      </c>
      <c r="D24495">
        <v>123</v>
      </c>
      <c r="E24495">
        <v>45584</v>
      </c>
    </row>
    <row r="24496" spans="1:5">
      <c r="A24496" t="s">
        <v>50</v>
      </c>
      <c r="B24496">
        <v>2019</v>
      </c>
      <c r="C24496">
        <v>27</v>
      </c>
      <c r="D24496">
        <v>23</v>
      </c>
      <c r="E24496">
        <v>3251</v>
      </c>
    </row>
    <row r="24497" spans="1:5">
      <c r="A24497" t="s">
        <v>51</v>
      </c>
      <c r="B24497">
        <v>2019</v>
      </c>
      <c r="C24497">
        <v>27</v>
      </c>
      <c r="D24497">
        <v>21</v>
      </c>
      <c r="E24497">
        <v>12738</v>
      </c>
    </row>
    <row r="24498" spans="1:5">
      <c r="A24498" t="s">
        <v>52</v>
      </c>
      <c r="B24498">
        <v>2019</v>
      </c>
      <c r="C24498">
        <v>27</v>
      </c>
      <c r="D24498">
        <v>30</v>
      </c>
      <c r="E24498">
        <v>13595</v>
      </c>
    </row>
    <row r="24499" spans="1:5">
      <c r="A24499" t="s">
        <v>53</v>
      </c>
      <c r="B24499">
        <v>2019</v>
      </c>
      <c r="C24499">
        <v>27</v>
      </c>
      <c r="D24499">
        <v>41</v>
      </c>
      <c r="E24499">
        <v>3427</v>
      </c>
    </row>
    <row r="24500" spans="1:5">
      <c r="A24500" t="s">
        <v>54</v>
      </c>
      <c r="B24500">
        <v>2019</v>
      </c>
      <c r="C24500">
        <v>27</v>
      </c>
      <c r="D24500">
        <v>92</v>
      </c>
      <c r="E24500">
        <v>18117</v>
      </c>
    </row>
    <row r="24501" spans="1:5">
      <c r="A24501" t="s">
        <v>55</v>
      </c>
      <c r="B24501">
        <v>2019</v>
      </c>
      <c r="C24501">
        <v>27</v>
      </c>
      <c r="D24501">
        <v>53</v>
      </c>
      <c r="E24501">
        <v>16274</v>
      </c>
    </row>
    <row r="24502" spans="1:5">
      <c r="A24502" t="s">
        <v>56</v>
      </c>
      <c r="B24502">
        <v>2019</v>
      </c>
      <c r="C24502">
        <v>27</v>
      </c>
      <c r="D24502">
        <v>11</v>
      </c>
      <c r="E24502">
        <v>4863</v>
      </c>
    </row>
    <row r="24503" spans="1:5">
      <c r="A24503" t="s">
        <v>57</v>
      </c>
      <c r="B24503">
        <v>2019</v>
      </c>
      <c r="C24503">
        <v>27</v>
      </c>
      <c r="D24503">
        <v>128</v>
      </c>
      <c r="E24503">
        <v>84127</v>
      </c>
    </row>
    <row r="24504" spans="1:5">
      <c r="A24504" t="s">
        <v>58</v>
      </c>
      <c r="B24504">
        <v>2019</v>
      </c>
      <c r="C24504">
        <v>27</v>
      </c>
      <c r="D24504">
        <v>16</v>
      </c>
      <c r="E24504">
        <v>3519</v>
      </c>
    </row>
    <row r="24505" spans="1:5">
      <c r="A24505" t="s">
        <v>59</v>
      </c>
      <c r="B24505">
        <v>2019</v>
      </c>
      <c r="C24505">
        <v>27</v>
      </c>
      <c r="D24505">
        <v>17</v>
      </c>
      <c r="E24505">
        <v>5268</v>
      </c>
    </row>
    <row r="24506" spans="1:5">
      <c r="A24506" t="s">
        <v>60</v>
      </c>
      <c r="B24506">
        <v>2019</v>
      </c>
      <c r="C24506">
        <v>27</v>
      </c>
      <c r="D24506">
        <v>32</v>
      </c>
      <c r="E24506">
        <v>17758</v>
      </c>
    </row>
    <row r="24507" spans="1:5">
      <c r="A24507" t="s">
        <v>61</v>
      </c>
      <c r="B24507">
        <v>2019</v>
      </c>
      <c r="C24507">
        <v>27</v>
      </c>
      <c r="D24507">
        <v>10</v>
      </c>
      <c r="E24507">
        <v>1652</v>
      </c>
    </row>
    <row r="24508" spans="1:5">
      <c r="A24508" t="s">
        <v>65</v>
      </c>
      <c r="B24508">
        <v>2019</v>
      </c>
      <c r="C24508">
        <v>27</v>
      </c>
      <c r="D24508">
        <v>0</v>
      </c>
      <c r="E24508">
        <v>0</v>
      </c>
    </row>
    <row r="24509" spans="1:5">
      <c r="A24509" t="s">
        <v>64</v>
      </c>
      <c r="B24509">
        <v>2019</v>
      </c>
      <c r="C24509">
        <v>27</v>
      </c>
      <c r="D24509">
        <v>5</v>
      </c>
      <c r="E24509">
        <v>2338</v>
      </c>
    </row>
    <row r="24510" spans="1:5">
      <c r="A24510" t="s">
        <v>63</v>
      </c>
      <c r="B24510">
        <v>2019</v>
      </c>
      <c r="C24510">
        <v>27</v>
      </c>
      <c r="D24510">
        <v>3</v>
      </c>
      <c r="E24510">
        <v>920</v>
      </c>
    </row>
    <row r="24511" spans="1:5">
      <c r="A24511" t="s">
        <v>62</v>
      </c>
      <c r="B24511">
        <v>2019</v>
      </c>
      <c r="C24511">
        <v>27</v>
      </c>
      <c r="D24511">
        <v>35</v>
      </c>
      <c r="E24511">
        <v>87298</v>
      </c>
    </row>
    <row r="24512" spans="1:5">
      <c r="A24512" t="s">
        <v>6</v>
      </c>
      <c r="B24512">
        <v>2019</v>
      </c>
      <c r="C24512">
        <v>28</v>
      </c>
      <c r="D24512">
        <v>75</v>
      </c>
      <c r="E24512">
        <v>37665</v>
      </c>
    </row>
    <row r="24513" spans="1:5">
      <c r="A24513" t="s">
        <v>12</v>
      </c>
      <c r="B24513">
        <v>2019</v>
      </c>
      <c r="C24513">
        <v>28</v>
      </c>
      <c r="D24513">
        <v>15</v>
      </c>
      <c r="E24513">
        <v>4335</v>
      </c>
    </row>
    <row r="24514" spans="1:5">
      <c r="A24514" t="s">
        <v>13</v>
      </c>
      <c r="B24514">
        <v>2019</v>
      </c>
      <c r="C24514">
        <v>28</v>
      </c>
      <c r="D24514">
        <v>19</v>
      </c>
      <c r="E24514">
        <v>9205</v>
      </c>
    </row>
    <row r="24515" spans="1:5">
      <c r="A24515" t="s">
        <v>14</v>
      </c>
      <c r="B24515">
        <v>2019</v>
      </c>
      <c r="C24515">
        <v>28</v>
      </c>
      <c r="D24515">
        <v>5</v>
      </c>
      <c r="E24515">
        <v>1388</v>
      </c>
    </row>
    <row r="24516" spans="1:5">
      <c r="A24516" t="s">
        <v>15</v>
      </c>
      <c r="B24516">
        <v>2019</v>
      </c>
      <c r="C24516">
        <v>28</v>
      </c>
      <c r="D24516">
        <v>72</v>
      </c>
      <c r="E24516">
        <v>33070</v>
      </c>
    </row>
    <row r="24517" spans="1:5">
      <c r="A24517" t="s">
        <v>16</v>
      </c>
      <c r="B24517">
        <v>2019</v>
      </c>
      <c r="C24517">
        <v>28</v>
      </c>
      <c r="D24517">
        <v>72</v>
      </c>
      <c r="E24517">
        <v>40321</v>
      </c>
    </row>
    <row r="24518" spans="1:5">
      <c r="A24518" t="s">
        <v>17</v>
      </c>
      <c r="B24518">
        <v>2019</v>
      </c>
      <c r="C24518">
        <v>28</v>
      </c>
      <c r="D24518">
        <v>2</v>
      </c>
      <c r="E24518">
        <v>30</v>
      </c>
    </row>
    <row r="24519" spans="1:5">
      <c r="A24519" t="s">
        <v>18</v>
      </c>
      <c r="B24519">
        <v>2019</v>
      </c>
      <c r="C24519">
        <v>28</v>
      </c>
      <c r="D24519">
        <v>5</v>
      </c>
      <c r="E24519">
        <v>1363</v>
      </c>
    </row>
    <row r="24520" spans="1:5">
      <c r="A24520" t="s">
        <v>19</v>
      </c>
      <c r="B24520">
        <v>2019</v>
      </c>
      <c r="C24520">
        <v>28</v>
      </c>
      <c r="D24520">
        <v>6</v>
      </c>
      <c r="E24520">
        <v>12910</v>
      </c>
    </row>
    <row r="24521" spans="1:5">
      <c r="A24521" t="s">
        <v>20</v>
      </c>
      <c r="B24521">
        <v>2019</v>
      </c>
      <c r="C24521">
        <v>28</v>
      </c>
      <c r="D24521">
        <v>0</v>
      </c>
      <c r="E24521">
        <v>0</v>
      </c>
    </row>
    <row r="24522" spans="1:5">
      <c r="A24522" t="s">
        <v>21</v>
      </c>
      <c r="B24522">
        <v>2019</v>
      </c>
      <c r="C24522">
        <v>28</v>
      </c>
      <c r="D24522">
        <v>85</v>
      </c>
      <c r="E24522">
        <v>72528</v>
      </c>
    </row>
    <row r="24523" spans="1:5">
      <c r="A24523" t="s">
        <v>22</v>
      </c>
      <c r="B24523">
        <v>2019</v>
      </c>
      <c r="C24523">
        <v>28</v>
      </c>
      <c r="D24523">
        <v>15</v>
      </c>
      <c r="E24523">
        <v>1540</v>
      </c>
    </row>
    <row r="24524" spans="1:5">
      <c r="A24524" t="s">
        <v>23</v>
      </c>
      <c r="B24524">
        <v>2019</v>
      </c>
      <c r="C24524">
        <v>28</v>
      </c>
      <c r="D24524">
        <v>1</v>
      </c>
      <c r="E24524">
        <v>299</v>
      </c>
    </row>
    <row r="24525" spans="1:5">
      <c r="A24525" t="s">
        <v>24</v>
      </c>
      <c r="B24525">
        <v>2019</v>
      </c>
      <c r="C24525">
        <v>28</v>
      </c>
      <c r="D24525">
        <v>76</v>
      </c>
      <c r="E24525">
        <v>33962</v>
      </c>
    </row>
    <row r="24526" spans="1:5">
      <c r="A24526" t="s">
        <v>25</v>
      </c>
      <c r="B24526">
        <v>2019</v>
      </c>
      <c r="C24526">
        <v>28</v>
      </c>
      <c r="D24526">
        <v>16</v>
      </c>
      <c r="E24526">
        <v>2471</v>
      </c>
    </row>
    <row r="24527" spans="1:5">
      <c r="A24527" t="s">
        <v>26</v>
      </c>
      <c r="B24527">
        <v>2019</v>
      </c>
      <c r="C24527">
        <v>28</v>
      </c>
      <c r="D24527">
        <v>13</v>
      </c>
      <c r="E24527">
        <v>3826</v>
      </c>
    </row>
    <row r="24528" spans="1:5">
      <c r="A24528" t="s">
        <v>27</v>
      </c>
      <c r="B24528">
        <v>2019</v>
      </c>
      <c r="C24528">
        <v>28</v>
      </c>
      <c r="D24528">
        <v>18</v>
      </c>
      <c r="E24528">
        <v>10658</v>
      </c>
    </row>
    <row r="24529" spans="1:5">
      <c r="A24529" t="s">
        <v>28</v>
      </c>
      <c r="B24529">
        <v>2019</v>
      </c>
      <c r="C24529">
        <v>28</v>
      </c>
      <c r="D24529">
        <v>13</v>
      </c>
      <c r="E24529">
        <v>6053</v>
      </c>
    </row>
    <row r="24530" spans="1:5">
      <c r="A24530" t="s">
        <v>29</v>
      </c>
      <c r="B24530">
        <v>2019</v>
      </c>
      <c r="C24530">
        <v>28</v>
      </c>
      <c r="D24530">
        <v>89</v>
      </c>
      <c r="E24530">
        <v>44565</v>
      </c>
    </row>
    <row r="24531" spans="1:5">
      <c r="A24531" t="s">
        <v>30</v>
      </c>
      <c r="B24531">
        <v>2019</v>
      </c>
      <c r="C24531">
        <v>28</v>
      </c>
      <c r="D24531">
        <v>46</v>
      </c>
      <c r="E24531">
        <v>15932</v>
      </c>
    </row>
    <row r="24532" spans="1:5">
      <c r="A24532" t="s">
        <v>31</v>
      </c>
      <c r="B24532">
        <v>2019</v>
      </c>
      <c r="C24532">
        <v>28</v>
      </c>
      <c r="D24532">
        <v>12</v>
      </c>
      <c r="E24532">
        <v>3770</v>
      </c>
    </row>
    <row r="24533" spans="1:5">
      <c r="A24533" t="s">
        <v>32</v>
      </c>
      <c r="B24533">
        <v>2019</v>
      </c>
      <c r="C24533">
        <v>28</v>
      </c>
      <c r="D24533">
        <v>41</v>
      </c>
      <c r="E24533">
        <v>44965</v>
      </c>
    </row>
    <row r="24534" spans="1:5">
      <c r="A24534" t="s">
        <v>33</v>
      </c>
      <c r="B24534">
        <v>2019</v>
      </c>
      <c r="C24534">
        <v>28</v>
      </c>
      <c r="D24534">
        <v>72</v>
      </c>
      <c r="E24534">
        <v>21251</v>
      </c>
    </row>
    <row r="24535" spans="1:5">
      <c r="A24535" t="s">
        <v>34</v>
      </c>
      <c r="B24535">
        <v>2019</v>
      </c>
      <c r="C24535">
        <v>28</v>
      </c>
      <c r="D24535">
        <v>18</v>
      </c>
      <c r="E24535">
        <v>5191</v>
      </c>
    </row>
    <row r="24536" spans="1:5">
      <c r="A24536" t="s">
        <v>35</v>
      </c>
      <c r="B24536">
        <v>2019</v>
      </c>
      <c r="C24536">
        <v>28</v>
      </c>
      <c r="D24536">
        <v>46</v>
      </c>
      <c r="E24536">
        <v>15306</v>
      </c>
    </row>
    <row r="24537" spans="1:5">
      <c r="A24537" t="s">
        <v>36</v>
      </c>
      <c r="B24537">
        <v>2019</v>
      </c>
      <c r="C24537">
        <v>28</v>
      </c>
      <c r="D24537">
        <v>12</v>
      </c>
      <c r="E24537">
        <v>1661</v>
      </c>
    </row>
    <row r="24538" spans="1:5">
      <c r="A24538" t="s">
        <v>37</v>
      </c>
      <c r="B24538">
        <v>2019</v>
      </c>
      <c r="C24538">
        <v>28</v>
      </c>
      <c r="D24538">
        <v>25</v>
      </c>
      <c r="E24538">
        <v>6133</v>
      </c>
    </row>
    <row r="24539" spans="1:5">
      <c r="A24539" t="s">
        <v>38</v>
      </c>
      <c r="B24539">
        <v>2019</v>
      </c>
      <c r="C24539">
        <v>28</v>
      </c>
      <c r="D24539">
        <v>40</v>
      </c>
      <c r="E24539">
        <v>7836</v>
      </c>
    </row>
    <row r="24540" spans="1:5">
      <c r="A24540" t="s">
        <v>39</v>
      </c>
      <c r="B24540">
        <v>2019</v>
      </c>
      <c r="C24540">
        <v>28</v>
      </c>
      <c r="D24540">
        <v>25</v>
      </c>
      <c r="E24540">
        <v>8847</v>
      </c>
    </row>
    <row r="24541" spans="1:5">
      <c r="A24541" t="s">
        <v>40</v>
      </c>
      <c r="B24541">
        <v>2019</v>
      </c>
      <c r="C24541">
        <v>28</v>
      </c>
      <c r="D24541">
        <v>12</v>
      </c>
      <c r="E24541">
        <v>1408</v>
      </c>
    </row>
    <row r="24542" spans="1:5">
      <c r="A24542" t="s">
        <v>41</v>
      </c>
      <c r="B24542">
        <v>2019</v>
      </c>
      <c r="C24542">
        <v>28</v>
      </c>
      <c r="D24542">
        <v>38</v>
      </c>
      <c r="E24542">
        <v>32696</v>
      </c>
    </row>
    <row r="24543" spans="1:5">
      <c r="A24543" t="s">
        <v>42</v>
      </c>
      <c r="B24543">
        <v>2019</v>
      </c>
      <c r="C24543">
        <v>28</v>
      </c>
      <c r="D24543">
        <v>41</v>
      </c>
      <c r="E24543">
        <v>17784</v>
      </c>
    </row>
    <row r="24544" spans="1:5">
      <c r="A24544" t="s">
        <v>43</v>
      </c>
      <c r="B24544">
        <v>2019</v>
      </c>
      <c r="C24544">
        <v>28</v>
      </c>
      <c r="D24544">
        <v>123</v>
      </c>
      <c r="E24544">
        <v>61682</v>
      </c>
    </row>
    <row r="24545" spans="1:5">
      <c r="A24545" t="s">
        <v>44</v>
      </c>
      <c r="B24545">
        <v>2019</v>
      </c>
      <c r="C24545">
        <v>28</v>
      </c>
      <c r="D24545">
        <v>136</v>
      </c>
      <c r="E24545">
        <v>95622</v>
      </c>
    </row>
    <row r="24546" spans="1:5">
      <c r="A24546" t="s">
        <v>45</v>
      </c>
      <c r="B24546">
        <v>2019</v>
      </c>
      <c r="C24546">
        <v>28</v>
      </c>
      <c r="D24546">
        <v>11</v>
      </c>
      <c r="E24546">
        <v>3486</v>
      </c>
    </row>
    <row r="24547" spans="1:5">
      <c r="A24547" t="s">
        <v>46</v>
      </c>
      <c r="B24547">
        <v>2019</v>
      </c>
      <c r="C24547">
        <v>28</v>
      </c>
      <c r="D24547">
        <v>29</v>
      </c>
      <c r="E24547">
        <v>10149</v>
      </c>
    </row>
    <row r="24548" spans="1:5">
      <c r="A24548" t="s">
        <v>47</v>
      </c>
      <c r="B24548">
        <v>2019</v>
      </c>
      <c r="C24548">
        <v>28</v>
      </c>
      <c r="D24548">
        <v>14</v>
      </c>
      <c r="E24548">
        <v>6083</v>
      </c>
    </row>
    <row r="24549" spans="1:5">
      <c r="A24549" t="s">
        <v>48</v>
      </c>
      <c r="B24549">
        <v>2019</v>
      </c>
      <c r="C24549">
        <v>28</v>
      </c>
      <c r="D24549">
        <v>71</v>
      </c>
      <c r="E24549">
        <v>34699</v>
      </c>
    </row>
    <row r="24550" spans="1:5">
      <c r="A24550" t="s">
        <v>49</v>
      </c>
      <c r="B24550">
        <v>2019</v>
      </c>
      <c r="C24550">
        <v>28</v>
      </c>
      <c r="D24550">
        <v>122</v>
      </c>
      <c r="E24550">
        <v>47981</v>
      </c>
    </row>
    <row r="24551" spans="1:5">
      <c r="A24551" t="s">
        <v>50</v>
      </c>
      <c r="B24551">
        <v>2019</v>
      </c>
      <c r="C24551">
        <v>28</v>
      </c>
      <c r="D24551">
        <v>23</v>
      </c>
      <c r="E24551">
        <v>3956</v>
      </c>
    </row>
    <row r="24552" spans="1:5">
      <c r="A24552" t="s">
        <v>51</v>
      </c>
      <c r="B24552">
        <v>2019</v>
      </c>
      <c r="C24552">
        <v>28</v>
      </c>
      <c r="D24552">
        <v>22</v>
      </c>
      <c r="E24552">
        <v>12500</v>
      </c>
    </row>
    <row r="24553" spans="1:5">
      <c r="A24553" t="s">
        <v>52</v>
      </c>
      <c r="B24553">
        <v>2019</v>
      </c>
      <c r="C24553">
        <v>28</v>
      </c>
      <c r="D24553">
        <v>30</v>
      </c>
      <c r="E24553">
        <v>11112</v>
      </c>
    </row>
    <row r="24554" spans="1:5">
      <c r="A24554" t="s">
        <v>53</v>
      </c>
      <c r="B24554">
        <v>2019</v>
      </c>
      <c r="C24554">
        <v>28</v>
      </c>
      <c r="D24554">
        <v>47</v>
      </c>
      <c r="E24554">
        <v>5080</v>
      </c>
    </row>
    <row r="24555" spans="1:5">
      <c r="A24555" t="s">
        <v>54</v>
      </c>
      <c r="B24555">
        <v>2019</v>
      </c>
      <c r="C24555">
        <v>28</v>
      </c>
      <c r="D24555">
        <v>56</v>
      </c>
      <c r="E24555">
        <v>15404</v>
      </c>
    </row>
    <row r="24556" spans="1:5">
      <c r="A24556" t="s">
        <v>55</v>
      </c>
      <c r="B24556">
        <v>2019</v>
      </c>
      <c r="C24556">
        <v>28</v>
      </c>
      <c r="D24556">
        <v>53</v>
      </c>
      <c r="E24556">
        <v>18122</v>
      </c>
    </row>
    <row r="24557" spans="1:5">
      <c r="A24557" t="s">
        <v>56</v>
      </c>
      <c r="B24557">
        <v>2019</v>
      </c>
      <c r="C24557">
        <v>28</v>
      </c>
      <c r="D24557">
        <v>11</v>
      </c>
      <c r="E24557">
        <v>4967</v>
      </c>
    </row>
    <row r="24558" spans="1:5">
      <c r="A24558" t="s">
        <v>57</v>
      </c>
      <c r="B24558">
        <v>2019</v>
      </c>
      <c r="C24558">
        <v>28</v>
      </c>
      <c r="D24558">
        <v>121</v>
      </c>
      <c r="E24558">
        <v>82700</v>
      </c>
    </row>
    <row r="24559" spans="1:5">
      <c r="A24559" t="s">
        <v>58</v>
      </c>
      <c r="B24559">
        <v>2019</v>
      </c>
      <c r="C24559">
        <v>28</v>
      </c>
      <c r="D24559">
        <v>20</v>
      </c>
      <c r="E24559">
        <v>3674</v>
      </c>
    </row>
    <row r="24560" spans="1:5">
      <c r="A24560" t="s">
        <v>59</v>
      </c>
      <c r="B24560">
        <v>2019</v>
      </c>
      <c r="C24560">
        <v>28</v>
      </c>
      <c r="D24560">
        <v>15</v>
      </c>
      <c r="E24560">
        <v>6166</v>
      </c>
    </row>
    <row r="24561" spans="1:5">
      <c r="A24561" t="s">
        <v>60</v>
      </c>
      <c r="B24561">
        <v>2019</v>
      </c>
      <c r="C24561">
        <v>28</v>
      </c>
      <c r="D24561">
        <v>37</v>
      </c>
      <c r="E24561">
        <v>20449</v>
      </c>
    </row>
    <row r="24562" spans="1:5">
      <c r="A24562" t="s">
        <v>61</v>
      </c>
      <c r="B24562">
        <v>2019</v>
      </c>
      <c r="C24562">
        <v>28</v>
      </c>
      <c r="D24562">
        <v>10</v>
      </c>
      <c r="E24562">
        <v>2169</v>
      </c>
    </row>
    <row r="24563" spans="1:5">
      <c r="A24563" t="s">
        <v>65</v>
      </c>
      <c r="B24563">
        <v>2019</v>
      </c>
      <c r="C24563">
        <v>28</v>
      </c>
      <c r="D24563">
        <v>0</v>
      </c>
      <c r="E24563">
        <v>0</v>
      </c>
    </row>
    <row r="24564" spans="1:5">
      <c r="A24564" t="s">
        <v>64</v>
      </c>
      <c r="B24564">
        <v>2019</v>
      </c>
      <c r="C24564">
        <v>28</v>
      </c>
      <c r="D24564">
        <v>4</v>
      </c>
      <c r="E24564">
        <v>1620</v>
      </c>
    </row>
    <row r="24565" spans="1:5">
      <c r="A24565" t="s">
        <v>63</v>
      </c>
      <c r="B24565">
        <v>2019</v>
      </c>
      <c r="C24565">
        <v>28</v>
      </c>
      <c r="D24565">
        <v>3</v>
      </c>
      <c r="E24565">
        <v>925</v>
      </c>
    </row>
    <row r="24566" spans="1:5">
      <c r="A24566" t="s">
        <v>62</v>
      </c>
      <c r="B24566">
        <v>2019</v>
      </c>
      <c r="C24566">
        <v>28</v>
      </c>
      <c r="D24566">
        <v>34</v>
      </c>
      <c r="E24566">
        <v>89418</v>
      </c>
    </row>
    <row r="24567" spans="1:5">
      <c r="A24567" t="s">
        <v>6</v>
      </c>
      <c r="B24567">
        <v>2019</v>
      </c>
      <c r="C24567">
        <v>29</v>
      </c>
      <c r="D24567">
        <v>75</v>
      </c>
      <c r="E24567">
        <v>36157</v>
      </c>
    </row>
    <row r="24568" spans="1:5">
      <c r="A24568" t="s">
        <v>12</v>
      </c>
      <c r="B24568">
        <v>2019</v>
      </c>
      <c r="C24568">
        <v>29</v>
      </c>
      <c r="D24568">
        <v>16</v>
      </c>
      <c r="E24568">
        <v>4006</v>
      </c>
    </row>
    <row r="24569" spans="1:5">
      <c r="A24569" t="s">
        <v>13</v>
      </c>
      <c r="B24569">
        <v>2019</v>
      </c>
      <c r="C24569">
        <v>29</v>
      </c>
      <c r="D24569">
        <v>20</v>
      </c>
      <c r="E24569">
        <v>9413</v>
      </c>
    </row>
    <row r="24570" spans="1:5">
      <c r="A24570" t="s">
        <v>14</v>
      </c>
      <c r="B24570">
        <v>2019</v>
      </c>
      <c r="C24570">
        <v>29</v>
      </c>
      <c r="D24570">
        <v>7</v>
      </c>
      <c r="E24570">
        <v>1914</v>
      </c>
    </row>
    <row r="24571" spans="1:5">
      <c r="A24571" t="s">
        <v>15</v>
      </c>
      <c r="B24571">
        <v>2019</v>
      </c>
      <c r="C24571">
        <v>29</v>
      </c>
      <c r="D24571">
        <v>72</v>
      </c>
      <c r="E24571">
        <v>32824</v>
      </c>
    </row>
    <row r="24572" spans="1:5">
      <c r="A24572" t="s">
        <v>16</v>
      </c>
      <c r="B24572">
        <v>2019</v>
      </c>
      <c r="C24572">
        <v>29</v>
      </c>
      <c r="D24572">
        <v>72</v>
      </c>
      <c r="E24572">
        <v>39902</v>
      </c>
    </row>
    <row r="24573" spans="1:5">
      <c r="A24573" t="s">
        <v>17</v>
      </c>
      <c r="B24573">
        <v>2019</v>
      </c>
      <c r="C24573">
        <v>29</v>
      </c>
      <c r="D24573">
        <v>1</v>
      </c>
      <c r="E24573">
        <v>0</v>
      </c>
    </row>
    <row r="24574" spans="1:5">
      <c r="A24574" t="s">
        <v>18</v>
      </c>
      <c r="B24574">
        <v>2019</v>
      </c>
      <c r="C24574">
        <v>29</v>
      </c>
      <c r="D24574">
        <v>5</v>
      </c>
      <c r="E24574">
        <v>1305</v>
      </c>
    </row>
    <row r="24575" spans="1:5">
      <c r="A24575" t="s">
        <v>19</v>
      </c>
      <c r="B24575">
        <v>2019</v>
      </c>
      <c r="C24575">
        <v>29</v>
      </c>
      <c r="D24575">
        <v>6</v>
      </c>
      <c r="E24575">
        <v>13000</v>
      </c>
    </row>
    <row r="24576" spans="1:5">
      <c r="A24576" t="s">
        <v>20</v>
      </c>
      <c r="B24576">
        <v>2019</v>
      </c>
      <c r="C24576">
        <v>29</v>
      </c>
      <c r="D24576">
        <v>0</v>
      </c>
      <c r="E24576">
        <v>0</v>
      </c>
    </row>
    <row r="24577" spans="1:5">
      <c r="A24577" t="s">
        <v>21</v>
      </c>
      <c r="B24577">
        <v>2019</v>
      </c>
      <c r="C24577">
        <v>29</v>
      </c>
      <c r="D24577">
        <v>91</v>
      </c>
      <c r="E24577">
        <v>70262</v>
      </c>
    </row>
    <row r="24578" spans="1:5">
      <c r="A24578" t="s">
        <v>22</v>
      </c>
      <c r="B24578">
        <v>2019</v>
      </c>
      <c r="C24578">
        <v>29</v>
      </c>
      <c r="D24578">
        <v>14</v>
      </c>
      <c r="E24578">
        <v>1110</v>
      </c>
    </row>
    <row r="24579" spans="1:5">
      <c r="A24579" t="s">
        <v>23</v>
      </c>
      <c r="B24579">
        <v>2019</v>
      </c>
      <c r="C24579">
        <v>29</v>
      </c>
      <c r="D24579">
        <v>1</v>
      </c>
      <c r="E24579">
        <v>271</v>
      </c>
    </row>
    <row r="24580" spans="1:5">
      <c r="A24580" t="s">
        <v>24</v>
      </c>
      <c r="B24580">
        <v>2019</v>
      </c>
      <c r="C24580">
        <v>29</v>
      </c>
      <c r="D24580">
        <v>78</v>
      </c>
      <c r="E24580">
        <v>37936</v>
      </c>
    </row>
    <row r="24581" spans="1:5">
      <c r="A24581" t="s">
        <v>25</v>
      </c>
      <c r="B24581">
        <v>2019</v>
      </c>
      <c r="C24581">
        <v>29</v>
      </c>
      <c r="D24581">
        <v>17</v>
      </c>
      <c r="E24581">
        <v>2529</v>
      </c>
    </row>
    <row r="24582" spans="1:5">
      <c r="A24582" t="s">
        <v>26</v>
      </c>
      <c r="B24582">
        <v>2019</v>
      </c>
      <c r="C24582">
        <v>29</v>
      </c>
      <c r="D24582">
        <v>13</v>
      </c>
      <c r="E24582">
        <v>3777</v>
      </c>
    </row>
    <row r="24583" spans="1:5">
      <c r="A24583" t="s">
        <v>27</v>
      </c>
      <c r="B24583">
        <v>2019</v>
      </c>
      <c r="C24583">
        <v>29</v>
      </c>
      <c r="D24583">
        <v>18</v>
      </c>
      <c r="E24583">
        <v>10548</v>
      </c>
    </row>
    <row r="24584" spans="1:5">
      <c r="A24584" t="s">
        <v>28</v>
      </c>
      <c r="B24584">
        <v>2019</v>
      </c>
      <c r="C24584">
        <v>29</v>
      </c>
      <c r="D24584">
        <v>13</v>
      </c>
      <c r="E24584">
        <v>5856</v>
      </c>
    </row>
    <row r="24585" spans="1:5">
      <c r="A24585" t="s">
        <v>29</v>
      </c>
      <c r="B24585">
        <v>2019</v>
      </c>
      <c r="C24585">
        <v>29</v>
      </c>
      <c r="D24585">
        <v>89</v>
      </c>
      <c r="E24585">
        <v>45189</v>
      </c>
    </row>
    <row r="24586" spans="1:5">
      <c r="A24586" t="s">
        <v>30</v>
      </c>
      <c r="B24586">
        <v>2019</v>
      </c>
      <c r="C24586">
        <v>29</v>
      </c>
      <c r="D24586">
        <v>46</v>
      </c>
      <c r="E24586">
        <v>15383</v>
      </c>
    </row>
    <row r="24587" spans="1:5">
      <c r="A24587" t="s">
        <v>31</v>
      </c>
      <c r="B24587">
        <v>2019</v>
      </c>
      <c r="C24587">
        <v>29</v>
      </c>
      <c r="D24587">
        <v>11</v>
      </c>
      <c r="E24587">
        <v>3605</v>
      </c>
    </row>
    <row r="24588" spans="1:5">
      <c r="A24588" t="s">
        <v>32</v>
      </c>
      <c r="B24588">
        <v>2019</v>
      </c>
      <c r="C24588">
        <v>29</v>
      </c>
      <c r="D24588">
        <v>40</v>
      </c>
      <c r="E24588">
        <v>42974</v>
      </c>
    </row>
    <row r="24589" spans="1:5">
      <c r="A24589" t="s">
        <v>33</v>
      </c>
      <c r="B24589">
        <v>2019</v>
      </c>
      <c r="C24589">
        <v>29</v>
      </c>
      <c r="D24589">
        <v>64</v>
      </c>
      <c r="E24589">
        <v>18505</v>
      </c>
    </row>
    <row r="24590" spans="1:5">
      <c r="A24590" t="s">
        <v>34</v>
      </c>
      <c r="B24590">
        <v>2019</v>
      </c>
      <c r="C24590">
        <v>29</v>
      </c>
      <c r="D24590">
        <v>18</v>
      </c>
      <c r="E24590">
        <v>5045</v>
      </c>
    </row>
    <row r="24591" spans="1:5">
      <c r="A24591" t="s">
        <v>35</v>
      </c>
      <c r="B24591">
        <v>2019</v>
      </c>
      <c r="C24591">
        <v>29</v>
      </c>
      <c r="D24591">
        <v>46</v>
      </c>
      <c r="E24591">
        <v>15259</v>
      </c>
    </row>
    <row r="24592" spans="1:5">
      <c r="A24592" t="s">
        <v>36</v>
      </c>
      <c r="B24592">
        <v>2019</v>
      </c>
      <c r="C24592">
        <v>29</v>
      </c>
      <c r="D24592">
        <v>11</v>
      </c>
      <c r="E24592">
        <v>1510</v>
      </c>
    </row>
    <row r="24593" spans="1:5">
      <c r="A24593" t="s">
        <v>37</v>
      </c>
      <c r="B24593">
        <v>2019</v>
      </c>
      <c r="C24593">
        <v>29</v>
      </c>
      <c r="D24593">
        <v>25</v>
      </c>
      <c r="E24593">
        <v>5847</v>
      </c>
    </row>
    <row r="24594" spans="1:5">
      <c r="A24594" t="s">
        <v>38</v>
      </c>
      <c r="B24594">
        <v>2019</v>
      </c>
      <c r="C24594">
        <v>29</v>
      </c>
      <c r="D24594">
        <v>41</v>
      </c>
      <c r="E24594">
        <v>7846</v>
      </c>
    </row>
    <row r="24595" spans="1:5">
      <c r="A24595" t="s">
        <v>39</v>
      </c>
      <c r="B24595">
        <v>2019</v>
      </c>
      <c r="C24595">
        <v>29</v>
      </c>
      <c r="D24595">
        <v>24</v>
      </c>
      <c r="E24595">
        <v>8615</v>
      </c>
    </row>
    <row r="24596" spans="1:5">
      <c r="A24596" t="s">
        <v>40</v>
      </c>
      <c r="B24596">
        <v>2019</v>
      </c>
      <c r="C24596">
        <v>29</v>
      </c>
      <c r="D24596">
        <v>10</v>
      </c>
      <c r="E24596">
        <v>1030</v>
      </c>
    </row>
    <row r="24597" spans="1:5">
      <c r="A24597" t="s">
        <v>41</v>
      </c>
      <c r="B24597">
        <v>2019</v>
      </c>
      <c r="C24597">
        <v>29</v>
      </c>
      <c r="D24597">
        <v>42</v>
      </c>
      <c r="E24597">
        <v>32391</v>
      </c>
    </row>
    <row r="24598" spans="1:5">
      <c r="A24598" t="s">
        <v>42</v>
      </c>
      <c r="B24598">
        <v>2019</v>
      </c>
      <c r="C24598">
        <v>29</v>
      </c>
      <c r="D24598">
        <v>41</v>
      </c>
      <c r="E24598">
        <v>17476</v>
      </c>
    </row>
    <row r="24599" spans="1:5">
      <c r="A24599" t="s">
        <v>43</v>
      </c>
      <c r="B24599">
        <v>2019</v>
      </c>
      <c r="C24599">
        <v>29</v>
      </c>
      <c r="D24599">
        <v>123</v>
      </c>
      <c r="E24599">
        <v>60167</v>
      </c>
    </row>
    <row r="24600" spans="1:5">
      <c r="A24600" t="s">
        <v>44</v>
      </c>
      <c r="B24600">
        <v>2019</v>
      </c>
      <c r="C24600">
        <v>29</v>
      </c>
      <c r="D24600">
        <v>136</v>
      </c>
      <c r="E24600">
        <v>95072</v>
      </c>
    </row>
    <row r="24601" spans="1:5">
      <c r="A24601" t="s">
        <v>45</v>
      </c>
      <c r="B24601">
        <v>2019</v>
      </c>
      <c r="C24601">
        <v>29</v>
      </c>
      <c r="D24601">
        <v>11</v>
      </c>
      <c r="E24601">
        <v>4248</v>
      </c>
    </row>
    <row r="24602" spans="1:5">
      <c r="A24602" t="s">
        <v>46</v>
      </c>
      <c r="B24602">
        <v>2019</v>
      </c>
      <c r="C24602">
        <v>29</v>
      </c>
      <c r="D24602">
        <v>28</v>
      </c>
      <c r="E24602">
        <v>10109</v>
      </c>
    </row>
    <row r="24603" spans="1:5">
      <c r="A24603" t="s">
        <v>47</v>
      </c>
      <c r="B24603">
        <v>2019</v>
      </c>
      <c r="C24603">
        <v>29</v>
      </c>
      <c r="D24603">
        <v>14</v>
      </c>
      <c r="E24603">
        <v>6046</v>
      </c>
    </row>
    <row r="24604" spans="1:5">
      <c r="A24604" t="s">
        <v>48</v>
      </c>
      <c r="B24604">
        <v>2019</v>
      </c>
      <c r="C24604">
        <v>29</v>
      </c>
      <c r="D24604">
        <v>71</v>
      </c>
      <c r="E24604">
        <v>34635</v>
      </c>
    </row>
    <row r="24605" spans="1:5">
      <c r="A24605" t="s">
        <v>49</v>
      </c>
      <c r="B24605">
        <v>2019</v>
      </c>
      <c r="C24605">
        <v>29</v>
      </c>
      <c r="D24605">
        <v>123</v>
      </c>
      <c r="E24605">
        <v>48472</v>
      </c>
    </row>
    <row r="24606" spans="1:5">
      <c r="A24606" t="s">
        <v>50</v>
      </c>
      <c r="B24606">
        <v>2019</v>
      </c>
      <c r="C24606">
        <v>29</v>
      </c>
      <c r="D24606">
        <v>23</v>
      </c>
      <c r="E24606">
        <v>3945</v>
      </c>
    </row>
    <row r="24607" spans="1:5">
      <c r="A24607" t="s">
        <v>51</v>
      </c>
      <c r="B24607">
        <v>2019</v>
      </c>
      <c r="C24607">
        <v>29</v>
      </c>
      <c r="D24607">
        <v>23</v>
      </c>
      <c r="E24607">
        <v>13365</v>
      </c>
    </row>
    <row r="24608" spans="1:5">
      <c r="A24608" t="s">
        <v>52</v>
      </c>
      <c r="B24608">
        <v>2019</v>
      </c>
      <c r="C24608">
        <v>29</v>
      </c>
      <c r="D24608">
        <v>31</v>
      </c>
      <c r="E24608">
        <v>16570</v>
      </c>
    </row>
    <row r="24609" spans="1:5">
      <c r="A24609" t="s">
        <v>53</v>
      </c>
      <c r="B24609">
        <v>2019</v>
      </c>
      <c r="C24609">
        <v>29</v>
      </c>
      <c r="D24609">
        <v>46</v>
      </c>
      <c r="E24609">
        <v>4894</v>
      </c>
    </row>
    <row r="24610" spans="1:5">
      <c r="A24610" t="s">
        <v>54</v>
      </c>
      <c r="B24610">
        <v>2019</v>
      </c>
      <c r="C24610">
        <v>29</v>
      </c>
      <c r="D24610">
        <v>94</v>
      </c>
      <c r="E24610">
        <v>20705</v>
      </c>
    </row>
    <row r="24611" spans="1:5">
      <c r="A24611" t="s">
        <v>55</v>
      </c>
      <c r="B24611">
        <v>2019</v>
      </c>
      <c r="C24611">
        <v>29</v>
      </c>
      <c r="D24611">
        <v>53</v>
      </c>
      <c r="E24611">
        <v>17809</v>
      </c>
    </row>
    <row r="24612" spans="1:5">
      <c r="A24612" t="s">
        <v>56</v>
      </c>
      <c r="B24612">
        <v>2019</v>
      </c>
      <c r="C24612">
        <v>29</v>
      </c>
      <c r="D24612">
        <v>11</v>
      </c>
      <c r="E24612">
        <v>4894</v>
      </c>
    </row>
    <row r="24613" spans="1:5">
      <c r="A24613" t="s">
        <v>57</v>
      </c>
      <c r="B24613">
        <v>2019</v>
      </c>
      <c r="C24613">
        <v>29</v>
      </c>
      <c r="D24613">
        <v>122</v>
      </c>
      <c r="E24613">
        <v>80556</v>
      </c>
    </row>
    <row r="24614" spans="1:5">
      <c r="A24614" t="s">
        <v>58</v>
      </c>
      <c r="B24614">
        <v>2019</v>
      </c>
      <c r="C24614">
        <v>29</v>
      </c>
      <c r="D24614">
        <v>20</v>
      </c>
      <c r="E24614">
        <v>3773</v>
      </c>
    </row>
    <row r="24615" spans="1:5">
      <c r="A24615" t="s">
        <v>59</v>
      </c>
      <c r="B24615">
        <v>2019</v>
      </c>
      <c r="C24615">
        <v>29</v>
      </c>
      <c r="D24615">
        <v>16</v>
      </c>
      <c r="E24615">
        <v>6763</v>
      </c>
    </row>
    <row r="24616" spans="1:5">
      <c r="A24616" t="s">
        <v>60</v>
      </c>
      <c r="B24616">
        <v>2019</v>
      </c>
      <c r="C24616">
        <v>29</v>
      </c>
      <c r="D24616">
        <v>32</v>
      </c>
      <c r="E24616">
        <v>18549</v>
      </c>
    </row>
    <row r="24617" spans="1:5">
      <c r="A24617" t="s">
        <v>61</v>
      </c>
      <c r="B24617">
        <v>2019</v>
      </c>
      <c r="C24617">
        <v>29</v>
      </c>
      <c r="D24617">
        <v>10</v>
      </c>
      <c r="E24617">
        <v>2098</v>
      </c>
    </row>
    <row r="24618" spans="1:5">
      <c r="A24618" t="s">
        <v>65</v>
      </c>
      <c r="B24618">
        <v>2019</v>
      </c>
      <c r="C24618">
        <v>29</v>
      </c>
      <c r="D24618">
        <v>0</v>
      </c>
      <c r="E24618">
        <v>0</v>
      </c>
    </row>
    <row r="24619" spans="1:5">
      <c r="A24619" t="s">
        <v>64</v>
      </c>
      <c r="B24619">
        <v>2019</v>
      </c>
      <c r="C24619">
        <v>29</v>
      </c>
      <c r="D24619">
        <v>5</v>
      </c>
      <c r="E24619">
        <v>2193</v>
      </c>
    </row>
    <row r="24620" spans="1:5">
      <c r="A24620" t="s">
        <v>63</v>
      </c>
      <c r="B24620">
        <v>2019</v>
      </c>
      <c r="C24620">
        <v>29</v>
      </c>
      <c r="D24620">
        <v>3</v>
      </c>
      <c r="E24620">
        <v>906</v>
      </c>
    </row>
    <row r="24621" spans="1:5">
      <c r="A24621" t="s">
        <v>62</v>
      </c>
      <c r="B24621">
        <v>2019</v>
      </c>
      <c r="C24621">
        <v>29</v>
      </c>
      <c r="D24621">
        <v>37</v>
      </c>
      <c r="E24621">
        <v>87226</v>
      </c>
    </row>
    <row r="24622" spans="1:5">
      <c r="A24622" t="s">
        <v>6</v>
      </c>
      <c r="B24622">
        <v>2019</v>
      </c>
      <c r="C24622">
        <v>30</v>
      </c>
      <c r="D24622">
        <v>75</v>
      </c>
      <c r="E24622">
        <v>35761</v>
      </c>
    </row>
    <row r="24623" spans="1:5">
      <c r="A24623" t="s">
        <v>12</v>
      </c>
      <c r="B24623">
        <v>2019</v>
      </c>
      <c r="C24623">
        <v>30</v>
      </c>
      <c r="D24623">
        <v>16</v>
      </c>
      <c r="E24623">
        <v>4329</v>
      </c>
    </row>
    <row r="24624" spans="1:5">
      <c r="A24624" t="s">
        <v>13</v>
      </c>
      <c r="B24624">
        <v>2019</v>
      </c>
      <c r="C24624">
        <v>30</v>
      </c>
      <c r="D24624">
        <v>13</v>
      </c>
      <c r="E24624">
        <v>6841</v>
      </c>
    </row>
    <row r="24625" spans="1:5">
      <c r="A24625" t="s">
        <v>14</v>
      </c>
      <c r="B24625">
        <v>2019</v>
      </c>
      <c r="C24625">
        <v>30</v>
      </c>
      <c r="D24625">
        <v>6</v>
      </c>
      <c r="E24625">
        <v>1675</v>
      </c>
    </row>
    <row r="24626" spans="1:5">
      <c r="A24626" t="s">
        <v>15</v>
      </c>
      <c r="B24626">
        <v>2019</v>
      </c>
      <c r="C24626">
        <v>30</v>
      </c>
      <c r="D24626">
        <v>70</v>
      </c>
      <c r="E24626">
        <v>33657</v>
      </c>
    </row>
    <row r="24627" spans="1:5">
      <c r="A24627" t="s">
        <v>16</v>
      </c>
      <c r="B24627">
        <v>2019</v>
      </c>
      <c r="C24627">
        <v>30</v>
      </c>
      <c r="D24627">
        <v>72</v>
      </c>
      <c r="E24627">
        <v>40036</v>
      </c>
    </row>
    <row r="24628" spans="1:5">
      <c r="A24628" t="s">
        <v>17</v>
      </c>
      <c r="B24628">
        <v>2019</v>
      </c>
      <c r="C24628">
        <v>30</v>
      </c>
      <c r="D24628">
        <v>1</v>
      </c>
      <c r="E24628">
        <v>8</v>
      </c>
    </row>
    <row r="24629" spans="1:5">
      <c r="A24629" t="s">
        <v>18</v>
      </c>
      <c r="B24629">
        <v>2019</v>
      </c>
      <c r="C24629">
        <v>30</v>
      </c>
      <c r="D24629">
        <v>5</v>
      </c>
      <c r="E24629">
        <v>1270</v>
      </c>
    </row>
    <row r="24630" spans="1:5">
      <c r="A24630" t="s">
        <v>19</v>
      </c>
      <c r="B24630">
        <v>2019</v>
      </c>
      <c r="C24630">
        <v>30</v>
      </c>
      <c r="D24630">
        <v>6</v>
      </c>
      <c r="E24630">
        <v>13140</v>
      </c>
    </row>
    <row r="24631" spans="1:5">
      <c r="A24631" t="s">
        <v>20</v>
      </c>
      <c r="B24631">
        <v>2019</v>
      </c>
      <c r="C24631">
        <v>30</v>
      </c>
      <c r="D24631">
        <v>0</v>
      </c>
      <c r="E24631">
        <v>0</v>
      </c>
    </row>
    <row r="24632" spans="1:5">
      <c r="A24632" t="s">
        <v>21</v>
      </c>
      <c r="B24632">
        <v>2019</v>
      </c>
      <c r="C24632">
        <v>30</v>
      </c>
      <c r="D24632">
        <v>94</v>
      </c>
      <c r="E24632">
        <v>73708</v>
      </c>
    </row>
    <row r="24633" spans="1:5">
      <c r="A24633" t="s">
        <v>22</v>
      </c>
      <c r="B24633">
        <v>2019</v>
      </c>
      <c r="C24633">
        <v>30</v>
      </c>
      <c r="D24633">
        <v>14</v>
      </c>
      <c r="E24633">
        <v>1113</v>
      </c>
    </row>
    <row r="24634" spans="1:5">
      <c r="A24634" t="s">
        <v>23</v>
      </c>
      <c r="B24634">
        <v>2019</v>
      </c>
      <c r="C24634">
        <v>30</v>
      </c>
      <c r="D24634">
        <v>1</v>
      </c>
      <c r="E24634">
        <v>107</v>
      </c>
    </row>
    <row r="24635" spans="1:5">
      <c r="A24635" t="s">
        <v>24</v>
      </c>
      <c r="B24635">
        <v>2019</v>
      </c>
      <c r="C24635">
        <v>30</v>
      </c>
      <c r="D24635">
        <v>77</v>
      </c>
      <c r="E24635">
        <v>33365</v>
      </c>
    </row>
    <row r="24636" spans="1:5">
      <c r="A24636" t="s">
        <v>25</v>
      </c>
      <c r="B24636">
        <v>2019</v>
      </c>
      <c r="C24636">
        <v>30</v>
      </c>
      <c r="D24636">
        <v>16</v>
      </c>
      <c r="E24636">
        <v>2261</v>
      </c>
    </row>
    <row r="24637" spans="1:5">
      <c r="A24637" t="s">
        <v>26</v>
      </c>
      <c r="B24637">
        <v>2019</v>
      </c>
      <c r="C24637">
        <v>30</v>
      </c>
      <c r="D24637">
        <v>12</v>
      </c>
      <c r="E24637">
        <v>3400</v>
      </c>
    </row>
    <row r="24638" spans="1:5">
      <c r="A24638" t="s">
        <v>27</v>
      </c>
      <c r="B24638">
        <v>2019</v>
      </c>
      <c r="C24638">
        <v>30</v>
      </c>
      <c r="D24638">
        <v>18</v>
      </c>
      <c r="E24638">
        <v>10626</v>
      </c>
    </row>
    <row r="24639" spans="1:5">
      <c r="A24639" t="s">
        <v>28</v>
      </c>
      <c r="B24639">
        <v>2019</v>
      </c>
      <c r="C24639">
        <v>30</v>
      </c>
      <c r="D24639">
        <v>13</v>
      </c>
      <c r="E24639">
        <v>5778</v>
      </c>
    </row>
    <row r="24640" spans="1:5">
      <c r="A24640" t="s">
        <v>29</v>
      </c>
      <c r="B24640">
        <v>2019</v>
      </c>
      <c r="C24640">
        <v>30</v>
      </c>
      <c r="D24640">
        <v>89</v>
      </c>
      <c r="E24640">
        <v>43846</v>
      </c>
    </row>
    <row r="24641" spans="1:5">
      <c r="A24641" t="s">
        <v>30</v>
      </c>
      <c r="B24641">
        <v>2019</v>
      </c>
      <c r="C24641">
        <v>30</v>
      </c>
      <c r="D24641">
        <v>46</v>
      </c>
      <c r="E24641">
        <v>15969</v>
      </c>
    </row>
    <row r="24642" spans="1:5">
      <c r="A24642" t="s">
        <v>31</v>
      </c>
      <c r="B24642">
        <v>2019</v>
      </c>
      <c r="C24642">
        <v>30</v>
      </c>
      <c r="D24642">
        <v>10</v>
      </c>
      <c r="E24642">
        <v>2831</v>
      </c>
    </row>
    <row r="24643" spans="1:5">
      <c r="A24643" t="s">
        <v>32</v>
      </c>
      <c r="B24643">
        <v>2019</v>
      </c>
      <c r="C24643">
        <v>30</v>
      </c>
      <c r="D24643">
        <v>40</v>
      </c>
      <c r="E24643">
        <v>42869</v>
      </c>
    </row>
    <row r="24644" spans="1:5">
      <c r="A24644" t="s">
        <v>33</v>
      </c>
      <c r="B24644">
        <v>2019</v>
      </c>
      <c r="C24644">
        <v>30</v>
      </c>
      <c r="D24644">
        <v>69</v>
      </c>
      <c r="E24644">
        <v>20212</v>
      </c>
    </row>
    <row r="24645" spans="1:5">
      <c r="A24645" t="s">
        <v>34</v>
      </c>
      <c r="B24645">
        <v>2019</v>
      </c>
      <c r="C24645">
        <v>30</v>
      </c>
      <c r="D24645">
        <v>17</v>
      </c>
      <c r="E24645">
        <v>5474</v>
      </c>
    </row>
    <row r="24646" spans="1:5">
      <c r="A24646" t="s">
        <v>35</v>
      </c>
      <c r="B24646">
        <v>2019</v>
      </c>
      <c r="C24646">
        <v>30</v>
      </c>
      <c r="D24646">
        <v>46</v>
      </c>
      <c r="E24646">
        <v>13493</v>
      </c>
    </row>
    <row r="24647" spans="1:5">
      <c r="A24647" t="s">
        <v>36</v>
      </c>
      <c r="B24647">
        <v>2019</v>
      </c>
      <c r="C24647">
        <v>30</v>
      </c>
      <c r="D24647">
        <v>12</v>
      </c>
      <c r="E24647">
        <v>1498</v>
      </c>
    </row>
    <row r="24648" spans="1:5">
      <c r="A24648" t="s">
        <v>37</v>
      </c>
      <c r="B24648">
        <v>2019</v>
      </c>
      <c r="C24648">
        <v>30</v>
      </c>
      <c r="D24648">
        <v>25</v>
      </c>
      <c r="E24648">
        <v>6109</v>
      </c>
    </row>
    <row r="24649" spans="1:5">
      <c r="A24649" t="s">
        <v>38</v>
      </c>
      <c r="B24649">
        <v>2019</v>
      </c>
      <c r="C24649">
        <v>30</v>
      </c>
      <c r="D24649">
        <v>40</v>
      </c>
      <c r="E24649">
        <v>7422</v>
      </c>
    </row>
    <row r="24650" spans="1:5">
      <c r="A24650" t="s">
        <v>39</v>
      </c>
      <c r="B24650">
        <v>2019</v>
      </c>
      <c r="C24650">
        <v>30</v>
      </c>
      <c r="D24650">
        <v>24</v>
      </c>
      <c r="E24650">
        <v>8354</v>
      </c>
    </row>
    <row r="24651" spans="1:5">
      <c r="A24651" t="s">
        <v>40</v>
      </c>
      <c r="B24651">
        <v>2019</v>
      </c>
      <c r="C24651">
        <v>30</v>
      </c>
      <c r="D24651">
        <v>12</v>
      </c>
      <c r="E24651">
        <v>1333</v>
      </c>
    </row>
    <row r="24652" spans="1:5">
      <c r="A24652" t="s">
        <v>41</v>
      </c>
      <c r="B24652">
        <v>2019</v>
      </c>
      <c r="C24652">
        <v>30</v>
      </c>
      <c r="D24652">
        <v>40</v>
      </c>
      <c r="E24652">
        <v>32392</v>
      </c>
    </row>
    <row r="24653" spans="1:5">
      <c r="A24653" t="s">
        <v>42</v>
      </c>
      <c r="B24653">
        <v>2019</v>
      </c>
      <c r="C24653">
        <v>30</v>
      </c>
      <c r="D24653">
        <v>41</v>
      </c>
      <c r="E24653">
        <v>15210</v>
      </c>
    </row>
    <row r="24654" spans="1:5">
      <c r="A24654" t="s">
        <v>43</v>
      </c>
      <c r="B24654">
        <v>2019</v>
      </c>
      <c r="C24654">
        <v>30</v>
      </c>
      <c r="D24654">
        <v>123</v>
      </c>
      <c r="E24654">
        <v>58365</v>
      </c>
    </row>
    <row r="24655" spans="1:5">
      <c r="A24655" t="s">
        <v>44</v>
      </c>
      <c r="B24655">
        <v>2019</v>
      </c>
      <c r="C24655">
        <v>30</v>
      </c>
      <c r="D24655">
        <v>136</v>
      </c>
      <c r="E24655">
        <v>93242</v>
      </c>
    </row>
    <row r="24656" spans="1:5">
      <c r="A24656" t="s">
        <v>45</v>
      </c>
      <c r="B24656">
        <v>2019</v>
      </c>
      <c r="C24656">
        <v>30</v>
      </c>
      <c r="D24656">
        <v>11</v>
      </c>
      <c r="E24656">
        <v>3367</v>
      </c>
    </row>
    <row r="24657" spans="1:5">
      <c r="A24657" t="s">
        <v>46</v>
      </c>
      <c r="B24657">
        <v>2019</v>
      </c>
      <c r="C24657">
        <v>30</v>
      </c>
      <c r="D24657">
        <v>30</v>
      </c>
      <c r="E24657">
        <v>10036</v>
      </c>
    </row>
    <row r="24658" spans="1:5">
      <c r="A24658" t="s">
        <v>47</v>
      </c>
      <c r="B24658">
        <v>2019</v>
      </c>
      <c r="C24658">
        <v>30</v>
      </c>
      <c r="D24658">
        <v>11</v>
      </c>
      <c r="E24658">
        <v>5124</v>
      </c>
    </row>
    <row r="24659" spans="1:5">
      <c r="A24659" t="s">
        <v>48</v>
      </c>
      <c r="B24659">
        <v>2019</v>
      </c>
      <c r="C24659">
        <v>30</v>
      </c>
      <c r="D24659">
        <v>71</v>
      </c>
      <c r="E24659">
        <v>33640</v>
      </c>
    </row>
    <row r="24660" spans="1:5">
      <c r="A24660" t="s">
        <v>49</v>
      </c>
      <c r="B24660">
        <v>2019</v>
      </c>
      <c r="C24660">
        <v>30</v>
      </c>
      <c r="D24660">
        <v>120</v>
      </c>
      <c r="E24660">
        <v>47543</v>
      </c>
    </row>
    <row r="24661" spans="1:5">
      <c r="A24661" t="s">
        <v>50</v>
      </c>
      <c r="B24661">
        <v>2019</v>
      </c>
      <c r="C24661">
        <v>30</v>
      </c>
      <c r="D24661">
        <v>22</v>
      </c>
      <c r="E24661">
        <v>3616</v>
      </c>
    </row>
    <row r="24662" spans="1:5">
      <c r="A24662" t="s">
        <v>51</v>
      </c>
      <c r="B24662">
        <v>2019</v>
      </c>
      <c r="C24662">
        <v>30</v>
      </c>
      <c r="D24662">
        <v>22</v>
      </c>
      <c r="E24662">
        <v>12770</v>
      </c>
    </row>
    <row r="24663" spans="1:5">
      <c r="A24663" t="s">
        <v>52</v>
      </c>
      <c r="B24663">
        <v>2019</v>
      </c>
      <c r="C24663">
        <v>30</v>
      </c>
      <c r="D24663">
        <v>31</v>
      </c>
      <c r="E24663">
        <v>17037</v>
      </c>
    </row>
    <row r="24664" spans="1:5">
      <c r="A24664" t="s">
        <v>53</v>
      </c>
      <c r="B24664">
        <v>2019</v>
      </c>
      <c r="C24664">
        <v>30</v>
      </c>
      <c r="D24664">
        <v>45</v>
      </c>
      <c r="E24664">
        <v>4836</v>
      </c>
    </row>
    <row r="24665" spans="1:5">
      <c r="A24665" t="s">
        <v>54</v>
      </c>
      <c r="B24665">
        <v>2019</v>
      </c>
      <c r="C24665">
        <v>30</v>
      </c>
      <c r="D24665">
        <v>92</v>
      </c>
      <c r="E24665">
        <v>19992</v>
      </c>
    </row>
    <row r="24666" spans="1:5">
      <c r="A24666" t="s">
        <v>55</v>
      </c>
      <c r="B24666">
        <v>2019</v>
      </c>
      <c r="C24666">
        <v>30</v>
      </c>
      <c r="D24666">
        <v>53</v>
      </c>
      <c r="E24666">
        <v>17782</v>
      </c>
    </row>
    <row r="24667" spans="1:5">
      <c r="A24667" t="s">
        <v>56</v>
      </c>
      <c r="B24667">
        <v>2019</v>
      </c>
      <c r="C24667">
        <v>30</v>
      </c>
      <c r="D24667">
        <v>10</v>
      </c>
      <c r="E24667">
        <v>4855</v>
      </c>
    </row>
    <row r="24668" spans="1:5">
      <c r="A24668" t="s">
        <v>57</v>
      </c>
      <c r="B24668">
        <v>2019</v>
      </c>
      <c r="C24668">
        <v>30</v>
      </c>
      <c r="D24668">
        <v>126</v>
      </c>
      <c r="E24668">
        <v>81794</v>
      </c>
    </row>
    <row r="24669" spans="1:5">
      <c r="A24669" t="s">
        <v>58</v>
      </c>
      <c r="B24669">
        <v>2019</v>
      </c>
      <c r="C24669">
        <v>30</v>
      </c>
      <c r="D24669">
        <v>19</v>
      </c>
      <c r="E24669">
        <v>3573</v>
      </c>
    </row>
    <row r="24670" spans="1:5">
      <c r="A24670" t="s">
        <v>59</v>
      </c>
      <c r="B24670">
        <v>2019</v>
      </c>
      <c r="C24670">
        <v>30</v>
      </c>
      <c r="D24670">
        <v>16</v>
      </c>
      <c r="E24670">
        <v>6620</v>
      </c>
    </row>
    <row r="24671" spans="1:5">
      <c r="A24671" t="s">
        <v>60</v>
      </c>
      <c r="B24671">
        <v>2019</v>
      </c>
      <c r="C24671">
        <v>30</v>
      </c>
      <c r="D24671">
        <v>37</v>
      </c>
      <c r="E24671">
        <v>17682</v>
      </c>
    </row>
    <row r="24672" spans="1:5">
      <c r="A24672" t="s">
        <v>61</v>
      </c>
      <c r="B24672">
        <v>2019</v>
      </c>
      <c r="C24672">
        <v>30</v>
      </c>
      <c r="D24672">
        <v>10</v>
      </c>
      <c r="E24672">
        <v>2142</v>
      </c>
    </row>
    <row r="24673" spans="1:5">
      <c r="A24673" t="s">
        <v>65</v>
      </c>
      <c r="B24673">
        <v>2019</v>
      </c>
      <c r="C24673">
        <v>30</v>
      </c>
      <c r="D24673">
        <v>0</v>
      </c>
      <c r="E24673">
        <v>0</v>
      </c>
    </row>
    <row r="24674" spans="1:5">
      <c r="A24674" t="s">
        <v>64</v>
      </c>
      <c r="B24674">
        <v>2019</v>
      </c>
      <c r="C24674">
        <v>30</v>
      </c>
      <c r="D24674">
        <v>4</v>
      </c>
      <c r="E24674">
        <v>1447</v>
      </c>
    </row>
    <row r="24675" spans="1:5">
      <c r="A24675" t="s">
        <v>63</v>
      </c>
      <c r="B24675">
        <v>2019</v>
      </c>
      <c r="C24675">
        <v>30</v>
      </c>
      <c r="D24675">
        <v>2</v>
      </c>
      <c r="E24675">
        <v>616</v>
      </c>
    </row>
    <row r="24676" spans="1:5">
      <c r="A24676" t="s">
        <v>62</v>
      </c>
      <c r="B24676">
        <v>2019</v>
      </c>
      <c r="C24676">
        <v>30</v>
      </c>
      <c r="D24676">
        <v>32</v>
      </c>
      <c r="E24676">
        <v>85408</v>
      </c>
    </row>
    <row r="24677" spans="1:5">
      <c r="A24677" t="s">
        <v>6</v>
      </c>
      <c r="B24677">
        <v>2019</v>
      </c>
      <c r="C24677">
        <v>31</v>
      </c>
      <c r="D24677">
        <v>75</v>
      </c>
      <c r="E24677">
        <v>35686</v>
      </c>
    </row>
    <row r="24678" spans="1:5">
      <c r="A24678" t="s">
        <v>12</v>
      </c>
      <c r="B24678">
        <v>2019</v>
      </c>
      <c r="C24678">
        <v>31</v>
      </c>
      <c r="D24678">
        <v>16</v>
      </c>
      <c r="E24678">
        <v>4176</v>
      </c>
    </row>
    <row r="24679" spans="1:5">
      <c r="A24679" t="s">
        <v>13</v>
      </c>
      <c r="B24679">
        <v>2019</v>
      </c>
      <c r="C24679">
        <v>31</v>
      </c>
      <c r="D24679">
        <v>14</v>
      </c>
      <c r="E24679">
        <v>6981</v>
      </c>
    </row>
    <row r="24680" spans="1:5">
      <c r="A24680" t="s">
        <v>14</v>
      </c>
      <c r="B24680">
        <v>2019</v>
      </c>
      <c r="C24680">
        <v>31</v>
      </c>
      <c r="D24680">
        <v>4</v>
      </c>
      <c r="E24680">
        <v>1333</v>
      </c>
    </row>
    <row r="24681" spans="1:5">
      <c r="A24681" t="s">
        <v>15</v>
      </c>
      <c r="B24681">
        <v>2019</v>
      </c>
      <c r="C24681">
        <v>31</v>
      </c>
      <c r="D24681">
        <v>70</v>
      </c>
      <c r="E24681">
        <v>32738</v>
      </c>
    </row>
    <row r="24682" spans="1:5">
      <c r="A24682" t="s">
        <v>16</v>
      </c>
      <c r="B24682">
        <v>2019</v>
      </c>
      <c r="C24682">
        <v>31</v>
      </c>
      <c r="D24682">
        <v>72</v>
      </c>
      <c r="E24682">
        <v>40607</v>
      </c>
    </row>
    <row r="24683" spans="1:5">
      <c r="A24683" t="s">
        <v>17</v>
      </c>
      <c r="B24683">
        <v>2019</v>
      </c>
      <c r="C24683">
        <v>31</v>
      </c>
      <c r="D24683">
        <v>1</v>
      </c>
      <c r="E24683">
        <v>8</v>
      </c>
    </row>
    <row r="24684" spans="1:5">
      <c r="A24684" t="s">
        <v>18</v>
      </c>
      <c r="B24684">
        <v>2019</v>
      </c>
      <c r="C24684">
        <v>31</v>
      </c>
      <c r="D24684">
        <v>5</v>
      </c>
      <c r="E24684">
        <v>1356</v>
      </c>
    </row>
    <row r="24685" spans="1:5">
      <c r="A24685" t="s">
        <v>19</v>
      </c>
      <c r="B24685">
        <v>2019</v>
      </c>
      <c r="C24685">
        <v>31</v>
      </c>
      <c r="D24685">
        <v>6</v>
      </c>
      <c r="E24685">
        <v>12880</v>
      </c>
    </row>
    <row r="24686" spans="1:5">
      <c r="A24686" t="s">
        <v>20</v>
      </c>
      <c r="B24686">
        <v>2019</v>
      </c>
      <c r="C24686">
        <v>31</v>
      </c>
      <c r="D24686">
        <v>0</v>
      </c>
      <c r="E24686">
        <v>0</v>
      </c>
    </row>
    <row r="24687" spans="1:5">
      <c r="A24687" t="s">
        <v>21</v>
      </c>
      <c r="B24687">
        <v>2019</v>
      </c>
      <c r="C24687">
        <v>31</v>
      </c>
      <c r="D24687">
        <v>94</v>
      </c>
      <c r="E24687">
        <v>72750</v>
      </c>
    </row>
    <row r="24688" spans="1:5">
      <c r="A24688" t="s">
        <v>22</v>
      </c>
      <c r="B24688">
        <v>2019</v>
      </c>
      <c r="C24688">
        <v>31</v>
      </c>
      <c r="D24688">
        <v>14</v>
      </c>
      <c r="E24688">
        <v>1060</v>
      </c>
    </row>
    <row r="24689" spans="1:5">
      <c r="A24689" t="s">
        <v>23</v>
      </c>
      <c r="B24689">
        <v>2019</v>
      </c>
      <c r="C24689">
        <v>31</v>
      </c>
      <c r="D24689">
        <v>1</v>
      </c>
      <c r="E24689">
        <v>66</v>
      </c>
    </row>
    <row r="24690" spans="1:5">
      <c r="A24690" t="s">
        <v>24</v>
      </c>
      <c r="B24690">
        <v>2019</v>
      </c>
      <c r="C24690">
        <v>31</v>
      </c>
      <c r="D24690">
        <v>76</v>
      </c>
      <c r="E24690">
        <v>32997</v>
      </c>
    </row>
    <row r="24691" spans="1:5">
      <c r="A24691" t="s">
        <v>25</v>
      </c>
      <c r="B24691">
        <v>2019</v>
      </c>
      <c r="C24691">
        <v>31</v>
      </c>
      <c r="D24691">
        <v>15</v>
      </c>
      <c r="E24691">
        <v>2358</v>
      </c>
    </row>
    <row r="24692" spans="1:5">
      <c r="A24692" t="s">
        <v>26</v>
      </c>
      <c r="B24692">
        <v>2019</v>
      </c>
      <c r="C24692">
        <v>31</v>
      </c>
      <c r="D24692">
        <v>12</v>
      </c>
      <c r="E24692">
        <v>3425</v>
      </c>
    </row>
    <row r="24693" spans="1:5">
      <c r="A24693" t="s">
        <v>27</v>
      </c>
      <c r="B24693">
        <v>2019</v>
      </c>
      <c r="C24693">
        <v>31</v>
      </c>
      <c r="D24693">
        <v>18</v>
      </c>
      <c r="E24693">
        <v>10391</v>
      </c>
    </row>
    <row r="24694" spans="1:5">
      <c r="A24694" t="s">
        <v>28</v>
      </c>
      <c r="B24694">
        <v>2019</v>
      </c>
      <c r="C24694">
        <v>31</v>
      </c>
      <c r="D24694">
        <v>13</v>
      </c>
      <c r="E24694">
        <v>5722</v>
      </c>
    </row>
    <row r="24695" spans="1:5">
      <c r="A24695" t="s">
        <v>29</v>
      </c>
      <c r="B24695">
        <v>2019</v>
      </c>
      <c r="C24695">
        <v>31</v>
      </c>
      <c r="D24695">
        <v>88</v>
      </c>
      <c r="E24695">
        <v>43872</v>
      </c>
    </row>
    <row r="24696" spans="1:5">
      <c r="A24696" t="s">
        <v>30</v>
      </c>
      <c r="B24696">
        <v>2019</v>
      </c>
      <c r="C24696">
        <v>31</v>
      </c>
      <c r="D24696">
        <v>46</v>
      </c>
      <c r="E24696">
        <v>15373</v>
      </c>
    </row>
    <row r="24697" spans="1:5">
      <c r="A24697" t="s">
        <v>31</v>
      </c>
      <c r="B24697">
        <v>2019</v>
      </c>
      <c r="C24697">
        <v>31</v>
      </c>
      <c r="D24697">
        <v>9</v>
      </c>
      <c r="E24697">
        <v>2073</v>
      </c>
    </row>
    <row r="24698" spans="1:5">
      <c r="A24698" t="s">
        <v>32</v>
      </c>
      <c r="B24698">
        <v>2019</v>
      </c>
      <c r="C24698">
        <v>31</v>
      </c>
      <c r="D24698">
        <v>39</v>
      </c>
      <c r="E24698">
        <v>40099</v>
      </c>
    </row>
    <row r="24699" spans="1:5">
      <c r="A24699" t="s">
        <v>33</v>
      </c>
      <c r="B24699">
        <v>2019</v>
      </c>
      <c r="C24699">
        <v>31</v>
      </c>
      <c r="D24699">
        <v>67</v>
      </c>
      <c r="E24699">
        <v>17440</v>
      </c>
    </row>
    <row r="24700" spans="1:5">
      <c r="A24700" t="s">
        <v>34</v>
      </c>
      <c r="B24700">
        <v>2019</v>
      </c>
      <c r="C24700">
        <v>31</v>
      </c>
      <c r="D24700">
        <v>16</v>
      </c>
      <c r="E24700">
        <v>4911</v>
      </c>
    </row>
    <row r="24701" spans="1:5">
      <c r="A24701" t="s">
        <v>35</v>
      </c>
      <c r="B24701">
        <v>2019</v>
      </c>
      <c r="C24701">
        <v>31</v>
      </c>
      <c r="D24701">
        <v>44</v>
      </c>
      <c r="E24701">
        <v>14978</v>
      </c>
    </row>
    <row r="24702" spans="1:5">
      <c r="A24702" t="s">
        <v>36</v>
      </c>
      <c r="B24702">
        <v>2019</v>
      </c>
      <c r="C24702">
        <v>31</v>
      </c>
      <c r="D24702">
        <v>12</v>
      </c>
      <c r="E24702">
        <v>1605</v>
      </c>
    </row>
    <row r="24703" spans="1:5">
      <c r="A24703" t="s">
        <v>37</v>
      </c>
      <c r="B24703">
        <v>2019</v>
      </c>
      <c r="C24703">
        <v>31</v>
      </c>
      <c r="D24703">
        <v>25</v>
      </c>
      <c r="E24703">
        <v>5838</v>
      </c>
    </row>
    <row r="24704" spans="1:5">
      <c r="A24704" t="s">
        <v>38</v>
      </c>
      <c r="B24704">
        <v>2019</v>
      </c>
      <c r="C24704">
        <v>31</v>
      </c>
      <c r="D24704">
        <v>42</v>
      </c>
      <c r="E24704">
        <v>8063</v>
      </c>
    </row>
    <row r="24705" spans="1:5">
      <c r="A24705" t="s">
        <v>39</v>
      </c>
      <c r="B24705">
        <v>2019</v>
      </c>
      <c r="C24705">
        <v>31</v>
      </c>
      <c r="D24705">
        <v>24</v>
      </c>
      <c r="E24705">
        <v>8341</v>
      </c>
    </row>
    <row r="24706" spans="1:5">
      <c r="A24706" t="s">
        <v>40</v>
      </c>
      <c r="B24706">
        <v>2019</v>
      </c>
      <c r="C24706">
        <v>31</v>
      </c>
      <c r="D24706">
        <v>12</v>
      </c>
      <c r="E24706">
        <v>1554</v>
      </c>
    </row>
    <row r="24707" spans="1:5">
      <c r="A24707" t="s">
        <v>41</v>
      </c>
      <c r="B24707">
        <v>2019</v>
      </c>
      <c r="C24707">
        <v>31</v>
      </c>
      <c r="D24707">
        <v>43</v>
      </c>
      <c r="E24707">
        <v>32476</v>
      </c>
    </row>
    <row r="24708" spans="1:5">
      <c r="A24708" t="s">
        <v>42</v>
      </c>
      <c r="B24708">
        <v>2019</v>
      </c>
      <c r="C24708">
        <v>31</v>
      </c>
      <c r="D24708">
        <v>40</v>
      </c>
      <c r="E24708">
        <v>17666</v>
      </c>
    </row>
    <row r="24709" spans="1:5">
      <c r="A24709" t="s">
        <v>43</v>
      </c>
      <c r="B24709">
        <v>2019</v>
      </c>
      <c r="C24709">
        <v>31</v>
      </c>
      <c r="D24709">
        <v>123</v>
      </c>
      <c r="E24709">
        <v>59603</v>
      </c>
    </row>
    <row r="24710" spans="1:5">
      <c r="A24710" t="s">
        <v>44</v>
      </c>
      <c r="B24710">
        <v>2019</v>
      </c>
      <c r="C24710">
        <v>31</v>
      </c>
      <c r="D24710">
        <v>135</v>
      </c>
      <c r="E24710">
        <v>92189</v>
      </c>
    </row>
    <row r="24711" spans="1:5">
      <c r="A24711" t="s">
        <v>45</v>
      </c>
      <c r="B24711">
        <v>2019</v>
      </c>
      <c r="C24711">
        <v>31</v>
      </c>
      <c r="D24711">
        <v>10</v>
      </c>
      <c r="E24711">
        <v>3303</v>
      </c>
    </row>
    <row r="24712" spans="1:5">
      <c r="A24712" t="s">
        <v>46</v>
      </c>
      <c r="B24712">
        <v>2019</v>
      </c>
      <c r="C24712">
        <v>31</v>
      </c>
      <c r="D24712">
        <v>30</v>
      </c>
      <c r="E24712">
        <v>9870</v>
      </c>
    </row>
    <row r="24713" spans="1:5">
      <c r="A24713" t="s">
        <v>47</v>
      </c>
      <c r="B24713">
        <v>2019</v>
      </c>
      <c r="C24713">
        <v>31</v>
      </c>
      <c r="D24713">
        <v>13</v>
      </c>
      <c r="E24713">
        <v>5313</v>
      </c>
    </row>
    <row r="24714" spans="1:5">
      <c r="A24714" t="s">
        <v>48</v>
      </c>
      <c r="B24714">
        <v>2019</v>
      </c>
      <c r="C24714">
        <v>31</v>
      </c>
      <c r="D24714">
        <v>71</v>
      </c>
      <c r="E24714">
        <v>33577</v>
      </c>
    </row>
    <row r="24715" spans="1:5">
      <c r="A24715" t="s">
        <v>49</v>
      </c>
      <c r="B24715">
        <v>2019</v>
      </c>
      <c r="C24715">
        <v>31</v>
      </c>
      <c r="D24715">
        <v>118</v>
      </c>
      <c r="E24715">
        <v>44751</v>
      </c>
    </row>
    <row r="24716" spans="1:5">
      <c r="A24716" t="s">
        <v>50</v>
      </c>
      <c r="B24716">
        <v>2019</v>
      </c>
      <c r="C24716">
        <v>31</v>
      </c>
      <c r="D24716">
        <v>23</v>
      </c>
      <c r="E24716">
        <v>3905</v>
      </c>
    </row>
    <row r="24717" spans="1:5">
      <c r="A24717" t="s">
        <v>51</v>
      </c>
      <c r="B24717">
        <v>2019</v>
      </c>
      <c r="C24717">
        <v>31</v>
      </c>
      <c r="D24717">
        <v>22</v>
      </c>
      <c r="E24717">
        <v>12736</v>
      </c>
    </row>
    <row r="24718" spans="1:5">
      <c r="A24718" t="s">
        <v>52</v>
      </c>
      <c r="B24718">
        <v>2019</v>
      </c>
      <c r="C24718">
        <v>31</v>
      </c>
      <c r="D24718">
        <v>31</v>
      </c>
      <c r="E24718">
        <v>16884</v>
      </c>
    </row>
    <row r="24719" spans="1:5">
      <c r="A24719" t="s">
        <v>53</v>
      </c>
      <c r="B24719">
        <v>2019</v>
      </c>
      <c r="C24719">
        <v>31</v>
      </c>
      <c r="D24719">
        <v>52</v>
      </c>
      <c r="E24719">
        <v>5867</v>
      </c>
    </row>
    <row r="24720" spans="1:5">
      <c r="A24720" t="s">
        <v>54</v>
      </c>
      <c r="B24720">
        <v>2019</v>
      </c>
      <c r="C24720">
        <v>31</v>
      </c>
      <c r="D24720">
        <v>92</v>
      </c>
      <c r="E24720">
        <v>20914</v>
      </c>
    </row>
    <row r="24721" spans="1:5">
      <c r="A24721" t="s">
        <v>55</v>
      </c>
      <c r="B24721">
        <v>2019</v>
      </c>
      <c r="C24721">
        <v>31</v>
      </c>
      <c r="D24721">
        <v>53</v>
      </c>
      <c r="E24721">
        <v>19043</v>
      </c>
    </row>
    <row r="24722" spans="1:5">
      <c r="A24722" t="s">
        <v>56</v>
      </c>
      <c r="B24722">
        <v>2019</v>
      </c>
      <c r="C24722">
        <v>31</v>
      </c>
      <c r="D24722">
        <v>11</v>
      </c>
      <c r="E24722">
        <v>4828</v>
      </c>
    </row>
    <row r="24723" spans="1:5">
      <c r="A24723" t="s">
        <v>57</v>
      </c>
      <c r="B24723">
        <v>2019</v>
      </c>
      <c r="C24723">
        <v>31</v>
      </c>
      <c r="D24723">
        <v>124</v>
      </c>
      <c r="E24723">
        <v>80500</v>
      </c>
    </row>
    <row r="24724" spans="1:5">
      <c r="A24724" t="s">
        <v>58</v>
      </c>
      <c r="B24724">
        <v>2019</v>
      </c>
      <c r="C24724">
        <v>31</v>
      </c>
      <c r="D24724">
        <v>19</v>
      </c>
      <c r="E24724">
        <v>3603</v>
      </c>
    </row>
    <row r="24725" spans="1:5">
      <c r="A24725" t="s">
        <v>59</v>
      </c>
      <c r="B24725">
        <v>2019</v>
      </c>
      <c r="C24725">
        <v>31</v>
      </c>
      <c r="D24725">
        <v>15</v>
      </c>
      <c r="E24725">
        <v>6580</v>
      </c>
    </row>
    <row r="24726" spans="1:5">
      <c r="A24726" t="s">
        <v>60</v>
      </c>
      <c r="B24726">
        <v>2019</v>
      </c>
      <c r="C24726">
        <v>31</v>
      </c>
      <c r="D24726">
        <v>36</v>
      </c>
      <c r="E24726">
        <v>17527</v>
      </c>
    </row>
    <row r="24727" spans="1:5">
      <c r="A24727" t="s">
        <v>61</v>
      </c>
      <c r="B24727">
        <v>2019</v>
      </c>
      <c r="C24727">
        <v>31</v>
      </c>
      <c r="D24727">
        <v>8</v>
      </c>
      <c r="E24727">
        <v>1939</v>
      </c>
    </row>
    <row r="24728" spans="1:5">
      <c r="A24728" t="s">
        <v>65</v>
      </c>
      <c r="B24728">
        <v>2019</v>
      </c>
      <c r="C24728">
        <v>31</v>
      </c>
      <c r="D24728">
        <v>0</v>
      </c>
      <c r="E24728">
        <v>0</v>
      </c>
    </row>
    <row r="24729" spans="1:5">
      <c r="A24729" t="s">
        <v>64</v>
      </c>
      <c r="B24729">
        <v>2019</v>
      </c>
      <c r="C24729">
        <v>31</v>
      </c>
      <c r="D24729">
        <v>4</v>
      </c>
      <c r="E24729">
        <v>1609</v>
      </c>
    </row>
    <row r="24730" spans="1:5">
      <c r="A24730" t="s">
        <v>63</v>
      </c>
      <c r="B24730">
        <v>2019</v>
      </c>
      <c r="C24730">
        <v>31</v>
      </c>
      <c r="D24730">
        <v>2</v>
      </c>
      <c r="E24730">
        <v>567</v>
      </c>
    </row>
    <row r="24731" spans="1:5">
      <c r="A24731" t="s">
        <v>62</v>
      </c>
      <c r="B24731">
        <v>2019</v>
      </c>
      <c r="C24731">
        <v>31</v>
      </c>
      <c r="D24731">
        <v>31</v>
      </c>
      <c r="E24731">
        <v>84714</v>
      </c>
    </row>
    <row r="24732" spans="1:5">
      <c r="A24732" t="s">
        <v>6</v>
      </c>
      <c r="B24732">
        <v>2019</v>
      </c>
      <c r="C24732">
        <v>32</v>
      </c>
      <c r="D24732">
        <v>75</v>
      </c>
      <c r="E24732">
        <v>36786</v>
      </c>
    </row>
    <row r="24733" spans="1:5">
      <c r="A24733" t="s">
        <v>12</v>
      </c>
      <c r="B24733">
        <v>2019</v>
      </c>
      <c r="C24733">
        <v>32</v>
      </c>
      <c r="D24733">
        <v>16</v>
      </c>
      <c r="E24733">
        <v>4124</v>
      </c>
    </row>
    <row r="24734" spans="1:5">
      <c r="A24734" t="s">
        <v>13</v>
      </c>
      <c r="B24734">
        <v>2019</v>
      </c>
      <c r="C24734">
        <v>32</v>
      </c>
      <c r="D24734">
        <v>18</v>
      </c>
      <c r="E24734">
        <v>9664</v>
      </c>
    </row>
    <row r="24735" spans="1:5">
      <c r="A24735" t="s">
        <v>14</v>
      </c>
      <c r="B24735">
        <v>2019</v>
      </c>
      <c r="C24735">
        <v>32</v>
      </c>
      <c r="D24735">
        <v>6</v>
      </c>
      <c r="E24735">
        <v>1678</v>
      </c>
    </row>
    <row r="24736" spans="1:5">
      <c r="A24736" t="s">
        <v>15</v>
      </c>
      <c r="B24736">
        <v>2019</v>
      </c>
      <c r="C24736">
        <v>32</v>
      </c>
      <c r="D24736">
        <v>64</v>
      </c>
      <c r="E24736">
        <v>32035</v>
      </c>
    </row>
    <row r="24737" spans="1:5">
      <c r="A24737" t="s">
        <v>16</v>
      </c>
      <c r="B24737">
        <v>2019</v>
      </c>
      <c r="C24737">
        <v>32</v>
      </c>
      <c r="D24737">
        <v>72</v>
      </c>
      <c r="E24737">
        <v>41053</v>
      </c>
    </row>
    <row r="24738" spans="1:5">
      <c r="A24738" t="s">
        <v>17</v>
      </c>
      <c r="B24738">
        <v>2019</v>
      </c>
      <c r="C24738">
        <v>32</v>
      </c>
      <c r="D24738">
        <v>1</v>
      </c>
      <c r="E24738">
        <v>0</v>
      </c>
    </row>
    <row r="24739" spans="1:5">
      <c r="A24739" t="s">
        <v>18</v>
      </c>
      <c r="B24739">
        <v>2019</v>
      </c>
      <c r="C24739">
        <v>32</v>
      </c>
      <c r="D24739">
        <v>5</v>
      </c>
      <c r="E24739">
        <v>1174</v>
      </c>
    </row>
    <row r="24740" spans="1:5">
      <c r="A24740" t="s">
        <v>19</v>
      </c>
      <c r="B24740">
        <v>2019</v>
      </c>
      <c r="C24740">
        <v>32</v>
      </c>
      <c r="D24740">
        <v>5</v>
      </c>
      <c r="E24740">
        <v>10569</v>
      </c>
    </row>
    <row r="24741" spans="1:5">
      <c r="A24741" t="s">
        <v>20</v>
      </c>
      <c r="B24741">
        <v>2019</v>
      </c>
      <c r="C24741">
        <v>32</v>
      </c>
      <c r="D24741">
        <v>0</v>
      </c>
      <c r="E24741">
        <v>0</v>
      </c>
    </row>
    <row r="24742" spans="1:5">
      <c r="A24742" t="s">
        <v>21</v>
      </c>
      <c r="B24742">
        <v>2019</v>
      </c>
      <c r="C24742">
        <v>32</v>
      </c>
      <c r="D24742">
        <v>92</v>
      </c>
      <c r="E24742">
        <v>74429</v>
      </c>
    </row>
    <row r="24743" spans="1:5">
      <c r="A24743" t="s">
        <v>22</v>
      </c>
      <c r="B24743">
        <v>2019</v>
      </c>
      <c r="C24743">
        <v>32</v>
      </c>
      <c r="D24743">
        <v>14</v>
      </c>
      <c r="E24743">
        <v>1207</v>
      </c>
    </row>
    <row r="24744" spans="1:5">
      <c r="A24744" t="s">
        <v>23</v>
      </c>
      <c r="B24744">
        <v>2019</v>
      </c>
      <c r="C24744">
        <v>32</v>
      </c>
      <c r="D24744">
        <v>1</v>
      </c>
      <c r="E24744">
        <v>74</v>
      </c>
    </row>
    <row r="24745" spans="1:5">
      <c r="A24745" t="s">
        <v>24</v>
      </c>
      <c r="B24745">
        <v>2019</v>
      </c>
      <c r="C24745">
        <v>32</v>
      </c>
      <c r="D24745">
        <v>76</v>
      </c>
      <c r="E24745">
        <v>32782</v>
      </c>
    </row>
    <row r="24746" spans="1:5">
      <c r="A24746" t="s">
        <v>25</v>
      </c>
      <c r="B24746">
        <v>2019</v>
      </c>
      <c r="C24746">
        <v>32</v>
      </c>
      <c r="D24746">
        <v>15</v>
      </c>
      <c r="E24746">
        <v>2279</v>
      </c>
    </row>
    <row r="24747" spans="1:5">
      <c r="A24747" t="s">
        <v>26</v>
      </c>
      <c r="B24747">
        <v>2019</v>
      </c>
      <c r="C24747">
        <v>32</v>
      </c>
      <c r="D24747">
        <v>12</v>
      </c>
      <c r="E24747">
        <v>3469</v>
      </c>
    </row>
    <row r="24748" spans="1:5">
      <c r="A24748" t="s">
        <v>27</v>
      </c>
      <c r="B24748">
        <v>2019</v>
      </c>
      <c r="C24748">
        <v>32</v>
      </c>
      <c r="D24748">
        <v>18</v>
      </c>
      <c r="E24748">
        <v>10666</v>
      </c>
    </row>
    <row r="24749" spans="1:5">
      <c r="A24749" t="s">
        <v>28</v>
      </c>
      <c r="B24749">
        <v>2019</v>
      </c>
      <c r="C24749">
        <v>32</v>
      </c>
      <c r="D24749">
        <v>12</v>
      </c>
      <c r="E24749">
        <v>5863</v>
      </c>
    </row>
    <row r="24750" spans="1:5">
      <c r="A24750" t="s">
        <v>29</v>
      </c>
      <c r="B24750">
        <v>2019</v>
      </c>
      <c r="C24750">
        <v>32</v>
      </c>
      <c r="D24750">
        <v>89</v>
      </c>
      <c r="E24750">
        <v>46467</v>
      </c>
    </row>
    <row r="24751" spans="1:5">
      <c r="A24751" t="s">
        <v>30</v>
      </c>
      <c r="B24751">
        <v>2019</v>
      </c>
      <c r="C24751">
        <v>32</v>
      </c>
      <c r="D24751">
        <v>46</v>
      </c>
      <c r="E24751">
        <v>15118</v>
      </c>
    </row>
    <row r="24752" spans="1:5">
      <c r="A24752" t="s">
        <v>31</v>
      </c>
      <c r="B24752">
        <v>2019</v>
      </c>
      <c r="C24752">
        <v>32</v>
      </c>
      <c r="D24752">
        <v>10</v>
      </c>
      <c r="E24752">
        <v>3594</v>
      </c>
    </row>
    <row r="24753" spans="1:5">
      <c r="A24753" t="s">
        <v>32</v>
      </c>
      <c r="B24753">
        <v>2019</v>
      </c>
      <c r="C24753">
        <v>32</v>
      </c>
      <c r="D24753">
        <v>40</v>
      </c>
      <c r="E24753">
        <v>39845</v>
      </c>
    </row>
    <row r="24754" spans="1:5">
      <c r="A24754" t="s">
        <v>33</v>
      </c>
      <c r="B24754">
        <v>2019</v>
      </c>
      <c r="C24754">
        <v>32</v>
      </c>
      <c r="D24754">
        <v>22</v>
      </c>
      <c r="E24754">
        <v>6181</v>
      </c>
    </row>
    <row r="24755" spans="1:5">
      <c r="A24755" t="s">
        <v>34</v>
      </c>
      <c r="B24755">
        <v>2019</v>
      </c>
      <c r="C24755">
        <v>32</v>
      </c>
      <c r="D24755">
        <v>15</v>
      </c>
      <c r="E24755">
        <v>4678</v>
      </c>
    </row>
    <row r="24756" spans="1:5">
      <c r="A24756" t="s">
        <v>35</v>
      </c>
      <c r="B24756">
        <v>2019</v>
      </c>
      <c r="C24756">
        <v>32</v>
      </c>
      <c r="D24756">
        <v>44</v>
      </c>
      <c r="E24756">
        <v>13605</v>
      </c>
    </row>
    <row r="24757" spans="1:5">
      <c r="A24757" t="s">
        <v>36</v>
      </c>
      <c r="B24757">
        <v>2019</v>
      </c>
      <c r="C24757">
        <v>32</v>
      </c>
      <c r="D24757">
        <v>12</v>
      </c>
      <c r="E24757">
        <v>1611</v>
      </c>
    </row>
    <row r="24758" spans="1:5">
      <c r="A24758" t="s">
        <v>37</v>
      </c>
      <c r="B24758">
        <v>2019</v>
      </c>
      <c r="C24758">
        <v>32</v>
      </c>
      <c r="D24758">
        <v>25</v>
      </c>
      <c r="E24758">
        <v>5885</v>
      </c>
    </row>
    <row r="24759" spans="1:5">
      <c r="A24759" t="s">
        <v>38</v>
      </c>
      <c r="B24759">
        <v>2019</v>
      </c>
      <c r="C24759">
        <v>32</v>
      </c>
      <c r="D24759">
        <v>42</v>
      </c>
      <c r="E24759">
        <v>8216</v>
      </c>
    </row>
    <row r="24760" spans="1:5">
      <c r="A24760" t="s">
        <v>39</v>
      </c>
      <c r="B24760">
        <v>2019</v>
      </c>
      <c r="C24760">
        <v>32</v>
      </c>
      <c r="D24760">
        <v>23</v>
      </c>
      <c r="E24760">
        <v>8385</v>
      </c>
    </row>
    <row r="24761" spans="1:5">
      <c r="A24761" t="s">
        <v>40</v>
      </c>
      <c r="B24761">
        <v>2019</v>
      </c>
      <c r="C24761">
        <v>32</v>
      </c>
      <c r="D24761">
        <v>12</v>
      </c>
      <c r="E24761">
        <v>1294</v>
      </c>
    </row>
    <row r="24762" spans="1:5">
      <c r="A24762" t="s">
        <v>41</v>
      </c>
      <c r="B24762">
        <v>2019</v>
      </c>
      <c r="C24762">
        <v>32</v>
      </c>
      <c r="D24762">
        <v>43</v>
      </c>
      <c r="E24762">
        <v>31500</v>
      </c>
    </row>
    <row r="24763" spans="1:5">
      <c r="A24763" t="s">
        <v>42</v>
      </c>
      <c r="B24763">
        <v>2019</v>
      </c>
      <c r="C24763">
        <v>32</v>
      </c>
      <c r="D24763">
        <v>41</v>
      </c>
      <c r="E24763">
        <v>17927</v>
      </c>
    </row>
    <row r="24764" spans="1:5">
      <c r="A24764" t="s">
        <v>43</v>
      </c>
      <c r="B24764">
        <v>2019</v>
      </c>
      <c r="C24764">
        <v>32</v>
      </c>
      <c r="D24764">
        <v>123</v>
      </c>
      <c r="E24764">
        <v>54403</v>
      </c>
    </row>
    <row r="24765" spans="1:5">
      <c r="A24765" t="s">
        <v>44</v>
      </c>
      <c r="B24765">
        <v>2019</v>
      </c>
      <c r="C24765">
        <v>32</v>
      </c>
      <c r="D24765">
        <v>132</v>
      </c>
      <c r="E24765">
        <v>92349</v>
      </c>
    </row>
    <row r="24766" spans="1:5">
      <c r="A24766" t="s">
        <v>45</v>
      </c>
      <c r="B24766">
        <v>2019</v>
      </c>
      <c r="C24766">
        <v>32</v>
      </c>
      <c r="D24766">
        <v>11</v>
      </c>
      <c r="E24766">
        <v>2082</v>
      </c>
    </row>
    <row r="24767" spans="1:5">
      <c r="A24767" t="s">
        <v>46</v>
      </c>
      <c r="B24767">
        <v>2019</v>
      </c>
      <c r="C24767">
        <v>32</v>
      </c>
      <c r="D24767">
        <v>27</v>
      </c>
      <c r="E24767">
        <v>9612</v>
      </c>
    </row>
    <row r="24768" spans="1:5">
      <c r="A24768" t="s">
        <v>47</v>
      </c>
      <c r="B24768">
        <v>2019</v>
      </c>
      <c r="C24768">
        <v>32</v>
      </c>
      <c r="D24768">
        <v>12</v>
      </c>
      <c r="E24768">
        <v>5164</v>
      </c>
    </row>
    <row r="24769" spans="1:5">
      <c r="A24769" t="s">
        <v>48</v>
      </c>
      <c r="B24769">
        <v>2019</v>
      </c>
      <c r="C24769">
        <v>32</v>
      </c>
      <c r="D24769">
        <v>71</v>
      </c>
      <c r="E24769">
        <v>33749</v>
      </c>
    </row>
    <row r="24770" spans="1:5">
      <c r="A24770" t="s">
        <v>49</v>
      </c>
      <c r="B24770">
        <v>2019</v>
      </c>
      <c r="C24770">
        <v>32</v>
      </c>
      <c r="D24770">
        <v>117</v>
      </c>
      <c r="E24770">
        <v>45688</v>
      </c>
    </row>
    <row r="24771" spans="1:5">
      <c r="A24771" t="s">
        <v>50</v>
      </c>
      <c r="B24771">
        <v>2019</v>
      </c>
      <c r="C24771">
        <v>32</v>
      </c>
      <c r="D24771">
        <v>21</v>
      </c>
      <c r="E24771">
        <v>3057</v>
      </c>
    </row>
    <row r="24772" spans="1:5">
      <c r="A24772" t="s">
        <v>51</v>
      </c>
      <c r="B24772">
        <v>2019</v>
      </c>
      <c r="C24772">
        <v>32</v>
      </c>
      <c r="D24772">
        <v>20</v>
      </c>
      <c r="E24772">
        <v>12527</v>
      </c>
    </row>
    <row r="24773" spans="1:5">
      <c r="A24773" t="s">
        <v>52</v>
      </c>
      <c r="B24773">
        <v>2019</v>
      </c>
      <c r="C24773">
        <v>32</v>
      </c>
      <c r="D24773">
        <v>31</v>
      </c>
      <c r="E24773">
        <v>16389</v>
      </c>
    </row>
    <row r="24774" spans="1:5">
      <c r="A24774" t="s">
        <v>53</v>
      </c>
      <c r="B24774">
        <v>2019</v>
      </c>
      <c r="C24774">
        <v>32</v>
      </c>
      <c r="D24774">
        <v>52</v>
      </c>
      <c r="E24774">
        <v>6041</v>
      </c>
    </row>
    <row r="24775" spans="1:5">
      <c r="A24775" t="s">
        <v>54</v>
      </c>
      <c r="B24775">
        <v>2019</v>
      </c>
      <c r="C24775">
        <v>32</v>
      </c>
      <c r="D24775">
        <v>90</v>
      </c>
      <c r="E24775">
        <v>20964</v>
      </c>
    </row>
    <row r="24776" spans="1:5">
      <c r="A24776" t="s">
        <v>55</v>
      </c>
      <c r="B24776">
        <v>2019</v>
      </c>
      <c r="C24776">
        <v>32</v>
      </c>
      <c r="D24776">
        <v>53</v>
      </c>
      <c r="E24776">
        <v>18445</v>
      </c>
    </row>
    <row r="24777" spans="1:5">
      <c r="A24777" t="s">
        <v>56</v>
      </c>
      <c r="B24777">
        <v>2019</v>
      </c>
      <c r="C24777">
        <v>32</v>
      </c>
      <c r="D24777">
        <v>10</v>
      </c>
      <c r="E24777">
        <v>4539</v>
      </c>
    </row>
    <row r="24778" spans="1:5">
      <c r="A24778" t="s">
        <v>57</v>
      </c>
      <c r="B24778">
        <v>2019</v>
      </c>
      <c r="C24778">
        <v>32</v>
      </c>
      <c r="D24778">
        <v>130</v>
      </c>
      <c r="E24778">
        <v>83150</v>
      </c>
    </row>
    <row r="24779" spans="1:5">
      <c r="A24779" t="s">
        <v>58</v>
      </c>
      <c r="B24779">
        <v>2019</v>
      </c>
      <c r="C24779">
        <v>32</v>
      </c>
      <c r="D24779">
        <v>19</v>
      </c>
      <c r="E24779">
        <v>3532</v>
      </c>
    </row>
    <row r="24780" spans="1:5">
      <c r="A24780" t="s">
        <v>59</v>
      </c>
      <c r="B24780">
        <v>2019</v>
      </c>
      <c r="C24780">
        <v>32</v>
      </c>
      <c r="D24780">
        <v>15</v>
      </c>
      <c r="E24780">
        <v>7099</v>
      </c>
    </row>
    <row r="24781" spans="1:5">
      <c r="A24781" t="s">
        <v>60</v>
      </c>
      <c r="B24781">
        <v>2019</v>
      </c>
      <c r="C24781">
        <v>32</v>
      </c>
      <c r="D24781">
        <v>35</v>
      </c>
      <c r="E24781">
        <v>17723</v>
      </c>
    </row>
    <row r="24782" spans="1:5">
      <c r="A24782" t="s">
        <v>61</v>
      </c>
      <c r="B24782">
        <v>2019</v>
      </c>
      <c r="C24782">
        <v>32</v>
      </c>
      <c r="D24782">
        <v>9</v>
      </c>
      <c r="E24782">
        <v>2233</v>
      </c>
    </row>
    <row r="24783" spans="1:5">
      <c r="A24783" t="s">
        <v>65</v>
      </c>
      <c r="B24783">
        <v>2019</v>
      </c>
      <c r="C24783">
        <v>32</v>
      </c>
      <c r="D24783">
        <v>0</v>
      </c>
      <c r="E24783">
        <v>0</v>
      </c>
    </row>
    <row r="24784" spans="1:5">
      <c r="A24784" t="s">
        <v>64</v>
      </c>
      <c r="B24784">
        <v>2019</v>
      </c>
      <c r="C24784">
        <v>32</v>
      </c>
      <c r="D24784">
        <v>6</v>
      </c>
      <c r="E24784">
        <v>2613</v>
      </c>
    </row>
    <row r="24785" spans="1:5">
      <c r="A24785" t="s">
        <v>63</v>
      </c>
      <c r="B24785">
        <v>2019</v>
      </c>
      <c r="C24785">
        <v>32</v>
      </c>
      <c r="D24785">
        <v>2</v>
      </c>
      <c r="E24785">
        <v>586</v>
      </c>
    </row>
    <row r="24786" spans="1:5">
      <c r="A24786" t="s">
        <v>62</v>
      </c>
      <c r="B24786">
        <v>2019</v>
      </c>
      <c r="C24786">
        <v>32</v>
      </c>
      <c r="D24786">
        <v>29</v>
      </c>
      <c r="E24786">
        <v>83817</v>
      </c>
    </row>
    <row r="24787" spans="1:5">
      <c r="A24787" t="s">
        <v>6</v>
      </c>
      <c r="B24787">
        <v>2019</v>
      </c>
      <c r="C24787">
        <v>33</v>
      </c>
      <c r="D24787">
        <v>75</v>
      </c>
      <c r="E24787">
        <v>37996</v>
      </c>
    </row>
    <row r="24788" spans="1:5">
      <c r="A24788" t="s">
        <v>12</v>
      </c>
      <c r="B24788">
        <v>2019</v>
      </c>
      <c r="C24788">
        <v>33</v>
      </c>
      <c r="D24788">
        <v>16</v>
      </c>
      <c r="E24788">
        <v>4203</v>
      </c>
    </row>
    <row r="24789" spans="1:5">
      <c r="A24789" t="s">
        <v>13</v>
      </c>
      <c r="B24789">
        <v>2019</v>
      </c>
      <c r="C24789">
        <v>33</v>
      </c>
      <c r="D24789">
        <v>20</v>
      </c>
      <c r="E24789">
        <v>10214</v>
      </c>
    </row>
    <row r="24790" spans="1:5">
      <c r="A24790" t="s">
        <v>14</v>
      </c>
      <c r="B24790">
        <v>2019</v>
      </c>
      <c r="C24790">
        <v>33</v>
      </c>
      <c r="D24790">
        <v>7</v>
      </c>
      <c r="E24790">
        <v>1859</v>
      </c>
    </row>
    <row r="24791" spans="1:5">
      <c r="A24791" t="s">
        <v>15</v>
      </c>
      <c r="B24791">
        <v>2019</v>
      </c>
      <c r="C24791">
        <v>33</v>
      </c>
      <c r="D24791">
        <v>63</v>
      </c>
      <c r="E24791">
        <v>32654</v>
      </c>
    </row>
    <row r="24792" spans="1:5">
      <c r="A24792" t="s">
        <v>16</v>
      </c>
      <c r="B24792">
        <v>2019</v>
      </c>
      <c r="C24792">
        <v>33</v>
      </c>
      <c r="D24792">
        <v>72</v>
      </c>
      <c r="E24792">
        <v>40502</v>
      </c>
    </row>
    <row r="24793" spans="1:5">
      <c r="A24793" t="s">
        <v>17</v>
      </c>
      <c r="B24793">
        <v>2019</v>
      </c>
      <c r="C24793">
        <v>33</v>
      </c>
      <c r="D24793">
        <v>1</v>
      </c>
      <c r="E24793">
        <v>0</v>
      </c>
    </row>
    <row r="24794" spans="1:5">
      <c r="A24794" t="s">
        <v>18</v>
      </c>
      <c r="B24794">
        <v>2019</v>
      </c>
      <c r="C24794">
        <v>33</v>
      </c>
      <c r="D24794">
        <v>5</v>
      </c>
      <c r="E24794">
        <v>1335</v>
      </c>
    </row>
    <row r="24795" spans="1:5">
      <c r="A24795" t="s">
        <v>19</v>
      </c>
      <c r="B24795">
        <v>2019</v>
      </c>
      <c r="C24795">
        <v>33</v>
      </c>
      <c r="D24795">
        <v>6</v>
      </c>
      <c r="E24795">
        <v>13259</v>
      </c>
    </row>
    <row r="24796" spans="1:5">
      <c r="A24796" t="s">
        <v>20</v>
      </c>
      <c r="B24796">
        <v>2019</v>
      </c>
      <c r="C24796">
        <v>33</v>
      </c>
      <c r="D24796">
        <v>0</v>
      </c>
      <c r="E24796">
        <v>0</v>
      </c>
    </row>
    <row r="24797" spans="1:5">
      <c r="A24797" t="s">
        <v>21</v>
      </c>
      <c r="B24797">
        <v>2019</v>
      </c>
      <c r="C24797">
        <v>33</v>
      </c>
      <c r="D24797">
        <v>93</v>
      </c>
      <c r="E24797">
        <v>78740</v>
      </c>
    </row>
    <row r="24798" spans="1:5">
      <c r="A24798" t="s">
        <v>22</v>
      </c>
      <c r="B24798">
        <v>2019</v>
      </c>
      <c r="C24798">
        <v>33</v>
      </c>
      <c r="D24798">
        <v>13</v>
      </c>
      <c r="E24798">
        <v>1068</v>
      </c>
    </row>
    <row r="24799" spans="1:5">
      <c r="A24799" t="s">
        <v>23</v>
      </c>
      <c r="B24799">
        <v>2019</v>
      </c>
      <c r="C24799">
        <v>33</v>
      </c>
      <c r="D24799">
        <v>1</v>
      </c>
      <c r="E24799">
        <v>60</v>
      </c>
    </row>
    <row r="24800" spans="1:5">
      <c r="A24800" t="s">
        <v>24</v>
      </c>
      <c r="B24800">
        <v>2019</v>
      </c>
      <c r="C24800">
        <v>33</v>
      </c>
      <c r="D24800">
        <v>76</v>
      </c>
      <c r="E24800">
        <v>33800</v>
      </c>
    </row>
    <row r="24801" spans="1:5">
      <c r="A24801" t="s">
        <v>25</v>
      </c>
      <c r="B24801">
        <v>2019</v>
      </c>
      <c r="C24801">
        <v>33</v>
      </c>
      <c r="D24801">
        <v>16</v>
      </c>
      <c r="E24801">
        <v>2553</v>
      </c>
    </row>
    <row r="24802" spans="1:5">
      <c r="A24802" t="s">
        <v>26</v>
      </c>
      <c r="B24802">
        <v>2019</v>
      </c>
      <c r="C24802">
        <v>33</v>
      </c>
      <c r="D24802">
        <v>12</v>
      </c>
      <c r="E24802">
        <v>3896</v>
      </c>
    </row>
    <row r="24803" spans="1:5">
      <c r="A24803" t="s">
        <v>27</v>
      </c>
      <c r="B24803">
        <v>2019</v>
      </c>
      <c r="C24803">
        <v>33</v>
      </c>
      <c r="D24803">
        <v>18</v>
      </c>
      <c r="E24803">
        <v>11033</v>
      </c>
    </row>
    <row r="24804" spans="1:5">
      <c r="A24804" t="s">
        <v>28</v>
      </c>
      <c r="B24804">
        <v>2019</v>
      </c>
      <c r="C24804">
        <v>33</v>
      </c>
      <c r="D24804">
        <v>12</v>
      </c>
      <c r="E24804">
        <v>5945</v>
      </c>
    </row>
    <row r="24805" spans="1:5">
      <c r="A24805" t="s">
        <v>29</v>
      </c>
      <c r="B24805">
        <v>2019</v>
      </c>
      <c r="C24805">
        <v>33</v>
      </c>
      <c r="D24805">
        <v>87</v>
      </c>
      <c r="E24805">
        <v>43654</v>
      </c>
    </row>
    <row r="24806" spans="1:5">
      <c r="A24806" t="s">
        <v>30</v>
      </c>
      <c r="B24806">
        <v>2019</v>
      </c>
      <c r="C24806">
        <v>33</v>
      </c>
      <c r="D24806">
        <v>46</v>
      </c>
      <c r="E24806">
        <v>15017</v>
      </c>
    </row>
    <row r="24807" spans="1:5">
      <c r="A24807" t="s">
        <v>31</v>
      </c>
      <c r="B24807">
        <v>2019</v>
      </c>
      <c r="C24807">
        <v>33</v>
      </c>
      <c r="D24807">
        <v>9</v>
      </c>
      <c r="E24807">
        <v>3311</v>
      </c>
    </row>
    <row r="24808" spans="1:5">
      <c r="A24808" t="s">
        <v>32</v>
      </c>
      <c r="B24808">
        <v>2019</v>
      </c>
      <c r="C24808">
        <v>33</v>
      </c>
      <c r="D24808">
        <v>40</v>
      </c>
      <c r="E24808">
        <v>40316</v>
      </c>
    </row>
    <row r="24809" spans="1:5">
      <c r="A24809" t="s">
        <v>33</v>
      </c>
      <c r="B24809">
        <v>2019</v>
      </c>
      <c r="C24809">
        <v>33</v>
      </c>
      <c r="D24809">
        <v>24</v>
      </c>
      <c r="E24809">
        <v>7402</v>
      </c>
    </row>
    <row r="24810" spans="1:5">
      <c r="A24810" t="s">
        <v>34</v>
      </c>
      <c r="B24810">
        <v>2019</v>
      </c>
      <c r="C24810">
        <v>33</v>
      </c>
      <c r="D24810">
        <v>13</v>
      </c>
      <c r="E24810">
        <v>3986</v>
      </c>
    </row>
    <row r="24811" spans="1:5">
      <c r="A24811" t="s">
        <v>35</v>
      </c>
      <c r="B24811">
        <v>2019</v>
      </c>
      <c r="C24811">
        <v>33</v>
      </c>
      <c r="D24811">
        <v>45</v>
      </c>
      <c r="E24811">
        <v>14399</v>
      </c>
    </row>
    <row r="24812" spans="1:5">
      <c r="A24812" t="s">
        <v>36</v>
      </c>
      <c r="B24812">
        <v>2019</v>
      </c>
      <c r="C24812">
        <v>33</v>
      </c>
      <c r="D24812">
        <v>12</v>
      </c>
      <c r="E24812">
        <v>2007</v>
      </c>
    </row>
    <row r="24813" spans="1:5">
      <c r="A24813" t="s">
        <v>37</v>
      </c>
      <c r="B24813">
        <v>2019</v>
      </c>
      <c r="C24813">
        <v>33</v>
      </c>
      <c r="D24813">
        <v>25</v>
      </c>
      <c r="E24813">
        <v>5890</v>
      </c>
    </row>
    <row r="24814" spans="1:5">
      <c r="A24814" t="s">
        <v>38</v>
      </c>
      <c r="B24814">
        <v>2019</v>
      </c>
      <c r="C24814">
        <v>33</v>
      </c>
      <c r="D24814">
        <v>42</v>
      </c>
      <c r="E24814">
        <v>8224</v>
      </c>
    </row>
    <row r="24815" spans="1:5">
      <c r="A24815" t="s">
        <v>39</v>
      </c>
      <c r="B24815">
        <v>2019</v>
      </c>
      <c r="C24815">
        <v>33</v>
      </c>
      <c r="D24815">
        <v>21</v>
      </c>
      <c r="E24815">
        <v>8044</v>
      </c>
    </row>
    <row r="24816" spans="1:5">
      <c r="A24816" t="s">
        <v>40</v>
      </c>
      <c r="B24816">
        <v>2019</v>
      </c>
      <c r="C24816">
        <v>33</v>
      </c>
      <c r="D24816">
        <v>12</v>
      </c>
      <c r="E24816">
        <v>1450</v>
      </c>
    </row>
    <row r="24817" spans="1:5">
      <c r="A24817" t="s">
        <v>41</v>
      </c>
      <c r="B24817">
        <v>2019</v>
      </c>
      <c r="C24817">
        <v>33</v>
      </c>
      <c r="D24817">
        <v>40</v>
      </c>
      <c r="E24817">
        <v>31933</v>
      </c>
    </row>
    <row r="24818" spans="1:5">
      <c r="A24818" t="s">
        <v>42</v>
      </c>
      <c r="B24818">
        <v>2019</v>
      </c>
      <c r="C24818">
        <v>33</v>
      </c>
      <c r="D24818">
        <v>42</v>
      </c>
      <c r="E24818">
        <v>18862</v>
      </c>
    </row>
    <row r="24819" spans="1:5">
      <c r="A24819" t="s">
        <v>43</v>
      </c>
      <c r="B24819">
        <v>2019</v>
      </c>
      <c r="C24819">
        <v>33</v>
      </c>
      <c r="D24819">
        <v>122</v>
      </c>
      <c r="E24819">
        <v>57056</v>
      </c>
    </row>
    <row r="24820" spans="1:5">
      <c r="A24820" t="s">
        <v>44</v>
      </c>
      <c r="B24820">
        <v>2019</v>
      </c>
      <c r="C24820">
        <v>33</v>
      </c>
      <c r="D24820">
        <v>132</v>
      </c>
      <c r="E24820">
        <v>93403</v>
      </c>
    </row>
    <row r="24821" spans="1:5">
      <c r="A24821" t="s">
        <v>45</v>
      </c>
      <c r="B24821">
        <v>2019</v>
      </c>
      <c r="C24821">
        <v>33</v>
      </c>
      <c r="D24821">
        <v>10</v>
      </c>
      <c r="E24821">
        <v>3281</v>
      </c>
    </row>
    <row r="24822" spans="1:5">
      <c r="A24822" t="s">
        <v>46</v>
      </c>
      <c r="B24822">
        <v>2019</v>
      </c>
      <c r="C24822">
        <v>33</v>
      </c>
      <c r="D24822">
        <v>29</v>
      </c>
      <c r="E24822">
        <v>9876</v>
      </c>
    </row>
    <row r="24823" spans="1:5">
      <c r="A24823" t="s">
        <v>47</v>
      </c>
      <c r="B24823">
        <v>2019</v>
      </c>
      <c r="C24823">
        <v>33</v>
      </c>
      <c r="D24823">
        <v>14</v>
      </c>
      <c r="E24823">
        <v>5924</v>
      </c>
    </row>
    <row r="24824" spans="1:5">
      <c r="A24824" t="s">
        <v>48</v>
      </c>
      <c r="B24824">
        <v>2019</v>
      </c>
      <c r="C24824">
        <v>33</v>
      </c>
      <c r="D24824">
        <v>92</v>
      </c>
      <c r="E24824">
        <v>41045</v>
      </c>
    </row>
    <row r="24825" spans="1:5">
      <c r="A24825" t="s">
        <v>49</v>
      </c>
      <c r="B24825">
        <v>2019</v>
      </c>
      <c r="C24825">
        <v>33</v>
      </c>
      <c r="D24825">
        <v>114</v>
      </c>
      <c r="E24825">
        <v>43525</v>
      </c>
    </row>
    <row r="24826" spans="1:5">
      <c r="A24826" t="s">
        <v>50</v>
      </c>
      <c r="B24826">
        <v>2019</v>
      </c>
      <c r="C24826">
        <v>33</v>
      </c>
      <c r="D24826">
        <v>22</v>
      </c>
      <c r="E24826">
        <v>3327</v>
      </c>
    </row>
    <row r="24827" spans="1:5">
      <c r="A24827" t="s">
        <v>51</v>
      </c>
      <c r="B24827">
        <v>2019</v>
      </c>
      <c r="C24827">
        <v>33</v>
      </c>
      <c r="D24827">
        <v>20</v>
      </c>
      <c r="E24827">
        <v>12765</v>
      </c>
    </row>
    <row r="24828" spans="1:5">
      <c r="A24828" t="s">
        <v>52</v>
      </c>
      <c r="B24828">
        <v>2019</v>
      </c>
      <c r="C24828">
        <v>33</v>
      </c>
      <c r="D24828">
        <v>30</v>
      </c>
      <c r="E24828">
        <v>17588</v>
      </c>
    </row>
    <row r="24829" spans="1:5">
      <c r="A24829" t="s">
        <v>53</v>
      </c>
      <c r="B24829">
        <v>2019</v>
      </c>
      <c r="C24829">
        <v>33</v>
      </c>
      <c r="D24829">
        <v>47</v>
      </c>
      <c r="E24829">
        <v>5863</v>
      </c>
    </row>
    <row r="24830" spans="1:5">
      <c r="A24830" t="s">
        <v>54</v>
      </c>
      <c r="B24830">
        <v>2019</v>
      </c>
      <c r="C24830">
        <v>33</v>
      </c>
      <c r="D24830">
        <v>86</v>
      </c>
      <c r="E24830">
        <v>22107</v>
      </c>
    </row>
    <row r="24831" spans="1:5">
      <c r="A24831" t="s">
        <v>55</v>
      </c>
      <c r="B24831">
        <v>2019</v>
      </c>
      <c r="C24831">
        <v>33</v>
      </c>
      <c r="D24831">
        <v>53</v>
      </c>
      <c r="E24831">
        <v>18292</v>
      </c>
    </row>
    <row r="24832" spans="1:5">
      <c r="A24832" t="s">
        <v>56</v>
      </c>
      <c r="B24832">
        <v>2019</v>
      </c>
      <c r="C24832">
        <v>33</v>
      </c>
      <c r="D24832">
        <v>2</v>
      </c>
      <c r="E24832">
        <v>354</v>
      </c>
    </row>
    <row r="24833" spans="1:5">
      <c r="A24833" t="s">
        <v>57</v>
      </c>
      <c r="B24833">
        <v>2019</v>
      </c>
      <c r="C24833">
        <v>33</v>
      </c>
      <c r="D24833">
        <v>133</v>
      </c>
      <c r="E24833">
        <v>86086</v>
      </c>
    </row>
    <row r="24834" spans="1:5">
      <c r="A24834" t="s">
        <v>58</v>
      </c>
      <c r="B24834">
        <v>2019</v>
      </c>
      <c r="C24834">
        <v>33</v>
      </c>
      <c r="D24834">
        <v>8</v>
      </c>
      <c r="E24834">
        <v>3370</v>
      </c>
    </row>
    <row r="24835" spans="1:5">
      <c r="A24835" t="s">
        <v>59</v>
      </c>
      <c r="B24835">
        <v>2019</v>
      </c>
      <c r="C24835">
        <v>33</v>
      </c>
      <c r="D24835">
        <v>15</v>
      </c>
      <c r="E24835">
        <v>6519</v>
      </c>
    </row>
    <row r="24836" spans="1:5">
      <c r="A24836" t="s">
        <v>60</v>
      </c>
      <c r="B24836">
        <v>2019</v>
      </c>
      <c r="C24836">
        <v>33</v>
      </c>
      <c r="D24836">
        <v>30</v>
      </c>
      <c r="E24836">
        <v>15838</v>
      </c>
    </row>
    <row r="24837" spans="1:5">
      <c r="A24837" t="s">
        <v>61</v>
      </c>
      <c r="B24837">
        <v>2019</v>
      </c>
      <c r="C24837">
        <v>33</v>
      </c>
      <c r="D24837">
        <v>9</v>
      </c>
      <c r="E24837">
        <v>2301</v>
      </c>
    </row>
    <row r="24838" spans="1:5">
      <c r="A24838" t="s">
        <v>65</v>
      </c>
      <c r="B24838">
        <v>2019</v>
      </c>
      <c r="C24838">
        <v>33</v>
      </c>
      <c r="D24838">
        <v>0</v>
      </c>
      <c r="E24838">
        <v>0</v>
      </c>
    </row>
    <row r="24839" spans="1:5">
      <c r="A24839" t="s">
        <v>64</v>
      </c>
      <c r="B24839">
        <v>2019</v>
      </c>
      <c r="C24839">
        <v>33</v>
      </c>
      <c r="D24839">
        <v>7</v>
      </c>
      <c r="E24839">
        <v>1983</v>
      </c>
    </row>
    <row r="24840" spans="1:5">
      <c r="A24840" t="s">
        <v>63</v>
      </c>
      <c r="B24840">
        <v>2019</v>
      </c>
      <c r="C24840">
        <v>33</v>
      </c>
      <c r="D24840">
        <v>2</v>
      </c>
      <c r="E24840">
        <v>542</v>
      </c>
    </row>
    <row r="24841" spans="1:5">
      <c r="A24841" t="s">
        <v>62</v>
      </c>
      <c r="B24841">
        <v>2019</v>
      </c>
      <c r="C24841">
        <v>33</v>
      </c>
      <c r="D24841">
        <v>66</v>
      </c>
      <c r="E24841">
        <v>92270</v>
      </c>
    </row>
    <row r="24842" spans="1:5">
      <c r="A24842" t="s">
        <v>6</v>
      </c>
      <c r="B24842">
        <v>2019</v>
      </c>
      <c r="C24842">
        <v>34</v>
      </c>
      <c r="D24842">
        <v>75</v>
      </c>
      <c r="E24842">
        <v>37157</v>
      </c>
    </row>
    <row r="24843" spans="1:5">
      <c r="A24843" t="s">
        <v>12</v>
      </c>
      <c r="B24843">
        <v>2019</v>
      </c>
      <c r="C24843">
        <v>34</v>
      </c>
      <c r="D24843">
        <v>15</v>
      </c>
      <c r="E24843">
        <v>3895</v>
      </c>
    </row>
    <row r="24844" spans="1:5">
      <c r="A24844" t="s">
        <v>13</v>
      </c>
      <c r="B24844">
        <v>2019</v>
      </c>
      <c r="C24844">
        <v>34</v>
      </c>
      <c r="D24844">
        <v>11</v>
      </c>
      <c r="E24844">
        <v>6497</v>
      </c>
    </row>
    <row r="24845" spans="1:5">
      <c r="A24845" t="s">
        <v>14</v>
      </c>
      <c r="B24845">
        <v>2019</v>
      </c>
      <c r="C24845">
        <v>34</v>
      </c>
      <c r="D24845">
        <v>6</v>
      </c>
      <c r="E24845">
        <v>1980</v>
      </c>
    </row>
    <row r="24846" spans="1:5">
      <c r="A24846" t="s">
        <v>15</v>
      </c>
      <c r="B24846">
        <v>2019</v>
      </c>
      <c r="C24846">
        <v>34</v>
      </c>
      <c r="D24846">
        <v>63</v>
      </c>
      <c r="E24846">
        <v>33072</v>
      </c>
    </row>
    <row r="24847" spans="1:5">
      <c r="A24847" t="s">
        <v>16</v>
      </c>
      <c r="B24847">
        <v>2019</v>
      </c>
      <c r="C24847">
        <v>34</v>
      </c>
      <c r="D24847">
        <v>72</v>
      </c>
      <c r="E24847">
        <v>39934</v>
      </c>
    </row>
    <row r="24848" spans="1:5">
      <c r="A24848" t="s">
        <v>17</v>
      </c>
      <c r="B24848">
        <v>2019</v>
      </c>
      <c r="C24848">
        <v>34</v>
      </c>
      <c r="D24848">
        <v>1</v>
      </c>
      <c r="E24848">
        <v>16</v>
      </c>
    </row>
    <row r="24849" spans="1:5">
      <c r="A24849" t="s">
        <v>18</v>
      </c>
      <c r="B24849">
        <v>2019</v>
      </c>
      <c r="C24849">
        <v>34</v>
      </c>
      <c r="D24849">
        <v>5</v>
      </c>
      <c r="E24849">
        <v>1008</v>
      </c>
    </row>
    <row r="24850" spans="1:5">
      <c r="A24850" t="s">
        <v>19</v>
      </c>
      <c r="B24850">
        <v>2019</v>
      </c>
      <c r="C24850">
        <v>34</v>
      </c>
      <c r="D24850">
        <v>6</v>
      </c>
      <c r="E24850">
        <v>13037</v>
      </c>
    </row>
    <row r="24851" spans="1:5">
      <c r="A24851" t="s">
        <v>20</v>
      </c>
      <c r="B24851">
        <v>2019</v>
      </c>
      <c r="C24851">
        <v>34</v>
      </c>
      <c r="D24851">
        <v>0</v>
      </c>
      <c r="E24851">
        <v>0</v>
      </c>
    </row>
    <row r="24852" spans="1:5">
      <c r="A24852" t="s">
        <v>21</v>
      </c>
      <c r="B24852">
        <v>2019</v>
      </c>
      <c r="C24852">
        <v>34</v>
      </c>
      <c r="D24852">
        <v>89</v>
      </c>
      <c r="E24852">
        <v>77323</v>
      </c>
    </row>
    <row r="24853" spans="1:5">
      <c r="A24853" t="s">
        <v>22</v>
      </c>
      <c r="B24853">
        <v>2019</v>
      </c>
      <c r="C24853">
        <v>34</v>
      </c>
      <c r="D24853">
        <v>11</v>
      </c>
      <c r="E24853">
        <v>1468</v>
      </c>
    </row>
    <row r="24854" spans="1:5">
      <c r="A24854" t="s">
        <v>23</v>
      </c>
      <c r="B24854">
        <v>2019</v>
      </c>
      <c r="C24854">
        <v>34</v>
      </c>
      <c r="D24854">
        <v>1</v>
      </c>
      <c r="E24854">
        <v>70</v>
      </c>
    </row>
    <row r="24855" spans="1:5">
      <c r="A24855" t="s">
        <v>24</v>
      </c>
      <c r="B24855">
        <v>2019</v>
      </c>
      <c r="C24855">
        <v>34</v>
      </c>
      <c r="D24855">
        <v>73</v>
      </c>
      <c r="E24855">
        <v>32834</v>
      </c>
    </row>
    <row r="24856" spans="1:5">
      <c r="A24856" t="s">
        <v>25</v>
      </c>
      <c r="B24856">
        <v>2019</v>
      </c>
      <c r="C24856">
        <v>34</v>
      </c>
      <c r="D24856">
        <v>15</v>
      </c>
      <c r="E24856">
        <v>2842</v>
      </c>
    </row>
    <row r="24857" spans="1:5">
      <c r="A24857" t="s">
        <v>26</v>
      </c>
      <c r="B24857">
        <v>2019</v>
      </c>
      <c r="C24857">
        <v>34</v>
      </c>
      <c r="D24857">
        <v>13</v>
      </c>
      <c r="E24857">
        <v>4460</v>
      </c>
    </row>
    <row r="24858" spans="1:5">
      <c r="A24858" t="s">
        <v>27</v>
      </c>
      <c r="B24858">
        <v>2019</v>
      </c>
      <c r="C24858">
        <v>34</v>
      </c>
      <c r="D24858">
        <v>18</v>
      </c>
      <c r="E24858">
        <v>11366</v>
      </c>
    </row>
    <row r="24859" spans="1:5">
      <c r="A24859" t="s">
        <v>28</v>
      </c>
      <c r="B24859">
        <v>2019</v>
      </c>
      <c r="C24859">
        <v>34</v>
      </c>
      <c r="D24859">
        <v>12</v>
      </c>
      <c r="E24859">
        <v>6267</v>
      </c>
    </row>
    <row r="24860" spans="1:5">
      <c r="A24860" t="s">
        <v>29</v>
      </c>
      <c r="B24860">
        <v>2019</v>
      </c>
      <c r="C24860">
        <v>34</v>
      </c>
      <c r="D24860">
        <v>87</v>
      </c>
      <c r="E24860">
        <v>44215</v>
      </c>
    </row>
    <row r="24861" spans="1:5">
      <c r="A24861" t="s">
        <v>30</v>
      </c>
      <c r="B24861">
        <v>2019</v>
      </c>
      <c r="C24861">
        <v>34</v>
      </c>
      <c r="D24861">
        <v>46</v>
      </c>
      <c r="E24861">
        <v>15080</v>
      </c>
    </row>
    <row r="24862" spans="1:5">
      <c r="A24862" t="s">
        <v>31</v>
      </c>
      <c r="B24862">
        <v>2019</v>
      </c>
      <c r="C24862">
        <v>34</v>
      </c>
      <c r="D24862">
        <v>8</v>
      </c>
      <c r="E24862">
        <v>3257</v>
      </c>
    </row>
    <row r="24863" spans="1:5">
      <c r="A24863" t="s">
        <v>32</v>
      </c>
      <c r="B24863">
        <v>2019</v>
      </c>
      <c r="C24863">
        <v>34</v>
      </c>
      <c r="D24863">
        <v>40</v>
      </c>
      <c r="E24863">
        <v>39849</v>
      </c>
    </row>
    <row r="24864" spans="1:5">
      <c r="A24864" t="s">
        <v>33</v>
      </c>
      <c r="B24864">
        <v>2019</v>
      </c>
      <c r="C24864">
        <v>34</v>
      </c>
      <c r="D24864">
        <v>23</v>
      </c>
      <c r="E24864">
        <v>7195</v>
      </c>
    </row>
    <row r="24865" spans="1:5">
      <c r="A24865" t="s">
        <v>34</v>
      </c>
      <c r="B24865">
        <v>2019</v>
      </c>
      <c r="C24865">
        <v>34</v>
      </c>
      <c r="D24865">
        <v>13</v>
      </c>
      <c r="E24865">
        <v>4097</v>
      </c>
    </row>
    <row r="24866" spans="1:5">
      <c r="A24866" t="s">
        <v>35</v>
      </c>
      <c r="B24866">
        <v>2019</v>
      </c>
      <c r="C24866">
        <v>34</v>
      </c>
      <c r="D24866">
        <v>47</v>
      </c>
      <c r="E24866">
        <v>16835</v>
      </c>
    </row>
    <row r="24867" spans="1:5">
      <c r="A24867" t="s">
        <v>36</v>
      </c>
      <c r="B24867">
        <v>2019</v>
      </c>
      <c r="C24867">
        <v>34</v>
      </c>
      <c r="D24867">
        <v>11</v>
      </c>
      <c r="E24867">
        <v>2309</v>
      </c>
    </row>
    <row r="24868" spans="1:5">
      <c r="A24868" t="s">
        <v>37</v>
      </c>
      <c r="B24868">
        <v>2019</v>
      </c>
      <c r="C24868">
        <v>34</v>
      </c>
      <c r="D24868">
        <v>24</v>
      </c>
      <c r="E24868">
        <v>5536</v>
      </c>
    </row>
    <row r="24869" spans="1:5">
      <c r="A24869" t="s">
        <v>38</v>
      </c>
      <c r="B24869">
        <v>2019</v>
      </c>
      <c r="C24869">
        <v>34</v>
      </c>
      <c r="D24869">
        <v>41</v>
      </c>
      <c r="E24869">
        <v>8274</v>
      </c>
    </row>
    <row r="24870" spans="1:5">
      <c r="A24870" t="s">
        <v>39</v>
      </c>
      <c r="B24870">
        <v>2019</v>
      </c>
      <c r="C24870">
        <v>34</v>
      </c>
      <c r="D24870">
        <v>20</v>
      </c>
      <c r="E24870">
        <v>8655</v>
      </c>
    </row>
    <row r="24871" spans="1:5">
      <c r="A24871" t="s">
        <v>40</v>
      </c>
      <c r="B24871">
        <v>2019</v>
      </c>
      <c r="C24871">
        <v>34</v>
      </c>
      <c r="D24871">
        <v>12</v>
      </c>
      <c r="E24871">
        <v>1426</v>
      </c>
    </row>
    <row r="24872" spans="1:5">
      <c r="A24872" t="s">
        <v>41</v>
      </c>
      <c r="B24872">
        <v>2019</v>
      </c>
      <c r="C24872">
        <v>34</v>
      </c>
      <c r="D24872">
        <v>35</v>
      </c>
      <c r="E24872">
        <v>31129</v>
      </c>
    </row>
    <row r="24873" spans="1:5">
      <c r="A24873" t="s">
        <v>42</v>
      </c>
      <c r="B24873">
        <v>2019</v>
      </c>
      <c r="C24873">
        <v>34</v>
      </c>
      <c r="D24873">
        <v>40</v>
      </c>
      <c r="E24873">
        <v>21498</v>
      </c>
    </row>
    <row r="24874" spans="1:5">
      <c r="A24874" t="s">
        <v>43</v>
      </c>
      <c r="B24874">
        <v>2019</v>
      </c>
      <c r="C24874">
        <v>34</v>
      </c>
      <c r="D24874">
        <v>121</v>
      </c>
      <c r="E24874">
        <v>55566</v>
      </c>
    </row>
    <row r="24875" spans="1:5">
      <c r="A24875" t="s">
        <v>44</v>
      </c>
      <c r="B24875">
        <v>2019</v>
      </c>
      <c r="C24875">
        <v>34</v>
      </c>
      <c r="D24875">
        <v>131</v>
      </c>
      <c r="E24875">
        <v>93417</v>
      </c>
    </row>
    <row r="24876" spans="1:5">
      <c r="A24876" t="s">
        <v>45</v>
      </c>
      <c r="B24876">
        <v>2019</v>
      </c>
      <c r="C24876">
        <v>34</v>
      </c>
      <c r="D24876">
        <v>11</v>
      </c>
      <c r="E24876">
        <v>3501</v>
      </c>
    </row>
    <row r="24877" spans="1:5">
      <c r="A24877" t="s">
        <v>46</v>
      </c>
      <c r="B24877">
        <v>2019</v>
      </c>
      <c r="C24877">
        <v>34</v>
      </c>
      <c r="D24877">
        <v>26</v>
      </c>
      <c r="E24877">
        <v>9743</v>
      </c>
    </row>
    <row r="24878" spans="1:5">
      <c r="A24878" t="s">
        <v>47</v>
      </c>
      <c r="B24878">
        <v>2019</v>
      </c>
      <c r="C24878">
        <v>34</v>
      </c>
      <c r="D24878">
        <v>14</v>
      </c>
      <c r="E24878">
        <v>6318</v>
      </c>
    </row>
    <row r="24879" spans="1:5">
      <c r="A24879" t="s">
        <v>48</v>
      </c>
      <c r="B24879">
        <v>2019</v>
      </c>
      <c r="C24879">
        <v>34</v>
      </c>
      <c r="D24879">
        <v>91</v>
      </c>
      <c r="E24879">
        <v>41125</v>
      </c>
    </row>
    <row r="24880" spans="1:5">
      <c r="A24880" t="s">
        <v>49</v>
      </c>
      <c r="B24880">
        <v>2019</v>
      </c>
      <c r="C24880">
        <v>34</v>
      </c>
      <c r="D24880">
        <v>113</v>
      </c>
      <c r="E24880">
        <v>44495</v>
      </c>
    </row>
    <row r="24881" spans="1:5">
      <c r="A24881" t="s">
        <v>50</v>
      </c>
      <c r="B24881">
        <v>2019</v>
      </c>
      <c r="C24881">
        <v>34</v>
      </c>
      <c r="D24881">
        <v>22</v>
      </c>
      <c r="E24881">
        <v>3401</v>
      </c>
    </row>
    <row r="24882" spans="1:5">
      <c r="A24882" t="s">
        <v>51</v>
      </c>
      <c r="B24882">
        <v>2019</v>
      </c>
      <c r="C24882">
        <v>34</v>
      </c>
      <c r="D24882">
        <v>21</v>
      </c>
      <c r="E24882">
        <v>12223</v>
      </c>
    </row>
    <row r="24883" spans="1:5">
      <c r="A24883" t="s">
        <v>52</v>
      </c>
      <c r="B24883">
        <v>2019</v>
      </c>
      <c r="C24883">
        <v>34</v>
      </c>
      <c r="D24883">
        <v>29</v>
      </c>
      <c r="E24883">
        <v>11095</v>
      </c>
    </row>
    <row r="24884" spans="1:5">
      <c r="A24884" t="s">
        <v>53</v>
      </c>
      <c r="B24884">
        <v>2019</v>
      </c>
      <c r="C24884">
        <v>34</v>
      </c>
      <c r="D24884">
        <v>50</v>
      </c>
      <c r="E24884">
        <v>7299</v>
      </c>
    </row>
    <row r="24885" spans="1:5">
      <c r="A24885" t="s">
        <v>54</v>
      </c>
      <c r="B24885">
        <v>2019</v>
      </c>
      <c r="C24885">
        <v>34</v>
      </c>
      <c r="D24885">
        <v>88</v>
      </c>
      <c r="E24885">
        <v>22769</v>
      </c>
    </row>
    <row r="24886" spans="1:5">
      <c r="A24886" t="s">
        <v>55</v>
      </c>
      <c r="B24886">
        <v>2019</v>
      </c>
      <c r="C24886">
        <v>34</v>
      </c>
      <c r="D24886">
        <v>53</v>
      </c>
      <c r="E24886">
        <v>19017</v>
      </c>
    </row>
    <row r="24887" spans="1:5">
      <c r="A24887" t="s">
        <v>56</v>
      </c>
      <c r="B24887">
        <v>2019</v>
      </c>
      <c r="C24887">
        <v>34</v>
      </c>
      <c r="D24887">
        <v>2</v>
      </c>
      <c r="E24887">
        <v>130</v>
      </c>
    </row>
    <row r="24888" spans="1:5">
      <c r="A24888" t="s">
        <v>57</v>
      </c>
      <c r="B24888">
        <v>2019</v>
      </c>
      <c r="C24888">
        <v>34</v>
      </c>
      <c r="D24888">
        <v>139</v>
      </c>
      <c r="E24888">
        <v>87808</v>
      </c>
    </row>
    <row r="24889" spans="1:5">
      <c r="A24889" t="s">
        <v>58</v>
      </c>
      <c r="B24889">
        <v>2019</v>
      </c>
      <c r="C24889">
        <v>34</v>
      </c>
      <c r="D24889">
        <v>8</v>
      </c>
      <c r="E24889">
        <v>3358</v>
      </c>
    </row>
    <row r="24890" spans="1:5">
      <c r="A24890" t="s">
        <v>59</v>
      </c>
      <c r="B24890">
        <v>2019</v>
      </c>
      <c r="C24890">
        <v>34</v>
      </c>
      <c r="D24890">
        <v>12</v>
      </c>
      <c r="E24890">
        <v>3141</v>
      </c>
    </row>
    <row r="24891" spans="1:5">
      <c r="A24891" t="s">
        <v>60</v>
      </c>
      <c r="B24891">
        <v>2019</v>
      </c>
      <c r="C24891">
        <v>34</v>
      </c>
      <c r="D24891">
        <v>28</v>
      </c>
      <c r="E24891">
        <v>15304</v>
      </c>
    </row>
    <row r="24892" spans="1:5">
      <c r="A24892" t="s">
        <v>61</v>
      </c>
      <c r="B24892">
        <v>2019</v>
      </c>
      <c r="C24892">
        <v>34</v>
      </c>
      <c r="D24892">
        <v>7</v>
      </c>
      <c r="E24892">
        <v>1697</v>
      </c>
    </row>
    <row r="24893" spans="1:5">
      <c r="A24893" t="s">
        <v>65</v>
      </c>
      <c r="B24893">
        <v>2019</v>
      </c>
      <c r="C24893">
        <v>34</v>
      </c>
      <c r="D24893">
        <v>0</v>
      </c>
      <c r="E24893">
        <v>0</v>
      </c>
    </row>
    <row r="24894" spans="1:5">
      <c r="A24894" t="s">
        <v>64</v>
      </c>
      <c r="B24894">
        <v>2019</v>
      </c>
      <c r="C24894">
        <v>34</v>
      </c>
      <c r="D24894">
        <v>6</v>
      </c>
      <c r="E24894">
        <v>1875</v>
      </c>
    </row>
    <row r="24895" spans="1:5">
      <c r="A24895" t="s">
        <v>63</v>
      </c>
      <c r="B24895">
        <v>2019</v>
      </c>
      <c r="C24895">
        <v>34</v>
      </c>
      <c r="D24895">
        <v>2</v>
      </c>
      <c r="E24895">
        <v>559</v>
      </c>
    </row>
    <row r="24896" spans="1:5">
      <c r="A24896" t="s">
        <v>62</v>
      </c>
      <c r="B24896">
        <v>2019</v>
      </c>
      <c r="C24896">
        <v>34</v>
      </c>
      <c r="D24896">
        <v>26</v>
      </c>
      <c r="E24896">
        <v>80062</v>
      </c>
    </row>
    <row r="24897" spans="1:5">
      <c r="A24897" t="s">
        <v>6</v>
      </c>
      <c r="B24897">
        <v>2019</v>
      </c>
      <c r="C24897">
        <v>35</v>
      </c>
      <c r="D24897">
        <v>71</v>
      </c>
      <c r="E24897">
        <v>36882</v>
      </c>
    </row>
    <row r="24898" spans="1:5">
      <c r="A24898" t="s">
        <v>12</v>
      </c>
      <c r="B24898">
        <v>2019</v>
      </c>
      <c r="C24898">
        <v>35</v>
      </c>
      <c r="D24898">
        <v>3</v>
      </c>
      <c r="E24898">
        <v>355</v>
      </c>
    </row>
    <row r="24899" spans="1:5">
      <c r="A24899" t="s">
        <v>13</v>
      </c>
      <c r="B24899">
        <v>2019</v>
      </c>
      <c r="C24899">
        <v>35</v>
      </c>
      <c r="D24899">
        <v>9</v>
      </c>
      <c r="E24899">
        <v>3570</v>
      </c>
    </row>
    <row r="24900" spans="1:5">
      <c r="A24900" t="s">
        <v>14</v>
      </c>
      <c r="B24900">
        <v>2019</v>
      </c>
      <c r="C24900">
        <v>35</v>
      </c>
      <c r="D24900">
        <v>5</v>
      </c>
      <c r="E24900">
        <v>1899</v>
      </c>
    </row>
    <row r="24901" spans="1:5">
      <c r="A24901" t="s">
        <v>15</v>
      </c>
      <c r="B24901">
        <v>2019</v>
      </c>
      <c r="C24901">
        <v>35</v>
      </c>
      <c r="D24901">
        <v>44</v>
      </c>
      <c r="E24901">
        <v>29801</v>
      </c>
    </row>
    <row r="24902" spans="1:5">
      <c r="A24902" t="s">
        <v>16</v>
      </c>
      <c r="B24902">
        <v>2019</v>
      </c>
      <c r="C24902">
        <v>35</v>
      </c>
      <c r="D24902">
        <v>72</v>
      </c>
      <c r="E24902">
        <v>40085</v>
      </c>
    </row>
    <row r="24903" spans="1:5">
      <c r="A24903" t="s">
        <v>17</v>
      </c>
      <c r="B24903">
        <v>2019</v>
      </c>
      <c r="C24903">
        <v>35</v>
      </c>
      <c r="D24903">
        <v>1</v>
      </c>
      <c r="E24903">
        <v>188</v>
      </c>
    </row>
    <row r="24904" spans="1:5">
      <c r="A24904" t="s">
        <v>18</v>
      </c>
      <c r="B24904">
        <v>2019</v>
      </c>
      <c r="C24904">
        <v>35</v>
      </c>
      <c r="D24904">
        <v>5</v>
      </c>
      <c r="E24904">
        <v>1166</v>
      </c>
    </row>
    <row r="24905" spans="1:5">
      <c r="A24905" t="s">
        <v>19</v>
      </c>
      <c r="B24905">
        <v>2019</v>
      </c>
      <c r="C24905">
        <v>35</v>
      </c>
      <c r="D24905">
        <v>2</v>
      </c>
      <c r="E24905">
        <v>3075</v>
      </c>
    </row>
    <row r="24906" spans="1:5">
      <c r="A24906" t="s">
        <v>20</v>
      </c>
      <c r="B24906">
        <v>2019</v>
      </c>
      <c r="C24906">
        <v>35</v>
      </c>
      <c r="D24906">
        <v>0</v>
      </c>
      <c r="E24906">
        <v>0</v>
      </c>
    </row>
    <row r="24907" spans="1:5">
      <c r="A24907" t="s">
        <v>21</v>
      </c>
      <c r="B24907">
        <v>2019</v>
      </c>
      <c r="C24907">
        <v>35</v>
      </c>
      <c r="D24907">
        <v>90</v>
      </c>
      <c r="E24907">
        <v>76304</v>
      </c>
    </row>
    <row r="24908" spans="1:5">
      <c r="A24908" t="s">
        <v>22</v>
      </c>
      <c r="B24908">
        <v>2019</v>
      </c>
      <c r="C24908">
        <v>35</v>
      </c>
      <c r="D24908">
        <v>9</v>
      </c>
      <c r="E24908">
        <v>881</v>
      </c>
    </row>
    <row r="24909" spans="1:5">
      <c r="A24909" t="s">
        <v>23</v>
      </c>
      <c r="B24909">
        <v>2019</v>
      </c>
      <c r="C24909">
        <v>35</v>
      </c>
      <c r="D24909">
        <v>0</v>
      </c>
      <c r="E24909">
        <v>0</v>
      </c>
    </row>
    <row r="24910" spans="1:5">
      <c r="A24910" t="s">
        <v>24</v>
      </c>
      <c r="B24910">
        <v>2019</v>
      </c>
      <c r="C24910">
        <v>35</v>
      </c>
      <c r="D24910">
        <v>43</v>
      </c>
      <c r="E24910">
        <v>27071</v>
      </c>
    </row>
    <row r="24911" spans="1:5">
      <c r="A24911" t="s">
        <v>25</v>
      </c>
      <c r="B24911">
        <v>2019</v>
      </c>
      <c r="C24911">
        <v>35</v>
      </c>
      <c r="D24911">
        <v>13</v>
      </c>
      <c r="E24911">
        <v>2721</v>
      </c>
    </row>
    <row r="24912" spans="1:5">
      <c r="A24912" t="s">
        <v>26</v>
      </c>
      <c r="B24912">
        <v>2019</v>
      </c>
      <c r="C24912">
        <v>35</v>
      </c>
      <c r="D24912">
        <v>13</v>
      </c>
      <c r="E24912">
        <v>5305</v>
      </c>
    </row>
    <row r="24913" spans="1:5">
      <c r="A24913" t="s">
        <v>27</v>
      </c>
      <c r="B24913">
        <v>2019</v>
      </c>
      <c r="C24913">
        <v>35</v>
      </c>
      <c r="D24913">
        <v>15</v>
      </c>
      <c r="E24913">
        <v>10709</v>
      </c>
    </row>
    <row r="24914" spans="1:5">
      <c r="A24914" t="s">
        <v>28</v>
      </c>
      <c r="B24914">
        <v>2019</v>
      </c>
      <c r="C24914">
        <v>35</v>
      </c>
      <c r="D24914">
        <v>8</v>
      </c>
      <c r="E24914">
        <v>590</v>
      </c>
    </row>
    <row r="24915" spans="1:5">
      <c r="A24915" t="s">
        <v>29</v>
      </c>
      <c r="B24915">
        <v>2019</v>
      </c>
      <c r="C24915">
        <v>35</v>
      </c>
      <c r="D24915">
        <v>75</v>
      </c>
      <c r="E24915">
        <v>44544</v>
      </c>
    </row>
    <row r="24916" spans="1:5">
      <c r="A24916" t="s">
        <v>30</v>
      </c>
      <c r="B24916">
        <v>2019</v>
      </c>
      <c r="C24916">
        <v>35</v>
      </c>
      <c r="D24916">
        <v>44</v>
      </c>
      <c r="E24916">
        <v>14184</v>
      </c>
    </row>
    <row r="24917" spans="1:5">
      <c r="A24917" t="s">
        <v>31</v>
      </c>
      <c r="B24917">
        <v>2019</v>
      </c>
      <c r="C24917">
        <v>35</v>
      </c>
      <c r="D24917">
        <v>5</v>
      </c>
      <c r="E24917">
        <v>1610</v>
      </c>
    </row>
    <row r="24918" spans="1:5">
      <c r="A24918" t="s">
        <v>32</v>
      </c>
      <c r="B24918">
        <v>2019</v>
      </c>
      <c r="C24918">
        <v>35</v>
      </c>
      <c r="D24918">
        <v>38</v>
      </c>
      <c r="E24918">
        <v>39714</v>
      </c>
    </row>
    <row r="24919" spans="1:5">
      <c r="A24919" t="s">
        <v>33</v>
      </c>
      <c r="B24919">
        <v>2019</v>
      </c>
      <c r="C24919">
        <v>35</v>
      </c>
      <c r="D24919">
        <v>20</v>
      </c>
      <c r="E24919">
        <v>6250</v>
      </c>
    </row>
    <row r="24920" spans="1:5">
      <c r="A24920" t="s">
        <v>34</v>
      </c>
      <c r="B24920">
        <v>2019</v>
      </c>
      <c r="C24920">
        <v>35</v>
      </c>
      <c r="D24920">
        <v>11</v>
      </c>
      <c r="E24920">
        <v>4391</v>
      </c>
    </row>
    <row r="24921" spans="1:5">
      <c r="A24921" t="s">
        <v>35</v>
      </c>
      <c r="B24921">
        <v>2019</v>
      </c>
      <c r="C24921">
        <v>35</v>
      </c>
      <c r="D24921">
        <v>34</v>
      </c>
      <c r="E24921">
        <v>13825</v>
      </c>
    </row>
    <row r="24922" spans="1:5">
      <c r="A24922" t="s">
        <v>36</v>
      </c>
      <c r="B24922">
        <v>2019</v>
      </c>
      <c r="C24922">
        <v>35</v>
      </c>
      <c r="D24922">
        <v>8</v>
      </c>
      <c r="E24922">
        <v>1481</v>
      </c>
    </row>
    <row r="24923" spans="1:5">
      <c r="A24923" t="s">
        <v>37</v>
      </c>
      <c r="B24923">
        <v>2019</v>
      </c>
      <c r="C24923">
        <v>35</v>
      </c>
      <c r="D24923">
        <v>23</v>
      </c>
      <c r="E24923">
        <v>5344</v>
      </c>
    </row>
    <row r="24924" spans="1:5">
      <c r="A24924" t="s">
        <v>38</v>
      </c>
      <c r="B24924">
        <v>2019</v>
      </c>
      <c r="C24924">
        <v>35</v>
      </c>
      <c r="D24924">
        <v>38</v>
      </c>
      <c r="E24924">
        <v>7355</v>
      </c>
    </row>
    <row r="24925" spans="1:5">
      <c r="A24925" t="s">
        <v>39</v>
      </c>
      <c r="B24925">
        <v>2019</v>
      </c>
      <c r="C24925">
        <v>35</v>
      </c>
      <c r="D24925">
        <v>19</v>
      </c>
      <c r="E24925">
        <v>7923</v>
      </c>
    </row>
    <row r="24926" spans="1:5">
      <c r="A24926" t="s">
        <v>40</v>
      </c>
      <c r="B24926">
        <v>2019</v>
      </c>
      <c r="C24926">
        <v>35</v>
      </c>
      <c r="D24926">
        <v>10</v>
      </c>
      <c r="E24926">
        <v>1128</v>
      </c>
    </row>
    <row r="24927" spans="1:5">
      <c r="A24927" t="s">
        <v>41</v>
      </c>
      <c r="B24927">
        <v>2019</v>
      </c>
      <c r="C24927">
        <v>35</v>
      </c>
      <c r="D24927">
        <v>39</v>
      </c>
      <c r="E24927">
        <v>30704</v>
      </c>
    </row>
    <row r="24928" spans="1:5">
      <c r="A24928" t="s">
        <v>42</v>
      </c>
      <c r="B24928">
        <v>2019</v>
      </c>
      <c r="C24928">
        <v>35</v>
      </c>
      <c r="D24928">
        <v>31</v>
      </c>
      <c r="E24928">
        <v>14980</v>
      </c>
    </row>
    <row r="24929" spans="1:5">
      <c r="A24929" t="s">
        <v>43</v>
      </c>
      <c r="B24929">
        <v>2019</v>
      </c>
      <c r="C24929">
        <v>35</v>
      </c>
      <c r="D24929">
        <v>117</v>
      </c>
      <c r="E24929">
        <v>53786</v>
      </c>
    </row>
    <row r="24930" spans="1:5">
      <c r="A24930" t="s">
        <v>44</v>
      </c>
      <c r="B24930">
        <v>2019</v>
      </c>
      <c r="C24930">
        <v>35</v>
      </c>
      <c r="D24930">
        <v>126</v>
      </c>
      <c r="E24930">
        <v>92161</v>
      </c>
    </row>
    <row r="24931" spans="1:5">
      <c r="A24931" t="s">
        <v>45</v>
      </c>
      <c r="B24931">
        <v>2019</v>
      </c>
      <c r="C24931">
        <v>35</v>
      </c>
      <c r="D24931">
        <v>10</v>
      </c>
      <c r="E24931">
        <v>3373</v>
      </c>
    </row>
    <row r="24932" spans="1:5">
      <c r="A24932" t="s">
        <v>46</v>
      </c>
      <c r="B24932">
        <v>2019</v>
      </c>
      <c r="C24932">
        <v>35</v>
      </c>
      <c r="D24932">
        <v>23</v>
      </c>
      <c r="E24932">
        <v>7477</v>
      </c>
    </row>
    <row r="24933" spans="1:5">
      <c r="A24933" t="s">
        <v>47</v>
      </c>
      <c r="B24933">
        <v>2019</v>
      </c>
      <c r="C24933">
        <v>35</v>
      </c>
      <c r="D24933">
        <v>14</v>
      </c>
      <c r="E24933">
        <v>6045</v>
      </c>
    </row>
    <row r="24934" spans="1:5">
      <c r="A24934" t="s">
        <v>48</v>
      </c>
      <c r="B24934">
        <v>2019</v>
      </c>
      <c r="C24934">
        <v>35</v>
      </c>
      <c r="D24934">
        <v>90</v>
      </c>
      <c r="E24934">
        <v>40696</v>
      </c>
    </row>
    <row r="24935" spans="1:5">
      <c r="A24935" t="s">
        <v>49</v>
      </c>
      <c r="B24935">
        <v>2019</v>
      </c>
      <c r="C24935">
        <v>35</v>
      </c>
      <c r="D24935">
        <v>8</v>
      </c>
      <c r="E24935">
        <v>2559</v>
      </c>
    </row>
    <row r="24936" spans="1:5">
      <c r="A24936" t="s">
        <v>50</v>
      </c>
      <c r="B24936">
        <v>2019</v>
      </c>
      <c r="C24936">
        <v>35</v>
      </c>
      <c r="D24936">
        <v>21</v>
      </c>
      <c r="E24936">
        <v>3652</v>
      </c>
    </row>
    <row r="24937" spans="1:5">
      <c r="A24937" t="s">
        <v>51</v>
      </c>
      <c r="B24937">
        <v>2019</v>
      </c>
      <c r="C24937">
        <v>35</v>
      </c>
      <c r="D24937">
        <v>19</v>
      </c>
      <c r="E24937">
        <v>8387</v>
      </c>
    </row>
    <row r="24938" spans="1:5">
      <c r="A24938" t="s">
        <v>52</v>
      </c>
      <c r="B24938">
        <v>2019</v>
      </c>
      <c r="C24938">
        <v>35</v>
      </c>
      <c r="D24938">
        <v>31</v>
      </c>
      <c r="E24938">
        <v>17148</v>
      </c>
    </row>
    <row r="24939" spans="1:5">
      <c r="A24939" t="s">
        <v>53</v>
      </c>
      <c r="B24939">
        <v>2019</v>
      </c>
      <c r="C24939">
        <v>35</v>
      </c>
      <c r="D24939">
        <v>32</v>
      </c>
      <c r="E24939">
        <v>4840</v>
      </c>
    </row>
    <row r="24940" spans="1:5">
      <c r="A24940" t="s">
        <v>54</v>
      </c>
      <c r="B24940">
        <v>2019</v>
      </c>
      <c r="C24940">
        <v>35</v>
      </c>
      <c r="D24940">
        <v>90</v>
      </c>
      <c r="E24940">
        <v>23688</v>
      </c>
    </row>
    <row r="24941" spans="1:5">
      <c r="A24941" t="s">
        <v>55</v>
      </c>
      <c r="B24941">
        <v>2019</v>
      </c>
      <c r="C24941">
        <v>35</v>
      </c>
      <c r="D24941">
        <v>0</v>
      </c>
      <c r="E24941">
        <v>0</v>
      </c>
    </row>
    <row r="24942" spans="1:5">
      <c r="A24942" t="s">
        <v>56</v>
      </c>
      <c r="B24942">
        <v>2019</v>
      </c>
      <c r="C24942">
        <v>35</v>
      </c>
      <c r="D24942">
        <v>3</v>
      </c>
      <c r="E24942">
        <v>441</v>
      </c>
    </row>
    <row r="24943" spans="1:5">
      <c r="A24943" t="s">
        <v>57</v>
      </c>
      <c r="B24943">
        <v>2019</v>
      </c>
      <c r="C24943">
        <v>35</v>
      </c>
      <c r="D24943">
        <v>147</v>
      </c>
      <c r="E24943">
        <v>92507</v>
      </c>
    </row>
    <row r="24944" spans="1:5">
      <c r="A24944" t="s">
        <v>58</v>
      </c>
      <c r="B24944">
        <v>2019</v>
      </c>
      <c r="C24944">
        <v>35</v>
      </c>
      <c r="D24944">
        <v>8</v>
      </c>
      <c r="E24944">
        <v>3237</v>
      </c>
    </row>
    <row r="24945" spans="1:5">
      <c r="A24945" t="s">
        <v>59</v>
      </c>
      <c r="B24945">
        <v>2019</v>
      </c>
      <c r="C24945">
        <v>35</v>
      </c>
      <c r="D24945">
        <v>11</v>
      </c>
      <c r="E24945">
        <v>3836</v>
      </c>
    </row>
    <row r="24946" spans="1:5">
      <c r="A24946" t="s">
        <v>60</v>
      </c>
      <c r="B24946">
        <v>2019</v>
      </c>
      <c r="C24946">
        <v>35</v>
      </c>
      <c r="D24946">
        <v>29</v>
      </c>
      <c r="E24946">
        <v>16172</v>
      </c>
    </row>
    <row r="24947" spans="1:5">
      <c r="A24947" t="s">
        <v>61</v>
      </c>
      <c r="B24947">
        <v>2019</v>
      </c>
      <c r="C24947">
        <v>35</v>
      </c>
      <c r="D24947">
        <v>6</v>
      </c>
      <c r="E24947">
        <v>811</v>
      </c>
    </row>
    <row r="24948" spans="1:5">
      <c r="A24948" t="s">
        <v>65</v>
      </c>
      <c r="B24948">
        <v>2019</v>
      </c>
      <c r="C24948">
        <v>35</v>
      </c>
      <c r="D24948">
        <v>0</v>
      </c>
      <c r="E24948">
        <v>0</v>
      </c>
    </row>
    <row r="24949" spans="1:5">
      <c r="A24949" t="s">
        <v>64</v>
      </c>
      <c r="B24949">
        <v>2019</v>
      </c>
      <c r="C24949">
        <v>35</v>
      </c>
      <c r="D24949">
        <v>6</v>
      </c>
      <c r="E24949">
        <v>2394</v>
      </c>
    </row>
    <row r="24950" spans="1:5">
      <c r="A24950" t="s">
        <v>63</v>
      </c>
      <c r="B24950">
        <v>2019</v>
      </c>
      <c r="C24950">
        <v>35</v>
      </c>
      <c r="D24950">
        <v>2</v>
      </c>
      <c r="E24950">
        <v>524</v>
      </c>
    </row>
    <row r="24951" spans="1:5">
      <c r="A24951" t="s">
        <v>62</v>
      </c>
      <c r="B24951">
        <v>2019</v>
      </c>
      <c r="C24951">
        <v>35</v>
      </c>
      <c r="D24951">
        <v>54</v>
      </c>
      <c r="E24951">
        <v>80380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579DB-2102-4EB2-91F3-4AE682700D6E}">
  <dimension ref="A1:D430"/>
  <sheetViews>
    <sheetView workbookViewId="0">
      <selection activeCell="L12" sqref="L12"/>
    </sheetView>
  </sheetViews>
  <sheetFormatPr defaultRowHeight="14.4"/>
  <cols>
    <col min="1" max="1" width="19.6640625" bestFit="1" customWidth="1"/>
    <col min="2" max="2" width="7.5546875" bestFit="1" customWidth="1"/>
    <col min="3" max="3" width="21.88671875" bestFit="1" customWidth="1"/>
    <col min="4" max="4" width="25.6640625" bestFit="1" customWidth="1"/>
  </cols>
  <sheetData>
    <row r="1" spans="1:4">
      <c r="A1" s="6" t="s">
        <v>5</v>
      </c>
      <c r="B1" s="6" t="s">
        <v>7</v>
      </c>
      <c r="C1" t="s">
        <v>70</v>
      </c>
      <c r="D1" t="s">
        <v>69</v>
      </c>
    </row>
    <row r="2" spans="1:4">
      <c r="A2" t="s">
        <v>6</v>
      </c>
      <c r="B2">
        <v>2010</v>
      </c>
      <c r="C2" s="7">
        <v>146695</v>
      </c>
      <c r="D2" s="7">
        <v>452</v>
      </c>
    </row>
    <row r="3" spans="1:4">
      <c r="B3">
        <v>2011</v>
      </c>
      <c r="C3" s="7">
        <v>424110</v>
      </c>
      <c r="D3" s="7">
        <v>1294</v>
      </c>
    </row>
    <row r="4" spans="1:4">
      <c r="B4">
        <v>2012</v>
      </c>
      <c r="C4" s="7">
        <v>479550</v>
      </c>
      <c r="D4" s="7">
        <v>1256</v>
      </c>
    </row>
    <row r="5" spans="1:4">
      <c r="B5">
        <v>2013</v>
      </c>
      <c r="C5" s="7">
        <v>559552</v>
      </c>
      <c r="D5" s="7">
        <v>1205</v>
      </c>
    </row>
    <row r="6" spans="1:4">
      <c r="B6">
        <v>2014</v>
      </c>
      <c r="C6" s="7">
        <v>476126</v>
      </c>
      <c r="D6" s="7">
        <v>1176</v>
      </c>
    </row>
    <row r="7" spans="1:4">
      <c r="B7">
        <v>2015</v>
      </c>
      <c r="C7" s="7">
        <v>394970</v>
      </c>
      <c r="D7" s="7">
        <v>981</v>
      </c>
    </row>
    <row r="8" spans="1:4">
      <c r="B8">
        <v>2016</v>
      </c>
      <c r="C8" s="7">
        <v>390229</v>
      </c>
      <c r="D8" s="7">
        <v>1162</v>
      </c>
    </row>
    <row r="9" spans="1:4">
      <c r="B9">
        <v>2017</v>
      </c>
      <c r="C9" s="7">
        <v>748867</v>
      </c>
      <c r="D9" s="7">
        <v>1858</v>
      </c>
    </row>
    <row r="10" spans="1:4">
      <c r="A10" t="s">
        <v>12</v>
      </c>
      <c r="B10">
        <v>2010</v>
      </c>
      <c r="C10" s="7">
        <v>23536</v>
      </c>
      <c r="D10" s="7">
        <v>99</v>
      </c>
    </row>
    <row r="11" spans="1:4">
      <c r="B11">
        <v>2011</v>
      </c>
      <c r="C11" s="7">
        <v>107111</v>
      </c>
      <c r="D11" s="7">
        <v>355</v>
      </c>
    </row>
    <row r="12" spans="1:4">
      <c r="B12">
        <v>2012</v>
      </c>
      <c r="C12" s="7">
        <v>105448</v>
      </c>
      <c r="D12" s="7">
        <v>344</v>
      </c>
    </row>
    <row r="13" spans="1:4">
      <c r="B13">
        <v>2013</v>
      </c>
      <c r="C13" s="7">
        <v>92149</v>
      </c>
      <c r="D13" s="7">
        <v>364</v>
      </c>
    </row>
    <row r="14" spans="1:4">
      <c r="B14">
        <v>2014</v>
      </c>
      <c r="C14" s="7">
        <v>70427</v>
      </c>
      <c r="D14" s="7">
        <v>304</v>
      </c>
    </row>
    <row r="15" spans="1:4">
      <c r="B15">
        <v>2015</v>
      </c>
      <c r="C15" s="7">
        <v>53244</v>
      </c>
      <c r="D15" s="7">
        <v>290</v>
      </c>
    </row>
    <row r="16" spans="1:4">
      <c r="B16">
        <v>2016</v>
      </c>
      <c r="C16" s="7">
        <v>71839</v>
      </c>
      <c r="D16" s="7">
        <v>282</v>
      </c>
    </row>
    <row r="17" spans="1:4">
      <c r="B17">
        <v>2017</v>
      </c>
      <c r="C17" s="7">
        <v>120282</v>
      </c>
      <c r="D17" s="7">
        <v>416</v>
      </c>
    </row>
    <row r="18" spans="1:4">
      <c r="A18" t="s">
        <v>13</v>
      </c>
      <c r="B18">
        <v>2010</v>
      </c>
      <c r="C18" s="7">
        <v>317641</v>
      </c>
      <c r="D18" s="7">
        <v>706</v>
      </c>
    </row>
    <row r="19" spans="1:4">
      <c r="B19">
        <v>2011</v>
      </c>
      <c r="C19" s="7">
        <v>1181254</v>
      </c>
      <c r="D19" s="7">
        <v>2981</v>
      </c>
    </row>
    <row r="20" spans="1:4">
      <c r="B20">
        <v>2012</v>
      </c>
      <c r="C20" s="7">
        <v>820538</v>
      </c>
      <c r="D20" s="7">
        <v>1495</v>
      </c>
    </row>
    <row r="21" spans="1:4">
      <c r="B21">
        <v>2013</v>
      </c>
      <c r="C21" s="7">
        <v>970555</v>
      </c>
      <c r="D21" s="7">
        <v>1825</v>
      </c>
    </row>
    <row r="22" spans="1:4">
      <c r="B22">
        <v>2014</v>
      </c>
      <c r="C22" s="7">
        <v>1212913</v>
      </c>
      <c r="D22" s="7">
        <v>2784</v>
      </c>
    </row>
    <row r="23" spans="1:4">
      <c r="B23">
        <v>2015</v>
      </c>
      <c r="C23" s="7">
        <v>1103596</v>
      </c>
      <c r="D23" s="7">
        <v>2714</v>
      </c>
    </row>
    <row r="24" spans="1:4">
      <c r="B24">
        <v>2016</v>
      </c>
      <c r="C24" s="7">
        <v>1089562</v>
      </c>
      <c r="D24" s="7">
        <v>2421</v>
      </c>
    </row>
    <row r="25" spans="1:4">
      <c r="B25">
        <v>2017</v>
      </c>
      <c r="C25" s="7">
        <v>999739</v>
      </c>
      <c r="D25" s="7">
        <v>2351</v>
      </c>
    </row>
    <row r="26" spans="1:4">
      <c r="A26" t="s">
        <v>14</v>
      </c>
      <c r="B26">
        <v>2010</v>
      </c>
      <c r="C26" s="7">
        <v>46399</v>
      </c>
      <c r="D26" s="7">
        <v>214</v>
      </c>
    </row>
    <row r="27" spans="1:4">
      <c r="B27">
        <v>2011</v>
      </c>
      <c r="C27" s="7">
        <v>141769</v>
      </c>
      <c r="D27" s="7">
        <v>629</v>
      </c>
    </row>
    <row r="28" spans="1:4">
      <c r="B28">
        <v>2012</v>
      </c>
      <c r="C28" s="7">
        <v>164557</v>
      </c>
      <c r="D28" s="7">
        <v>726</v>
      </c>
    </row>
    <row r="29" spans="1:4">
      <c r="B29">
        <v>2013</v>
      </c>
      <c r="C29" s="7">
        <v>131217</v>
      </c>
      <c r="D29" s="7">
        <v>603</v>
      </c>
    </row>
    <row r="30" spans="1:4">
      <c r="B30">
        <v>2014</v>
      </c>
      <c r="C30" s="7">
        <v>158526</v>
      </c>
      <c r="D30" s="7">
        <v>570</v>
      </c>
    </row>
    <row r="31" spans="1:4">
      <c r="B31">
        <v>2015</v>
      </c>
      <c r="C31" s="7">
        <v>158798</v>
      </c>
      <c r="D31" s="7">
        <v>589</v>
      </c>
    </row>
    <row r="32" spans="1:4">
      <c r="B32">
        <v>2016</v>
      </c>
      <c r="C32" s="7">
        <v>146338</v>
      </c>
      <c r="D32" s="7">
        <v>454</v>
      </c>
    </row>
    <row r="33" spans="1:4">
      <c r="B33">
        <v>2017</v>
      </c>
      <c r="C33" s="7">
        <v>175079</v>
      </c>
      <c r="D33" s="7">
        <v>570</v>
      </c>
    </row>
    <row r="34" spans="1:4">
      <c r="A34" t="s">
        <v>15</v>
      </c>
      <c r="B34">
        <v>2010</v>
      </c>
      <c r="C34" s="7">
        <v>408582</v>
      </c>
      <c r="D34" s="7">
        <v>1662</v>
      </c>
    </row>
    <row r="35" spans="1:4">
      <c r="B35">
        <v>2011</v>
      </c>
      <c r="C35" s="7">
        <v>1568456</v>
      </c>
      <c r="D35" s="7">
        <v>5675</v>
      </c>
    </row>
    <row r="36" spans="1:4">
      <c r="B36">
        <v>2012</v>
      </c>
      <c r="C36" s="7">
        <v>1498652</v>
      </c>
      <c r="D36" s="7">
        <v>5490</v>
      </c>
    </row>
    <row r="37" spans="1:4">
      <c r="B37">
        <v>2013</v>
      </c>
      <c r="C37" s="7">
        <v>1642397</v>
      </c>
      <c r="D37" s="7">
        <v>5726</v>
      </c>
    </row>
    <row r="38" spans="1:4">
      <c r="B38">
        <v>2014</v>
      </c>
      <c r="C38" s="7">
        <v>1785847</v>
      </c>
      <c r="D38" s="7">
        <v>6017</v>
      </c>
    </row>
    <row r="39" spans="1:4">
      <c r="B39">
        <v>2015</v>
      </c>
      <c r="C39" s="7">
        <v>1931999</v>
      </c>
      <c r="D39" s="7">
        <v>6575</v>
      </c>
    </row>
    <row r="40" spans="1:4">
      <c r="B40">
        <v>2016</v>
      </c>
      <c r="C40" s="7">
        <v>2127255</v>
      </c>
      <c r="D40" s="7">
        <v>6131</v>
      </c>
    </row>
    <row r="41" spans="1:4">
      <c r="B41">
        <v>2017</v>
      </c>
      <c r="C41" s="7">
        <v>2281986</v>
      </c>
      <c r="D41" s="7">
        <v>5156</v>
      </c>
    </row>
    <row r="42" spans="1:4">
      <c r="A42" t="s">
        <v>16</v>
      </c>
      <c r="B42">
        <v>2010</v>
      </c>
      <c r="C42" s="7">
        <v>237856</v>
      </c>
      <c r="D42" s="7">
        <v>151</v>
      </c>
    </row>
    <row r="43" spans="1:4">
      <c r="B43">
        <v>2011</v>
      </c>
      <c r="C43" s="7">
        <v>1014549</v>
      </c>
      <c r="D43" s="7">
        <v>588</v>
      </c>
    </row>
    <row r="44" spans="1:4">
      <c r="B44">
        <v>2012</v>
      </c>
      <c r="C44" s="7">
        <v>1085384</v>
      </c>
      <c r="D44" s="7">
        <v>549</v>
      </c>
    </row>
    <row r="45" spans="1:4">
      <c r="B45">
        <v>2013</v>
      </c>
      <c r="C45" s="7">
        <v>1075821</v>
      </c>
      <c r="D45" s="7">
        <v>530</v>
      </c>
    </row>
    <row r="46" spans="1:4">
      <c r="B46">
        <v>2014</v>
      </c>
      <c r="C46" s="7">
        <v>526713</v>
      </c>
      <c r="D46" s="7">
        <v>384</v>
      </c>
    </row>
    <row r="47" spans="1:4">
      <c r="B47">
        <v>2015</v>
      </c>
      <c r="C47" s="7">
        <v>172916</v>
      </c>
      <c r="D47" s="7">
        <v>284</v>
      </c>
    </row>
    <row r="48" spans="1:4">
      <c r="B48">
        <v>2016</v>
      </c>
      <c r="C48" s="7">
        <v>179328</v>
      </c>
      <c r="D48" s="7">
        <v>321</v>
      </c>
    </row>
    <row r="49" spans="1:4">
      <c r="B49">
        <v>2017</v>
      </c>
      <c r="C49" s="7">
        <v>529628</v>
      </c>
      <c r="D49" s="7">
        <v>856</v>
      </c>
    </row>
    <row r="50" spans="1:4">
      <c r="A50" t="s">
        <v>17</v>
      </c>
      <c r="B50">
        <v>2010</v>
      </c>
      <c r="C50" s="7">
        <v>45209</v>
      </c>
      <c r="D50" s="7">
        <v>225</v>
      </c>
    </row>
    <row r="51" spans="1:4">
      <c r="B51">
        <v>2011</v>
      </c>
      <c r="C51" s="7">
        <v>167272</v>
      </c>
      <c r="D51" s="7">
        <v>680</v>
      </c>
    </row>
    <row r="52" spans="1:4">
      <c r="B52">
        <v>2012</v>
      </c>
      <c r="C52" s="7">
        <v>149864</v>
      </c>
      <c r="D52" s="7">
        <v>677</v>
      </c>
    </row>
    <row r="53" spans="1:4">
      <c r="B53">
        <v>2013</v>
      </c>
      <c r="C53" s="7">
        <v>134775</v>
      </c>
      <c r="D53" s="7">
        <v>778</v>
      </c>
    </row>
    <row r="54" spans="1:4">
      <c r="B54">
        <v>2014</v>
      </c>
      <c r="C54" s="7">
        <v>129767</v>
      </c>
      <c r="D54" s="7">
        <v>655</v>
      </c>
    </row>
    <row r="55" spans="1:4">
      <c r="B55">
        <v>2015</v>
      </c>
      <c r="C55" s="7">
        <v>197768</v>
      </c>
      <c r="D55" s="7">
        <v>806</v>
      </c>
    </row>
    <row r="56" spans="1:4">
      <c r="B56">
        <v>2016</v>
      </c>
      <c r="C56" s="7">
        <v>159606</v>
      </c>
      <c r="D56" s="7">
        <v>776</v>
      </c>
    </row>
    <row r="57" spans="1:4">
      <c r="B57">
        <v>2017</v>
      </c>
      <c r="C57" s="7">
        <v>136009</v>
      </c>
      <c r="D57" s="7">
        <v>628</v>
      </c>
    </row>
    <row r="58" spans="1:4">
      <c r="A58" t="s">
        <v>18</v>
      </c>
      <c r="B58">
        <v>2010</v>
      </c>
      <c r="C58" s="7">
        <v>45953</v>
      </c>
      <c r="D58" s="7">
        <v>164</v>
      </c>
    </row>
    <row r="59" spans="1:4">
      <c r="B59">
        <v>2011</v>
      </c>
      <c r="C59" s="7">
        <v>122035</v>
      </c>
      <c r="D59" s="7">
        <v>391</v>
      </c>
    </row>
    <row r="60" spans="1:4">
      <c r="B60">
        <v>2012</v>
      </c>
      <c r="C60" s="7">
        <v>111630</v>
      </c>
      <c r="D60" s="7">
        <v>361</v>
      </c>
    </row>
    <row r="61" spans="1:4">
      <c r="B61">
        <v>2013</v>
      </c>
      <c r="C61" s="7">
        <v>87639</v>
      </c>
      <c r="D61" s="7">
        <v>341</v>
      </c>
    </row>
    <row r="62" spans="1:4">
      <c r="B62">
        <v>2014</v>
      </c>
      <c r="C62" s="7">
        <v>95878</v>
      </c>
      <c r="D62" s="7">
        <v>440</v>
      </c>
    </row>
    <row r="63" spans="1:4">
      <c r="B63">
        <v>2015</v>
      </c>
      <c r="C63" s="7">
        <v>131652</v>
      </c>
      <c r="D63" s="7">
        <v>559</v>
      </c>
    </row>
    <row r="64" spans="1:4">
      <c r="B64">
        <v>2016</v>
      </c>
      <c r="C64" s="7">
        <v>146531</v>
      </c>
      <c r="D64" s="7">
        <v>646</v>
      </c>
    </row>
    <row r="65" spans="1:4">
      <c r="B65">
        <v>2017</v>
      </c>
      <c r="C65" s="7">
        <v>134651</v>
      </c>
      <c r="D65" s="7">
        <v>636</v>
      </c>
    </row>
    <row r="66" spans="1:4">
      <c r="A66" t="s">
        <v>19</v>
      </c>
      <c r="B66">
        <v>2010</v>
      </c>
      <c r="C66" s="7">
        <v>35512</v>
      </c>
      <c r="D66" s="7">
        <v>52</v>
      </c>
    </row>
    <row r="67" spans="1:4">
      <c r="B67">
        <v>2011</v>
      </c>
      <c r="C67" s="7">
        <v>102474</v>
      </c>
      <c r="D67" s="7">
        <v>118</v>
      </c>
    </row>
    <row r="68" spans="1:4">
      <c r="B68">
        <v>2012</v>
      </c>
      <c r="C68" s="7">
        <v>103180</v>
      </c>
      <c r="D68" s="7">
        <v>81</v>
      </c>
    </row>
    <row r="69" spans="1:4">
      <c r="B69">
        <v>2013</v>
      </c>
      <c r="C69" s="7">
        <v>84012</v>
      </c>
      <c r="D69" s="7">
        <v>107</v>
      </c>
    </row>
    <row r="70" spans="1:4">
      <c r="B70">
        <v>2014</v>
      </c>
      <c r="C70" s="7">
        <v>73135</v>
      </c>
      <c r="D70" s="7">
        <v>92</v>
      </c>
    </row>
    <row r="71" spans="1:4">
      <c r="B71">
        <v>2015</v>
      </c>
      <c r="C71" s="7">
        <v>63840</v>
      </c>
      <c r="D71" s="7">
        <v>71</v>
      </c>
    </row>
    <row r="72" spans="1:4">
      <c r="B72">
        <v>2016</v>
      </c>
      <c r="C72" s="7">
        <v>112261</v>
      </c>
      <c r="D72" s="7">
        <v>103</v>
      </c>
    </row>
    <row r="73" spans="1:4">
      <c r="B73">
        <v>2017</v>
      </c>
      <c r="C73" s="7">
        <v>268269</v>
      </c>
      <c r="D73" s="7">
        <v>139</v>
      </c>
    </row>
    <row r="74" spans="1:4">
      <c r="A74" t="s">
        <v>20</v>
      </c>
      <c r="B74">
        <v>2010</v>
      </c>
      <c r="C74" s="7">
        <v>0</v>
      </c>
      <c r="D74" s="7">
        <v>0</v>
      </c>
    </row>
    <row r="75" spans="1:4">
      <c r="B75">
        <v>2011</v>
      </c>
      <c r="C75" s="7">
        <v>0</v>
      </c>
      <c r="D75" s="7">
        <v>0</v>
      </c>
    </row>
    <row r="76" spans="1:4">
      <c r="B76">
        <v>2012</v>
      </c>
      <c r="C76" s="7">
        <v>0</v>
      </c>
      <c r="D76" s="7">
        <v>0</v>
      </c>
    </row>
    <row r="77" spans="1:4">
      <c r="B77">
        <v>2013</v>
      </c>
      <c r="C77" s="7">
        <v>0</v>
      </c>
      <c r="D77" s="7">
        <v>0</v>
      </c>
    </row>
    <row r="78" spans="1:4">
      <c r="B78">
        <v>2014</v>
      </c>
      <c r="C78" s="7">
        <v>0</v>
      </c>
      <c r="D78" s="7">
        <v>0</v>
      </c>
    </row>
    <row r="79" spans="1:4">
      <c r="B79">
        <v>2015</v>
      </c>
      <c r="C79" s="7">
        <v>0</v>
      </c>
      <c r="D79" s="7">
        <v>0</v>
      </c>
    </row>
    <row r="80" spans="1:4">
      <c r="B80">
        <v>2016</v>
      </c>
      <c r="C80" s="7">
        <v>0</v>
      </c>
      <c r="D80" s="7">
        <v>0</v>
      </c>
    </row>
    <row r="81" spans="1:4">
      <c r="B81">
        <v>2017</v>
      </c>
      <c r="C81" s="7">
        <v>0</v>
      </c>
      <c r="D81" s="7">
        <v>0</v>
      </c>
    </row>
    <row r="82" spans="1:4">
      <c r="A82" t="s">
        <v>21</v>
      </c>
      <c r="B82">
        <v>2010</v>
      </c>
      <c r="C82" s="7">
        <v>491988</v>
      </c>
      <c r="D82" s="7">
        <v>802</v>
      </c>
    </row>
    <row r="83" spans="1:4">
      <c r="B83">
        <v>2011</v>
      </c>
      <c r="C83" s="7">
        <v>1702789</v>
      </c>
      <c r="D83" s="7">
        <v>2757</v>
      </c>
    </row>
    <row r="84" spans="1:4">
      <c r="B84">
        <v>2012</v>
      </c>
      <c r="C84" s="7">
        <v>1570495</v>
      </c>
      <c r="D84" s="7">
        <v>2305</v>
      </c>
    </row>
    <row r="85" spans="1:4">
      <c r="B85">
        <v>2013</v>
      </c>
      <c r="C85" s="7">
        <v>1514663</v>
      </c>
      <c r="D85" s="7">
        <v>1910</v>
      </c>
    </row>
    <row r="86" spans="1:4">
      <c r="B86">
        <v>2014</v>
      </c>
      <c r="C86" s="7">
        <v>1186250</v>
      </c>
      <c r="D86" s="7">
        <v>1636</v>
      </c>
    </row>
    <row r="87" spans="1:4">
      <c r="B87">
        <v>2015</v>
      </c>
      <c r="C87" s="7">
        <v>1393210</v>
      </c>
      <c r="D87" s="7">
        <v>1524</v>
      </c>
    </row>
    <row r="88" spans="1:4">
      <c r="B88">
        <v>2016</v>
      </c>
      <c r="C88" s="7">
        <v>2069227</v>
      </c>
      <c r="D88" s="7">
        <v>1870</v>
      </c>
    </row>
    <row r="89" spans="1:4">
      <c r="B89">
        <v>2017</v>
      </c>
      <c r="C89" s="7">
        <v>2609650</v>
      </c>
      <c r="D89" s="7">
        <v>2682</v>
      </c>
    </row>
    <row r="90" spans="1:4">
      <c r="A90" t="s">
        <v>22</v>
      </c>
      <c r="B90">
        <v>2010</v>
      </c>
      <c r="C90" s="7">
        <v>27274</v>
      </c>
      <c r="D90" s="7">
        <v>233</v>
      </c>
    </row>
    <row r="91" spans="1:4">
      <c r="B91">
        <v>2011</v>
      </c>
      <c r="C91" s="7">
        <v>235913</v>
      </c>
      <c r="D91" s="7">
        <v>903</v>
      </c>
    </row>
    <row r="92" spans="1:4">
      <c r="B92">
        <v>2012</v>
      </c>
      <c r="C92" s="7">
        <v>644722</v>
      </c>
      <c r="D92" s="7">
        <v>1090</v>
      </c>
    </row>
    <row r="93" spans="1:4">
      <c r="B93">
        <v>2013</v>
      </c>
      <c r="C93" s="7">
        <v>124600</v>
      </c>
      <c r="D93" s="7">
        <v>775</v>
      </c>
    </row>
    <row r="94" spans="1:4">
      <c r="B94">
        <v>2014</v>
      </c>
      <c r="C94" s="7">
        <v>91479</v>
      </c>
      <c r="D94" s="7">
        <v>845</v>
      </c>
    </row>
    <row r="95" spans="1:4">
      <c r="B95">
        <v>2015</v>
      </c>
      <c r="C95" s="7">
        <v>103882</v>
      </c>
      <c r="D95" s="7">
        <v>834</v>
      </c>
    </row>
    <row r="96" spans="1:4">
      <c r="B96">
        <v>2016</v>
      </c>
      <c r="C96" s="7">
        <v>70876</v>
      </c>
      <c r="D96" s="7">
        <v>724</v>
      </c>
    </row>
    <row r="97" spans="1:4">
      <c r="B97">
        <v>2017</v>
      </c>
      <c r="C97" s="7">
        <v>64789</v>
      </c>
      <c r="D97" s="7">
        <v>744</v>
      </c>
    </row>
    <row r="98" spans="1:4">
      <c r="A98" t="s">
        <v>23</v>
      </c>
      <c r="B98">
        <v>2010</v>
      </c>
      <c r="C98" s="7">
        <v>55591</v>
      </c>
      <c r="D98" s="7">
        <v>161</v>
      </c>
    </row>
    <row r="99" spans="1:4">
      <c r="B99">
        <v>2011</v>
      </c>
      <c r="C99" s="7">
        <v>203832</v>
      </c>
      <c r="D99" s="7">
        <v>457</v>
      </c>
    </row>
    <row r="100" spans="1:4">
      <c r="B100">
        <v>2012</v>
      </c>
      <c r="C100" s="7">
        <v>196357</v>
      </c>
      <c r="D100" s="7">
        <v>416</v>
      </c>
    </row>
    <row r="101" spans="1:4">
      <c r="B101">
        <v>2013</v>
      </c>
      <c r="C101" s="7">
        <v>147681</v>
      </c>
      <c r="D101" s="7">
        <v>371</v>
      </c>
    </row>
    <row r="102" spans="1:4">
      <c r="B102">
        <v>2014</v>
      </c>
      <c r="C102" s="7">
        <v>108986</v>
      </c>
      <c r="D102" s="7">
        <v>344</v>
      </c>
    </row>
    <row r="103" spans="1:4">
      <c r="B103">
        <v>2015</v>
      </c>
      <c r="C103" s="7">
        <v>128063</v>
      </c>
      <c r="D103" s="7">
        <v>360</v>
      </c>
    </row>
    <row r="104" spans="1:4">
      <c r="B104">
        <v>2016</v>
      </c>
      <c r="C104" s="7">
        <v>82959</v>
      </c>
      <c r="D104" s="7">
        <v>309</v>
      </c>
    </row>
    <row r="105" spans="1:4">
      <c r="B105">
        <v>2017</v>
      </c>
      <c r="C105" s="7">
        <v>56727</v>
      </c>
      <c r="D105" s="7">
        <v>248</v>
      </c>
    </row>
    <row r="106" spans="1:4">
      <c r="A106" t="s">
        <v>24</v>
      </c>
      <c r="B106">
        <v>2010</v>
      </c>
      <c r="C106" s="7">
        <v>509981</v>
      </c>
      <c r="D106" s="7">
        <v>1014</v>
      </c>
    </row>
    <row r="107" spans="1:4">
      <c r="B107">
        <v>2011</v>
      </c>
      <c r="C107" s="7">
        <v>1919888</v>
      </c>
      <c r="D107" s="7">
        <v>3645</v>
      </c>
    </row>
    <row r="108" spans="1:4">
      <c r="B108">
        <v>2012</v>
      </c>
      <c r="C108" s="7">
        <v>2101219</v>
      </c>
      <c r="D108" s="7">
        <v>3974</v>
      </c>
    </row>
    <row r="109" spans="1:4">
      <c r="B109">
        <v>2013</v>
      </c>
      <c r="C109" s="7">
        <v>2225186</v>
      </c>
      <c r="D109" s="7">
        <v>4334</v>
      </c>
    </row>
    <row r="110" spans="1:4">
      <c r="B110">
        <v>2014</v>
      </c>
      <c r="C110" s="7">
        <v>2734075</v>
      </c>
      <c r="D110" s="7">
        <v>4830</v>
      </c>
    </row>
    <row r="111" spans="1:4">
      <c r="B111">
        <v>2015</v>
      </c>
      <c r="C111" s="7">
        <v>2456456</v>
      </c>
      <c r="D111" s="7">
        <v>4121</v>
      </c>
    </row>
    <row r="112" spans="1:4">
      <c r="B112">
        <v>2016</v>
      </c>
      <c r="C112" s="7">
        <v>2303718</v>
      </c>
      <c r="D112" s="7">
        <v>3725</v>
      </c>
    </row>
    <row r="113" spans="1:4">
      <c r="B113">
        <v>2017</v>
      </c>
      <c r="C113" s="7">
        <v>2260998</v>
      </c>
      <c r="D113" s="7">
        <v>3671</v>
      </c>
    </row>
    <row r="114" spans="1:4">
      <c r="A114" t="s">
        <v>25</v>
      </c>
      <c r="B114">
        <v>2010</v>
      </c>
      <c r="C114" s="7">
        <v>148225</v>
      </c>
      <c r="D114" s="7">
        <v>558</v>
      </c>
    </row>
    <row r="115" spans="1:4">
      <c r="B115">
        <v>2011</v>
      </c>
      <c r="C115" s="7">
        <v>500628</v>
      </c>
      <c r="D115" s="7">
        <v>1953</v>
      </c>
    </row>
    <row r="116" spans="1:4">
      <c r="B116">
        <v>2012</v>
      </c>
      <c r="C116" s="7">
        <v>424967</v>
      </c>
      <c r="D116" s="7">
        <v>1884</v>
      </c>
    </row>
    <row r="117" spans="1:4">
      <c r="B117">
        <v>2013</v>
      </c>
      <c r="C117" s="7">
        <v>419058</v>
      </c>
      <c r="D117" s="7">
        <v>1831</v>
      </c>
    </row>
    <row r="118" spans="1:4">
      <c r="B118">
        <v>2014</v>
      </c>
      <c r="C118" s="7">
        <v>366274</v>
      </c>
      <c r="D118" s="7">
        <v>1714</v>
      </c>
    </row>
    <row r="119" spans="1:4">
      <c r="B119">
        <v>2015</v>
      </c>
      <c r="C119" s="7">
        <v>310945</v>
      </c>
      <c r="D119" s="7">
        <v>1535</v>
      </c>
    </row>
    <row r="120" spans="1:4">
      <c r="B120">
        <v>2016</v>
      </c>
      <c r="C120" s="7">
        <v>253265</v>
      </c>
      <c r="D120" s="7">
        <v>1243</v>
      </c>
    </row>
    <row r="121" spans="1:4">
      <c r="B121">
        <v>2017</v>
      </c>
      <c r="C121" s="7">
        <v>226600</v>
      </c>
      <c r="D121" s="7">
        <v>1122</v>
      </c>
    </row>
    <row r="122" spans="1:4">
      <c r="A122" t="s">
        <v>26</v>
      </c>
      <c r="B122">
        <v>2010</v>
      </c>
      <c r="C122" s="7">
        <v>40195</v>
      </c>
      <c r="D122" s="7">
        <v>118</v>
      </c>
    </row>
    <row r="123" spans="1:4">
      <c r="B123">
        <v>2011</v>
      </c>
      <c r="C123" s="7">
        <v>153447</v>
      </c>
      <c r="D123" s="7">
        <v>440</v>
      </c>
    </row>
    <row r="124" spans="1:4">
      <c r="B124">
        <v>2012</v>
      </c>
      <c r="C124" s="7">
        <v>159525</v>
      </c>
      <c r="D124" s="7">
        <v>482</v>
      </c>
    </row>
    <row r="125" spans="1:4">
      <c r="B125">
        <v>2013</v>
      </c>
      <c r="C125" s="7">
        <v>531881</v>
      </c>
      <c r="D125" s="7">
        <v>660</v>
      </c>
    </row>
    <row r="126" spans="1:4">
      <c r="B126">
        <v>2014</v>
      </c>
      <c r="C126" s="7">
        <v>1556877</v>
      </c>
      <c r="D126" s="7">
        <v>783</v>
      </c>
    </row>
    <row r="127" spans="1:4">
      <c r="B127">
        <v>2015</v>
      </c>
      <c r="C127" s="7">
        <v>86571</v>
      </c>
      <c r="D127" s="7">
        <v>342</v>
      </c>
    </row>
    <row r="128" spans="1:4">
      <c r="B128">
        <v>2016</v>
      </c>
      <c r="C128" s="7">
        <v>90980</v>
      </c>
      <c r="D128" s="7">
        <v>349</v>
      </c>
    </row>
    <row r="129" spans="1:4">
      <c r="B129">
        <v>2017</v>
      </c>
      <c r="C129" s="7">
        <v>136033</v>
      </c>
      <c r="D129" s="7">
        <v>471</v>
      </c>
    </row>
    <row r="130" spans="1:4">
      <c r="A130" t="s">
        <v>27</v>
      </c>
      <c r="B130">
        <v>2010</v>
      </c>
      <c r="C130" s="7">
        <v>116899</v>
      </c>
      <c r="D130" s="7">
        <v>543</v>
      </c>
    </row>
    <row r="131" spans="1:4">
      <c r="B131">
        <v>2011</v>
      </c>
      <c r="C131" s="7">
        <v>367324</v>
      </c>
      <c r="D131" s="7">
        <v>1703</v>
      </c>
    </row>
    <row r="132" spans="1:4">
      <c r="B132">
        <v>2012</v>
      </c>
      <c r="C132" s="7">
        <v>337022</v>
      </c>
      <c r="D132" s="7">
        <v>1526</v>
      </c>
    </row>
    <row r="133" spans="1:4">
      <c r="B133">
        <v>2013</v>
      </c>
      <c r="C133" s="7">
        <v>295468</v>
      </c>
      <c r="D133" s="7">
        <v>1397</v>
      </c>
    </row>
    <row r="134" spans="1:4">
      <c r="B134">
        <v>2014</v>
      </c>
      <c r="C134" s="7">
        <v>271947</v>
      </c>
      <c r="D134" s="7">
        <v>1270</v>
      </c>
    </row>
    <row r="135" spans="1:4">
      <c r="B135">
        <v>2015</v>
      </c>
      <c r="C135" s="7">
        <v>289099</v>
      </c>
      <c r="D135" s="7">
        <v>1299</v>
      </c>
    </row>
    <row r="136" spans="1:4">
      <c r="B136">
        <v>2016</v>
      </c>
      <c r="C136" s="7">
        <v>289299</v>
      </c>
      <c r="D136" s="7">
        <v>1238</v>
      </c>
    </row>
    <row r="137" spans="1:4">
      <c r="B137">
        <v>2017</v>
      </c>
      <c r="C137" s="7">
        <v>265913</v>
      </c>
      <c r="D137" s="7">
        <v>1147</v>
      </c>
    </row>
    <row r="138" spans="1:4">
      <c r="A138" t="s">
        <v>28</v>
      </c>
      <c r="B138">
        <v>2010</v>
      </c>
      <c r="C138" s="7">
        <v>183721</v>
      </c>
      <c r="D138" s="7">
        <v>187</v>
      </c>
    </row>
    <row r="139" spans="1:4">
      <c r="B139">
        <v>2011</v>
      </c>
      <c r="C139" s="7">
        <v>801841</v>
      </c>
      <c r="D139" s="7">
        <v>657</v>
      </c>
    </row>
    <row r="140" spans="1:4">
      <c r="B140">
        <v>2012</v>
      </c>
      <c r="C140" s="7">
        <v>941329</v>
      </c>
      <c r="D140" s="7">
        <v>733</v>
      </c>
    </row>
    <row r="141" spans="1:4">
      <c r="B141">
        <v>2013</v>
      </c>
      <c r="C141" s="7">
        <v>732741</v>
      </c>
      <c r="D141" s="7">
        <v>652</v>
      </c>
    </row>
    <row r="142" spans="1:4">
      <c r="B142">
        <v>2014</v>
      </c>
      <c r="C142" s="7">
        <v>1071609</v>
      </c>
      <c r="D142" s="7">
        <v>803</v>
      </c>
    </row>
    <row r="143" spans="1:4">
      <c r="B143">
        <v>2015</v>
      </c>
      <c r="C143" s="7">
        <v>1130453</v>
      </c>
      <c r="D143" s="7">
        <v>992</v>
      </c>
    </row>
    <row r="144" spans="1:4">
      <c r="B144">
        <v>2016</v>
      </c>
      <c r="C144" s="7">
        <v>1075730</v>
      </c>
      <c r="D144" s="7">
        <v>1374</v>
      </c>
    </row>
    <row r="145" spans="1:4">
      <c r="B145">
        <v>2017</v>
      </c>
      <c r="C145" s="7">
        <v>450355</v>
      </c>
      <c r="D145" s="7">
        <v>1086</v>
      </c>
    </row>
    <row r="146" spans="1:4">
      <c r="A146" t="s">
        <v>29</v>
      </c>
      <c r="B146">
        <v>2010</v>
      </c>
      <c r="C146" s="7">
        <v>226172</v>
      </c>
      <c r="D146" s="7">
        <v>512</v>
      </c>
    </row>
    <row r="147" spans="1:4">
      <c r="B147">
        <v>2011</v>
      </c>
      <c r="C147" s="7">
        <v>746177</v>
      </c>
      <c r="D147" s="7">
        <v>1368</v>
      </c>
    </row>
    <row r="148" spans="1:4">
      <c r="B148">
        <v>2012</v>
      </c>
      <c r="C148" s="7">
        <v>954156</v>
      </c>
      <c r="D148" s="7">
        <v>1455</v>
      </c>
    </row>
    <row r="149" spans="1:4">
      <c r="B149">
        <v>2013</v>
      </c>
      <c r="C149" s="7">
        <v>1586719</v>
      </c>
      <c r="D149" s="7">
        <v>2681</v>
      </c>
    </row>
    <row r="150" spans="1:4">
      <c r="B150">
        <v>2014</v>
      </c>
      <c r="C150" s="7">
        <v>2021780</v>
      </c>
      <c r="D150" s="7">
        <v>3376</v>
      </c>
    </row>
    <row r="151" spans="1:4">
      <c r="B151">
        <v>2015</v>
      </c>
      <c r="C151" s="7">
        <v>2262652</v>
      </c>
      <c r="D151" s="7">
        <v>3796</v>
      </c>
    </row>
    <row r="152" spans="1:4">
      <c r="B152">
        <v>2016</v>
      </c>
      <c r="C152" s="7">
        <v>2402652</v>
      </c>
      <c r="D152" s="7">
        <v>4044</v>
      </c>
    </row>
    <row r="153" spans="1:4">
      <c r="B153">
        <v>2017</v>
      </c>
      <c r="C153" s="7">
        <v>2740078</v>
      </c>
      <c r="D153" s="7">
        <v>4910</v>
      </c>
    </row>
    <row r="154" spans="1:4">
      <c r="A154" t="s">
        <v>30</v>
      </c>
      <c r="B154">
        <v>2010</v>
      </c>
      <c r="C154" s="7">
        <v>73503</v>
      </c>
      <c r="D154" s="7">
        <v>393</v>
      </c>
    </row>
    <row r="155" spans="1:4">
      <c r="B155">
        <v>2011</v>
      </c>
      <c r="C155" s="7">
        <v>262444</v>
      </c>
      <c r="D155" s="7">
        <v>1332</v>
      </c>
    </row>
    <row r="156" spans="1:4">
      <c r="B156">
        <v>2012</v>
      </c>
      <c r="C156" s="7">
        <v>280443</v>
      </c>
      <c r="D156" s="7">
        <v>1465</v>
      </c>
    </row>
    <row r="157" spans="1:4">
      <c r="B157">
        <v>2013</v>
      </c>
      <c r="C157" s="7">
        <v>282930</v>
      </c>
      <c r="D157" s="7">
        <v>1636</v>
      </c>
    </row>
    <row r="158" spans="1:4">
      <c r="B158">
        <v>2014</v>
      </c>
      <c r="C158" s="7">
        <v>263930</v>
      </c>
      <c r="D158" s="7">
        <v>1548</v>
      </c>
    </row>
    <row r="159" spans="1:4">
      <c r="B159">
        <v>2015</v>
      </c>
      <c r="C159" s="7">
        <v>262184</v>
      </c>
      <c r="D159" s="7">
        <v>1397</v>
      </c>
    </row>
    <row r="160" spans="1:4">
      <c r="B160">
        <v>2016</v>
      </c>
      <c r="C160" s="7">
        <v>253914</v>
      </c>
      <c r="D160" s="7">
        <v>1367</v>
      </c>
    </row>
    <row r="161" spans="1:4">
      <c r="B161">
        <v>2017</v>
      </c>
      <c r="C161" s="7">
        <v>203764</v>
      </c>
      <c r="D161" s="7">
        <v>1272</v>
      </c>
    </row>
    <row r="162" spans="1:4">
      <c r="A162" t="s">
        <v>31</v>
      </c>
      <c r="B162">
        <v>2010</v>
      </c>
      <c r="C162" s="7">
        <v>112167</v>
      </c>
      <c r="D162" s="7">
        <v>245</v>
      </c>
    </row>
    <row r="163" spans="1:4">
      <c r="B163">
        <v>2011</v>
      </c>
      <c r="C163" s="7">
        <v>365373</v>
      </c>
      <c r="D163" s="7">
        <v>601</v>
      </c>
    </row>
    <row r="164" spans="1:4">
      <c r="B164">
        <v>2012</v>
      </c>
      <c r="C164" s="7">
        <v>295307</v>
      </c>
      <c r="D164" s="7">
        <v>582</v>
      </c>
    </row>
    <row r="165" spans="1:4">
      <c r="B165">
        <v>2013</v>
      </c>
      <c r="C165" s="7">
        <v>388905</v>
      </c>
      <c r="D165" s="7">
        <v>709</v>
      </c>
    </row>
    <row r="166" spans="1:4">
      <c r="B166">
        <v>2014</v>
      </c>
      <c r="C166" s="7">
        <v>438827</v>
      </c>
      <c r="D166" s="7">
        <v>921</v>
      </c>
    </row>
    <row r="167" spans="1:4">
      <c r="B167">
        <v>2015</v>
      </c>
      <c r="C167" s="7">
        <v>400260</v>
      </c>
      <c r="D167" s="7">
        <v>1269</v>
      </c>
    </row>
    <row r="168" spans="1:4">
      <c r="B168">
        <v>2016</v>
      </c>
      <c r="C168" s="7">
        <v>384833</v>
      </c>
      <c r="D168" s="7">
        <v>1447</v>
      </c>
    </row>
    <row r="169" spans="1:4">
      <c r="B169">
        <v>2017</v>
      </c>
      <c r="C169" s="7">
        <v>361602</v>
      </c>
      <c r="D169" s="7">
        <v>1752</v>
      </c>
    </row>
    <row r="170" spans="1:4">
      <c r="A170" t="s">
        <v>32</v>
      </c>
      <c r="B170">
        <v>2010</v>
      </c>
      <c r="C170" s="7">
        <v>335811</v>
      </c>
      <c r="D170" s="7">
        <v>685</v>
      </c>
    </row>
    <row r="171" spans="1:4">
      <c r="B171">
        <v>2011</v>
      </c>
      <c r="C171" s="7">
        <v>1336153</v>
      </c>
      <c r="D171" s="7">
        <v>2227</v>
      </c>
    </row>
    <row r="172" spans="1:4">
      <c r="B172">
        <v>2012</v>
      </c>
      <c r="C172" s="7">
        <v>1314710</v>
      </c>
      <c r="D172" s="7">
        <v>2185</v>
      </c>
    </row>
    <row r="173" spans="1:4">
      <c r="B173">
        <v>2013</v>
      </c>
      <c r="C173" s="7">
        <v>1337844</v>
      </c>
      <c r="D173" s="7">
        <v>2236</v>
      </c>
    </row>
    <row r="174" spans="1:4">
      <c r="B174">
        <v>2014</v>
      </c>
      <c r="C174" s="7">
        <v>1341175</v>
      </c>
      <c r="D174" s="7">
        <v>2259</v>
      </c>
    </row>
    <row r="175" spans="1:4">
      <c r="B175">
        <v>2015</v>
      </c>
      <c r="C175" s="7">
        <v>1147979</v>
      </c>
      <c r="D175" s="7">
        <v>1933</v>
      </c>
    </row>
    <row r="176" spans="1:4">
      <c r="B176">
        <v>2016</v>
      </c>
      <c r="C176" s="7">
        <v>1193451</v>
      </c>
      <c r="D176" s="7">
        <v>1876</v>
      </c>
    </row>
    <row r="177" spans="1:4">
      <c r="B177">
        <v>2017</v>
      </c>
      <c r="C177" s="7">
        <v>1386991</v>
      </c>
      <c r="D177" s="7">
        <v>1925</v>
      </c>
    </row>
    <row r="178" spans="1:4">
      <c r="A178" t="s">
        <v>33</v>
      </c>
      <c r="B178">
        <v>2010</v>
      </c>
      <c r="C178" s="7">
        <v>188121</v>
      </c>
      <c r="D178" s="7">
        <v>654</v>
      </c>
    </row>
    <row r="179" spans="1:4">
      <c r="B179">
        <v>2011</v>
      </c>
      <c r="C179" s="7">
        <v>695410</v>
      </c>
      <c r="D179" s="7">
        <v>2320</v>
      </c>
    </row>
    <row r="180" spans="1:4">
      <c r="B180">
        <v>2012</v>
      </c>
      <c r="C180" s="7">
        <v>651156</v>
      </c>
      <c r="D180" s="7">
        <v>2307</v>
      </c>
    </row>
    <row r="181" spans="1:4">
      <c r="B181">
        <v>2013</v>
      </c>
      <c r="C181" s="7">
        <v>663548</v>
      </c>
      <c r="D181" s="7">
        <v>2309</v>
      </c>
    </row>
    <row r="182" spans="1:4">
      <c r="B182">
        <v>2014</v>
      </c>
      <c r="C182" s="7">
        <v>688508</v>
      </c>
      <c r="D182" s="7">
        <v>2159</v>
      </c>
    </row>
    <row r="183" spans="1:4">
      <c r="B183">
        <v>2015</v>
      </c>
      <c r="C183" s="7">
        <v>863972</v>
      </c>
      <c r="D183" s="7">
        <v>2681</v>
      </c>
    </row>
    <row r="184" spans="1:4">
      <c r="B184">
        <v>2016</v>
      </c>
      <c r="C184" s="7">
        <v>1088281</v>
      </c>
      <c r="D184" s="7">
        <v>3526</v>
      </c>
    </row>
    <row r="185" spans="1:4">
      <c r="B185">
        <v>2017</v>
      </c>
      <c r="C185" s="7">
        <v>1113070</v>
      </c>
      <c r="D185" s="7">
        <v>3711</v>
      </c>
    </row>
    <row r="186" spans="1:4">
      <c r="A186" t="s">
        <v>34</v>
      </c>
      <c r="B186">
        <v>2010</v>
      </c>
      <c r="C186" s="7">
        <v>72521</v>
      </c>
      <c r="D186" s="7">
        <v>220</v>
      </c>
    </row>
    <row r="187" spans="1:4">
      <c r="B187">
        <v>2011</v>
      </c>
      <c r="C187" s="7">
        <v>208509</v>
      </c>
      <c r="D187" s="7">
        <v>605</v>
      </c>
    </row>
    <row r="188" spans="1:4">
      <c r="B188">
        <v>2012</v>
      </c>
      <c r="C188" s="7">
        <v>212972</v>
      </c>
      <c r="D188" s="7">
        <v>672</v>
      </c>
    </row>
    <row r="189" spans="1:4">
      <c r="B189">
        <v>2013</v>
      </c>
      <c r="C189" s="7">
        <v>216501</v>
      </c>
      <c r="D189" s="7">
        <v>652</v>
      </c>
    </row>
    <row r="190" spans="1:4">
      <c r="B190">
        <v>2014</v>
      </c>
      <c r="C190" s="7">
        <v>230671</v>
      </c>
      <c r="D190" s="7">
        <v>758</v>
      </c>
    </row>
    <row r="191" spans="1:4">
      <c r="B191">
        <v>2015</v>
      </c>
      <c r="C191" s="7">
        <v>252376</v>
      </c>
      <c r="D191" s="7">
        <v>756</v>
      </c>
    </row>
    <row r="192" spans="1:4">
      <c r="B192">
        <v>2016</v>
      </c>
      <c r="C192" s="7">
        <v>208374</v>
      </c>
      <c r="D192" s="7">
        <v>783</v>
      </c>
    </row>
    <row r="193" spans="1:4">
      <c r="B193">
        <v>2017</v>
      </c>
      <c r="C193" s="7">
        <v>293219</v>
      </c>
      <c r="D193" s="7">
        <v>981</v>
      </c>
    </row>
    <row r="194" spans="1:4">
      <c r="A194" t="s">
        <v>35</v>
      </c>
      <c r="B194">
        <v>2010</v>
      </c>
      <c r="C194" s="7">
        <v>220284</v>
      </c>
      <c r="D194" s="7">
        <v>587</v>
      </c>
    </row>
    <row r="195" spans="1:4">
      <c r="B195">
        <v>2011</v>
      </c>
      <c r="C195" s="7">
        <v>795501</v>
      </c>
      <c r="D195" s="7">
        <v>2124</v>
      </c>
    </row>
    <row r="196" spans="1:4">
      <c r="B196">
        <v>2012</v>
      </c>
      <c r="C196" s="7">
        <v>618102</v>
      </c>
      <c r="D196" s="7">
        <v>1892</v>
      </c>
    </row>
    <row r="197" spans="1:4">
      <c r="B197">
        <v>2013</v>
      </c>
      <c r="C197" s="7">
        <v>845638</v>
      </c>
      <c r="D197" s="7">
        <v>2171</v>
      </c>
    </row>
    <row r="198" spans="1:4">
      <c r="B198">
        <v>2014</v>
      </c>
      <c r="C198" s="7">
        <v>897864</v>
      </c>
      <c r="D198" s="7">
        <v>2322</v>
      </c>
    </row>
    <row r="199" spans="1:4">
      <c r="B199">
        <v>2015</v>
      </c>
      <c r="C199" s="7">
        <v>950595</v>
      </c>
      <c r="D199" s="7">
        <v>2492</v>
      </c>
    </row>
    <row r="200" spans="1:4">
      <c r="B200">
        <v>2016</v>
      </c>
      <c r="C200" s="7">
        <v>952489</v>
      </c>
      <c r="D200" s="7">
        <v>2483</v>
      </c>
    </row>
    <row r="201" spans="1:4">
      <c r="B201">
        <v>2017</v>
      </c>
      <c r="C201" s="7">
        <v>890896</v>
      </c>
      <c r="D201" s="7">
        <v>2349</v>
      </c>
    </row>
    <row r="202" spans="1:4">
      <c r="A202" t="s">
        <v>36</v>
      </c>
      <c r="B202">
        <v>2010</v>
      </c>
      <c r="C202" s="7">
        <v>108334</v>
      </c>
      <c r="D202" s="7">
        <v>408</v>
      </c>
    </row>
    <row r="203" spans="1:4">
      <c r="B203">
        <v>2011</v>
      </c>
      <c r="C203" s="7">
        <v>312055</v>
      </c>
      <c r="D203" s="7">
        <v>1339</v>
      </c>
    </row>
    <row r="204" spans="1:4">
      <c r="B204">
        <v>2012</v>
      </c>
      <c r="C204" s="7">
        <v>325645</v>
      </c>
      <c r="D204" s="7">
        <v>1307</v>
      </c>
    </row>
    <row r="205" spans="1:4">
      <c r="B205">
        <v>2013</v>
      </c>
      <c r="C205" s="7">
        <v>297395</v>
      </c>
      <c r="D205" s="7">
        <v>1139</v>
      </c>
    </row>
    <row r="206" spans="1:4">
      <c r="B206">
        <v>2014</v>
      </c>
      <c r="C206" s="7">
        <v>300344</v>
      </c>
      <c r="D206" s="7">
        <v>1079</v>
      </c>
    </row>
    <row r="207" spans="1:4">
      <c r="B207">
        <v>2015</v>
      </c>
      <c r="C207" s="7">
        <v>287361</v>
      </c>
      <c r="D207" s="7">
        <v>972</v>
      </c>
    </row>
    <row r="208" spans="1:4">
      <c r="B208">
        <v>2016</v>
      </c>
      <c r="C208" s="7">
        <v>302192</v>
      </c>
      <c r="D208" s="7">
        <v>962</v>
      </c>
    </row>
    <row r="209" spans="1:4">
      <c r="B209">
        <v>2017</v>
      </c>
      <c r="C209" s="7">
        <v>262468</v>
      </c>
      <c r="D209" s="7">
        <v>891</v>
      </c>
    </row>
    <row r="210" spans="1:4">
      <c r="A210" t="s">
        <v>37</v>
      </c>
      <c r="B210">
        <v>2010</v>
      </c>
      <c r="C210" s="7">
        <v>31291</v>
      </c>
      <c r="D210" s="7">
        <v>82</v>
      </c>
    </row>
    <row r="211" spans="1:4">
      <c r="B211">
        <v>2011</v>
      </c>
      <c r="C211" s="7">
        <v>114560</v>
      </c>
      <c r="D211" s="7">
        <v>291</v>
      </c>
    </row>
    <row r="212" spans="1:4">
      <c r="B212">
        <v>2012</v>
      </c>
      <c r="C212" s="7">
        <v>106071</v>
      </c>
      <c r="D212" s="7">
        <v>346</v>
      </c>
    </row>
    <row r="213" spans="1:4">
      <c r="B213">
        <v>2013</v>
      </c>
      <c r="C213" s="7">
        <v>106430</v>
      </c>
      <c r="D213" s="7">
        <v>342</v>
      </c>
    </row>
    <row r="214" spans="1:4">
      <c r="B214">
        <v>2014</v>
      </c>
      <c r="C214" s="7">
        <v>125298</v>
      </c>
      <c r="D214" s="7">
        <v>465</v>
      </c>
    </row>
    <row r="215" spans="1:4">
      <c r="B215">
        <v>2015</v>
      </c>
      <c r="C215" s="7">
        <v>136204</v>
      </c>
      <c r="D215" s="7">
        <v>401</v>
      </c>
    </row>
    <row r="216" spans="1:4">
      <c r="B216">
        <v>2016</v>
      </c>
      <c r="C216" s="7">
        <v>135522</v>
      </c>
      <c r="D216" s="7">
        <v>353</v>
      </c>
    </row>
    <row r="217" spans="1:4">
      <c r="B217">
        <v>2017</v>
      </c>
      <c r="C217" s="7">
        <v>145145</v>
      </c>
      <c r="D217" s="7">
        <v>358</v>
      </c>
    </row>
    <row r="218" spans="1:4">
      <c r="A218" t="s">
        <v>38</v>
      </c>
      <c r="B218">
        <v>2010</v>
      </c>
      <c r="C218" s="7">
        <v>39081</v>
      </c>
      <c r="D218" s="7">
        <v>189</v>
      </c>
    </row>
    <row r="219" spans="1:4">
      <c r="B219">
        <v>2011</v>
      </c>
      <c r="C219" s="7">
        <v>126524</v>
      </c>
      <c r="D219" s="7">
        <v>693</v>
      </c>
    </row>
    <row r="220" spans="1:4">
      <c r="B220">
        <v>2012</v>
      </c>
      <c r="C220" s="7">
        <v>129995</v>
      </c>
      <c r="D220" s="7">
        <v>679</v>
      </c>
    </row>
    <row r="221" spans="1:4">
      <c r="B221">
        <v>2013</v>
      </c>
      <c r="C221" s="7">
        <v>114444</v>
      </c>
      <c r="D221" s="7">
        <v>656</v>
      </c>
    </row>
    <row r="222" spans="1:4">
      <c r="B222">
        <v>2014</v>
      </c>
      <c r="C222" s="7">
        <v>103428</v>
      </c>
      <c r="D222" s="7">
        <v>671</v>
      </c>
    </row>
    <row r="223" spans="1:4">
      <c r="B223">
        <v>2015</v>
      </c>
      <c r="C223" s="7">
        <v>119876</v>
      </c>
      <c r="D223" s="7">
        <v>683</v>
      </c>
    </row>
    <row r="224" spans="1:4">
      <c r="B224">
        <v>2016</v>
      </c>
      <c r="C224" s="7">
        <v>140076</v>
      </c>
      <c r="D224" s="7">
        <v>690</v>
      </c>
    </row>
    <row r="225" spans="1:4">
      <c r="B225">
        <v>2017</v>
      </c>
      <c r="C225" s="7">
        <v>203371</v>
      </c>
      <c r="D225" s="7">
        <v>1039</v>
      </c>
    </row>
    <row r="226" spans="1:4">
      <c r="A226" t="s">
        <v>39</v>
      </c>
      <c r="B226">
        <v>2010</v>
      </c>
      <c r="C226" s="7">
        <v>149999</v>
      </c>
      <c r="D226" s="7">
        <v>444</v>
      </c>
    </row>
    <row r="227" spans="1:4">
      <c r="B227">
        <v>2011</v>
      </c>
      <c r="C227" s="7">
        <v>629223</v>
      </c>
      <c r="D227" s="7">
        <v>1548</v>
      </c>
    </row>
    <row r="228" spans="1:4">
      <c r="B228">
        <v>2012</v>
      </c>
      <c r="C228" s="7">
        <v>612124</v>
      </c>
      <c r="D228" s="7">
        <v>1499</v>
      </c>
    </row>
    <row r="229" spans="1:4">
      <c r="B229">
        <v>2013</v>
      </c>
      <c r="C229" s="7">
        <v>515027</v>
      </c>
      <c r="D229" s="7">
        <v>1300</v>
      </c>
    </row>
    <row r="230" spans="1:4">
      <c r="B230">
        <v>2014</v>
      </c>
      <c r="C230" s="7">
        <v>807206</v>
      </c>
      <c r="D230" s="7">
        <v>1754</v>
      </c>
    </row>
    <row r="231" spans="1:4">
      <c r="B231">
        <v>2015</v>
      </c>
      <c r="C231" s="7">
        <v>577937</v>
      </c>
      <c r="D231" s="7">
        <v>1221</v>
      </c>
    </row>
    <row r="232" spans="1:4">
      <c r="B232">
        <v>2016</v>
      </c>
      <c r="C232" s="7">
        <v>701177</v>
      </c>
      <c r="D232" s="7">
        <v>1340</v>
      </c>
    </row>
    <row r="233" spans="1:4">
      <c r="B233">
        <v>2017</v>
      </c>
      <c r="C233" s="7">
        <v>912503</v>
      </c>
      <c r="D233" s="7">
        <v>1709</v>
      </c>
    </row>
    <row r="234" spans="1:4">
      <c r="A234" t="s">
        <v>40</v>
      </c>
      <c r="B234">
        <v>2010</v>
      </c>
      <c r="C234" s="7">
        <v>62977</v>
      </c>
      <c r="D234" s="7">
        <v>372</v>
      </c>
    </row>
    <row r="235" spans="1:4">
      <c r="B235">
        <v>2011</v>
      </c>
      <c r="C235" s="7">
        <v>216418</v>
      </c>
      <c r="D235" s="7">
        <v>1234</v>
      </c>
    </row>
    <row r="236" spans="1:4">
      <c r="B236">
        <v>2012</v>
      </c>
      <c r="C236" s="7">
        <v>201775</v>
      </c>
      <c r="D236" s="7">
        <v>1258</v>
      </c>
    </row>
    <row r="237" spans="1:4">
      <c r="B237">
        <v>2013</v>
      </c>
      <c r="C237" s="7">
        <v>186057</v>
      </c>
      <c r="D237" s="7">
        <v>1176</v>
      </c>
    </row>
    <row r="238" spans="1:4">
      <c r="B238">
        <v>2014</v>
      </c>
      <c r="C238" s="7">
        <v>178759</v>
      </c>
      <c r="D238" s="7">
        <v>1093</v>
      </c>
    </row>
    <row r="239" spans="1:4">
      <c r="B239">
        <v>2015</v>
      </c>
      <c r="C239" s="7">
        <v>199771</v>
      </c>
      <c r="D239" s="7">
        <v>1101</v>
      </c>
    </row>
    <row r="240" spans="1:4">
      <c r="B240">
        <v>2016</v>
      </c>
      <c r="C240" s="7">
        <v>186841</v>
      </c>
      <c r="D240" s="7">
        <v>990</v>
      </c>
    </row>
    <row r="241" spans="1:4">
      <c r="B241">
        <v>2017</v>
      </c>
      <c r="C241" s="7">
        <v>149644</v>
      </c>
      <c r="D241" s="7">
        <v>879</v>
      </c>
    </row>
    <row r="242" spans="1:4">
      <c r="A242" t="s">
        <v>41</v>
      </c>
      <c r="B242">
        <v>2010</v>
      </c>
      <c r="C242" s="7">
        <v>86782</v>
      </c>
      <c r="D242" s="7">
        <v>317</v>
      </c>
    </row>
    <row r="243" spans="1:4">
      <c r="B243">
        <v>2011</v>
      </c>
      <c r="C243" s="7">
        <v>257094</v>
      </c>
      <c r="D243" s="7">
        <v>1023</v>
      </c>
    </row>
    <row r="244" spans="1:4">
      <c r="B244">
        <v>2012</v>
      </c>
      <c r="C244" s="7">
        <v>219330</v>
      </c>
      <c r="D244" s="7">
        <v>868</v>
      </c>
    </row>
    <row r="245" spans="1:4">
      <c r="B245">
        <v>2013</v>
      </c>
      <c r="C245" s="7">
        <v>306598</v>
      </c>
      <c r="D245" s="7">
        <v>928</v>
      </c>
    </row>
    <row r="246" spans="1:4">
      <c r="B246">
        <v>2014</v>
      </c>
      <c r="C246" s="7">
        <v>452989</v>
      </c>
      <c r="D246" s="7">
        <v>1269</v>
      </c>
    </row>
    <row r="247" spans="1:4">
      <c r="B247">
        <v>2015</v>
      </c>
      <c r="C247" s="7">
        <v>335471</v>
      </c>
      <c r="D247" s="7">
        <v>1007</v>
      </c>
    </row>
    <row r="248" spans="1:4">
      <c r="B248">
        <v>2016</v>
      </c>
      <c r="C248" s="7">
        <v>355474</v>
      </c>
      <c r="D248" s="7">
        <v>829</v>
      </c>
    </row>
    <row r="249" spans="1:4">
      <c r="B249">
        <v>2017</v>
      </c>
      <c r="C249" s="7">
        <v>959695</v>
      </c>
      <c r="D249" s="7">
        <v>1683</v>
      </c>
    </row>
    <row r="250" spans="1:4">
      <c r="A250" t="s">
        <v>42</v>
      </c>
      <c r="B250">
        <v>2010</v>
      </c>
      <c r="C250" s="7">
        <v>97332</v>
      </c>
      <c r="D250" s="7">
        <v>302</v>
      </c>
    </row>
    <row r="251" spans="1:4">
      <c r="B251">
        <v>2011</v>
      </c>
      <c r="C251" s="7">
        <v>360759</v>
      </c>
      <c r="D251" s="7">
        <v>1046</v>
      </c>
    </row>
    <row r="252" spans="1:4">
      <c r="B252">
        <v>2012</v>
      </c>
      <c r="C252" s="7">
        <v>347837</v>
      </c>
      <c r="D252" s="7">
        <v>1016</v>
      </c>
    </row>
    <row r="253" spans="1:4">
      <c r="B253">
        <v>2013</v>
      </c>
      <c r="C253" s="7">
        <v>428831</v>
      </c>
      <c r="D253" s="7">
        <v>1175</v>
      </c>
    </row>
    <row r="254" spans="1:4">
      <c r="B254">
        <v>2014</v>
      </c>
      <c r="C254" s="7">
        <v>502519</v>
      </c>
      <c r="D254" s="7">
        <v>1210</v>
      </c>
    </row>
    <row r="255" spans="1:4">
      <c r="B255">
        <v>2015</v>
      </c>
      <c r="C255" s="7">
        <v>519623</v>
      </c>
      <c r="D255" s="7">
        <v>1162</v>
      </c>
    </row>
    <row r="256" spans="1:4">
      <c r="B256">
        <v>2016</v>
      </c>
      <c r="C256" s="7">
        <v>509096</v>
      </c>
      <c r="D256" s="7">
        <v>1202</v>
      </c>
    </row>
    <row r="257" spans="1:4">
      <c r="B257">
        <v>2017</v>
      </c>
      <c r="C257" s="7">
        <v>576693</v>
      </c>
      <c r="D257" s="7">
        <v>1325</v>
      </c>
    </row>
    <row r="258" spans="1:4">
      <c r="A258" t="s">
        <v>43</v>
      </c>
      <c r="B258">
        <v>2010</v>
      </c>
      <c r="C258" s="7">
        <v>173782</v>
      </c>
      <c r="D258" s="7">
        <v>1306</v>
      </c>
    </row>
    <row r="259" spans="1:4">
      <c r="B259">
        <v>2011</v>
      </c>
      <c r="C259" s="7">
        <v>505947</v>
      </c>
      <c r="D259" s="7">
        <v>4156</v>
      </c>
    </row>
    <row r="260" spans="1:4">
      <c r="B260">
        <v>2012</v>
      </c>
      <c r="C260" s="7">
        <v>561680</v>
      </c>
      <c r="D260" s="7">
        <v>5842</v>
      </c>
    </row>
    <row r="261" spans="1:4">
      <c r="B261">
        <v>2013</v>
      </c>
      <c r="C261" s="7">
        <v>610224</v>
      </c>
      <c r="D261" s="7">
        <v>9058</v>
      </c>
    </row>
    <row r="262" spans="1:4">
      <c r="B262">
        <v>2014</v>
      </c>
      <c r="C262" s="7">
        <v>753255</v>
      </c>
      <c r="D262" s="7">
        <v>7691</v>
      </c>
    </row>
    <row r="263" spans="1:4">
      <c r="B263">
        <v>2015</v>
      </c>
      <c r="C263" s="7">
        <v>456201</v>
      </c>
      <c r="D263" s="7">
        <v>3707</v>
      </c>
    </row>
    <row r="264" spans="1:4">
      <c r="B264">
        <v>2016</v>
      </c>
      <c r="C264" s="7">
        <v>409861</v>
      </c>
      <c r="D264" s="7">
        <v>2673</v>
      </c>
    </row>
    <row r="265" spans="1:4">
      <c r="B265">
        <v>2017</v>
      </c>
      <c r="C265" s="7">
        <v>571716</v>
      </c>
      <c r="D265" s="7">
        <v>2768</v>
      </c>
    </row>
    <row r="266" spans="1:4">
      <c r="A266" t="s">
        <v>62</v>
      </c>
      <c r="B266">
        <v>2010</v>
      </c>
      <c r="C266" s="7">
        <v>1172685</v>
      </c>
      <c r="D266" s="7">
        <v>538</v>
      </c>
    </row>
    <row r="267" spans="1:4">
      <c r="B267">
        <v>2011</v>
      </c>
      <c r="C267" s="7">
        <v>4757054</v>
      </c>
      <c r="D267" s="7">
        <v>2460</v>
      </c>
    </row>
    <row r="268" spans="1:4">
      <c r="B268">
        <v>2012</v>
      </c>
      <c r="C268" s="7">
        <v>5095482</v>
      </c>
      <c r="D268" s="7">
        <v>4124</v>
      </c>
    </row>
    <row r="269" spans="1:4">
      <c r="B269">
        <v>2013</v>
      </c>
      <c r="C269" s="7">
        <v>4873161</v>
      </c>
      <c r="D269" s="7">
        <v>3300</v>
      </c>
    </row>
    <row r="270" spans="1:4">
      <c r="B270">
        <v>2014</v>
      </c>
      <c r="C270" s="7">
        <v>5083539</v>
      </c>
      <c r="D270" s="7">
        <v>3702</v>
      </c>
    </row>
    <row r="271" spans="1:4">
      <c r="B271">
        <v>2015</v>
      </c>
      <c r="C271" s="7">
        <v>5134152</v>
      </c>
      <c r="D271" s="7">
        <v>4425</v>
      </c>
    </row>
    <row r="272" spans="1:4">
      <c r="B272">
        <v>2016</v>
      </c>
      <c r="C272" s="7">
        <v>5220250</v>
      </c>
      <c r="D272" s="7">
        <v>4291</v>
      </c>
    </row>
    <row r="273" spans="1:4">
      <c r="B273">
        <v>2017</v>
      </c>
      <c r="C273" s="7">
        <v>5158325</v>
      </c>
      <c r="D273" s="7">
        <v>3929</v>
      </c>
    </row>
    <row r="274" spans="1:4">
      <c r="A274" t="s">
        <v>44</v>
      </c>
      <c r="B274">
        <v>2010</v>
      </c>
      <c r="C274" s="7">
        <v>282461</v>
      </c>
      <c r="D274" s="7">
        <v>957</v>
      </c>
    </row>
    <row r="275" spans="1:4">
      <c r="B275">
        <v>2011</v>
      </c>
      <c r="C275" s="7">
        <v>739530</v>
      </c>
      <c r="D275" s="7">
        <v>2521</v>
      </c>
    </row>
    <row r="276" spans="1:4">
      <c r="B276">
        <v>2012</v>
      </c>
      <c r="C276" s="7">
        <v>745825</v>
      </c>
      <c r="D276" s="7">
        <v>2563</v>
      </c>
    </row>
    <row r="277" spans="1:4">
      <c r="B277">
        <v>2013</v>
      </c>
      <c r="C277" s="7">
        <v>611489</v>
      </c>
      <c r="D277" s="7">
        <v>2111</v>
      </c>
    </row>
    <row r="278" spans="1:4">
      <c r="B278">
        <v>2014</v>
      </c>
      <c r="C278" s="7">
        <v>574499</v>
      </c>
      <c r="D278" s="7">
        <v>2034</v>
      </c>
    </row>
    <row r="279" spans="1:4">
      <c r="B279">
        <v>2015</v>
      </c>
      <c r="C279" s="7">
        <v>546361</v>
      </c>
      <c r="D279" s="7">
        <v>1935</v>
      </c>
    </row>
    <row r="280" spans="1:4">
      <c r="B280">
        <v>2016</v>
      </c>
      <c r="C280" s="7">
        <v>538196</v>
      </c>
      <c r="D280" s="7">
        <v>1892</v>
      </c>
    </row>
    <row r="281" spans="1:4">
      <c r="B281">
        <v>2017</v>
      </c>
      <c r="C281" s="7">
        <v>561380</v>
      </c>
      <c r="D281" s="7">
        <v>1911</v>
      </c>
    </row>
    <row r="282" spans="1:4">
      <c r="A282" t="s">
        <v>45</v>
      </c>
      <c r="B282">
        <v>2010</v>
      </c>
      <c r="C282" s="7">
        <v>57497</v>
      </c>
      <c r="D282" s="7">
        <v>216</v>
      </c>
    </row>
    <row r="283" spans="1:4">
      <c r="B283">
        <v>2011</v>
      </c>
      <c r="C283" s="7">
        <v>140823</v>
      </c>
      <c r="D283" s="7">
        <v>581</v>
      </c>
    </row>
    <row r="284" spans="1:4">
      <c r="B284">
        <v>2012</v>
      </c>
      <c r="C284" s="7">
        <v>79746</v>
      </c>
      <c r="D284" s="7">
        <v>456</v>
      </c>
    </row>
    <row r="285" spans="1:4">
      <c r="B285">
        <v>2013</v>
      </c>
      <c r="C285" s="7">
        <v>64784</v>
      </c>
      <c r="D285" s="7">
        <v>434</v>
      </c>
    </row>
    <row r="286" spans="1:4">
      <c r="B286">
        <v>2014</v>
      </c>
      <c r="C286" s="7">
        <v>65667</v>
      </c>
      <c r="D286" s="7">
        <v>370</v>
      </c>
    </row>
    <row r="287" spans="1:4">
      <c r="B287">
        <v>2015</v>
      </c>
      <c r="C287" s="7">
        <v>68253</v>
      </c>
      <c r="D287" s="7">
        <v>366</v>
      </c>
    </row>
    <row r="288" spans="1:4">
      <c r="B288">
        <v>2016</v>
      </c>
      <c r="C288" s="7">
        <v>44541</v>
      </c>
      <c r="D288" s="7">
        <v>291</v>
      </c>
    </row>
    <row r="289" spans="1:4">
      <c r="B289">
        <v>2017</v>
      </c>
      <c r="C289" s="7">
        <v>58566</v>
      </c>
      <c r="D289" s="7">
        <v>292</v>
      </c>
    </row>
    <row r="290" spans="1:4">
      <c r="A290" t="s">
        <v>46</v>
      </c>
      <c r="B290">
        <v>2010</v>
      </c>
      <c r="C290" s="7">
        <v>195670</v>
      </c>
      <c r="D290" s="7">
        <v>601</v>
      </c>
    </row>
    <row r="291" spans="1:4">
      <c r="B291">
        <v>2011</v>
      </c>
      <c r="C291" s="7">
        <v>658352</v>
      </c>
      <c r="D291" s="7">
        <v>2197</v>
      </c>
    </row>
    <row r="292" spans="1:4">
      <c r="B292">
        <v>2012</v>
      </c>
      <c r="C292" s="7">
        <v>613298</v>
      </c>
      <c r="D292" s="7">
        <v>1973</v>
      </c>
    </row>
    <row r="293" spans="1:4">
      <c r="B293">
        <v>2013</v>
      </c>
      <c r="C293" s="7">
        <v>584169</v>
      </c>
      <c r="D293" s="7">
        <v>2007</v>
      </c>
    </row>
    <row r="294" spans="1:4">
      <c r="B294">
        <v>2014</v>
      </c>
      <c r="C294" s="7">
        <v>679550</v>
      </c>
      <c r="D294" s="7">
        <v>2331</v>
      </c>
    </row>
    <row r="295" spans="1:4">
      <c r="B295">
        <v>2015</v>
      </c>
      <c r="C295" s="7">
        <v>638283</v>
      </c>
      <c r="D295" s="7">
        <v>2373</v>
      </c>
    </row>
    <row r="296" spans="1:4">
      <c r="B296">
        <v>2016</v>
      </c>
      <c r="C296" s="7">
        <v>783570</v>
      </c>
      <c r="D296" s="7">
        <v>3086</v>
      </c>
    </row>
    <row r="297" spans="1:4">
      <c r="B297">
        <v>2017</v>
      </c>
      <c r="C297" s="7">
        <v>830354</v>
      </c>
      <c r="D297" s="7">
        <v>2718</v>
      </c>
    </row>
    <row r="298" spans="1:4">
      <c r="A298" t="s">
        <v>47</v>
      </c>
      <c r="B298">
        <v>2010</v>
      </c>
      <c r="C298" s="7">
        <v>37167</v>
      </c>
      <c r="D298" s="7">
        <v>215</v>
      </c>
    </row>
    <row r="299" spans="1:4">
      <c r="B299">
        <v>2011</v>
      </c>
      <c r="C299" s="7">
        <v>116771</v>
      </c>
      <c r="D299" s="7">
        <v>811</v>
      </c>
    </row>
    <row r="300" spans="1:4">
      <c r="B300">
        <v>2012</v>
      </c>
      <c r="C300" s="7">
        <v>171982</v>
      </c>
      <c r="D300" s="7">
        <v>908</v>
      </c>
    </row>
    <row r="301" spans="1:4">
      <c r="B301">
        <v>2013</v>
      </c>
      <c r="C301" s="7">
        <v>168527</v>
      </c>
      <c r="D301" s="7">
        <v>923</v>
      </c>
    </row>
    <row r="302" spans="1:4">
      <c r="B302">
        <v>2014</v>
      </c>
      <c r="C302" s="7">
        <v>168595</v>
      </c>
      <c r="D302" s="7">
        <v>948</v>
      </c>
    </row>
    <row r="303" spans="1:4">
      <c r="B303">
        <v>2015</v>
      </c>
      <c r="C303" s="7">
        <v>157639</v>
      </c>
      <c r="D303" s="7">
        <v>955</v>
      </c>
    </row>
    <row r="304" spans="1:4">
      <c r="B304">
        <v>2016</v>
      </c>
      <c r="C304" s="7">
        <v>230257</v>
      </c>
      <c r="D304" s="7">
        <v>1047</v>
      </c>
    </row>
    <row r="305" spans="1:4">
      <c r="B305">
        <v>2017</v>
      </c>
      <c r="C305" s="7">
        <v>278176</v>
      </c>
      <c r="D305" s="7">
        <v>1003</v>
      </c>
    </row>
    <row r="306" spans="1:4">
      <c r="A306" t="s">
        <v>48</v>
      </c>
      <c r="B306">
        <v>2010</v>
      </c>
      <c r="C306" s="7">
        <v>64278</v>
      </c>
      <c r="D306" s="7">
        <v>258</v>
      </c>
    </row>
    <row r="307" spans="1:4">
      <c r="B307">
        <v>2011</v>
      </c>
      <c r="C307" s="7">
        <v>147143</v>
      </c>
      <c r="D307" s="7">
        <v>757</v>
      </c>
    </row>
    <row r="308" spans="1:4">
      <c r="B308">
        <v>2012</v>
      </c>
      <c r="C308" s="7">
        <v>145627</v>
      </c>
      <c r="D308" s="7">
        <v>735</v>
      </c>
    </row>
    <row r="309" spans="1:4">
      <c r="B309">
        <v>2013</v>
      </c>
      <c r="C309" s="7">
        <v>131782</v>
      </c>
      <c r="D309" s="7">
        <v>620</v>
      </c>
    </row>
    <row r="310" spans="1:4">
      <c r="B310">
        <v>2014</v>
      </c>
      <c r="C310" s="7">
        <v>139357</v>
      </c>
      <c r="D310" s="7">
        <v>651</v>
      </c>
    </row>
    <row r="311" spans="1:4">
      <c r="B311">
        <v>2015</v>
      </c>
      <c r="C311" s="7">
        <v>149648</v>
      </c>
      <c r="D311" s="7">
        <v>561</v>
      </c>
    </row>
    <row r="312" spans="1:4">
      <c r="B312">
        <v>2016</v>
      </c>
      <c r="C312" s="7">
        <v>185035</v>
      </c>
      <c r="D312" s="7">
        <v>634</v>
      </c>
    </row>
    <row r="313" spans="1:4">
      <c r="B313">
        <v>2017</v>
      </c>
      <c r="C313" s="7">
        <v>619880</v>
      </c>
      <c r="D313" s="7">
        <v>1505</v>
      </c>
    </row>
    <row r="314" spans="1:4">
      <c r="A314" t="s">
        <v>49</v>
      </c>
      <c r="B314">
        <v>2010</v>
      </c>
      <c r="C314" s="7">
        <v>208162</v>
      </c>
      <c r="D314" s="7">
        <v>808</v>
      </c>
    </row>
    <row r="315" spans="1:4">
      <c r="B315">
        <v>2011</v>
      </c>
      <c r="C315" s="7">
        <v>761885</v>
      </c>
      <c r="D315" s="7">
        <v>2548</v>
      </c>
    </row>
    <row r="316" spans="1:4">
      <c r="B316">
        <v>2012</v>
      </c>
      <c r="C316" s="7">
        <v>744139</v>
      </c>
      <c r="D316" s="7">
        <v>2581</v>
      </c>
    </row>
    <row r="317" spans="1:4">
      <c r="B317">
        <v>2013</v>
      </c>
      <c r="C317" s="7">
        <v>685248</v>
      </c>
      <c r="D317" s="7">
        <v>2419</v>
      </c>
    </row>
    <row r="318" spans="1:4">
      <c r="B318">
        <v>2014</v>
      </c>
      <c r="C318" s="7">
        <v>637705</v>
      </c>
      <c r="D318" s="7">
        <v>2068</v>
      </c>
    </row>
    <row r="319" spans="1:4">
      <c r="B319">
        <v>2015</v>
      </c>
      <c r="C319" s="7">
        <v>655914</v>
      </c>
      <c r="D319" s="7">
        <v>2458</v>
      </c>
    </row>
    <row r="320" spans="1:4">
      <c r="B320">
        <v>2016</v>
      </c>
      <c r="C320" s="7">
        <v>652384</v>
      </c>
      <c r="D320" s="7">
        <v>2331</v>
      </c>
    </row>
    <row r="321" spans="1:4">
      <c r="B321">
        <v>2017</v>
      </c>
      <c r="C321" s="7">
        <v>1237533</v>
      </c>
      <c r="D321" s="7">
        <v>3867</v>
      </c>
    </row>
    <row r="322" spans="1:4">
      <c r="A322" t="s">
        <v>64</v>
      </c>
      <c r="B322">
        <v>2013</v>
      </c>
      <c r="C322" s="7">
        <v>8795</v>
      </c>
      <c r="D322" s="7">
        <v>12</v>
      </c>
    </row>
    <row r="323" spans="1:4">
      <c r="B323">
        <v>2014</v>
      </c>
      <c r="C323" s="7">
        <v>143886</v>
      </c>
      <c r="D323" s="7">
        <v>177</v>
      </c>
    </row>
    <row r="324" spans="1:4">
      <c r="B324">
        <v>2015</v>
      </c>
      <c r="C324" s="7">
        <v>238599</v>
      </c>
      <c r="D324" s="7">
        <v>363</v>
      </c>
    </row>
    <row r="325" spans="1:4">
      <c r="B325">
        <v>2016</v>
      </c>
      <c r="C325" s="7">
        <v>267348</v>
      </c>
      <c r="D325" s="7">
        <v>439</v>
      </c>
    </row>
    <row r="326" spans="1:4">
      <c r="B326">
        <v>2017</v>
      </c>
      <c r="C326" s="7">
        <v>156392</v>
      </c>
      <c r="D326" s="7">
        <v>310</v>
      </c>
    </row>
    <row r="327" spans="1:4">
      <c r="A327" t="s">
        <v>50</v>
      </c>
      <c r="B327">
        <v>2010</v>
      </c>
      <c r="C327" s="7">
        <v>77791</v>
      </c>
      <c r="D327" s="7">
        <v>273</v>
      </c>
    </row>
    <row r="328" spans="1:4">
      <c r="B328">
        <v>2011</v>
      </c>
      <c r="C328" s="7">
        <v>276782</v>
      </c>
      <c r="D328" s="7">
        <v>969</v>
      </c>
    </row>
    <row r="329" spans="1:4">
      <c r="B329">
        <v>2012</v>
      </c>
      <c r="C329" s="7">
        <v>285552</v>
      </c>
      <c r="D329" s="7">
        <v>995</v>
      </c>
    </row>
    <row r="330" spans="1:4">
      <c r="B330">
        <v>2013</v>
      </c>
      <c r="C330" s="7">
        <v>278558</v>
      </c>
      <c r="D330" s="7">
        <v>1000</v>
      </c>
    </row>
    <row r="331" spans="1:4">
      <c r="B331">
        <v>2014</v>
      </c>
      <c r="C331" s="7">
        <v>282006</v>
      </c>
      <c r="D331" s="7">
        <v>1010</v>
      </c>
    </row>
    <row r="332" spans="1:4">
      <c r="B332">
        <v>2015</v>
      </c>
      <c r="C332" s="7">
        <v>278835</v>
      </c>
      <c r="D332" s="7">
        <v>982</v>
      </c>
    </row>
    <row r="333" spans="1:4">
      <c r="B333">
        <v>2016</v>
      </c>
      <c r="C333" s="7">
        <v>235246</v>
      </c>
      <c r="D333" s="7">
        <v>852</v>
      </c>
    </row>
    <row r="334" spans="1:4">
      <c r="B334">
        <v>2017</v>
      </c>
      <c r="C334" s="7">
        <v>212749</v>
      </c>
      <c r="D334" s="7">
        <v>915</v>
      </c>
    </row>
    <row r="335" spans="1:4">
      <c r="A335" t="s">
        <v>51</v>
      </c>
      <c r="B335">
        <v>2010</v>
      </c>
      <c r="C335" s="7">
        <v>81290</v>
      </c>
      <c r="D335" s="7">
        <v>276</v>
      </c>
    </row>
    <row r="336" spans="1:4">
      <c r="B336">
        <v>2011</v>
      </c>
      <c r="C336" s="7">
        <v>321694</v>
      </c>
      <c r="D336" s="7">
        <v>887</v>
      </c>
    </row>
    <row r="337" spans="1:4">
      <c r="B337">
        <v>2012</v>
      </c>
      <c r="C337" s="7">
        <v>300266</v>
      </c>
      <c r="D337" s="7">
        <v>823</v>
      </c>
    </row>
    <row r="338" spans="1:4">
      <c r="B338">
        <v>2013</v>
      </c>
      <c r="C338" s="7">
        <v>303813</v>
      </c>
      <c r="D338" s="7">
        <v>739</v>
      </c>
    </row>
    <row r="339" spans="1:4">
      <c r="B339">
        <v>2014</v>
      </c>
      <c r="C339" s="7">
        <v>270600</v>
      </c>
      <c r="D339" s="7">
        <v>675</v>
      </c>
    </row>
    <row r="340" spans="1:4">
      <c r="B340">
        <v>2015</v>
      </c>
      <c r="C340" s="7">
        <v>192113</v>
      </c>
      <c r="D340" s="7">
        <v>540</v>
      </c>
    </row>
    <row r="341" spans="1:4">
      <c r="B341">
        <v>2016</v>
      </c>
      <c r="C341" s="7">
        <v>200296</v>
      </c>
      <c r="D341" s="7">
        <v>549</v>
      </c>
    </row>
    <row r="342" spans="1:4">
      <c r="B342">
        <v>2017</v>
      </c>
      <c r="C342" s="7">
        <v>275822</v>
      </c>
      <c r="D342" s="7">
        <v>642</v>
      </c>
    </row>
    <row r="343" spans="1:4">
      <c r="A343" t="s">
        <v>52</v>
      </c>
      <c r="B343">
        <v>2010</v>
      </c>
      <c r="C343" s="7">
        <v>68416</v>
      </c>
      <c r="D343" s="7">
        <v>242</v>
      </c>
    </row>
    <row r="344" spans="1:4">
      <c r="B344">
        <v>2011</v>
      </c>
      <c r="C344" s="7">
        <v>262826</v>
      </c>
      <c r="D344" s="7">
        <v>918</v>
      </c>
    </row>
    <row r="345" spans="1:4">
      <c r="B345">
        <v>2012</v>
      </c>
      <c r="C345" s="7">
        <v>183539</v>
      </c>
      <c r="D345" s="7">
        <v>725</v>
      </c>
    </row>
    <row r="346" spans="1:4">
      <c r="B346">
        <v>2013</v>
      </c>
      <c r="C346" s="7">
        <v>195376</v>
      </c>
      <c r="D346" s="7">
        <v>829</v>
      </c>
    </row>
    <row r="347" spans="1:4">
      <c r="B347">
        <v>2014</v>
      </c>
      <c r="C347" s="7">
        <v>281756</v>
      </c>
      <c r="D347" s="7">
        <v>1233</v>
      </c>
    </row>
    <row r="348" spans="1:4">
      <c r="B348">
        <v>2015</v>
      </c>
      <c r="C348" s="7">
        <v>320935</v>
      </c>
      <c r="D348" s="7">
        <v>1261</v>
      </c>
    </row>
    <row r="349" spans="1:4">
      <c r="B349">
        <v>2016</v>
      </c>
      <c r="C349" s="7">
        <v>370339</v>
      </c>
      <c r="D349" s="7">
        <v>1550</v>
      </c>
    </row>
    <row r="350" spans="1:4">
      <c r="B350">
        <v>2017</v>
      </c>
      <c r="C350" s="7">
        <v>401341</v>
      </c>
      <c r="D350" s="7">
        <v>1537</v>
      </c>
    </row>
    <row r="351" spans="1:4">
      <c r="A351" t="s">
        <v>53</v>
      </c>
      <c r="B351">
        <v>2010</v>
      </c>
      <c r="C351" s="7">
        <v>139874</v>
      </c>
      <c r="D351" s="7">
        <v>666</v>
      </c>
    </row>
    <row r="352" spans="1:4">
      <c r="B352">
        <v>2011</v>
      </c>
      <c r="C352" s="7">
        <v>519259</v>
      </c>
      <c r="D352" s="7">
        <v>2616</v>
      </c>
    </row>
    <row r="353" spans="1:4">
      <c r="B353">
        <v>2012</v>
      </c>
      <c r="C353" s="7">
        <v>549660</v>
      </c>
      <c r="D353" s="7">
        <v>2747</v>
      </c>
    </row>
    <row r="354" spans="1:4">
      <c r="B354">
        <v>2013</v>
      </c>
      <c r="C354" s="7">
        <v>500934</v>
      </c>
      <c r="D354" s="7">
        <v>2656</v>
      </c>
    </row>
    <row r="355" spans="1:4">
      <c r="B355">
        <v>2014</v>
      </c>
      <c r="C355" s="7">
        <v>479188</v>
      </c>
      <c r="D355" s="7">
        <v>2663</v>
      </c>
    </row>
    <row r="356" spans="1:4">
      <c r="B356">
        <v>2015</v>
      </c>
      <c r="C356" s="7">
        <v>445923</v>
      </c>
      <c r="D356" s="7">
        <v>2720</v>
      </c>
    </row>
    <row r="357" spans="1:4">
      <c r="B357">
        <v>2016</v>
      </c>
      <c r="C357" s="7">
        <v>449560</v>
      </c>
      <c r="D357" s="7">
        <v>2706</v>
      </c>
    </row>
    <row r="358" spans="1:4">
      <c r="B358">
        <v>2017</v>
      </c>
      <c r="C358" s="7">
        <v>443455</v>
      </c>
      <c r="D358" s="7">
        <v>2583</v>
      </c>
    </row>
    <row r="359" spans="1:4">
      <c r="A359" t="s">
        <v>54</v>
      </c>
      <c r="B359">
        <v>2010</v>
      </c>
      <c r="C359" s="7">
        <v>614743</v>
      </c>
      <c r="D359" s="7">
        <v>1206</v>
      </c>
    </row>
    <row r="360" spans="1:4">
      <c r="B360">
        <v>2011</v>
      </c>
      <c r="C360" s="7">
        <v>2076319</v>
      </c>
      <c r="D360" s="7">
        <v>3423</v>
      </c>
    </row>
    <row r="361" spans="1:4">
      <c r="B361">
        <v>2012</v>
      </c>
      <c r="C361" s="7">
        <v>1897547</v>
      </c>
      <c r="D361" s="7">
        <v>3001</v>
      </c>
    </row>
    <row r="362" spans="1:4">
      <c r="B362">
        <v>2013</v>
      </c>
      <c r="C362" s="7">
        <v>1917880</v>
      </c>
      <c r="D362" s="7">
        <v>3799</v>
      </c>
    </row>
    <row r="363" spans="1:4">
      <c r="B363">
        <v>2014</v>
      </c>
      <c r="C363" s="7">
        <v>1888465</v>
      </c>
      <c r="D363" s="7">
        <v>5298</v>
      </c>
    </row>
    <row r="364" spans="1:4">
      <c r="B364">
        <v>2015</v>
      </c>
      <c r="C364" s="7">
        <v>1708123</v>
      </c>
      <c r="D364" s="7">
        <v>5111</v>
      </c>
    </row>
    <row r="365" spans="1:4">
      <c r="B365">
        <v>2016</v>
      </c>
      <c r="C365" s="7">
        <v>1169619</v>
      </c>
      <c r="D365" s="7">
        <v>4572</v>
      </c>
    </row>
    <row r="366" spans="1:4">
      <c r="B366">
        <v>2017</v>
      </c>
      <c r="C366" s="7">
        <v>1287046</v>
      </c>
      <c r="D366" s="7">
        <v>5104</v>
      </c>
    </row>
    <row r="367" spans="1:4">
      <c r="A367" t="s">
        <v>55</v>
      </c>
      <c r="B367">
        <v>2010</v>
      </c>
      <c r="C367" s="7">
        <v>82429</v>
      </c>
      <c r="D367" s="7">
        <v>235</v>
      </c>
    </row>
    <row r="368" spans="1:4">
      <c r="B368">
        <v>2011</v>
      </c>
      <c r="C368" s="7">
        <v>472266</v>
      </c>
      <c r="D368" s="7">
        <v>1212</v>
      </c>
    </row>
    <row r="369" spans="1:4">
      <c r="B369">
        <v>2012</v>
      </c>
      <c r="C369" s="7">
        <v>898972</v>
      </c>
      <c r="D369" s="7">
        <v>2245</v>
      </c>
    </row>
    <row r="370" spans="1:4">
      <c r="B370">
        <v>2013</v>
      </c>
      <c r="C370" s="7">
        <v>993055</v>
      </c>
      <c r="D370" s="7">
        <v>2165</v>
      </c>
    </row>
    <row r="371" spans="1:4">
      <c r="B371">
        <v>2014</v>
      </c>
      <c r="C371" s="7">
        <v>872739</v>
      </c>
      <c r="D371" s="7">
        <v>2107</v>
      </c>
    </row>
    <row r="372" spans="1:4">
      <c r="B372">
        <v>2015</v>
      </c>
      <c r="C372" s="7">
        <v>960076</v>
      </c>
      <c r="D372" s="7">
        <v>2176</v>
      </c>
    </row>
    <row r="373" spans="1:4">
      <c r="B373">
        <v>2016</v>
      </c>
      <c r="C373" s="7">
        <v>1070513</v>
      </c>
      <c r="D373" s="7">
        <v>2042</v>
      </c>
    </row>
    <row r="374" spans="1:4">
      <c r="B374">
        <v>2017</v>
      </c>
      <c r="C374" s="7">
        <v>837551</v>
      </c>
      <c r="D374" s="7">
        <v>1638</v>
      </c>
    </row>
    <row r="375" spans="1:4">
      <c r="A375" t="s">
        <v>56</v>
      </c>
      <c r="B375">
        <v>2010</v>
      </c>
      <c r="C375" s="7">
        <v>40596</v>
      </c>
      <c r="D375" s="7">
        <v>153</v>
      </c>
    </row>
    <row r="376" spans="1:4">
      <c r="B376">
        <v>2011</v>
      </c>
      <c r="C376" s="7">
        <v>143677</v>
      </c>
      <c r="D376" s="7">
        <v>523</v>
      </c>
    </row>
    <row r="377" spans="1:4">
      <c r="B377">
        <v>2012</v>
      </c>
      <c r="C377" s="7">
        <v>123398</v>
      </c>
      <c r="D377" s="7">
        <v>462</v>
      </c>
    </row>
    <row r="378" spans="1:4">
      <c r="B378">
        <v>2013</v>
      </c>
      <c r="C378" s="7">
        <v>128220</v>
      </c>
      <c r="D378" s="7">
        <v>472</v>
      </c>
    </row>
    <row r="379" spans="1:4">
      <c r="B379">
        <v>2014</v>
      </c>
      <c r="C379" s="7">
        <v>122675</v>
      </c>
      <c r="D379" s="7">
        <v>476</v>
      </c>
    </row>
    <row r="380" spans="1:4">
      <c r="B380">
        <v>2015</v>
      </c>
      <c r="C380" s="7">
        <v>116197</v>
      </c>
      <c r="D380" s="7">
        <v>428</v>
      </c>
    </row>
    <row r="381" spans="1:4">
      <c r="B381">
        <v>2016</v>
      </c>
      <c r="C381" s="7">
        <v>114610</v>
      </c>
      <c r="D381" s="7">
        <v>438</v>
      </c>
    </row>
    <row r="382" spans="1:4">
      <c r="B382">
        <v>2017</v>
      </c>
      <c r="C382" s="7">
        <v>105183</v>
      </c>
      <c r="D382" s="7">
        <v>410</v>
      </c>
    </row>
    <row r="383" spans="1:4">
      <c r="A383" t="s">
        <v>63</v>
      </c>
      <c r="B383">
        <v>2011</v>
      </c>
      <c r="C383" s="7">
        <v>0</v>
      </c>
      <c r="D383" s="7">
        <v>0</v>
      </c>
    </row>
    <row r="384" spans="1:4">
      <c r="B384">
        <v>2012</v>
      </c>
      <c r="C384" s="7">
        <v>15422</v>
      </c>
      <c r="D384" s="7">
        <v>39</v>
      </c>
    </row>
    <row r="385" spans="1:4">
      <c r="B385">
        <v>2013</v>
      </c>
      <c r="C385" s="7">
        <v>19263</v>
      </c>
      <c r="D385" s="7">
        <v>52</v>
      </c>
    </row>
    <row r="386" spans="1:4">
      <c r="B386">
        <v>2014</v>
      </c>
      <c r="C386" s="7">
        <v>20386</v>
      </c>
      <c r="D386" s="7">
        <v>53</v>
      </c>
    </row>
    <row r="387" spans="1:4">
      <c r="B387">
        <v>2015</v>
      </c>
      <c r="C387" s="7">
        <v>21343</v>
      </c>
      <c r="D387" s="7">
        <v>58</v>
      </c>
    </row>
    <row r="388" spans="1:4">
      <c r="B388">
        <v>2016</v>
      </c>
      <c r="C388" s="7">
        <v>30441</v>
      </c>
      <c r="D388" s="7">
        <v>83</v>
      </c>
    </row>
    <row r="389" spans="1:4">
      <c r="B389">
        <v>2017</v>
      </c>
      <c r="C389" s="7">
        <v>37129</v>
      </c>
      <c r="D389" s="7">
        <v>115</v>
      </c>
    </row>
    <row r="390" spans="1:4">
      <c r="A390" t="s">
        <v>57</v>
      </c>
      <c r="B390">
        <v>2010</v>
      </c>
      <c r="C390" s="7">
        <v>772406</v>
      </c>
      <c r="D390" s="7">
        <v>1106</v>
      </c>
    </row>
    <row r="391" spans="1:4">
      <c r="B391">
        <v>2011</v>
      </c>
      <c r="C391" s="7">
        <v>3319806</v>
      </c>
      <c r="D391" s="7">
        <v>4530</v>
      </c>
    </row>
    <row r="392" spans="1:4">
      <c r="B392">
        <v>2012</v>
      </c>
      <c r="C392" s="7">
        <v>3592660</v>
      </c>
      <c r="D392" s="7">
        <v>4756</v>
      </c>
    </row>
    <row r="393" spans="1:4">
      <c r="B393">
        <v>2013</v>
      </c>
      <c r="C393" s="7">
        <v>3264788</v>
      </c>
      <c r="D393" s="7">
        <v>4746</v>
      </c>
    </row>
    <row r="394" spans="1:4">
      <c r="B394">
        <v>2014</v>
      </c>
      <c r="C394" s="7">
        <v>3807165</v>
      </c>
      <c r="D394" s="7">
        <v>5714</v>
      </c>
    </row>
    <row r="395" spans="1:4">
      <c r="B395">
        <v>2015</v>
      </c>
      <c r="C395" s="7">
        <v>4490712</v>
      </c>
      <c r="D395" s="7">
        <v>6263</v>
      </c>
    </row>
    <row r="396" spans="1:4">
      <c r="B396">
        <v>2016</v>
      </c>
      <c r="C396" s="7">
        <v>4554798</v>
      </c>
      <c r="D396" s="7">
        <v>6901</v>
      </c>
    </row>
    <row r="397" spans="1:4">
      <c r="B397">
        <v>2017</v>
      </c>
      <c r="C397" s="7">
        <v>4485512</v>
      </c>
      <c r="D397" s="7">
        <v>6574</v>
      </c>
    </row>
    <row r="398" spans="1:4">
      <c r="A398" t="s">
        <v>58</v>
      </c>
      <c r="B398">
        <v>2010</v>
      </c>
      <c r="C398" s="7">
        <v>35787</v>
      </c>
      <c r="D398" s="7">
        <v>208</v>
      </c>
    </row>
    <row r="399" spans="1:4">
      <c r="B399">
        <v>2011</v>
      </c>
      <c r="C399" s="7">
        <v>159639</v>
      </c>
      <c r="D399" s="7">
        <v>607</v>
      </c>
    </row>
    <row r="400" spans="1:4">
      <c r="B400">
        <v>2012</v>
      </c>
      <c r="C400" s="7">
        <v>312302</v>
      </c>
      <c r="D400" s="7">
        <v>760</v>
      </c>
    </row>
    <row r="401" spans="1:4">
      <c r="B401">
        <v>2013</v>
      </c>
      <c r="C401" s="7">
        <v>297989</v>
      </c>
      <c r="D401" s="7">
        <v>732</v>
      </c>
    </row>
    <row r="402" spans="1:4">
      <c r="B402">
        <v>2014</v>
      </c>
      <c r="C402" s="7">
        <v>194913</v>
      </c>
      <c r="D402" s="7">
        <v>874</v>
      </c>
    </row>
    <row r="403" spans="1:4">
      <c r="B403">
        <v>2015</v>
      </c>
      <c r="C403" s="7">
        <v>199582</v>
      </c>
      <c r="D403" s="7">
        <v>1876</v>
      </c>
    </row>
    <row r="404" spans="1:4">
      <c r="B404">
        <v>2016</v>
      </c>
      <c r="C404" s="7">
        <v>202923</v>
      </c>
      <c r="D404" s="7">
        <v>1833</v>
      </c>
    </row>
    <row r="405" spans="1:4">
      <c r="B405">
        <v>2017</v>
      </c>
      <c r="C405" s="7">
        <v>247910</v>
      </c>
      <c r="D405" s="7">
        <v>2112</v>
      </c>
    </row>
    <row r="406" spans="1:4">
      <c r="A406" t="s">
        <v>59</v>
      </c>
      <c r="B406">
        <v>2010</v>
      </c>
      <c r="C406" s="7">
        <v>121937</v>
      </c>
      <c r="D406" s="7">
        <v>438</v>
      </c>
    </row>
    <row r="407" spans="1:4">
      <c r="B407">
        <v>2011</v>
      </c>
      <c r="C407" s="7">
        <v>533256</v>
      </c>
      <c r="D407" s="7">
        <v>1778</v>
      </c>
    </row>
    <row r="408" spans="1:4">
      <c r="B408">
        <v>2012</v>
      </c>
      <c r="C408" s="7">
        <v>603059</v>
      </c>
      <c r="D408" s="7">
        <v>1679</v>
      </c>
    </row>
    <row r="409" spans="1:4">
      <c r="B409">
        <v>2013</v>
      </c>
      <c r="C409" s="7">
        <v>639082</v>
      </c>
      <c r="D409" s="7">
        <v>1807</v>
      </c>
    </row>
    <row r="410" spans="1:4">
      <c r="B410">
        <v>2014</v>
      </c>
      <c r="C410" s="7">
        <v>705839</v>
      </c>
      <c r="D410" s="7">
        <v>1985</v>
      </c>
    </row>
    <row r="411" spans="1:4">
      <c r="B411">
        <v>2015</v>
      </c>
      <c r="C411" s="7">
        <v>710638</v>
      </c>
      <c r="D411" s="7">
        <v>1935</v>
      </c>
    </row>
    <row r="412" spans="1:4">
      <c r="B412">
        <v>2016</v>
      </c>
      <c r="C412" s="7">
        <v>843285</v>
      </c>
      <c r="D412" s="7">
        <v>2191</v>
      </c>
    </row>
    <row r="413" spans="1:4">
      <c r="B413">
        <v>2017</v>
      </c>
      <c r="C413" s="7">
        <v>760174</v>
      </c>
      <c r="D413" s="7">
        <v>1800</v>
      </c>
    </row>
    <row r="414" spans="1:4">
      <c r="A414" t="s">
        <v>60</v>
      </c>
      <c r="B414">
        <v>2010</v>
      </c>
      <c r="C414" s="7">
        <v>61330</v>
      </c>
      <c r="D414" s="7">
        <v>610</v>
      </c>
    </row>
    <row r="415" spans="1:4">
      <c r="B415">
        <v>2011</v>
      </c>
      <c r="C415" s="7">
        <v>168347</v>
      </c>
      <c r="D415" s="7">
        <v>1902</v>
      </c>
    </row>
    <row r="416" spans="1:4">
      <c r="B416">
        <v>2012</v>
      </c>
      <c r="C416" s="7">
        <v>172265</v>
      </c>
      <c r="D416" s="7">
        <v>1659</v>
      </c>
    </row>
    <row r="417" spans="1:4">
      <c r="B417">
        <v>2013</v>
      </c>
      <c r="C417" s="7">
        <v>187578</v>
      </c>
      <c r="D417" s="7">
        <v>1633</v>
      </c>
    </row>
    <row r="418" spans="1:4">
      <c r="B418">
        <v>2014</v>
      </c>
      <c r="C418" s="7">
        <v>251534</v>
      </c>
      <c r="D418" s="7">
        <v>1429</v>
      </c>
    </row>
    <row r="419" spans="1:4">
      <c r="B419">
        <v>2015</v>
      </c>
      <c r="C419" s="7">
        <v>262519</v>
      </c>
      <c r="D419" s="7">
        <v>1286</v>
      </c>
    </row>
    <row r="420" spans="1:4">
      <c r="B420">
        <v>2016</v>
      </c>
      <c r="C420" s="7">
        <v>215569</v>
      </c>
      <c r="D420" s="7">
        <v>1096</v>
      </c>
    </row>
    <row r="421" spans="1:4">
      <c r="B421">
        <v>2017</v>
      </c>
      <c r="C421" s="7">
        <v>238932</v>
      </c>
      <c r="D421" s="7">
        <v>1152</v>
      </c>
    </row>
    <row r="422" spans="1:4">
      <c r="A422" t="s">
        <v>61</v>
      </c>
      <c r="B422">
        <v>2010</v>
      </c>
      <c r="C422" s="7">
        <v>59497</v>
      </c>
      <c r="D422" s="7">
        <v>364</v>
      </c>
    </row>
    <row r="423" spans="1:4">
      <c r="B423">
        <v>2011</v>
      </c>
      <c r="C423" s="7">
        <v>191606</v>
      </c>
      <c r="D423" s="7">
        <v>1031</v>
      </c>
    </row>
    <row r="424" spans="1:4">
      <c r="B424">
        <v>2012</v>
      </c>
      <c r="C424" s="7">
        <v>217281</v>
      </c>
      <c r="D424" s="7">
        <v>1158</v>
      </c>
    </row>
    <row r="425" spans="1:4">
      <c r="B425">
        <v>2013</v>
      </c>
      <c r="C425" s="7">
        <v>198792</v>
      </c>
      <c r="D425" s="7">
        <v>995</v>
      </c>
    </row>
    <row r="426" spans="1:4">
      <c r="B426">
        <v>2014</v>
      </c>
      <c r="C426" s="7">
        <v>236444</v>
      </c>
      <c r="D426" s="7">
        <v>1027</v>
      </c>
    </row>
    <row r="427" spans="1:4">
      <c r="B427">
        <v>2015</v>
      </c>
      <c r="C427" s="7">
        <v>218422</v>
      </c>
      <c r="D427" s="7">
        <v>1004</v>
      </c>
    </row>
    <row r="428" spans="1:4">
      <c r="B428">
        <v>2016</v>
      </c>
      <c r="C428" s="7">
        <v>184497</v>
      </c>
      <c r="D428" s="7">
        <v>931</v>
      </c>
    </row>
    <row r="429" spans="1:4">
      <c r="B429">
        <v>2017</v>
      </c>
      <c r="C429" s="7">
        <v>192359</v>
      </c>
      <c r="D429" s="7">
        <v>988</v>
      </c>
    </row>
    <row r="430" spans="1:4">
      <c r="A430" t="s">
        <v>67</v>
      </c>
      <c r="C430" s="7">
        <v>264063630</v>
      </c>
      <c r="D430" s="7">
        <v>626473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5CD45-744E-4559-B0CF-975DF34FC900}">
  <dimension ref="A1:N409"/>
  <sheetViews>
    <sheetView workbookViewId="0">
      <selection sqref="A1:E409"/>
    </sheetView>
  </sheetViews>
  <sheetFormatPr defaultRowHeight="14.4"/>
  <cols>
    <col min="1" max="1" width="12.44140625" bestFit="1" customWidth="1"/>
    <col min="2" max="2" width="6.6640625" bestFit="1" customWidth="1"/>
    <col min="3" max="3" width="5.77734375" bestFit="1" customWidth="1"/>
    <col min="4" max="4" width="23.77734375" bestFit="1" customWidth="1"/>
    <col min="5" max="5" width="28.109375" bestFit="1" customWidth="1"/>
    <col min="7" max="10" width="0" hidden="1" customWidth="1"/>
    <col min="11" max="11" width="23.77734375" customWidth="1"/>
    <col min="12" max="12" width="25" customWidth="1"/>
    <col min="13" max="13" width="22.21875" customWidth="1"/>
  </cols>
  <sheetData>
    <row r="1" spans="1:14" ht="15.6">
      <c r="A1" s="8" t="s">
        <v>72</v>
      </c>
      <c r="B1" s="8" t="s">
        <v>5</v>
      </c>
      <c r="C1" s="8" t="s">
        <v>7</v>
      </c>
      <c r="D1" s="8" t="s">
        <v>70</v>
      </c>
      <c r="E1" s="8" t="s">
        <v>69</v>
      </c>
      <c r="F1" s="8"/>
      <c r="L1" s="8" t="s">
        <v>70</v>
      </c>
      <c r="M1" s="8" t="s">
        <v>69</v>
      </c>
    </row>
    <row r="2" spans="1:14">
      <c r="A2" t="str">
        <f>B2&amp;""&amp;C2</f>
        <v>Alabama2010</v>
      </c>
      <c r="B2" t="s">
        <v>6</v>
      </c>
      <c r="C2">
        <v>2010</v>
      </c>
      <c r="D2">
        <v>146695</v>
      </c>
      <c r="E2">
        <v>452</v>
      </c>
      <c r="K2" s="35" t="s">
        <v>628</v>
      </c>
      <c r="L2">
        <f>_xlfn.VAR.P(D2:D409)</f>
        <v>921978776613.16699</v>
      </c>
      <c r="M2">
        <f>_xlfn.VAR.P(E2:E409)</f>
        <v>2656774.5203767782</v>
      </c>
      <c r="N2" t="s">
        <v>71</v>
      </c>
    </row>
    <row r="3" spans="1:14" ht="28.8">
      <c r="A3" t="str">
        <f t="shared" ref="A3:A66" si="0">B3&amp;""&amp;C3</f>
        <v>Alabama2011</v>
      </c>
      <c r="B3" t="s">
        <v>6</v>
      </c>
      <c r="C3">
        <v>2011</v>
      </c>
      <c r="D3">
        <v>424110</v>
      </c>
      <c r="E3">
        <v>1294</v>
      </c>
      <c r="K3" s="37" t="s">
        <v>629</v>
      </c>
      <c r="L3" s="11">
        <f>_xlfn.STDEV.P(D2:D409)</f>
        <v>960197.25921977463</v>
      </c>
      <c r="M3" s="11">
        <f>_xlfn.STDEV.P(E2:E409)</f>
        <v>1629.9615088635614</v>
      </c>
      <c r="N3" t="s">
        <v>73</v>
      </c>
    </row>
    <row r="4" spans="1:14">
      <c r="A4" t="str">
        <f t="shared" si="0"/>
        <v>Alabama2012</v>
      </c>
      <c r="B4" t="s">
        <v>6</v>
      </c>
      <c r="C4">
        <v>2012</v>
      </c>
      <c r="D4">
        <v>479550</v>
      </c>
      <c r="E4">
        <v>1256</v>
      </c>
      <c r="K4" s="35" t="s">
        <v>619</v>
      </c>
      <c r="L4" s="11">
        <f>AVERAGE(D2:D409)</f>
        <v>644864.2794117647</v>
      </c>
      <c r="M4" s="11">
        <f>AVERAGE(E2:E409)</f>
        <v>1531.3039215686274</v>
      </c>
    </row>
    <row r="5" spans="1:14">
      <c r="A5" t="str">
        <f t="shared" si="0"/>
        <v>Alabama2013</v>
      </c>
      <c r="B5" t="s">
        <v>6</v>
      </c>
      <c r="C5">
        <v>2013</v>
      </c>
      <c r="D5">
        <v>559552</v>
      </c>
      <c r="E5">
        <v>1205</v>
      </c>
      <c r="K5" s="35" t="s">
        <v>630</v>
      </c>
      <c r="L5" s="11">
        <f ca="1">NORMINV(RAND(), L3,L4)</f>
        <v>393947.58143564186</v>
      </c>
      <c r="M5" s="11">
        <f ca="1">NORMINV(RAND(), M3,M4)</f>
        <v>-128.44767366360429</v>
      </c>
    </row>
    <row r="6" spans="1:14">
      <c r="A6" t="str">
        <f t="shared" si="0"/>
        <v>Alabama2014</v>
      </c>
      <c r="B6" t="s">
        <v>6</v>
      </c>
      <c r="C6">
        <v>2014</v>
      </c>
      <c r="D6">
        <v>476126</v>
      </c>
      <c r="E6">
        <v>1176</v>
      </c>
    </row>
    <row r="7" spans="1:14">
      <c r="A7" t="str">
        <f t="shared" si="0"/>
        <v>Alabama2015</v>
      </c>
      <c r="B7" t="s">
        <v>6</v>
      </c>
      <c r="C7">
        <v>2015</v>
      </c>
      <c r="D7">
        <v>394970</v>
      </c>
      <c r="E7">
        <v>981</v>
      </c>
    </row>
    <row r="8" spans="1:14">
      <c r="A8" t="str">
        <f t="shared" si="0"/>
        <v>Alabama2016</v>
      </c>
      <c r="B8" t="s">
        <v>6</v>
      </c>
      <c r="C8">
        <v>2016</v>
      </c>
      <c r="D8">
        <v>390229</v>
      </c>
      <c r="E8">
        <v>1162</v>
      </c>
    </row>
    <row r="9" spans="1:14">
      <c r="A9" t="str">
        <f t="shared" si="0"/>
        <v>Alabama2017</v>
      </c>
      <c r="B9" t="s">
        <v>6</v>
      </c>
      <c r="C9">
        <v>2017</v>
      </c>
      <c r="D9">
        <v>748867</v>
      </c>
      <c r="E9">
        <v>1858</v>
      </c>
    </row>
    <row r="10" spans="1:14">
      <c r="A10" t="str">
        <f t="shared" si="0"/>
        <v>Alaska2010</v>
      </c>
      <c r="B10" t="s">
        <v>12</v>
      </c>
      <c r="C10">
        <v>2010</v>
      </c>
      <c r="D10">
        <v>23536</v>
      </c>
      <c r="E10">
        <v>99</v>
      </c>
    </row>
    <row r="11" spans="1:14">
      <c r="A11" t="str">
        <f t="shared" si="0"/>
        <v>Alaska2011</v>
      </c>
      <c r="B11" t="s">
        <v>12</v>
      </c>
      <c r="C11">
        <v>2011</v>
      </c>
      <c r="D11">
        <v>107111</v>
      </c>
      <c r="E11">
        <v>355</v>
      </c>
    </row>
    <row r="12" spans="1:14">
      <c r="A12" t="str">
        <f t="shared" si="0"/>
        <v>Alaska2012</v>
      </c>
      <c r="B12" t="s">
        <v>12</v>
      </c>
      <c r="C12">
        <v>2012</v>
      </c>
      <c r="D12">
        <v>105448</v>
      </c>
      <c r="E12">
        <v>344</v>
      </c>
    </row>
    <row r="13" spans="1:14">
      <c r="A13" t="str">
        <f t="shared" si="0"/>
        <v>Alaska2013</v>
      </c>
      <c r="B13" t="s">
        <v>12</v>
      </c>
      <c r="C13">
        <v>2013</v>
      </c>
      <c r="D13">
        <v>92149</v>
      </c>
      <c r="E13">
        <v>364</v>
      </c>
    </row>
    <row r="14" spans="1:14">
      <c r="A14" t="str">
        <f t="shared" si="0"/>
        <v>Alaska2014</v>
      </c>
      <c r="B14" t="s">
        <v>12</v>
      </c>
      <c r="C14">
        <v>2014</v>
      </c>
      <c r="D14">
        <v>70427</v>
      </c>
      <c r="E14">
        <v>304</v>
      </c>
    </row>
    <row r="15" spans="1:14">
      <c r="A15" t="str">
        <f t="shared" si="0"/>
        <v>Alaska2015</v>
      </c>
      <c r="B15" t="s">
        <v>12</v>
      </c>
      <c r="C15">
        <v>2015</v>
      </c>
      <c r="D15">
        <v>53244</v>
      </c>
      <c r="E15">
        <v>290</v>
      </c>
    </row>
    <row r="16" spans="1:14">
      <c r="A16" t="str">
        <f t="shared" si="0"/>
        <v>Alaska2016</v>
      </c>
      <c r="B16" t="s">
        <v>12</v>
      </c>
      <c r="C16">
        <v>2016</v>
      </c>
      <c r="D16">
        <v>71839</v>
      </c>
      <c r="E16">
        <v>282</v>
      </c>
    </row>
    <row r="17" spans="1:5">
      <c r="A17" t="str">
        <f t="shared" si="0"/>
        <v>Alaska2017</v>
      </c>
      <c r="B17" t="s">
        <v>12</v>
      </c>
      <c r="C17">
        <v>2017</v>
      </c>
      <c r="D17">
        <v>120282</v>
      </c>
      <c r="E17">
        <v>416</v>
      </c>
    </row>
    <row r="18" spans="1:5">
      <c r="A18" t="str">
        <f t="shared" si="0"/>
        <v>Arizona2010</v>
      </c>
      <c r="B18" t="s">
        <v>13</v>
      </c>
      <c r="C18">
        <v>2010</v>
      </c>
      <c r="D18">
        <v>317641</v>
      </c>
      <c r="E18">
        <v>706</v>
      </c>
    </row>
    <row r="19" spans="1:5">
      <c r="A19" t="str">
        <f t="shared" si="0"/>
        <v>Arizona2011</v>
      </c>
      <c r="B19" t="s">
        <v>13</v>
      </c>
      <c r="C19">
        <v>2011</v>
      </c>
      <c r="D19">
        <v>1181254</v>
      </c>
      <c r="E19">
        <v>2981</v>
      </c>
    </row>
    <row r="20" spans="1:5">
      <c r="A20" t="str">
        <f t="shared" si="0"/>
        <v>Arizona2012</v>
      </c>
      <c r="B20" t="s">
        <v>13</v>
      </c>
      <c r="C20">
        <v>2012</v>
      </c>
      <c r="D20">
        <v>820538</v>
      </c>
      <c r="E20">
        <v>1495</v>
      </c>
    </row>
    <row r="21" spans="1:5">
      <c r="A21" t="str">
        <f t="shared" si="0"/>
        <v>Arizona2013</v>
      </c>
      <c r="B21" t="s">
        <v>13</v>
      </c>
      <c r="C21">
        <v>2013</v>
      </c>
      <c r="D21">
        <v>970555</v>
      </c>
      <c r="E21">
        <v>1825</v>
      </c>
    </row>
    <row r="22" spans="1:5">
      <c r="A22" t="str">
        <f t="shared" si="0"/>
        <v>Arizona2014</v>
      </c>
      <c r="B22" t="s">
        <v>13</v>
      </c>
      <c r="C22">
        <v>2014</v>
      </c>
      <c r="D22">
        <v>1212913</v>
      </c>
      <c r="E22">
        <v>2784</v>
      </c>
    </row>
    <row r="23" spans="1:5">
      <c r="A23" t="str">
        <f t="shared" si="0"/>
        <v>Arizona2015</v>
      </c>
      <c r="B23" t="s">
        <v>13</v>
      </c>
      <c r="C23">
        <v>2015</v>
      </c>
      <c r="D23">
        <v>1103596</v>
      </c>
      <c r="E23">
        <v>2714</v>
      </c>
    </row>
    <row r="24" spans="1:5">
      <c r="A24" t="str">
        <f t="shared" si="0"/>
        <v>Arizona2016</v>
      </c>
      <c r="B24" t="s">
        <v>13</v>
      </c>
      <c r="C24">
        <v>2016</v>
      </c>
      <c r="D24">
        <v>1089562</v>
      </c>
      <c r="E24">
        <v>2421</v>
      </c>
    </row>
    <row r="25" spans="1:5">
      <c r="A25" t="str">
        <f t="shared" si="0"/>
        <v>Arizona2017</v>
      </c>
      <c r="B25" t="s">
        <v>13</v>
      </c>
      <c r="C25">
        <v>2017</v>
      </c>
      <c r="D25">
        <v>999739</v>
      </c>
      <c r="E25">
        <v>2351</v>
      </c>
    </row>
    <row r="26" spans="1:5">
      <c r="A26" t="str">
        <f t="shared" si="0"/>
        <v>Arkansas2010</v>
      </c>
      <c r="B26" t="s">
        <v>14</v>
      </c>
      <c r="C26">
        <v>2010</v>
      </c>
      <c r="D26">
        <v>46399</v>
      </c>
      <c r="E26">
        <v>214</v>
      </c>
    </row>
    <row r="27" spans="1:5">
      <c r="A27" t="str">
        <f t="shared" si="0"/>
        <v>Arkansas2011</v>
      </c>
      <c r="B27" t="s">
        <v>14</v>
      </c>
      <c r="C27">
        <v>2011</v>
      </c>
      <c r="D27">
        <v>141769</v>
      </c>
      <c r="E27">
        <v>629</v>
      </c>
    </row>
    <row r="28" spans="1:5">
      <c r="A28" t="str">
        <f t="shared" si="0"/>
        <v>Arkansas2012</v>
      </c>
      <c r="B28" t="s">
        <v>14</v>
      </c>
      <c r="C28">
        <v>2012</v>
      </c>
      <c r="D28">
        <v>164557</v>
      </c>
      <c r="E28">
        <v>726</v>
      </c>
    </row>
    <row r="29" spans="1:5">
      <c r="A29" t="str">
        <f t="shared" si="0"/>
        <v>Arkansas2013</v>
      </c>
      <c r="B29" t="s">
        <v>14</v>
      </c>
      <c r="C29">
        <v>2013</v>
      </c>
      <c r="D29">
        <v>131217</v>
      </c>
      <c r="E29">
        <v>603</v>
      </c>
    </row>
    <row r="30" spans="1:5">
      <c r="A30" t="str">
        <f t="shared" si="0"/>
        <v>Arkansas2014</v>
      </c>
      <c r="B30" t="s">
        <v>14</v>
      </c>
      <c r="C30">
        <v>2014</v>
      </c>
      <c r="D30">
        <v>158526</v>
      </c>
      <c r="E30">
        <v>570</v>
      </c>
    </row>
    <row r="31" spans="1:5">
      <c r="A31" t="str">
        <f t="shared" si="0"/>
        <v>Arkansas2015</v>
      </c>
      <c r="B31" t="s">
        <v>14</v>
      </c>
      <c r="C31">
        <v>2015</v>
      </c>
      <c r="D31">
        <v>158798</v>
      </c>
      <c r="E31">
        <v>589</v>
      </c>
    </row>
    <row r="32" spans="1:5">
      <c r="A32" t="str">
        <f t="shared" si="0"/>
        <v>Arkansas2016</v>
      </c>
      <c r="B32" t="s">
        <v>14</v>
      </c>
      <c r="C32">
        <v>2016</v>
      </c>
      <c r="D32">
        <v>146338</v>
      </c>
      <c r="E32">
        <v>454</v>
      </c>
    </row>
    <row r="33" spans="1:5">
      <c r="A33" t="str">
        <f t="shared" si="0"/>
        <v>Arkansas2017</v>
      </c>
      <c r="B33" t="s">
        <v>14</v>
      </c>
      <c r="C33">
        <v>2017</v>
      </c>
      <c r="D33">
        <v>175079</v>
      </c>
      <c r="E33">
        <v>570</v>
      </c>
    </row>
    <row r="34" spans="1:5">
      <c r="A34" t="str">
        <f t="shared" si="0"/>
        <v>California2010</v>
      </c>
      <c r="B34" t="s">
        <v>15</v>
      </c>
      <c r="C34">
        <v>2010</v>
      </c>
      <c r="D34">
        <v>408582</v>
      </c>
      <c r="E34">
        <v>1662</v>
      </c>
    </row>
    <row r="35" spans="1:5">
      <c r="A35" t="str">
        <f t="shared" si="0"/>
        <v>California2011</v>
      </c>
      <c r="B35" t="s">
        <v>15</v>
      </c>
      <c r="C35">
        <v>2011</v>
      </c>
      <c r="D35">
        <v>1568456</v>
      </c>
      <c r="E35">
        <v>5675</v>
      </c>
    </row>
    <row r="36" spans="1:5">
      <c r="A36" t="str">
        <f t="shared" si="0"/>
        <v>California2012</v>
      </c>
      <c r="B36" t="s">
        <v>15</v>
      </c>
      <c r="C36">
        <v>2012</v>
      </c>
      <c r="D36">
        <v>1498652</v>
      </c>
      <c r="E36">
        <v>5490</v>
      </c>
    </row>
    <row r="37" spans="1:5">
      <c r="A37" t="str">
        <f t="shared" si="0"/>
        <v>California2013</v>
      </c>
      <c r="B37" t="s">
        <v>15</v>
      </c>
      <c r="C37">
        <v>2013</v>
      </c>
      <c r="D37">
        <v>1642397</v>
      </c>
      <c r="E37">
        <v>5726</v>
      </c>
    </row>
    <row r="38" spans="1:5">
      <c r="A38" t="str">
        <f t="shared" si="0"/>
        <v>California2014</v>
      </c>
      <c r="B38" t="s">
        <v>15</v>
      </c>
      <c r="C38">
        <v>2014</v>
      </c>
      <c r="D38">
        <v>1785847</v>
      </c>
      <c r="E38">
        <v>6017</v>
      </c>
    </row>
    <row r="39" spans="1:5">
      <c r="A39" t="str">
        <f t="shared" si="0"/>
        <v>California2015</v>
      </c>
      <c r="B39" t="s">
        <v>15</v>
      </c>
      <c r="C39">
        <v>2015</v>
      </c>
      <c r="D39">
        <v>1931999</v>
      </c>
      <c r="E39">
        <v>6575</v>
      </c>
    </row>
    <row r="40" spans="1:5">
      <c r="A40" t="str">
        <f t="shared" si="0"/>
        <v>California2016</v>
      </c>
      <c r="B40" t="s">
        <v>15</v>
      </c>
      <c r="C40">
        <v>2016</v>
      </c>
      <c r="D40">
        <v>2127255</v>
      </c>
      <c r="E40">
        <v>6131</v>
      </c>
    </row>
    <row r="41" spans="1:5">
      <c r="A41" t="str">
        <f t="shared" si="0"/>
        <v>California2017</v>
      </c>
      <c r="B41" t="s">
        <v>15</v>
      </c>
      <c r="C41">
        <v>2017</v>
      </c>
      <c r="D41">
        <v>2281986</v>
      </c>
      <c r="E41">
        <v>5156</v>
      </c>
    </row>
    <row r="42" spans="1:5">
      <c r="A42" t="str">
        <f t="shared" si="0"/>
        <v>Colorado2010</v>
      </c>
      <c r="B42" t="s">
        <v>16</v>
      </c>
      <c r="C42">
        <v>2010</v>
      </c>
      <c r="D42">
        <v>237856</v>
      </c>
      <c r="E42">
        <v>151</v>
      </c>
    </row>
    <row r="43" spans="1:5">
      <c r="A43" t="str">
        <f t="shared" si="0"/>
        <v>Colorado2011</v>
      </c>
      <c r="B43" t="s">
        <v>16</v>
      </c>
      <c r="C43">
        <v>2011</v>
      </c>
      <c r="D43">
        <v>1014549</v>
      </c>
      <c r="E43">
        <v>588</v>
      </c>
    </row>
    <row r="44" spans="1:5">
      <c r="A44" t="str">
        <f t="shared" si="0"/>
        <v>Colorado2012</v>
      </c>
      <c r="B44" t="s">
        <v>16</v>
      </c>
      <c r="C44">
        <v>2012</v>
      </c>
      <c r="D44">
        <v>1085384</v>
      </c>
      <c r="E44">
        <v>549</v>
      </c>
    </row>
    <row r="45" spans="1:5">
      <c r="A45" t="str">
        <f t="shared" si="0"/>
        <v>Colorado2013</v>
      </c>
      <c r="B45" t="s">
        <v>16</v>
      </c>
      <c r="C45">
        <v>2013</v>
      </c>
      <c r="D45">
        <v>1075821</v>
      </c>
      <c r="E45">
        <v>530</v>
      </c>
    </row>
    <row r="46" spans="1:5">
      <c r="A46" t="str">
        <f t="shared" si="0"/>
        <v>Colorado2014</v>
      </c>
      <c r="B46" t="s">
        <v>16</v>
      </c>
      <c r="C46">
        <v>2014</v>
      </c>
      <c r="D46">
        <v>526713</v>
      </c>
      <c r="E46">
        <v>384</v>
      </c>
    </row>
    <row r="47" spans="1:5">
      <c r="A47" t="str">
        <f t="shared" si="0"/>
        <v>Colorado2015</v>
      </c>
      <c r="B47" t="s">
        <v>16</v>
      </c>
      <c r="C47">
        <v>2015</v>
      </c>
      <c r="D47">
        <v>172916</v>
      </c>
      <c r="E47">
        <v>284</v>
      </c>
    </row>
    <row r="48" spans="1:5">
      <c r="A48" t="str">
        <f t="shared" si="0"/>
        <v>Colorado2016</v>
      </c>
      <c r="B48" t="s">
        <v>16</v>
      </c>
      <c r="C48">
        <v>2016</v>
      </c>
      <c r="D48">
        <v>179328</v>
      </c>
      <c r="E48">
        <v>321</v>
      </c>
    </row>
    <row r="49" spans="1:5">
      <c r="A49" t="str">
        <f t="shared" si="0"/>
        <v>Colorado2017</v>
      </c>
      <c r="B49" t="s">
        <v>16</v>
      </c>
      <c r="C49">
        <v>2017</v>
      </c>
      <c r="D49">
        <v>529628</v>
      </c>
      <c r="E49">
        <v>856</v>
      </c>
    </row>
    <row r="50" spans="1:5">
      <c r="A50" t="str">
        <f t="shared" si="0"/>
        <v>Connecticut2010</v>
      </c>
      <c r="B50" t="s">
        <v>17</v>
      </c>
      <c r="C50">
        <v>2010</v>
      </c>
      <c r="D50">
        <v>45209</v>
      </c>
      <c r="E50">
        <v>225</v>
      </c>
    </row>
    <row r="51" spans="1:5">
      <c r="A51" t="str">
        <f t="shared" si="0"/>
        <v>Connecticut2011</v>
      </c>
      <c r="B51" t="s">
        <v>17</v>
      </c>
      <c r="C51">
        <v>2011</v>
      </c>
      <c r="D51">
        <v>167272</v>
      </c>
      <c r="E51">
        <v>680</v>
      </c>
    </row>
    <row r="52" spans="1:5">
      <c r="A52" t="str">
        <f t="shared" si="0"/>
        <v>Connecticut2012</v>
      </c>
      <c r="B52" t="s">
        <v>17</v>
      </c>
      <c r="C52">
        <v>2012</v>
      </c>
      <c r="D52">
        <v>149864</v>
      </c>
      <c r="E52">
        <v>677</v>
      </c>
    </row>
    <row r="53" spans="1:5">
      <c r="A53" t="str">
        <f t="shared" si="0"/>
        <v>Connecticut2013</v>
      </c>
      <c r="B53" t="s">
        <v>17</v>
      </c>
      <c r="C53">
        <v>2013</v>
      </c>
      <c r="D53">
        <v>134775</v>
      </c>
      <c r="E53">
        <v>778</v>
      </c>
    </row>
    <row r="54" spans="1:5">
      <c r="A54" t="str">
        <f t="shared" si="0"/>
        <v>Connecticut2014</v>
      </c>
      <c r="B54" t="s">
        <v>17</v>
      </c>
      <c r="C54">
        <v>2014</v>
      </c>
      <c r="D54">
        <v>129767</v>
      </c>
      <c r="E54">
        <v>655</v>
      </c>
    </row>
    <row r="55" spans="1:5">
      <c r="A55" t="str">
        <f t="shared" si="0"/>
        <v>Connecticut2015</v>
      </c>
      <c r="B55" t="s">
        <v>17</v>
      </c>
      <c r="C55">
        <v>2015</v>
      </c>
      <c r="D55">
        <v>197768</v>
      </c>
      <c r="E55">
        <v>806</v>
      </c>
    </row>
    <row r="56" spans="1:5">
      <c r="A56" t="str">
        <f t="shared" si="0"/>
        <v>Connecticut2016</v>
      </c>
      <c r="B56" t="s">
        <v>17</v>
      </c>
      <c r="C56">
        <v>2016</v>
      </c>
      <c r="D56">
        <v>159606</v>
      </c>
      <c r="E56">
        <v>776</v>
      </c>
    </row>
    <row r="57" spans="1:5">
      <c r="A57" t="str">
        <f t="shared" si="0"/>
        <v>Connecticut2017</v>
      </c>
      <c r="B57" t="s">
        <v>17</v>
      </c>
      <c r="C57">
        <v>2017</v>
      </c>
      <c r="D57">
        <v>136009</v>
      </c>
      <c r="E57">
        <v>628</v>
      </c>
    </row>
    <row r="58" spans="1:5">
      <c r="A58" t="str">
        <f t="shared" si="0"/>
        <v>Delaware2010</v>
      </c>
      <c r="B58" t="s">
        <v>18</v>
      </c>
      <c r="C58">
        <v>2010</v>
      </c>
      <c r="D58">
        <v>45953</v>
      </c>
      <c r="E58">
        <v>164</v>
      </c>
    </row>
    <row r="59" spans="1:5">
      <c r="A59" t="str">
        <f t="shared" si="0"/>
        <v>Delaware2011</v>
      </c>
      <c r="B59" t="s">
        <v>18</v>
      </c>
      <c r="C59">
        <v>2011</v>
      </c>
      <c r="D59">
        <v>122035</v>
      </c>
      <c r="E59">
        <v>391</v>
      </c>
    </row>
    <row r="60" spans="1:5">
      <c r="A60" t="str">
        <f t="shared" si="0"/>
        <v>Delaware2012</v>
      </c>
      <c r="B60" t="s">
        <v>18</v>
      </c>
      <c r="C60">
        <v>2012</v>
      </c>
      <c r="D60">
        <v>111630</v>
      </c>
      <c r="E60">
        <v>361</v>
      </c>
    </row>
    <row r="61" spans="1:5">
      <c r="A61" t="str">
        <f t="shared" si="0"/>
        <v>Delaware2013</v>
      </c>
      <c r="B61" t="s">
        <v>18</v>
      </c>
      <c r="C61">
        <v>2013</v>
      </c>
      <c r="D61">
        <v>87639</v>
      </c>
      <c r="E61">
        <v>341</v>
      </c>
    </row>
    <row r="62" spans="1:5">
      <c r="A62" t="str">
        <f t="shared" si="0"/>
        <v>Delaware2014</v>
      </c>
      <c r="B62" t="s">
        <v>18</v>
      </c>
      <c r="C62">
        <v>2014</v>
      </c>
      <c r="D62">
        <v>95878</v>
      </c>
      <c r="E62">
        <v>440</v>
      </c>
    </row>
    <row r="63" spans="1:5">
      <c r="A63" t="str">
        <f t="shared" si="0"/>
        <v>Delaware2015</v>
      </c>
      <c r="B63" t="s">
        <v>18</v>
      </c>
      <c r="C63">
        <v>2015</v>
      </c>
      <c r="D63">
        <v>131652</v>
      </c>
      <c r="E63">
        <v>559</v>
      </c>
    </row>
    <row r="64" spans="1:5">
      <c r="A64" t="str">
        <f t="shared" si="0"/>
        <v>Delaware2016</v>
      </c>
      <c r="B64" t="s">
        <v>18</v>
      </c>
      <c r="C64">
        <v>2016</v>
      </c>
      <c r="D64">
        <v>146531</v>
      </c>
      <c r="E64">
        <v>646</v>
      </c>
    </row>
    <row r="65" spans="1:11">
      <c r="A65" t="str">
        <f t="shared" si="0"/>
        <v>Delaware2017</v>
      </c>
      <c r="B65" t="s">
        <v>18</v>
      </c>
      <c r="C65">
        <v>2017</v>
      </c>
      <c r="D65">
        <v>134651</v>
      </c>
      <c r="E65">
        <v>636</v>
      </c>
    </row>
    <row r="66" spans="1:11">
      <c r="A66" t="str">
        <f t="shared" si="0"/>
        <v>District of Columbia2010</v>
      </c>
      <c r="B66" t="s">
        <v>19</v>
      </c>
      <c r="C66">
        <v>2010</v>
      </c>
      <c r="D66">
        <v>35512</v>
      </c>
      <c r="E66">
        <v>52</v>
      </c>
    </row>
    <row r="67" spans="1:11">
      <c r="A67" t="str">
        <f t="shared" ref="A67:A130" si="1">B67&amp;""&amp;C67</f>
        <v>District of Columbia2011</v>
      </c>
      <c r="B67" t="s">
        <v>19</v>
      </c>
      <c r="C67">
        <v>2011</v>
      </c>
      <c r="D67">
        <v>102474</v>
      </c>
      <c r="E67">
        <v>118</v>
      </c>
    </row>
    <row r="68" spans="1:11">
      <c r="A68" t="str">
        <f t="shared" si="1"/>
        <v>District of Columbia2012</v>
      </c>
      <c r="B68" t="s">
        <v>19</v>
      </c>
      <c r="C68">
        <v>2012</v>
      </c>
      <c r="D68">
        <v>103180</v>
      </c>
      <c r="E68">
        <v>81</v>
      </c>
    </row>
    <row r="69" spans="1:11">
      <c r="A69" t="str">
        <f t="shared" si="1"/>
        <v>District of Columbia2013</v>
      </c>
      <c r="B69" t="s">
        <v>19</v>
      </c>
      <c r="C69">
        <v>2013</v>
      </c>
      <c r="D69">
        <v>84012</v>
      </c>
      <c r="E69">
        <v>107</v>
      </c>
    </row>
    <row r="70" spans="1:11">
      <c r="A70" t="str">
        <f t="shared" si="1"/>
        <v>District of Columbia2014</v>
      </c>
      <c r="B70" t="s">
        <v>19</v>
      </c>
      <c r="C70">
        <v>2014</v>
      </c>
      <c r="D70">
        <v>73135</v>
      </c>
      <c r="E70">
        <v>92</v>
      </c>
    </row>
    <row r="71" spans="1:11">
      <c r="A71" t="str">
        <f t="shared" si="1"/>
        <v>District of Columbia2015</v>
      </c>
      <c r="B71" t="s">
        <v>19</v>
      </c>
      <c r="C71">
        <v>2015</v>
      </c>
      <c r="D71">
        <v>63840</v>
      </c>
      <c r="E71">
        <v>71</v>
      </c>
    </row>
    <row r="72" spans="1:11">
      <c r="A72" t="str">
        <f t="shared" si="1"/>
        <v>District of Columbia2016</v>
      </c>
      <c r="B72" t="s">
        <v>19</v>
      </c>
      <c r="C72">
        <v>2016</v>
      </c>
      <c r="D72">
        <v>112261</v>
      </c>
      <c r="E72">
        <v>103</v>
      </c>
    </row>
    <row r="73" spans="1:11">
      <c r="A73" t="str">
        <f t="shared" si="1"/>
        <v>District of Columbia2017</v>
      </c>
      <c r="B73" t="s">
        <v>19</v>
      </c>
      <c r="C73">
        <v>2017</v>
      </c>
      <c r="D73">
        <v>268269</v>
      </c>
      <c r="E73">
        <v>139</v>
      </c>
    </row>
    <row r="74" spans="1:11">
      <c r="A74" s="48" t="str">
        <f t="shared" si="1"/>
        <v>Florida2010</v>
      </c>
      <c r="B74" s="48" t="s">
        <v>20</v>
      </c>
      <c r="C74" s="48">
        <v>2010</v>
      </c>
      <c r="D74" s="48">
        <v>0</v>
      </c>
      <c r="E74" s="48">
        <v>0</v>
      </c>
    </row>
    <row r="75" spans="1:11">
      <c r="A75" s="48" t="str">
        <f t="shared" si="1"/>
        <v>Florida2011</v>
      </c>
      <c r="B75" s="48" t="s">
        <v>20</v>
      </c>
      <c r="C75" s="48">
        <v>2011</v>
      </c>
      <c r="D75" s="48">
        <v>0</v>
      </c>
      <c r="E75" s="48">
        <v>0</v>
      </c>
      <c r="K75" t="s">
        <v>673</v>
      </c>
    </row>
    <row r="76" spans="1:11">
      <c r="A76" s="48" t="str">
        <f t="shared" si="1"/>
        <v>Florida2012</v>
      </c>
      <c r="B76" s="48" t="s">
        <v>20</v>
      </c>
      <c r="C76" s="48">
        <v>2012</v>
      </c>
      <c r="D76" s="48">
        <v>0</v>
      </c>
      <c r="E76" s="48">
        <v>0</v>
      </c>
      <c r="K76" t="s">
        <v>674</v>
      </c>
    </row>
    <row r="77" spans="1:11">
      <c r="A77" s="48" t="str">
        <f t="shared" si="1"/>
        <v>Florida2013</v>
      </c>
      <c r="B77" s="48" t="s">
        <v>20</v>
      </c>
      <c r="C77" s="48">
        <v>2013</v>
      </c>
      <c r="D77" s="48">
        <v>0</v>
      </c>
      <c r="E77" s="48">
        <v>0</v>
      </c>
    </row>
    <row r="78" spans="1:11">
      <c r="A78" s="48" t="str">
        <f t="shared" si="1"/>
        <v>Florida2014</v>
      </c>
      <c r="B78" s="48" t="s">
        <v>20</v>
      </c>
      <c r="C78" s="48">
        <v>2014</v>
      </c>
      <c r="D78" s="48">
        <v>0</v>
      </c>
      <c r="E78" s="48">
        <v>0</v>
      </c>
    </row>
    <row r="79" spans="1:11">
      <c r="A79" s="48" t="str">
        <f t="shared" si="1"/>
        <v>Florida2015</v>
      </c>
      <c r="B79" s="48" t="s">
        <v>20</v>
      </c>
      <c r="C79" s="48">
        <v>2015</v>
      </c>
      <c r="D79" s="48">
        <v>0</v>
      </c>
      <c r="E79" s="48">
        <v>0</v>
      </c>
    </row>
    <row r="80" spans="1:11">
      <c r="A80" s="48" t="str">
        <f t="shared" si="1"/>
        <v>Florida2016</v>
      </c>
      <c r="B80" s="48" t="s">
        <v>20</v>
      </c>
      <c r="C80" s="48">
        <v>2016</v>
      </c>
      <c r="D80" s="48">
        <v>0</v>
      </c>
      <c r="E80" s="48">
        <v>0</v>
      </c>
    </row>
    <row r="81" spans="1:5">
      <c r="A81" s="48" t="str">
        <f t="shared" si="1"/>
        <v>Florida2017</v>
      </c>
      <c r="B81" s="48" t="s">
        <v>20</v>
      </c>
      <c r="C81" s="48">
        <v>2017</v>
      </c>
      <c r="D81" s="48">
        <v>0</v>
      </c>
      <c r="E81" s="48">
        <v>0</v>
      </c>
    </row>
    <row r="82" spans="1:5">
      <c r="A82" t="str">
        <f t="shared" si="1"/>
        <v>Georgia2010</v>
      </c>
      <c r="B82" t="s">
        <v>21</v>
      </c>
      <c r="C82">
        <v>2010</v>
      </c>
      <c r="D82">
        <v>491988</v>
      </c>
      <c r="E82">
        <v>802</v>
      </c>
    </row>
    <row r="83" spans="1:5">
      <c r="A83" t="str">
        <f t="shared" si="1"/>
        <v>Georgia2011</v>
      </c>
      <c r="B83" t="s">
        <v>21</v>
      </c>
      <c r="C83">
        <v>2011</v>
      </c>
      <c r="D83">
        <v>1702789</v>
      </c>
      <c r="E83">
        <v>2757</v>
      </c>
    </row>
    <row r="84" spans="1:5">
      <c r="A84" t="str">
        <f t="shared" si="1"/>
        <v>Georgia2012</v>
      </c>
      <c r="B84" t="s">
        <v>21</v>
      </c>
      <c r="C84">
        <v>2012</v>
      </c>
      <c r="D84">
        <v>1570495</v>
      </c>
      <c r="E84">
        <v>2305</v>
      </c>
    </row>
    <row r="85" spans="1:5">
      <c r="A85" t="str">
        <f t="shared" si="1"/>
        <v>Georgia2013</v>
      </c>
      <c r="B85" t="s">
        <v>21</v>
      </c>
      <c r="C85">
        <v>2013</v>
      </c>
      <c r="D85">
        <v>1514663</v>
      </c>
      <c r="E85">
        <v>1910</v>
      </c>
    </row>
    <row r="86" spans="1:5">
      <c r="A86" t="str">
        <f t="shared" si="1"/>
        <v>Georgia2014</v>
      </c>
      <c r="B86" t="s">
        <v>21</v>
      </c>
      <c r="C86">
        <v>2014</v>
      </c>
      <c r="D86">
        <v>1186250</v>
      </c>
      <c r="E86">
        <v>1636</v>
      </c>
    </row>
    <row r="87" spans="1:5">
      <c r="A87" t="str">
        <f t="shared" si="1"/>
        <v>Georgia2015</v>
      </c>
      <c r="B87" t="s">
        <v>21</v>
      </c>
      <c r="C87">
        <v>2015</v>
      </c>
      <c r="D87">
        <v>1393210</v>
      </c>
      <c r="E87">
        <v>1524</v>
      </c>
    </row>
    <row r="88" spans="1:5">
      <c r="A88" t="str">
        <f t="shared" si="1"/>
        <v>Georgia2016</v>
      </c>
      <c r="B88" t="s">
        <v>21</v>
      </c>
      <c r="C88">
        <v>2016</v>
      </c>
      <c r="D88">
        <v>2069227</v>
      </c>
      <c r="E88">
        <v>1870</v>
      </c>
    </row>
    <row r="89" spans="1:5">
      <c r="A89" t="str">
        <f t="shared" si="1"/>
        <v>Georgia2017</v>
      </c>
      <c r="B89" t="s">
        <v>21</v>
      </c>
      <c r="C89">
        <v>2017</v>
      </c>
      <c r="D89">
        <v>2609650</v>
      </c>
      <c r="E89">
        <v>2682</v>
      </c>
    </row>
    <row r="90" spans="1:5">
      <c r="A90" t="str">
        <f t="shared" si="1"/>
        <v>Hawaii2010</v>
      </c>
      <c r="B90" t="s">
        <v>22</v>
      </c>
      <c r="C90">
        <v>2010</v>
      </c>
      <c r="D90">
        <v>27274</v>
      </c>
      <c r="E90">
        <v>233</v>
      </c>
    </row>
    <row r="91" spans="1:5">
      <c r="A91" t="str">
        <f t="shared" si="1"/>
        <v>Hawaii2011</v>
      </c>
      <c r="B91" t="s">
        <v>22</v>
      </c>
      <c r="C91">
        <v>2011</v>
      </c>
      <c r="D91">
        <v>235913</v>
      </c>
      <c r="E91">
        <v>903</v>
      </c>
    </row>
    <row r="92" spans="1:5">
      <c r="A92" t="str">
        <f t="shared" si="1"/>
        <v>Hawaii2012</v>
      </c>
      <c r="B92" t="s">
        <v>22</v>
      </c>
      <c r="C92">
        <v>2012</v>
      </c>
      <c r="D92">
        <v>644722</v>
      </c>
      <c r="E92">
        <v>1090</v>
      </c>
    </row>
    <row r="93" spans="1:5">
      <c r="A93" t="str">
        <f t="shared" si="1"/>
        <v>Hawaii2013</v>
      </c>
      <c r="B93" t="s">
        <v>22</v>
      </c>
      <c r="C93">
        <v>2013</v>
      </c>
      <c r="D93">
        <v>124600</v>
      </c>
      <c r="E93">
        <v>775</v>
      </c>
    </row>
    <row r="94" spans="1:5">
      <c r="A94" t="str">
        <f t="shared" si="1"/>
        <v>Hawaii2014</v>
      </c>
      <c r="B94" t="s">
        <v>22</v>
      </c>
      <c r="C94">
        <v>2014</v>
      </c>
      <c r="D94">
        <v>91479</v>
      </c>
      <c r="E94">
        <v>845</v>
      </c>
    </row>
    <row r="95" spans="1:5">
      <c r="A95" t="str">
        <f t="shared" si="1"/>
        <v>Hawaii2015</v>
      </c>
      <c r="B95" t="s">
        <v>22</v>
      </c>
      <c r="C95">
        <v>2015</v>
      </c>
      <c r="D95">
        <v>103882</v>
      </c>
      <c r="E95">
        <v>834</v>
      </c>
    </row>
    <row r="96" spans="1:5">
      <c r="A96" t="str">
        <f t="shared" si="1"/>
        <v>Hawaii2016</v>
      </c>
      <c r="B96" t="s">
        <v>22</v>
      </c>
      <c r="C96">
        <v>2016</v>
      </c>
      <c r="D96">
        <v>70876</v>
      </c>
      <c r="E96">
        <v>724</v>
      </c>
    </row>
    <row r="97" spans="1:5">
      <c r="A97" t="str">
        <f t="shared" si="1"/>
        <v>Hawaii2017</v>
      </c>
      <c r="B97" t="s">
        <v>22</v>
      </c>
      <c r="C97">
        <v>2017</v>
      </c>
      <c r="D97">
        <v>64789</v>
      </c>
      <c r="E97">
        <v>744</v>
      </c>
    </row>
    <row r="98" spans="1:5">
      <c r="A98" t="str">
        <f t="shared" si="1"/>
        <v>Idaho2010</v>
      </c>
      <c r="B98" t="s">
        <v>23</v>
      </c>
      <c r="C98">
        <v>2010</v>
      </c>
      <c r="D98">
        <v>55591</v>
      </c>
      <c r="E98">
        <v>161</v>
      </c>
    </row>
    <row r="99" spans="1:5">
      <c r="A99" t="str">
        <f t="shared" si="1"/>
        <v>Idaho2011</v>
      </c>
      <c r="B99" t="s">
        <v>23</v>
      </c>
      <c r="C99">
        <v>2011</v>
      </c>
      <c r="D99">
        <v>203832</v>
      </c>
      <c r="E99">
        <v>457</v>
      </c>
    </row>
    <row r="100" spans="1:5">
      <c r="A100" t="str">
        <f t="shared" si="1"/>
        <v>Idaho2012</v>
      </c>
      <c r="B100" t="s">
        <v>23</v>
      </c>
      <c r="C100">
        <v>2012</v>
      </c>
      <c r="D100">
        <v>196357</v>
      </c>
      <c r="E100">
        <v>416</v>
      </c>
    </row>
    <row r="101" spans="1:5">
      <c r="A101" t="str">
        <f t="shared" si="1"/>
        <v>Idaho2013</v>
      </c>
      <c r="B101" t="s">
        <v>23</v>
      </c>
      <c r="C101">
        <v>2013</v>
      </c>
      <c r="D101">
        <v>147681</v>
      </c>
      <c r="E101">
        <v>371</v>
      </c>
    </row>
    <row r="102" spans="1:5">
      <c r="A102" t="str">
        <f t="shared" si="1"/>
        <v>Idaho2014</v>
      </c>
      <c r="B102" t="s">
        <v>23</v>
      </c>
      <c r="C102">
        <v>2014</v>
      </c>
      <c r="D102">
        <v>108986</v>
      </c>
      <c r="E102">
        <v>344</v>
      </c>
    </row>
    <row r="103" spans="1:5">
      <c r="A103" t="str">
        <f t="shared" si="1"/>
        <v>Idaho2015</v>
      </c>
      <c r="B103" t="s">
        <v>23</v>
      </c>
      <c r="C103">
        <v>2015</v>
      </c>
      <c r="D103">
        <v>128063</v>
      </c>
      <c r="E103">
        <v>360</v>
      </c>
    </row>
    <row r="104" spans="1:5">
      <c r="A104" t="str">
        <f t="shared" si="1"/>
        <v>Idaho2016</v>
      </c>
      <c r="B104" t="s">
        <v>23</v>
      </c>
      <c r="C104">
        <v>2016</v>
      </c>
      <c r="D104">
        <v>82959</v>
      </c>
      <c r="E104">
        <v>309</v>
      </c>
    </row>
    <row r="105" spans="1:5">
      <c r="A105" t="str">
        <f t="shared" si="1"/>
        <v>Idaho2017</v>
      </c>
      <c r="B105" t="s">
        <v>23</v>
      </c>
      <c r="C105">
        <v>2017</v>
      </c>
      <c r="D105">
        <v>56727</v>
      </c>
      <c r="E105">
        <v>248</v>
      </c>
    </row>
    <row r="106" spans="1:5">
      <c r="A106" t="str">
        <f t="shared" si="1"/>
        <v>Illinois2010</v>
      </c>
      <c r="B106" t="s">
        <v>24</v>
      </c>
      <c r="C106">
        <v>2010</v>
      </c>
      <c r="D106">
        <v>509981</v>
      </c>
      <c r="E106">
        <v>1014</v>
      </c>
    </row>
    <row r="107" spans="1:5">
      <c r="A107" t="str">
        <f t="shared" si="1"/>
        <v>Illinois2011</v>
      </c>
      <c r="B107" t="s">
        <v>24</v>
      </c>
      <c r="C107">
        <v>2011</v>
      </c>
      <c r="D107">
        <v>1919888</v>
      </c>
      <c r="E107">
        <v>3645</v>
      </c>
    </row>
    <row r="108" spans="1:5">
      <c r="A108" t="str">
        <f t="shared" si="1"/>
        <v>Illinois2012</v>
      </c>
      <c r="B108" t="s">
        <v>24</v>
      </c>
      <c r="C108">
        <v>2012</v>
      </c>
      <c r="D108">
        <v>2101219</v>
      </c>
      <c r="E108">
        <v>3974</v>
      </c>
    </row>
    <row r="109" spans="1:5">
      <c r="A109" t="str">
        <f t="shared" si="1"/>
        <v>Illinois2013</v>
      </c>
      <c r="B109" t="s">
        <v>24</v>
      </c>
      <c r="C109">
        <v>2013</v>
      </c>
      <c r="D109">
        <v>2225186</v>
      </c>
      <c r="E109">
        <v>4334</v>
      </c>
    </row>
    <row r="110" spans="1:5">
      <c r="A110" t="str">
        <f t="shared" si="1"/>
        <v>Illinois2014</v>
      </c>
      <c r="B110" t="s">
        <v>24</v>
      </c>
      <c r="C110">
        <v>2014</v>
      </c>
      <c r="D110">
        <v>2734075</v>
      </c>
      <c r="E110">
        <v>4830</v>
      </c>
    </row>
    <row r="111" spans="1:5">
      <c r="A111" t="str">
        <f t="shared" si="1"/>
        <v>Illinois2015</v>
      </c>
      <c r="B111" t="s">
        <v>24</v>
      </c>
      <c r="C111">
        <v>2015</v>
      </c>
      <c r="D111">
        <v>2456456</v>
      </c>
      <c r="E111">
        <v>4121</v>
      </c>
    </row>
    <row r="112" spans="1:5">
      <c r="A112" t="str">
        <f t="shared" si="1"/>
        <v>Illinois2016</v>
      </c>
      <c r="B112" t="s">
        <v>24</v>
      </c>
      <c r="C112">
        <v>2016</v>
      </c>
      <c r="D112">
        <v>2303718</v>
      </c>
      <c r="E112">
        <v>3725</v>
      </c>
    </row>
    <row r="113" spans="1:5">
      <c r="A113" t="str">
        <f t="shared" si="1"/>
        <v>Illinois2017</v>
      </c>
      <c r="B113" t="s">
        <v>24</v>
      </c>
      <c r="C113">
        <v>2017</v>
      </c>
      <c r="D113">
        <v>2260998</v>
      </c>
      <c r="E113">
        <v>3671</v>
      </c>
    </row>
    <row r="114" spans="1:5">
      <c r="A114" t="str">
        <f t="shared" si="1"/>
        <v>Indiana2010</v>
      </c>
      <c r="B114" t="s">
        <v>25</v>
      </c>
      <c r="C114">
        <v>2010</v>
      </c>
      <c r="D114">
        <v>148225</v>
      </c>
      <c r="E114">
        <v>558</v>
      </c>
    </row>
    <row r="115" spans="1:5">
      <c r="A115" t="str">
        <f t="shared" si="1"/>
        <v>Indiana2011</v>
      </c>
      <c r="B115" t="s">
        <v>25</v>
      </c>
      <c r="C115">
        <v>2011</v>
      </c>
      <c r="D115">
        <v>500628</v>
      </c>
      <c r="E115">
        <v>1953</v>
      </c>
    </row>
    <row r="116" spans="1:5">
      <c r="A116" t="str">
        <f t="shared" si="1"/>
        <v>Indiana2012</v>
      </c>
      <c r="B116" t="s">
        <v>25</v>
      </c>
      <c r="C116">
        <v>2012</v>
      </c>
      <c r="D116">
        <v>424967</v>
      </c>
      <c r="E116">
        <v>1884</v>
      </c>
    </row>
    <row r="117" spans="1:5">
      <c r="A117" t="str">
        <f t="shared" si="1"/>
        <v>Indiana2013</v>
      </c>
      <c r="B117" t="s">
        <v>25</v>
      </c>
      <c r="C117">
        <v>2013</v>
      </c>
      <c r="D117">
        <v>419058</v>
      </c>
      <c r="E117">
        <v>1831</v>
      </c>
    </row>
    <row r="118" spans="1:5">
      <c r="A118" t="str">
        <f t="shared" si="1"/>
        <v>Indiana2014</v>
      </c>
      <c r="B118" t="s">
        <v>25</v>
      </c>
      <c r="C118">
        <v>2014</v>
      </c>
      <c r="D118">
        <v>366274</v>
      </c>
      <c r="E118">
        <v>1714</v>
      </c>
    </row>
    <row r="119" spans="1:5">
      <c r="A119" t="str">
        <f t="shared" si="1"/>
        <v>Indiana2015</v>
      </c>
      <c r="B119" t="s">
        <v>25</v>
      </c>
      <c r="C119">
        <v>2015</v>
      </c>
      <c r="D119">
        <v>310945</v>
      </c>
      <c r="E119">
        <v>1535</v>
      </c>
    </row>
    <row r="120" spans="1:5">
      <c r="A120" t="str">
        <f t="shared" si="1"/>
        <v>Indiana2016</v>
      </c>
      <c r="B120" t="s">
        <v>25</v>
      </c>
      <c r="C120">
        <v>2016</v>
      </c>
      <c r="D120">
        <v>253265</v>
      </c>
      <c r="E120">
        <v>1243</v>
      </c>
    </row>
    <row r="121" spans="1:5">
      <c r="A121" t="str">
        <f t="shared" si="1"/>
        <v>Indiana2017</v>
      </c>
      <c r="B121" t="s">
        <v>25</v>
      </c>
      <c r="C121">
        <v>2017</v>
      </c>
      <c r="D121">
        <v>226600</v>
      </c>
      <c r="E121">
        <v>1122</v>
      </c>
    </row>
    <row r="122" spans="1:5">
      <c r="A122" t="str">
        <f t="shared" si="1"/>
        <v>Iowa2010</v>
      </c>
      <c r="B122" t="s">
        <v>26</v>
      </c>
      <c r="C122">
        <v>2010</v>
      </c>
      <c r="D122">
        <v>40195</v>
      </c>
      <c r="E122">
        <v>118</v>
      </c>
    </row>
    <row r="123" spans="1:5">
      <c r="A123" t="str">
        <f t="shared" si="1"/>
        <v>Iowa2011</v>
      </c>
      <c r="B123" t="s">
        <v>26</v>
      </c>
      <c r="C123">
        <v>2011</v>
      </c>
      <c r="D123">
        <v>153447</v>
      </c>
      <c r="E123">
        <v>440</v>
      </c>
    </row>
    <row r="124" spans="1:5">
      <c r="A124" t="str">
        <f t="shared" si="1"/>
        <v>Iowa2012</v>
      </c>
      <c r="B124" t="s">
        <v>26</v>
      </c>
      <c r="C124">
        <v>2012</v>
      </c>
      <c r="D124">
        <v>159525</v>
      </c>
      <c r="E124">
        <v>482</v>
      </c>
    </row>
    <row r="125" spans="1:5">
      <c r="A125" t="str">
        <f t="shared" si="1"/>
        <v>Iowa2013</v>
      </c>
      <c r="B125" t="s">
        <v>26</v>
      </c>
      <c r="C125">
        <v>2013</v>
      </c>
      <c r="D125">
        <v>531881</v>
      </c>
      <c r="E125">
        <v>660</v>
      </c>
    </row>
    <row r="126" spans="1:5">
      <c r="A126" t="str">
        <f t="shared" si="1"/>
        <v>Iowa2014</v>
      </c>
      <c r="B126" t="s">
        <v>26</v>
      </c>
      <c r="C126">
        <v>2014</v>
      </c>
      <c r="D126">
        <v>1556877</v>
      </c>
      <c r="E126">
        <v>783</v>
      </c>
    </row>
    <row r="127" spans="1:5">
      <c r="A127" t="str">
        <f t="shared" si="1"/>
        <v>Iowa2015</v>
      </c>
      <c r="B127" t="s">
        <v>26</v>
      </c>
      <c r="C127">
        <v>2015</v>
      </c>
      <c r="D127">
        <v>86571</v>
      </c>
      <c r="E127">
        <v>342</v>
      </c>
    </row>
    <row r="128" spans="1:5">
      <c r="A128" t="str">
        <f t="shared" si="1"/>
        <v>Iowa2016</v>
      </c>
      <c r="B128" t="s">
        <v>26</v>
      </c>
      <c r="C128">
        <v>2016</v>
      </c>
      <c r="D128">
        <v>90980</v>
      </c>
      <c r="E128">
        <v>349</v>
      </c>
    </row>
    <row r="129" spans="1:5">
      <c r="A129" t="str">
        <f t="shared" si="1"/>
        <v>Iowa2017</v>
      </c>
      <c r="B129" t="s">
        <v>26</v>
      </c>
      <c r="C129">
        <v>2017</v>
      </c>
      <c r="D129">
        <v>136033</v>
      </c>
      <c r="E129">
        <v>471</v>
      </c>
    </row>
    <row r="130" spans="1:5">
      <c r="A130" t="str">
        <f t="shared" si="1"/>
        <v>Kansas2010</v>
      </c>
      <c r="B130" t="s">
        <v>27</v>
      </c>
      <c r="C130">
        <v>2010</v>
      </c>
      <c r="D130">
        <v>116899</v>
      </c>
      <c r="E130">
        <v>543</v>
      </c>
    </row>
    <row r="131" spans="1:5">
      <c r="A131" t="str">
        <f t="shared" ref="A131:A194" si="2">B131&amp;""&amp;C131</f>
        <v>Kansas2011</v>
      </c>
      <c r="B131" t="s">
        <v>27</v>
      </c>
      <c r="C131">
        <v>2011</v>
      </c>
      <c r="D131">
        <v>367324</v>
      </c>
      <c r="E131">
        <v>1703</v>
      </c>
    </row>
    <row r="132" spans="1:5">
      <c r="A132" t="str">
        <f t="shared" si="2"/>
        <v>Kansas2012</v>
      </c>
      <c r="B132" t="s">
        <v>27</v>
      </c>
      <c r="C132">
        <v>2012</v>
      </c>
      <c r="D132">
        <v>337022</v>
      </c>
      <c r="E132">
        <v>1526</v>
      </c>
    </row>
    <row r="133" spans="1:5">
      <c r="A133" t="str">
        <f t="shared" si="2"/>
        <v>Kansas2013</v>
      </c>
      <c r="B133" t="s">
        <v>27</v>
      </c>
      <c r="C133">
        <v>2013</v>
      </c>
      <c r="D133">
        <v>295468</v>
      </c>
      <c r="E133">
        <v>1397</v>
      </c>
    </row>
    <row r="134" spans="1:5">
      <c r="A134" t="str">
        <f t="shared" si="2"/>
        <v>Kansas2014</v>
      </c>
      <c r="B134" t="s">
        <v>27</v>
      </c>
      <c r="C134">
        <v>2014</v>
      </c>
      <c r="D134">
        <v>271947</v>
      </c>
      <c r="E134">
        <v>1270</v>
      </c>
    </row>
    <row r="135" spans="1:5">
      <c r="A135" t="str">
        <f t="shared" si="2"/>
        <v>Kansas2015</v>
      </c>
      <c r="B135" t="s">
        <v>27</v>
      </c>
      <c r="C135">
        <v>2015</v>
      </c>
      <c r="D135">
        <v>289099</v>
      </c>
      <c r="E135">
        <v>1299</v>
      </c>
    </row>
    <row r="136" spans="1:5">
      <c r="A136" t="str">
        <f t="shared" si="2"/>
        <v>Kansas2016</v>
      </c>
      <c r="B136" t="s">
        <v>27</v>
      </c>
      <c r="C136">
        <v>2016</v>
      </c>
      <c r="D136">
        <v>289299</v>
      </c>
      <c r="E136">
        <v>1238</v>
      </c>
    </row>
    <row r="137" spans="1:5">
      <c r="A137" t="str">
        <f t="shared" si="2"/>
        <v>Kansas2017</v>
      </c>
      <c r="B137" t="s">
        <v>27</v>
      </c>
      <c r="C137">
        <v>2017</v>
      </c>
      <c r="D137">
        <v>265913</v>
      </c>
      <c r="E137">
        <v>1147</v>
      </c>
    </row>
    <row r="138" spans="1:5">
      <c r="A138" t="str">
        <f t="shared" si="2"/>
        <v>Kentucky2010</v>
      </c>
      <c r="B138" t="s">
        <v>28</v>
      </c>
      <c r="C138">
        <v>2010</v>
      </c>
      <c r="D138">
        <v>183721</v>
      </c>
      <c r="E138">
        <v>187</v>
      </c>
    </row>
    <row r="139" spans="1:5">
      <c r="A139" t="str">
        <f t="shared" si="2"/>
        <v>Kentucky2011</v>
      </c>
      <c r="B139" t="s">
        <v>28</v>
      </c>
      <c r="C139">
        <v>2011</v>
      </c>
      <c r="D139">
        <v>801841</v>
      </c>
      <c r="E139">
        <v>657</v>
      </c>
    </row>
    <row r="140" spans="1:5">
      <c r="A140" t="str">
        <f t="shared" si="2"/>
        <v>Kentucky2012</v>
      </c>
      <c r="B140" t="s">
        <v>28</v>
      </c>
      <c r="C140">
        <v>2012</v>
      </c>
      <c r="D140">
        <v>941329</v>
      </c>
      <c r="E140">
        <v>733</v>
      </c>
    </row>
    <row r="141" spans="1:5">
      <c r="A141" t="str">
        <f t="shared" si="2"/>
        <v>Kentucky2013</v>
      </c>
      <c r="B141" t="s">
        <v>28</v>
      </c>
      <c r="C141">
        <v>2013</v>
      </c>
      <c r="D141">
        <v>732741</v>
      </c>
      <c r="E141">
        <v>652</v>
      </c>
    </row>
    <row r="142" spans="1:5">
      <c r="A142" t="str">
        <f t="shared" si="2"/>
        <v>Kentucky2014</v>
      </c>
      <c r="B142" t="s">
        <v>28</v>
      </c>
      <c r="C142">
        <v>2014</v>
      </c>
      <c r="D142">
        <v>1071609</v>
      </c>
      <c r="E142">
        <v>803</v>
      </c>
    </row>
    <row r="143" spans="1:5">
      <c r="A143" t="str">
        <f t="shared" si="2"/>
        <v>Kentucky2015</v>
      </c>
      <c r="B143" t="s">
        <v>28</v>
      </c>
      <c r="C143">
        <v>2015</v>
      </c>
      <c r="D143">
        <v>1130453</v>
      </c>
      <c r="E143">
        <v>992</v>
      </c>
    </row>
    <row r="144" spans="1:5">
      <c r="A144" t="str">
        <f t="shared" si="2"/>
        <v>Kentucky2016</v>
      </c>
      <c r="B144" t="s">
        <v>28</v>
      </c>
      <c r="C144">
        <v>2016</v>
      </c>
      <c r="D144">
        <v>1075730</v>
      </c>
      <c r="E144">
        <v>1374</v>
      </c>
    </row>
    <row r="145" spans="1:5">
      <c r="A145" t="str">
        <f t="shared" si="2"/>
        <v>Kentucky2017</v>
      </c>
      <c r="B145" t="s">
        <v>28</v>
      </c>
      <c r="C145">
        <v>2017</v>
      </c>
      <c r="D145">
        <v>450355</v>
      </c>
      <c r="E145">
        <v>1086</v>
      </c>
    </row>
    <row r="146" spans="1:5">
      <c r="A146" t="str">
        <f t="shared" si="2"/>
        <v>Louisiana2010</v>
      </c>
      <c r="B146" t="s">
        <v>29</v>
      </c>
      <c r="C146">
        <v>2010</v>
      </c>
      <c r="D146">
        <v>226172</v>
      </c>
      <c r="E146">
        <v>512</v>
      </c>
    </row>
    <row r="147" spans="1:5">
      <c r="A147" t="str">
        <f t="shared" si="2"/>
        <v>Louisiana2011</v>
      </c>
      <c r="B147" t="s">
        <v>29</v>
      </c>
      <c r="C147">
        <v>2011</v>
      </c>
      <c r="D147">
        <v>746177</v>
      </c>
      <c r="E147">
        <v>1368</v>
      </c>
    </row>
    <row r="148" spans="1:5">
      <c r="A148" t="str">
        <f t="shared" si="2"/>
        <v>Louisiana2012</v>
      </c>
      <c r="B148" t="s">
        <v>29</v>
      </c>
      <c r="C148">
        <v>2012</v>
      </c>
      <c r="D148">
        <v>954156</v>
      </c>
      <c r="E148">
        <v>1455</v>
      </c>
    </row>
    <row r="149" spans="1:5">
      <c r="A149" t="str">
        <f t="shared" si="2"/>
        <v>Louisiana2013</v>
      </c>
      <c r="B149" t="s">
        <v>29</v>
      </c>
      <c r="C149">
        <v>2013</v>
      </c>
      <c r="D149">
        <v>1586719</v>
      </c>
      <c r="E149">
        <v>2681</v>
      </c>
    </row>
    <row r="150" spans="1:5">
      <c r="A150" t="str">
        <f t="shared" si="2"/>
        <v>Louisiana2014</v>
      </c>
      <c r="B150" t="s">
        <v>29</v>
      </c>
      <c r="C150">
        <v>2014</v>
      </c>
      <c r="D150">
        <v>2021780</v>
      </c>
      <c r="E150">
        <v>3376</v>
      </c>
    </row>
    <row r="151" spans="1:5">
      <c r="A151" t="str">
        <f t="shared" si="2"/>
        <v>Louisiana2015</v>
      </c>
      <c r="B151" t="s">
        <v>29</v>
      </c>
      <c r="C151">
        <v>2015</v>
      </c>
      <c r="D151">
        <v>2262652</v>
      </c>
      <c r="E151">
        <v>3796</v>
      </c>
    </row>
    <row r="152" spans="1:5">
      <c r="A152" t="str">
        <f t="shared" si="2"/>
        <v>Louisiana2016</v>
      </c>
      <c r="B152" t="s">
        <v>29</v>
      </c>
      <c r="C152">
        <v>2016</v>
      </c>
      <c r="D152">
        <v>2402652</v>
      </c>
      <c r="E152">
        <v>4044</v>
      </c>
    </row>
    <row r="153" spans="1:5">
      <c r="A153" t="str">
        <f t="shared" si="2"/>
        <v>Louisiana2017</v>
      </c>
      <c r="B153" t="s">
        <v>29</v>
      </c>
      <c r="C153">
        <v>2017</v>
      </c>
      <c r="D153">
        <v>2740078</v>
      </c>
      <c r="E153">
        <v>4910</v>
      </c>
    </row>
    <row r="154" spans="1:5">
      <c r="A154" t="str">
        <f t="shared" si="2"/>
        <v>Maine2010</v>
      </c>
      <c r="B154" t="s">
        <v>30</v>
      </c>
      <c r="C154">
        <v>2010</v>
      </c>
      <c r="D154">
        <v>73503</v>
      </c>
      <c r="E154">
        <v>393</v>
      </c>
    </row>
    <row r="155" spans="1:5">
      <c r="A155" t="str">
        <f t="shared" si="2"/>
        <v>Maine2011</v>
      </c>
      <c r="B155" t="s">
        <v>30</v>
      </c>
      <c r="C155">
        <v>2011</v>
      </c>
      <c r="D155">
        <v>262444</v>
      </c>
      <c r="E155">
        <v>1332</v>
      </c>
    </row>
    <row r="156" spans="1:5">
      <c r="A156" t="str">
        <f t="shared" si="2"/>
        <v>Maine2012</v>
      </c>
      <c r="B156" t="s">
        <v>30</v>
      </c>
      <c r="C156">
        <v>2012</v>
      </c>
      <c r="D156">
        <v>280443</v>
      </c>
      <c r="E156">
        <v>1465</v>
      </c>
    </row>
    <row r="157" spans="1:5">
      <c r="A157" t="str">
        <f t="shared" si="2"/>
        <v>Maine2013</v>
      </c>
      <c r="B157" t="s">
        <v>30</v>
      </c>
      <c r="C157">
        <v>2013</v>
      </c>
      <c r="D157">
        <v>282930</v>
      </c>
      <c r="E157">
        <v>1636</v>
      </c>
    </row>
    <row r="158" spans="1:5">
      <c r="A158" t="str">
        <f t="shared" si="2"/>
        <v>Maine2014</v>
      </c>
      <c r="B158" t="s">
        <v>30</v>
      </c>
      <c r="C158">
        <v>2014</v>
      </c>
      <c r="D158">
        <v>263930</v>
      </c>
      <c r="E158">
        <v>1548</v>
      </c>
    </row>
    <row r="159" spans="1:5">
      <c r="A159" t="str">
        <f t="shared" si="2"/>
        <v>Maine2015</v>
      </c>
      <c r="B159" t="s">
        <v>30</v>
      </c>
      <c r="C159">
        <v>2015</v>
      </c>
      <c r="D159">
        <v>262184</v>
      </c>
      <c r="E159">
        <v>1397</v>
      </c>
    </row>
    <row r="160" spans="1:5">
      <c r="A160" t="str">
        <f t="shared" si="2"/>
        <v>Maine2016</v>
      </c>
      <c r="B160" t="s">
        <v>30</v>
      </c>
      <c r="C160">
        <v>2016</v>
      </c>
      <c r="D160">
        <v>253914</v>
      </c>
      <c r="E160">
        <v>1367</v>
      </c>
    </row>
    <row r="161" spans="1:5">
      <c r="A161" t="str">
        <f t="shared" si="2"/>
        <v>Maine2017</v>
      </c>
      <c r="B161" t="s">
        <v>30</v>
      </c>
      <c r="C161">
        <v>2017</v>
      </c>
      <c r="D161">
        <v>203764</v>
      </c>
      <c r="E161">
        <v>1272</v>
      </c>
    </row>
    <row r="162" spans="1:5">
      <c r="A162" t="str">
        <f t="shared" si="2"/>
        <v>Maryland2010</v>
      </c>
      <c r="B162" t="s">
        <v>31</v>
      </c>
      <c r="C162">
        <v>2010</v>
      </c>
      <c r="D162">
        <v>112167</v>
      </c>
      <c r="E162">
        <v>245</v>
      </c>
    </row>
    <row r="163" spans="1:5">
      <c r="A163" t="str">
        <f t="shared" si="2"/>
        <v>Maryland2011</v>
      </c>
      <c r="B163" t="s">
        <v>31</v>
      </c>
      <c r="C163">
        <v>2011</v>
      </c>
      <c r="D163">
        <v>365373</v>
      </c>
      <c r="E163">
        <v>601</v>
      </c>
    </row>
    <row r="164" spans="1:5">
      <c r="A164" t="str">
        <f t="shared" si="2"/>
        <v>Maryland2012</v>
      </c>
      <c r="B164" t="s">
        <v>31</v>
      </c>
      <c r="C164">
        <v>2012</v>
      </c>
      <c r="D164">
        <v>295307</v>
      </c>
      <c r="E164">
        <v>582</v>
      </c>
    </row>
    <row r="165" spans="1:5">
      <c r="A165" t="str">
        <f t="shared" si="2"/>
        <v>Maryland2013</v>
      </c>
      <c r="B165" t="s">
        <v>31</v>
      </c>
      <c r="C165">
        <v>2013</v>
      </c>
      <c r="D165">
        <v>388905</v>
      </c>
      <c r="E165">
        <v>709</v>
      </c>
    </row>
    <row r="166" spans="1:5">
      <c r="A166" t="str">
        <f t="shared" si="2"/>
        <v>Maryland2014</v>
      </c>
      <c r="B166" t="s">
        <v>31</v>
      </c>
      <c r="C166">
        <v>2014</v>
      </c>
      <c r="D166">
        <v>438827</v>
      </c>
      <c r="E166">
        <v>921</v>
      </c>
    </row>
    <row r="167" spans="1:5">
      <c r="A167" t="str">
        <f t="shared" si="2"/>
        <v>Maryland2015</v>
      </c>
      <c r="B167" t="s">
        <v>31</v>
      </c>
      <c r="C167">
        <v>2015</v>
      </c>
      <c r="D167">
        <v>400260</v>
      </c>
      <c r="E167">
        <v>1269</v>
      </c>
    </row>
    <row r="168" spans="1:5">
      <c r="A168" t="str">
        <f t="shared" si="2"/>
        <v>Maryland2016</v>
      </c>
      <c r="B168" t="s">
        <v>31</v>
      </c>
      <c r="C168">
        <v>2016</v>
      </c>
      <c r="D168">
        <v>384833</v>
      </c>
      <c r="E168">
        <v>1447</v>
      </c>
    </row>
    <row r="169" spans="1:5">
      <c r="A169" t="str">
        <f t="shared" si="2"/>
        <v>Maryland2017</v>
      </c>
      <c r="B169" t="s">
        <v>31</v>
      </c>
      <c r="C169">
        <v>2017</v>
      </c>
      <c r="D169">
        <v>361602</v>
      </c>
      <c r="E169">
        <v>1752</v>
      </c>
    </row>
    <row r="170" spans="1:5">
      <c r="A170" t="str">
        <f t="shared" si="2"/>
        <v>Massachusetts2010</v>
      </c>
      <c r="B170" t="s">
        <v>32</v>
      </c>
      <c r="C170">
        <v>2010</v>
      </c>
      <c r="D170">
        <v>335811</v>
      </c>
      <c r="E170">
        <v>685</v>
      </c>
    </row>
    <row r="171" spans="1:5">
      <c r="A171" t="str">
        <f t="shared" si="2"/>
        <v>Massachusetts2011</v>
      </c>
      <c r="B171" t="s">
        <v>32</v>
      </c>
      <c r="C171">
        <v>2011</v>
      </c>
      <c r="D171">
        <v>1336153</v>
      </c>
      <c r="E171">
        <v>2227</v>
      </c>
    </row>
    <row r="172" spans="1:5">
      <c r="A172" t="str">
        <f t="shared" si="2"/>
        <v>Massachusetts2012</v>
      </c>
      <c r="B172" t="s">
        <v>32</v>
      </c>
      <c r="C172">
        <v>2012</v>
      </c>
      <c r="D172">
        <v>1314710</v>
      </c>
      <c r="E172">
        <v>2185</v>
      </c>
    </row>
    <row r="173" spans="1:5">
      <c r="A173" t="str">
        <f t="shared" si="2"/>
        <v>Massachusetts2013</v>
      </c>
      <c r="B173" t="s">
        <v>32</v>
      </c>
      <c r="C173">
        <v>2013</v>
      </c>
      <c r="D173">
        <v>1337844</v>
      </c>
      <c r="E173">
        <v>2236</v>
      </c>
    </row>
    <row r="174" spans="1:5">
      <c r="A174" t="str">
        <f t="shared" si="2"/>
        <v>Massachusetts2014</v>
      </c>
      <c r="B174" t="s">
        <v>32</v>
      </c>
      <c r="C174">
        <v>2014</v>
      </c>
      <c r="D174">
        <v>1341175</v>
      </c>
      <c r="E174">
        <v>2259</v>
      </c>
    </row>
    <row r="175" spans="1:5">
      <c r="A175" t="str">
        <f t="shared" si="2"/>
        <v>Massachusetts2015</v>
      </c>
      <c r="B175" t="s">
        <v>32</v>
      </c>
      <c r="C175">
        <v>2015</v>
      </c>
      <c r="D175">
        <v>1147979</v>
      </c>
      <c r="E175">
        <v>1933</v>
      </c>
    </row>
    <row r="176" spans="1:5">
      <c r="A176" t="str">
        <f t="shared" si="2"/>
        <v>Massachusetts2016</v>
      </c>
      <c r="B176" t="s">
        <v>32</v>
      </c>
      <c r="C176">
        <v>2016</v>
      </c>
      <c r="D176">
        <v>1193451</v>
      </c>
      <c r="E176">
        <v>1876</v>
      </c>
    </row>
    <row r="177" spans="1:5">
      <c r="A177" t="str">
        <f t="shared" si="2"/>
        <v>Massachusetts2017</v>
      </c>
      <c r="B177" t="s">
        <v>32</v>
      </c>
      <c r="C177">
        <v>2017</v>
      </c>
      <c r="D177">
        <v>1386991</v>
      </c>
      <c r="E177">
        <v>1925</v>
      </c>
    </row>
    <row r="178" spans="1:5">
      <c r="A178" t="str">
        <f t="shared" si="2"/>
        <v>Michigan2010</v>
      </c>
      <c r="B178" t="s">
        <v>33</v>
      </c>
      <c r="C178">
        <v>2010</v>
      </c>
      <c r="D178">
        <v>188121</v>
      </c>
      <c r="E178">
        <v>654</v>
      </c>
    </row>
    <row r="179" spans="1:5">
      <c r="A179" t="str">
        <f t="shared" si="2"/>
        <v>Michigan2011</v>
      </c>
      <c r="B179" t="s">
        <v>33</v>
      </c>
      <c r="C179">
        <v>2011</v>
      </c>
      <c r="D179">
        <v>695410</v>
      </c>
      <c r="E179">
        <v>2320</v>
      </c>
    </row>
    <row r="180" spans="1:5">
      <c r="A180" t="str">
        <f t="shared" si="2"/>
        <v>Michigan2012</v>
      </c>
      <c r="B180" t="s">
        <v>33</v>
      </c>
      <c r="C180">
        <v>2012</v>
      </c>
      <c r="D180">
        <v>651156</v>
      </c>
      <c r="E180">
        <v>2307</v>
      </c>
    </row>
    <row r="181" spans="1:5">
      <c r="A181" t="str">
        <f t="shared" si="2"/>
        <v>Michigan2013</v>
      </c>
      <c r="B181" t="s">
        <v>33</v>
      </c>
      <c r="C181">
        <v>2013</v>
      </c>
      <c r="D181">
        <v>663548</v>
      </c>
      <c r="E181">
        <v>2309</v>
      </c>
    </row>
    <row r="182" spans="1:5">
      <c r="A182" t="str">
        <f t="shared" si="2"/>
        <v>Michigan2014</v>
      </c>
      <c r="B182" t="s">
        <v>33</v>
      </c>
      <c r="C182">
        <v>2014</v>
      </c>
      <c r="D182">
        <v>688508</v>
      </c>
      <c r="E182">
        <v>2159</v>
      </c>
    </row>
    <row r="183" spans="1:5">
      <c r="A183" t="str">
        <f t="shared" si="2"/>
        <v>Michigan2015</v>
      </c>
      <c r="B183" t="s">
        <v>33</v>
      </c>
      <c r="C183">
        <v>2015</v>
      </c>
      <c r="D183">
        <v>863972</v>
      </c>
      <c r="E183">
        <v>2681</v>
      </c>
    </row>
    <row r="184" spans="1:5">
      <c r="A184" t="str">
        <f t="shared" si="2"/>
        <v>Michigan2016</v>
      </c>
      <c r="B184" t="s">
        <v>33</v>
      </c>
      <c r="C184">
        <v>2016</v>
      </c>
      <c r="D184">
        <v>1088281</v>
      </c>
      <c r="E184">
        <v>3526</v>
      </c>
    </row>
    <row r="185" spans="1:5">
      <c r="A185" t="str">
        <f t="shared" si="2"/>
        <v>Michigan2017</v>
      </c>
      <c r="B185" t="s">
        <v>33</v>
      </c>
      <c r="C185">
        <v>2017</v>
      </c>
      <c r="D185">
        <v>1113070</v>
      </c>
      <c r="E185">
        <v>3711</v>
      </c>
    </row>
    <row r="186" spans="1:5">
      <c r="A186" t="str">
        <f t="shared" si="2"/>
        <v>Minnesota2010</v>
      </c>
      <c r="B186" t="s">
        <v>34</v>
      </c>
      <c r="C186">
        <v>2010</v>
      </c>
      <c r="D186">
        <v>72521</v>
      </c>
      <c r="E186">
        <v>220</v>
      </c>
    </row>
    <row r="187" spans="1:5">
      <c r="A187" t="str">
        <f t="shared" si="2"/>
        <v>Minnesota2011</v>
      </c>
      <c r="B187" t="s">
        <v>34</v>
      </c>
      <c r="C187">
        <v>2011</v>
      </c>
      <c r="D187">
        <v>208509</v>
      </c>
      <c r="E187">
        <v>605</v>
      </c>
    </row>
    <row r="188" spans="1:5">
      <c r="A188" t="str">
        <f t="shared" si="2"/>
        <v>Minnesota2012</v>
      </c>
      <c r="B188" t="s">
        <v>34</v>
      </c>
      <c r="C188">
        <v>2012</v>
      </c>
      <c r="D188">
        <v>212972</v>
      </c>
      <c r="E188">
        <v>672</v>
      </c>
    </row>
    <row r="189" spans="1:5">
      <c r="A189" t="str">
        <f t="shared" si="2"/>
        <v>Minnesota2013</v>
      </c>
      <c r="B189" t="s">
        <v>34</v>
      </c>
      <c r="C189">
        <v>2013</v>
      </c>
      <c r="D189">
        <v>216501</v>
      </c>
      <c r="E189">
        <v>652</v>
      </c>
    </row>
    <row r="190" spans="1:5">
      <c r="A190" t="str">
        <f t="shared" si="2"/>
        <v>Minnesota2014</v>
      </c>
      <c r="B190" t="s">
        <v>34</v>
      </c>
      <c r="C190">
        <v>2014</v>
      </c>
      <c r="D190">
        <v>230671</v>
      </c>
      <c r="E190">
        <v>758</v>
      </c>
    </row>
    <row r="191" spans="1:5">
      <c r="A191" t="str">
        <f t="shared" si="2"/>
        <v>Minnesota2015</v>
      </c>
      <c r="B191" t="s">
        <v>34</v>
      </c>
      <c r="C191">
        <v>2015</v>
      </c>
      <c r="D191">
        <v>252376</v>
      </c>
      <c r="E191">
        <v>756</v>
      </c>
    </row>
    <row r="192" spans="1:5">
      <c r="A192" t="str">
        <f t="shared" si="2"/>
        <v>Minnesota2016</v>
      </c>
      <c r="B192" t="s">
        <v>34</v>
      </c>
      <c r="C192">
        <v>2016</v>
      </c>
      <c r="D192">
        <v>208374</v>
      </c>
      <c r="E192">
        <v>783</v>
      </c>
    </row>
    <row r="193" spans="1:5">
      <c r="A193" t="str">
        <f t="shared" si="2"/>
        <v>Minnesota2017</v>
      </c>
      <c r="B193" t="s">
        <v>34</v>
      </c>
      <c r="C193">
        <v>2017</v>
      </c>
      <c r="D193">
        <v>293219</v>
      </c>
      <c r="E193">
        <v>981</v>
      </c>
    </row>
    <row r="194" spans="1:5">
      <c r="A194" t="str">
        <f t="shared" si="2"/>
        <v>Mississippi2010</v>
      </c>
      <c r="B194" t="s">
        <v>35</v>
      </c>
      <c r="C194">
        <v>2010</v>
      </c>
      <c r="D194">
        <v>220284</v>
      </c>
      <c r="E194">
        <v>587</v>
      </c>
    </row>
    <row r="195" spans="1:5">
      <c r="A195" t="str">
        <f t="shared" ref="A195:A258" si="3">B195&amp;""&amp;C195</f>
        <v>Mississippi2011</v>
      </c>
      <c r="B195" t="s">
        <v>35</v>
      </c>
      <c r="C195">
        <v>2011</v>
      </c>
      <c r="D195">
        <v>795501</v>
      </c>
      <c r="E195">
        <v>2124</v>
      </c>
    </row>
    <row r="196" spans="1:5">
      <c r="A196" t="str">
        <f t="shared" si="3"/>
        <v>Mississippi2012</v>
      </c>
      <c r="B196" t="s">
        <v>35</v>
      </c>
      <c r="C196">
        <v>2012</v>
      </c>
      <c r="D196">
        <v>618102</v>
      </c>
      <c r="E196">
        <v>1892</v>
      </c>
    </row>
    <row r="197" spans="1:5">
      <c r="A197" t="str">
        <f t="shared" si="3"/>
        <v>Mississippi2013</v>
      </c>
      <c r="B197" t="s">
        <v>35</v>
      </c>
      <c r="C197">
        <v>2013</v>
      </c>
      <c r="D197">
        <v>845638</v>
      </c>
      <c r="E197">
        <v>2171</v>
      </c>
    </row>
    <row r="198" spans="1:5">
      <c r="A198" t="str">
        <f t="shared" si="3"/>
        <v>Mississippi2014</v>
      </c>
      <c r="B198" t="s">
        <v>35</v>
      </c>
      <c r="C198">
        <v>2014</v>
      </c>
      <c r="D198">
        <v>897864</v>
      </c>
      <c r="E198">
        <v>2322</v>
      </c>
    </row>
    <row r="199" spans="1:5">
      <c r="A199" t="str">
        <f t="shared" si="3"/>
        <v>Mississippi2015</v>
      </c>
      <c r="B199" t="s">
        <v>35</v>
      </c>
      <c r="C199">
        <v>2015</v>
      </c>
      <c r="D199">
        <v>950595</v>
      </c>
      <c r="E199">
        <v>2492</v>
      </c>
    </row>
    <row r="200" spans="1:5">
      <c r="A200" t="str">
        <f t="shared" si="3"/>
        <v>Mississippi2016</v>
      </c>
      <c r="B200" t="s">
        <v>35</v>
      </c>
      <c r="C200">
        <v>2016</v>
      </c>
      <c r="D200">
        <v>952489</v>
      </c>
      <c r="E200">
        <v>2483</v>
      </c>
    </row>
    <row r="201" spans="1:5">
      <c r="A201" t="str">
        <f t="shared" si="3"/>
        <v>Mississippi2017</v>
      </c>
      <c r="B201" t="s">
        <v>35</v>
      </c>
      <c r="C201">
        <v>2017</v>
      </c>
      <c r="D201">
        <v>890896</v>
      </c>
      <c r="E201">
        <v>2349</v>
      </c>
    </row>
    <row r="202" spans="1:5">
      <c r="A202" t="str">
        <f t="shared" si="3"/>
        <v>Missouri2010</v>
      </c>
      <c r="B202" t="s">
        <v>36</v>
      </c>
      <c r="C202">
        <v>2010</v>
      </c>
      <c r="D202">
        <v>108334</v>
      </c>
      <c r="E202">
        <v>408</v>
      </c>
    </row>
    <row r="203" spans="1:5">
      <c r="A203" t="str">
        <f t="shared" si="3"/>
        <v>Missouri2011</v>
      </c>
      <c r="B203" t="s">
        <v>36</v>
      </c>
      <c r="C203">
        <v>2011</v>
      </c>
      <c r="D203">
        <v>312055</v>
      </c>
      <c r="E203">
        <v>1339</v>
      </c>
    </row>
    <row r="204" spans="1:5">
      <c r="A204" t="str">
        <f t="shared" si="3"/>
        <v>Missouri2012</v>
      </c>
      <c r="B204" t="s">
        <v>36</v>
      </c>
      <c r="C204">
        <v>2012</v>
      </c>
      <c r="D204">
        <v>325645</v>
      </c>
      <c r="E204">
        <v>1307</v>
      </c>
    </row>
    <row r="205" spans="1:5">
      <c r="A205" t="str">
        <f t="shared" si="3"/>
        <v>Missouri2013</v>
      </c>
      <c r="B205" t="s">
        <v>36</v>
      </c>
      <c r="C205">
        <v>2013</v>
      </c>
      <c r="D205">
        <v>297395</v>
      </c>
      <c r="E205">
        <v>1139</v>
      </c>
    </row>
    <row r="206" spans="1:5">
      <c r="A206" t="str">
        <f t="shared" si="3"/>
        <v>Missouri2014</v>
      </c>
      <c r="B206" t="s">
        <v>36</v>
      </c>
      <c r="C206">
        <v>2014</v>
      </c>
      <c r="D206">
        <v>300344</v>
      </c>
      <c r="E206">
        <v>1079</v>
      </c>
    </row>
    <row r="207" spans="1:5">
      <c r="A207" t="str">
        <f t="shared" si="3"/>
        <v>Missouri2015</v>
      </c>
      <c r="B207" t="s">
        <v>36</v>
      </c>
      <c r="C207">
        <v>2015</v>
      </c>
      <c r="D207">
        <v>287361</v>
      </c>
      <c r="E207">
        <v>972</v>
      </c>
    </row>
    <row r="208" spans="1:5">
      <c r="A208" t="str">
        <f t="shared" si="3"/>
        <v>Missouri2016</v>
      </c>
      <c r="B208" t="s">
        <v>36</v>
      </c>
      <c r="C208">
        <v>2016</v>
      </c>
      <c r="D208">
        <v>302192</v>
      </c>
      <c r="E208">
        <v>962</v>
      </c>
    </row>
    <row r="209" spans="1:5">
      <c r="A209" t="str">
        <f t="shared" si="3"/>
        <v>Missouri2017</v>
      </c>
      <c r="B209" t="s">
        <v>36</v>
      </c>
      <c r="C209">
        <v>2017</v>
      </c>
      <c r="D209">
        <v>262468</v>
      </c>
      <c r="E209">
        <v>891</v>
      </c>
    </row>
    <row r="210" spans="1:5">
      <c r="A210" t="str">
        <f t="shared" si="3"/>
        <v>Montana2010</v>
      </c>
      <c r="B210" t="s">
        <v>37</v>
      </c>
      <c r="C210">
        <v>2010</v>
      </c>
      <c r="D210">
        <v>31291</v>
      </c>
      <c r="E210">
        <v>82</v>
      </c>
    </row>
    <row r="211" spans="1:5">
      <c r="A211" t="str">
        <f t="shared" si="3"/>
        <v>Montana2011</v>
      </c>
      <c r="B211" t="s">
        <v>37</v>
      </c>
      <c r="C211">
        <v>2011</v>
      </c>
      <c r="D211">
        <v>114560</v>
      </c>
      <c r="E211">
        <v>291</v>
      </c>
    </row>
    <row r="212" spans="1:5">
      <c r="A212" t="str">
        <f t="shared" si="3"/>
        <v>Montana2012</v>
      </c>
      <c r="B212" t="s">
        <v>37</v>
      </c>
      <c r="C212">
        <v>2012</v>
      </c>
      <c r="D212">
        <v>106071</v>
      </c>
      <c r="E212">
        <v>346</v>
      </c>
    </row>
    <row r="213" spans="1:5">
      <c r="A213" t="str">
        <f t="shared" si="3"/>
        <v>Montana2013</v>
      </c>
      <c r="B213" t="s">
        <v>37</v>
      </c>
      <c r="C213">
        <v>2013</v>
      </c>
      <c r="D213">
        <v>106430</v>
      </c>
      <c r="E213">
        <v>342</v>
      </c>
    </row>
    <row r="214" spans="1:5">
      <c r="A214" t="str">
        <f t="shared" si="3"/>
        <v>Montana2014</v>
      </c>
      <c r="B214" t="s">
        <v>37</v>
      </c>
      <c r="C214">
        <v>2014</v>
      </c>
      <c r="D214">
        <v>125298</v>
      </c>
      <c r="E214">
        <v>465</v>
      </c>
    </row>
    <row r="215" spans="1:5">
      <c r="A215" t="str">
        <f t="shared" si="3"/>
        <v>Montana2015</v>
      </c>
      <c r="B215" t="s">
        <v>37</v>
      </c>
      <c r="C215">
        <v>2015</v>
      </c>
      <c r="D215">
        <v>136204</v>
      </c>
      <c r="E215">
        <v>401</v>
      </c>
    </row>
    <row r="216" spans="1:5">
      <c r="A216" t="str">
        <f t="shared" si="3"/>
        <v>Montana2016</v>
      </c>
      <c r="B216" t="s">
        <v>37</v>
      </c>
      <c r="C216">
        <v>2016</v>
      </c>
      <c r="D216">
        <v>135522</v>
      </c>
      <c r="E216">
        <v>353</v>
      </c>
    </row>
    <row r="217" spans="1:5">
      <c r="A217" t="str">
        <f t="shared" si="3"/>
        <v>Montana2017</v>
      </c>
      <c r="B217" t="s">
        <v>37</v>
      </c>
      <c r="C217">
        <v>2017</v>
      </c>
      <c r="D217">
        <v>145145</v>
      </c>
      <c r="E217">
        <v>358</v>
      </c>
    </row>
    <row r="218" spans="1:5">
      <c r="A218" t="str">
        <f t="shared" si="3"/>
        <v>Nebraska2010</v>
      </c>
      <c r="B218" t="s">
        <v>38</v>
      </c>
      <c r="C218">
        <v>2010</v>
      </c>
      <c r="D218">
        <v>39081</v>
      </c>
      <c r="E218">
        <v>189</v>
      </c>
    </row>
    <row r="219" spans="1:5">
      <c r="A219" t="str">
        <f t="shared" si="3"/>
        <v>Nebraska2011</v>
      </c>
      <c r="B219" t="s">
        <v>38</v>
      </c>
      <c r="C219">
        <v>2011</v>
      </c>
      <c r="D219">
        <v>126524</v>
      </c>
      <c r="E219">
        <v>693</v>
      </c>
    </row>
    <row r="220" spans="1:5">
      <c r="A220" t="str">
        <f t="shared" si="3"/>
        <v>Nebraska2012</v>
      </c>
      <c r="B220" t="s">
        <v>38</v>
      </c>
      <c r="C220">
        <v>2012</v>
      </c>
      <c r="D220">
        <v>129995</v>
      </c>
      <c r="E220">
        <v>679</v>
      </c>
    </row>
    <row r="221" spans="1:5">
      <c r="A221" t="str">
        <f t="shared" si="3"/>
        <v>Nebraska2013</v>
      </c>
      <c r="B221" t="s">
        <v>38</v>
      </c>
      <c r="C221">
        <v>2013</v>
      </c>
      <c r="D221">
        <v>114444</v>
      </c>
      <c r="E221">
        <v>656</v>
      </c>
    </row>
    <row r="222" spans="1:5">
      <c r="A222" t="str">
        <f t="shared" si="3"/>
        <v>Nebraska2014</v>
      </c>
      <c r="B222" t="s">
        <v>38</v>
      </c>
      <c r="C222">
        <v>2014</v>
      </c>
      <c r="D222">
        <v>103428</v>
      </c>
      <c r="E222">
        <v>671</v>
      </c>
    </row>
    <row r="223" spans="1:5">
      <c r="A223" t="str">
        <f t="shared" si="3"/>
        <v>Nebraska2015</v>
      </c>
      <c r="B223" t="s">
        <v>38</v>
      </c>
      <c r="C223">
        <v>2015</v>
      </c>
      <c r="D223">
        <v>119876</v>
      </c>
      <c r="E223">
        <v>683</v>
      </c>
    </row>
    <row r="224" spans="1:5">
      <c r="A224" t="str">
        <f t="shared" si="3"/>
        <v>Nebraska2016</v>
      </c>
      <c r="B224" t="s">
        <v>38</v>
      </c>
      <c r="C224">
        <v>2016</v>
      </c>
      <c r="D224">
        <v>140076</v>
      </c>
      <c r="E224">
        <v>690</v>
      </c>
    </row>
    <row r="225" spans="1:5">
      <c r="A225" t="str">
        <f t="shared" si="3"/>
        <v>Nebraska2017</v>
      </c>
      <c r="B225" t="s">
        <v>38</v>
      </c>
      <c r="C225">
        <v>2017</v>
      </c>
      <c r="D225">
        <v>203371</v>
      </c>
      <c r="E225">
        <v>1039</v>
      </c>
    </row>
    <row r="226" spans="1:5">
      <c r="A226" t="str">
        <f t="shared" si="3"/>
        <v>Nevada2010</v>
      </c>
      <c r="B226" t="s">
        <v>39</v>
      </c>
      <c r="C226">
        <v>2010</v>
      </c>
      <c r="D226">
        <v>149999</v>
      </c>
      <c r="E226">
        <v>444</v>
      </c>
    </row>
    <row r="227" spans="1:5">
      <c r="A227" t="str">
        <f t="shared" si="3"/>
        <v>Nevada2011</v>
      </c>
      <c r="B227" t="s">
        <v>39</v>
      </c>
      <c r="C227">
        <v>2011</v>
      </c>
      <c r="D227">
        <v>629223</v>
      </c>
      <c r="E227">
        <v>1548</v>
      </c>
    </row>
    <row r="228" spans="1:5">
      <c r="A228" t="str">
        <f t="shared" si="3"/>
        <v>Nevada2012</v>
      </c>
      <c r="B228" t="s">
        <v>39</v>
      </c>
      <c r="C228">
        <v>2012</v>
      </c>
      <c r="D228">
        <v>612124</v>
      </c>
      <c r="E228">
        <v>1499</v>
      </c>
    </row>
    <row r="229" spans="1:5">
      <c r="A229" t="str">
        <f t="shared" si="3"/>
        <v>Nevada2013</v>
      </c>
      <c r="B229" t="s">
        <v>39</v>
      </c>
      <c r="C229">
        <v>2013</v>
      </c>
      <c r="D229">
        <v>515027</v>
      </c>
      <c r="E229">
        <v>1300</v>
      </c>
    </row>
    <row r="230" spans="1:5">
      <c r="A230" t="str">
        <f t="shared" si="3"/>
        <v>Nevada2014</v>
      </c>
      <c r="B230" t="s">
        <v>39</v>
      </c>
      <c r="C230">
        <v>2014</v>
      </c>
      <c r="D230">
        <v>807206</v>
      </c>
      <c r="E230">
        <v>1754</v>
      </c>
    </row>
    <row r="231" spans="1:5">
      <c r="A231" t="str">
        <f t="shared" si="3"/>
        <v>Nevada2015</v>
      </c>
      <c r="B231" t="s">
        <v>39</v>
      </c>
      <c r="C231">
        <v>2015</v>
      </c>
      <c r="D231">
        <v>577937</v>
      </c>
      <c r="E231">
        <v>1221</v>
      </c>
    </row>
    <row r="232" spans="1:5">
      <c r="A232" t="str">
        <f t="shared" si="3"/>
        <v>Nevada2016</v>
      </c>
      <c r="B232" t="s">
        <v>39</v>
      </c>
      <c r="C232">
        <v>2016</v>
      </c>
      <c r="D232">
        <v>701177</v>
      </c>
      <c r="E232">
        <v>1340</v>
      </c>
    </row>
    <row r="233" spans="1:5">
      <c r="A233" t="str">
        <f t="shared" si="3"/>
        <v>Nevada2017</v>
      </c>
      <c r="B233" t="s">
        <v>39</v>
      </c>
      <c r="C233">
        <v>2017</v>
      </c>
      <c r="D233">
        <v>912503</v>
      </c>
      <c r="E233">
        <v>1709</v>
      </c>
    </row>
    <row r="234" spans="1:5">
      <c r="A234" t="str">
        <f t="shared" si="3"/>
        <v>New Hampshire2010</v>
      </c>
      <c r="B234" t="s">
        <v>40</v>
      </c>
      <c r="C234">
        <v>2010</v>
      </c>
      <c r="D234">
        <v>62977</v>
      </c>
      <c r="E234">
        <v>372</v>
      </c>
    </row>
    <row r="235" spans="1:5">
      <c r="A235" t="str">
        <f t="shared" si="3"/>
        <v>New Hampshire2011</v>
      </c>
      <c r="B235" t="s">
        <v>40</v>
      </c>
      <c r="C235">
        <v>2011</v>
      </c>
      <c r="D235">
        <v>216418</v>
      </c>
      <c r="E235">
        <v>1234</v>
      </c>
    </row>
    <row r="236" spans="1:5">
      <c r="A236" t="str">
        <f t="shared" si="3"/>
        <v>New Hampshire2012</v>
      </c>
      <c r="B236" t="s">
        <v>40</v>
      </c>
      <c r="C236">
        <v>2012</v>
      </c>
      <c r="D236">
        <v>201775</v>
      </c>
      <c r="E236">
        <v>1258</v>
      </c>
    </row>
    <row r="237" spans="1:5">
      <c r="A237" t="str">
        <f t="shared" si="3"/>
        <v>New Hampshire2013</v>
      </c>
      <c r="B237" t="s">
        <v>40</v>
      </c>
      <c r="C237">
        <v>2013</v>
      </c>
      <c r="D237">
        <v>186057</v>
      </c>
      <c r="E237">
        <v>1176</v>
      </c>
    </row>
    <row r="238" spans="1:5">
      <c r="A238" t="str">
        <f t="shared" si="3"/>
        <v>New Hampshire2014</v>
      </c>
      <c r="B238" t="s">
        <v>40</v>
      </c>
      <c r="C238">
        <v>2014</v>
      </c>
      <c r="D238">
        <v>178759</v>
      </c>
      <c r="E238">
        <v>1093</v>
      </c>
    </row>
    <row r="239" spans="1:5">
      <c r="A239" t="str">
        <f t="shared" si="3"/>
        <v>New Hampshire2015</v>
      </c>
      <c r="B239" t="s">
        <v>40</v>
      </c>
      <c r="C239">
        <v>2015</v>
      </c>
      <c r="D239">
        <v>199771</v>
      </c>
      <c r="E239">
        <v>1101</v>
      </c>
    </row>
    <row r="240" spans="1:5">
      <c r="A240" t="str">
        <f t="shared" si="3"/>
        <v>New Hampshire2016</v>
      </c>
      <c r="B240" t="s">
        <v>40</v>
      </c>
      <c r="C240">
        <v>2016</v>
      </c>
      <c r="D240">
        <v>186841</v>
      </c>
      <c r="E240">
        <v>990</v>
      </c>
    </row>
    <row r="241" spans="1:5">
      <c r="A241" t="str">
        <f t="shared" si="3"/>
        <v>New Hampshire2017</v>
      </c>
      <c r="B241" t="s">
        <v>40</v>
      </c>
      <c r="C241">
        <v>2017</v>
      </c>
      <c r="D241">
        <v>149644</v>
      </c>
      <c r="E241">
        <v>879</v>
      </c>
    </row>
    <row r="242" spans="1:5">
      <c r="A242" t="str">
        <f t="shared" si="3"/>
        <v>New Jersey2010</v>
      </c>
      <c r="B242" t="s">
        <v>41</v>
      </c>
      <c r="C242">
        <v>2010</v>
      </c>
      <c r="D242">
        <v>86782</v>
      </c>
      <c r="E242">
        <v>317</v>
      </c>
    </row>
    <row r="243" spans="1:5">
      <c r="A243" t="str">
        <f t="shared" si="3"/>
        <v>New Jersey2011</v>
      </c>
      <c r="B243" t="s">
        <v>41</v>
      </c>
      <c r="C243">
        <v>2011</v>
      </c>
      <c r="D243">
        <v>257094</v>
      </c>
      <c r="E243">
        <v>1023</v>
      </c>
    </row>
    <row r="244" spans="1:5">
      <c r="A244" t="str">
        <f t="shared" si="3"/>
        <v>New Jersey2012</v>
      </c>
      <c r="B244" t="s">
        <v>41</v>
      </c>
      <c r="C244">
        <v>2012</v>
      </c>
      <c r="D244">
        <v>219330</v>
      </c>
      <c r="E244">
        <v>868</v>
      </c>
    </row>
    <row r="245" spans="1:5">
      <c r="A245" t="str">
        <f t="shared" si="3"/>
        <v>New Jersey2013</v>
      </c>
      <c r="B245" t="s">
        <v>41</v>
      </c>
      <c r="C245">
        <v>2013</v>
      </c>
      <c r="D245">
        <v>306598</v>
      </c>
      <c r="E245">
        <v>928</v>
      </c>
    </row>
    <row r="246" spans="1:5">
      <c r="A246" t="str">
        <f t="shared" si="3"/>
        <v>New Jersey2014</v>
      </c>
      <c r="B246" t="s">
        <v>41</v>
      </c>
      <c r="C246">
        <v>2014</v>
      </c>
      <c r="D246">
        <v>452989</v>
      </c>
      <c r="E246">
        <v>1269</v>
      </c>
    </row>
    <row r="247" spans="1:5">
      <c r="A247" t="str">
        <f t="shared" si="3"/>
        <v>New Jersey2015</v>
      </c>
      <c r="B247" t="s">
        <v>41</v>
      </c>
      <c r="C247">
        <v>2015</v>
      </c>
      <c r="D247">
        <v>335471</v>
      </c>
      <c r="E247">
        <v>1007</v>
      </c>
    </row>
    <row r="248" spans="1:5">
      <c r="A248" t="str">
        <f t="shared" si="3"/>
        <v>New Jersey2016</v>
      </c>
      <c r="B248" t="s">
        <v>41</v>
      </c>
      <c r="C248">
        <v>2016</v>
      </c>
      <c r="D248">
        <v>355474</v>
      </c>
      <c r="E248">
        <v>829</v>
      </c>
    </row>
    <row r="249" spans="1:5">
      <c r="A249" t="str">
        <f t="shared" si="3"/>
        <v>New Jersey2017</v>
      </c>
      <c r="B249" t="s">
        <v>41</v>
      </c>
      <c r="C249">
        <v>2017</v>
      </c>
      <c r="D249">
        <v>959695</v>
      </c>
      <c r="E249">
        <v>1683</v>
      </c>
    </row>
    <row r="250" spans="1:5">
      <c r="A250" t="str">
        <f t="shared" si="3"/>
        <v>New Mexico2010</v>
      </c>
      <c r="B250" t="s">
        <v>42</v>
      </c>
      <c r="C250">
        <v>2010</v>
      </c>
      <c r="D250">
        <v>97332</v>
      </c>
      <c r="E250">
        <v>302</v>
      </c>
    </row>
    <row r="251" spans="1:5">
      <c r="A251" t="str">
        <f t="shared" si="3"/>
        <v>New Mexico2011</v>
      </c>
      <c r="B251" t="s">
        <v>42</v>
      </c>
      <c r="C251">
        <v>2011</v>
      </c>
      <c r="D251">
        <v>360759</v>
      </c>
      <c r="E251">
        <v>1046</v>
      </c>
    </row>
    <row r="252" spans="1:5">
      <c r="A252" t="str">
        <f t="shared" si="3"/>
        <v>New Mexico2012</v>
      </c>
      <c r="B252" t="s">
        <v>42</v>
      </c>
      <c r="C252">
        <v>2012</v>
      </c>
      <c r="D252">
        <v>347837</v>
      </c>
      <c r="E252">
        <v>1016</v>
      </c>
    </row>
    <row r="253" spans="1:5">
      <c r="A253" t="str">
        <f t="shared" si="3"/>
        <v>New Mexico2013</v>
      </c>
      <c r="B253" t="s">
        <v>42</v>
      </c>
      <c r="C253">
        <v>2013</v>
      </c>
      <c r="D253">
        <v>428831</v>
      </c>
      <c r="E253">
        <v>1175</v>
      </c>
    </row>
    <row r="254" spans="1:5">
      <c r="A254" t="str">
        <f t="shared" si="3"/>
        <v>New Mexico2014</v>
      </c>
      <c r="B254" t="s">
        <v>42</v>
      </c>
      <c r="C254">
        <v>2014</v>
      </c>
      <c r="D254">
        <v>502519</v>
      </c>
      <c r="E254">
        <v>1210</v>
      </c>
    </row>
    <row r="255" spans="1:5">
      <c r="A255" t="str">
        <f t="shared" si="3"/>
        <v>New Mexico2015</v>
      </c>
      <c r="B255" t="s">
        <v>42</v>
      </c>
      <c r="C255">
        <v>2015</v>
      </c>
      <c r="D255">
        <v>519623</v>
      </c>
      <c r="E255">
        <v>1162</v>
      </c>
    </row>
    <row r="256" spans="1:5">
      <c r="A256" t="str">
        <f t="shared" si="3"/>
        <v>New Mexico2016</v>
      </c>
      <c r="B256" t="s">
        <v>42</v>
      </c>
      <c r="C256">
        <v>2016</v>
      </c>
      <c r="D256">
        <v>509096</v>
      </c>
      <c r="E256">
        <v>1202</v>
      </c>
    </row>
    <row r="257" spans="1:10">
      <c r="A257" t="str">
        <f t="shared" si="3"/>
        <v>New Mexico2017</v>
      </c>
      <c r="B257" t="s">
        <v>42</v>
      </c>
      <c r="C257">
        <v>2017</v>
      </c>
      <c r="D257">
        <v>576693</v>
      </c>
      <c r="E257">
        <v>1325</v>
      </c>
    </row>
    <row r="258" spans="1:10">
      <c r="A258" t="str">
        <f t="shared" si="3"/>
        <v>New York2010</v>
      </c>
      <c r="B258" t="s">
        <v>43</v>
      </c>
      <c r="C258">
        <v>2010</v>
      </c>
      <c r="D258">
        <f>173782+I258</f>
        <v>1346467</v>
      </c>
      <c r="E258">
        <f>1306+J258</f>
        <v>1844</v>
      </c>
      <c r="G258" t="s">
        <v>62</v>
      </c>
      <c r="H258">
        <v>2010</v>
      </c>
      <c r="I258">
        <v>1172685</v>
      </c>
      <c r="J258">
        <v>538</v>
      </c>
    </row>
    <row r="259" spans="1:10">
      <c r="A259" t="str">
        <f t="shared" ref="A259:A322" si="4">B259&amp;""&amp;C259</f>
        <v>New York2011</v>
      </c>
      <c r="B259" t="s">
        <v>43</v>
      </c>
      <c r="C259">
        <v>2011</v>
      </c>
      <c r="D259">
        <f>505947+I259</f>
        <v>5263001</v>
      </c>
      <c r="E259">
        <f>4156+J259</f>
        <v>6616</v>
      </c>
      <c r="G259" t="s">
        <v>62</v>
      </c>
      <c r="H259">
        <v>2011</v>
      </c>
      <c r="I259">
        <v>4757054</v>
      </c>
      <c r="J259">
        <v>2460</v>
      </c>
    </row>
    <row r="260" spans="1:10">
      <c r="A260" t="str">
        <f t="shared" si="4"/>
        <v>New York2012</v>
      </c>
      <c r="B260" t="s">
        <v>43</v>
      </c>
      <c r="C260">
        <v>2012</v>
      </c>
      <c r="D260">
        <f>561680+I260</f>
        <v>5657162</v>
      </c>
      <c r="E260">
        <f>5842+J260</f>
        <v>9966</v>
      </c>
      <c r="G260" t="s">
        <v>62</v>
      </c>
      <c r="H260">
        <v>2012</v>
      </c>
      <c r="I260">
        <v>5095482</v>
      </c>
      <c r="J260">
        <v>4124</v>
      </c>
    </row>
    <row r="261" spans="1:10">
      <c r="A261" t="str">
        <f t="shared" si="4"/>
        <v>New York2013</v>
      </c>
      <c r="B261" t="s">
        <v>43</v>
      </c>
      <c r="C261">
        <v>2013</v>
      </c>
      <c r="D261">
        <f>610224+I261</f>
        <v>5483385</v>
      </c>
      <c r="E261">
        <f>9058+J261</f>
        <v>12358</v>
      </c>
      <c r="G261" t="s">
        <v>62</v>
      </c>
      <c r="H261">
        <v>2013</v>
      </c>
      <c r="I261">
        <v>4873161</v>
      </c>
      <c r="J261">
        <v>3300</v>
      </c>
    </row>
    <row r="262" spans="1:10">
      <c r="A262" t="str">
        <f t="shared" si="4"/>
        <v>New York2014</v>
      </c>
      <c r="B262" t="s">
        <v>43</v>
      </c>
      <c r="C262">
        <v>2014</v>
      </c>
      <c r="D262">
        <f>753255+I262</f>
        <v>5836794</v>
      </c>
      <c r="E262">
        <f>7691+J262</f>
        <v>11393</v>
      </c>
      <c r="G262" t="s">
        <v>62</v>
      </c>
      <c r="H262">
        <v>2014</v>
      </c>
      <c r="I262">
        <v>5083539</v>
      </c>
      <c r="J262">
        <v>3702</v>
      </c>
    </row>
    <row r="263" spans="1:10">
      <c r="A263" t="str">
        <f t="shared" si="4"/>
        <v>New York2015</v>
      </c>
      <c r="B263" t="s">
        <v>43</v>
      </c>
      <c r="C263">
        <v>2015</v>
      </c>
      <c r="D263">
        <f>456201+I263</f>
        <v>5590353</v>
      </c>
      <c r="E263">
        <f>3707+J263</f>
        <v>8132</v>
      </c>
      <c r="G263" t="s">
        <v>62</v>
      </c>
      <c r="H263">
        <v>2015</v>
      </c>
      <c r="I263">
        <v>5134152</v>
      </c>
      <c r="J263">
        <v>4425</v>
      </c>
    </row>
    <row r="264" spans="1:10">
      <c r="A264" t="str">
        <f t="shared" si="4"/>
        <v>New York2016</v>
      </c>
      <c r="B264" t="s">
        <v>43</v>
      </c>
      <c r="C264">
        <v>2016</v>
      </c>
      <c r="D264">
        <f>409861+I264</f>
        <v>5630111</v>
      </c>
      <c r="E264">
        <f>2673+J264</f>
        <v>6964</v>
      </c>
      <c r="G264" t="s">
        <v>62</v>
      </c>
      <c r="H264">
        <v>2016</v>
      </c>
      <c r="I264">
        <v>5220250</v>
      </c>
      <c r="J264">
        <v>4291</v>
      </c>
    </row>
    <row r="265" spans="1:10">
      <c r="A265" t="str">
        <f t="shared" si="4"/>
        <v>New York2017</v>
      </c>
      <c r="B265" t="s">
        <v>43</v>
      </c>
      <c r="C265">
        <v>2017</v>
      </c>
      <c r="D265">
        <f>571716+I265</f>
        <v>5730041</v>
      </c>
      <c r="E265">
        <f>2768+J265</f>
        <v>6697</v>
      </c>
      <c r="G265" t="s">
        <v>62</v>
      </c>
      <c r="H265">
        <v>2017</v>
      </c>
      <c r="I265">
        <v>5158325</v>
      </c>
      <c r="J265">
        <v>3929</v>
      </c>
    </row>
    <row r="266" spans="1:10">
      <c r="A266" t="str">
        <f t="shared" si="4"/>
        <v>North Carolina2010</v>
      </c>
      <c r="B266" t="s">
        <v>44</v>
      </c>
      <c r="C266">
        <v>2010</v>
      </c>
      <c r="D266">
        <v>282461</v>
      </c>
      <c r="E266">
        <v>957</v>
      </c>
    </row>
    <row r="267" spans="1:10">
      <c r="A267" t="str">
        <f t="shared" si="4"/>
        <v>North Carolina2011</v>
      </c>
      <c r="B267" t="s">
        <v>44</v>
      </c>
      <c r="C267">
        <v>2011</v>
      </c>
      <c r="D267">
        <v>739530</v>
      </c>
      <c r="E267">
        <v>2521</v>
      </c>
    </row>
    <row r="268" spans="1:10">
      <c r="A268" t="str">
        <f t="shared" si="4"/>
        <v>North Carolina2012</v>
      </c>
      <c r="B268" t="s">
        <v>44</v>
      </c>
      <c r="C268">
        <v>2012</v>
      </c>
      <c r="D268">
        <v>745825</v>
      </c>
      <c r="E268">
        <v>2563</v>
      </c>
    </row>
    <row r="269" spans="1:10">
      <c r="A269" t="str">
        <f t="shared" si="4"/>
        <v>North Carolina2013</v>
      </c>
      <c r="B269" t="s">
        <v>44</v>
      </c>
      <c r="C269">
        <v>2013</v>
      </c>
      <c r="D269">
        <v>611489</v>
      </c>
      <c r="E269">
        <v>2111</v>
      </c>
    </row>
    <row r="270" spans="1:10">
      <c r="A270" t="str">
        <f t="shared" si="4"/>
        <v>North Carolina2014</v>
      </c>
      <c r="B270" t="s">
        <v>44</v>
      </c>
      <c r="C270">
        <v>2014</v>
      </c>
      <c r="D270">
        <v>574499</v>
      </c>
      <c r="E270">
        <v>2034</v>
      </c>
    </row>
    <row r="271" spans="1:10">
      <c r="A271" t="str">
        <f t="shared" si="4"/>
        <v>North Carolina2015</v>
      </c>
      <c r="B271" t="s">
        <v>44</v>
      </c>
      <c r="C271">
        <v>2015</v>
      </c>
      <c r="D271">
        <v>546361</v>
      </c>
      <c r="E271">
        <v>1935</v>
      </c>
    </row>
    <row r="272" spans="1:10">
      <c r="A272" t="str">
        <f t="shared" si="4"/>
        <v>North Carolina2016</v>
      </c>
      <c r="B272" t="s">
        <v>44</v>
      </c>
      <c r="C272">
        <v>2016</v>
      </c>
      <c r="D272">
        <v>538196</v>
      </c>
      <c r="E272">
        <v>1892</v>
      </c>
    </row>
    <row r="273" spans="1:5">
      <c r="A273" t="str">
        <f t="shared" si="4"/>
        <v>North Carolina2017</v>
      </c>
      <c r="B273" t="s">
        <v>44</v>
      </c>
      <c r="C273">
        <v>2017</v>
      </c>
      <c r="D273">
        <v>561380</v>
      </c>
      <c r="E273">
        <v>1911</v>
      </c>
    </row>
    <row r="274" spans="1:5">
      <c r="A274" t="str">
        <f t="shared" si="4"/>
        <v>North Dakota2010</v>
      </c>
      <c r="B274" t="s">
        <v>45</v>
      </c>
      <c r="C274">
        <v>2010</v>
      </c>
      <c r="D274">
        <v>57497</v>
      </c>
      <c r="E274">
        <v>216</v>
      </c>
    </row>
    <row r="275" spans="1:5">
      <c r="A275" t="str">
        <f t="shared" si="4"/>
        <v>North Dakota2011</v>
      </c>
      <c r="B275" t="s">
        <v>45</v>
      </c>
      <c r="C275">
        <v>2011</v>
      </c>
      <c r="D275">
        <v>140823</v>
      </c>
      <c r="E275">
        <v>581</v>
      </c>
    </row>
    <row r="276" spans="1:5">
      <c r="A276" t="str">
        <f t="shared" si="4"/>
        <v>North Dakota2012</v>
      </c>
      <c r="B276" t="s">
        <v>45</v>
      </c>
      <c r="C276">
        <v>2012</v>
      </c>
      <c r="D276">
        <v>79746</v>
      </c>
      <c r="E276">
        <v>456</v>
      </c>
    </row>
    <row r="277" spans="1:5">
      <c r="A277" t="str">
        <f t="shared" si="4"/>
        <v>North Dakota2013</v>
      </c>
      <c r="B277" t="s">
        <v>45</v>
      </c>
      <c r="C277">
        <v>2013</v>
      </c>
      <c r="D277">
        <v>64784</v>
      </c>
      <c r="E277">
        <v>434</v>
      </c>
    </row>
    <row r="278" spans="1:5">
      <c r="A278" t="str">
        <f t="shared" si="4"/>
        <v>North Dakota2014</v>
      </c>
      <c r="B278" t="s">
        <v>45</v>
      </c>
      <c r="C278">
        <v>2014</v>
      </c>
      <c r="D278">
        <v>65667</v>
      </c>
      <c r="E278">
        <v>370</v>
      </c>
    </row>
    <row r="279" spans="1:5">
      <c r="A279" t="str">
        <f t="shared" si="4"/>
        <v>North Dakota2015</v>
      </c>
      <c r="B279" t="s">
        <v>45</v>
      </c>
      <c r="C279">
        <v>2015</v>
      </c>
      <c r="D279">
        <v>68253</v>
      </c>
      <c r="E279">
        <v>366</v>
      </c>
    </row>
    <row r="280" spans="1:5">
      <c r="A280" t="str">
        <f t="shared" si="4"/>
        <v>North Dakota2016</v>
      </c>
      <c r="B280" t="s">
        <v>45</v>
      </c>
      <c r="C280">
        <v>2016</v>
      </c>
      <c r="D280">
        <v>44541</v>
      </c>
      <c r="E280">
        <v>291</v>
      </c>
    </row>
    <row r="281" spans="1:5">
      <c r="A281" t="str">
        <f t="shared" si="4"/>
        <v>North Dakota2017</v>
      </c>
      <c r="B281" t="s">
        <v>45</v>
      </c>
      <c r="C281">
        <v>2017</v>
      </c>
      <c r="D281">
        <v>58566</v>
      </c>
      <c r="E281">
        <v>292</v>
      </c>
    </row>
    <row r="282" spans="1:5">
      <c r="A282" t="str">
        <f t="shared" si="4"/>
        <v>Ohio2010</v>
      </c>
      <c r="B282" t="s">
        <v>46</v>
      </c>
      <c r="C282">
        <v>2010</v>
      </c>
      <c r="D282">
        <v>195670</v>
      </c>
      <c r="E282">
        <v>601</v>
      </c>
    </row>
    <row r="283" spans="1:5">
      <c r="A283" t="str">
        <f t="shared" si="4"/>
        <v>Ohio2011</v>
      </c>
      <c r="B283" t="s">
        <v>46</v>
      </c>
      <c r="C283">
        <v>2011</v>
      </c>
      <c r="D283">
        <v>658352</v>
      </c>
      <c r="E283">
        <v>2197</v>
      </c>
    </row>
    <row r="284" spans="1:5">
      <c r="A284" t="str">
        <f t="shared" si="4"/>
        <v>Ohio2012</v>
      </c>
      <c r="B284" t="s">
        <v>46</v>
      </c>
      <c r="C284">
        <v>2012</v>
      </c>
      <c r="D284">
        <v>613298</v>
      </c>
      <c r="E284">
        <v>1973</v>
      </c>
    </row>
    <row r="285" spans="1:5">
      <c r="A285" t="str">
        <f t="shared" si="4"/>
        <v>Ohio2013</v>
      </c>
      <c r="B285" t="s">
        <v>46</v>
      </c>
      <c r="C285">
        <v>2013</v>
      </c>
      <c r="D285">
        <v>584169</v>
      </c>
      <c r="E285">
        <v>2007</v>
      </c>
    </row>
    <row r="286" spans="1:5">
      <c r="A286" t="str">
        <f t="shared" si="4"/>
        <v>Ohio2014</v>
      </c>
      <c r="B286" t="s">
        <v>46</v>
      </c>
      <c r="C286">
        <v>2014</v>
      </c>
      <c r="D286">
        <v>679550</v>
      </c>
      <c r="E286">
        <v>2331</v>
      </c>
    </row>
    <row r="287" spans="1:5">
      <c r="A287" t="str">
        <f t="shared" si="4"/>
        <v>Ohio2015</v>
      </c>
      <c r="B287" t="s">
        <v>46</v>
      </c>
      <c r="C287">
        <v>2015</v>
      </c>
      <c r="D287">
        <v>638283</v>
      </c>
      <c r="E287">
        <v>2373</v>
      </c>
    </row>
    <row r="288" spans="1:5">
      <c r="A288" t="str">
        <f t="shared" si="4"/>
        <v>Ohio2016</v>
      </c>
      <c r="B288" t="s">
        <v>46</v>
      </c>
      <c r="C288">
        <v>2016</v>
      </c>
      <c r="D288">
        <v>783570</v>
      </c>
      <c r="E288">
        <v>3086</v>
      </c>
    </row>
    <row r="289" spans="1:5">
      <c r="A289" t="str">
        <f t="shared" si="4"/>
        <v>Ohio2017</v>
      </c>
      <c r="B289" t="s">
        <v>46</v>
      </c>
      <c r="C289">
        <v>2017</v>
      </c>
      <c r="D289">
        <v>830354</v>
      </c>
      <c r="E289">
        <v>2718</v>
      </c>
    </row>
    <row r="290" spans="1:5">
      <c r="A290" t="str">
        <f t="shared" si="4"/>
        <v>Oklahoma2010</v>
      </c>
      <c r="B290" t="s">
        <v>47</v>
      </c>
      <c r="C290">
        <v>2010</v>
      </c>
      <c r="D290">
        <v>37167</v>
      </c>
      <c r="E290">
        <v>215</v>
      </c>
    </row>
    <row r="291" spans="1:5">
      <c r="A291" t="str">
        <f t="shared" si="4"/>
        <v>Oklahoma2011</v>
      </c>
      <c r="B291" t="s">
        <v>47</v>
      </c>
      <c r="C291">
        <v>2011</v>
      </c>
      <c r="D291">
        <v>116771</v>
      </c>
      <c r="E291">
        <v>811</v>
      </c>
    </row>
    <row r="292" spans="1:5">
      <c r="A292" t="str">
        <f t="shared" si="4"/>
        <v>Oklahoma2012</v>
      </c>
      <c r="B292" t="s">
        <v>47</v>
      </c>
      <c r="C292">
        <v>2012</v>
      </c>
      <c r="D292">
        <v>171982</v>
      </c>
      <c r="E292">
        <v>908</v>
      </c>
    </row>
    <row r="293" spans="1:5">
      <c r="A293" t="str">
        <f t="shared" si="4"/>
        <v>Oklahoma2013</v>
      </c>
      <c r="B293" t="s">
        <v>47</v>
      </c>
      <c r="C293">
        <v>2013</v>
      </c>
      <c r="D293">
        <v>168527</v>
      </c>
      <c r="E293">
        <v>923</v>
      </c>
    </row>
    <row r="294" spans="1:5">
      <c r="A294" t="str">
        <f t="shared" si="4"/>
        <v>Oklahoma2014</v>
      </c>
      <c r="B294" t="s">
        <v>47</v>
      </c>
      <c r="C294">
        <v>2014</v>
      </c>
      <c r="D294">
        <v>168595</v>
      </c>
      <c r="E294">
        <v>948</v>
      </c>
    </row>
    <row r="295" spans="1:5">
      <c r="A295" t="str">
        <f t="shared" si="4"/>
        <v>Oklahoma2015</v>
      </c>
      <c r="B295" t="s">
        <v>47</v>
      </c>
      <c r="C295">
        <v>2015</v>
      </c>
      <c r="D295">
        <v>157639</v>
      </c>
      <c r="E295">
        <v>955</v>
      </c>
    </row>
    <row r="296" spans="1:5">
      <c r="A296" t="str">
        <f t="shared" si="4"/>
        <v>Oklahoma2016</v>
      </c>
      <c r="B296" t="s">
        <v>47</v>
      </c>
      <c r="C296">
        <v>2016</v>
      </c>
      <c r="D296">
        <v>230257</v>
      </c>
      <c r="E296">
        <v>1047</v>
      </c>
    </row>
    <row r="297" spans="1:5">
      <c r="A297" t="str">
        <f t="shared" si="4"/>
        <v>Oklahoma2017</v>
      </c>
      <c r="B297" t="s">
        <v>47</v>
      </c>
      <c r="C297">
        <v>2017</v>
      </c>
      <c r="D297">
        <v>278176</v>
      </c>
      <c r="E297">
        <v>1003</v>
      </c>
    </row>
    <row r="298" spans="1:5">
      <c r="A298" t="str">
        <f t="shared" si="4"/>
        <v>Oregon2010</v>
      </c>
      <c r="B298" t="s">
        <v>48</v>
      </c>
      <c r="C298">
        <v>2010</v>
      </c>
      <c r="D298">
        <v>64278</v>
      </c>
      <c r="E298">
        <v>258</v>
      </c>
    </row>
    <row r="299" spans="1:5">
      <c r="A299" t="str">
        <f t="shared" si="4"/>
        <v>Oregon2011</v>
      </c>
      <c r="B299" t="s">
        <v>48</v>
      </c>
      <c r="C299">
        <v>2011</v>
      </c>
      <c r="D299">
        <v>147143</v>
      </c>
      <c r="E299">
        <v>757</v>
      </c>
    </row>
    <row r="300" spans="1:5">
      <c r="A300" t="str">
        <f t="shared" si="4"/>
        <v>Oregon2012</v>
      </c>
      <c r="B300" t="s">
        <v>48</v>
      </c>
      <c r="C300">
        <v>2012</v>
      </c>
      <c r="D300">
        <v>145627</v>
      </c>
      <c r="E300">
        <v>735</v>
      </c>
    </row>
    <row r="301" spans="1:5">
      <c r="A301" t="str">
        <f t="shared" si="4"/>
        <v>Oregon2013</v>
      </c>
      <c r="B301" t="s">
        <v>48</v>
      </c>
      <c r="C301">
        <v>2013</v>
      </c>
      <c r="D301">
        <v>131782</v>
      </c>
      <c r="E301">
        <v>620</v>
      </c>
    </row>
    <row r="302" spans="1:5">
      <c r="A302" t="str">
        <f t="shared" si="4"/>
        <v>Oregon2014</v>
      </c>
      <c r="B302" t="s">
        <v>48</v>
      </c>
      <c r="C302">
        <v>2014</v>
      </c>
      <c r="D302">
        <v>139357</v>
      </c>
      <c r="E302">
        <v>651</v>
      </c>
    </row>
    <row r="303" spans="1:5">
      <c r="A303" t="str">
        <f t="shared" si="4"/>
        <v>Oregon2015</v>
      </c>
      <c r="B303" t="s">
        <v>48</v>
      </c>
      <c r="C303">
        <v>2015</v>
      </c>
      <c r="D303">
        <v>149648</v>
      </c>
      <c r="E303">
        <v>561</v>
      </c>
    </row>
    <row r="304" spans="1:5">
      <c r="A304" t="str">
        <f t="shared" si="4"/>
        <v>Oregon2016</v>
      </c>
      <c r="B304" t="s">
        <v>48</v>
      </c>
      <c r="C304">
        <v>2016</v>
      </c>
      <c r="D304">
        <v>185035</v>
      </c>
      <c r="E304">
        <v>634</v>
      </c>
    </row>
    <row r="305" spans="1:5">
      <c r="A305" t="str">
        <f t="shared" si="4"/>
        <v>Oregon2017</v>
      </c>
      <c r="B305" t="s">
        <v>48</v>
      </c>
      <c r="C305">
        <v>2017</v>
      </c>
      <c r="D305">
        <v>619880</v>
      </c>
      <c r="E305">
        <v>1505</v>
      </c>
    </row>
    <row r="306" spans="1:5">
      <c r="A306" t="str">
        <f t="shared" si="4"/>
        <v>Pennsylvania2010</v>
      </c>
      <c r="B306" t="s">
        <v>49</v>
      </c>
      <c r="C306">
        <v>2010</v>
      </c>
      <c r="D306">
        <v>208162</v>
      </c>
      <c r="E306">
        <v>808</v>
      </c>
    </row>
    <row r="307" spans="1:5">
      <c r="A307" t="str">
        <f t="shared" si="4"/>
        <v>Pennsylvania2011</v>
      </c>
      <c r="B307" t="s">
        <v>49</v>
      </c>
      <c r="C307">
        <v>2011</v>
      </c>
      <c r="D307">
        <v>761885</v>
      </c>
      <c r="E307">
        <v>2548</v>
      </c>
    </row>
    <row r="308" spans="1:5">
      <c r="A308" t="str">
        <f t="shared" si="4"/>
        <v>Pennsylvania2012</v>
      </c>
      <c r="B308" t="s">
        <v>49</v>
      </c>
      <c r="C308">
        <v>2012</v>
      </c>
      <c r="D308">
        <v>744139</v>
      </c>
      <c r="E308">
        <v>2581</v>
      </c>
    </row>
    <row r="309" spans="1:5">
      <c r="A309" t="str">
        <f t="shared" si="4"/>
        <v>Pennsylvania2013</v>
      </c>
      <c r="B309" t="s">
        <v>49</v>
      </c>
      <c r="C309">
        <v>2013</v>
      </c>
      <c r="D309">
        <v>685248</v>
      </c>
      <c r="E309">
        <v>2419</v>
      </c>
    </row>
    <row r="310" spans="1:5">
      <c r="A310" t="str">
        <f t="shared" si="4"/>
        <v>Pennsylvania2014</v>
      </c>
      <c r="B310" t="s">
        <v>49</v>
      </c>
      <c r="C310">
        <v>2014</v>
      </c>
      <c r="D310">
        <v>637705</v>
      </c>
      <c r="E310">
        <v>2068</v>
      </c>
    </row>
    <row r="311" spans="1:5">
      <c r="A311" t="str">
        <f t="shared" si="4"/>
        <v>Pennsylvania2015</v>
      </c>
      <c r="B311" t="s">
        <v>49</v>
      </c>
      <c r="C311">
        <v>2015</v>
      </c>
      <c r="D311">
        <v>655914</v>
      </c>
      <c r="E311">
        <v>2458</v>
      </c>
    </row>
    <row r="312" spans="1:5">
      <c r="A312" t="str">
        <f t="shared" si="4"/>
        <v>Pennsylvania2016</v>
      </c>
      <c r="B312" t="s">
        <v>49</v>
      </c>
      <c r="C312">
        <v>2016</v>
      </c>
      <c r="D312">
        <v>652384</v>
      </c>
      <c r="E312">
        <v>2331</v>
      </c>
    </row>
    <row r="313" spans="1:5">
      <c r="A313" t="str">
        <f t="shared" si="4"/>
        <v>Pennsylvania2017</v>
      </c>
      <c r="B313" t="s">
        <v>49</v>
      </c>
      <c r="C313">
        <v>2017</v>
      </c>
      <c r="D313">
        <v>1237533</v>
      </c>
      <c r="E313">
        <v>3867</v>
      </c>
    </row>
    <row r="314" spans="1:5">
      <c r="A314" t="str">
        <f t="shared" si="4"/>
        <v>Rhode Island2010</v>
      </c>
      <c r="B314" t="s">
        <v>50</v>
      </c>
      <c r="C314">
        <v>2010</v>
      </c>
      <c r="D314">
        <v>77791</v>
      </c>
      <c r="E314">
        <v>273</v>
      </c>
    </row>
    <row r="315" spans="1:5">
      <c r="A315" t="str">
        <f t="shared" si="4"/>
        <v>Rhode Island2011</v>
      </c>
      <c r="B315" t="s">
        <v>50</v>
      </c>
      <c r="C315">
        <v>2011</v>
      </c>
      <c r="D315">
        <v>276782</v>
      </c>
      <c r="E315">
        <v>969</v>
      </c>
    </row>
    <row r="316" spans="1:5">
      <c r="A316" t="str">
        <f t="shared" si="4"/>
        <v>Rhode Island2012</v>
      </c>
      <c r="B316" t="s">
        <v>50</v>
      </c>
      <c r="C316">
        <v>2012</v>
      </c>
      <c r="D316">
        <v>285552</v>
      </c>
      <c r="E316">
        <v>995</v>
      </c>
    </row>
    <row r="317" spans="1:5">
      <c r="A317" t="str">
        <f t="shared" si="4"/>
        <v>Rhode Island2013</v>
      </c>
      <c r="B317" t="s">
        <v>50</v>
      </c>
      <c r="C317">
        <v>2013</v>
      </c>
      <c r="D317">
        <v>278558</v>
      </c>
      <c r="E317">
        <v>1000</v>
      </c>
    </row>
    <row r="318" spans="1:5">
      <c r="A318" t="str">
        <f t="shared" si="4"/>
        <v>Rhode Island2014</v>
      </c>
      <c r="B318" t="s">
        <v>50</v>
      </c>
      <c r="C318">
        <v>2014</v>
      </c>
      <c r="D318">
        <v>282006</v>
      </c>
      <c r="E318">
        <v>1010</v>
      </c>
    </row>
    <row r="319" spans="1:5">
      <c r="A319" t="str">
        <f t="shared" si="4"/>
        <v>Rhode Island2015</v>
      </c>
      <c r="B319" t="s">
        <v>50</v>
      </c>
      <c r="C319">
        <v>2015</v>
      </c>
      <c r="D319">
        <v>278835</v>
      </c>
      <c r="E319">
        <v>982</v>
      </c>
    </row>
    <row r="320" spans="1:5">
      <c r="A320" t="str">
        <f t="shared" si="4"/>
        <v>Rhode Island2016</v>
      </c>
      <c r="B320" t="s">
        <v>50</v>
      </c>
      <c r="C320">
        <v>2016</v>
      </c>
      <c r="D320">
        <v>235246</v>
      </c>
      <c r="E320">
        <v>852</v>
      </c>
    </row>
    <row r="321" spans="1:5">
      <c r="A321" t="str">
        <f t="shared" si="4"/>
        <v>Rhode Island2017</v>
      </c>
      <c r="B321" t="s">
        <v>50</v>
      </c>
      <c r="C321">
        <v>2017</v>
      </c>
      <c r="D321">
        <v>212749</v>
      </c>
      <c r="E321">
        <v>915</v>
      </c>
    </row>
    <row r="322" spans="1:5">
      <c r="A322" t="str">
        <f t="shared" si="4"/>
        <v>South Carolina2010</v>
      </c>
      <c r="B322" t="s">
        <v>51</v>
      </c>
      <c r="C322">
        <v>2010</v>
      </c>
      <c r="D322">
        <v>81290</v>
      </c>
      <c r="E322">
        <v>276</v>
      </c>
    </row>
    <row r="323" spans="1:5">
      <c r="A323" t="str">
        <f t="shared" ref="A323:A386" si="5">B323&amp;""&amp;C323</f>
        <v>South Carolina2011</v>
      </c>
      <c r="B323" t="s">
        <v>51</v>
      </c>
      <c r="C323">
        <v>2011</v>
      </c>
      <c r="D323">
        <v>321694</v>
      </c>
      <c r="E323">
        <v>887</v>
      </c>
    </row>
    <row r="324" spans="1:5">
      <c r="A324" t="str">
        <f t="shared" si="5"/>
        <v>South Carolina2012</v>
      </c>
      <c r="B324" t="s">
        <v>51</v>
      </c>
      <c r="C324">
        <v>2012</v>
      </c>
      <c r="D324">
        <v>300266</v>
      </c>
      <c r="E324">
        <v>823</v>
      </c>
    </row>
    <row r="325" spans="1:5">
      <c r="A325" t="str">
        <f t="shared" si="5"/>
        <v>South Carolina2013</v>
      </c>
      <c r="B325" t="s">
        <v>51</v>
      </c>
      <c r="C325">
        <v>2013</v>
      </c>
      <c r="D325">
        <v>303813</v>
      </c>
      <c r="E325">
        <v>739</v>
      </c>
    </row>
    <row r="326" spans="1:5">
      <c r="A326" t="str">
        <f t="shared" si="5"/>
        <v>South Carolina2014</v>
      </c>
      <c r="B326" t="s">
        <v>51</v>
      </c>
      <c r="C326">
        <v>2014</v>
      </c>
      <c r="D326">
        <v>270600</v>
      </c>
      <c r="E326">
        <v>675</v>
      </c>
    </row>
    <row r="327" spans="1:5">
      <c r="A327" t="str">
        <f t="shared" si="5"/>
        <v>South Carolina2015</v>
      </c>
      <c r="B327" t="s">
        <v>51</v>
      </c>
      <c r="C327">
        <v>2015</v>
      </c>
      <c r="D327">
        <v>192113</v>
      </c>
      <c r="E327">
        <v>540</v>
      </c>
    </row>
    <row r="328" spans="1:5">
      <c r="A328" t="str">
        <f t="shared" si="5"/>
        <v>South Carolina2016</v>
      </c>
      <c r="B328" t="s">
        <v>51</v>
      </c>
      <c r="C328">
        <v>2016</v>
      </c>
      <c r="D328">
        <v>200296</v>
      </c>
      <c r="E328">
        <v>549</v>
      </c>
    </row>
    <row r="329" spans="1:5">
      <c r="A329" t="str">
        <f t="shared" si="5"/>
        <v>South Carolina2017</v>
      </c>
      <c r="B329" t="s">
        <v>51</v>
      </c>
      <c r="C329">
        <v>2017</v>
      </c>
      <c r="D329">
        <v>275822</v>
      </c>
      <c r="E329">
        <v>642</v>
      </c>
    </row>
    <row r="330" spans="1:5">
      <c r="A330" t="str">
        <f t="shared" si="5"/>
        <v>South Dakota2010</v>
      </c>
      <c r="B330" t="s">
        <v>52</v>
      </c>
      <c r="C330">
        <v>2010</v>
      </c>
      <c r="D330">
        <v>68416</v>
      </c>
      <c r="E330">
        <v>242</v>
      </c>
    </row>
    <row r="331" spans="1:5">
      <c r="A331" t="str">
        <f t="shared" si="5"/>
        <v>South Dakota2011</v>
      </c>
      <c r="B331" t="s">
        <v>52</v>
      </c>
      <c r="C331">
        <v>2011</v>
      </c>
      <c r="D331">
        <v>262826</v>
      </c>
      <c r="E331">
        <v>918</v>
      </c>
    </row>
    <row r="332" spans="1:5">
      <c r="A332" t="str">
        <f t="shared" si="5"/>
        <v>South Dakota2012</v>
      </c>
      <c r="B332" t="s">
        <v>52</v>
      </c>
      <c r="C332">
        <v>2012</v>
      </c>
      <c r="D332">
        <v>183539</v>
      </c>
      <c r="E332">
        <v>725</v>
      </c>
    </row>
    <row r="333" spans="1:5">
      <c r="A333" t="str">
        <f t="shared" si="5"/>
        <v>South Dakota2013</v>
      </c>
      <c r="B333" t="s">
        <v>52</v>
      </c>
      <c r="C333">
        <v>2013</v>
      </c>
      <c r="D333">
        <v>195376</v>
      </c>
      <c r="E333">
        <v>829</v>
      </c>
    </row>
    <row r="334" spans="1:5">
      <c r="A334" t="str">
        <f t="shared" si="5"/>
        <v>South Dakota2014</v>
      </c>
      <c r="B334" t="s">
        <v>52</v>
      </c>
      <c r="C334">
        <v>2014</v>
      </c>
      <c r="D334">
        <v>281756</v>
      </c>
      <c r="E334">
        <v>1233</v>
      </c>
    </row>
    <row r="335" spans="1:5">
      <c r="A335" t="str">
        <f t="shared" si="5"/>
        <v>South Dakota2015</v>
      </c>
      <c r="B335" t="s">
        <v>52</v>
      </c>
      <c r="C335">
        <v>2015</v>
      </c>
      <c r="D335">
        <v>320935</v>
      </c>
      <c r="E335">
        <v>1261</v>
      </c>
    </row>
    <row r="336" spans="1:5">
      <c r="A336" t="str">
        <f t="shared" si="5"/>
        <v>South Dakota2016</v>
      </c>
      <c r="B336" t="s">
        <v>52</v>
      </c>
      <c r="C336">
        <v>2016</v>
      </c>
      <c r="D336">
        <v>370339</v>
      </c>
      <c r="E336">
        <v>1550</v>
      </c>
    </row>
    <row r="337" spans="1:5">
      <c r="A337" t="str">
        <f t="shared" si="5"/>
        <v>South Dakota2017</v>
      </c>
      <c r="B337" t="s">
        <v>52</v>
      </c>
      <c r="C337">
        <v>2017</v>
      </c>
      <c r="D337">
        <v>401341</v>
      </c>
      <c r="E337">
        <v>1537</v>
      </c>
    </row>
    <row r="338" spans="1:5">
      <c r="A338" t="str">
        <f t="shared" si="5"/>
        <v>Tennessee2010</v>
      </c>
      <c r="B338" t="s">
        <v>53</v>
      </c>
      <c r="C338">
        <v>2010</v>
      </c>
      <c r="D338">
        <v>139874</v>
      </c>
      <c r="E338">
        <v>666</v>
      </c>
    </row>
    <row r="339" spans="1:5">
      <c r="A339" t="str">
        <f t="shared" si="5"/>
        <v>Tennessee2011</v>
      </c>
      <c r="B339" t="s">
        <v>53</v>
      </c>
      <c r="C339">
        <v>2011</v>
      </c>
      <c r="D339">
        <v>519259</v>
      </c>
      <c r="E339">
        <v>2616</v>
      </c>
    </row>
    <row r="340" spans="1:5">
      <c r="A340" t="str">
        <f t="shared" si="5"/>
        <v>Tennessee2012</v>
      </c>
      <c r="B340" t="s">
        <v>53</v>
      </c>
      <c r="C340">
        <v>2012</v>
      </c>
      <c r="D340">
        <v>549660</v>
      </c>
      <c r="E340">
        <v>2747</v>
      </c>
    </row>
    <row r="341" spans="1:5">
      <c r="A341" t="str">
        <f t="shared" si="5"/>
        <v>Tennessee2013</v>
      </c>
      <c r="B341" t="s">
        <v>53</v>
      </c>
      <c r="C341">
        <v>2013</v>
      </c>
      <c r="D341">
        <v>500934</v>
      </c>
      <c r="E341">
        <v>2656</v>
      </c>
    </row>
    <row r="342" spans="1:5">
      <c r="A342" t="str">
        <f t="shared" si="5"/>
        <v>Tennessee2014</v>
      </c>
      <c r="B342" t="s">
        <v>53</v>
      </c>
      <c r="C342">
        <v>2014</v>
      </c>
      <c r="D342">
        <v>479188</v>
      </c>
      <c r="E342">
        <v>2663</v>
      </c>
    </row>
    <row r="343" spans="1:5">
      <c r="A343" t="str">
        <f t="shared" si="5"/>
        <v>Tennessee2015</v>
      </c>
      <c r="B343" t="s">
        <v>53</v>
      </c>
      <c r="C343">
        <v>2015</v>
      </c>
      <c r="D343">
        <v>445923</v>
      </c>
      <c r="E343">
        <v>2720</v>
      </c>
    </row>
    <row r="344" spans="1:5">
      <c r="A344" t="str">
        <f t="shared" si="5"/>
        <v>Tennessee2016</v>
      </c>
      <c r="B344" t="s">
        <v>53</v>
      </c>
      <c r="C344">
        <v>2016</v>
      </c>
      <c r="D344">
        <v>449560</v>
      </c>
      <c r="E344">
        <v>2706</v>
      </c>
    </row>
    <row r="345" spans="1:5">
      <c r="A345" t="str">
        <f t="shared" si="5"/>
        <v>Tennessee2017</v>
      </c>
      <c r="B345" t="s">
        <v>53</v>
      </c>
      <c r="C345">
        <v>2017</v>
      </c>
      <c r="D345">
        <v>443455</v>
      </c>
      <c r="E345">
        <v>2583</v>
      </c>
    </row>
    <row r="346" spans="1:5">
      <c r="A346" t="str">
        <f t="shared" si="5"/>
        <v>Texas2010</v>
      </c>
      <c r="B346" t="s">
        <v>54</v>
      </c>
      <c r="C346">
        <v>2010</v>
      </c>
      <c r="D346">
        <v>614743</v>
      </c>
      <c r="E346">
        <v>1206</v>
      </c>
    </row>
    <row r="347" spans="1:5">
      <c r="A347" t="str">
        <f t="shared" si="5"/>
        <v>Texas2011</v>
      </c>
      <c r="B347" t="s">
        <v>54</v>
      </c>
      <c r="C347">
        <v>2011</v>
      </c>
      <c r="D347">
        <v>2076319</v>
      </c>
      <c r="E347">
        <v>3423</v>
      </c>
    </row>
    <row r="348" spans="1:5">
      <c r="A348" t="str">
        <f t="shared" si="5"/>
        <v>Texas2012</v>
      </c>
      <c r="B348" t="s">
        <v>54</v>
      </c>
      <c r="C348">
        <v>2012</v>
      </c>
      <c r="D348">
        <v>1897547</v>
      </c>
      <c r="E348">
        <v>3001</v>
      </c>
    </row>
    <row r="349" spans="1:5">
      <c r="A349" t="str">
        <f t="shared" si="5"/>
        <v>Texas2013</v>
      </c>
      <c r="B349" t="s">
        <v>54</v>
      </c>
      <c r="C349">
        <v>2013</v>
      </c>
      <c r="D349">
        <v>1917880</v>
      </c>
      <c r="E349">
        <v>3799</v>
      </c>
    </row>
    <row r="350" spans="1:5">
      <c r="A350" t="str">
        <f t="shared" si="5"/>
        <v>Texas2014</v>
      </c>
      <c r="B350" t="s">
        <v>54</v>
      </c>
      <c r="C350">
        <v>2014</v>
      </c>
      <c r="D350">
        <v>1888465</v>
      </c>
      <c r="E350">
        <v>5298</v>
      </c>
    </row>
    <row r="351" spans="1:5">
      <c r="A351" t="str">
        <f t="shared" si="5"/>
        <v>Texas2015</v>
      </c>
      <c r="B351" t="s">
        <v>54</v>
      </c>
      <c r="C351">
        <v>2015</v>
      </c>
      <c r="D351">
        <v>1708123</v>
      </c>
      <c r="E351">
        <v>5111</v>
      </c>
    </row>
    <row r="352" spans="1:5">
      <c r="A352" t="str">
        <f t="shared" si="5"/>
        <v>Texas2016</v>
      </c>
      <c r="B352" t="s">
        <v>54</v>
      </c>
      <c r="C352">
        <v>2016</v>
      </c>
      <c r="D352">
        <v>1169619</v>
      </c>
      <c r="E352">
        <v>4572</v>
      </c>
    </row>
    <row r="353" spans="1:5">
      <c r="A353" t="str">
        <f t="shared" si="5"/>
        <v>Texas2017</v>
      </c>
      <c r="B353" t="s">
        <v>54</v>
      </c>
      <c r="C353">
        <v>2017</v>
      </c>
      <c r="D353">
        <v>1287046</v>
      </c>
      <c r="E353">
        <v>5104</v>
      </c>
    </row>
    <row r="354" spans="1:5">
      <c r="A354" t="str">
        <f t="shared" si="5"/>
        <v>Utah2010</v>
      </c>
      <c r="B354" t="s">
        <v>55</v>
      </c>
      <c r="C354">
        <v>2010</v>
      </c>
      <c r="D354">
        <v>82429</v>
      </c>
      <c r="E354">
        <v>235</v>
      </c>
    </row>
    <row r="355" spans="1:5">
      <c r="A355" t="str">
        <f t="shared" si="5"/>
        <v>Utah2011</v>
      </c>
      <c r="B355" t="s">
        <v>55</v>
      </c>
      <c r="C355">
        <v>2011</v>
      </c>
      <c r="D355">
        <v>472266</v>
      </c>
      <c r="E355">
        <v>1212</v>
      </c>
    </row>
    <row r="356" spans="1:5">
      <c r="A356" t="str">
        <f t="shared" si="5"/>
        <v>Utah2012</v>
      </c>
      <c r="B356" t="s">
        <v>55</v>
      </c>
      <c r="C356">
        <v>2012</v>
      </c>
      <c r="D356">
        <v>898972</v>
      </c>
      <c r="E356">
        <v>2245</v>
      </c>
    </row>
    <row r="357" spans="1:5">
      <c r="A357" t="str">
        <f t="shared" si="5"/>
        <v>Utah2013</v>
      </c>
      <c r="B357" t="s">
        <v>55</v>
      </c>
      <c r="C357">
        <v>2013</v>
      </c>
      <c r="D357">
        <v>993055</v>
      </c>
      <c r="E357">
        <v>2165</v>
      </c>
    </row>
    <row r="358" spans="1:5">
      <c r="A358" t="str">
        <f t="shared" si="5"/>
        <v>Utah2014</v>
      </c>
      <c r="B358" t="s">
        <v>55</v>
      </c>
      <c r="C358">
        <v>2014</v>
      </c>
      <c r="D358">
        <v>872739</v>
      </c>
      <c r="E358">
        <v>2107</v>
      </c>
    </row>
    <row r="359" spans="1:5">
      <c r="A359" t="str">
        <f t="shared" si="5"/>
        <v>Utah2015</v>
      </c>
      <c r="B359" t="s">
        <v>55</v>
      </c>
      <c r="C359">
        <v>2015</v>
      </c>
      <c r="D359">
        <v>960076</v>
      </c>
      <c r="E359">
        <v>2176</v>
      </c>
    </row>
    <row r="360" spans="1:5">
      <c r="A360" t="str">
        <f t="shared" si="5"/>
        <v>Utah2016</v>
      </c>
      <c r="B360" t="s">
        <v>55</v>
      </c>
      <c r="C360">
        <v>2016</v>
      </c>
      <c r="D360">
        <v>1070513</v>
      </c>
      <c r="E360">
        <v>2042</v>
      </c>
    </row>
    <row r="361" spans="1:5">
      <c r="A361" t="str">
        <f t="shared" si="5"/>
        <v>Utah2017</v>
      </c>
      <c r="B361" t="s">
        <v>55</v>
      </c>
      <c r="C361">
        <v>2017</v>
      </c>
      <c r="D361">
        <v>837551</v>
      </c>
      <c r="E361">
        <v>1638</v>
      </c>
    </row>
    <row r="362" spans="1:5">
      <c r="A362" t="str">
        <f t="shared" si="5"/>
        <v>Vermont2010</v>
      </c>
      <c r="B362" t="s">
        <v>56</v>
      </c>
      <c r="C362">
        <v>2010</v>
      </c>
      <c r="D362">
        <v>40596</v>
      </c>
      <c r="E362">
        <v>153</v>
      </c>
    </row>
    <row r="363" spans="1:5">
      <c r="A363" t="str">
        <f t="shared" si="5"/>
        <v>Vermont2011</v>
      </c>
      <c r="B363" t="s">
        <v>56</v>
      </c>
      <c r="C363">
        <v>2011</v>
      </c>
      <c r="D363">
        <v>143677</v>
      </c>
      <c r="E363">
        <v>523</v>
      </c>
    </row>
    <row r="364" spans="1:5">
      <c r="A364" t="str">
        <f t="shared" si="5"/>
        <v>Vermont2012</v>
      </c>
      <c r="B364" t="s">
        <v>56</v>
      </c>
      <c r="C364">
        <v>2012</v>
      </c>
      <c r="D364">
        <v>123398</v>
      </c>
      <c r="E364">
        <v>462</v>
      </c>
    </row>
    <row r="365" spans="1:5">
      <c r="A365" t="str">
        <f t="shared" si="5"/>
        <v>Vermont2013</v>
      </c>
      <c r="B365" t="s">
        <v>56</v>
      </c>
      <c r="C365">
        <v>2013</v>
      </c>
      <c r="D365">
        <v>128220</v>
      </c>
      <c r="E365">
        <v>472</v>
      </c>
    </row>
    <row r="366" spans="1:5">
      <c r="A366" t="str">
        <f t="shared" si="5"/>
        <v>Vermont2014</v>
      </c>
      <c r="B366" t="s">
        <v>56</v>
      </c>
      <c r="C366">
        <v>2014</v>
      </c>
      <c r="D366">
        <v>122675</v>
      </c>
      <c r="E366">
        <v>476</v>
      </c>
    </row>
    <row r="367" spans="1:5">
      <c r="A367" t="str">
        <f t="shared" si="5"/>
        <v>Vermont2015</v>
      </c>
      <c r="B367" t="s">
        <v>56</v>
      </c>
      <c r="C367">
        <v>2015</v>
      </c>
      <c r="D367">
        <v>116197</v>
      </c>
      <c r="E367">
        <v>428</v>
      </c>
    </row>
    <row r="368" spans="1:5">
      <c r="A368" t="str">
        <f t="shared" si="5"/>
        <v>Vermont2016</v>
      </c>
      <c r="B368" t="s">
        <v>56</v>
      </c>
      <c r="C368">
        <v>2016</v>
      </c>
      <c r="D368">
        <v>114610</v>
      </c>
      <c r="E368">
        <v>438</v>
      </c>
    </row>
    <row r="369" spans="1:5">
      <c r="A369" t="str">
        <f t="shared" si="5"/>
        <v>Vermont2017</v>
      </c>
      <c r="B369" t="s">
        <v>56</v>
      </c>
      <c r="C369">
        <v>2017</v>
      </c>
      <c r="D369">
        <v>105183</v>
      </c>
      <c r="E369">
        <v>410</v>
      </c>
    </row>
    <row r="370" spans="1:5">
      <c r="A370" t="str">
        <f t="shared" si="5"/>
        <v>Virginia2010</v>
      </c>
      <c r="B370" t="s">
        <v>57</v>
      </c>
      <c r="C370">
        <v>2010</v>
      </c>
      <c r="D370">
        <v>772406</v>
      </c>
      <c r="E370">
        <v>1106</v>
      </c>
    </row>
    <row r="371" spans="1:5">
      <c r="A371" t="str">
        <f t="shared" si="5"/>
        <v>Virginia2011</v>
      </c>
      <c r="B371" t="s">
        <v>57</v>
      </c>
      <c r="C371">
        <v>2011</v>
      </c>
      <c r="D371">
        <v>3319806</v>
      </c>
      <c r="E371">
        <v>4530</v>
      </c>
    </row>
    <row r="372" spans="1:5">
      <c r="A372" t="str">
        <f t="shared" si="5"/>
        <v>Virginia2012</v>
      </c>
      <c r="B372" t="s">
        <v>57</v>
      </c>
      <c r="C372">
        <v>2012</v>
      </c>
      <c r="D372">
        <v>3592660</v>
      </c>
      <c r="E372">
        <v>4756</v>
      </c>
    </row>
    <row r="373" spans="1:5">
      <c r="A373" t="str">
        <f t="shared" si="5"/>
        <v>Virginia2013</v>
      </c>
      <c r="B373" t="s">
        <v>57</v>
      </c>
      <c r="C373">
        <v>2013</v>
      </c>
      <c r="D373">
        <v>3264788</v>
      </c>
      <c r="E373">
        <v>4746</v>
      </c>
    </row>
    <row r="374" spans="1:5">
      <c r="A374" t="str">
        <f t="shared" si="5"/>
        <v>Virginia2014</v>
      </c>
      <c r="B374" t="s">
        <v>57</v>
      </c>
      <c r="C374">
        <v>2014</v>
      </c>
      <c r="D374">
        <v>3807165</v>
      </c>
      <c r="E374">
        <v>5714</v>
      </c>
    </row>
    <row r="375" spans="1:5">
      <c r="A375" t="str">
        <f t="shared" si="5"/>
        <v>Virginia2015</v>
      </c>
      <c r="B375" t="s">
        <v>57</v>
      </c>
      <c r="C375">
        <v>2015</v>
      </c>
      <c r="D375">
        <v>4490712</v>
      </c>
      <c r="E375">
        <v>6263</v>
      </c>
    </row>
    <row r="376" spans="1:5">
      <c r="A376" t="str">
        <f t="shared" si="5"/>
        <v>Virginia2016</v>
      </c>
      <c r="B376" t="s">
        <v>57</v>
      </c>
      <c r="C376">
        <v>2016</v>
      </c>
      <c r="D376">
        <v>4554798</v>
      </c>
      <c r="E376">
        <v>6901</v>
      </c>
    </row>
    <row r="377" spans="1:5">
      <c r="A377" t="str">
        <f t="shared" si="5"/>
        <v>Virginia2017</v>
      </c>
      <c r="B377" t="s">
        <v>57</v>
      </c>
      <c r="C377">
        <v>2017</v>
      </c>
      <c r="D377">
        <v>4485512</v>
      </c>
      <c r="E377">
        <v>6574</v>
      </c>
    </row>
    <row r="378" spans="1:5">
      <c r="A378" t="str">
        <f t="shared" si="5"/>
        <v>Washington2010</v>
      </c>
      <c r="B378" t="s">
        <v>58</v>
      </c>
      <c r="C378">
        <v>2010</v>
      </c>
      <c r="D378">
        <v>35787</v>
      </c>
      <c r="E378">
        <v>208</v>
      </c>
    </row>
    <row r="379" spans="1:5">
      <c r="A379" t="str">
        <f t="shared" si="5"/>
        <v>Washington2011</v>
      </c>
      <c r="B379" t="s">
        <v>58</v>
      </c>
      <c r="C379">
        <v>2011</v>
      </c>
      <c r="D379">
        <v>159639</v>
      </c>
      <c r="E379">
        <v>607</v>
      </c>
    </row>
    <row r="380" spans="1:5">
      <c r="A380" t="str">
        <f t="shared" si="5"/>
        <v>Washington2012</v>
      </c>
      <c r="B380" t="s">
        <v>58</v>
      </c>
      <c r="C380">
        <v>2012</v>
      </c>
      <c r="D380">
        <v>312302</v>
      </c>
      <c r="E380">
        <v>760</v>
      </c>
    </row>
    <row r="381" spans="1:5">
      <c r="A381" t="str">
        <f t="shared" si="5"/>
        <v>Washington2013</v>
      </c>
      <c r="B381" t="s">
        <v>58</v>
      </c>
      <c r="C381">
        <v>2013</v>
      </c>
      <c r="D381">
        <v>297989</v>
      </c>
      <c r="E381">
        <v>732</v>
      </c>
    </row>
    <row r="382" spans="1:5">
      <c r="A382" t="str">
        <f t="shared" si="5"/>
        <v>Washington2014</v>
      </c>
      <c r="B382" t="s">
        <v>58</v>
      </c>
      <c r="C382">
        <v>2014</v>
      </c>
      <c r="D382">
        <v>194913</v>
      </c>
      <c r="E382">
        <v>874</v>
      </c>
    </row>
    <row r="383" spans="1:5">
      <c r="A383" t="str">
        <f t="shared" si="5"/>
        <v>Washington2015</v>
      </c>
      <c r="B383" t="s">
        <v>58</v>
      </c>
      <c r="C383">
        <v>2015</v>
      </c>
      <c r="D383">
        <v>199582</v>
      </c>
      <c r="E383">
        <v>1876</v>
      </c>
    </row>
    <row r="384" spans="1:5">
      <c r="A384" t="str">
        <f t="shared" si="5"/>
        <v>Washington2016</v>
      </c>
      <c r="B384" t="s">
        <v>58</v>
      </c>
      <c r="C384">
        <v>2016</v>
      </c>
      <c r="D384">
        <v>202923</v>
      </c>
      <c r="E384">
        <v>1833</v>
      </c>
    </row>
    <row r="385" spans="1:5">
      <c r="A385" t="str">
        <f t="shared" si="5"/>
        <v>Washington2017</v>
      </c>
      <c r="B385" t="s">
        <v>58</v>
      </c>
      <c r="C385">
        <v>2017</v>
      </c>
      <c r="D385">
        <v>247910</v>
      </c>
      <c r="E385">
        <v>2112</v>
      </c>
    </row>
    <row r="386" spans="1:5">
      <c r="A386" t="str">
        <f t="shared" si="5"/>
        <v>West Virginia2010</v>
      </c>
      <c r="B386" t="s">
        <v>59</v>
      </c>
      <c r="C386">
        <v>2010</v>
      </c>
      <c r="D386">
        <v>121937</v>
      </c>
      <c r="E386">
        <v>438</v>
      </c>
    </row>
    <row r="387" spans="1:5">
      <c r="A387" t="str">
        <f t="shared" ref="A387:A409" si="6">B387&amp;""&amp;C387</f>
        <v>West Virginia2011</v>
      </c>
      <c r="B387" t="s">
        <v>59</v>
      </c>
      <c r="C387">
        <v>2011</v>
      </c>
      <c r="D387">
        <v>533256</v>
      </c>
      <c r="E387">
        <v>1778</v>
      </c>
    </row>
    <row r="388" spans="1:5">
      <c r="A388" t="str">
        <f t="shared" si="6"/>
        <v>West Virginia2012</v>
      </c>
      <c r="B388" t="s">
        <v>59</v>
      </c>
      <c r="C388">
        <v>2012</v>
      </c>
      <c r="D388">
        <v>603059</v>
      </c>
      <c r="E388">
        <v>1679</v>
      </c>
    </row>
    <row r="389" spans="1:5">
      <c r="A389" t="str">
        <f t="shared" si="6"/>
        <v>West Virginia2013</v>
      </c>
      <c r="B389" t="s">
        <v>59</v>
      </c>
      <c r="C389">
        <v>2013</v>
      </c>
      <c r="D389">
        <v>639082</v>
      </c>
      <c r="E389">
        <v>1807</v>
      </c>
    </row>
    <row r="390" spans="1:5">
      <c r="A390" t="str">
        <f t="shared" si="6"/>
        <v>West Virginia2014</v>
      </c>
      <c r="B390" t="s">
        <v>59</v>
      </c>
      <c r="C390">
        <v>2014</v>
      </c>
      <c r="D390">
        <v>705839</v>
      </c>
      <c r="E390">
        <v>1985</v>
      </c>
    </row>
    <row r="391" spans="1:5">
      <c r="A391" t="str">
        <f t="shared" si="6"/>
        <v>West Virginia2015</v>
      </c>
      <c r="B391" t="s">
        <v>59</v>
      </c>
      <c r="C391">
        <v>2015</v>
      </c>
      <c r="D391">
        <v>710638</v>
      </c>
      <c r="E391">
        <v>1935</v>
      </c>
    </row>
    <row r="392" spans="1:5">
      <c r="A392" t="str">
        <f t="shared" si="6"/>
        <v>West Virginia2016</v>
      </c>
      <c r="B392" t="s">
        <v>59</v>
      </c>
      <c r="C392">
        <v>2016</v>
      </c>
      <c r="D392">
        <v>843285</v>
      </c>
      <c r="E392">
        <v>2191</v>
      </c>
    </row>
    <row r="393" spans="1:5">
      <c r="A393" t="str">
        <f t="shared" si="6"/>
        <v>West Virginia2017</v>
      </c>
      <c r="B393" t="s">
        <v>59</v>
      </c>
      <c r="C393">
        <v>2017</v>
      </c>
      <c r="D393">
        <v>760174</v>
      </c>
      <c r="E393">
        <v>1800</v>
      </c>
    </row>
    <row r="394" spans="1:5">
      <c r="A394" t="str">
        <f t="shared" si="6"/>
        <v>Wisconsin2010</v>
      </c>
      <c r="B394" t="s">
        <v>60</v>
      </c>
      <c r="C394">
        <v>2010</v>
      </c>
      <c r="D394">
        <v>61330</v>
      </c>
      <c r="E394">
        <v>610</v>
      </c>
    </row>
    <row r="395" spans="1:5">
      <c r="A395" t="str">
        <f t="shared" si="6"/>
        <v>Wisconsin2011</v>
      </c>
      <c r="B395" t="s">
        <v>60</v>
      </c>
      <c r="C395">
        <v>2011</v>
      </c>
      <c r="D395">
        <v>168347</v>
      </c>
      <c r="E395">
        <v>1902</v>
      </c>
    </row>
    <row r="396" spans="1:5">
      <c r="A396" t="str">
        <f t="shared" si="6"/>
        <v>Wisconsin2012</v>
      </c>
      <c r="B396" t="s">
        <v>60</v>
      </c>
      <c r="C396">
        <v>2012</v>
      </c>
      <c r="D396">
        <v>172265</v>
      </c>
      <c r="E396">
        <v>1659</v>
      </c>
    </row>
    <row r="397" spans="1:5">
      <c r="A397" t="str">
        <f t="shared" si="6"/>
        <v>Wisconsin2013</v>
      </c>
      <c r="B397" t="s">
        <v>60</v>
      </c>
      <c r="C397">
        <v>2013</v>
      </c>
      <c r="D397">
        <v>187578</v>
      </c>
      <c r="E397">
        <v>1633</v>
      </c>
    </row>
    <row r="398" spans="1:5">
      <c r="A398" t="str">
        <f t="shared" si="6"/>
        <v>Wisconsin2014</v>
      </c>
      <c r="B398" t="s">
        <v>60</v>
      </c>
      <c r="C398">
        <v>2014</v>
      </c>
      <c r="D398">
        <v>251534</v>
      </c>
      <c r="E398">
        <v>1429</v>
      </c>
    </row>
    <row r="399" spans="1:5">
      <c r="A399" t="str">
        <f t="shared" si="6"/>
        <v>Wisconsin2015</v>
      </c>
      <c r="B399" t="s">
        <v>60</v>
      </c>
      <c r="C399">
        <v>2015</v>
      </c>
      <c r="D399">
        <v>262519</v>
      </c>
      <c r="E399">
        <v>1286</v>
      </c>
    </row>
    <row r="400" spans="1:5">
      <c r="A400" t="str">
        <f t="shared" si="6"/>
        <v>Wisconsin2016</v>
      </c>
      <c r="B400" t="s">
        <v>60</v>
      </c>
      <c r="C400">
        <v>2016</v>
      </c>
      <c r="D400">
        <v>215569</v>
      </c>
      <c r="E400">
        <v>1096</v>
      </c>
    </row>
    <row r="401" spans="1:5">
      <c r="A401" t="str">
        <f t="shared" si="6"/>
        <v>Wisconsin2017</v>
      </c>
      <c r="B401" t="s">
        <v>60</v>
      </c>
      <c r="C401">
        <v>2017</v>
      </c>
      <c r="D401">
        <v>238932</v>
      </c>
      <c r="E401">
        <v>1152</v>
      </c>
    </row>
    <row r="402" spans="1:5">
      <c r="A402" t="str">
        <f t="shared" si="6"/>
        <v>Wyoming2010</v>
      </c>
      <c r="B402" t="s">
        <v>61</v>
      </c>
      <c r="C402">
        <v>2010</v>
      </c>
      <c r="D402">
        <v>59497</v>
      </c>
      <c r="E402">
        <v>364</v>
      </c>
    </row>
    <row r="403" spans="1:5">
      <c r="A403" t="str">
        <f t="shared" si="6"/>
        <v>Wyoming2011</v>
      </c>
      <c r="B403" t="s">
        <v>61</v>
      </c>
      <c r="C403">
        <v>2011</v>
      </c>
      <c r="D403">
        <v>191606</v>
      </c>
      <c r="E403">
        <v>1031</v>
      </c>
    </row>
    <row r="404" spans="1:5">
      <c r="A404" t="str">
        <f t="shared" si="6"/>
        <v>Wyoming2012</v>
      </c>
      <c r="B404" t="s">
        <v>61</v>
      </c>
      <c r="C404">
        <v>2012</v>
      </c>
      <c r="D404">
        <v>217281</v>
      </c>
      <c r="E404">
        <v>1158</v>
      </c>
    </row>
    <row r="405" spans="1:5">
      <c r="A405" t="str">
        <f t="shared" si="6"/>
        <v>Wyoming2013</v>
      </c>
      <c r="B405" t="s">
        <v>61</v>
      </c>
      <c r="C405">
        <v>2013</v>
      </c>
      <c r="D405">
        <v>198792</v>
      </c>
      <c r="E405">
        <v>995</v>
      </c>
    </row>
    <row r="406" spans="1:5">
      <c r="A406" t="str">
        <f t="shared" si="6"/>
        <v>Wyoming2014</v>
      </c>
      <c r="B406" t="s">
        <v>61</v>
      </c>
      <c r="C406">
        <v>2014</v>
      </c>
      <c r="D406">
        <v>236444</v>
      </c>
      <c r="E406">
        <v>1027</v>
      </c>
    </row>
    <row r="407" spans="1:5">
      <c r="A407" t="str">
        <f t="shared" si="6"/>
        <v>Wyoming2015</v>
      </c>
      <c r="B407" t="s">
        <v>61</v>
      </c>
      <c r="C407">
        <v>2015</v>
      </c>
      <c r="D407">
        <v>218422</v>
      </c>
      <c r="E407">
        <v>1004</v>
      </c>
    </row>
    <row r="408" spans="1:5">
      <c r="A408" t="str">
        <f t="shared" si="6"/>
        <v>Wyoming2016</v>
      </c>
      <c r="B408" t="s">
        <v>61</v>
      </c>
      <c r="C408">
        <v>2016</v>
      </c>
      <c r="D408">
        <v>184497</v>
      </c>
      <c r="E408">
        <v>931</v>
      </c>
    </row>
    <row r="409" spans="1:5">
      <c r="A409" t="str">
        <f t="shared" si="6"/>
        <v>Wyoming2017</v>
      </c>
      <c r="B409" t="s">
        <v>61</v>
      </c>
      <c r="C409">
        <v>2017</v>
      </c>
      <c r="D409">
        <v>192359</v>
      </c>
      <c r="E409">
        <v>988</v>
      </c>
    </row>
  </sheetData>
  <autoFilter ref="A1:E409" xr:uid="{E3A5CD45-744E-4559-B0CF-975DF34FC900}"/>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2C7C0-98EE-46C7-B175-193EB59618AD}">
  <sheetPr filterMode="1"/>
  <dimension ref="A1:V460"/>
  <sheetViews>
    <sheetView topLeftCell="B102" workbookViewId="0">
      <selection activeCell="AA7" sqref="AA7"/>
    </sheetView>
  </sheetViews>
  <sheetFormatPr defaultRowHeight="14.4"/>
  <cols>
    <col min="1" max="1" width="13.109375" bestFit="1" customWidth="1"/>
    <col min="2" max="2" width="26.21875" bestFit="1" customWidth="1"/>
    <col min="3" max="3" width="14" hidden="1" customWidth="1"/>
    <col min="4" max="4" width="14.44140625" hidden="1" customWidth="1"/>
    <col min="5" max="5" width="16.5546875" hidden="1" customWidth="1"/>
    <col min="6" max="9" width="17" hidden="1" customWidth="1"/>
    <col min="10" max="10" width="16.5546875" hidden="1" customWidth="1"/>
    <col min="11" max="11" width="17" hidden="1" customWidth="1"/>
    <col min="12" max="13" width="16.5546875" hidden="1" customWidth="1"/>
    <col min="14" max="14" width="17" hidden="1" customWidth="1"/>
    <col min="15" max="15" width="16.5546875" hidden="1" customWidth="1"/>
    <col min="16" max="19" width="17" hidden="1" customWidth="1"/>
    <col min="20" max="20" width="12.33203125" hidden="1" customWidth="1"/>
    <col min="21" max="21" width="18.5546875" customWidth="1"/>
    <col min="22" max="22" width="20.5546875" customWidth="1"/>
  </cols>
  <sheetData>
    <row r="1" spans="1:22" ht="15.6">
      <c r="A1" s="10" t="s">
        <v>66</v>
      </c>
      <c r="B1" s="10" t="s">
        <v>74</v>
      </c>
      <c r="C1" t="s">
        <v>75</v>
      </c>
      <c r="D1" t="s">
        <v>76</v>
      </c>
      <c r="E1" t="s">
        <v>77</v>
      </c>
      <c r="F1" t="s">
        <v>78</v>
      </c>
      <c r="G1" t="s">
        <v>79</v>
      </c>
      <c r="H1" t="s">
        <v>80</v>
      </c>
      <c r="I1" t="s">
        <v>81</v>
      </c>
      <c r="J1" t="s">
        <v>82</v>
      </c>
      <c r="K1" t="s">
        <v>83</v>
      </c>
      <c r="L1" t="s">
        <v>84</v>
      </c>
      <c r="M1" t="s">
        <v>85</v>
      </c>
      <c r="N1" t="s">
        <v>86</v>
      </c>
      <c r="O1" t="s">
        <v>87</v>
      </c>
      <c r="P1" t="s">
        <v>88</v>
      </c>
      <c r="Q1" t="s">
        <v>89</v>
      </c>
      <c r="R1" t="s">
        <v>90</v>
      </c>
      <c r="S1" t="s">
        <v>91</v>
      </c>
      <c r="T1" t="s">
        <v>92</v>
      </c>
      <c r="U1" s="10" t="s">
        <v>93</v>
      </c>
      <c r="V1" s="10" t="s">
        <v>94</v>
      </c>
    </row>
    <row r="2" spans="1:22" hidden="1">
      <c r="A2" t="s">
        <v>95</v>
      </c>
      <c r="B2">
        <v>4633360</v>
      </c>
      <c r="C2">
        <v>307928.86300000001</v>
      </c>
      <c r="D2">
        <v>305838.68999999989</v>
      </c>
      <c r="E2">
        <v>313745.66200000007</v>
      </c>
      <c r="F2">
        <v>328568.98099999997</v>
      </c>
      <c r="G2">
        <v>327876.04400000005</v>
      </c>
      <c r="H2">
        <v>312437.49300000002</v>
      </c>
      <c r="I2">
        <v>289017.19600000005</v>
      </c>
      <c r="J2">
        <v>304740.98599999992</v>
      </c>
      <c r="K2">
        <v>326556.48699999996</v>
      </c>
      <c r="L2">
        <v>341993.17300000001</v>
      </c>
      <c r="M2">
        <v>323160.24699999992</v>
      </c>
      <c r="N2">
        <v>286238.99799999985</v>
      </c>
      <c r="O2">
        <v>239659.71100000001</v>
      </c>
      <c r="P2">
        <v>185977.62300000005</v>
      </c>
      <c r="Q2">
        <v>150377.83800000002</v>
      </c>
      <c r="R2">
        <v>123530.31799999998</v>
      </c>
      <c r="S2">
        <v>90293.571000000011</v>
      </c>
      <c r="T2">
        <v>76362.826000000015</v>
      </c>
      <c r="U2">
        <v>4007762.5309999995</v>
      </c>
      <c r="V2">
        <v>626542.17600000009</v>
      </c>
    </row>
    <row r="3" spans="1:22">
      <c r="A3" t="s">
        <v>96</v>
      </c>
      <c r="B3">
        <v>4690952</v>
      </c>
      <c r="C3">
        <v>301921.90099999995</v>
      </c>
      <c r="D3">
        <v>309792.87399999995</v>
      </c>
      <c r="E3">
        <v>315572.03699999995</v>
      </c>
      <c r="F3">
        <v>341224.04800000013</v>
      </c>
      <c r="G3">
        <v>328327.21299999993</v>
      </c>
      <c r="H3">
        <v>306356.446</v>
      </c>
      <c r="I3">
        <v>289161.45799999998</v>
      </c>
      <c r="J3">
        <v>308987.77299999999</v>
      </c>
      <c r="K3">
        <v>322393.27100000012</v>
      </c>
      <c r="L3">
        <v>346739.97199999995</v>
      </c>
      <c r="M3">
        <v>336245.58600000007</v>
      </c>
      <c r="N3">
        <v>299865.59500000009</v>
      </c>
      <c r="O3">
        <v>254668.43599999999</v>
      </c>
      <c r="P3">
        <v>196493.59099999999</v>
      </c>
      <c r="Q3">
        <v>155738.49400000001</v>
      </c>
      <c r="R3">
        <v>119861.00899999996</v>
      </c>
      <c r="S3">
        <v>87109.825999999986</v>
      </c>
      <c r="T3">
        <v>73898.580999999962</v>
      </c>
      <c r="U3" s="11">
        <v>4061256.6100000003</v>
      </c>
      <c r="V3" s="11">
        <v>633101.50099999993</v>
      </c>
    </row>
    <row r="4" spans="1:22">
      <c r="A4" t="s">
        <v>97</v>
      </c>
      <c r="B4">
        <v>4724265</v>
      </c>
      <c r="C4">
        <v>302645.11100000021</v>
      </c>
      <c r="D4">
        <v>308173.76600000006</v>
      </c>
      <c r="E4">
        <v>316745.31800000003</v>
      </c>
      <c r="F4">
        <v>340219.76599999995</v>
      </c>
      <c r="G4">
        <v>333647.39900000015</v>
      </c>
      <c r="H4">
        <v>308063.51500000001</v>
      </c>
      <c r="I4">
        <v>292392.11699999997</v>
      </c>
      <c r="J4">
        <v>305322.49600000004</v>
      </c>
      <c r="K4">
        <v>316616.70799999998</v>
      </c>
      <c r="L4">
        <v>344222.30900000012</v>
      </c>
      <c r="M4">
        <v>340852.96499999997</v>
      </c>
      <c r="N4">
        <v>303415.39400000015</v>
      </c>
      <c r="O4">
        <v>267993.73</v>
      </c>
      <c r="P4">
        <v>204283.55899999995</v>
      </c>
      <c r="Q4">
        <v>156187.22500000001</v>
      </c>
      <c r="R4">
        <v>120513.49499999998</v>
      </c>
      <c r="S4">
        <v>88632.319999999992</v>
      </c>
      <c r="T4">
        <v>74465.832000000009</v>
      </c>
      <c r="U4" s="11">
        <v>4080310.594000001</v>
      </c>
      <c r="V4" s="11">
        <v>644082.43099999998</v>
      </c>
    </row>
    <row r="5" spans="1:22">
      <c r="A5" t="s">
        <v>98</v>
      </c>
      <c r="B5">
        <v>4750975</v>
      </c>
      <c r="C5">
        <v>302847.39999999997</v>
      </c>
      <c r="D5">
        <v>307755.76499999996</v>
      </c>
      <c r="E5">
        <v>316321.8980000001</v>
      </c>
      <c r="F5">
        <v>335508.76199999999</v>
      </c>
      <c r="G5">
        <v>338690.54499999998</v>
      </c>
      <c r="H5">
        <v>307391.23299999995</v>
      </c>
      <c r="I5">
        <v>296285.31400000001</v>
      </c>
      <c r="J5">
        <v>301507.9600000002</v>
      </c>
      <c r="K5">
        <v>314540.45499999996</v>
      </c>
      <c r="L5">
        <v>340253.41400000011</v>
      </c>
      <c r="M5">
        <v>344573.25999999989</v>
      </c>
      <c r="N5">
        <v>308565.93500000006</v>
      </c>
      <c r="O5">
        <v>278497.23499999999</v>
      </c>
      <c r="P5">
        <v>212374.44500000004</v>
      </c>
      <c r="Q5">
        <v>159756.31399999993</v>
      </c>
      <c r="R5">
        <v>121060.061</v>
      </c>
      <c r="S5">
        <v>87884.705000000016</v>
      </c>
      <c r="T5">
        <v>77051.362999999998</v>
      </c>
      <c r="U5" s="11">
        <v>4092739.176</v>
      </c>
      <c r="V5" s="11">
        <v>658126.88799999992</v>
      </c>
    </row>
    <row r="6" spans="1:22">
      <c r="A6" t="s">
        <v>99</v>
      </c>
      <c r="B6">
        <v>4644134</v>
      </c>
      <c r="C6">
        <v>290870.39500000002</v>
      </c>
      <c r="D6">
        <v>296276.27900000004</v>
      </c>
      <c r="E6">
        <v>308437.20899999997</v>
      </c>
      <c r="F6">
        <v>323246.592</v>
      </c>
      <c r="G6">
        <v>338442.90699999995</v>
      </c>
      <c r="H6">
        <v>301598.97600000002</v>
      </c>
      <c r="I6">
        <v>291774.66800000006</v>
      </c>
      <c r="J6">
        <v>288086.54899999988</v>
      </c>
      <c r="K6">
        <v>305586.27000000014</v>
      </c>
      <c r="L6">
        <v>323967.96600000007</v>
      </c>
      <c r="M6">
        <v>335122.63300000009</v>
      </c>
      <c r="N6">
        <v>306272.02199999994</v>
      </c>
      <c r="O6">
        <v>277005.109</v>
      </c>
      <c r="P6">
        <v>215057.90099999998</v>
      </c>
      <c r="Q6">
        <v>160120.04499999995</v>
      </c>
      <c r="R6">
        <v>122101.79899999998</v>
      </c>
      <c r="S6">
        <v>85195.031000000003</v>
      </c>
      <c r="T6">
        <v>76518.604999999981</v>
      </c>
      <c r="U6" s="11">
        <v>3986687.5750000002</v>
      </c>
      <c r="V6" s="11">
        <v>658993.38099999994</v>
      </c>
    </row>
    <row r="7" spans="1:22">
      <c r="A7" t="s">
        <v>100</v>
      </c>
      <c r="B7">
        <v>4505293</v>
      </c>
      <c r="C7">
        <v>280763.57899999997</v>
      </c>
      <c r="D7">
        <v>285818.10099999997</v>
      </c>
      <c r="E7">
        <v>299394.64799999999</v>
      </c>
      <c r="F7">
        <v>306543.63299999997</v>
      </c>
      <c r="G7">
        <v>327555.49099999998</v>
      </c>
      <c r="H7">
        <v>295356.16199999995</v>
      </c>
      <c r="I7">
        <v>287753.05699999997</v>
      </c>
      <c r="J7">
        <v>276649.94500000001</v>
      </c>
      <c r="K7">
        <v>295711.679</v>
      </c>
      <c r="L7">
        <v>307068.79100000008</v>
      </c>
      <c r="M7">
        <v>323673.12599999987</v>
      </c>
      <c r="N7">
        <v>300553.45600000006</v>
      </c>
      <c r="O7">
        <v>270641.03600000002</v>
      </c>
      <c r="P7">
        <v>214039.06699999998</v>
      </c>
      <c r="Q7">
        <v>156168.96000000002</v>
      </c>
      <c r="R7">
        <v>119707.40199999999</v>
      </c>
      <c r="S7">
        <v>82026.535000000018</v>
      </c>
      <c r="T7">
        <v>74948.271000000022</v>
      </c>
      <c r="U7" s="11">
        <v>3857482.7039999999</v>
      </c>
      <c r="V7" s="11">
        <v>646890.2350000001</v>
      </c>
    </row>
    <row r="8" spans="1:22">
      <c r="A8" t="s">
        <v>101</v>
      </c>
      <c r="B8">
        <v>4394374</v>
      </c>
      <c r="C8">
        <v>270692.09499999997</v>
      </c>
      <c r="D8">
        <v>278699.79600000003</v>
      </c>
      <c r="E8">
        <v>290233.66899999994</v>
      </c>
      <c r="F8">
        <v>293567.31799999997</v>
      </c>
      <c r="G8">
        <v>318099.1540000001</v>
      </c>
      <c r="H8">
        <v>290830.51199999993</v>
      </c>
      <c r="I8">
        <v>282484.18999999994</v>
      </c>
      <c r="J8">
        <v>269315.93099999998</v>
      </c>
      <c r="K8">
        <v>286890.065</v>
      </c>
      <c r="L8">
        <v>291861.00500000006</v>
      </c>
      <c r="M8">
        <v>313472.52099999989</v>
      </c>
      <c r="N8">
        <v>295872.38300000003</v>
      </c>
      <c r="O8">
        <v>268491.85399999999</v>
      </c>
      <c r="P8">
        <v>216200.88799999998</v>
      </c>
      <c r="Q8">
        <v>156707.29799999995</v>
      </c>
      <c r="R8">
        <v>117597.66899999998</v>
      </c>
      <c r="S8">
        <v>80025.913999999961</v>
      </c>
      <c r="T8">
        <v>73346.554000000018</v>
      </c>
      <c r="U8" s="11">
        <v>3750510.4929999993</v>
      </c>
      <c r="V8" s="11">
        <v>643878.32299999986</v>
      </c>
    </row>
    <row r="9" spans="1:22">
      <c r="A9" t="s">
        <v>102</v>
      </c>
      <c r="B9">
        <v>4543394</v>
      </c>
      <c r="C9">
        <v>275133.25299999997</v>
      </c>
      <c r="D9">
        <v>286984.62599999993</v>
      </c>
      <c r="E9">
        <v>294893.42399999988</v>
      </c>
      <c r="F9">
        <v>305267.67200000002</v>
      </c>
      <c r="G9">
        <v>321688.89299999992</v>
      </c>
      <c r="H9">
        <v>300548.23499999993</v>
      </c>
      <c r="I9">
        <v>290068.64099999995</v>
      </c>
      <c r="J9">
        <v>279498.83100000006</v>
      </c>
      <c r="K9">
        <v>291911.7</v>
      </c>
      <c r="L9">
        <v>295836.3949999999</v>
      </c>
      <c r="M9">
        <v>320418.46499999985</v>
      </c>
      <c r="N9">
        <v>311366.44999999995</v>
      </c>
      <c r="O9">
        <v>277907.59999999998</v>
      </c>
      <c r="P9">
        <v>235051.56500000006</v>
      </c>
      <c r="Q9">
        <v>170009.04199999999</v>
      </c>
      <c r="R9">
        <v>124061.98599999998</v>
      </c>
      <c r="S9">
        <v>85844.406000000003</v>
      </c>
      <c r="T9">
        <v>76330.944000000003</v>
      </c>
      <c r="U9" s="11">
        <v>3851524.1850000001</v>
      </c>
      <c r="V9" s="11">
        <v>691297.94300000009</v>
      </c>
    </row>
    <row r="10" spans="1:22">
      <c r="A10" t="s">
        <v>103</v>
      </c>
      <c r="B10">
        <v>4593132</v>
      </c>
      <c r="C10">
        <v>276368</v>
      </c>
      <c r="D10">
        <v>287851</v>
      </c>
      <c r="E10">
        <v>296009</v>
      </c>
      <c r="F10">
        <v>307326</v>
      </c>
      <c r="G10">
        <v>322715</v>
      </c>
      <c r="H10">
        <v>307212</v>
      </c>
      <c r="I10">
        <v>289518</v>
      </c>
      <c r="J10">
        <v>281676</v>
      </c>
      <c r="K10">
        <v>288217</v>
      </c>
      <c r="L10">
        <v>294869</v>
      </c>
      <c r="M10">
        <v>319386</v>
      </c>
      <c r="N10">
        <v>314717</v>
      </c>
      <c r="O10">
        <v>288206</v>
      </c>
      <c r="P10">
        <v>242800</v>
      </c>
      <c r="Q10">
        <v>180507</v>
      </c>
      <c r="R10">
        <v>128114</v>
      </c>
      <c r="S10">
        <v>88795</v>
      </c>
      <c r="T10">
        <v>78846</v>
      </c>
      <c r="U10" s="11">
        <v>3874070</v>
      </c>
      <c r="V10" s="11">
        <v>719062</v>
      </c>
    </row>
    <row r="11" spans="1:22" hidden="1">
      <c r="A11" t="s">
        <v>104</v>
      </c>
      <c r="B11">
        <v>683142</v>
      </c>
      <c r="C11">
        <v>52103.368999999999</v>
      </c>
      <c r="D11">
        <v>48352.805</v>
      </c>
      <c r="E11">
        <v>49739.192000000003</v>
      </c>
      <c r="F11">
        <v>54197.435000000012</v>
      </c>
      <c r="G11">
        <v>59649.379000000001</v>
      </c>
      <c r="H11">
        <v>53253.632000000005</v>
      </c>
      <c r="I11">
        <v>43921.453999999991</v>
      </c>
      <c r="J11">
        <v>44871.430999999997</v>
      </c>
      <c r="K11">
        <v>51317.234000000011</v>
      </c>
      <c r="L11">
        <v>54817.756999999998</v>
      </c>
      <c r="M11">
        <v>52191.020000000011</v>
      </c>
      <c r="N11">
        <v>43295.270000000004</v>
      </c>
      <c r="O11">
        <v>27999.695000000007</v>
      </c>
      <c r="P11">
        <v>17365.698000000004</v>
      </c>
      <c r="Q11">
        <v>12310.133</v>
      </c>
      <c r="R11">
        <v>8456.5560000000005</v>
      </c>
      <c r="S11">
        <v>5313.5689999999995</v>
      </c>
      <c r="T11">
        <v>4362.7529999999997</v>
      </c>
      <c r="U11">
        <v>635709.67299999995</v>
      </c>
      <c r="V11">
        <v>47808.709000000003</v>
      </c>
    </row>
    <row r="12" spans="1:22">
      <c r="A12" t="s">
        <v>105</v>
      </c>
      <c r="B12">
        <v>674090</v>
      </c>
      <c r="C12">
        <v>50438.073999999993</v>
      </c>
      <c r="D12">
        <v>48504.039999999986</v>
      </c>
      <c r="E12">
        <v>50027.917999999991</v>
      </c>
      <c r="F12">
        <v>53132.562999999987</v>
      </c>
      <c r="G12">
        <v>53894.108000000007</v>
      </c>
      <c r="H12">
        <v>48914.064999999995</v>
      </c>
      <c r="I12">
        <v>42955.268999999993</v>
      </c>
      <c r="J12">
        <v>43840.803999999996</v>
      </c>
      <c r="K12">
        <v>49929.863000000005</v>
      </c>
      <c r="L12">
        <v>54172.170000000006</v>
      </c>
      <c r="M12">
        <v>53155.088000000003</v>
      </c>
      <c r="N12">
        <v>45894.797999999988</v>
      </c>
      <c r="O12">
        <v>30488.560000000005</v>
      </c>
      <c r="P12">
        <v>18887.995000000003</v>
      </c>
      <c r="Q12">
        <v>12276.151</v>
      </c>
      <c r="R12">
        <v>8172.398000000001</v>
      </c>
      <c r="S12">
        <v>5534.9120000000003</v>
      </c>
      <c r="T12">
        <v>3951.8270000000011</v>
      </c>
      <c r="U12" s="11">
        <v>625347.31999999995</v>
      </c>
      <c r="V12" s="11">
        <v>48823.28300000001</v>
      </c>
    </row>
    <row r="13" spans="1:22">
      <c r="A13" t="s">
        <v>106</v>
      </c>
      <c r="B13">
        <v>665600</v>
      </c>
      <c r="C13">
        <v>49320.758000000002</v>
      </c>
      <c r="D13">
        <v>46802.798999999999</v>
      </c>
      <c r="E13">
        <v>48846.469000000012</v>
      </c>
      <c r="F13">
        <v>50265.949000000001</v>
      </c>
      <c r="G13">
        <v>52081.174000000006</v>
      </c>
      <c r="H13">
        <v>50221.705999999991</v>
      </c>
      <c r="I13">
        <v>43407.061000000002</v>
      </c>
      <c r="J13">
        <v>43550.242999999995</v>
      </c>
      <c r="K13">
        <v>46659.275999999991</v>
      </c>
      <c r="L13">
        <v>51883.197999999997</v>
      </c>
      <c r="M13">
        <v>53141.345000000001</v>
      </c>
      <c r="N13">
        <v>47214.311000000002</v>
      </c>
      <c r="O13">
        <v>31530.02</v>
      </c>
      <c r="P13">
        <v>19488.183000000001</v>
      </c>
      <c r="Q13">
        <v>12853.458999999997</v>
      </c>
      <c r="R13">
        <v>8390.0279999999984</v>
      </c>
      <c r="S13">
        <v>6082.7749999999996</v>
      </c>
      <c r="T13">
        <v>4042.532999999999</v>
      </c>
      <c r="U13" s="11">
        <v>614924.30900000001</v>
      </c>
      <c r="V13" s="11">
        <v>50856.977999999996</v>
      </c>
    </row>
    <row r="14" spans="1:22">
      <c r="A14" t="s">
        <v>107</v>
      </c>
      <c r="B14">
        <v>664868</v>
      </c>
      <c r="C14">
        <v>49808.383000000002</v>
      </c>
      <c r="D14">
        <v>46766.265999999996</v>
      </c>
      <c r="E14">
        <v>47805.321999999993</v>
      </c>
      <c r="F14">
        <v>48558.262000000002</v>
      </c>
      <c r="G14">
        <v>53472.954999999994</v>
      </c>
      <c r="H14">
        <v>51589.258999999991</v>
      </c>
      <c r="I14">
        <v>45059.029000000002</v>
      </c>
      <c r="J14">
        <v>42042.691999999995</v>
      </c>
      <c r="K14">
        <v>45906.954000000012</v>
      </c>
      <c r="L14">
        <v>49776.523999999998</v>
      </c>
      <c r="M14">
        <v>52255.952999999994</v>
      </c>
      <c r="N14">
        <v>47611.421999999991</v>
      </c>
      <c r="O14">
        <v>32875.168000000005</v>
      </c>
      <c r="P14">
        <v>19392.189999999999</v>
      </c>
      <c r="Q14">
        <v>13576.838000000002</v>
      </c>
      <c r="R14">
        <v>8325.232</v>
      </c>
      <c r="S14">
        <v>5809.7129999999997</v>
      </c>
      <c r="T14">
        <v>4272.4880000000003</v>
      </c>
      <c r="U14" s="11">
        <v>613528.18900000001</v>
      </c>
      <c r="V14" s="11">
        <v>51376.460999999996</v>
      </c>
    </row>
    <row r="15" spans="1:22">
      <c r="A15" t="s">
        <v>108</v>
      </c>
      <c r="B15">
        <v>689969</v>
      </c>
      <c r="C15">
        <v>51998.602000000014</v>
      </c>
      <c r="D15">
        <v>48082.551999999996</v>
      </c>
      <c r="E15">
        <v>49739.220000000008</v>
      </c>
      <c r="F15">
        <v>49171.391000000003</v>
      </c>
      <c r="G15">
        <v>55327.556999999979</v>
      </c>
      <c r="H15">
        <v>55159.925999999992</v>
      </c>
      <c r="I15">
        <v>47862.457000000009</v>
      </c>
      <c r="J15">
        <v>42962.165000000001</v>
      </c>
      <c r="K15">
        <v>45094.640999999996</v>
      </c>
      <c r="L15">
        <v>48892.443000000014</v>
      </c>
      <c r="M15">
        <v>52960.448000000004</v>
      </c>
      <c r="N15">
        <v>49579.861000000004</v>
      </c>
      <c r="O15">
        <v>36084.396000000008</v>
      </c>
      <c r="P15">
        <v>21843.714000000007</v>
      </c>
      <c r="Q15">
        <v>14980.236999999996</v>
      </c>
      <c r="R15">
        <v>8753.9509999999991</v>
      </c>
      <c r="S15">
        <v>6311.8199999999979</v>
      </c>
      <c r="T15">
        <v>4984.97</v>
      </c>
      <c r="U15" s="11">
        <v>632915.65899999999</v>
      </c>
      <c r="V15" s="11">
        <v>56874.692000000003</v>
      </c>
    </row>
    <row r="16" spans="1:22">
      <c r="A16" t="s">
        <v>109</v>
      </c>
      <c r="B16">
        <v>627424</v>
      </c>
      <c r="C16">
        <v>46005.01400000001</v>
      </c>
      <c r="D16">
        <v>43249.179999999993</v>
      </c>
      <c r="E16">
        <v>43721.675999999992</v>
      </c>
      <c r="F16">
        <v>43268.791999999994</v>
      </c>
      <c r="G16">
        <v>52510.68</v>
      </c>
      <c r="H16">
        <v>51872.856</v>
      </c>
      <c r="I16">
        <v>46032.480999999985</v>
      </c>
      <c r="J16">
        <v>39488.632000000005</v>
      </c>
      <c r="K16">
        <v>40948.168999999994</v>
      </c>
      <c r="L16">
        <v>42840.976999999999</v>
      </c>
      <c r="M16">
        <v>46557.416000000005</v>
      </c>
      <c r="N16">
        <v>43542.109999999993</v>
      </c>
      <c r="O16">
        <v>33338.931000000004</v>
      </c>
      <c r="P16">
        <v>20882.516000000003</v>
      </c>
      <c r="Q16">
        <v>14361.534</v>
      </c>
      <c r="R16">
        <v>8568.2710000000006</v>
      </c>
      <c r="S16">
        <v>5645.8490000000011</v>
      </c>
      <c r="T16">
        <v>4919.4150000000009</v>
      </c>
      <c r="U16" s="11">
        <v>573376.91399999999</v>
      </c>
      <c r="V16" s="11">
        <v>54377.585000000006</v>
      </c>
    </row>
    <row r="17" spans="1:22">
      <c r="A17" t="s">
        <v>110</v>
      </c>
      <c r="B17">
        <v>680299</v>
      </c>
      <c r="C17">
        <v>50094.328999999991</v>
      </c>
      <c r="D17">
        <v>46805.309000000001</v>
      </c>
      <c r="E17">
        <v>46807.782000000014</v>
      </c>
      <c r="F17">
        <v>46264.814999999995</v>
      </c>
      <c r="G17">
        <v>56733.120999999985</v>
      </c>
      <c r="H17">
        <v>56376.358</v>
      </c>
      <c r="I17">
        <v>49365.685000000005</v>
      </c>
      <c r="J17">
        <v>42777.313000000009</v>
      </c>
      <c r="K17">
        <v>42088.822999999997</v>
      </c>
      <c r="L17">
        <v>43955.425999999999</v>
      </c>
      <c r="M17">
        <v>49431.360000000001</v>
      </c>
      <c r="N17">
        <v>47776.762999999992</v>
      </c>
      <c r="O17">
        <v>38123.248999999996</v>
      </c>
      <c r="P17">
        <v>25396.794999999995</v>
      </c>
      <c r="Q17">
        <v>16349.493</v>
      </c>
      <c r="R17">
        <v>9529.2060000000019</v>
      </c>
      <c r="S17">
        <v>6870.54</v>
      </c>
      <c r="T17">
        <v>5561.7810000000027</v>
      </c>
      <c r="U17" s="11">
        <v>616600.33299999998</v>
      </c>
      <c r="V17" s="11">
        <v>63707.814999999995</v>
      </c>
    </row>
    <row r="18" spans="1:22">
      <c r="A18" t="s">
        <v>111</v>
      </c>
      <c r="B18">
        <v>699828</v>
      </c>
      <c r="C18">
        <v>50552.801999999981</v>
      </c>
      <c r="D18">
        <v>48306.51999999999</v>
      </c>
      <c r="E18">
        <v>47750.391999999993</v>
      </c>
      <c r="F18">
        <v>46073.445</v>
      </c>
      <c r="G18">
        <v>55892.759999999987</v>
      </c>
      <c r="H18">
        <v>57027.701000000001</v>
      </c>
      <c r="I18">
        <v>51420.456999999995</v>
      </c>
      <c r="J18">
        <v>44835.950000000012</v>
      </c>
      <c r="K18">
        <v>42406.567999999992</v>
      </c>
      <c r="L18">
        <v>44291.686999999984</v>
      </c>
      <c r="M18">
        <v>49718.634999999995</v>
      </c>
      <c r="N18">
        <v>50065.200000000004</v>
      </c>
      <c r="O18">
        <v>40545.885000000002</v>
      </c>
      <c r="P18">
        <v>27969.826999999997</v>
      </c>
      <c r="Q18">
        <v>18523.543999999994</v>
      </c>
      <c r="R18">
        <v>10417.459999999999</v>
      </c>
      <c r="S18">
        <v>6945.1760000000004</v>
      </c>
      <c r="T18">
        <v>6584.226999999998</v>
      </c>
      <c r="U18" s="11">
        <v>628888.00199999986</v>
      </c>
      <c r="V18" s="11">
        <v>70440.233999999982</v>
      </c>
    </row>
    <row r="19" spans="1:22">
      <c r="A19" t="s">
        <v>112</v>
      </c>
      <c r="B19">
        <v>697411</v>
      </c>
      <c r="C19">
        <v>51140</v>
      </c>
      <c r="D19">
        <v>48188</v>
      </c>
      <c r="E19">
        <v>47549</v>
      </c>
      <c r="F19">
        <v>45340</v>
      </c>
      <c r="G19">
        <v>55838</v>
      </c>
      <c r="H19">
        <v>58304</v>
      </c>
      <c r="I19">
        <v>52732</v>
      </c>
      <c r="J19">
        <v>46004</v>
      </c>
      <c r="K19">
        <v>41225</v>
      </c>
      <c r="L19">
        <v>43039</v>
      </c>
      <c r="M19">
        <v>46945</v>
      </c>
      <c r="N19">
        <v>48586</v>
      </c>
      <c r="O19">
        <v>40212</v>
      </c>
      <c r="P19">
        <v>29965</v>
      </c>
      <c r="Q19">
        <v>18566</v>
      </c>
      <c r="R19">
        <v>10761</v>
      </c>
      <c r="S19">
        <v>6987</v>
      </c>
      <c r="T19">
        <v>6030</v>
      </c>
      <c r="U19" s="11">
        <v>625102</v>
      </c>
      <c r="V19" s="11">
        <v>72309</v>
      </c>
    </row>
    <row r="20" spans="1:22" hidden="1">
      <c r="A20" t="s">
        <v>113</v>
      </c>
      <c r="B20">
        <v>6324865</v>
      </c>
      <c r="C20">
        <v>500512.114</v>
      </c>
      <c r="D20">
        <v>451503.86900000001</v>
      </c>
      <c r="E20">
        <v>448731.44899999996</v>
      </c>
      <c r="F20">
        <v>433687.80299999996</v>
      </c>
      <c r="G20">
        <v>424616.96000000002</v>
      </c>
      <c r="H20">
        <v>479172.41299999994</v>
      </c>
      <c r="I20">
        <v>440286.97399999999</v>
      </c>
      <c r="J20">
        <v>431529.58199999994</v>
      </c>
      <c r="K20">
        <v>427297.22</v>
      </c>
      <c r="L20">
        <v>429470.81900000002</v>
      </c>
      <c r="M20">
        <v>390314.72700000001</v>
      </c>
      <c r="N20">
        <v>350422.49800000002</v>
      </c>
      <c r="O20">
        <v>301356.09699999995</v>
      </c>
      <c r="P20">
        <v>233948.65100000001</v>
      </c>
      <c r="Q20">
        <v>188709.36899999998</v>
      </c>
      <c r="R20">
        <v>172567.44200000001</v>
      </c>
      <c r="S20">
        <v>122266.00100000002</v>
      </c>
      <c r="T20">
        <v>96568.51999999999</v>
      </c>
      <c r="U20">
        <v>5508902.5249999994</v>
      </c>
      <c r="V20">
        <v>814059.98300000012</v>
      </c>
    </row>
    <row r="21" spans="1:22">
      <c r="A21" t="s">
        <v>114</v>
      </c>
      <c r="B21">
        <v>6246816</v>
      </c>
      <c r="C21">
        <v>462606.62300000002</v>
      </c>
      <c r="D21">
        <v>439465.98800000007</v>
      </c>
      <c r="E21">
        <v>440213.11000000004</v>
      </c>
      <c r="F21">
        <v>452890.97800000006</v>
      </c>
      <c r="G21">
        <v>431718.96200000006</v>
      </c>
      <c r="H21">
        <v>444524.59</v>
      </c>
      <c r="I21">
        <v>407474.42200000002</v>
      </c>
      <c r="J21">
        <v>420015.06300000008</v>
      </c>
      <c r="K21">
        <v>408939.42699999997</v>
      </c>
      <c r="L21">
        <v>421357.15700000001</v>
      </c>
      <c r="M21">
        <v>395777.07200000004</v>
      </c>
      <c r="N21">
        <v>361719.63199999998</v>
      </c>
      <c r="O21">
        <v>320846.17499999999</v>
      </c>
      <c r="P21">
        <v>257180.95600000001</v>
      </c>
      <c r="Q21">
        <v>202672.12699999998</v>
      </c>
      <c r="R21">
        <v>161792.32299999997</v>
      </c>
      <c r="S21">
        <v>115351.32100000001</v>
      </c>
      <c r="T21">
        <v>94396.292999999991</v>
      </c>
      <c r="U21" s="11">
        <v>5407549.199</v>
      </c>
      <c r="V21" s="11">
        <v>831393.0199999999</v>
      </c>
    </row>
    <row r="22" spans="1:22">
      <c r="A22" t="s">
        <v>115</v>
      </c>
      <c r="B22">
        <v>6257995</v>
      </c>
      <c r="C22">
        <v>454131.86400000012</v>
      </c>
      <c r="D22">
        <v>435934.15400000004</v>
      </c>
      <c r="E22">
        <v>437478.28000000009</v>
      </c>
      <c r="F22">
        <v>448165.84600000008</v>
      </c>
      <c r="G22">
        <v>438990.71300000005</v>
      </c>
      <c r="H22">
        <v>442325.03200000001</v>
      </c>
      <c r="I22">
        <v>409358.27599999995</v>
      </c>
      <c r="J22">
        <v>412854.37900000002</v>
      </c>
      <c r="K22">
        <v>406649.36600000004</v>
      </c>
      <c r="L22">
        <v>418093.97899999999</v>
      </c>
      <c r="M22">
        <v>400055.85399999999</v>
      </c>
      <c r="N22">
        <v>363084.478</v>
      </c>
      <c r="O22">
        <v>333880.36199999996</v>
      </c>
      <c r="P22">
        <v>268018.897</v>
      </c>
      <c r="Q22">
        <v>208213.13500000001</v>
      </c>
      <c r="R22">
        <v>162912.43400000001</v>
      </c>
      <c r="S22">
        <v>117108.33799999999</v>
      </c>
      <c r="T22">
        <v>96203.976999999999</v>
      </c>
      <c r="U22" s="11">
        <v>5401002.5830000006</v>
      </c>
      <c r="V22" s="11">
        <v>852456.78099999996</v>
      </c>
    </row>
    <row r="23" spans="1:22">
      <c r="A23" t="s">
        <v>116</v>
      </c>
      <c r="B23">
        <v>6410979</v>
      </c>
      <c r="C23">
        <v>455863.22200000007</v>
      </c>
      <c r="D23">
        <v>448130.16</v>
      </c>
      <c r="E23">
        <v>452116.04200000002</v>
      </c>
      <c r="F23">
        <v>455083.61499999993</v>
      </c>
      <c r="G23">
        <v>451809.32399999996</v>
      </c>
      <c r="H23">
        <v>442869.81499999994</v>
      </c>
      <c r="I23">
        <v>420226.60299999994</v>
      </c>
      <c r="J23">
        <v>409458.47799999989</v>
      </c>
      <c r="K23">
        <v>414688.37400000001</v>
      </c>
      <c r="L23">
        <v>419898.26199999999</v>
      </c>
      <c r="M23">
        <v>413127.69900000008</v>
      </c>
      <c r="N23">
        <v>376324.26</v>
      </c>
      <c r="O23">
        <v>350484.38299999991</v>
      </c>
      <c r="P23">
        <v>281949.02900000004</v>
      </c>
      <c r="Q23">
        <v>220550.19400000005</v>
      </c>
      <c r="R23">
        <v>164878.524</v>
      </c>
      <c r="S23">
        <v>120002.325</v>
      </c>
      <c r="T23">
        <v>104545.908</v>
      </c>
      <c r="U23" s="11">
        <v>5510080.2369999997</v>
      </c>
      <c r="V23" s="11">
        <v>891925.98</v>
      </c>
    </row>
    <row r="24" spans="1:22">
      <c r="A24" t="s">
        <v>117</v>
      </c>
      <c r="B24">
        <v>6471024</v>
      </c>
      <c r="C24">
        <v>447025.81299999997</v>
      </c>
      <c r="D24">
        <v>451699.22199999995</v>
      </c>
      <c r="E24">
        <v>451710.77500000002</v>
      </c>
      <c r="F24">
        <v>454062.48600000003</v>
      </c>
      <c r="G24">
        <v>461667.95799999993</v>
      </c>
      <c r="H24">
        <v>439425.09799999994</v>
      </c>
      <c r="I24">
        <v>425483.98700000002</v>
      </c>
      <c r="J24">
        <v>407465.17100000003</v>
      </c>
      <c r="K24">
        <v>421426.26799999998</v>
      </c>
      <c r="L24">
        <v>418640.91600000008</v>
      </c>
      <c r="M24">
        <v>419026.40499999997</v>
      </c>
      <c r="N24">
        <v>384692.97399999993</v>
      </c>
      <c r="O24">
        <v>361642.29799999995</v>
      </c>
      <c r="P24">
        <v>296993.89199999999</v>
      </c>
      <c r="Q24">
        <v>230871.37100000001</v>
      </c>
      <c r="R24">
        <v>169022.64399999997</v>
      </c>
      <c r="S24">
        <v>122052.80999999998</v>
      </c>
      <c r="T24">
        <v>106610.3</v>
      </c>
      <c r="U24" s="11">
        <v>5543969.3710000012</v>
      </c>
      <c r="V24" s="11">
        <v>925551.01699999999</v>
      </c>
    </row>
    <row r="25" spans="1:22">
      <c r="A25" t="s">
        <v>118</v>
      </c>
      <c r="B25">
        <v>6524205</v>
      </c>
      <c r="C25">
        <v>438431.64299999992</v>
      </c>
      <c r="D25">
        <v>450308.45599999995</v>
      </c>
      <c r="E25">
        <v>453962.01</v>
      </c>
      <c r="F25">
        <v>450768.304</v>
      </c>
      <c r="G25">
        <v>469050.27499999991</v>
      </c>
      <c r="H25">
        <v>441317.13400000002</v>
      </c>
      <c r="I25">
        <v>429747.92800000001</v>
      </c>
      <c r="J25">
        <v>404429.79300000001</v>
      </c>
      <c r="K25">
        <v>419132.93000000005</v>
      </c>
      <c r="L25">
        <v>412321.49800000002</v>
      </c>
      <c r="M25">
        <v>424649.10900000005</v>
      </c>
      <c r="N25">
        <v>392633.58399999992</v>
      </c>
      <c r="O25">
        <v>367408.94099999999</v>
      </c>
      <c r="P25">
        <v>312283.07299999997</v>
      </c>
      <c r="Q25">
        <v>242037.31600000002</v>
      </c>
      <c r="R25">
        <v>174030.63499999998</v>
      </c>
      <c r="S25">
        <v>124904.64700000001</v>
      </c>
      <c r="T25">
        <v>112907.53000000001</v>
      </c>
      <c r="U25" s="11">
        <v>5554161.6049999995</v>
      </c>
      <c r="V25" s="11">
        <v>966163.201</v>
      </c>
    </row>
    <row r="26" spans="1:22">
      <c r="A26" t="s">
        <v>119</v>
      </c>
      <c r="B26">
        <v>6522731</v>
      </c>
      <c r="C26">
        <v>424856.47899999999</v>
      </c>
      <c r="D26">
        <v>447781.45699999999</v>
      </c>
      <c r="E26">
        <v>445061.64899999998</v>
      </c>
      <c r="F26">
        <v>447695.85700000002</v>
      </c>
      <c r="G26">
        <v>468645.14999999997</v>
      </c>
      <c r="H26">
        <v>442048.45</v>
      </c>
      <c r="I26">
        <v>431949.16800000001</v>
      </c>
      <c r="J26">
        <v>404600.10700000008</v>
      </c>
      <c r="K26">
        <v>418684.85200000007</v>
      </c>
      <c r="L26">
        <v>403722.54500000004</v>
      </c>
      <c r="M26">
        <v>420759.09600000002</v>
      </c>
      <c r="N26">
        <v>396014.22300000006</v>
      </c>
      <c r="O26">
        <v>371744.57999999996</v>
      </c>
      <c r="P26">
        <v>325555.79199999996</v>
      </c>
      <c r="Q26">
        <v>255671.486</v>
      </c>
      <c r="R26">
        <v>182148.48100000003</v>
      </c>
      <c r="S26">
        <v>127147.73099999999</v>
      </c>
      <c r="T26">
        <v>119063.27099999999</v>
      </c>
      <c r="U26" s="11">
        <v>5523563.6130000008</v>
      </c>
      <c r="V26" s="11">
        <v>1009586.7609999999</v>
      </c>
    </row>
    <row r="27" spans="1:22">
      <c r="A27" t="s">
        <v>120</v>
      </c>
      <c r="B27">
        <v>6508490</v>
      </c>
      <c r="C27">
        <v>427120.03400000004</v>
      </c>
      <c r="D27">
        <v>447648.07199999987</v>
      </c>
      <c r="E27">
        <v>442673.90399999992</v>
      </c>
      <c r="F27">
        <v>445917.12399999995</v>
      </c>
      <c r="G27">
        <v>474207.48000000004</v>
      </c>
      <c r="H27">
        <v>445110.27800000005</v>
      </c>
      <c r="I27">
        <v>434201.28200000006</v>
      </c>
      <c r="J27">
        <v>403816.34500000003</v>
      </c>
      <c r="K27">
        <v>409626.36000000004</v>
      </c>
      <c r="L27">
        <v>402139.52500000002</v>
      </c>
      <c r="M27">
        <v>415466.33500000002</v>
      </c>
      <c r="N27">
        <v>388608.1</v>
      </c>
      <c r="O27">
        <v>367787.38199999998</v>
      </c>
      <c r="P27">
        <v>330423.72700000001</v>
      </c>
      <c r="Q27">
        <v>253880.80699999997</v>
      </c>
      <c r="R27">
        <v>181364.09900000002</v>
      </c>
      <c r="S27">
        <v>125034.792</v>
      </c>
      <c r="T27">
        <v>115515.61300000001</v>
      </c>
      <c r="U27" s="11">
        <v>5504322.2209999999</v>
      </c>
      <c r="V27" s="11">
        <v>1006219.0380000001</v>
      </c>
    </row>
    <row r="28" spans="1:22">
      <c r="A28" t="s">
        <v>121</v>
      </c>
      <c r="B28">
        <v>6742401</v>
      </c>
      <c r="C28">
        <v>430289</v>
      </c>
      <c r="D28">
        <v>450272</v>
      </c>
      <c r="E28">
        <v>453704</v>
      </c>
      <c r="F28">
        <v>457718</v>
      </c>
      <c r="G28">
        <v>478963</v>
      </c>
      <c r="H28">
        <v>464670</v>
      </c>
      <c r="I28">
        <v>444555</v>
      </c>
      <c r="J28">
        <v>417816</v>
      </c>
      <c r="K28">
        <v>416427</v>
      </c>
      <c r="L28">
        <v>410796</v>
      </c>
      <c r="M28">
        <v>422787</v>
      </c>
      <c r="N28">
        <v>409463</v>
      </c>
      <c r="O28">
        <v>392173</v>
      </c>
      <c r="P28">
        <v>359008</v>
      </c>
      <c r="Q28">
        <v>278686</v>
      </c>
      <c r="R28">
        <v>201117</v>
      </c>
      <c r="S28">
        <v>130632</v>
      </c>
      <c r="T28">
        <v>123325</v>
      </c>
      <c r="U28" s="11">
        <v>5649633</v>
      </c>
      <c r="V28" s="11">
        <v>1092768</v>
      </c>
    </row>
    <row r="29" spans="1:22" hidden="1">
      <c r="A29" t="s">
        <v>122</v>
      </c>
      <c r="B29">
        <v>2838143</v>
      </c>
      <c r="C29">
        <v>198959.60400000005</v>
      </c>
      <c r="D29">
        <v>193963.24699999994</v>
      </c>
      <c r="E29">
        <v>188395.16900000002</v>
      </c>
      <c r="F29">
        <v>201617.67100000003</v>
      </c>
      <c r="G29">
        <v>189812.348</v>
      </c>
      <c r="H29">
        <v>197760.56699999995</v>
      </c>
      <c r="I29">
        <v>179290.82699999999</v>
      </c>
      <c r="J29">
        <v>181339.95699999999</v>
      </c>
      <c r="K29">
        <v>193843.09899999993</v>
      </c>
      <c r="L29">
        <v>202454.76299999995</v>
      </c>
      <c r="M29">
        <v>190900.06599999999</v>
      </c>
      <c r="N29">
        <v>173355.72299999991</v>
      </c>
      <c r="O29">
        <v>148978.36799999999</v>
      </c>
      <c r="P29">
        <v>115366.405</v>
      </c>
      <c r="Q29">
        <v>95285.918999999994</v>
      </c>
      <c r="R29">
        <v>78079.888999999996</v>
      </c>
      <c r="S29">
        <v>59179.21699999999</v>
      </c>
      <c r="T29">
        <v>51320.077999999987</v>
      </c>
      <c r="U29">
        <v>2440671.4089999995</v>
      </c>
      <c r="V29">
        <v>399231.50799999997</v>
      </c>
    </row>
    <row r="30" spans="1:22">
      <c r="A30" t="s">
        <v>123</v>
      </c>
      <c r="B30">
        <v>2850272</v>
      </c>
      <c r="C30">
        <v>193750.10000000006</v>
      </c>
      <c r="D30">
        <v>194772.73499999996</v>
      </c>
      <c r="E30">
        <v>191617.611</v>
      </c>
      <c r="F30">
        <v>203744.53399999999</v>
      </c>
      <c r="G30">
        <v>195011.24599999998</v>
      </c>
      <c r="H30">
        <v>190995.54299999998</v>
      </c>
      <c r="I30">
        <v>175697.96999999997</v>
      </c>
      <c r="J30">
        <v>182127.15700000001</v>
      </c>
      <c r="K30">
        <v>189737.20099999997</v>
      </c>
      <c r="L30">
        <v>202081.41200000004</v>
      </c>
      <c r="M30">
        <v>194451.31299999994</v>
      </c>
      <c r="N30">
        <v>177146.34300000002</v>
      </c>
      <c r="O30">
        <v>156638.69399999996</v>
      </c>
      <c r="P30">
        <v>122386.579</v>
      </c>
      <c r="Q30">
        <v>99025.986000000004</v>
      </c>
      <c r="R30">
        <v>75439.175999999992</v>
      </c>
      <c r="S30">
        <v>56349.470999999998</v>
      </c>
      <c r="T30">
        <v>49469.617999999995</v>
      </c>
      <c r="U30" s="11">
        <v>2447771.8590000002</v>
      </c>
      <c r="V30" s="11">
        <v>402670.83</v>
      </c>
    </row>
    <row r="31" spans="1:22">
      <c r="A31" t="s">
        <v>124</v>
      </c>
      <c r="B31">
        <v>2827954</v>
      </c>
      <c r="C31">
        <v>192485.815</v>
      </c>
      <c r="D31">
        <v>192036.37600000002</v>
      </c>
      <c r="E31">
        <v>190856.24099999992</v>
      </c>
      <c r="F31">
        <v>199701.07200000001</v>
      </c>
      <c r="G31">
        <v>194990.77900000001</v>
      </c>
      <c r="H31">
        <v>189323.53200000001</v>
      </c>
      <c r="I31">
        <v>176713.14399999994</v>
      </c>
      <c r="J31">
        <v>179007.21099999995</v>
      </c>
      <c r="K31">
        <v>184942.05100000004</v>
      </c>
      <c r="L31">
        <v>198596.74100000004</v>
      </c>
      <c r="M31">
        <v>193463.33499999999</v>
      </c>
      <c r="N31">
        <v>176584.63999999998</v>
      </c>
      <c r="O31">
        <v>158591.82399999996</v>
      </c>
      <c r="P31">
        <v>122812.52699999999</v>
      </c>
      <c r="Q31">
        <v>98938.96100000001</v>
      </c>
      <c r="R31">
        <v>74586.949999999983</v>
      </c>
      <c r="S31">
        <v>54994.806000000011</v>
      </c>
      <c r="T31">
        <v>48667.197999999997</v>
      </c>
      <c r="U31" s="11">
        <v>2427292.7609999999</v>
      </c>
      <c r="V31" s="11">
        <v>400000.44199999992</v>
      </c>
    </row>
    <row r="32" spans="1:22">
      <c r="A32" t="s">
        <v>125</v>
      </c>
      <c r="B32">
        <v>2801685</v>
      </c>
      <c r="C32">
        <v>189051.89599999998</v>
      </c>
      <c r="D32">
        <v>190884.89699999994</v>
      </c>
      <c r="E32">
        <v>188235.00499999998</v>
      </c>
      <c r="F32">
        <v>194156.86600000007</v>
      </c>
      <c r="G32">
        <v>191967.465</v>
      </c>
      <c r="H32">
        <v>185814.90599999993</v>
      </c>
      <c r="I32">
        <v>176209.75400000002</v>
      </c>
      <c r="J32">
        <v>175353.92099999997</v>
      </c>
      <c r="K32">
        <v>180562.36199999999</v>
      </c>
      <c r="L32">
        <v>194376.58100000003</v>
      </c>
      <c r="M32">
        <v>192539.671</v>
      </c>
      <c r="N32">
        <v>178086.20500000002</v>
      </c>
      <c r="O32">
        <v>160999.56800000006</v>
      </c>
      <c r="P32">
        <v>124513.98399999998</v>
      </c>
      <c r="Q32">
        <v>101023.268</v>
      </c>
      <c r="R32">
        <v>75210.244999999995</v>
      </c>
      <c r="S32">
        <v>54405.824000000008</v>
      </c>
      <c r="T32">
        <v>48125.057000000008</v>
      </c>
      <c r="U32" s="11">
        <v>2398239.0970000001</v>
      </c>
      <c r="V32" s="11">
        <v>403278.37800000003</v>
      </c>
    </row>
    <row r="33" spans="1:22">
      <c r="A33" t="s">
        <v>126</v>
      </c>
      <c r="B33">
        <v>2812846</v>
      </c>
      <c r="C33">
        <v>188726.81399999998</v>
      </c>
      <c r="D33">
        <v>192790.91999999995</v>
      </c>
      <c r="E33">
        <v>188924.11700000003</v>
      </c>
      <c r="F33">
        <v>193122.46600000007</v>
      </c>
      <c r="G33">
        <v>197881.65</v>
      </c>
      <c r="H33">
        <v>187380.37399999998</v>
      </c>
      <c r="I33">
        <v>181139.43700000001</v>
      </c>
      <c r="J33">
        <v>173546.36300000004</v>
      </c>
      <c r="K33">
        <v>179694.90299999996</v>
      </c>
      <c r="L33">
        <v>190093.49399999995</v>
      </c>
      <c r="M33">
        <v>192767.10599999994</v>
      </c>
      <c r="N33">
        <v>180358.12000000005</v>
      </c>
      <c r="O33">
        <v>160272.42099999997</v>
      </c>
      <c r="P33">
        <v>128560.181</v>
      </c>
      <c r="Q33">
        <v>99860.130999999994</v>
      </c>
      <c r="R33">
        <v>74196.488999999987</v>
      </c>
      <c r="S33">
        <v>54101.577000000005</v>
      </c>
      <c r="T33">
        <v>48689.701999999997</v>
      </c>
      <c r="U33" s="11">
        <v>2406698.1850000001</v>
      </c>
      <c r="V33" s="11">
        <v>405408.07999999996</v>
      </c>
    </row>
    <row r="34" spans="1:22">
      <c r="A34" t="s">
        <v>127</v>
      </c>
      <c r="B34">
        <v>2605417</v>
      </c>
      <c r="C34">
        <v>173233.12300000005</v>
      </c>
      <c r="D34">
        <v>179013.99799999996</v>
      </c>
      <c r="E34">
        <v>175725.36500000002</v>
      </c>
      <c r="F34">
        <v>177858.58500000002</v>
      </c>
      <c r="G34">
        <v>184581.93100000004</v>
      </c>
      <c r="H34">
        <v>171917.75299999997</v>
      </c>
      <c r="I34">
        <v>170270.54199999993</v>
      </c>
      <c r="J34">
        <v>161917.57200000001</v>
      </c>
      <c r="K34">
        <v>165121.71</v>
      </c>
      <c r="L34">
        <v>170434.56900000002</v>
      </c>
      <c r="M34">
        <v>177795.02299999999</v>
      </c>
      <c r="N34">
        <v>166069.76599999995</v>
      </c>
      <c r="O34">
        <v>150754.14200000005</v>
      </c>
      <c r="P34">
        <v>122497.54900000001</v>
      </c>
      <c r="Q34">
        <v>95014.478999999992</v>
      </c>
      <c r="R34">
        <v>69377.523000000016</v>
      </c>
      <c r="S34">
        <v>49503.046999999999</v>
      </c>
      <c r="T34">
        <v>44469.146000000008</v>
      </c>
      <c r="U34" s="11">
        <v>2224694.0789999999</v>
      </c>
      <c r="V34" s="11">
        <v>380861.74400000001</v>
      </c>
    </row>
    <row r="35" spans="1:22">
      <c r="A35" t="s">
        <v>128</v>
      </c>
      <c r="B35">
        <v>2738361</v>
      </c>
      <c r="C35">
        <v>179631.53100000002</v>
      </c>
      <c r="D35">
        <v>187283.133</v>
      </c>
      <c r="E35">
        <v>181888.04800000004</v>
      </c>
      <c r="F35">
        <v>183378.45900000003</v>
      </c>
      <c r="G35">
        <v>191541.68400000001</v>
      </c>
      <c r="H35">
        <v>180706.74200000009</v>
      </c>
      <c r="I35">
        <v>180571.41899999999</v>
      </c>
      <c r="J35">
        <v>168924.06099999999</v>
      </c>
      <c r="K35">
        <v>171713.035</v>
      </c>
      <c r="L35">
        <v>174250.81099999993</v>
      </c>
      <c r="M35">
        <v>186003.772</v>
      </c>
      <c r="N35">
        <v>177757.88200000001</v>
      </c>
      <c r="O35">
        <v>159892.05200000005</v>
      </c>
      <c r="P35">
        <v>134150.61100000003</v>
      </c>
      <c r="Q35">
        <v>103831.08100000001</v>
      </c>
      <c r="R35">
        <v>74351.34199999999</v>
      </c>
      <c r="S35">
        <v>53042.563000000009</v>
      </c>
      <c r="T35">
        <v>48999.754000000001</v>
      </c>
      <c r="U35" s="11">
        <v>2323542.6290000002</v>
      </c>
      <c r="V35" s="11">
        <v>414375.35100000008</v>
      </c>
    </row>
    <row r="36" spans="1:22">
      <c r="A36" t="s">
        <v>129</v>
      </c>
      <c r="B36">
        <v>2626239</v>
      </c>
      <c r="C36">
        <v>171521.45599999992</v>
      </c>
      <c r="D36">
        <v>180151.087</v>
      </c>
      <c r="E36">
        <v>174118.18999999994</v>
      </c>
      <c r="F36">
        <v>180716.74800000002</v>
      </c>
      <c r="G36">
        <v>190406.85900000005</v>
      </c>
      <c r="H36">
        <v>176939.42000000007</v>
      </c>
      <c r="I36">
        <v>171610.72399999996</v>
      </c>
      <c r="J36">
        <v>162834.25100000002</v>
      </c>
      <c r="K36">
        <v>162854.47100000002</v>
      </c>
      <c r="L36">
        <v>162362.538</v>
      </c>
      <c r="M36">
        <v>175518.00700000001</v>
      </c>
      <c r="N36">
        <v>168078.74599999996</v>
      </c>
      <c r="O36">
        <v>152083.12500000003</v>
      </c>
      <c r="P36">
        <v>130771.13800000001</v>
      </c>
      <c r="Q36">
        <v>98709.500999999975</v>
      </c>
      <c r="R36">
        <v>69956.799999999988</v>
      </c>
      <c r="S36">
        <v>50457.981999999996</v>
      </c>
      <c r="T36">
        <v>46708.430999999997</v>
      </c>
      <c r="U36" s="11">
        <v>2229195.622</v>
      </c>
      <c r="V36" s="11">
        <v>396603.85199999996</v>
      </c>
    </row>
    <row r="37" spans="1:22">
      <c r="A37" t="s">
        <v>130</v>
      </c>
      <c r="B37">
        <v>2806372</v>
      </c>
      <c r="C37">
        <v>181025</v>
      </c>
      <c r="D37">
        <v>189575</v>
      </c>
      <c r="E37">
        <v>185799</v>
      </c>
      <c r="F37">
        <v>190540</v>
      </c>
      <c r="G37">
        <v>196054</v>
      </c>
      <c r="H37">
        <v>187785</v>
      </c>
      <c r="I37">
        <v>182432</v>
      </c>
      <c r="J37">
        <v>174257</v>
      </c>
      <c r="K37">
        <v>174716</v>
      </c>
      <c r="L37">
        <v>172078</v>
      </c>
      <c r="M37">
        <v>185063</v>
      </c>
      <c r="N37">
        <v>181856</v>
      </c>
      <c r="O37">
        <v>166246</v>
      </c>
      <c r="P37">
        <v>145069</v>
      </c>
      <c r="Q37">
        <v>110715</v>
      </c>
      <c r="R37">
        <v>77657</v>
      </c>
      <c r="S37">
        <v>53926</v>
      </c>
      <c r="T37">
        <v>51579</v>
      </c>
      <c r="U37" s="11">
        <v>2367426</v>
      </c>
      <c r="V37" s="11">
        <v>438946</v>
      </c>
    </row>
    <row r="38" spans="1:22" hidden="1">
      <c r="A38" t="s">
        <v>131</v>
      </c>
      <c r="B38">
        <v>36308527</v>
      </c>
      <c r="C38">
        <v>2705685.9460000009</v>
      </c>
      <c r="D38">
        <v>2478859.1050000009</v>
      </c>
      <c r="E38">
        <v>2641864.2619999987</v>
      </c>
      <c r="F38">
        <v>2663305.9660000005</v>
      </c>
      <c r="G38">
        <v>2615609.9160000002</v>
      </c>
      <c r="H38">
        <v>2727694.0890000002</v>
      </c>
      <c r="I38">
        <v>2561520.2760000015</v>
      </c>
      <c r="J38">
        <v>2666501.6330000008</v>
      </c>
      <c r="K38">
        <v>2684462.0770000014</v>
      </c>
      <c r="L38">
        <v>2675687.6080000005</v>
      </c>
      <c r="M38">
        <v>2388775.3749999995</v>
      </c>
      <c r="N38">
        <v>2007488.9830000002</v>
      </c>
      <c r="O38">
        <v>1555345.6460000006</v>
      </c>
      <c r="P38">
        <v>1140352.3819999998</v>
      </c>
      <c r="Q38">
        <v>912811.68300000019</v>
      </c>
      <c r="R38">
        <v>767112.67099999962</v>
      </c>
      <c r="S38">
        <v>608414.86999999976</v>
      </c>
      <c r="T38">
        <v>543363.00399999996</v>
      </c>
      <c r="U38">
        <v>32372800.882000003</v>
      </c>
      <c r="V38">
        <v>3972054.6099999994</v>
      </c>
    </row>
    <row r="39" spans="1:22">
      <c r="A39" t="s">
        <v>132</v>
      </c>
      <c r="B39">
        <v>36388689</v>
      </c>
      <c r="C39">
        <v>2535634.203999999</v>
      </c>
      <c r="D39">
        <v>2467813.483</v>
      </c>
      <c r="E39">
        <v>2601567.7889999994</v>
      </c>
      <c r="F39">
        <v>2790339.8359999987</v>
      </c>
      <c r="G39">
        <v>2688388.929</v>
      </c>
      <c r="H39">
        <v>2704227.5229999996</v>
      </c>
      <c r="I39">
        <v>2509971.2109999997</v>
      </c>
      <c r="J39">
        <v>2625544.7599999993</v>
      </c>
      <c r="K39">
        <v>2621250.4089999995</v>
      </c>
      <c r="L39">
        <v>2656493.9089999991</v>
      </c>
      <c r="M39">
        <v>2447826.9139999994</v>
      </c>
      <c r="N39">
        <v>2075657.733</v>
      </c>
      <c r="O39">
        <v>1654994.7119999998</v>
      </c>
      <c r="P39">
        <v>1190627.8879999998</v>
      </c>
      <c r="Q39">
        <v>922620.27900000021</v>
      </c>
      <c r="R39">
        <v>749520.0770000004</v>
      </c>
      <c r="S39">
        <v>602419.27199999976</v>
      </c>
      <c r="T39">
        <v>555556.43999999971</v>
      </c>
      <c r="U39" s="11">
        <v>32379711.411999993</v>
      </c>
      <c r="V39" s="11">
        <v>4020743.9560000002</v>
      </c>
    </row>
    <row r="40" spans="1:22">
      <c r="A40" t="s">
        <v>133</v>
      </c>
      <c r="B40">
        <v>36968289</v>
      </c>
      <c r="C40">
        <v>2549625.0319999997</v>
      </c>
      <c r="D40">
        <v>2487608.0610000007</v>
      </c>
      <c r="E40">
        <v>2592041.2540000007</v>
      </c>
      <c r="F40">
        <v>2812559.9079999994</v>
      </c>
      <c r="G40">
        <v>2743882.9530000007</v>
      </c>
      <c r="H40">
        <v>2739103.5400000005</v>
      </c>
      <c r="I40">
        <v>2546701.2200000002</v>
      </c>
      <c r="J40">
        <v>2600826.9649999989</v>
      </c>
      <c r="K40">
        <v>2638484.8860000004</v>
      </c>
      <c r="L40">
        <v>2677606.7070000004</v>
      </c>
      <c r="M40">
        <v>2522927.6899999995</v>
      </c>
      <c r="N40">
        <v>2146323.0859999997</v>
      </c>
      <c r="O40">
        <v>1764874.5979999998</v>
      </c>
      <c r="P40">
        <v>1261146.0279999997</v>
      </c>
      <c r="Q40">
        <v>958814.11100000027</v>
      </c>
      <c r="R40">
        <v>769651.19399999978</v>
      </c>
      <c r="S40">
        <v>611032.3620000002</v>
      </c>
      <c r="T40">
        <v>582011.06799999997</v>
      </c>
      <c r="U40" s="11">
        <v>32822565.899999999</v>
      </c>
      <c r="V40" s="11">
        <v>4182654.7629999998</v>
      </c>
    </row>
    <row r="41" spans="1:22">
      <c r="A41" t="s">
        <v>134</v>
      </c>
      <c r="B41">
        <v>37285546</v>
      </c>
      <c r="C41">
        <v>2537045.1020000004</v>
      </c>
      <c r="D41">
        <v>2497741.4580000001</v>
      </c>
      <c r="E41">
        <v>2580752.6989999991</v>
      </c>
      <c r="F41">
        <v>2792102.1639999999</v>
      </c>
      <c r="G41">
        <v>2793739.4520000005</v>
      </c>
      <c r="H41">
        <v>2750868.1410000012</v>
      </c>
      <c r="I41">
        <v>2586289.1429999997</v>
      </c>
      <c r="J41">
        <v>2570195.6259999997</v>
      </c>
      <c r="K41">
        <v>2624486.8559999997</v>
      </c>
      <c r="L41">
        <v>2660141.7310000001</v>
      </c>
      <c r="M41">
        <v>2554478.923</v>
      </c>
      <c r="N41">
        <v>2207394.2460000003</v>
      </c>
      <c r="O41">
        <v>1835923.3839999994</v>
      </c>
      <c r="P41">
        <v>1319976.064</v>
      </c>
      <c r="Q41">
        <v>981667.81899999978</v>
      </c>
      <c r="R41">
        <v>774865.9160000002</v>
      </c>
      <c r="S41">
        <v>615503.51</v>
      </c>
      <c r="T41">
        <v>613606.24099999992</v>
      </c>
      <c r="U41" s="11">
        <v>32991158.924999997</v>
      </c>
      <c r="V41" s="11">
        <v>4305619.5500000007</v>
      </c>
    </row>
    <row r="42" spans="1:22">
      <c r="A42" t="s">
        <v>135</v>
      </c>
      <c r="B42">
        <v>37571447</v>
      </c>
      <c r="C42">
        <v>2520077.2250000001</v>
      </c>
      <c r="D42">
        <v>2512837.2490000008</v>
      </c>
      <c r="E42">
        <v>2560915.3889999995</v>
      </c>
      <c r="F42">
        <v>2748127.656</v>
      </c>
      <c r="G42">
        <v>2845265.9439999992</v>
      </c>
      <c r="H42">
        <v>2772775.7600000007</v>
      </c>
      <c r="I42">
        <v>2641099.665000001</v>
      </c>
      <c r="J42">
        <v>2550111.1279999996</v>
      </c>
      <c r="K42">
        <v>2613702.7330000014</v>
      </c>
      <c r="L42">
        <v>2640149.6330000013</v>
      </c>
      <c r="M42">
        <v>2585966.5120000006</v>
      </c>
      <c r="N42">
        <v>2258870.9250000003</v>
      </c>
      <c r="O42">
        <v>1912929.3020000008</v>
      </c>
      <c r="P42">
        <v>1400779.4100000004</v>
      </c>
      <c r="Q42">
        <v>1017817.1870000002</v>
      </c>
      <c r="R42">
        <v>775799.2840000001</v>
      </c>
      <c r="S42">
        <v>615061.17499999993</v>
      </c>
      <c r="T42">
        <v>626661.42899999989</v>
      </c>
      <c r="U42" s="11">
        <v>33162829.121000011</v>
      </c>
      <c r="V42" s="11">
        <v>4436118.4850000003</v>
      </c>
    </row>
    <row r="43" spans="1:22">
      <c r="A43" t="s">
        <v>136</v>
      </c>
      <c r="B43">
        <v>38025540</v>
      </c>
      <c r="C43">
        <v>2525748.9230000009</v>
      </c>
      <c r="D43">
        <v>2526841.7310000001</v>
      </c>
      <c r="E43">
        <v>2545481.4600000004</v>
      </c>
      <c r="F43">
        <v>2709429.7</v>
      </c>
      <c r="G43">
        <v>2884249.1460000011</v>
      </c>
      <c r="H43">
        <v>2817631.5959999999</v>
      </c>
      <c r="I43">
        <v>2693445.1649999991</v>
      </c>
      <c r="J43">
        <v>2552351.0670000007</v>
      </c>
      <c r="K43">
        <v>2613591.1529999999</v>
      </c>
      <c r="L43">
        <v>2621782.183999998</v>
      </c>
      <c r="M43">
        <v>2615648.419999999</v>
      </c>
      <c r="N43">
        <v>2326439.3219999997</v>
      </c>
      <c r="O43">
        <v>1977981.7660000005</v>
      </c>
      <c r="P43">
        <v>1473536.5879999998</v>
      </c>
      <c r="Q43">
        <v>1071450.0830000003</v>
      </c>
      <c r="R43">
        <v>791377.65499999991</v>
      </c>
      <c r="S43">
        <v>621717.93700000027</v>
      </c>
      <c r="T43">
        <v>650995.01199999987</v>
      </c>
      <c r="U43" s="11">
        <v>33410621.633000001</v>
      </c>
      <c r="V43" s="11">
        <v>4609077.2750000004</v>
      </c>
    </row>
    <row r="44" spans="1:22">
      <c r="A44" t="s">
        <v>137</v>
      </c>
      <c r="B44">
        <v>38394172</v>
      </c>
      <c r="C44">
        <v>2509918.5599999996</v>
      </c>
      <c r="D44">
        <v>2528245.7340000002</v>
      </c>
      <c r="E44">
        <v>2536363.4280000008</v>
      </c>
      <c r="F44">
        <v>2670593.9009999982</v>
      </c>
      <c r="G44">
        <v>2900183.8740000008</v>
      </c>
      <c r="H44">
        <v>2868452.3540000003</v>
      </c>
      <c r="I44">
        <v>2741513.0939999991</v>
      </c>
      <c r="J44">
        <v>2552284.8079999997</v>
      </c>
      <c r="K44">
        <v>2620214.473999999</v>
      </c>
      <c r="L44">
        <v>2609614.1789999991</v>
      </c>
      <c r="M44">
        <v>2632065.7750000004</v>
      </c>
      <c r="N44">
        <v>2384389.2009999994</v>
      </c>
      <c r="O44">
        <v>2031001.1659999997</v>
      </c>
      <c r="P44">
        <v>1566384.0100000002</v>
      </c>
      <c r="Q44">
        <v>1114559.9940000002</v>
      </c>
      <c r="R44">
        <v>815622.24900000007</v>
      </c>
      <c r="S44">
        <v>626375.65800000017</v>
      </c>
      <c r="T44">
        <v>659838.446</v>
      </c>
      <c r="U44" s="11">
        <v>33584840.547999993</v>
      </c>
      <c r="V44" s="11">
        <v>4782780.3570000008</v>
      </c>
    </row>
    <row r="45" spans="1:22">
      <c r="A45" t="s">
        <v>138</v>
      </c>
      <c r="B45">
        <v>38572021</v>
      </c>
      <c r="C45">
        <v>2495086.9609999997</v>
      </c>
      <c r="D45">
        <v>2534957.6949999989</v>
      </c>
      <c r="E45">
        <v>2532814.3200000003</v>
      </c>
      <c r="F45">
        <v>2626583.5939999991</v>
      </c>
      <c r="G45">
        <v>2887901.7899999996</v>
      </c>
      <c r="H45">
        <v>2916167.8429999999</v>
      </c>
      <c r="I45">
        <v>2778817.2449999996</v>
      </c>
      <c r="J45">
        <v>2565990.92</v>
      </c>
      <c r="K45">
        <v>2584366.1010000007</v>
      </c>
      <c r="L45">
        <v>2580773.9809999992</v>
      </c>
      <c r="M45">
        <v>2616581.6740000001</v>
      </c>
      <c r="N45">
        <v>2416418.0999999992</v>
      </c>
      <c r="O45">
        <v>2080634.4310000001</v>
      </c>
      <c r="P45">
        <v>1653311.7000000004</v>
      </c>
      <c r="Q45">
        <v>1159195.4559999998</v>
      </c>
      <c r="R45">
        <v>845288.77099999983</v>
      </c>
      <c r="S45">
        <v>627685.63499999966</v>
      </c>
      <c r="T45">
        <v>673535.57299999986</v>
      </c>
      <c r="U45" s="11">
        <v>33617094.654999994</v>
      </c>
      <c r="V45" s="11">
        <v>4959017.1349999998</v>
      </c>
    </row>
    <row r="46" spans="1:22">
      <c r="A46" t="s">
        <v>139</v>
      </c>
      <c r="B46">
        <v>38521420</v>
      </c>
      <c r="C46">
        <v>2464389</v>
      </c>
      <c r="D46">
        <v>2498734</v>
      </c>
      <c r="E46">
        <v>2515864</v>
      </c>
      <c r="F46">
        <v>2570580</v>
      </c>
      <c r="G46">
        <v>2809782</v>
      </c>
      <c r="H46">
        <v>2958902</v>
      </c>
      <c r="I46">
        <v>2803858</v>
      </c>
      <c r="J46">
        <v>2583493</v>
      </c>
      <c r="K46">
        <v>2545175</v>
      </c>
      <c r="L46">
        <v>2564896</v>
      </c>
      <c r="M46">
        <v>2583933</v>
      </c>
      <c r="N46">
        <v>2425310</v>
      </c>
      <c r="O46">
        <v>2117800</v>
      </c>
      <c r="P46">
        <v>1700303</v>
      </c>
      <c r="Q46">
        <v>1208848</v>
      </c>
      <c r="R46">
        <v>860566</v>
      </c>
      <c r="S46">
        <v>627654</v>
      </c>
      <c r="T46">
        <v>681333</v>
      </c>
      <c r="U46" s="11">
        <v>33442716</v>
      </c>
      <c r="V46" s="11">
        <v>5078704</v>
      </c>
    </row>
    <row r="47" spans="1:22" hidden="1">
      <c r="A47" t="s">
        <v>140</v>
      </c>
      <c r="B47">
        <v>4843211</v>
      </c>
      <c r="C47">
        <v>352170.75300000014</v>
      </c>
      <c r="D47">
        <v>327809.52100000012</v>
      </c>
      <c r="E47">
        <v>317418.32199999999</v>
      </c>
      <c r="F47">
        <v>333125.77500000002</v>
      </c>
      <c r="G47">
        <v>355357.87099999998</v>
      </c>
      <c r="H47">
        <v>357349.08299999975</v>
      </c>
      <c r="I47">
        <v>341925.57699999999</v>
      </c>
      <c r="J47">
        <v>351948.77100000001</v>
      </c>
      <c r="K47">
        <v>359062.60400000005</v>
      </c>
      <c r="L47">
        <v>376774.48899999994</v>
      </c>
      <c r="M47">
        <v>350271.1170000002</v>
      </c>
      <c r="N47">
        <v>296444.31899999996</v>
      </c>
      <c r="O47">
        <v>222602.37300000002</v>
      </c>
      <c r="P47">
        <v>152592.40600000002</v>
      </c>
      <c r="Q47">
        <v>116716.61499999999</v>
      </c>
      <c r="R47">
        <v>92981.603999999992</v>
      </c>
      <c r="S47">
        <v>71071.300999999992</v>
      </c>
      <c r="T47">
        <v>63253.125000000015</v>
      </c>
      <c r="U47">
        <v>4342260.5750000011</v>
      </c>
      <c r="V47">
        <v>496615.05099999998</v>
      </c>
    </row>
    <row r="48" spans="1:22">
      <c r="A48" t="s">
        <v>141</v>
      </c>
      <c r="B48">
        <v>4846647</v>
      </c>
      <c r="C48">
        <v>337468.978</v>
      </c>
      <c r="D48">
        <v>336321.90799999994</v>
      </c>
      <c r="E48">
        <v>318183.26900000009</v>
      </c>
      <c r="F48">
        <v>337370.88700000005</v>
      </c>
      <c r="G48">
        <v>343628.20500000013</v>
      </c>
      <c r="H48">
        <v>355434.80499999993</v>
      </c>
      <c r="I48">
        <v>341064.33799999999</v>
      </c>
      <c r="J48">
        <v>350170.35899999982</v>
      </c>
      <c r="K48">
        <v>347597.88900000014</v>
      </c>
      <c r="L48">
        <v>370019.00400000002</v>
      </c>
      <c r="M48">
        <v>354245.20999999996</v>
      </c>
      <c r="N48">
        <v>304514.45899999986</v>
      </c>
      <c r="O48">
        <v>239877.66399999999</v>
      </c>
      <c r="P48">
        <v>160492.36099999992</v>
      </c>
      <c r="Q48">
        <v>118931.276</v>
      </c>
      <c r="R48">
        <v>93309.282999999981</v>
      </c>
      <c r="S48">
        <v>71238.16399999999</v>
      </c>
      <c r="T48">
        <v>65537.263999999996</v>
      </c>
      <c r="U48" s="11">
        <v>4335896.9749999996</v>
      </c>
      <c r="V48" s="11">
        <v>509508.34799999988</v>
      </c>
    </row>
    <row r="49" spans="1:22">
      <c r="A49" t="s">
        <v>142</v>
      </c>
      <c r="B49">
        <v>4941571</v>
      </c>
      <c r="C49">
        <v>341927.01299999974</v>
      </c>
      <c r="D49">
        <v>344036.46599999996</v>
      </c>
      <c r="E49">
        <v>324246.32899999991</v>
      </c>
      <c r="F49">
        <v>340650.31300000008</v>
      </c>
      <c r="G49">
        <v>348586.17100000003</v>
      </c>
      <c r="H49">
        <v>363003.56000000011</v>
      </c>
      <c r="I49">
        <v>348344.00900000002</v>
      </c>
      <c r="J49">
        <v>351361.11100000003</v>
      </c>
      <c r="K49">
        <v>348071.64700000011</v>
      </c>
      <c r="L49">
        <v>368353.087</v>
      </c>
      <c r="M49">
        <v>361543.85100000014</v>
      </c>
      <c r="N49">
        <v>314181.94699999993</v>
      </c>
      <c r="O49">
        <v>254735.95300000007</v>
      </c>
      <c r="P49">
        <v>169678.296</v>
      </c>
      <c r="Q49">
        <v>125763.11100000003</v>
      </c>
      <c r="R49">
        <v>94607.071000000011</v>
      </c>
      <c r="S49">
        <v>72155.180999999982</v>
      </c>
      <c r="T49">
        <v>67838.427999999985</v>
      </c>
      <c r="U49" s="11">
        <v>4409041.4569999995</v>
      </c>
      <c r="V49" s="11">
        <v>530042.08699999994</v>
      </c>
    </row>
    <row r="50" spans="1:22">
      <c r="A50" t="s">
        <v>143</v>
      </c>
      <c r="B50">
        <v>4918239</v>
      </c>
      <c r="C50">
        <v>332292.17200000014</v>
      </c>
      <c r="D50">
        <v>340969.25099999993</v>
      </c>
      <c r="E50">
        <v>323329.39899999992</v>
      </c>
      <c r="F50">
        <v>331602.712</v>
      </c>
      <c r="G50">
        <v>345698.14799999999</v>
      </c>
      <c r="H50">
        <v>363128.68100000004</v>
      </c>
      <c r="I50">
        <v>350304.49399999977</v>
      </c>
      <c r="J50">
        <v>343077.14699999994</v>
      </c>
      <c r="K50">
        <v>343166.01100000006</v>
      </c>
      <c r="L50">
        <v>357307.12399999989</v>
      </c>
      <c r="M50">
        <v>359430.87700000009</v>
      </c>
      <c r="N50">
        <v>320003.62399999995</v>
      </c>
      <c r="O50">
        <v>264291.64899999998</v>
      </c>
      <c r="P50">
        <v>181261.96000000005</v>
      </c>
      <c r="Q50">
        <v>126948.32500000001</v>
      </c>
      <c r="R50">
        <v>95094.829000000027</v>
      </c>
      <c r="S50">
        <v>71912.176000000036</v>
      </c>
      <c r="T50">
        <v>69746.900999999998</v>
      </c>
      <c r="U50" s="11">
        <v>4374601.2889999999</v>
      </c>
      <c r="V50" s="11">
        <v>544964.19100000011</v>
      </c>
    </row>
    <row r="51" spans="1:22">
      <c r="A51" t="s">
        <v>144</v>
      </c>
      <c r="B51">
        <v>5066830</v>
      </c>
      <c r="C51">
        <v>336966.73399999982</v>
      </c>
      <c r="D51">
        <v>348586.34399999998</v>
      </c>
      <c r="E51">
        <v>334702.21200000012</v>
      </c>
      <c r="F51">
        <v>337329.72000000003</v>
      </c>
      <c r="G51">
        <v>356900.06400000001</v>
      </c>
      <c r="H51">
        <v>374250.72000000015</v>
      </c>
      <c r="I51">
        <v>365125.02599999995</v>
      </c>
      <c r="J51">
        <v>348568.23199999996</v>
      </c>
      <c r="K51">
        <v>349357.18599999993</v>
      </c>
      <c r="L51">
        <v>356117.31600000005</v>
      </c>
      <c r="M51">
        <v>367610.18499999994</v>
      </c>
      <c r="N51">
        <v>332597.13000000012</v>
      </c>
      <c r="O51">
        <v>280493.31799999991</v>
      </c>
      <c r="P51">
        <v>199076.07200000001</v>
      </c>
      <c r="Q51">
        <v>133542.217</v>
      </c>
      <c r="R51">
        <v>98967.561000000002</v>
      </c>
      <c r="S51">
        <v>73176.551000000021</v>
      </c>
      <c r="T51">
        <v>72189.206999999995</v>
      </c>
      <c r="U51" s="11">
        <v>4488604.1869999999</v>
      </c>
      <c r="V51" s="11">
        <v>576951.60800000001</v>
      </c>
    </row>
    <row r="52" spans="1:22">
      <c r="A52" t="s">
        <v>145</v>
      </c>
      <c r="B52">
        <v>5040592</v>
      </c>
      <c r="C52">
        <v>327905.65800000011</v>
      </c>
      <c r="D52">
        <v>343499.61599999998</v>
      </c>
      <c r="E52">
        <v>335166.72600000008</v>
      </c>
      <c r="F52">
        <v>330385.84500000003</v>
      </c>
      <c r="G52">
        <v>357840.47400000005</v>
      </c>
      <c r="H52">
        <v>374232.34900000028</v>
      </c>
      <c r="I52">
        <v>368691.84799999994</v>
      </c>
      <c r="J52">
        <v>344634.50399999996</v>
      </c>
      <c r="K52">
        <v>345103.50099999999</v>
      </c>
      <c r="L52">
        <v>340862.31099999993</v>
      </c>
      <c r="M52">
        <v>360747.05199999991</v>
      </c>
      <c r="N52">
        <v>333280.70199999993</v>
      </c>
      <c r="O52">
        <v>285288.36300000001</v>
      </c>
      <c r="P52">
        <v>206635.61299999998</v>
      </c>
      <c r="Q52">
        <v>138710.20799999998</v>
      </c>
      <c r="R52">
        <v>100232.859</v>
      </c>
      <c r="S52">
        <v>72062.381000000008</v>
      </c>
      <c r="T52">
        <v>73396.256999999998</v>
      </c>
      <c r="U52" s="11">
        <v>4447638.949000001</v>
      </c>
      <c r="V52" s="11">
        <v>591037.31799999997</v>
      </c>
    </row>
    <row r="53" spans="1:22">
      <c r="A53" t="s">
        <v>146</v>
      </c>
      <c r="B53">
        <v>5162330</v>
      </c>
      <c r="C53">
        <v>331074.32999999996</v>
      </c>
      <c r="D53">
        <v>347599.39900000003</v>
      </c>
      <c r="E53">
        <v>343266.12900000002</v>
      </c>
      <c r="F53">
        <v>334675.18699999992</v>
      </c>
      <c r="G53">
        <v>368259.72600000014</v>
      </c>
      <c r="H53">
        <v>386806.87400000001</v>
      </c>
      <c r="I53">
        <v>381746.08999999985</v>
      </c>
      <c r="J53">
        <v>352263.77499999985</v>
      </c>
      <c r="K53">
        <v>351431.22400000005</v>
      </c>
      <c r="L53">
        <v>341117.65299999993</v>
      </c>
      <c r="M53">
        <v>362500.05</v>
      </c>
      <c r="N53">
        <v>340053.26699999999</v>
      </c>
      <c r="O53">
        <v>296796.12099999981</v>
      </c>
      <c r="P53">
        <v>222765.98400000003</v>
      </c>
      <c r="Q53">
        <v>147911.59899999993</v>
      </c>
      <c r="R53">
        <v>105856.238</v>
      </c>
      <c r="S53">
        <v>73972.940999999992</v>
      </c>
      <c r="T53">
        <v>74365.219000000026</v>
      </c>
      <c r="U53" s="11">
        <v>4537589.8249999993</v>
      </c>
      <c r="V53" s="11">
        <v>624871.98100000003</v>
      </c>
    </row>
    <row r="54" spans="1:22">
      <c r="A54" t="s">
        <v>147</v>
      </c>
      <c r="B54">
        <v>5226520</v>
      </c>
      <c r="C54">
        <v>327758.6339999999</v>
      </c>
      <c r="D54">
        <v>347381.79099999997</v>
      </c>
      <c r="E54">
        <v>342923.57299999986</v>
      </c>
      <c r="F54">
        <v>335766.68899999984</v>
      </c>
      <c r="G54">
        <v>371314.99799999996</v>
      </c>
      <c r="H54">
        <v>392198.87399999989</v>
      </c>
      <c r="I54">
        <v>390187.03500000027</v>
      </c>
      <c r="J54">
        <v>361321.69899999985</v>
      </c>
      <c r="K54">
        <v>348429.80500000011</v>
      </c>
      <c r="L54">
        <v>340536.40700000001</v>
      </c>
      <c r="M54">
        <v>359512.88800000004</v>
      </c>
      <c r="N54">
        <v>345905.21300000005</v>
      </c>
      <c r="O54">
        <v>305888.10800000007</v>
      </c>
      <c r="P54">
        <v>240981.07700000008</v>
      </c>
      <c r="Q54">
        <v>155752.56300000008</v>
      </c>
      <c r="R54">
        <v>110250.37999999999</v>
      </c>
      <c r="S54">
        <v>74915.158999999971</v>
      </c>
      <c r="T54">
        <v>75474.670999999988</v>
      </c>
      <c r="U54" s="11">
        <v>4569125.7140000006</v>
      </c>
      <c r="V54" s="11">
        <v>657373.85000000009</v>
      </c>
    </row>
    <row r="55" spans="1:22">
      <c r="A55" t="s">
        <v>148</v>
      </c>
      <c r="B55">
        <v>5273117</v>
      </c>
      <c r="C55">
        <v>322790</v>
      </c>
      <c r="D55">
        <v>338980</v>
      </c>
      <c r="E55">
        <v>340229</v>
      </c>
      <c r="F55">
        <v>346849</v>
      </c>
      <c r="G55">
        <v>385423</v>
      </c>
      <c r="H55">
        <v>395677</v>
      </c>
      <c r="I55">
        <v>391181</v>
      </c>
      <c r="J55">
        <v>359601</v>
      </c>
      <c r="K55">
        <v>340361</v>
      </c>
      <c r="L55">
        <v>336691</v>
      </c>
      <c r="M55">
        <v>349430</v>
      </c>
      <c r="N55">
        <v>345130</v>
      </c>
      <c r="O55">
        <v>312530</v>
      </c>
      <c r="P55">
        <v>251190</v>
      </c>
      <c r="Q55">
        <v>172399</v>
      </c>
      <c r="R55">
        <v>118693</v>
      </c>
      <c r="S55">
        <v>80339</v>
      </c>
      <c r="T55">
        <v>85624</v>
      </c>
      <c r="U55" s="11">
        <v>4564872</v>
      </c>
      <c r="V55" s="11">
        <v>708245</v>
      </c>
    </row>
    <row r="56" spans="1:22" hidden="1">
      <c r="A56" t="s">
        <v>149</v>
      </c>
      <c r="B56">
        <v>3494487</v>
      </c>
      <c r="C56">
        <v>212558.02899999998</v>
      </c>
      <c r="D56">
        <v>220481.057</v>
      </c>
      <c r="E56">
        <v>239005.40400000001</v>
      </c>
      <c r="F56">
        <v>252564.43600000005</v>
      </c>
      <c r="G56">
        <v>225479.24100000001</v>
      </c>
      <c r="H56">
        <v>200964.25099999999</v>
      </c>
      <c r="I56">
        <v>202304.459</v>
      </c>
      <c r="J56">
        <v>242590.71600000001</v>
      </c>
      <c r="K56">
        <v>277210.59899999999</v>
      </c>
      <c r="L56">
        <v>289140.89899999998</v>
      </c>
      <c r="M56">
        <v>259211.02599999998</v>
      </c>
      <c r="N56">
        <v>218603.60700000002</v>
      </c>
      <c r="O56">
        <v>178440.981</v>
      </c>
      <c r="P56">
        <v>129342.342</v>
      </c>
      <c r="Q56">
        <v>104607.512</v>
      </c>
      <c r="R56">
        <v>89120.801000000007</v>
      </c>
      <c r="S56">
        <v>75799.892999999996</v>
      </c>
      <c r="T56">
        <v>77304.618000000002</v>
      </c>
      <c r="U56">
        <v>3018554.7050000001</v>
      </c>
      <c r="V56">
        <v>476175.16600000003</v>
      </c>
    </row>
    <row r="57" spans="1:22">
      <c r="A57" t="s">
        <v>150</v>
      </c>
      <c r="B57">
        <v>3545837</v>
      </c>
      <c r="C57">
        <v>205283.99900000001</v>
      </c>
      <c r="D57">
        <v>225916.62900000002</v>
      </c>
      <c r="E57">
        <v>242165.07499999998</v>
      </c>
      <c r="F57">
        <v>252820.25</v>
      </c>
      <c r="G57">
        <v>221438.89500000002</v>
      </c>
      <c r="H57">
        <v>206133.098</v>
      </c>
      <c r="I57">
        <v>204724.28399999999</v>
      </c>
      <c r="J57">
        <v>238871.503</v>
      </c>
      <c r="K57">
        <v>273696.30699999991</v>
      </c>
      <c r="L57">
        <v>292605.38699999999</v>
      </c>
      <c r="M57">
        <v>271569.50200000004</v>
      </c>
      <c r="N57">
        <v>228978.27999999997</v>
      </c>
      <c r="O57">
        <v>190821.63</v>
      </c>
      <c r="P57">
        <v>135173.58100000001</v>
      </c>
      <c r="Q57">
        <v>104824.16600000001</v>
      </c>
      <c r="R57">
        <v>93098.383999999991</v>
      </c>
      <c r="S57">
        <v>77920.329000000012</v>
      </c>
      <c r="T57">
        <v>80632.789000000004</v>
      </c>
      <c r="U57" s="11">
        <v>3055024.8389999997</v>
      </c>
      <c r="V57" s="11">
        <v>491649.24900000007</v>
      </c>
    </row>
    <row r="58" spans="1:22">
      <c r="A58" t="s">
        <v>151</v>
      </c>
      <c r="B58">
        <v>3558172</v>
      </c>
      <c r="C58">
        <v>203157.07199999999</v>
      </c>
      <c r="D58">
        <v>223383.31900000002</v>
      </c>
      <c r="E58">
        <v>239644.81200000006</v>
      </c>
      <c r="F58">
        <v>253900.34700000001</v>
      </c>
      <c r="G58">
        <v>223178.092</v>
      </c>
      <c r="H58">
        <v>209479.50599999999</v>
      </c>
      <c r="I58">
        <v>205327.64200000002</v>
      </c>
      <c r="J58">
        <v>230129.74399999998</v>
      </c>
      <c r="K58">
        <v>267221.82899999997</v>
      </c>
      <c r="L58">
        <v>291097.76800000004</v>
      </c>
      <c r="M58">
        <v>277361.125</v>
      </c>
      <c r="N58">
        <v>232640.30499999999</v>
      </c>
      <c r="O58">
        <v>198857.63499999998</v>
      </c>
      <c r="P58">
        <v>142090.81599999999</v>
      </c>
      <c r="Q58">
        <v>106513.226</v>
      </c>
      <c r="R58">
        <v>90317.046000000017</v>
      </c>
      <c r="S58">
        <v>76296.963000000003</v>
      </c>
      <c r="T58">
        <v>84415.731</v>
      </c>
      <c r="U58" s="11">
        <v>3055379.196</v>
      </c>
      <c r="V58" s="11">
        <v>499633.78200000001</v>
      </c>
    </row>
    <row r="59" spans="1:22">
      <c r="A59" t="s">
        <v>152</v>
      </c>
      <c r="B59">
        <v>3572213</v>
      </c>
      <c r="C59">
        <v>199318.37699999998</v>
      </c>
      <c r="D59">
        <v>221116.24800000002</v>
      </c>
      <c r="E59">
        <v>237801.86000000002</v>
      </c>
      <c r="F59">
        <v>254112.94799999997</v>
      </c>
      <c r="G59">
        <v>225064.03699999998</v>
      </c>
      <c r="H59">
        <v>213008.51200000002</v>
      </c>
      <c r="I59">
        <v>207876.448</v>
      </c>
      <c r="J59">
        <v>223413.807</v>
      </c>
      <c r="K59">
        <v>261700.05899999998</v>
      </c>
      <c r="L59">
        <v>287376.37</v>
      </c>
      <c r="M59">
        <v>282010.27900000004</v>
      </c>
      <c r="N59">
        <v>238280.06799999997</v>
      </c>
      <c r="O59">
        <v>205874.69700000001</v>
      </c>
      <c r="P59">
        <v>150498.00599999999</v>
      </c>
      <c r="Q59">
        <v>107920.128</v>
      </c>
      <c r="R59">
        <v>89642.506999999998</v>
      </c>
      <c r="S59">
        <v>77465.858999999982</v>
      </c>
      <c r="T59">
        <v>84749.743999999992</v>
      </c>
      <c r="U59" s="11">
        <v>3056953.7100000004</v>
      </c>
      <c r="V59" s="11">
        <v>510276.24400000001</v>
      </c>
    </row>
    <row r="60" spans="1:22">
      <c r="A60" t="s">
        <v>153</v>
      </c>
      <c r="B60">
        <v>3583561</v>
      </c>
      <c r="C60">
        <v>197304.91999999998</v>
      </c>
      <c r="D60">
        <v>220495.35499999998</v>
      </c>
      <c r="E60">
        <v>236209.03599999999</v>
      </c>
      <c r="F60">
        <v>255196.45500000002</v>
      </c>
      <c r="G60">
        <v>229948.12200000003</v>
      </c>
      <c r="H60">
        <v>217141.24500000002</v>
      </c>
      <c r="I60">
        <v>210266.78300000002</v>
      </c>
      <c r="J60">
        <v>213739.36800000002</v>
      </c>
      <c r="K60">
        <v>255328.71300000002</v>
      </c>
      <c r="L60">
        <v>282904.88799999998</v>
      </c>
      <c r="M60">
        <v>285112.91699999996</v>
      </c>
      <c r="N60">
        <v>246584.66800000001</v>
      </c>
      <c r="O60">
        <v>210711.05400000003</v>
      </c>
      <c r="P60">
        <v>157475.606</v>
      </c>
      <c r="Q60">
        <v>111674.192</v>
      </c>
      <c r="R60">
        <v>88750.864000000016</v>
      </c>
      <c r="S60">
        <v>75017.031000000017</v>
      </c>
      <c r="T60">
        <v>86889.545999999988</v>
      </c>
      <c r="U60" s="11">
        <v>3060943.5240000002</v>
      </c>
      <c r="V60" s="11">
        <v>519807.239</v>
      </c>
    </row>
    <row r="61" spans="1:22">
      <c r="A61" t="s">
        <v>154</v>
      </c>
      <c r="B61">
        <v>3592053</v>
      </c>
      <c r="C61">
        <v>194081.70499999999</v>
      </c>
      <c r="D61">
        <v>217809.027</v>
      </c>
      <c r="E61">
        <v>235682.67500000002</v>
      </c>
      <c r="F61">
        <v>255131.06300000005</v>
      </c>
      <c r="G61">
        <v>234858.32499999995</v>
      </c>
      <c r="H61">
        <v>219805.00399999996</v>
      </c>
      <c r="I61">
        <v>213637.85600000003</v>
      </c>
      <c r="J61">
        <v>211235.054</v>
      </c>
      <c r="K61">
        <v>248636.23399999994</v>
      </c>
      <c r="L61">
        <v>277807.14199999999</v>
      </c>
      <c r="M61">
        <v>286237.71700000006</v>
      </c>
      <c r="N61">
        <v>253776.52400000003</v>
      </c>
      <c r="O61">
        <v>215621.74799999999</v>
      </c>
      <c r="P61">
        <v>165442.36599999995</v>
      </c>
      <c r="Q61">
        <v>115766.83</v>
      </c>
      <c r="R61">
        <v>89983.695000000007</v>
      </c>
      <c r="S61">
        <v>73461.637000000002</v>
      </c>
      <c r="T61">
        <v>86810.755999999994</v>
      </c>
      <c r="U61" s="11">
        <v>3064320.0740000005</v>
      </c>
      <c r="V61" s="11">
        <v>531465.28399999999</v>
      </c>
    </row>
    <row r="62" spans="1:22">
      <c r="A62" t="s">
        <v>155</v>
      </c>
      <c r="B62">
        <v>3593222</v>
      </c>
      <c r="C62">
        <v>191428.15599999999</v>
      </c>
      <c r="D62">
        <v>215433.89200000002</v>
      </c>
      <c r="E62">
        <v>231703.58300000001</v>
      </c>
      <c r="F62">
        <v>256104.72299999997</v>
      </c>
      <c r="G62">
        <v>237963.514</v>
      </c>
      <c r="H62">
        <v>220243.204</v>
      </c>
      <c r="I62">
        <v>217103.69700000001</v>
      </c>
      <c r="J62">
        <v>208537.36199999999</v>
      </c>
      <c r="K62">
        <v>240859.07899999997</v>
      </c>
      <c r="L62">
        <v>270423.89600000001</v>
      </c>
      <c r="M62">
        <v>285186.35600000003</v>
      </c>
      <c r="N62">
        <v>259477.48600000003</v>
      </c>
      <c r="O62">
        <v>218534.29399999999</v>
      </c>
      <c r="P62">
        <v>171307.766</v>
      </c>
      <c r="Q62">
        <v>120986.48100000003</v>
      </c>
      <c r="R62">
        <v>90211.217000000004</v>
      </c>
      <c r="S62">
        <v>71954.266000000018</v>
      </c>
      <c r="T62">
        <v>87955.889999999985</v>
      </c>
      <c r="U62" s="11">
        <v>3052999.2419999996</v>
      </c>
      <c r="V62" s="11">
        <v>542415.62</v>
      </c>
    </row>
    <row r="63" spans="1:22">
      <c r="A63" t="s">
        <v>156</v>
      </c>
      <c r="B63">
        <v>3588570</v>
      </c>
      <c r="C63">
        <v>188741.39800000002</v>
      </c>
      <c r="D63">
        <v>210609.40099999998</v>
      </c>
      <c r="E63">
        <v>229190.81400000001</v>
      </c>
      <c r="F63">
        <v>252953.66699999999</v>
      </c>
      <c r="G63">
        <v>241810.45600000001</v>
      </c>
      <c r="H63">
        <v>219637.91</v>
      </c>
      <c r="I63">
        <v>218968.155</v>
      </c>
      <c r="J63">
        <v>206455.959</v>
      </c>
      <c r="K63">
        <v>233510.166</v>
      </c>
      <c r="L63">
        <v>263152.83899999998</v>
      </c>
      <c r="M63">
        <v>283183.02300000004</v>
      </c>
      <c r="N63">
        <v>264674.723</v>
      </c>
      <c r="O63">
        <v>224209.27900000004</v>
      </c>
      <c r="P63">
        <v>177692.75299999997</v>
      </c>
      <c r="Q63">
        <v>125833.11899999999</v>
      </c>
      <c r="R63">
        <v>91204.077000000005</v>
      </c>
      <c r="S63">
        <v>71583.659000000014</v>
      </c>
      <c r="T63">
        <v>87324.955000000002</v>
      </c>
      <c r="U63" s="11">
        <v>3037097.79</v>
      </c>
      <c r="V63" s="11">
        <v>553638.56299999997</v>
      </c>
    </row>
    <row r="64" spans="1:22">
      <c r="A64" t="s">
        <v>157</v>
      </c>
      <c r="B64">
        <v>3594478</v>
      </c>
      <c r="C64">
        <v>186188</v>
      </c>
      <c r="D64">
        <v>206536</v>
      </c>
      <c r="E64">
        <v>225831</v>
      </c>
      <c r="F64">
        <v>249777</v>
      </c>
      <c r="G64">
        <v>245849</v>
      </c>
      <c r="H64">
        <v>220450</v>
      </c>
      <c r="I64">
        <v>218789</v>
      </c>
      <c r="J64">
        <v>208790</v>
      </c>
      <c r="K64">
        <v>224611</v>
      </c>
      <c r="L64">
        <v>256699</v>
      </c>
      <c r="M64">
        <v>278912</v>
      </c>
      <c r="N64">
        <v>266501</v>
      </c>
      <c r="O64">
        <v>229788</v>
      </c>
      <c r="P64">
        <v>183585</v>
      </c>
      <c r="Q64">
        <v>134930</v>
      </c>
      <c r="R64">
        <v>94564</v>
      </c>
      <c r="S64">
        <v>72569</v>
      </c>
      <c r="T64">
        <v>90109</v>
      </c>
      <c r="U64" s="11">
        <v>3018721</v>
      </c>
      <c r="V64" s="11">
        <v>575757</v>
      </c>
    </row>
    <row r="65" spans="1:22" hidden="1">
      <c r="A65" t="s">
        <v>158</v>
      </c>
      <c r="B65">
        <v>863832</v>
      </c>
      <c r="C65">
        <v>58270.941999999995</v>
      </c>
      <c r="D65">
        <v>55209.811999999998</v>
      </c>
      <c r="E65">
        <v>55955.705999999998</v>
      </c>
      <c r="F65">
        <v>61277.606000000007</v>
      </c>
      <c r="G65">
        <v>56685.962</v>
      </c>
      <c r="H65">
        <v>58984.997999999992</v>
      </c>
      <c r="I65">
        <v>53341.02</v>
      </c>
      <c r="J65">
        <v>58524.012000000002</v>
      </c>
      <c r="K65">
        <v>62781.817999999999</v>
      </c>
      <c r="L65">
        <v>65329.15400000001</v>
      </c>
      <c r="M65">
        <v>59744.974000000002</v>
      </c>
      <c r="N65">
        <v>52301.212</v>
      </c>
      <c r="O65">
        <v>46838.745999999999</v>
      </c>
      <c r="P65">
        <v>34546.392</v>
      </c>
      <c r="Q65">
        <v>28546.941999999999</v>
      </c>
      <c r="R65">
        <v>24016.651999999998</v>
      </c>
      <c r="S65">
        <v>16546.383999999998</v>
      </c>
      <c r="T65">
        <v>15490.835999999999</v>
      </c>
      <c r="U65">
        <v>745245.96200000006</v>
      </c>
      <c r="V65">
        <v>119147.20599999999</v>
      </c>
    </row>
    <row r="66" spans="1:22">
      <c r="A66" t="s">
        <v>159</v>
      </c>
      <c r="B66">
        <v>881278</v>
      </c>
      <c r="C66">
        <v>55855.555999999997</v>
      </c>
      <c r="D66">
        <v>56535.796000000002</v>
      </c>
      <c r="E66">
        <v>56007.378000000004</v>
      </c>
      <c r="F66">
        <v>64232.332000000002</v>
      </c>
      <c r="G66">
        <v>60987.127999999997</v>
      </c>
      <c r="H66">
        <v>57851.334000000003</v>
      </c>
      <c r="I66">
        <v>52064.079999999994</v>
      </c>
      <c r="J66">
        <v>58452.703999999998</v>
      </c>
      <c r="K66">
        <v>61959.175999999999</v>
      </c>
      <c r="L66">
        <v>66966.936000000002</v>
      </c>
      <c r="M66">
        <v>63234.868000000002</v>
      </c>
      <c r="N66">
        <v>54920.851999999999</v>
      </c>
      <c r="O66">
        <v>49844.413999999997</v>
      </c>
      <c r="P66">
        <v>38016.300000000003</v>
      </c>
      <c r="Q66">
        <v>29692.914000000001</v>
      </c>
      <c r="R66">
        <v>23103.252</v>
      </c>
      <c r="S66">
        <v>16346.48</v>
      </c>
      <c r="T66">
        <v>15622.119999999999</v>
      </c>
      <c r="U66" s="11">
        <v>758912.55399999989</v>
      </c>
      <c r="V66" s="11">
        <v>122781.06600000001</v>
      </c>
    </row>
    <row r="67" spans="1:22">
      <c r="A67" t="s">
        <v>160</v>
      </c>
      <c r="B67">
        <v>890856</v>
      </c>
      <c r="C67">
        <v>55769.298000000003</v>
      </c>
      <c r="D67">
        <v>56281.091999999997</v>
      </c>
      <c r="E67">
        <v>56042.322</v>
      </c>
      <c r="F67">
        <v>64010.657999999996</v>
      </c>
      <c r="G67">
        <v>62159.934000000001</v>
      </c>
      <c r="H67">
        <v>57912.69</v>
      </c>
      <c r="I67">
        <v>52796.502</v>
      </c>
      <c r="J67">
        <v>56507.520000000004</v>
      </c>
      <c r="K67">
        <v>61409.874000000003</v>
      </c>
      <c r="L67">
        <v>67143.894</v>
      </c>
      <c r="M67">
        <v>64609.350000000006</v>
      </c>
      <c r="N67">
        <v>56377.811999999998</v>
      </c>
      <c r="O67">
        <v>52408.631999999998</v>
      </c>
      <c r="P67">
        <v>39914.484000000004</v>
      </c>
      <c r="Q67">
        <v>30444.761999999999</v>
      </c>
      <c r="R67">
        <v>23189.712</v>
      </c>
      <c r="S67">
        <v>16882.188000000002</v>
      </c>
      <c r="T67">
        <v>16151.268</v>
      </c>
      <c r="U67" s="11">
        <v>763429.57799999998</v>
      </c>
      <c r="V67" s="11">
        <v>126582.414</v>
      </c>
    </row>
    <row r="68" spans="1:22">
      <c r="A68" t="s">
        <v>161</v>
      </c>
      <c r="B68">
        <v>900131</v>
      </c>
      <c r="C68">
        <v>56156.893000000004</v>
      </c>
      <c r="D68">
        <v>57722.51</v>
      </c>
      <c r="E68">
        <v>55761.531000000003</v>
      </c>
      <c r="F68">
        <v>63556.205000000002</v>
      </c>
      <c r="G68">
        <v>63486.413</v>
      </c>
      <c r="H68">
        <v>57953.019</v>
      </c>
      <c r="I68">
        <v>54026.925000000003</v>
      </c>
      <c r="J68">
        <v>55862.082999999999</v>
      </c>
      <c r="K68">
        <v>60004.340000000004</v>
      </c>
      <c r="L68">
        <v>66735.514999999999</v>
      </c>
      <c r="M68">
        <v>65598.088000000003</v>
      </c>
      <c r="N68">
        <v>58375.906999999999</v>
      </c>
      <c r="O68">
        <v>53567.580999999998</v>
      </c>
      <c r="P68">
        <v>41833.050000000003</v>
      </c>
      <c r="Q68">
        <v>31517.764999999999</v>
      </c>
      <c r="R68">
        <v>23796.116999999998</v>
      </c>
      <c r="S68">
        <v>17423.339999999997</v>
      </c>
      <c r="T68">
        <v>16162.742999999999</v>
      </c>
      <c r="U68" s="11">
        <v>768807.01</v>
      </c>
      <c r="V68" s="11">
        <v>130733.015</v>
      </c>
    </row>
    <row r="69" spans="1:22">
      <c r="A69" t="s">
        <v>162</v>
      </c>
      <c r="B69">
        <v>908446</v>
      </c>
      <c r="C69">
        <v>56145.642</v>
      </c>
      <c r="D69">
        <v>57573.362000000001</v>
      </c>
      <c r="E69">
        <v>56239.468000000001</v>
      </c>
      <c r="F69">
        <v>62303.918000000005</v>
      </c>
      <c r="G69">
        <v>64958.051999999996</v>
      </c>
      <c r="H69">
        <v>58977.572</v>
      </c>
      <c r="I69">
        <v>55414.991999999998</v>
      </c>
      <c r="J69">
        <v>55237.87</v>
      </c>
      <c r="K69">
        <v>58541.593999999997</v>
      </c>
      <c r="L69">
        <v>66068.906000000003</v>
      </c>
      <c r="M69">
        <v>66541.374000000011</v>
      </c>
      <c r="N69">
        <v>60006.017999999996</v>
      </c>
      <c r="O69">
        <v>55003.840000000004</v>
      </c>
      <c r="P69">
        <v>44656.69</v>
      </c>
      <c r="Q69">
        <v>32952.81</v>
      </c>
      <c r="R69">
        <v>24021.074000000001</v>
      </c>
      <c r="S69">
        <v>17048.637999999999</v>
      </c>
      <c r="T69">
        <v>16718.577999999998</v>
      </c>
      <c r="U69" s="11">
        <v>773012.60800000001</v>
      </c>
      <c r="V69" s="11">
        <v>135397.79</v>
      </c>
    </row>
    <row r="70" spans="1:22">
      <c r="A70" t="s">
        <v>163</v>
      </c>
      <c r="B70">
        <v>917060</v>
      </c>
      <c r="C70">
        <v>55963.097000000002</v>
      </c>
      <c r="D70">
        <v>57731.851999999999</v>
      </c>
      <c r="E70">
        <v>56436.422999999995</v>
      </c>
      <c r="F70">
        <v>61240.256999999998</v>
      </c>
      <c r="G70">
        <v>64799.716999999997</v>
      </c>
      <c r="H70">
        <v>60228.240000000005</v>
      </c>
      <c r="I70">
        <v>56836.257000000005</v>
      </c>
      <c r="J70">
        <v>55133.353999999999</v>
      </c>
      <c r="K70">
        <v>57141.618999999999</v>
      </c>
      <c r="L70">
        <v>64849.313000000002</v>
      </c>
      <c r="M70">
        <v>67163.426999999996</v>
      </c>
      <c r="N70">
        <v>62948.853999999999</v>
      </c>
      <c r="O70">
        <v>55567.985000000001</v>
      </c>
      <c r="P70">
        <v>46994.286</v>
      </c>
      <c r="Q70">
        <v>34250.402999999998</v>
      </c>
      <c r="R70">
        <v>24818.343000000001</v>
      </c>
      <c r="S70">
        <v>17423.652999999998</v>
      </c>
      <c r="T70">
        <v>17598.285</v>
      </c>
      <c r="U70" s="11">
        <v>776040.3949999999</v>
      </c>
      <c r="V70" s="11">
        <v>141084.97</v>
      </c>
    </row>
    <row r="71" spans="1:22">
      <c r="A71" t="s">
        <v>164</v>
      </c>
      <c r="B71">
        <v>926454</v>
      </c>
      <c r="C71">
        <v>55605.577000000005</v>
      </c>
      <c r="D71">
        <v>56667.07</v>
      </c>
      <c r="E71">
        <v>57006.088000000003</v>
      </c>
      <c r="F71">
        <v>60705.74</v>
      </c>
      <c r="G71">
        <v>65051.799000000006</v>
      </c>
      <c r="H71">
        <v>61918.405000000006</v>
      </c>
      <c r="I71">
        <v>58115.342999999993</v>
      </c>
      <c r="J71">
        <v>54955.847000000002</v>
      </c>
      <c r="K71">
        <v>56372.491000000009</v>
      </c>
      <c r="L71">
        <v>63441.781999999992</v>
      </c>
      <c r="M71">
        <v>67637.788</v>
      </c>
      <c r="N71">
        <v>63470.724999999999</v>
      </c>
      <c r="O71">
        <v>57783.126000000004</v>
      </c>
      <c r="P71">
        <v>49548.45</v>
      </c>
      <c r="Q71">
        <v>36405.262000000002</v>
      </c>
      <c r="R71">
        <v>26022.462</v>
      </c>
      <c r="S71">
        <v>17784.945</v>
      </c>
      <c r="T71">
        <v>17788.268</v>
      </c>
      <c r="U71" s="11">
        <v>778731.78099999996</v>
      </c>
      <c r="V71" s="11">
        <v>147549.38700000002</v>
      </c>
    </row>
    <row r="72" spans="1:22">
      <c r="A72" t="s">
        <v>165</v>
      </c>
      <c r="B72">
        <v>934695</v>
      </c>
      <c r="C72">
        <v>55711.476000000002</v>
      </c>
      <c r="D72">
        <v>56777.895000000004</v>
      </c>
      <c r="E72">
        <v>57710.415000000001</v>
      </c>
      <c r="F72">
        <v>60440.949000000001</v>
      </c>
      <c r="G72">
        <v>63891.18</v>
      </c>
      <c r="H72">
        <v>63491.657999999996</v>
      </c>
      <c r="I72">
        <v>58770.309000000001</v>
      </c>
      <c r="J72">
        <v>55071.279000000002</v>
      </c>
      <c r="K72">
        <v>55324.428</v>
      </c>
      <c r="L72">
        <v>62287.566000000006</v>
      </c>
      <c r="M72">
        <v>67465.16399999999</v>
      </c>
      <c r="N72">
        <v>66089.597999999998</v>
      </c>
      <c r="O72">
        <v>58516.29</v>
      </c>
      <c r="P72">
        <v>52603.322999999997</v>
      </c>
      <c r="Q72">
        <v>38252.423999999999</v>
      </c>
      <c r="R72">
        <v>26709.383999999998</v>
      </c>
      <c r="S72">
        <v>18133.778999999999</v>
      </c>
      <c r="T72">
        <v>17960.129999999997</v>
      </c>
      <c r="U72" s="11">
        <v>781548.20700000005</v>
      </c>
      <c r="V72" s="11">
        <v>153659.04</v>
      </c>
    </row>
    <row r="73" spans="1:22">
      <c r="A73" t="s">
        <v>166</v>
      </c>
      <c r="B73">
        <v>943732</v>
      </c>
      <c r="C73">
        <v>55282</v>
      </c>
      <c r="D73">
        <v>56310</v>
      </c>
      <c r="E73">
        <v>57714</v>
      </c>
      <c r="F73">
        <v>60135</v>
      </c>
      <c r="G73">
        <v>62751</v>
      </c>
      <c r="H73">
        <v>65393</v>
      </c>
      <c r="I73">
        <v>59848</v>
      </c>
      <c r="J73">
        <v>56230</v>
      </c>
      <c r="K73">
        <v>54083</v>
      </c>
      <c r="L73">
        <v>61127</v>
      </c>
      <c r="M73">
        <v>67265</v>
      </c>
      <c r="N73">
        <v>66862</v>
      </c>
      <c r="O73">
        <v>60167</v>
      </c>
      <c r="P73">
        <v>54964</v>
      </c>
      <c r="Q73">
        <v>40641</v>
      </c>
      <c r="R73">
        <v>28409</v>
      </c>
      <c r="S73">
        <v>18232</v>
      </c>
      <c r="T73">
        <v>18319</v>
      </c>
      <c r="U73" s="11">
        <v>783167</v>
      </c>
      <c r="V73" s="11">
        <v>160565</v>
      </c>
    </row>
    <row r="74" spans="1:22" hidden="1">
      <c r="A74" t="s">
        <v>167</v>
      </c>
      <c r="B74">
        <v>588433</v>
      </c>
      <c r="C74">
        <v>35894.413</v>
      </c>
      <c r="D74">
        <v>28833.217000000001</v>
      </c>
      <c r="E74">
        <v>30598.516</v>
      </c>
      <c r="F74">
        <v>42367.175999999999</v>
      </c>
      <c r="G74">
        <v>47074.64</v>
      </c>
      <c r="H74">
        <v>55901.135000000002</v>
      </c>
      <c r="I74">
        <v>50016.805</v>
      </c>
      <c r="J74">
        <v>45897.773999999998</v>
      </c>
      <c r="K74">
        <v>40601.877</v>
      </c>
      <c r="L74">
        <v>40013.444000000003</v>
      </c>
      <c r="M74">
        <v>38248.144999999997</v>
      </c>
      <c r="N74">
        <v>35894.413</v>
      </c>
      <c r="O74">
        <v>28244.784</v>
      </c>
      <c r="P74">
        <v>20595.154999999999</v>
      </c>
      <c r="Q74">
        <v>15887.691000000001</v>
      </c>
      <c r="R74">
        <v>12945.526</v>
      </c>
      <c r="S74">
        <v>10591.794</v>
      </c>
      <c r="T74">
        <v>10003.361000000001</v>
      </c>
      <c r="U74">
        <v>519586.33899999998</v>
      </c>
      <c r="V74">
        <v>70023.527000000002</v>
      </c>
    </row>
    <row r="75" spans="1:22">
      <c r="A75" t="s">
        <v>168</v>
      </c>
      <c r="B75">
        <v>584400</v>
      </c>
      <c r="C75">
        <v>32142</v>
      </c>
      <c r="D75">
        <v>26298</v>
      </c>
      <c r="E75">
        <v>26882.400000000001</v>
      </c>
      <c r="F75">
        <v>43830</v>
      </c>
      <c r="G75">
        <v>56102.400000000001</v>
      </c>
      <c r="H75">
        <v>62530.8</v>
      </c>
      <c r="I75">
        <v>51427.199999999997</v>
      </c>
      <c r="J75">
        <v>43245.599999999999</v>
      </c>
      <c r="K75">
        <v>38570.400000000001</v>
      </c>
      <c r="L75">
        <v>38570.400000000001</v>
      </c>
      <c r="M75">
        <v>36817.199999999997</v>
      </c>
      <c r="N75">
        <v>33895.199999999997</v>
      </c>
      <c r="O75">
        <v>28051.200000000001</v>
      </c>
      <c r="P75">
        <v>20454</v>
      </c>
      <c r="Q75">
        <v>15194.4</v>
      </c>
      <c r="R75">
        <v>11688</v>
      </c>
      <c r="S75">
        <v>10519.2</v>
      </c>
      <c r="T75">
        <v>9350.4</v>
      </c>
      <c r="U75" s="11">
        <v>518362.80000000005</v>
      </c>
      <c r="V75" s="11">
        <v>67206</v>
      </c>
    </row>
    <row r="76" spans="1:22">
      <c r="A76" t="s">
        <v>169</v>
      </c>
      <c r="B76">
        <v>593955</v>
      </c>
      <c r="C76">
        <v>33261.480000000003</v>
      </c>
      <c r="D76">
        <v>26134.02</v>
      </c>
      <c r="E76">
        <v>26134.02</v>
      </c>
      <c r="F76">
        <v>42170.805</v>
      </c>
      <c r="G76">
        <v>58801.544999999998</v>
      </c>
      <c r="H76">
        <v>65929.005000000005</v>
      </c>
      <c r="I76">
        <v>53455.95</v>
      </c>
      <c r="J76">
        <v>43952.67</v>
      </c>
      <c r="K76">
        <v>38013.120000000003</v>
      </c>
      <c r="L76">
        <v>38607.074999999997</v>
      </c>
      <c r="M76">
        <v>36825.21</v>
      </c>
      <c r="N76">
        <v>33855.434999999998</v>
      </c>
      <c r="O76">
        <v>29697.75</v>
      </c>
      <c r="P76">
        <v>20788.424999999999</v>
      </c>
      <c r="Q76">
        <v>14848.875</v>
      </c>
      <c r="R76">
        <v>11879.1</v>
      </c>
      <c r="S76">
        <v>9503.2800000000007</v>
      </c>
      <c r="T76">
        <v>10097.235000000001</v>
      </c>
      <c r="U76" s="11">
        <v>526838.08499999996</v>
      </c>
      <c r="V76" s="11">
        <v>67116.915000000008</v>
      </c>
    </row>
    <row r="77" spans="1:22">
      <c r="A77" t="s">
        <v>170</v>
      </c>
      <c r="B77">
        <v>605759</v>
      </c>
      <c r="C77">
        <v>34528.262999999999</v>
      </c>
      <c r="D77">
        <v>26653.396000000001</v>
      </c>
      <c r="E77">
        <v>25441.878000000001</v>
      </c>
      <c r="F77">
        <v>41797.370999999999</v>
      </c>
      <c r="G77">
        <v>59364.381999999998</v>
      </c>
      <c r="H77">
        <v>69056.525999999998</v>
      </c>
      <c r="I77">
        <v>56335.587</v>
      </c>
      <c r="J77">
        <v>44220.406999999999</v>
      </c>
      <c r="K77">
        <v>38162.817000000003</v>
      </c>
      <c r="L77">
        <v>38162.817000000003</v>
      </c>
      <c r="M77">
        <v>36951.298999999999</v>
      </c>
      <c r="N77">
        <v>33922.504000000001</v>
      </c>
      <c r="O77">
        <v>30893.708999999999</v>
      </c>
      <c r="P77">
        <v>21807.324000000001</v>
      </c>
      <c r="Q77">
        <v>15749.734</v>
      </c>
      <c r="R77">
        <v>12115.18</v>
      </c>
      <c r="S77">
        <v>9692.1440000000002</v>
      </c>
      <c r="T77">
        <v>10297.903</v>
      </c>
      <c r="U77" s="11">
        <v>535490.95600000001</v>
      </c>
      <c r="V77" s="11">
        <v>69662.285000000003</v>
      </c>
    </row>
    <row r="78" spans="1:22">
      <c r="A78" t="s">
        <v>171</v>
      </c>
      <c r="B78">
        <v>619371</v>
      </c>
      <c r="C78">
        <v>36542.889000000003</v>
      </c>
      <c r="D78">
        <v>27871.695</v>
      </c>
      <c r="E78">
        <v>24155.469000000001</v>
      </c>
      <c r="F78">
        <v>40259.114999999998</v>
      </c>
      <c r="G78">
        <v>59459.616000000002</v>
      </c>
      <c r="H78">
        <v>72466.407000000007</v>
      </c>
      <c r="I78">
        <v>60698.358</v>
      </c>
      <c r="J78">
        <v>45214.082999999999</v>
      </c>
      <c r="K78">
        <v>39020.373</v>
      </c>
      <c r="L78">
        <v>38401.002</v>
      </c>
      <c r="M78">
        <v>37781.631000000001</v>
      </c>
      <c r="N78">
        <v>34684.775999999998</v>
      </c>
      <c r="O78">
        <v>30968.55</v>
      </c>
      <c r="P78">
        <v>22297.356</v>
      </c>
      <c r="Q78">
        <v>16103.646000000001</v>
      </c>
      <c r="R78">
        <v>12387.42</v>
      </c>
      <c r="S78">
        <v>9290.5650000000005</v>
      </c>
      <c r="T78">
        <v>9909.9359999999997</v>
      </c>
      <c r="U78" s="11">
        <v>547523.96400000004</v>
      </c>
      <c r="V78" s="11">
        <v>69988.922999999995</v>
      </c>
    </row>
    <row r="79" spans="1:22">
      <c r="A79" t="s">
        <v>172</v>
      </c>
      <c r="B79">
        <v>633736</v>
      </c>
      <c r="C79">
        <v>38657.896000000001</v>
      </c>
      <c r="D79">
        <v>29151.856</v>
      </c>
      <c r="E79">
        <v>24081.968000000001</v>
      </c>
      <c r="F79">
        <v>38657.896000000001</v>
      </c>
      <c r="G79">
        <v>60204.92</v>
      </c>
      <c r="H79">
        <v>75414.584000000003</v>
      </c>
      <c r="I79">
        <v>64641.072</v>
      </c>
      <c r="J79">
        <v>46896.464</v>
      </c>
      <c r="K79">
        <v>40559.103999999999</v>
      </c>
      <c r="L79">
        <v>38024.160000000003</v>
      </c>
      <c r="M79">
        <v>38024.160000000003</v>
      </c>
      <c r="N79">
        <v>35489.216</v>
      </c>
      <c r="O79">
        <v>32320.536</v>
      </c>
      <c r="P79">
        <v>22814.495999999999</v>
      </c>
      <c r="Q79">
        <v>17110.871999999999</v>
      </c>
      <c r="R79">
        <v>12674.72</v>
      </c>
      <c r="S79">
        <v>8872.3040000000001</v>
      </c>
      <c r="T79">
        <v>10139.776</v>
      </c>
      <c r="U79" s="11">
        <v>562123.83199999994</v>
      </c>
      <c r="V79" s="11">
        <v>71612.168000000005</v>
      </c>
    </row>
    <row r="80" spans="1:22">
      <c r="A80" t="s">
        <v>173</v>
      </c>
      <c r="B80">
        <v>647484</v>
      </c>
      <c r="C80">
        <v>40144.008000000002</v>
      </c>
      <c r="D80">
        <v>30431.748</v>
      </c>
      <c r="E80">
        <v>24604.392</v>
      </c>
      <c r="F80">
        <v>38201.555999999997</v>
      </c>
      <c r="G80">
        <v>59568.527999999998</v>
      </c>
      <c r="H80">
        <v>77050.596000000005</v>
      </c>
      <c r="I80">
        <v>67985.820000000007</v>
      </c>
      <c r="J80">
        <v>48561.3</v>
      </c>
      <c r="K80">
        <v>41438.976000000002</v>
      </c>
      <c r="L80">
        <v>38201.555999999997</v>
      </c>
      <c r="M80">
        <v>38849.040000000001</v>
      </c>
      <c r="N80">
        <v>36259.103999999999</v>
      </c>
      <c r="O80">
        <v>32374.2</v>
      </c>
      <c r="P80">
        <v>23309.423999999999</v>
      </c>
      <c r="Q80">
        <v>18129.552</v>
      </c>
      <c r="R80">
        <v>12949.68</v>
      </c>
      <c r="S80">
        <v>9064.7759999999998</v>
      </c>
      <c r="T80">
        <v>10359.744000000001</v>
      </c>
      <c r="U80" s="11">
        <v>573670.82399999991</v>
      </c>
      <c r="V80" s="11">
        <v>73813.175999999992</v>
      </c>
    </row>
    <row r="81" spans="1:22">
      <c r="A81" t="s">
        <v>174</v>
      </c>
      <c r="B81">
        <v>659009</v>
      </c>
      <c r="C81">
        <v>42176.576000000001</v>
      </c>
      <c r="D81">
        <v>32291.440999999999</v>
      </c>
      <c r="E81">
        <v>25042.342000000001</v>
      </c>
      <c r="F81">
        <v>38222.521999999997</v>
      </c>
      <c r="G81">
        <v>58651.800999999999</v>
      </c>
      <c r="H81">
        <v>78422.070999999996</v>
      </c>
      <c r="I81">
        <v>71172.971999999994</v>
      </c>
      <c r="J81">
        <v>50743.692999999999</v>
      </c>
      <c r="K81">
        <v>42176.576000000001</v>
      </c>
      <c r="L81">
        <v>38222.521999999997</v>
      </c>
      <c r="M81">
        <v>38881.531000000003</v>
      </c>
      <c r="N81">
        <v>36245.495000000003</v>
      </c>
      <c r="O81">
        <v>32950.449999999997</v>
      </c>
      <c r="P81">
        <v>24383.332999999999</v>
      </c>
      <c r="Q81">
        <v>18452.252</v>
      </c>
      <c r="R81">
        <v>12521.171</v>
      </c>
      <c r="S81">
        <v>9226.1260000000002</v>
      </c>
      <c r="T81">
        <v>10544.144</v>
      </c>
      <c r="U81" s="11">
        <v>585199.99200000009</v>
      </c>
      <c r="V81" s="11">
        <v>75127.025999999998</v>
      </c>
    </row>
    <row r="82" spans="1:22">
      <c r="A82" t="s">
        <v>175</v>
      </c>
      <c r="B82">
        <v>672391</v>
      </c>
      <c r="C82">
        <v>43607</v>
      </c>
      <c r="D82">
        <v>33366</v>
      </c>
      <c r="E82">
        <v>25534</v>
      </c>
      <c r="F82">
        <v>37168</v>
      </c>
      <c r="G82">
        <v>54873</v>
      </c>
      <c r="H82">
        <v>81625</v>
      </c>
      <c r="I82">
        <v>74765</v>
      </c>
      <c r="J82">
        <v>53310</v>
      </c>
      <c r="K82">
        <v>42294</v>
      </c>
      <c r="L82">
        <v>38110</v>
      </c>
      <c r="M82">
        <v>38470</v>
      </c>
      <c r="N82">
        <v>36243</v>
      </c>
      <c r="O82">
        <v>33257</v>
      </c>
      <c r="P82">
        <v>25932</v>
      </c>
      <c r="Q82">
        <v>19650</v>
      </c>
      <c r="R82">
        <v>13818</v>
      </c>
      <c r="S82">
        <v>9240</v>
      </c>
      <c r="T82">
        <v>11129</v>
      </c>
      <c r="U82" s="11">
        <v>592622</v>
      </c>
      <c r="V82" s="11">
        <v>79769</v>
      </c>
    </row>
    <row r="83" spans="1:22" hidden="1">
      <c r="A83" t="s">
        <v>176</v>
      </c>
      <c r="B83">
        <v>18222420</v>
      </c>
      <c r="C83">
        <v>1145650.9979999999</v>
      </c>
      <c r="D83">
        <v>1068347.8759999999</v>
      </c>
      <c r="E83">
        <v>1132178.2170000006</v>
      </c>
      <c r="F83">
        <v>1171397.3499999999</v>
      </c>
      <c r="G83">
        <v>1176226.3659999999</v>
      </c>
      <c r="H83">
        <v>1183253.1779999998</v>
      </c>
      <c r="I83">
        <v>1106935.0770000007</v>
      </c>
      <c r="J83">
        <v>1196016.1840000001</v>
      </c>
      <c r="K83">
        <v>1322274.3669999999</v>
      </c>
      <c r="L83">
        <v>1341698.861</v>
      </c>
      <c r="M83">
        <v>1218625.1259999999</v>
      </c>
      <c r="N83">
        <v>1099393.352</v>
      </c>
      <c r="O83">
        <v>992754.55900000024</v>
      </c>
      <c r="P83">
        <v>804879.96</v>
      </c>
      <c r="Q83">
        <v>674098.61200000008</v>
      </c>
      <c r="R83">
        <v>661170.98899999994</v>
      </c>
      <c r="S83">
        <v>503889.94399999996</v>
      </c>
      <c r="T83">
        <v>427425.42700000003</v>
      </c>
      <c r="U83">
        <v>15154751.511</v>
      </c>
      <c r="V83">
        <v>3071464.9320000005</v>
      </c>
    </row>
    <row r="84" spans="1:22">
      <c r="A84" t="s">
        <v>177</v>
      </c>
      <c r="B84">
        <v>18500150</v>
      </c>
      <c r="C84">
        <v>1080836.835</v>
      </c>
      <c r="D84">
        <v>1068743.5819999999</v>
      </c>
      <c r="E84">
        <v>1133332.9050000003</v>
      </c>
      <c r="F84">
        <v>1231206.827</v>
      </c>
      <c r="G84">
        <v>1208009.1029999999</v>
      </c>
      <c r="H84">
        <v>1157470.8419999999</v>
      </c>
      <c r="I84">
        <v>1089856.3319999997</v>
      </c>
      <c r="J84">
        <v>1198027.1689999995</v>
      </c>
      <c r="K84">
        <v>1307356.4850000001</v>
      </c>
      <c r="L84">
        <v>1382337.7810000002</v>
      </c>
      <c r="M84">
        <v>1282469.3320000002</v>
      </c>
      <c r="N84">
        <v>1160709.0660000003</v>
      </c>
      <c r="O84">
        <v>1062119.6310000001</v>
      </c>
      <c r="P84">
        <v>894944.47200000018</v>
      </c>
      <c r="Q84">
        <v>738436.54799999984</v>
      </c>
      <c r="R84">
        <v>615761.45400000026</v>
      </c>
      <c r="S84">
        <v>470774.87600000005</v>
      </c>
      <c r="T84">
        <v>412305.614</v>
      </c>
      <c r="U84" s="11">
        <v>15362475.889999997</v>
      </c>
      <c r="V84" s="11">
        <v>3132222.9640000006</v>
      </c>
    </row>
    <row r="85" spans="1:22">
      <c r="A85" t="s">
        <v>178</v>
      </c>
      <c r="B85">
        <v>18587927</v>
      </c>
      <c r="C85">
        <v>1073654.807</v>
      </c>
      <c r="D85">
        <v>1072361.81</v>
      </c>
      <c r="E85">
        <v>1120458.851</v>
      </c>
      <c r="F85">
        <v>1222322.9160000002</v>
      </c>
      <c r="G85">
        <v>1223336.3900000004</v>
      </c>
      <c r="H85">
        <v>1166477.4750000001</v>
      </c>
      <c r="I85">
        <v>1097668.2489999996</v>
      </c>
      <c r="J85">
        <v>1176632.4300000002</v>
      </c>
      <c r="K85">
        <v>1283403.0379999999</v>
      </c>
      <c r="L85">
        <v>1380681.48</v>
      </c>
      <c r="M85">
        <v>1305647.9010000001</v>
      </c>
      <c r="N85">
        <v>1177077.8030000001</v>
      </c>
      <c r="O85">
        <v>1098978.5179999999</v>
      </c>
      <c r="P85">
        <v>925260.73400000017</v>
      </c>
      <c r="Q85">
        <v>748277.86100000027</v>
      </c>
      <c r="R85">
        <v>612513.41800000006</v>
      </c>
      <c r="S85">
        <v>478196.51799999992</v>
      </c>
      <c r="T85">
        <v>429136.14400000009</v>
      </c>
      <c r="U85" s="11">
        <v>15398701.668000001</v>
      </c>
      <c r="V85" s="11">
        <v>3193384.6750000007</v>
      </c>
    </row>
    <row r="86" spans="1:22">
      <c r="A86" t="s">
        <v>179</v>
      </c>
      <c r="B86">
        <v>18613958</v>
      </c>
      <c r="C86">
        <v>1058097.4350000003</v>
      </c>
      <c r="D86">
        <v>1064699.6270000001</v>
      </c>
      <c r="E86">
        <v>1110239.263</v>
      </c>
      <c r="F86">
        <v>1197821.1170000006</v>
      </c>
      <c r="G86">
        <v>1239507.3399999999</v>
      </c>
      <c r="H86">
        <v>1174063.8089999999</v>
      </c>
      <c r="I86">
        <v>1102253.7400000005</v>
      </c>
      <c r="J86">
        <v>1153023.814</v>
      </c>
      <c r="K86">
        <v>1250989.2249999999</v>
      </c>
      <c r="L86">
        <v>1366255.0020000001</v>
      </c>
      <c r="M86">
        <v>1321808.9299999997</v>
      </c>
      <c r="N86">
        <v>1197359.8119999999</v>
      </c>
      <c r="O86">
        <v>1120154.0230000003</v>
      </c>
      <c r="P86">
        <v>956684.55300000007</v>
      </c>
      <c r="Q86">
        <v>768276.43099999987</v>
      </c>
      <c r="R86">
        <v>612648.40200000012</v>
      </c>
      <c r="S86">
        <v>478465.81899999996</v>
      </c>
      <c r="T86">
        <v>443784.38100000005</v>
      </c>
      <c r="U86" s="11">
        <v>15356273.137</v>
      </c>
      <c r="V86" s="11">
        <v>3259859.5860000001</v>
      </c>
    </row>
    <row r="87" spans="1:22">
      <c r="A87" t="s">
        <v>180</v>
      </c>
      <c r="B87">
        <v>18717080</v>
      </c>
      <c r="C87">
        <v>1057005.1019999993</v>
      </c>
      <c r="D87">
        <v>1064052.6060000004</v>
      </c>
      <c r="E87">
        <v>1115069.6889999998</v>
      </c>
      <c r="F87">
        <v>1184167.1270000003</v>
      </c>
      <c r="G87">
        <v>1252261.8940000001</v>
      </c>
      <c r="H87">
        <v>1187796.814</v>
      </c>
      <c r="I87">
        <v>1120953.2689999999</v>
      </c>
      <c r="J87">
        <v>1133314.0119999999</v>
      </c>
      <c r="K87">
        <v>1243553.6020000002</v>
      </c>
      <c r="L87">
        <v>1347111.192</v>
      </c>
      <c r="M87">
        <v>1340802.6890000002</v>
      </c>
      <c r="N87">
        <v>1221790.8979999998</v>
      </c>
      <c r="O87">
        <v>1133743.3659999999</v>
      </c>
      <c r="P87">
        <v>988563.01500000036</v>
      </c>
      <c r="Q87">
        <v>781068.26399999997</v>
      </c>
      <c r="R87">
        <v>612388.76899999997</v>
      </c>
      <c r="S87">
        <v>475503.41200000019</v>
      </c>
      <c r="T87">
        <v>456121.97899999993</v>
      </c>
      <c r="U87" s="11">
        <v>15401622.26</v>
      </c>
      <c r="V87" s="11">
        <v>3313645.4390000002</v>
      </c>
    </row>
    <row r="88" spans="1:22">
      <c r="A88" t="s">
        <v>181</v>
      </c>
      <c r="B88">
        <v>19138571</v>
      </c>
      <c r="C88">
        <v>1065821.46</v>
      </c>
      <c r="D88">
        <v>1087727.8829999999</v>
      </c>
      <c r="E88">
        <v>1123540.2729999998</v>
      </c>
      <c r="F88">
        <v>1181858.1339999998</v>
      </c>
      <c r="G88">
        <v>1280823.4920000003</v>
      </c>
      <c r="H88">
        <v>1220592.7369999997</v>
      </c>
      <c r="I88">
        <v>1163639.6070000001</v>
      </c>
      <c r="J88">
        <v>1142814.1569999997</v>
      </c>
      <c r="K88">
        <v>1249775.5280000002</v>
      </c>
      <c r="L88">
        <v>1343706.611</v>
      </c>
      <c r="M88">
        <v>1374987.6880000001</v>
      </c>
      <c r="N88">
        <v>1269169.9559999998</v>
      </c>
      <c r="O88">
        <v>1170359.07</v>
      </c>
      <c r="P88">
        <v>1041733.6780000003</v>
      </c>
      <c r="Q88">
        <v>824993.86199999985</v>
      </c>
      <c r="R88">
        <v>634636.97199999995</v>
      </c>
      <c r="S88">
        <v>487219.04099999979</v>
      </c>
      <c r="T88">
        <v>476025.81299999985</v>
      </c>
      <c r="U88" s="11">
        <v>15674816.596000001</v>
      </c>
      <c r="V88" s="11">
        <v>3464609.3659999995</v>
      </c>
    </row>
    <row r="89" spans="1:22">
      <c r="A89" t="s">
        <v>182</v>
      </c>
      <c r="B89">
        <v>19266113</v>
      </c>
      <c r="C89">
        <v>1059585.5889999999</v>
      </c>
      <c r="D89">
        <v>1087867.0669999998</v>
      </c>
      <c r="E89">
        <v>1110854.5840000005</v>
      </c>
      <c r="F89">
        <v>1161558.1950000001</v>
      </c>
      <c r="G89">
        <v>1275532.4739999997</v>
      </c>
      <c r="H89">
        <v>1238758.9689999993</v>
      </c>
      <c r="I89">
        <v>1177075.4200000004</v>
      </c>
      <c r="J89">
        <v>1141928.5850000002</v>
      </c>
      <c r="K89">
        <v>1235828.676</v>
      </c>
      <c r="L89">
        <v>1311302.6009999996</v>
      </c>
      <c r="M89">
        <v>1385587.4159999995</v>
      </c>
      <c r="N89">
        <v>1288688.6920000003</v>
      </c>
      <c r="O89">
        <v>1196593.7439999997</v>
      </c>
      <c r="P89">
        <v>1086820.8469999998</v>
      </c>
      <c r="Q89">
        <v>865740.16899999976</v>
      </c>
      <c r="R89">
        <v>656640.68499999994</v>
      </c>
      <c r="S89">
        <v>495699.55400000006</v>
      </c>
      <c r="T89">
        <v>492651.68300000002</v>
      </c>
      <c r="U89" s="11">
        <v>15671162.011999998</v>
      </c>
      <c r="V89" s="11">
        <v>3597552.9379999996</v>
      </c>
    </row>
    <row r="90" spans="1:22">
      <c r="A90" t="s">
        <v>183</v>
      </c>
      <c r="B90">
        <v>19861484</v>
      </c>
      <c r="C90">
        <v>1089713.2459999998</v>
      </c>
      <c r="D90">
        <v>1112340.4409999999</v>
      </c>
      <c r="E90">
        <v>1142237.6580000005</v>
      </c>
      <c r="F90">
        <v>1181430.4169999999</v>
      </c>
      <c r="G90">
        <v>1293963.335</v>
      </c>
      <c r="H90">
        <v>1293527.2279999992</v>
      </c>
      <c r="I90">
        <v>1227231.1980000003</v>
      </c>
      <c r="J90">
        <v>1176189.9549999998</v>
      </c>
      <c r="K90">
        <v>1247988.0599999998</v>
      </c>
      <c r="L90">
        <v>1320367.7579999997</v>
      </c>
      <c r="M90">
        <v>1416690.4690000003</v>
      </c>
      <c r="N90">
        <v>1336757.9989999998</v>
      </c>
      <c r="O90">
        <v>1236568.1610000003</v>
      </c>
      <c r="P90">
        <v>1157780.7720000001</v>
      </c>
      <c r="Q90">
        <v>919160.94099999999</v>
      </c>
      <c r="R90">
        <v>690072.10500000021</v>
      </c>
      <c r="S90">
        <v>503868.22800000012</v>
      </c>
      <c r="T90">
        <v>514060.26300000004</v>
      </c>
      <c r="U90" s="11">
        <v>16075005.925000001</v>
      </c>
      <c r="V90" s="11">
        <v>3784942.3090000004</v>
      </c>
    </row>
    <row r="91" spans="1:22">
      <c r="A91" t="s">
        <v>184</v>
      </c>
      <c r="B91">
        <v>20177273</v>
      </c>
      <c r="C91">
        <v>1099797</v>
      </c>
      <c r="D91">
        <v>1120448</v>
      </c>
      <c r="E91">
        <v>1154010</v>
      </c>
      <c r="F91">
        <v>1188967</v>
      </c>
      <c r="G91">
        <v>1288859</v>
      </c>
      <c r="H91">
        <v>1331427</v>
      </c>
      <c r="I91">
        <v>1257374</v>
      </c>
      <c r="J91">
        <v>1207224</v>
      </c>
      <c r="K91">
        <v>1245162</v>
      </c>
      <c r="L91">
        <v>1318503</v>
      </c>
      <c r="M91">
        <v>1420759</v>
      </c>
      <c r="N91">
        <v>1368931</v>
      </c>
      <c r="O91">
        <v>1266074</v>
      </c>
      <c r="P91">
        <v>1197726</v>
      </c>
      <c r="Q91">
        <v>961390</v>
      </c>
      <c r="R91">
        <v>720637</v>
      </c>
      <c r="S91">
        <v>508936</v>
      </c>
      <c r="T91">
        <v>521049</v>
      </c>
      <c r="U91" s="11">
        <v>16267535</v>
      </c>
      <c r="V91" s="11">
        <v>3909738</v>
      </c>
    </row>
    <row r="92" spans="1:22" hidden="1">
      <c r="A92" t="s">
        <v>185</v>
      </c>
      <c r="B92">
        <v>9497667</v>
      </c>
      <c r="C92">
        <v>727810.33900000027</v>
      </c>
      <c r="D92">
        <v>684370.35099999991</v>
      </c>
      <c r="E92">
        <v>683548.60999999975</v>
      </c>
      <c r="F92">
        <v>699903.52000000048</v>
      </c>
      <c r="G92">
        <v>669824.44400000013</v>
      </c>
      <c r="H92">
        <v>690118.91499999992</v>
      </c>
      <c r="I92">
        <v>666334.69599999988</v>
      </c>
      <c r="J92">
        <v>717731.36099999957</v>
      </c>
      <c r="K92">
        <v>724709.81100000022</v>
      </c>
      <c r="L92">
        <v>702649.99400000041</v>
      </c>
      <c r="M92">
        <v>623698.30500000017</v>
      </c>
      <c r="N92">
        <v>537097.68200000015</v>
      </c>
      <c r="O92">
        <v>421565.18</v>
      </c>
      <c r="P92">
        <v>304556.36900000018</v>
      </c>
      <c r="Q92">
        <v>225441.23400000003</v>
      </c>
      <c r="R92">
        <v>178768.92200000014</v>
      </c>
      <c r="S92">
        <v>125996.35199999997</v>
      </c>
      <c r="T92">
        <v>111636.011</v>
      </c>
      <c r="U92">
        <v>8549363.2080000006</v>
      </c>
      <c r="V92">
        <v>946398.88800000027</v>
      </c>
    </row>
    <row r="93" spans="1:22">
      <c r="A93" t="s">
        <v>186</v>
      </c>
      <c r="B93">
        <v>9411980</v>
      </c>
      <c r="C93">
        <v>684582.38200000057</v>
      </c>
      <c r="D93">
        <v>678157.63499999989</v>
      </c>
      <c r="E93">
        <v>668091.46600000048</v>
      </c>
      <c r="F93">
        <v>708188.40699999977</v>
      </c>
      <c r="G93">
        <v>656625.73200000008</v>
      </c>
      <c r="H93">
        <v>664383.84300000023</v>
      </c>
      <c r="I93">
        <v>648306.82299999997</v>
      </c>
      <c r="J93">
        <v>702781.64699999976</v>
      </c>
      <c r="K93">
        <v>710248.79799999984</v>
      </c>
      <c r="L93">
        <v>700595.13099999947</v>
      </c>
      <c r="M93">
        <v>634811.21100000001</v>
      </c>
      <c r="N93">
        <v>544907.54900000012</v>
      </c>
      <c r="O93">
        <v>447569.54200000007</v>
      </c>
      <c r="P93">
        <v>322624.34299999999</v>
      </c>
      <c r="Q93">
        <v>233637.36200000011</v>
      </c>
      <c r="R93">
        <v>175062.84099999996</v>
      </c>
      <c r="S93">
        <v>122858.67499999999</v>
      </c>
      <c r="T93">
        <v>108187.29200000002</v>
      </c>
      <c r="U93" s="11">
        <v>8449250.1659999993</v>
      </c>
      <c r="V93" s="11">
        <v>962370.51300000015</v>
      </c>
    </row>
    <row r="94" spans="1:22">
      <c r="A94" t="s">
        <v>187</v>
      </c>
      <c r="B94">
        <v>9455367</v>
      </c>
      <c r="C94">
        <v>679333.37300000002</v>
      </c>
      <c r="D94">
        <v>682667.66200000024</v>
      </c>
      <c r="E94">
        <v>669070.59800000011</v>
      </c>
      <c r="F94">
        <v>702887.82800000021</v>
      </c>
      <c r="G94">
        <v>665712.63800000004</v>
      </c>
      <c r="H94">
        <v>663944.02200000011</v>
      </c>
      <c r="I94">
        <v>646863.3629999992</v>
      </c>
      <c r="J94">
        <v>691439.94199999992</v>
      </c>
      <c r="K94">
        <v>703076.97399999993</v>
      </c>
      <c r="L94">
        <v>701380.75600000005</v>
      </c>
      <c r="M94">
        <v>644859.7080000001</v>
      </c>
      <c r="N94">
        <v>551035.71600000013</v>
      </c>
      <c r="O94">
        <v>468169.84099999996</v>
      </c>
      <c r="P94">
        <v>335912.60599999985</v>
      </c>
      <c r="Q94">
        <v>238635.65600000008</v>
      </c>
      <c r="R94">
        <v>177897.47900000005</v>
      </c>
      <c r="S94">
        <v>123952.289</v>
      </c>
      <c r="T94">
        <v>109612.06999999998</v>
      </c>
      <c r="U94" s="11">
        <v>8470442.4209999982</v>
      </c>
      <c r="V94" s="11">
        <v>986010.09999999986</v>
      </c>
    </row>
    <row r="95" spans="1:22">
      <c r="A95" t="s">
        <v>188</v>
      </c>
      <c r="B95">
        <v>9452262</v>
      </c>
      <c r="C95">
        <v>668779.0199999999</v>
      </c>
      <c r="D95">
        <v>681085.31099999987</v>
      </c>
      <c r="E95">
        <v>668782.94400000025</v>
      </c>
      <c r="F95">
        <v>694280.57200000016</v>
      </c>
      <c r="G95">
        <v>670282.11899999995</v>
      </c>
      <c r="H95">
        <v>660112.01500000013</v>
      </c>
      <c r="I95">
        <v>647972.16500000015</v>
      </c>
      <c r="J95">
        <v>674182.50699999987</v>
      </c>
      <c r="K95">
        <v>698973.23500000022</v>
      </c>
      <c r="L95">
        <v>695714.4440000006</v>
      </c>
      <c r="M95">
        <v>649456.45400000014</v>
      </c>
      <c r="N95">
        <v>558478.33099999989</v>
      </c>
      <c r="O95">
        <v>480973.94200000004</v>
      </c>
      <c r="P95">
        <v>349114.26700000023</v>
      </c>
      <c r="Q95">
        <v>243880.66399999996</v>
      </c>
      <c r="R95">
        <v>176761.71600000007</v>
      </c>
      <c r="S95">
        <v>126250.86200000004</v>
      </c>
      <c r="T95">
        <v>112049.675</v>
      </c>
      <c r="U95" s="11">
        <v>8449073.0590000022</v>
      </c>
      <c r="V95" s="11">
        <v>1008057.1840000005</v>
      </c>
    </row>
    <row r="96" spans="1:22">
      <c r="A96" t="s">
        <v>189</v>
      </c>
      <c r="B96">
        <v>9590792</v>
      </c>
      <c r="C96">
        <v>664131.05300000019</v>
      </c>
      <c r="D96">
        <v>687697.15800000005</v>
      </c>
      <c r="E96">
        <v>681854.69300000009</v>
      </c>
      <c r="F96">
        <v>697526.42700000014</v>
      </c>
      <c r="G96">
        <v>686874.8940000002</v>
      </c>
      <c r="H96">
        <v>657669.68300000008</v>
      </c>
      <c r="I96">
        <v>654837.35700000043</v>
      </c>
      <c r="J96">
        <v>663221.84199999995</v>
      </c>
      <c r="K96">
        <v>697258.47899999947</v>
      </c>
      <c r="L96">
        <v>696409.77799999935</v>
      </c>
      <c r="M96">
        <v>663231.728</v>
      </c>
      <c r="N96">
        <v>577603.42099999986</v>
      </c>
      <c r="O96">
        <v>498832.83100000001</v>
      </c>
      <c r="P96">
        <v>372026.91399999982</v>
      </c>
      <c r="Q96">
        <v>260530.48799999995</v>
      </c>
      <c r="R96">
        <v>184713.88599999994</v>
      </c>
      <c r="S96">
        <v>129835.17199999998</v>
      </c>
      <c r="T96">
        <v>116858.79200000004</v>
      </c>
      <c r="U96" s="11">
        <v>8527149.3440000005</v>
      </c>
      <c r="V96" s="11">
        <v>1063965.2519999999</v>
      </c>
    </row>
    <row r="97" spans="1:22">
      <c r="A97" t="s">
        <v>190</v>
      </c>
      <c r="B97">
        <v>9478952</v>
      </c>
      <c r="C97">
        <v>645999.88000000024</v>
      </c>
      <c r="D97">
        <v>674326.09599999979</v>
      </c>
      <c r="E97">
        <v>673163.20199999993</v>
      </c>
      <c r="F97">
        <v>678788.67700000037</v>
      </c>
      <c r="G97">
        <v>687105.81500000006</v>
      </c>
      <c r="H97">
        <v>653645.41199999989</v>
      </c>
      <c r="I97">
        <v>653187.11300000001</v>
      </c>
      <c r="J97">
        <v>643483.81099999987</v>
      </c>
      <c r="K97">
        <v>688915.99999999977</v>
      </c>
      <c r="L97">
        <v>676423.45300000033</v>
      </c>
      <c r="M97">
        <v>658703.1239999996</v>
      </c>
      <c r="N97">
        <v>575297.70199999993</v>
      </c>
      <c r="O97">
        <v>499995.61200000002</v>
      </c>
      <c r="P97">
        <v>377667.12000000011</v>
      </c>
      <c r="Q97">
        <v>263263.3679999999</v>
      </c>
      <c r="R97">
        <v>184667.93999999997</v>
      </c>
      <c r="S97">
        <v>127176.68199999997</v>
      </c>
      <c r="T97">
        <v>113925.14099999995</v>
      </c>
      <c r="U97" s="11">
        <v>8409035.8969999999</v>
      </c>
      <c r="V97" s="11">
        <v>1066700.2509999997</v>
      </c>
    </row>
    <row r="98" spans="1:22">
      <c r="A98" t="s">
        <v>191</v>
      </c>
      <c r="B98">
        <v>9631395</v>
      </c>
      <c r="C98">
        <v>642174.48999999987</v>
      </c>
      <c r="D98">
        <v>677303.60499999975</v>
      </c>
      <c r="E98">
        <v>682321.82999999984</v>
      </c>
      <c r="F98">
        <v>681994.70499999926</v>
      </c>
      <c r="G98">
        <v>697053.02199999976</v>
      </c>
      <c r="H98">
        <v>663634.08699999982</v>
      </c>
      <c r="I98">
        <v>658756.79999999981</v>
      </c>
      <c r="J98">
        <v>648268.04899999988</v>
      </c>
      <c r="K98">
        <v>686406.18599999964</v>
      </c>
      <c r="L98">
        <v>676040.07799999998</v>
      </c>
      <c r="M98">
        <v>672372.70299999998</v>
      </c>
      <c r="N98">
        <v>597094.75899999996</v>
      </c>
      <c r="O98">
        <v>517617.94100000011</v>
      </c>
      <c r="P98">
        <v>403988.478</v>
      </c>
      <c r="Q98">
        <v>283399.84800000011</v>
      </c>
      <c r="R98">
        <v>193174.99599999984</v>
      </c>
      <c r="S98">
        <v>132986.30599999998</v>
      </c>
      <c r="T98">
        <v>117757.39100000003</v>
      </c>
      <c r="U98" s="11">
        <v>8501038.2549999971</v>
      </c>
      <c r="V98" s="11">
        <v>1131307.0189999999</v>
      </c>
    </row>
    <row r="99" spans="1:22">
      <c r="A99" t="s">
        <v>192</v>
      </c>
      <c r="B99">
        <v>9574997</v>
      </c>
      <c r="C99">
        <v>632313.38799999945</v>
      </c>
      <c r="D99">
        <v>668613.44600000023</v>
      </c>
      <c r="E99">
        <v>677302.14000000013</v>
      </c>
      <c r="F99">
        <v>674625.60100000026</v>
      </c>
      <c r="G99">
        <v>688612.98600000015</v>
      </c>
      <c r="H99">
        <v>663948.71599999967</v>
      </c>
      <c r="I99">
        <v>653296.20599999942</v>
      </c>
      <c r="J99">
        <v>641548.09600000025</v>
      </c>
      <c r="K99">
        <v>668749.64899999998</v>
      </c>
      <c r="L99">
        <v>665983.53100000042</v>
      </c>
      <c r="M99">
        <v>664479.04799999984</v>
      </c>
      <c r="N99">
        <v>599833.3890000002</v>
      </c>
      <c r="O99">
        <v>515201.12599999993</v>
      </c>
      <c r="P99">
        <v>417215.87499999983</v>
      </c>
      <c r="Q99">
        <v>292867.13999999996</v>
      </c>
      <c r="R99">
        <v>196070.68500000003</v>
      </c>
      <c r="S99">
        <v>133337.43399999998</v>
      </c>
      <c r="T99">
        <v>118974.02500000007</v>
      </c>
      <c r="U99" s="11">
        <v>8414507.3219999988</v>
      </c>
      <c r="V99" s="11">
        <v>1158465.159</v>
      </c>
    </row>
    <row r="100" spans="1:22">
      <c r="A100" t="s">
        <v>193</v>
      </c>
      <c r="B100">
        <v>9582620</v>
      </c>
      <c r="C100">
        <v>617683</v>
      </c>
      <c r="D100">
        <v>656398</v>
      </c>
      <c r="E100">
        <v>671304</v>
      </c>
      <c r="F100">
        <v>671829</v>
      </c>
      <c r="G100">
        <v>678612</v>
      </c>
      <c r="H100">
        <v>671605</v>
      </c>
      <c r="I100">
        <v>649960</v>
      </c>
      <c r="J100">
        <v>644866</v>
      </c>
      <c r="K100">
        <v>653433</v>
      </c>
      <c r="L100">
        <v>662452</v>
      </c>
      <c r="M100">
        <v>663351</v>
      </c>
      <c r="N100">
        <v>607655</v>
      </c>
      <c r="O100">
        <v>527841</v>
      </c>
      <c r="P100">
        <v>435936</v>
      </c>
      <c r="Q100">
        <v>308920</v>
      </c>
      <c r="R100">
        <v>206787</v>
      </c>
      <c r="S100">
        <v>134434</v>
      </c>
      <c r="T100">
        <v>119554</v>
      </c>
      <c r="U100" s="11">
        <v>8376989</v>
      </c>
      <c r="V100" s="11">
        <v>1205631</v>
      </c>
    </row>
    <row r="101" spans="1:22" hidden="1">
      <c r="A101" t="s">
        <v>194</v>
      </c>
      <c r="B101">
        <v>1280241</v>
      </c>
      <c r="C101">
        <v>86680.740999999995</v>
      </c>
      <c r="D101">
        <v>75335.347999999998</v>
      </c>
      <c r="E101">
        <v>78711.818999999989</v>
      </c>
      <c r="F101">
        <v>80019.471000000005</v>
      </c>
      <c r="G101">
        <v>94713.694000000003</v>
      </c>
      <c r="H101">
        <v>97577.565000000002</v>
      </c>
      <c r="I101">
        <v>85934.292000000001</v>
      </c>
      <c r="J101">
        <v>85614.460999999996</v>
      </c>
      <c r="K101">
        <v>90086.247000000003</v>
      </c>
      <c r="L101">
        <v>91165.625</v>
      </c>
      <c r="M101">
        <v>88892.602000000014</v>
      </c>
      <c r="N101">
        <v>80008.895000000004</v>
      </c>
      <c r="O101">
        <v>67006.066999999995</v>
      </c>
      <c r="P101">
        <v>47755.588000000003</v>
      </c>
      <c r="Q101">
        <v>39150.416999999994</v>
      </c>
      <c r="R101">
        <v>37560.862000000001</v>
      </c>
      <c r="S101">
        <v>30286.281999999999</v>
      </c>
      <c r="T101">
        <v>25893.421000000002</v>
      </c>
      <c r="U101">
        <v>1101746.827</v>
      </c>
      <c r="V101">
        <v>180646.57</v>
      </c>
    </row>
    <row r="102" spans="1:22">
      <c r="A102" t="s">
        <v>195</v>
      </c>
      <c r="B102">
        <v>1333591</v>
      </c>
      <c r="C102">
        <v>86252.421000000002</v>
      </c>
      <c r="D102">
        <v>79431.05799999999</v>
      </c>
      <c r="E102">
        <v>82744.149000000005</v>
      </c>
      <c r="F102">
        <v>85745.323000000004</v>
      </c>
      <c r="G102">
        <v>95196.123999999982</v>
      </c>
      <c r="H102">
        <v>95227.856</v>
      </c>
      <c r="I102">
        <v>84559.450000000012</v>
      </c>
      <c r="J102">
        <v>87650.081000000006</v>
      </c>
      <c r="K102">
        <v>91489.688000000009</v>
      </c>
      <c r="L102">
        <v>96904.492000000013</v>
      </c>
      <c r="M102">
        <v>97381.611000000004</v>
      </c>
      <c r="N102">
        <v>88084.401000000013</v>
      </c>
      <c r="O102">
        <v>77081.444000000003</v>
      </c>
      <c r="P102">
        <v>52905.2</v>
      </c>
      <c r="Q102">
        <v>41079.244000000006</v>
      </c>
      <c r="R102">
        <v>35775.097999999998</v>
      </c>
      <c r="S102">
        <v>29108.605000000003</v>
      </c>
      <c r="T102">
        <v>27040.289000000001</v>
      </c>
      <c r="U102" s="11">
        <v>1147748.098</v>
      </c>
      <c r="V102" s="11">
        <v>185908.43599999999</v>
      </c>
    </row>
    <row r="103" spans="1:22">
      <c r="A103" t="s">
        <v>196</v>
      </c>
      <c r="B103">
        <v>1346554</v>
      </c>
      <c r="C103">
        <v>87273.002000000008</v>
      </c>
      <c r="D103">
        <v>80482.876999999993</v>
      </c>
      <c r="E103">
        <v>82878.804999999993</v>
      </c>
      <c r="F103">
        <v>86199.772000000012</v>
      </c>
      <c r="G103">
        <v>95629.942999999999</v>
      </c>
      <c r="H103">
        <v>97587.078999999998</v>
      </c>
      <c r="I103">
        <v>85682.782999999981</v>
      </c>
      <c r="J103">
        <v>86170.240999999995</v>
      </c>
      <c r="K103">
        <v>91507.197</v>
      </c>
      <c r="L103">
        <v>95993.598999999987</v>
      </c>
      <c r="M103">
        <v>96706.945999999996</v>
      </c>
      <c r="N103">
        <v>90244.463000000003</v>
      </c>
      <c r="O103">
        <v>80380.982000000004</v>
      </c>
      <c r="P103">
        <v>55831.468999999997</v>
      </c>
      <c r="Q103">
        <v>42160.423000000003</v>
      </c>
      <c r="R103">
        <v>35399.862999999998</v>
      </c>
      <c r="S103">
        <v>29652.010999999999</v>
      </c>
      <c r="T103">
        <v>28777.923999999999</v>
      </c>
      <c r="U103" s="11">
        <v>1156737.689</v>
      </c>
      <c r="V103" s="11">
        <v>191821.69</v>
      </c>
    </row>
    <row r="104" spans="1:22">
      <c r="A104" t="s">
        <v>197</v>
      </c>
      <c r="B104">
        <v>1362730</v>
      </c>
      <c r="C104">
        <v>88387.760999999999</v>
      </c>
      <c r="D104">
        <v>80768.072000000015</v>
      </c>
      <c r="E104">
        <v>82394.110000000015</v>
      </c>
      <c r="F104">
        <v>84870.488000000012</v>
      </c>
      <c r="G104">
        <v>97571.226999999999</v>
      </c>
      <c r="H104">
        <v>99503.224000000002</v>
      </c>
      <c r="I104">
        <v>89106.984999999986</v>
      </c>
      <c r="J104">
        <v>86296.440999999992</v>
      </c>
      <c r="K104">
        <v>89828.23599999999</v>
      </c>
      <c r="L104">
        <v>94170.090000000011</v>
      </c>
      <c r="M104">
        <v>97437.270000000019</v>
      </c>
      <c r="N104">
        <v>90566.699000000008</v>
      </c>
      <c r="O104">
        <v>84053.734000000011</v>
      </c>
      <c r="P104">
        <v>59484.151000000005</v>
      </c>
      <c r="Q104">
        <v>42643.759000000005</v>
      </c>
      <c r="R104">
        <v>34583.061000000002</v>
      </c>
      <c r="S104">
        <v>28617.080999999998</v>
      </c>
      <c r="T104">
        <v>31781.493000000002</v>
      </c>
      <c r="U104" s="11">
        <v>1164954.3370000001</v>
      </c>
      <c r="V104" s="11">
        <v>197109.54500000004</v>
      </c>
    </row>
    <row r="105" spans="1:22">
      <c r="A105" t="s">
        <v>198</v>
      </c>
      <c r="B105">
        <v>1376298</v>
      </c>
      <c r="C105">
        <v>88924.034</v>
      </c>
      <c r="D105">
        <v>81623.994999999995</v>
      </c>
      <c r="E105">
        <v>84246.540999999997</v>
      </c>
      <c r="F105">
        <v>82943.640000000014</v>
      </c>
      <c r="G105">
        <v>99684.676000000021</v>
      </c>
      <c r="H105">
        <v>101166.925</v>
      </c>
      <c r="I105">
        <v>91467.34599999999</v>
      </c>
      <c r="J105">
        <v>84847.163000000015</v>
      </c>
      <c r="K105">
        <v>89348.978999999992</v>
      </c>
      <c r="L105">
        <v>91984.428</v>
      </c>
      <c r="M105">
        <v>96500.873999999996</v>
      </c>
      <c r="N105">
        <v>92091.824999999997</v>
      </c>
      <c r="O105">
        <v>85019.328999999998</v>
      </c>
      <c r="P105">
        <v>62483.431000000004</v>
      </c>
      <c r="Q105">
        <v>44392.662000000004</v>
      </c>
      <c r="R105">
        <v>33856.826999999997</v>
      </c>
      <c r="S105">
        <v>28897.224000000006</v>
      </c>
      <c r="T105">
        <v>32578.109000000004</v>
      </c>
      <c r="U105" s="11">
        <v>1169849.7549999999</v>
      </c>
      <c r="V105" s="11">
        <v>202208.25300000003</v>
      </c>
    </row>
    <row r="106" spans="1:22">
      <c r="A106" t="s">
        <v>199</v>
      </c>
      <c r="B106">
        <v>1391072</v>
      </c>
      <c r="C106">
        <v>89518.225999999995</v>
      </c>
      <c r="D106">
        <v>83571.363000000012</v>
      </c>
      <c r="E106">
        <v>84430.761000000013</v>
      </c>
      <c r="F106">
        <v>82907.510000000009</v>
      </c>
      <c r="G106">
        <v>103170.31000000001</v>
      </c>
      <c r="H106">
        <v>104146.57399999999</v>
      </c>
      <c r="I106">
        <v>94974.826000000001</v>
      </c>
      <c r="J106">
        <v>85388.7</v>
      </c>
      <c r="K106">
        <v>88891.585999999996</v>
      </c>
      <c r="L106">
        <v>89961.20199999999</v>
      </c>
      <c r="M106">
        <v>94380.692999999999</v>
      </c>
      <c r="N106">
        <v>91825.132000000012</v>
      </c>
      <c r="O106">
        <v>85379.101999999999</v>
      </c>
      <c r="P106">
        <v>67525.578000000009</v>
      </c>
      <c r="Q106">
        <v>45386.904999999999</v>
      </c>
      <c r="R106">
        <v>35187.833999999995</v>
      </c>
      <c r="S106">
        <v>29284.258000000005</v>
      </c>
      <c r="T106">
        <v>35489.49</v>
      </c>
      <c r="U106" s="11">
        <v>1178545.9849999999</v>
      </c>
      <c r="V106" s="11">
        <v>212874.065</v>
      </c>
    </row>
    <row r="107" spans="1:22">
      <c r="A107" t="s">
        <v>200</v>
      </c>
      <c r="B107">
        <v>1406214</v>
      </c>
      <c r="C107">
        <v>91491.915999999997</v>
      </c>
      <c r="D107">
        <v>84824.770999999993</v>
      </c>
      <c r="E107">
        <v>83540.387000000002</v>
      </c>
      <c r="F107">
        <v>80750.125000000015</v>
      </c>
      <c r="G107">
        <v>103696.326</v>
      </c>
      <c r="H107">
        <v>106297.54800000001</v>
      </c>
      <c r="I107">
        <v>98614.197000000015</v>
      </c>
      <c r="J107">
        <v>86061.747000000003</v>
      </c>
      <c r="K107">
        <v>89370.464999999982</v>
      </c>
      <c r="L107">
        <v>88015.627000000008</v>
      </c>
      <c r="M107">
        <v>93543.3</v>
      </c>
      <c r="N107">
        <v>92906.141000000003</v>
      </c>
      <c r="O107">
        <v>86215.072999999989</v>
      </c>
      <c r="P107">
        <v>71036.108000000007</v>
      </c>
      <c r="Q107">
        <v>48746.481</v>
      </c>
      <c r="R107">
        <v>33828.688999999998</v>
      </c>
      <c r="S107">
        <v>29518.875</v>
      </c>
      <c r="T107">
        <v>36780.498999999996</v>
      </c>
      <c r="U107" s="11">
        <v>1185327.6230000001</v>
      </c>
      <c r="V107" s="11">
        <v>219910.652</v>
      </c>
    </row>
    <row r="108" spans="1:22">
      <c r="A108" t="s">
        <v>201</v>
      </c>
      <c r="B108">
        <v>1413673</v>
      </c>
      <c r="C108">
        <v>92158.558000000019</v>
      </c>
      <c r="D108">
        <v>84516.030000000013</v>
      </c>
      <c r="E108">
        <v>83471.784999999989</v>
      </c>
      <c r="F108">
        <v>79766.197</v>
      </c>
      <c r="G108">
        <v>100442.99100000001</v>
      </c>
      <c r="H108">
        <v>103397.785</v>
      </c>
      <c r="I108">
        <v>99790.17200000002</v>
      </c>
      <c r="J108">
        <v>87608.141999999993</v>
      </c>
      <c r="K108">
        <v>88646.082000000009</v>
      </c>
      <c r="L108">
        <v>88253.127000000008</v>
      </c>
      <c r="M108">
        <v>93532.120999999999</v>
      </c>
      <c r="N108">
        <v>95035.844999999987</v>
      </c>
      <c r="O108">
        <v>89000.838999999993</v>
      </c>
      <c r="P108">
        <v>76192.123999999996</v>
      </c>
      <c r="Q108">
        <v>50096.696999999993</v>
      </c>
      <c r="R108">
        <v>35578.057000000001</v>
      </c>
      <c r="S108">
        <v>28299.909999999996</v>
      </c>
      <c r="T108">
        <v>37988.300000000003</v>
      </c>
      <c r="U108" s="11">
        <v>1185619.6740000001</v>
      </c>
      <c r="V108" s="11">
        <v>228155.08799999999</v>
      </c>
    </row>
    <row r="109" spans="1:22">
      <c r="A109" t="s">
        <v>202</v>
      </c>
      <c r="B109">
        <v>1421658</v>
      </c>
      <c r="C109">
        <v>91417</v>
      </c>
      <c r="D109">
        <v>84608</v>
      </c>
      <c r="E109">
        <v>84030</v>
      </c>
      <c r="F109">
        <v>78077</v>
      </c>
      <c r="G109">
        <v>99206</v>
      </c>
      <c r="H109">
        <v>104714</v>
      </c>
      <c r="I109">
        <v>100691</v>
      </c>
      <c r="J109">
        <v>89133</v>
      </c>
      <c r="K109">
        <v>88270</v>
      </c>
      <c r="L109">
        <v>87803</v>
      </c>
      <c r="M109">
        <v>91962</v>
      </c>
      <c r="N109">
        <v>94869</v>
      </c>
      <c r="O109">
        <v>88752</v>
      </c>
      <c r="P109">
        <v>80078</v>
      </c>
      <c r="Q109">
        <v>53596</v>
      </c>
      <c r="R109">
        <v>37060</v>
      </c>
      <c r="S109">
        <v>29539</v>
      </c>
      <c r="T109">
        <v>37853</v>
      </c>
      <c r="U109" s="11">
        <v>1183532</v>
      </c>
      <c r="V109" s="11">
        <v>238126</v>
      </c>
    </row>
    <row r="110" spans="1:22" hidden="1">
      <c r="A110" t="s">
        <v>203</v>
      </c>
      <c r="B110">
        <v>1488444</v>
      </c>
      <c r="C110">
        <v>118308.21899999997</v>
      </c>
      <c r="D110">
        <v>108958.89000000001</v>
      </c>
      <c r="E110">
        <v>110695.83200000001</v>
      </c>
      <c r="F110">
        <v>114318.594</v>
      </c>
      <c r="G110">
        <v>112502.17200000002</v>
      </c>
      <c r="H110">
        <v>104754.59300000001</v>
      </c>
      <c r="I110">
        <v>94036.894000000015</v>
      </c>
      <c r="J110">
        <v>94013.17200000002</v>
      </c>
      <c r="K110">
        <v>96716.462</v>
      </c>
      <c r="L110">
        <v>102836.51699999999</v>
      </c>
      <c r="M110">
        <v>98787.417000000045</v>
      </c>
      <c r="N110">
        <v>87877.527000000016</v>
      </c>
      <c r="O110">
        <v>70642.881999999998</v>
      </c>
      <c r="P110">
        <v>52907.173000000003</v>
      </c>
      <c r="Q110">
        <v>40210.094000000005</v>
      </c>
      <c r="R110">
        <v>33101.985999999997</v>
      </c>
      <c r="S110">
        <v>24767.120000000003</v>
      </c>
      <c r="T110">
        <v>23393.019999999997</v>
      </c>
      <c r="U110">
        <v>1314449.1710000001</v>
      </c>
      <c r="V110">
        <v>174379.39299999998</v>
      </c>
    </row>
    <row r="111" spans="1:22">
      <c r="A111" t="s">
        <v>204</v>
      </c>
      <c r="B111">
        <v>1500717</v>
      </c>
      <c r="C111">
        <v>117531.72699999997</v>
      </c>
      <c r="D111">
        <v>114080.367</v>
      </c>
      <c r="E111">
        <v>112905.56300000002</v>
      </c>
      <c r="F111">
        <v>113576.31400000003</v>
      </c>
      <c r="G111">
        <v>107576.36100000002</v>
      </c>
      <c r="H111">
        <v>103077.68300000002</v>
      </c>
      <c r="I111">
        <v>95590.604999999996</v>
      </c>
      <c r="J111">
        <v>94300.748999999996</v>
      </c>
      <c r="K111">
        <v>95323.424999999988</v>
      </c>
      <c r="L111">
        <v>102965.74399999996</v>
      </c>
      <c r="M111">
        <v>100295.78</v>
      </c>
      <c r="N111">
        <v>90443.842000000019</v>
      </c>
      <c r="O111">
        <v>74586.661000000036</v>
      </c>
      <c r="P111">
        <v>55861.544000000002</v>
      </c>
      <c r="Q111">
        <v>42114.082999999984</v>
      </c>
      <c r="R111">
        <v>32144.224999999991</v>
      </c>
      <c r="S111">
        <v>24716.352999999996</v>
      </c>
      <c r="T111">
        <v>23060.665000000005</v>
      </c>
      <c r="U111" s="11">
        <v>1322254.821</v>
      </c>
      <c r="V111" s="11">
        <v>177896.86999999997</v>
      </c>
    </row>
    <row r="112" spans="1:22">
      <c r="A112" t="s">
        <v>205</v>
      </c>
      <c r="B112">
        <v>1529400</v>
      </c>
      <c r="C112">
        <v>118195.25499999998</v>
      </c>
      <c r="D112">
        <v>116326.13600000003</v>
      </c>
      <c r="E112">
        <v>114657.82799999998</v>
      </c>
      <c r="F112">
        <v>114132.71499999997</v>
      </c>
      <c r="G112">
        <v>108409.37799999998</v>
      </c>
      <c r="H112">
        <v>104459.70199999998</v>
      </c>
      <c r="I112">
        <v>98882.323999999979</v>
      </c>
      <c r="J112">
        <v>93900.988000000012</v>
      </c>
      <c r="K112">
        <v>96214.897000000012</v>
      </c>
      <c r="L112">
        <v>102255.75499999998</v>
      </c>
      <c r="M112">
        <v>102349.70099999997</v>
      </c>
      <c r="N112">
        <v>93465.175000000017</v>
      </c>
      <c r="O112">
        <v>79263.350999999995</v>
      </c>
      <c r="P112">
        <v>59702.203000000009</v>
      </c>
      <c r="Q112">
        <v>44065.847999999998</v>
      </c>
      <c r="R112">
        <v>33754.477999999996</v>
      </c>
      <c r="S112">
        <v>25316.228000000003</v>
      </c>
      <c r="T112">
        <v>23949.446</v>
      </c>
      <c r="U112" s="11">
        <v>1342513.2049999998</v>
      </c>
      <c r="V112" s="11">
        <v>186788.20300000001</v>
      </c>
    </row>
    <row r="113" spans="1:22">
      <c r="A113" t="s">
        <v>206</v>
      </c>
      <c r="B113">
        <v>1536407</v>
      </c>
      <c r="C113">
        <v>117963.488</v>
      </c>
      <c r="D113">
        <v>117103.97200000001</v>
      </c>
      <c r="E113">
        <v>115590.80299999999</v>
      </c>
      <c r="F113">
        <v>113833.67099999996</v>
      </c>
      <c r="G113">
        <v>109250.439</v>
      </c>
      <c r="H113">
        <v>105023.86599999994</v>
      </c>
      <c r="I113">
        <v>100203.62699999998</v>
      </c>
      <c r="J113">
        <v>94629.590000000011</v>
      </c>
      <c r="K113">
        <v>93940.564999999988</v>
      </c>
      <c r="L113">
        <v>100173.39799999996</v>
      </c>
      <c r="M113">
        <v>102163.236</v>
      </c>
      <c r="N113">
        <v>93704.505000000005</v>
      </c>
      <c r="O113">
        <v>82749.428000000029</v>
      </c>
      <c r="P113">
        <v>63096.481000000007</v>
      </c>
      <c r="Q113">
        <v>44958.884999999987</v>
      </c>
      <c r="R113">
        <v>33594.393000000004</v>
      </c>
      <c r="S113">
        <v>25688.883999999995</v>
      </c>
      <c r="T113">
        <v>23963.852000000003</v>
      </c>
      <c r="U113" s="11">
        <v>1346330.5879999998</v>
      </c>
      <c r="V113" s="11">
        <v>191302.495</v>
      </c>
    </row>
    <row r="114" spans="1:22">
      <c r="A114" t="s">
        <v>207</v>
      </c>
      <c r="B114">
        <v>1553580</v>
      </c>
      <c r="C114">
        <v>117186.89000000001</v>
      </c>
      <c r="D114">
        <v>118474.59500000004</v>
      </c>
      <c r="E114">
        <v>118733.84000000003</v>
      </c>
      <c r="F114">
        <v>112140.93900000003</v>
      </c>
      <c r="G114">
        <v>110369.27599999997</v>
      </c>
      <c r="H114">
        <v>105144.37700000004</v>
      </c>
      <c r="I114">
        <v>103121.784</v>
      </c>
      <c r="J114">
        <v>94890.114000000001</v>
      </c>
      <c r="K114">
        <v>96339.062999999995</v>
      </c>
      <c r="L114">
        <v>97923.274000000005</v>
      </c>
      <c r="M114">
        <v>102530.13900000001</v>
      </c>
      <c r="N114">
        <v>94453.756000000008</v>
      </c>
      <c r="O114">
        <v>86861.674999999988</v>
      </c>
      <c r="P114">
        <v>64757.598999999995</v>
      </c>
      <c r="Q114">
        <v>47445.717999999993</v>
      </c>
      <c r="R114">
        <v>34159.778999999995</v>
      </c>
      <c r="S114">
        <v>25110.313999999995</v>
      </c>
      <c r="T114">
        <v>24265.836000000007</v>
      </c>
      <c r="U114" s="11">
        <v>1358169.7220000003</v>
      </c>
      <c r="V114" s="11">
        <v>195739.24599999996</v>
      </c>
    </row>
    <row r="115" spans="1:22">
      <c r="A115" t="s">
        <v>208</v>
      </c>
      <c r="B115">
        <v>1447565</v>
      </c>
      <c r="C115">
        <v>105305.61700000001</v>
      </c>
      <c r="D115">
        <v>109312.827</v>
      </c>
      <c r="E115">
        <v>111140.42</v>
      </c>
      <c r="F115">
        <v>101991.24199999997</v>
      </c>
      <c r="G115">
        <v>97622.043999999994</v>
      </c>
      <c r="H115">
        <v>97233.106999999916</v>
      </c>
      <c r="I115">
        <v>98129.990999999965</v>
      </c>
      <c r="J115">
        <v>88849.664999999994</v>
      </c>
      <c r="K115">
        <v>92054.847000000023</v>
      </c>
      <c r="L115">
        <v>89817.828999999998</v>
      </c>
      <c r="M115">
        <v>94995.968999999997</v>
      </c>
      <c r="N115">
        <v>89255.506999999998</v>
      </c>
      <c r="O115">
        <v>81919.906000000003</v>
      </c>
      <c r="P115">
        <v>62422.47800000001</v>
      </c>
      <c r="Q115">
        <v>46987.352999999996</v>
      </c>
      <c r="R115">
        <v>32972.770000000004</v>
      </c>
      <c r="S115">
        <v>24226.801999999996</v>
      </c>
      <c r="T115">
        <v>22841.778000000006</v>
      </c>
      <c r="U115" s="11">
        <v>1257628.9709999999</v>
      </c>
      <c r="V115" s="11">
        <v>189451.18100000004</v>
      </c>
    </row>
    <row r="116" spans="1:22">
      <c r="A116" t="s">
        <v>209</v>
      </c>
      <c r="B116">
        <v>1484099</v>
      </c>
      <c r="C116">
        <v>106045.37800000006</v>
      </c>
      <c r="D116">
        <v>111642.34300000002</v>
      </c>
      <c r="E116">
        <v>111992.304</v>
      </c>
      <c r="F116">
        <v>105809.60199999997</v>
      </c>
      <c r="G116">
        <v>104928.59800000001</v>
      </c>
      <c r="H116">
        <v>99847.310000000041</v>
      </c>
      <c r="I116">
        <v>99948.132000000041</v>
      </c>
      <c r="J116">
        <v>92470.814999999988</v>
      </c>
      <c r="K116">
        <v>93055.595000000045</v>
      </c>
      <c r="L116">
        <v>90467.299000000014</v>
      </c>
      <c r="M116">
        <v>96129.700999999986</v>
      </c>
      <c r="N116">
        <v>91699.294000000009</v>
      </c>
      <c r="O116">
        <v>84040.031000000017</v>
      </c>
      <c r="P116">
        <v>66599.705999999991</v>
      </c>
      <c r="Q116">
        <v>48594.245999999999</v>
      </c>
      <c r="R116">
        <v>33937.877999999997</v>
      </c>
      <c r="S116">
        <v>23958.250000000011</v>
      </c>
      <c r="T116">
        <v>22252.799000000003</v>
      </c>
      <c r="U116" s="11">
        <v>1288076.402</v>
      </c>
      <c r="V116" s="11">
        <v>195342.87899999999</v>
      </c>
    </row>
    <row r="117" spans="1:22">
      <c r="A117" t="s">
        <v>210</v>
      </c>
      <c r="B117">
        <v>1498415</v>
      </c>
      <c r="C117">
        <v>104928.70999999999</v>
      </c>
      <c r="D117">
        <v>112659.78499999997</v>
      </c>
      <c r="E117">
        <v>113549.84999999998</v>
      </c>
      <c r="F117">
        <v>107098.97500000001</v>
      </c>
      <c r="G117">
        <v>103823.499</v>
      </c>
      <c r="H117">
        <v>99561.946000000011</v>
      </c>
      <c r="I117">
        <v>99230.287000000026</v>
      </c>
      <c r="J117">
        <v>94800.125999999989</v>
      </c>
      <c r="K117">
        <v>90314.501000000018</v>
      </c>
      <c r="L117">
        <v>88034.084999999992</v>
      </c>
      <c r="M117">
        <v>93843.063999999998</v>
      </c>
      <c r="N117">
        <v>92055.621000000014</v>
      </c>
      <c r="O117">
        <v>88167.856999999975</v>
      </c>
      <c r="P117">
        <v>72597.085000000006</v>
      </c>
      <c r="Q117">
        <v>51828.352999999988</v>
      </c>
      <c r="R117">
        <v>35917.926999999981</v>
      </c>
      <c r="S117">
        <v>24783.699999999997</v>
      </c>
      <c r="T117">
        <v>24139.109</v>
      </c>
      <c r="U117" s="11">
        <v>1288068.3059999999</v>
      </c>
      <c r="V117" s="11">
        <v>209266.174</v>
      </c>
    </row>
    <row r="118" spans="1:22">
      <c r="A118" t="s">
        <v>211</v>
      </c>
      <c r="B118">
        <v>1477406</v>
      </c>
      <c r="C118">
        <v>100125</v>
      </c>
      <c r="D118">
        <v>108576</v>
      </c>
      <c r="E118">
        <v>111307</v>
      </c>
      <c r="F118">
        <v>103822</v>
      </c>
      <c r="G118">
        <v>98254</v>
      </c>
      <c r="H118">
        <v>98069</v>
      </c>
      <c r="I118">
        <v>99020</v>
      </c>
      <c r="J118">
        <v>96673</v>
      </c>
      <c r="K118">
        <v>88427</v>
      </c>
      <c r="L118">
        <v>88085</v>
      </c>
      <c r="M118">
        <v>92061</v>
      </c>
      <c r="N118">
        <v>91887</v>
      </c>
      <c r="O118">
        <v>87396</v>
      </c>
      <c r="P118">
        <v>74566</v>
      </c>
      <c r="Q118">
        <v>53791</v>
      </c>
      <c r="R118">
        <v>35946</v>
      </c>
      <c r="S118">
        <v>25508</v>
      </c>
      <c r="T118">
        <v>23893</v>
      </c>
      <c r="U118" s="11">
        <v>1263702</v>
      </c>
      <c r="V118" s="11">
        <v>213704</v>
      </c>
    </row>
    <row r="119" spans="1:22" hidden="1">
      <c r="A119" t="s">
        <v>212</v>
      </c>
      <c r="B119">
        <v>12785043</v>
      </c>
      <c r="C119">
        <v>892111.46400000039</v>
      </c>
      <c r="D119">
        <v>863946.45299999986</v>
      </c>
      <c r="E119">
        <v>890708.69600000011</v>
      </c>
      <c r="F119">
        <v>924767.0340000001</v>
      </c>
      <c r="G119">
        <v>905597.48000000021</v>
      </c>
      <c r="H119">
        <v>902095.22600000037</v>
      </c>
      <c r="I119">
        <v>856381.4439999999</v>
      </c>
      <c r="J119">
        <v>886275.33</v>
      </c>
      <c r="K119">
        <v>929780.10600000015</v>
      </c>
      <c r="L119">
        <v>967015.65700000047</v>
      </c>
      <c r="M119">
        <v>884683.77100000007</v>
      </c>
      <c r="N119">
        <v>752376.6189999996</v>
      </c>
      <c r="O119">
        <v>577335.04400000011</v>
      </c>
      <c r="P119">
        <v>442814.30900000012</v>
      </c>
      <c r="Q119">
        <v>353256.69799999997</v>
      </c>
      <c r="R119">
        <v>299351.38899999985</v>
      </c>
      <c r="S119">
        <v>234704.08899999995</v>
      </c>
      <c r="T119">
        <v>221032.01100000003</v>
      </c>
      <c r="U119">
        <v>11233074.323999999</v>
      </c>
      <c r="V119">
        <v>1551158.4959999998</v>
      </c>
    </row>
    <row r="120" spans="1:22">
      <c r="A120" t="s">
        <v>213</v>
      </c>
      <c r="B120">
        <v>12699765</v>
      </c>
      <c r="C120">
        <v>844052.18200000003</v>
      </c>
      <c r="D120">
        <v>858391.74799999991</v>
      </c>
      <c r="E120">
        <v>881667.73800000013</v>
      </c>
      <c r="F120">
        <v>928799.7589999995</v>
      </c>
      <c r="G120">
        <v>873878.22299999988</v>
      </c>
      <c r="H120">
        <v>899816.74700000044</v>
      </c>
      <c r="I120">
        <v>852407.13100000017</v>
      </c>
      <c r="J120">
        <v>870846.90200000058</v>
      </c>
      <c r="K120">
        <v>903270.62699999975</v>
      </c>
      <c r="L120">
        <v>949425.62200000009</v>
      </c>
      <c r="M120">
        <v>899526.77200000023</v>
      </c>
      <c r="N120">
        <v>777192.0689999999</v>
      </c>
      <c r="O120">
        <v>607450.45600000024</v>
      </c>
      <c r="P120">
        <v>454780.33600000024</v>
      </c>
      <c r="Q120">
        <v>352541.2640000002</v>
      </c>
      <c r="R120">
        <v>291862.86200000008</v>
      </c>
      <c r="S120">
        <v>232169.50699999995</v>
      </c>
      <c r="T120">
        <v>224866.4599999999</v>
      </c>
      <c r="U120" s="11">
        <v>11146725.976</v>
      </c>
      <c r="V120" s="11">
        <v>1556220.4290000005</v>
      </c>
    </row>
    <row r="121" spans="1:22">
      <c r="A121" t="s">
        <v>214</v>
      </c>
      <c r="B121">
        <v>12597962</v>
      </c>
      <c r="C121">
        <v>826826.70300000021</v>
      </c>
      <c r="D121">
        <v>851226.15700000047</v>
      </c>
      <c r="E121">
        <v>865585.57699999993</v>
      </c>
      <c r="F121">
        <v>912357.41299999994</v>
      </c>
      <c r="G121">
        <v>866098.20099999988</v>
      </c>
      <c r="H121">
        <v>892660.73300000036</v>
      </c>
      <c r="I121">
        <v>850327.07700000005</v>
      </c>
      <c r="J121">
        <v>850971.48699999996</v>
      </c>
      <c r="K121">
        <v>877876.36900000041</v>
      </c>
      <c r="L121">
        <v>930213.23300000001</v>
      </c>
      <c r="M121">
        <v>899045.23700000008</v>
      </c>
      <c r="N121">
        <v>774568.96899999992</v>
      </c>
      <c r="O121">
        <v>632825.1999999996</v>
      </c>
      <c r="P121">
        <v>465106.87799999968</v>
      </c>
      <c r="Q121">
        <v>352098.5749999999</v>
      </c>
      <c r="R121">
        <v>286263.592</v>
      </c>
      <c r="S121">
        <v>231265.427</v>
      </c>
      <c r="T121">
        <v>224885.51399999997</v>
      </c>
      <c r="U121" s="11">
        <v>11030582.356000002</v>
      </c>
      <c r="V121" s="11">
        <v>1559619.9859999993</v>
      </c>
    </row>
    <row r="122" spans="1:22">
      <c r="A122" t="s">
        <v>215</v>
      </c>
      <c r="B122">
        <v>12694550</v>
      </c>
      <c r="C122">
        <v>826641.96000000031</v>
      </c>
      <c r="D122">
        <v>849480.52600000065</v>
      </c>
      <c r="E122">
        <v>864682.79</v>
      </c>
      <c r="F122">
        <v>912561.25800000003</v>
      </c>
      <c r="G122">
        <v>872045.46200000006</v>
      </c>
      <c r="H122">
        <v>897852.7659999996</v>
      </c>
      <c r="I122">
        <v>864103.18599999999</v>
      </c>
      <c r="J122">
        <v>845259.42799999926</v>
      </c>
      <c r="K122">
        <v>869776.49099999969</v>
      </c>
      <c r="L122">
        <v>916850.05399999989</v>
      </c>
      <c r="M122">
        <v>917248.60599999991</v>
      </c>
      <c r="N122">
        <v>796862.77599999995</v>
      </c>
      <c r="O122">
        <v>663777.47600000037</v>
      </c>
      <c r="P122">
        <v>485193.50099999987</v>
      </c>
      <c r="Q122">
        <v>361799.67900000012</v>
      </c>
      <c r="R122">
        <v>288977.07099999994</v>
      </c>
      <c r="S122">
        <v>233528.11600000007</v>
      </c>
      <c r="T122">
        <v>232126.89200000005</v>
      </c>
      <c r="U122" s="11">
        <v>11097142.779000001</v>
      </c>
      <c r="V122" s="11">
        <v>1601625.2590000001</v>
      </c>
    </row>
    <row r="123" spans="1:22">
      <c r="A123" t="s">
        <v>216</v>
      </c>
      <c r="B123">
        <v>12580101</v>
      </c>
      <c r="C123">
        <v>807263.59800000023</v>
      </c>
      <c r="D123">
        <v>835171.86999999976</v>
      </c>
      <c r="E123">
        <v>856643.70999999985</v>
      </c>
      <c r="F123">
        <v>887046.35900000029</v>
      </c>
      <c r="G123">
        <v>872541.53900000046</v>
      </c>
      <c r="H123">
        <v>887128.3450000002</v>
      </c>
      <c r="I123">
        <v>863054.03299999994</v>
      </c>
      <c r="J123">
        <v>824742.44799999951</v>
      </c>
      <c r="K123">
        <v>852602.66600000008</v>
      </c>
      <c r="L123">
        <v>890369.12800000014</v>
      </c>
      <c r="M123">
        <v>910495.23499999964</v>
      </c>
      <c r="N123">
        <v>804113.41299999994</v>
      </c>
      <c r="O123">
        <v>676769.83500000008</v>
      </c>
      <c r="P123">
        <v>496264.33299999987</v>
      </c>
      <c r="Q123">
        <v>369943.0780000001</v>
      </c>
      <c r="R123">
        <v>280917.80499999988</v>
      </c>
      <c r="S123">
        <v>224652.95299999986</v>
      </c>
      <c r="T123">
        <v>234078.35400000005</v>
      </c>
      <c r="U123" s="11">
        <v>10967942.179000001</v>
      </c>
      <c r="V123" s="11">
        <v>1605856.5229999998</v>
      </c>
    </row>
    <row r="124" spans="1:22">
      <c r="A124" t="s">
        <v>217</v>
      </c>
      <c r="B124">
        <v>12558195</v>
      </c>
      <c r="C124">
        <v>792432.07699999993</v>
      </c>
      <c r="D124">
        <v>827487.77300000004</v>
      </c>
      <c r="E124">
        <v>842569.18400000024</v>
      </c>
      <c r="F124">
        <v>875178.92399999965</v>
      </c>
      <c r="G124">
        <v>878533.80399999954</v>
      </c>
      <c r="H124">
        <v>877359.72899999982</v>
      </c>
      <c r="I124">
        <v>871194.054</v>
      </c>
      <c r="J124">
        <v>814802.91999999969</v>
      </c>
      <c r="K124">
        <v>848010.76399999962</v>
      </c>
      <c r="L124">
        <v>869362.48100000003</v>
      </c>
      <c r="M124">
        <v>904956.27500000049</v>
      </c>
      <c r="N124">
        <v>823283.2659999996</v>
      </c>
      <c r="O124">
        <v>696800.60900000017</v>
      </c>
      <c r="P124">
        <v>515331.04399999999</v>
      </c>
      <c r="Q124">
        <v>377972.75600000011</v>
      </c>
      <c r="R124">
        <v>281353.66600000008</v>
      </c>
      <c r="S124">
        <v>222197.14199999996</v>
      </c>
      <c r="T124">
        <v>233847.42200000005</v>
      </c>
      <c r="U124" s="11">
        <v>10921971.859999999</v>
      </c>
      <c r="V124" s="11">
        <v>1630702.03</v>
      </c>
    </row>
    <row r="125" spans="1:22">
      <c r="A125" t="s">
        <v>218</v>
      </c>
      <c r="B125">
        <v>12514525</v>
      </c>
      <c r="C125">
        <v>781640.65500000003</v>
      </c>
      <c r="D125">
        <v>819724.44800000021</v>
      </c>
      <c r="E125">
        <v>836213.79299999995</v>
      </c>
      <c r="F125">
        <v>859049.74700000021</v>
      </c>
      <c r="G125">
        <v>877559.7369999995</v>
      </c>
      <c r="H125">
        <v>871584.0769999997</v>
      </c>
      <c r="I125">
        <v>868585.821</v>
      </c>
      <c r="J125">
        <v>813495.8000000004</v>
      </c>
      <c r="K125">
        <v>832915.87400000053</v>
      </c>
      <c r="L125">
        <v>848040.71300000011</v>
      </c>
      <c r="M125">
        <v>897705.14999999991</v>
      </c>
      <c r="N125">
        <v>826503.96399999992</v>
      </c>
      <c r="O125">
        <v>710177.97900000005</v>
      </c>
      <c r="P125">
        <v>533953.67599999998</v>
      </c>
      <c r="Q125">
        <v>389870.87900000002</v>
      </c>
      <c r="R125">
        <v>289818.42099999997</v>
      </c>
      <c r="S125">
        <v>220282.45200000005</v>
      </c>
      <c r="T125">
        <v>233360.25199999995</v>
      </c>
      <c r="U125" s="11">
        <v>10843197.758000001</v>
      </c>
      <c r="V125" s="11">
        <v>1667285.6799999997</v>
      </c>
    </row>
    <row r="126" spans="1:22">
      <c r="A126" t="s">
        <v>219</v>
      </c>
      <c r="B126">
        <v>12613152</v>
      </c>
      <c r="C126">
        <v>776121.96899999992</v>
      </c>
      <c r="D126">
        <v>812389.57699999993</v>
      </c>
      <c r="E126">
        <v>832173.23600000027</v>
      </c>
      <c r="F126">
        <v>851083.92199999979</v>
      </c>
      <c r="G126">
        <v>884531.49399999995</v>
      </c>
      <c r="H126">
        <v>876085.8870000001</v>
      </c>
      <c r="I126">
        <v>871715.72799999989</v>
      </c>
      <c r="J126">
        <v>815928.6680000003</v>
      </c>
      <c r="K126">
        <v>825402.90300000017</v>
      </c>
      <c r="L126">
        <v>845030.79600000032</v>
      </c>
      <c r="M126">
        <v>893281.6230000006</v>
      </c>
      <c r="N126">
        <v>847274.25200000021</v>
      </c>
      <c r="O126">
        <v>737036.255</v>
      </c>
      <c r="P126">
        <v>566404.05799999996</v>
      </c>
      <c r="Q126">
        <v>413282.69599999994</v>
      </c>
      <c r="R126">
        <v>296988.31699999992</v>
      </c>
      <c r="S126">
        <v>224381.06099999996</v>
      </c>
      <c r="T126">
        <v>240786.94300000003</v>
      </c>
      <c r="U126" s="11">
        <v>10868056.310000004</v>
      </c>
      <c r="V126" s="11">
        <v>1741843.075</v>
      </c>
    </row>
    <row r="127" spans="1:22">
      <c r="A127" t="s">
        <v>220</v>
      </c>
      <c r="B127">
        <v>12491161</v>
      </c>
      <c r="C127">
        <v>766302</v>
      </c>
      <c r="D127">
        <v>793958</v>
      </c>
      <c r="E127">
        <v>820380</v>
      </c>
      <c r="F127">
        <v>834237</v>
      </c>
      <c r="G127">
        <v>869696</v>
      </c>
      <c r="H127">
        <v>876473</v>
      </c>
      <c r="I127">
        <v>866271</v>
      </c>
      <c r="J127">
        <v>817897</v>
      </c>
      <c r="K127">
        <v>801842</v>
      </c>
      <c r="L127">
        <v>822808</v>
      </c>
      <c r="M127">
        <v>865594</v>
      </c>
      <c r="N127">
        <v>841481</v>
      </c>
      <c r="O127">
        <v>740459</v>
      </c>
      <c r="P127">
        <v>578903</v>
      </c>
      <c r="Q127">
        <v>427266</v>
      </c>
      <c r="R127">
        <v>302192</v>
      </c>
      <c r="S127">
        <v>224575</v>
      </c>
      <c r="T127">
        <v>240827</v>
      </c>
      <c r="U127" s="11">
        <v>10717398</v>
      </c>
      <c r="V127" s="11">
        <v>1773763</v>
      </c>
    </row>
    <row r="128" spans="1:22" hidden="1">
      <c r="A128" t="s">
        <v>221</v>
      </c>
      <c r="B128">
        <v>6342469</v>
      </c>
      <c r="C128">
        <v>441193.0959999999</v>
      </c>
      <c r="D128">
        <v>429603.13299999997</v>
      </c>
      <c r="E128">
        <v>442549.34899999993</v>
      </c>
      <c r="F128">
        <v>460566.49900000019</v>
      </c>
      <c r="G128">
        <v>448273.95399999979</v>
      </c>
      <c r="H128">
        <v>425687.11800000013</v>
      </c>
      <c r="I128">
        <v>401462.99799999996</v>
      </c>
      <c r="J128">
        <v>426675.49599999987</v>
      </c>
      <c r="K128">
        <v>452446.10600000003</v>
      </c>
      <c r="L128">
        <v>478665.84100000007</v>
      </c>
      <c r="M128">
        <v>445656.98200000002</v>
      </c>
      <c r="N128">
        <v>385580.95500000013</v>
      </c>
      <c r="O128">
        <v>302274.66300000012</v>
      </c>
      <c r="P128">
        <v>231607.75699999993</v>
      </c>
      <c r="Q128">
        <v>181006.99100000004</v>
      </c>
      <c r="R128">
        <v>155383.29400000008</v>
      </c>
      <c r="S128">
        <v>122467.561</v>
      </c>
      <c r="T128">
        <v>108053.95500000005</v>
      </c>
      <c r="U128">
        <v>5540636.1900000004</v>
      </c>
      <c r="V128">
        <v>798519.55800000008</v>
      </c>
    </row>
    <row r="129" spans="1:22">
      <c r="A129" t="s">
        <v>222</v>
      </c>
      <c r="B129">
        <v>6417398</v>
      </c>
      <c r="C129">
        <v>434220.701</v>
      </c>
      <c r="D129">
        <v>443019.94200000016</v>
      </c>
      <c r="E129">
        <v>449259.30400000012</v>
      </c>
      <c r="F129">
        <v>476134.48800000007</v>
      </c>
      <c r="G129">
        <v>449009.76600000018</v>
      </c>
      <c r="H129">
        <v>420471.40299999993</v>
      </c>
      <c r="I129">
        <v>401212.58</v>
      </c>
      <c r="J129">
        <v>422625.20999999985</v>
      </c>
      <c r="K129">
        <v>445045.739</v>
      </c>
      <c r="L129">
        <v>479285.47700000007</v>
      </c>
      <c r="M129">
        <v>458587.7649999999</v>
      </c>
      <c r="N129">
        <v>402300.22900000011</v>
      </c>
      <c r="O129">
        <v>320247.38400000002</v>
      </c>
      <c r="P129">
        <v>242288.93299999999</v>
      </c>
      <c r="Q129">
        <v>187530.53500000003</v>
      </c>
      <c r="R129">
        <v>157269.60000000003</v>
      </c>
      <c r="S129">
        <v>121962.38899999995</v>
      </c>
      <c r="T129">
        <v>107913.81699999997</v>
      </c>
      <c r="U129" s="11">
        <v>5601419.9879999999</v>
      </c>
      <c r="V129" s="11">
        <v>816965.27399999986</v>
      </c>
    </row>
    <row r="130" spans="1:22">
      <c r="A130" t="s">
        <v>223</v>
      </c>
      <c r="B130">
        <v>6122854</v>
      </c>
      <c r="C130">
        <v>413324.31099999987</v>
      </c>
      <c r="D130">
        <v>421062.19699999999</v>
      </c>
      <c r="E130">
        <v>425856.52100000001</v>
      </c>
      <c r="F130">
        <v>453282.78700000001</v>
      </c>
      <c r="G130">
        <v>432904.77799999999</v>
      </c>
      <c r="H130">
        <v>400725.93899999995</v>
      </c>
      <c r="I130">
        <v>386097.91700000002</v>
      </c>
      <c r="J130">
        <v>394953.31399999995</v>
      </c>
      <c r="K130">
        <v>416246.185</v>
      </c>
      <c r="L130">
        <v>449535.81100000016</v>
      </c>
      <c r="M130">
        <v>440094.04200000019</v>
      </c>
      <c r="N130">
        <v>389277.99000000005</v>
      </c>
      <c r="O130">
        <v>318552.06600000005</v>
      </c>
      <c r="P130">
        <v>235891.37399999992</v>
      </c>
      <c r="Q130">
        <v>179880.07499999995</v>
      </c>
      <c r="R130">
        <v>146162.97099999996</v>
      </c>
      <c r="S130">
        <v>116831.38499999997</v>
      </c>
      <c r="T130">
        <v>104097.71399999999</v>
      </c>
      <c r="U130" s="11">
        <v>5341913.858</v>
      </c>
      <c r="V130" s="11">
        <v>782863.51899999997</v>
      </c>
    </row>
    <row r="131" spans="1:22">
      <c r="A131" t="s">
        <v>224</v>
      </c>
      <c r="B131">
        <v>6196359</v>
      </c>
      <c r="C131">
        <v>413214.62900000013</v>
      </c>
      <c r="D131">
        <v>422949.87800000008</v>
      </c>
      <c r="E131">
        <v>430638.8699999997</v>
      </c>
      <c r="F131">
        <v>453529.87400000007</v>
      </c>
      <c r="G131">
        <v>440863.06099999981</v>
      </c>
      <c r="H131">
        <v>401815.15200000006</v>
      </c>
      <c r="I131">
        <v>392242.88399999985</v>
      </c>
      <c r="J131">
        <v>391104.19499999989</v>
      </c>
      <c r="K131">
        <v>414400.95300000015</v>
      </c>
      <c r="L131">
        <v>444420.96800000005</v>
      </c>
      <c r="M131">
        <v>448914.924</v>
      </c>
      <c r="N131">
        <v>399074.87</v>
      </c>
      <c r="O131">
        <v>335321.95999999996</v>
      </c>
      <c r="P131">
        <v>247065.00700000001</v>
      </c>
      <c r="Q131">
        <v>187081.69400000013</v>
      </c>
      <c r="R131">
        <v>147349.92099999997</v>
      </c>
      <c r="S131">
        <v>117277.974</v>
      </c>
      <c r="T131">
        <v>107469.41999999998</v>
      </c>
      <c r="U131" s="11">
        <v>5388492.2180000003</v>
      </c>
      <c r="V131" s="11">
        <v>806244.01600000006</v>
      </c>
    </row>
    <row r="132" spans="1:22">
      <c r="A132" t="s">
        <v>225</v>
      </c>
      <c r="B132">
        <v>6295415</v>
      </c>
      <c r="C132">
        <v>414121.54400000005</v>
      </c>
      <c r="D132">
        <v>431298.4219999999</v>
      </c>
      <c r="E132">
        <v>435023.21500000003</v>
      </c>
      <c r="F132">
        <v>453426.245</v>
      </c>
      <c r="G132">
        <v>451467.99399999995</v>
      </c>
      <c r="H132">
        <v>405210.92200000014</v>
      </c>
      <c r="I132">
        <v>403400.12199999986</v>
      </c>
      <c r="J132">
        <v>392435.36299999978</v>
      </c>
      <c r="K132">
        <v>415711.66700000013</v>
      </c>
      <c r="L132">
        <v>441389.26899999997</v>
      </c>
      <c r="M132">
        <v>455797.60700000008</v>
      </c>
      <c r="N132">
        <v>415450.136</v>
      </c>
      <c r="O132">
        <v>351406.40299999999</v>
      </c>
      <c r="P132">
        <v>260512.42399999997</v>
      </c>
      <c r="Q132">
        <v>193461.71999999997</v>
      </c>
      <c r="R132">
        <v>146965.783</v>
      </c>
      <c r="S132">
        <v>117719.66599999998</v>
      </c>
      <c r="T132">
        <v>113043.44000000005</v>
      </c>
      <c r="U132" s="11">
        <v>5466138.909</v>
      </c>
      <c r="V132" s="11">
        <v>831703.03299999994</v>
      </c>
    </row>
    <row r="133" spans="1:22">
      <c r="A133" t="s">
        <v>226</v>
      </c>
      <c r="B133">
        <v>6228350</v>
      </c>
      <c r="C133">
        <v>405766.90000000026</v>
      </c>
      <c r="D133">
        <v>425139.79799999995</v>
      </c>
      <c r="E133">
        <v>427436.45499999996</v>
      </c>
      <c r="F133">
        <v>442239.02599999995</v>
      </c>
      <c r="G133">
        <v>452772.63400000008</v>
      </c>
      <c r="H133">
        <v>398144.99899999989</v>
      </c>
      <c r="I133">
        <v>400669.641</v>
      </c>
      <c r="J133">
        <v>383161.076</v>
      </c>
      <c r="K133">
        <v>406996.37899999996</v>
      </c>
      <c r="L133">
        <v>422659.05800000008</v>
      </c>
      <c r="M133">
        <v>448037.73900000029</v>
      </c>
      <c r="N133">
        <v>415389.73900000012</v>
      </c>
      <c r="O133">
        <v>354852.38000000006</v>
      </c>
      <c r="P133">
        <v>269328.25799999997</v>
      </c>
      <c r="Q133">
        <v>196903.78600000011</v>
      </c>
      <c r="R133">
        <v>146064.31999999998</v>
      </c>
      <c r="S133">
        <v>116307.374</v>
      </c>
      <c r="T133">
        <v>115554.06200000002</v>
      </c>
      <c r="U133" s="11">
        <v>5383265.824</v>
      </c>
      <c r="V133" s="11">
        <v>844157.8</v>
      </c>
    </row>
    <row r="134" spans="1:22">
      <c r="A134" t="s">
        <v>227</v>
      </c>
      <c r="B134">
        <v>6085821</v>
      </c>
      <c r="C134">
        <v>391287.8</v>
      </c>
      <c r="D134">
        <v>411552.05899999983</v>
      </c>
      <c r="E134">
        <v>417313.549</v>
      </c>
      <c r="F134">
        <v>429197.152</v>
      </c>
      <c r="G134">
        <v>447864.77299999999</v>
      </c>
      <c r="H134">
        <v>393225.28499999997</v>
      </c>
      <c r="I134">
        <v>394632.97199999983</v>
      </c>
      <c r="J134">
        <v>375084.15799999994</v>
      </c>
      <c r="K134">
        <v>393390.10699999984</v>
      </c>
      <c r="L134">
        <v>403156.70300000004</v>
      </c>
      <c r="M134">
        <v>432659.00999999989</v>
      </c>
      <c r="N134">
        <v>410593.67100000015</v>
      </c>
      <c r="O134">
        <v>352578.84399999992</v>
      </c>
      <c r="P134">
        <v>271003.5749999999</v>
      </c>
      <c r="Q134">
        <v>198505.42</v>
      </c>
      <c r="R134">
        <v>143241.32699999996</v>
      </c>
      <c r="S134">
        <v>109665.95599999999</v>
      </c>
      <c r="T134">
        <v>111659.117</v>
      </c>
      <c r="U134" s="11">
        <v>5252536.0829999996</v>
      </c>
      <c r="V134" s="11">
        <v>834075.39499999979</v>
      </c>
    </row>
    <row r="135" spans="1:22">
      <c r="A135" t="s">
        <v>228</v>
      </c>
      <c r="B135">
        <v>6207101</v>
      </c>
      <c r="C135">
        <v>397808.516</v>
      </c>
      <c r="D135">
        <v>419568.16100000014</v>
      </c>
      <c r="E135">
        <v>420116.23099999997</v>
      </c>
      <c r="F135">
        <v>434125.98600000003</v>
      </c>
      <c r="G135">
        <v>457438.87000000011</v>
      </c>
      <c r="H135">
        <v>400600.66900000005</v>
      </c>
      <c r="I135">
        <v>398533.77199999982</v>
      </c>
      <c r="J135">
        <v>381444.94099999988</v>
      </c>
      <c r="K135">
        <v>391953.91700000007</v>
      </c>
      <c r="L135">
        <v>401023.75300000003</v>
      </c>
      <c r="M135">
        <v>433265.75799999986</v>
      </c>
      <c r="N135">
        <v>419982.32300000003</v>
      </c>
      <c r="O135">
        <v>368238.61199999979</v>
      </c>
      <c r="P135">
        <v>293575.58500000008</v>
      </c>
      <c r="Q135">
        <v>209746.69099999996</v>
      </c>
      <c r="R135">
        <v>150775.67599999992</v>
      </c>
      <c r="S135">
        <v>112155.64199999999</v>
      </c>
      <c r="T135">
        <v>116767.32</v>
      </c>
      <c r="U135" s="11">
        <v>5324101.5089999996</v>
      </c>
      <c r="V135" s="11">
        <v>883020.91400000011</v>
      </c>
    </row>
    <row r="136" spans="1:22">
      <c r="A136" t="s">
        <v>229</v>
      </c>
      <c r="B136">
        <v>6424375</v>
      </c>
      <c r="C136">
        <v>406671</v>
      </c>
      <c r="D136">
        <v>426508</v>
      </c>
      <c r="E136">
        <v>432898</v>
      </c>
      <c r="F136">
        <v>445874</v>
      </c>
      <c r="G136">
        <v>471034</v>
      </c>
      <c r="H136">
        <v>419981</v>
      </c>
      <c r="I136">
        <v>409737</v>
      </c>
      <c r="J136">
        <v>400844</v>
      </c>
      <c r="K136">
        <v>396634</v>
      </c>
      <c r="L136">
        <v>408852</v>
      </c>
      <c r="M136">
        <v>438857</v>
      </c>
      <c r="N136">
        <v>436467</v>
      </c>
      <c r="O136">
        <v>389770</v>
      </c>
      <c r="P136">
        <v>318166</v>
      </c>
      <c r="Q136">
        <v>223506</v>
      </c>
      <c r="R136">
        <v>160939</v>
      </c>
      <c r="S136">
        <v>113998</v>
      </c>
      <c r="T136">
        <v>123639</v>
      </c>
      <c r="U136" s="11">
        <v>5484127</v>
      </c>
      <c r="V136" s="11">
        <v>940248</v>
      </c>
    </row>
    <row r="137" spans="1:22" hidden="1">
      <c r="A137" t="s">
        <v>230</v>
      </c>
      <c r="B137">
        <v>2939403</v>
      </c>
      <c r="C137">
        <v>194872.17199999999</v>
      </c>
      <c r="D137">
        <v>187874.23000000004</v>
      </c>
      <c r="E137">
        <v>193609.70799999993</v>
      </c>
      <c r="F137">
        <v>215726.20299999998</v>
      </c>
      <c r="G137">
        <v>224547.04399999999</v>
      </c>
      <c r="H137">
        <v>182116.74699999997</v>
      </c>
      <c r="I137">
        <v>168887.57500000007</v>
      </c>
      <c r="J137">
        <v>181278.68399999992</v>
      </c>
      <c r="K137">
        <v>199387.92800000007</v>
      </c>
      <c r="L137">
        <v>220827.75799999991</v>
      </c>
      <c r="M137">
        <v>211542.87499999997</v>
      </c>
      <c r="N137">
        <v>184800.55300000004</v>
      </c>
      <c r="O137">
        <v>141777.05399999997</v>
      </c>
      <c r="P137">
        <v>110879.33399999999</v>
      </c>
      <c r="Q137">
        <v>95859.92200000002</v>
      </c>
      <c r="R137">
        <v>85024.997999999992</v>
      </c>
      <c r="S137">
        <v>69781.751999999993</v>
      </c>
      <c r="T137">
        <v>69911.267999999996</v>
      </c>
      <c r="U137">
        <v>2507248.5309999995</v>
      </c>
      <c r="V137">
        <v>431457.27399999992</v>
      </c>
    </row>
    <row r="138" spans="1:22">
      <c r="A138" t="s">
        <v>231</v>
      </c>
      <c r="B138">
        <v>2899335</v>
      </c>
      <c r="C138">
        <v>190348.39</v>
      </c>
      <c r="D138">
        <v>190645.13900000005</v>
      </c>
      <c r="E138">
        <v>192485.33299999998</v>
      </c>
      <c r="F138">
        <v>211802.9</v>
      </c>
      <c r="G138">
        <v>209287.508</v>
      </c>
      <c r="H138">
        <v>183594.63100000005</v>
      </c>
      <c r="I138">
        <v>172832.63399999999</v>
      </c>
      <c r="J138">
        <v>176357.242</v>
      </c>
      <c r="K138">
        <v>188120.00999999998</v>
      </c>
      <c r="L138">
        <v>212530.55699999994</v>
      </c>
      <c r="M138">
        <v>210022.55200000003</v>
      </c>
      <c r="N138">
        <v>187026.54300000003</v>
      </c>
      <c r="O138">
        <v>148130.03200000001</v>
      </c>
      <c r="P138">
        <v>112891.71000000004</v>
      </c>
      <c r="Q138">
        <v>94713.934999999954</v>
      </c>
      <c r="R138">
        <v>82457.54800000001</v>
      </c>
      <c r="S138">
        <v>68166.943000000014</v>
      </c>
      <c r="T138">
        <v>68008.944000000003</v>
      </c>
      <c r="U138" s="11">
        <v>2473183.4710000004</v>
      </c>
      <c r="V138" s="11">
        <v>426239.08</v>
      </c>
    </row>
    <row r="139" spans="1:22">
      <c r="A139" t="s">
        <v>232</v>
      </c>
      <c r="B139">
        <v>2839877</v>
      </c>
      <c r="C139">
        <v>186854.58799999996</v>
      </c>
      <c r="D139">
        <v>187654.70499999999</v>
      </c>
      <c r="E139">
        <v>186286.47099999996</v>
      </c>
      <c r="F139">
        <v>206754.36899999995</v>
      </c>
      <c r="G139">
        <v>202060.48</v>
      </c>
      <c r="H139">
        <v>183672.62900000002</v>
      </c>
      <c r="I139">
        <v>172488.75200000004</v>
      </c>
      <c r="J139">
        <v>168432.057</v>
      </c>
      <c r="K139">
        <v>180605.99499999991</v>
      </c>
      <c r="L139">
        <v>203297.32899999997</v>
      </c>
      <c r="M139">
        <v>205845.46799999999</v>
      </c>
      <c r="N139">
        <v>185432.90599999996</v>
      </c>
      <c r="O139">
        <v>152425.33200000002</v>
      </c>
      <c r="P139">
        <v>112074.70300000001</v>
      </c>
      <c r="Q139">
        <v>93972.542000000016</v>
      </c>
      <c r="R139">
        <v>78452.368000000017</v>
      </c>
      <c r="S139">
        <v>66374.382000000012</v>
      </c>
      <c r="T139">
        <v>66546.440000000017</v>
      </c>
      <c r="U139" s="11">
        <v>2421811.0809999998</v>
      </c>
      <c r="V139" s="11">
        <v>417420.435</v>
      </c>
    </row>
    <row r="140" spans="1:22">
      <c r="A140" t="s">
        <v>233</v>
      </c>
      <c r="B140">
        <v>2961052</v>
      </c>
      <c r="C140">
        <v>193429.39699999991</v>
      </c>
      <c r="D140">
        <v>194698.68599999999</v>
      </c>
      <c r="E140">
        <v>195219.07799999995</v>
      </c>
      <c r="F140">
        <v>211230.25799999994</v>
      </c>
      <c r="G140">
        <v>211777.3599999999</v>
      </c>
      <c r="H140">
        <v>191291.02499999999</v>
      </c>
      <c r="I140">
        <v>181752.05999999997</v>
      </c>
      <c r="J140">
        <v>171908.58299999998</v>
      </c>
      <c r="K140">
        <v>184595.49400000001</v>
      </c>
      <c r="L140">
        <v>206964.02399999998</v>
      </c>
      <c r="M140">
        <v>215299.17100000003</v>
      </c>
      <c r="N140">
        <v>196120.12099999984</v>
      </c>
      <c r="O140">
        <v>166777.44</v>
      </c>
      <c r="P140">
        <v>121773.27899999999</v>
      </c>
      <c r="Q140">
        <v>98275.536999999982</v>
      </c>
      <c r="R140">
        <v>82146.737999999983</v>
      </c>
      <c r="S140">
        <v>66224.035000000018</v>
      </c>
      <c r="T140">
        <v>70490.617000000013</v>
      </c>
      <c r="U140" s="11">
        <v>2521062.6969999992</v>
      </c>
      <c r="V140" s="11">
        <v>438910.20600000006</v>
      </c>
    </row>
    <row r="141" spans="1:22">
      <c r="A141" t="s">
        <v>234</v>
      </c>
      <c r="B141">
        <v>2869003</v>
      </c>
      <c r="C141">
        <v>185985.31499999997</v>
      </c>
      <c r="D141">
        <v>190515.674</v>
      </c>
      <c r="E141">
        <v>187542.41699999996</v>
      </c>
      <c r="F141">
        <v>202803.99099999992</v>
      </c>
      <c r="G141">
        <v>209120.34299999996</v>
      </c>
      <c r="H141">
        <v>185262.02000000002</v>
      </c>
      <c r="I141">
        <v>180775.97299999994</v>
      </c>
      <c r="J141">
        <v>167066.15299999999</v>
      </c>
      <c r="K141">
        <v>175135.46300000005</v>
      </c>
      <c r="L141">
        <v>193857.90599999999</v>
      </c>
      <c r="M141">
        <v>206497.24200000003</v>
      </c>
      <c r="N141">
        <v>192684.74399999998</v>
      </c>
      <c r="O141">
        <v>166878.18500000006</v>
      </c>
      <c r="P141">
        <v>120077.97899999996</v>
      </c>
      <c r="Q141">
        <v>95097.463999999978</v>
      </c>
      <c r="R141">
        <v>77273.744999999995</v>
      </c>
      <c r="S141">
        <v>63205.594000000005</v>
      </c>
      <c r="T141">
        <v>68351.840999999986</v>
      </c>
      <c r="U141" s="11">
        <v>2444125.426</v>
      </c>
      <c r="V141" s="11">
        <v>424006.62299999991</v>
      </c>
    </row>
    <row r="142" spans="1:22">
      <c r="A142" t="s">
        <v>235</v>
      </c>
      <c r="B142">
        <v>2715855</v>
      </c>
      <c r="C142">
        <v>175728.29700000002</v>
      </c>
      <c r="D142">
        <v>181073.44800000003</v>
      </c>
      <c r="E142">
        <v>177997.43400000001</v>
      </c>
      <c r="F142">
        <v>189673.78399999996</v>
      </c>
      <c r="G142">
        <v>203319.25800000003</v>
      </c>
      <c r="H142">
        <v>175858.236</v>
      </c>
      <c r="I142">
        <v>175361.47900000005</v>
      </c>
      <c r="J142">
        <v>160125.80399999989</v>
      </c>
      <c r="K142">
        <v>163581.57300000003</v>
      </c>
      <c r="L142">
        <v>177064.552</v>
      </c>
      <c r="M142">
        <v>192692.7810000001</v>
      </c>
      <c r="N142">
        <v>180581.11200000002</v>
      </c>
      <c r="O142">
        <v>162094.19199999992</v>
      </c>
      <c r="P142">
        <v>117711.04599999999</v>
      </c>
      <c r="Q142">
        <v>90259.741000000024</v>
      </c>
      <c r="R142">
        <v>71609.883999999991</v>
      </c>
      <c r="S142">
        <v>58380.170999999995</v>
      </c>
      <c r="T142">
        <v>62331.764999999999</v>
      </c>
      <c r="U142" s="11">
        <v>2315151.9499999997</v>
      </c>
      <c r="V142" s="11">
        <v>400292.60699999996</v>
      </c>
    </row>
    <row r="143" spans="1:22">
      <c r="A143" t="s">
        <v>236</v>
      </c>
      <c r="B143">
        <v>2858834</v>
      </c>
      <c r="C143">
        <v>182165.25799999986</v>
      </c>
      <c r="D143">
        <v>187728.18900000001</v>
      </c>
      <c r="E143">
        <v>187179.15099999998</v>
      </c>
      <c r="F143">
        <v>199664.95199999996</v>
      </c>
      <c r="G143">
        <v>215621.11900000004</v>
      </c>
      <c r="H143">
        <v>181766.65399999998</v>
      </c>
      <c r="I143">
        <v>183796.89899999995</v>
      </c>
      <c r="J143">
        <v>166497.26999999996</v>
      </c>
      <c r="K143">
        <v>169412.90800000002</v>
      </c>
      <c r="L143">
        <v>180368.30000000002</v>
      </c>
      <c r="M143">
        <v>201067.34799999994</v>
      </c>
      <c r="N143">
        <v>193061.15499999997</v>
      </c>
      <c r="O143">
        <v>174652.07500000004</v>
      </c>
      <c r="P143">
        <v>131061.64200000002</v>
      </c>
      <c r="Q143">
        <v>98274.973000000013</v>
      </c>
      <c r="R143">
        <v>78107.181000000011</v>
      </c>
      <c r="S143">
        <v>60488.735000000015</v>
      </c>
      <c r="T143">
        <v>67486.192999999999</v>
      </c>
      <c r="U143" s="11">
        <v>2422981.2779999999</v>
      </c>
      <c r="V143" s="11">
        <v>435418.72400000005</v>
      </c>
    </row>
    <row r="144" spans="1:22">
      <c r="A144" t="s">
        <v>237</v>
      </c>
      <c r="B144">
        <v>2728192</v>
      </c>
      <c r="C144">
        <v>173932.64600000004</v>
      </c>
      <c r="D144">
        <v>179216.17799999999</v>
      </c>
      <c r="E144">
        <v>178531.02799999999</v>
      </c>
      <c r="F144">
        <v>189972.10100000005</v>
      </c>
      <c r="G144">
        <v>206773.86300000001</v>
      </c>
      <c r="H144">
        <v>174155.77200000003</v>
      </c>
      <c r="I144">
        <v>177956.16899999997</v>
      </c>
      <c r="J144">
        <v>164250.73600000006</v>
      </c>
      <c r="K144">
        <v>160724.98599999998</v>
      </c>
      <c r="L144">
        <v>168620.86899999995</v>
      </c>
      <c r="M144">
        <v>187569.182</v>
      </c>
      <c r="N144">
        <v>182964.29</v>
      </c>
      <c r="O144">
        <v>167253.53999999998</v>
      </c>
      <c r="P144">
        <v>131250.42000000001</v>
      </c>
      <c r="Q144">
        <v>94531.79800000001</v>
      </c>
      <c r="R144">
        <v>74099.714999999982</v>
      </c>
      <c r="S144">
        <v>54007.360000000001</v>
      </c>
      <c r="T144">
        <v>62700.050000000025</v>
      </c>
      <c r="U144" s="11">
        <v>2311921.36</v>
      </c>
      <c r="V144" s="11">
        <v>416589.34300000005</v>
      </c>
    </row>
    <row r="145" spans="1:22">
      <c r="A145" t="s">
        <v>238</v>
      </c>
      <c r="B145">
        <v>2660904</v>
      </c>
      <c r="C145">
        <v>169114</v>
      </c>
      <c r="D145">
        <v>175592</v>
      </c>
      <c r="E145">
        <v>174216</v>
      </c>
      <c r="F145">
        <v>184680</v>
      </c>
      <c r="G145">
        <v>201379</v>
      </c>
      <c r="H145">
        <v>170961</v>
      </c>
      <c r="I145">
        <v>172878</v>
      </c>
      <c r="J145">
        <v>162723</v>
      </c>
      <c r="K145">
        <v>154860</v>
      </c>
      <c r="L145">
        <v>161528</v>
      </c>
      <c r="M145">
        <v>177588</v>
      </c>
      <c r="N145">
        <v>177513</v>
      </c>
      <c r="O145">
        <v>164882</v>
      </c>
      <c r="P145">
        <v>132185</v>
      </c>
      <c r="Q145">
        <v>95457</v>
      </c>
      <c r="R145">
        <v>71533</v>
      </c>
      <c r="S145">
        <v>53139</v>
      </c>
      <c r="T145">
        <v>60676</v>
      </c>
      <c r="U145" s="11">
        <v>2247914</v>
      </c>
      <c r="V145" s="11">
        <v>412990</v>
      </c>
    </row>
    <row r="146" spans="1:22" hidden="1">
      <c r="A146" t="s">
        <v>239</v>
      </c>
      <c r="B146">
        <v>2765788</v>
      </c>
      <c r="C146">
        <v>198379.46799999996</v>
      </c>
      <c r="D146">
        <v>188298.413</v>
      </c>
      <c r="E146">
        <v>190758.58900000001</v>
      </c>
      <c r="F146">
        <v>201391.44300000006</v>
      </c>
      <c r="G146">
        <v>219760.00599999999</v>
      </c>
      <c r="H146">
        <v>187513.95500000002</v>
      </c>
      <c r="I146">
        <v>166822.25199999998</v>
      </c>
      <c r="J146">
        <v>176107.87099999996</v>
      </c>
      <c r="K146">
        <v>185294.18799999999</v>
      </c>
      <c r="L146">
        <v>205836.31700000001</v>
      </c>
      <c r="M146">
        <v>194979.92800000004</v>
      </c>
      <c r="N146">
        <v>166141.94099999996</v>
      </c>
      <c r="O146">
        <v>126519.44100000001</v>
      </c>
      <c r="P146">
        <v>95363.464999999967</v>
      </c>
      <c r="Q146">
        <v>78682.752000000008</v>
      </c>
      <c r="R146">
        <v>68470.165000000023</v>
      </c>
      <c r="S146">
        <v>57077.71699999999</v>
      </c>
      <c r="T146">
        <v>57578.03899999999</v>
      </c>
      <c r="U146">
        <v>2407803.8120000004</v>
      </c>
      <c r="V146">
        <v>357172.13799999998</v>
      </c>
    </row>
    <row r="147" spans="1:22">
      <c r="A147" t="s">
        <v>240</v>
      </c>
      <c r="B147">
        <v>2728651</v>
      </c>
      <c r="C147">
        <v>193043.56899999996</v>
      </c>
      <c r="D147">
        <v>192843.948</v>
      </c>
      <c r="E147">
        <v>190439.42299999998</v>
      </c>
      <c r="F147">
        <v>200675.90100000004</v>
      </c>
      <c r="G147">
        <v>200426.60799999998</v>
      </c>
      <c r="H147">
        <v>182214.2459999999</v>
      </c>
      <c r="I147">
        <v>168581.17099999997</v>
      </c>
      <c r="J147">
        <v>170461.40099999995</v>
      </c>
      <c r="K147">
        <v>177097.11599999995</v>
      </c>
      <c r="L147">
        <v>201222.14399999994</v>
      </c>
      <c r="M147">
        <v>194979.04800000007</v>
      </c>
      <c r="N147">
        <v>168515.51199999987</v>
      </c>
      <c r="O147">
        <v>132434.701</v>
      </c>
      <c r="P147">
        <v>97738.754000000015</v>
      </c>
      <c r="Q147">
        <v>78443.74500000001</v>
      </c>
      <c r="R147">
        <v>67379.404999999999</v>
      </c>
      <c r="S147">
        <v>56189.69</v>
      </c>
      <c r="T147">
        <v>56191.848000000005</v>
      </c>
      <c r="U147" s="11">
        <v>2372934.7879999992</v>
      </c>
      <c r="V147" s="11">
        <v>355943.44200000004</v>
      </c>
    </row>
    <row r="148" spans="1:22">
      <c r="A148" t="s">
        <v>241</v>
      </c>
      <c r="B148">
        <v>2733429</v>
      </c>
      <c r="C148">
        <v>194623.44399999999</v>
      </c>
      <c r="D148">
        <v>193661.193</v>
      </c>
      <c r="E148">
        <v>194672.34200000003</v>
      </c>
      <c r="F148">
        <v>195386.73499999996</v>
      </c>
      <c r="G148">
        <v>185965.25300000003</v>
      </c>
      <c r="H148">
        <v>184668.37400000001</v>
      </c>
      <c r="I148">
        <v>171878.99900000007</v>
      </c>
      <c r="J148">
        <v>172047.41800000009</v>
      </c>
      <c r="K148">
        <v>176088.65100000004</v>
      </c>
      <c r="L148">
        <v>199106.27900000004</v>
      </c>
      <c r="M148">
        <v>197168.995</v>
      </c>
      <c r="N148">
        <v>172808.864</v>
      </c>
      <c r="O148">
        <v>139508.26800000001</v>
      </c>
      <c r="P148">
        <v>101180.03899999996</v>
      </c>
      <c r="Q148">
        <v>78420.099000000017</v>
      </c>
      <c r="R148">
        <v>66418.440000000017</v>
      </c>
      <c r="S148">
        <v>54417.558000000005</v>
      </c>
      <c r="T148">
        <v>54983.761999999995</v>
      </c>
      <c r="U148" s="11">
        <v>2377584.8150000004</v>
      </c>
      <c r="V148" s="11">
        <v>355419.89799999999</v>
      </c>
    </row>
    <row r="149" spans="1:22">
      <c r="A149" t="s">
        <v>242</v>
      </c>
      <c r="B149">
        <v>2782137</v>
      </c>
      <c r="C149">
        <v>198921.17200000008</v>
      </c>
      <c r="D149">
        <v>197218.54699999996</v>
      </c>
      <c r="E149">
        <v>194425.89700000003</v>
      </c>
      <c r="F149">
        <v>199074.90299999999</v>
      </c>
      <c r="G149">
        <v>203523.10699999999</v>
      </c>
      <c r="H149">
        <v>192426.22200000001</v>
      </c>
      <c r="I149">
        <v>176877.74100000004</v>
      </c>
      <c r="J149">
        <v>167340.49200000003</v>
      </c>
      <c r="K149">
        <v>174134.8790000001</v>
      </c>
      <c r="L149">
        <v>194352.02000000002</v>
      </c>
      <c r="M149">
        <v>198134.13299999994</v>
      </c>
      <c r="N149">
        <v>176938.46</v>
      </c>
      <c r="O149">
        <v>145942.204</v>
      </c>
      <c r="P149">
        <v>105981.71899999997</v>
      </c>
      <c r="Q149">
        <v>79652.760999999984</v>
      </c>
      <c r="R149">
        <v>66053.473000000013</v>
      </c>
      <c r="S149">
        <v>55075.108999999997</v>
      </c>
      <c r="T149">
        <v>57438.913000000022</v>
      </c>
      <c r="U149" s="11">
        <v>2419309.7770000002</v>
      </c>
      <c r="V149" s="11">
        <v>364201.97499999998</v>
      </c>
    </row>
    <row r="150" spans="1:22">
      <c r="A150" t="s">
        <v>243</v>
      </c>
      <c r="B150">
        <v>2671957</v>
      </c>
      <c r="C150">
        <v>189131.59999999998</v>
      </c>
      <c r="D150">
        <v>189449.88200000001</v>
      </c>
      <c r="E150">
        <v>187012.41800000001</v>
      </c>
      <c r="F150">
        <v>190427.51199999999</v>
      </c>
      <c r="G150">
        <v>195513.57599999997</v>
      </c>
      <c r="H150">
        <v>182667.76699999999</v>
      </c>
      <c r="I150">
        <v>173567.46499999997</v>
      </c>
      <c r="J150">
        <v>159651.90900000004</v>
      </c>
      <c r="K150">
        <v>165389.103</v>
      </c>
      <c r="L150">
        <v>179208.06000000003</v>
      </c>
      <c r="M150">
        <v>188809.66500000001</v>
      </c>
      <c r="N150">
        <v>172716.465</v>
      </c>
      <c r="O150">
        <v>145321.27199999994</v>
      </c>
      <c r="P150">
        <v>104411.02699999997</v>
      </c>
      <c r="Q150">
        <v>79210.66899999998</v>
      </c>
      <c r="R150">
        <v>61425.898999999976</v>
      </c>
      <c r="S150">
        <v>51951.25700000002</v>
      </c>
      <c r="T150">
        <v>55206.286</v>
      </c>
      <c r="U150" s="11">
        <v>2318866.6939999997</v>
      </c>
      <c r="V150" s="11">
        <v>352205.13799999998</v>
      </c>
    </row>
    <row r="151" spans="1:22">
      <c r="A151" t="s">
        <v>244</v>
      </c>
      <c r="B151">
        <v>2722708</v>
      </c>
      <c r="C151">
        <v>190660.54599999994</v>
      </c>
      <c r="D151">
        <v>192860.13600000006</v>
      </c>
      <c r="E151">
        <v>187178.20799999993</v>
      </c>
      <c r="F151">
        <v>191496.06700000001</v>
      </c>
      <c r="G151">
        <v>201879.07900000006</v>
      </c>
      <c r="H151">
        <v>185564.98400000003</v>
      </c>
      <c r="I151">
        <v>180549.73599999992</v>
      </c>
      <c r="J151">
        <v>162359.73300000001</v>
      </c>
      <c r="K151">
        <v>166467.29800000001</v>
      </c>
      <c r="L151">
        <v>174655.821</v>
      </c>
      <c r="M151">
        <v>190232.72700000004</v>
      </c>
      <c r="N151">
        <v>178304.32900000003</v>
      </c>
      <c r="O151">
        <v>152268.01</v>
      </c>
      <c r="P151">
        <v>111438.75599999999</v>
      </c>
      <c r="Q151">
        <v>82404.382999999987</v>
      </c>
      <c r="R151">
        <v>64521.835000000021</v>
      </c>
      <c r="S151">
        <v>53281.002</v>
      </c>
      <c r="T151">
        <v>56415.146000000008</v>
      </c>
      <c r="U151" s="11">
        <v>2354476.6739999996</v>
      </c>
      <c r="V151" s="11">
        <v>368061.12199999997</v>
      </c>
    </row>
    <row r="152" spans="1:22">
      <c r="A152" t="s">
        <v>245</v>
      </c>
      <c r="B152">
        <v>2767279</v>
      </c>
      <c r="C152">
        <v>190646.19299999997</v>
      </c>
      <c r="D152">
        <v>192976.29900000006</v>
      </c>
      <c r="E152">
        <v>191699.32399999996</v>
      </c>
      <c r="F152">
        <v>193076.24900000001</v>
      </c>
      <c r="G152">
        <v>209514.93899999998</v>
      </c>
      <c r="H152">
        <v>185673.00600000002</v>
      </c>
      <c r="I152">
        <v>183659.53000000003</v>
      </c>
      <c r="J152">
        <v>165305.28800000003</v>
      </c>
      <c r="K152">
        <v>165245.03400000004</v>
      </c>
      <c r="L152">
        <v>170812.21199999991</v>
      </c>
      <c r="M152">
        <v>191114.06700000001</v>
      </c>
      <c r="N152">
        <v>184975.35499999989</v>
      </c>
      <c r="O152">
        <v>157532.07400000005</v>
      </c>
      <c r="P152">
        <v>120781.95999999998</v>
      </c>
      <c r="Q152">
        <v>87378.782999999996</v>
      </c>
      <c r="R152">
        <v>66431.468000000008</v>
      </c>
      <c r="S152">
        <v>53426.225999999995</v>
      </c>
      <c r="T152">
        <v>57200.35500000001</v>
      </c>
      <c r="U152" s="11">
        <v>2382229.5699999998</v>
      </c>
      <c r="V152" s="11">
        <v>385218.7919999999</v>
      </c>
    </row>
    <row r="153" spans="1:22">
      <c r="A153" t="s">
        <v>246</v>
      </c>
      <c r="B153">
        <v>2741649</v>
      </c>
      <c r="C153">
        <v>188425.10900000008</v>
      </c>
      <c r="D153">
        <v>191697.86500000002</v>
      </c>
      <c r="E153">
        <v>189663.44800000003</v>
      </c>
      <c r="F153">
        <v>191147.42899999992</v>
      </c>
      <c r="G153">
        <v>208129.99000000002</v>
      </c>
      <c r="H153">
        <v>183631.91700000002</v>
      </c>
      <c r="I153">
        <v>184515.82300000006</v>
      </c>
      <c r="J153">
        <v>167428.05499999999</v>
      </c>
      <c r="K153">
        <v>162840.35499999995</v>
      </c>
      <c r="L153">
        <v>165486.64300000004</v>
      </c>
      <c r="M153">
        <v>184538.462</v>
      </c>
      <c r="N153">
        <v>182592.57600000015</v>
      </c>
      <c r="O153">
        <v>158423.101</v>
      </c>
      <c r="P153">
        <v>122583.41</v>
      </c>
      <c r="Q153">
        <v>88240.775000000038</v>
      </c>
      <c r="R153">
        <v>66031.590000000026</v>
      </c>
      <c r="S153">
        <v>51935.283999999992</v>
      </c>
      <c r="T153">
        <v>56078.606999999996</v>
      </c>
      <c r="U153" s="11">
        <v>2358520.773</v>
      </c>
      <c r="V153" s="11">
        <v>384869.66600000008</v>
      </c>
    </row>
    <row r="154" spans="1:22">
      <c r="A154" t="s">
        <v>247</v>
      </c>
      <c r="B154">
        <v>2714883</v>
      </c>
      <c r="C154">
        <v>184170</v>
      </c>
      <c r="D154">
        <v>190131</v>
      </c>
      <c r="E154">
        <v>185805</v>
      </c>
      <c r="F154">
        <v>186729</v>
      </c>
      <c r="G154">
        <v>206800</v>
      </c>
      <c r="H154">
        <v>181939</v>
      </c>
      <c r="I154">
        <v>181751</v>
      </c>
      <c r="J154">
        <v>168119</v>
      </c>
      <c r="K154">
        <v>159377</v>
      </c>
      <c r="L154">
        <v>159359</v>
      </c>
      <c r="M154">
        <v>176499</v>
      </c>
      <c r="N154">
        <v>178430</v>
      </c>
      <c r="O154">
        <v>162035</v>
      </c>
      <c r="P154">
        <v>125674</v>
      </c>
      <c r="Q154">
        <v>92580</v>
      </c>
      <c r="R154">
        <v>67120</v>
      </c>
      <c r="S154">
        <v>51006</v>
      </c>
      <c r="T154">
        <v>57359</v>
      </c>
      <c r="U154" s="11">
        <v>2321144</v>
      </c>
      <c r="V154" s="11">
        <v>393739</v>
      </c>
    </row>
    <row r="155" spans="1:22" hidden="1">
      <c r="A155" t="s">
        <v>248</v>
      </c>
      <c r="B155">
        <v>4238868</v>
      </c>
      <c r="C155">
        <v>282636.46099999995</v>
      </c>
      <c r="D155">
        <v>272162.61799999984</v>
      </c>
      <c r="E155">
        <v>278409.18199999991</v>
      </c>
      <c r="F155">
        <v>290100.58699999994</v>
      </c>
      <c r="G155">
        <v>297940.30899999995</v>
      </c>
      <c r="H155">
        <v>291590.82599999994</v>
      </c>
      <c r="I155">
        <v>272862.38899999997</v>
      </c>
      <c r="J155">
        <v>289619.95000000007</v>
      </c>
      <c r="K155">
        <v>309188.74799999991</v>
      </c>
      <c r="L155">
        <v>320589.01300000021</v>
      </c>
      <c r="M155">
        <v>302424.4310000001</v>
      </c>
      <c r="N155">
        <v>267345.91100000002</v>
      </c>
      <c r="O155">
        <v>216615.71100000001</v>
      </c>
      <c r="P155">
        <v>164579.85999999996</v>
      </c>
      <c r="Q155">
        <v>131489.85300000006</v>
      </c>
      <c r="R155">
        <v>105750.712</v>
      </c>
      <c r="S155">
        <v>78093.020000000048</v>
      </c>
      <c r="T155">
        <v>67024.43200000003</v>
      </c>
      <c r="U155">
        <v>3691486.1359999995</v>
      </c>
      <c r="V155">
        <v>546937.87700000009</v>
      </c>
    </row>
    <row r="156" spans="1:22">
      <c r="A156" t="s">
        <v>249</v>
      </c>
      <c r="B156">
        <v>4032123</v>
      </c>
      <c r="C156">
        <v>262336.82700000005</v>
      </c>
      <c r="D156">
        <v>263240.26899999997</v>
      </c>
      <c r="E156">
        <v>268035.17599999998</v>
      </c>
      <c r="F156">
        <v>280514.35299999994</v>
      </c>
      <c r="G156">
        <v>273669.67700000003</v>
      </c>
      <c r="H156">
        <v>269108.59000000003</v>
      </c>
      <c r="I156">
        <v>259248.95400000003</v>
      </c>
      <c r="J156">
        <v>273028.42199999996</v>
      </c>
      <c r="K156">
        <v>285627.30299999996</v>
      </c>
      <c r="L156">
        <v>304306.40300000005</v>
      </c>
      <c r="M156">
        <v>291930.65100000001</v>
      </c>
      <c r="N156">
        <v>261912.64699999988</v>
      </c>
      <c r="O156">
        <v>215099.09999999998</v>
      </c>
      <c r="P156">
        <v>162030.73199999999</v>
      </c>
      <c r="Q156">
        <v>127593.25999999998</v>
      </c>
      <c r="R156">
        <v>98188.666000000012</v>
      </c>
      <c r="S156">
        <v>72126.556999999972</v>
      </c>
      <c r="T156">
        <v>64334.701000000001</v>
      </c>
      <c r="U156" s="11">
        <v>3508058.372</v>
      </c>
      <c r="V156" s="11">
        <v>524273.91599999997</v>
      </c>
    </row>
    <row r="157" spans="1:22">
      <c r="A157" t="s">
        <v>250</v>
      </c>
      <c r="B157">
        <v>4079507</v>
      </c>
      <c r="C157">
        <v>264708.25300000014</v>
      </c>
      <c r="D157">
        <v>265800.84700000001</v>
      </c>
      <c r="E157">
        <v>269691.46599999996</v>
      </c>
      <c r="F157">
        <v>279837.36499999987</v>
      </c>
      <c r="G157">
        <v>272669.85000000009</v>
      </c>
      <c r="H157">
        <v>269973.19400000008</v>
      </c>
      <c r="I157">
        <v>261948.31200000003</v>
      </c>
      <c r="J157">
        <v>270003.56099999987</v>
      </c>
      <c r="K157">
        <v>283616.43999999989</v>
      </c>
      <c r="L157">
        <v>304262.81200000009</v>
      </c>
      <c r="M157">
        <v>298727.315</v>
      </c>
      <c r="N157">
        <v>269170.39600000012</v>
      </c>
      <c r="O157">
        <v>229070.30999999991</v>
      </c>
      <c r="P157">
        <v>168707.13299999997</v>
      </c>
      <c r="Q157">
        <v>132266.57800000001</v>
      </c>
      <c r="R157">
        <v>99275.362000000066</v>
      </c>
      <c r="S157">
        <v>73232.572000000044</v>
      </c>
      <c r="T157">
        <v>67744.048000000024</v>
      </c>
      <c r="U157" s="11">
        <v>3539480.1209999998</v>
      </c>
      <c r="V157" s="11">
        <v>541225.6930000002</v>
      </c>
    </row>
    <row r="158" spans="1:22">
      <c r="A158" t="s">
        <v>251</v>
      </c>
      <c r="B158">
        <v>4189112</v>
      </c>
      <c r="C158">
        <v>271303.23900000006</v>
      </c>
      <c r="D158">
        <v>271432.50099999999</v>
      </c>
      <c r="E158">
        <v>277440.05099999992</v>
      </c>
      <c r="F158">
        <v>284685.12599999999</v>
      </c>
      <c r="G158">
        <v>286087.24599999993</v>
      </c>
      <c r="H158">
        <v>273485.44299999991</v>
      </c>
      <c r="I158">
        <v>271581.34299999999</v>
      </c>
      <c r="J158">
        <v>272537.2539999999</v>
      </c>
      <c r="K158">
        <v>286582.61599999981</v>
      </c>
      <c r="L158">
        <v>306872.53800000006</v>
      </c>
      <c r="M158">
        <v>306127.71099999978</v>
      </c>
      <c r="N158">
        <v>277960.82400000002</v>
      </c>
      <c r="O158">
        <v>241041.46299999999</v>
      </c>
      <c r="P158">
        <v>181192.4789999999</v>
      </c>
      <c r="Q158">
        <v>135771.92700000003</v>
      </c>
      <c r="R158">
        <v>102512.09400000004</v>
      </c>
      <c r="S158">
        <v>73363.534999999974</v>
      </c>
      <c r="T158">
        <v>68813.03499999996</v>
      </c>
      <c r="U158" s="11">
        <v>3627137.3549999991</v>
      </c>
      <c r="V158" s="11">
        <v>561653.06999999995</v>
      </c>
    </row>
    <row r="159" spans="1:22">
      <c r="A159" t="s">
        <v>252</v>
      </c>
      <c r="B159">
        <v>4094900</v>
      </c>
      <c r="C159">
        <v>261979.14200000011</v>
      </c>
      <c r="D159">
        <v>265584.00700000004</v>
      </c>
      <c r="E159">
        <v>269299.64899999992</v>
      </c>
      <c r="F159">
        <v>273123.22700000007</v>
      </c>
      <c r="G159">
        <v>285989.71699999989</v>
      </c>
      <c r="H159">
        <v>266588.22199999995</v>
      </c>
      <c r="I159">
        <v>267485.89400000003</v>
      </c>
      <c r="J159">
        <v>261691.14000000004</v>
      </c>
      <c r="K159">
        <v>274456.22100000002</v>
      </c>
      <c r="L159">
        <v>293038.38000000012</v>
      </c>
      <c r="M159">
        <v>299290.07800000004</v>
      </c>
      <c r="N159">
        <v>276642.6779999999</v>
      </c>
      <c r="O159">
        <v>242042.13000000006</v>
      </c>
      <c r="P159">
        <v>183509.75899999996</v>
      </c>
      <c r="Q159">
        <v>134855.07499999992</v>
      </c>
      <c r="R159">
        <v>99355.115999999951</v>
      </c>
      <c r="S159">
        <v>73494.549999999974</v>
      </c>
      <c r="T159">
        <v>68394.593000000023</v>
      </c>
      <c r="U159" s="11">
        <v>3537210.4850000003</v>
      </c>
      <c r="V159" s="11">
        <v>559609.09299999988</v>
      </c>
    </row>
    <row r="160" spans="1:22">
      <c r="A160" t="s">
        <v>253</v>
      </c>
      <c r="B160">
        <v>4030950</v>
      </c>
      <c r="C160">
        <v>256071.18600000005</v>
      </c>
      <c r="D160">
        <v>260770.35</v>
      </c>
      <c r="E160">
        <v>263807.84600000002</v>
      </c>
      <c r="F160">
        <v>266877.71600000013</v>
      </c>
      <c r="G160">
        <v>285677.65600000002</v>
      </c>
      <c r="H160">
        <v>259913.29200000004</v>
      </c>
      <c r="I160">
        <v>263860.28200000006</v>
      </c>
      <c r="J160">
        <v>253533.7889999999</v>
      </c>
      <c r="K160">
        <v>268346.86000000004</v>
      </c>
      <c r="L160">
        <v>280100.625</v>
      </c>
      <c r="M160">
        <v>293192.83899999992</v>
      </c>
      <c r="N160">
        <v>275467.23300000007</v>
      </c>
      <c r="O160">
        <v>241862.84700000004</v>
      </c>
      <c r="P160">
        <v>185946.80400000003</v>
      </c>
      <c r="Q160">
        <v>136169.65200000003</v>
      </c>
      <c r="R160">
        <v>99194.812000000005</v>
      </c>
      <c r="S160">
        <v>71452.256999999983</v>
      </c>
      <c r="T160">
        <v>68682.324999999983</v>
      </c>
      <c r="U160" s="11">
        <v>3469482.5210000006</v>
      </c>
      <c r="V160" s="11">
        <v>561445.85</v>
      </c>
    </row>
    <row r="161" spans="1:22">
      <c r="A161" t="s">
        <v>254</v>
      </c>
      <c r="B161">
        <v>4141008</v>
      </c>
      <c r="C161">
        <v>260585.73</v>
      </c>
      <c r="D161">
        <v>265976.24900000007</v>
      </c>
      <c r="E161">
        <v>270632.32199999999</v>
      </c>
      <c r="F161">
        <v>273293.21300000005</v>
      </c>
      <c r="G161">
        <v>294418.43300000008</v>
      </c>
      <c r="H161">
        <v>264397.56999999995</v>
      </c>
      <c r="I161">
        <v>267632.14599999995</v>
      </c>
      <c r="J161">
        <v>256847.20199999987</v>
      </c>
      <c r="K161">
        <v>272317.18500000017</v>
      </c>
      <c r="L161">
        <v>280263.85400000005</v>
      </c>
      <c r="M161">
        <v>300734.69099999999</v>
      </c>
      <c r="N161">
        <v>284454.49800000002</v>
      </c>
      <c r="O161">
        <v>252833.07000000009</v>
      </c>
      <c r="P161">
        <v>200685.96699999995</v>
      </c>
      <c r="Q161">
        <v>145870.73500000002</v>
      </c>
      <c r="R161">
        <v>104295.25699999997</v>
      </c>
      <c r="S161">
        <v>73320.039999999979</v>
      </c>
      <c r="T161">
        <v>72086.805000000008</v>
      </c>
      <c r="U161" s="11">
        <v>3544386.1630000006</v>
      </c>
      <c r="V161" s="11">
        <v>596258.80399999989</v>
      </c>
    </row>
    <row r="162" spans="1:22">
      <c r="A162" t="s">
        <v>255</v>
      </c>
      <c r="B162">
        <v>4055532</v>
      </c>
      <c r="C162">
        <v>252546.34199999995</v>
      </c>
      <c r="D162">
        <v>258005.39499999993</v>
      </c>
      <c r="E162">
        <v>263298.25099999987</v>
      </c>
      <c r="F162">
        <v>264935.43599999993</v>
      </c>
      <c r="G162">
        <v>285983.60700000002</v>
      </c>
      <c r="H162">
        <v>262726.03100000008</v>
      </c>
      <c r="I162">
        <v>261313.82199999996</v>
      </c>
      <c r="J162">
        <v>251383.36699999994</v>
      </c>
      <c r="K162">
        <v>263278.32899999991</v>
      </c>
      <c r="L162">
        <v>269083.69</v>
      </c>
      <c r="M162">
        <v>290987.66500000004</v>
      </c>
      <c r="N162">
        <v>280047.26300000015</v>
      </c>
      <c r="O162">
        <v>250024.15200000003</v>
      </c>
      <c r="P162">
        <v>205550.03599999996</v>
      </c>
      <c r="Q162">
        <v>147652.11399999997</v>
      </c>
      <c r="R162">
        <v>104661.15100000001</v>
      </c>
      <c r="S162">
        <v>73274.259999999995</v>
      </c>
      <c r="T162">
        <v>70876.893999999971</v>
      </c>
      <c r="U162" s="11">
        <v>3453613.35</v>
      </c>
      <c r="V162" s="11">
        <v>602014.45499999984</v>
      </c>
    </row>
    <row r="163" spans="1:22">
      <c r="A163" t="s">
        <v>256</v>
      </c>
      <c r="B163">
        <v>3887172</v>
      </c>
      <c r="C163">
        <v>241145</v>
      </c>
      <c r="D163">
        <v>248453</v>
      </c>
      <c r="E163">
        <v>248461</v>
      </c>
      <c r="F163">
        <v>253858</v>
      </c>
      <c r="G163">
        <v>274525</v>
      </c>
      <c r="H163">
        <v>257524</v>
      </c>
      <c r="I163">
        <v>249219</v>
      </c>
      <c r="J163">
        <v>242392</v>
      </c>
      <c r="K163">
        <v>245937</v>
      </c>
      <c r="L163">
        <v>252526</v>
      </c>
      <c r="M163">
        <v>273218</v>
      </c>
      <c r="N163">
        <v>269410</v>
      </c>
      <c r="O163">
        <v>241164</v>
      </c>
      <c r="P163">
        <v>201405</v>
      </c>
      <c r="Q163">
        <v>145353</v>
      </c>
      <c r="R163">
        <v>102608</v>
      </c>
      <c r="S163">
        <v>70739</v>
      </c>
      <c r="T163">
        <v>69235</v>
      </c>
      <c r="U163" s="11">
        <v>3297832</v>
      </c>
      <c r="V163" s="11">
        <v>589340</v>
      </c>
    </row>
    <row r="164" spans="1:22" hidden="1">
      <c r="A164" t="s">
        <v>257</v>
      </c>
      <c r="B164">
        <v>4411546</v>
      </c>
      <c r="C164">
        <v>310127.76799999992</v>
      </c>
      <c r="D164">
        <v>301899.96599999996</v>
      </c>
      <c r="E164">
        <v>307397.72600000002</v>
      </c>
      <c r="F164">
        <v>328765.92100000015</v>
      </c>
      <c r="G164">
        <v>348921.84199999995</v>
      </c>
      <c r="H164">
        <v>313758.18099999998</v>
      </c>
      <c r="I164">
        <v>270168.75499999995</v>
      </c>
      <c r="J164">
        <v>278633.99099999986</v>
      </c>
      <c r="K164">
        <v>308972.03000000009</v>
      </c>
      <c r="L164">
        <v>325329.76800000004</v>
      </c>
      <c r="M164">
        <v>309015.36400000012</v>
      </c>
      <c r="N164">
        <v>260996.91500000001</v>
      </c>
      <c r="O164">
        <v>213922.71099999998</v>
      </c>
      <c r="P164">
        <v>159619.70900000009</v>
      </c>
      <c r="Q164">
        <v>126639.91900000001</v>
      </c>
      <c r="R164">
        <v>104879.53699999998</v>
      </c>
      <c r="S164">
        <v>78204.311000000016</v>
      </c>
      <c r="T164">
        <v>65448.53</v>
      </c>
      <c r="U164">
        <v>3877910.9380000005</v>
      </c>
      <c r="V164">
        <v>534792.00600000005</v>
      </c>
    </row>
    <row r="165" spans="1:22">
      <c r="A165" t="s">
        <v>258</v>
      </c>
      <c r="B165">
        <v>4421938</v>
      </c>
      <c r="C165">
        <v>304474.06900000008</v>
      </c>
      <c r="D165">
        <v>303017.33899999998</v>
      </c>
      <c r="E165">
        <v>302878.89799999999</v>
      </c>
      <c r="F165">
        <v>328967.29799999995</v>
      </c>
      <c r="G165">
        <v>331360.11</v>
      </c>
      <c r="H165">
        <v>316432.94600000005</v>
      </c>
      <c r="I165">
        <v>273042.13200000004</v>
      </c>
      <c r="J165">
        <v>279378.32299999992</v>
      </c>
      <c r="K165">
        <v>302338.50900000002</v>
      </c>
      <c r="L165">
        <v>327413.67200000008</v>
      </c>
      <c r="M165">
        <v>318528.8660000001</v>
      </c>
      <c r="N165">
        <v>274499.98400000005</v>
      </c>
      <c r="O165">
        <v>225177.82000000004</v>
      </c>
      <c r="P165">
        <v>165631.51999999996</v>
      </c>
      <c r="Q165">
        <v>129264.83000000002</v>
      </c>
      <c r="R165">
        <v>100631.85900000004</v>
      </c>
      <c r="S165">
        <v>76112.840999999957</v>
      </c>
      <c r="T165">
        <v>63535.936999999991</v>
      </c>
      <c r="U165" s="11">
        <v>3887509.9660000005</v>
      </c>
      <c r="V165" s="11">
        <v>535176.98699999996</v>
      </c>
    </row>
    <row r="166" spans="1:22">
      <c r="A166" t="s">
        <v>259</v>
      </c>
      <c r="B166">
        <v>4465332</v>
      </c>
      <c r="C166">
        <v>309364.402</v>
      </c>
      <c r="D166">
        <v>302587.02300000004</v>
      </c>
      <c r="E166">
        <v>304758.43400000018</v>
      </c>
      <c r="F166">
        <v>325764.98499999999</v>
      </c>
      <c r="G166">
        <v>336834.38100000005</v>
      </c>
      <c r="H166">
        <v>323041.19499999995</v>
      </c>
      <c r="I166">
        <v>281731.28299999994</v>
      </c>
      <c r="J166">
        <v>277237.95600000001</v>
      </c>
      <c r="K166">
        <v>293034.49200000003</v>
      </c>
      <c r="L166">
        <v>324476.04500000004</v>
      </c>
      <c r="M166">
        <v>322667.62800000003</v>
      </c>
      <c r="N166">
        <v>280724.58799999993</v>
      </c>
      <c r="O166">
        <v>236900.74499999997</v>
      </c>
      <c r="P166">
        <v>170369.97699999996</v>
      </c>
      <c r="Q166">
        <v>132583.05100000004</v>
      </c>
      <c r="R166">
        <v>101654.82500000001</v>
      </c>
      <c r="S166">
        <v>76464.301999999967</v>
      </c>
      <c r="T166">
        <v>65560.430999999982</v>
      </c>
      <c r="U166" s="11">
        <v>3919123.1570000001</v>
      </c>
      <c r="V166" s="11">
        <v>546632.58599999989</v>
      </c>
    </row>
    <row r="167" spans="1:22">
      <c r="A167" t="s">
        <v>260</v>
      </c>
      <c r="B167">
        <v>4385910</v>
      </c>
      <c r="C167">
        <v>301761.88900000002</v>
      </c>
      <c r="D167">
        <v>297497.36200000008</v>
      </c>
      <c r="E167">
        <v>298569.50100000011</v>
      </c>
      <c r="F167">
        <v>312737.13299999991</v>
      </c>
      <c r="G167">
        <v>330270.17400000006</v>
      </c>
      <c r="H167">
        <v>317693.27</v>
      </c>
      <c r="I167">
        <v>283278.74000000005</v>
      </c>
      <c r="J167">
        <v>271583.40199999983</v>
      </c>
      <c r="K167">
        <v>283463.61100000003</v>
      </c>
      <c r="L167">
        <v>312283.31800000014</v>
      </c>
      <c r="M167">
        <v>316416.84600000002</v>
      </c>
      <c r="N167">
        <v>281242.25900000008</v>
      </c>
      <c r="O167">
        <v>238678.34299999994</v>
      </c>
      <c r="P167">
        <v>174619.27600000001</v>
      </c>
      <c r="Q167">
        <v>129278.29800000008</v>
      </c>
      <c r="R167">
        <v>98029.910999999993</v>
      </c>
      <c r="S167">
        <v>73572.200000000026</v>
      </c>
      <c r="T167">
        <v>64827.034999999996</v>
      </c>
      <c r="U167" s="11">
        <v>3845475.8480000002</v>
      </c>
      <c r="V167" s="11">
        <v>540326.72000000009</v>
      </c>
    </row>
    <row r="168" spans="1:22">
      <c r="A168" t="s">
        <v>261</v>
      </c>
      <c r="B168">
        <v>4326373</v>
      </c>
      <c r="C168">
        <v>295377.44399999996</v>
      </c>
      <c r="D168">
        <v>293359.94199999998</v>
      </c>
      <c r="E168">
        <v>289664.35599999997</v>
      </c>
      <c r="F168">
        <v>298655.223</v>
      </c>
      <c r="G168">
        <v>329225.93399999995</v>
      </c>
      <c r="H168">
        <v>317726.15200000006</v>
      </c>
      <c r="I168">
        <v>290042.8930000001</v>
      </c>
      <c r="J168">
        <v>263856.18400000001</v>
      </c>
      <c r="K168">
        <v>271887.00800000003</v>
      </c>
      <c r="L168">
        <v>296499.73300000007</v>
      </c>
      <c r="M168">
        <v>310086.42800000001</v>
      </c>
      <c r="N168">
        <v>283189.70300000004</v>
      </c>
      <c r="O168">
        <v>240981.39800000004</v>
      </c>
      <c r="P168">
        <v>176556.24099999998</v>
      </c>
      <c r="Q168">
        <v>133081.334</v>
      </c>
      <c r="R168">
        <v>98030.151999999973</v>
      </c>
      <c r="S168">
        <v>74305.550999999978</v>
      </c>
      <c r="T168">
        <v>65107.31</v>
      </c>
      <c r="U168" s="11">
        <v>3780552.3979999996</v>
      </c>
      <c r="V168" s="11">
        <v>547080.58799999999</v>
      </c>
    </row>
    <row r="169" spans="1:22">
      <c r="A169" t="s">
        <v>262</v>
      </c>
      <c r="B169">
        <v>4461998</v>
      </c>
      <c r="C169">
        <v>299934.027</v>
      </c>
      <c r="D169">
        <v>299898.14899999992</v>
      </c>
      <c r="E169">
        <v>298782.16599999991</v>
      </c>
      <c r="F169">
        <v>301930.7969999999</v>
      </c>
      <c r="G169">
        <v>336752.87100000004</v>
      </c>
      <c r="H169">
        <v>322975.28600000008</v>
      </c>
      <c r="I169">
        <v>304645.86299999984</v>
      </c>
      <c r="J169">
        <v>271437.68300000008</v>
      </c>
      <c r="K169">
        <v>278055.7300000001</v>
      </c>
      <c r="L169">
        <v>297414.24999999994</v>
      </c>
      <c r="M169">
        <v>317270.71799999994</v>
      </c>
      <c r="N169">
        <v>298944.03699999995</v>
      </c>
      <c r="O169">
        <v>253876.56900000002</v>
      </c>
      <c r="P169">
        <v>192046.08099999995</v>
      </c>
      <c r="Q169">
        <v>140617.83799999996</v>
      </c>
      <c r="R169">
        <v>102993.09899999994</v>
      </c>
      <c r="S169">
        <v>76422.548999999985</v>
      </c>
      <c r="T169">
        <v>68595.265000000029</v>
      </c>
      <c r="U169" s="11">
        <v>3881918.1460000002</v>
      </c>
      <c r="V169" s="11">
        <v>580674.83199999982</v>
      </c>
    </row>
    <row r="170" spans="1:22">
      <c r="A170" t="s">
        <v>263</v>
      </c>
      <c r="B170">
        <v>4389027</v>
      </c>
      <c r="C170">
        <v>294835.37799999985</v>
      </c>
      <c r="D170">
        <v>297458.43700000003</v>
      </c>
      <c r="E170">
        <v>288764.53799999994</v>
      </c>
      <c r="F170">
        <v>291006.63499999995</v>
      </c>
      <c r="G170">
        <v>331519.87800000008</v>
      </c>
      <c r="H170">
        <v>319009.51600000006</v>
      </c>
      <c r="I170">
        <v>303824.06299999991</v>
      </c>
      <c r="J170">
        <v>267392.81599999999</v>
      </c>
      <c r="K170">
        <v>267052.19900000002</v>
      </c>
      <c r="L170">
        <v>281680.9599999999</v>
      </c>
      <c r="M170">
        <v>308301.97199999995</v>
      </c>
      <c r="N170">
        <v>295697.59899999999</v>
      </c>
      <c r="O170">
        <v>256155.61500000002</v>
      </c>
      <c r="P170">
        <v>195116.44899999996</v>
      </c>
      <c r="Q170">
        <v>142142.777</v>
      </c>
      <c r="R170">
        <v>102496.63399999998</v>
      </c>
      <c r="S170">
        <v>75295.323000000019</v>
      </c>
      <c r="T170">
        <v>68925.246999999988</v>
      </c>
      <c r="U170" s="11">
        <v>3802699.6060000001</v>
      </c>
      <c r="V170" s="11">
        <v>583976.42999999993</v>
      </c>
    </row>
    <row r="171" spans="1:22">
      <c r="A171" t="s">
        <v>264</v>
      </c>
      <c r="B171">
        <v>4481311</v>
      </c>
      <c r="C171">
        <v>291428.78000000003</v>
      </c>
      <c r="D171">
        <v>297284.52500000002</v>
      </c>
      <c r="E171">
        <v>291712.70199999999</v>
      </c>
      <c r="F171">
        <v>291495.62999999989</v>
      </c>
      <c r="G171">
        <v>323244.07700000005</v>
      </c>
      <c r="H171">
        <v>316946.06299999997</v>
      </c>
      <c r="I171">
        <v>307144.10899999994</v>
      </c>
      <c r="J171">
        <v>272657.27399999998</v>
      </c>
      <c r="K171">
        <v>268250.66100000002</v>
      </c>
      <c r="L171">
        <v>278420.20199999993</v>
      </c>
      <c r="M171">
        <v>308275.66799999995</v>
      </c>
      <c r="N171">
        <v>306227.56799999991</v>
      </c>
      <c r="O171">
        <v>274551.36599999998</v>
      </c>
      <c r="P171">
        <v>220726.42800000004</v>
      </c>
      <c r="Q171">
        <v>162421.533</v>
      </c>
      <c r="R171">
        <v>113364.88599999998</v>
      </c>
      <c r="S171">
        <v>80249.006999999998</v>
      </c>
      <c r="T171">
        <v>75358.881000000023</v>
      </c>
      <c r="U171" s="11">
        <v>3827638.625</v>
      </c>
      <c r="V171" s="11">
        <v>652120.7350000001</v>
      </c>
    </row>
    <row r="172" spans="1:22">
      <c r="A172" t="s">
        <v>265</v>
      </c>
      <c r="B172">
        <v>4332996</v>
      </c>
      <c r="C172">
        <v>289816</v>
      </c>
      <c r="D172">
        <v>289212</v>
      </c>
      <c r="E172">
        <v>283416</v>
      </c>
      <c r="F172">
        <v>283795</v>
      </c>
      <c r="G172">
        <v>322427</v>
      </c>
      <c r="H172">
        <v>322257</v>
      </c>
      <c r="I172">
        <v>305260</v>
      </c>
      <c r="J172">
        <v>273528</v>
      </c>
      <c r="K172">
        <v>257074</v>
      </c>
      <c r="L172">
        <v>265522</v>
      </c>
      <c r="M172">
        <v>289710</v>
      </c>
      <c r="N172">
        <v>289557</v>
      </c>
      <c r="O172">
        <v>258515</v>
      </c>
      <c r="P172">
        <v>207423</v>
      </c>
      <c r="Q172">
        <v>149475</v>
      </c>
      <c r="R172">
        <v>104147</v>
      </c>
      <c r="S172">
        <v>72493</v>
      </c>
      <c r="T172">
        <v>69369</v>
      </c>
      <c r="U172" s="11">
        <v>3730089</v>
      </c>
      <c r="V172" s="11">
        <v>602907</v>
      </c>
    </row>
    <row r="173" spans="1:22" hidden="1">
      <c r="A173" t="s">
        <v>266</v>
      </c>
      <c r="B173">
        <v>1316380</v>
      </c>
      <c r="C173">
        <v>70908.907999999996</v>
      </c>
      <c r="D173">
        <v>72032.434999999998</v>
      </c>
      <c r="E173">
        <v>82137.741999999998</v>
      </c>
      <c r="F173">
        <v>91978.040000000008</v>
      </c>
      <c r="G173">
        <v>81501.835000000006</v>
      </c>
      <c r="H173">
        <v>74643.462</v>
      </c>
      <c r="I173">
        <v>72744.014999999999</v>
      </c>
      <c r="J173">
        <v>85879.418999999994</v>
      </c>
      <c r="K173">
        <v>99029.508999999991</v>
      </c>
      <c r="L173">
        <v>110340.17400000001</v>
      </c>
      <c r="M173">
        <v>106313.52799999999</v>
      </c>
      <c r="N173">
        <v>95143.251999999993</v>
      </c>
      <c r="O173">
        <v>76678.309000000008</v>
      </c>
      <c r="P173">
        <v>56554.82699999999</v>
      </c>
      <c r="Q173">
        <v>45384.793000000012</v>
      </c>
      <c r="R173">
        <v>39647.591</v>
      </c>
      <c r="S173">
        <v>29260.34</v>
      </c>
      <c r="T173">
        <v>26937.315999999992</v>
      </c>
      <c r="U173">
        <v>1119330.628</v>
      </c>
      <c r="V173">
        <v>197784.867</v>
      </c>
    </row>
    <row r="174" spans="1:22">
      <c r="A174" t="s">
        <v>267</v>
      </c>
      <c r="B174">
        <v>1327665</v>
      </c>
      <c r="C174">
        <v>69854.609000000011</v>
      </c>
      <c r="D174">
        <v>73998.353000000003</v>
      </c>
      <c r="E174">
        <v>82392.671999999991</v>
      </c>
      <c r="F174">
        <v>91791.331000000006</v>
      </c>
      <c r="G174">
        <v>79944.63</v>
      </c>
      <c r="H174">
        <v>71989.709999999992</v>
      </c>
      <c r="I174">
        <v>72242.853999999992</v>
      </c>
      <c r="J174">
        <v>85097.201000000015</v>
      </c>
      <c r="K174">
        <v>97528.993000000002</v>
      </c>
      <c r="L174">
        <v>110063.68399999998</v>
      </c>
      <c r="M174">
        <v>108923.723</v>
      </c>
      <c r="N174">
        <v>98578.416999999987</v>
      </c>
      <c r="O174">
        <v>82213.250999999989</v>
      </c>
      <c r="P174">
        <v>59679.47600000001</v>
      </c>
      <c r="Q174">
        <v>46602.116999999998</v>
      </c>
      <c r="R174">
        <v>39998.765999999996</v>
      </c>
      <c r="S174">
        <v>29813.578000000001</v>
      </c>
      <c r="T174">
        <v>27321.834999999999</v>
      </c>
      <c r="U174" s="11">
        <v>1124619.4280000001</v>
      </c>
      <c r="V174" s="11">
        <v>203415.772</v>
      </c>
    </row>
    <row r="175" spans="1:22">
      <c r="A175" t="s">
        <v>268</v>
      </c>
      <c r="B175">
        <v>1328640</v>
      </c>
      <c r="C175">
        <v>70427.854999999996</v>
      </c>
      <c r="D175">
        <v>76192.547999999995</v>
      </c>
      <c r="E175">
        <v>80560.307000000001</v>
      </c>
      <c r="F175">
        <v>89788.493000000002</v>
      </c>
      <c r="G175">
        <v>80455.673999999999</v>
      </c>
      <c r="H175">
        <v>73623.784</v>
      </c>
      <c r="I175">
        <v>72902.61099999999</v>
      </c>
      <c r="J175">
        <v>83026.232000000018</v>
      </c>
      <c r="K175">
        <v>94276.927000000011</v>
      </c>
      <c r="L175">
        <v>108500.95599999999</v>
      </c>
      <c r="M175">
        <v>109448.807</v>
      </c>
      <c r="N175">
        <v>98045.77899999998</v>
      </c>
      <c r="O175">
        <v>86668.171000000017</v>
      </c>
      <c r="P175">
        <v>61809.418999999987</v>
      </c>
      <c r="Q175">
        <v>47446.294999999998</v>
      </c>
      <c r="R175">
        <v>39638.906000000003</v>
      </c>
      <c r="S175">
        <v>29314.706999999995</v>
      </c>
      <c r="T175">
        <v>26903.403000000006</v>
      </c>
      <c r="U175" s="11">
        <v>1123918.1440000001</v>
      </c>
      <c r="V175" s="11">
        <v>205112.72999999998</v>
      </c>
    </row>
    <row r="176" spans="1:22">
      <c r="A176" t="s">
        <v>269</v>
      </c>
      <c r="B176">
        <v>1311652</v>
      </c>
      <c r="C176">
        <v>67997.368999999992</v>
      </c>
      <c r="D176">
        <v>73691.198999999993</v>
      </c>
      <c r="E176">
        <v>78061.419000000009</v>
      </c>
      <c r="F176">
        <v>87517.41399999999</v>
      </c>
      <c r="G176">
        <v>79088.15800000001</v>
      </c>
      <c r="H176">
        <v>72106.21100000001</v>
      </c>
      <c r="I176">
        <v>71534.259999999995</v>
      </c>
      <c r="J176">
        <v>78733.717999999979</v>
      </c>
      <c r="K176">
        <v>90515.116999999984</v>
      </c>
      <c r="L176">
        <v>104976.44900000001</v>
      </c>
      <c r="M176">
        <v>108980.696</v>
      </c>
      <c r="N176">
        <v>99978.242000000013</v>
      </c>
      <c r="O176">
        <v>89200.403999999995</v>
      </c>
      <c r="P176">
        <v>63947.860999999997</v>
      </c>
      <c r="Q176">
        <v>48315.91</v>
      </c>
      <c r="R176">
        <v>38795.214</v>
      </c>
      <c r="S176">
        <v>30393.086000000003</v>
      </c>
      <c r="T176">
        <v>28274.793000000005</v>
      </c>
      <c r="U176" s="11">
        <v>1102380.656</v>
      </c>
      <c r="V176" s="11">
        <v>209726.86400000003</v>
      </c>
    </row>
    <row r="177" spans="1:22">
      <c r="A177" t="s">
        <v>270</v>
      </c>
      <c r="B177">
        <v>1328320</v>
      </c>
      <c r="C177">
        <v>67206.489000000001</v>
      </c>
      <c r="D177">
        <v>73526.678</v>
      </c>
      <c r="E177">
        <v>77861.156000000003</v>
      </c>
      <c r="F177">
        <v>86462.455999999991</v>
      </c>
      <c r="G177">
        <v>79817.54300000002</v>
      </c>
      <c r="H177">
        <v>73855.027000000002</v>
      </c>
      <c r="I177">
        <v>72710.694999999992</v>
      </c>
      <c r="J177">
        <v>77156.070000000007</v>
      </c>
      <c r="K177">
        <v>89359.906000000017</v>
      </c>
      <c r="L177">
        <v>103298.56700000001</v>
      </c>
      <c r="M177">
        <v>110813.33100000001</v>
      </c>
      <c r="N177">
        <v>103542.27200000001</v>
      </c>
      <c r="O177">
        <v>93549.94200000001</v>
      </c>
      <c r="P177">
        <v>69088.717000000004</v>
      </c>
      <c r="Q177">
        <v>50996.965999999993</v>
      </c>
      <c r="R177">
        <v>39341.192999999999</v>
      </c>
      <c r="S177">
        <v>31318.718000000001</v>
      </c>
      <c r="T177">
        <v>29655.079000000002</v>
      </c>
      <c r="U177" s="11">
        <v>1109160.132</v>
      </c>
      <c r="V177" s="11">
        <v>220400.67299999998</v>
      </c>
    </row>
    <row r="178" spans="1:22">
      <c r="A178" t="s">
        <v>271</v>
      </c>
      <c r="B178">
        <v>1328535</v>
      </c>
      <c r="C178">
        <v>65956.34199999999</v>
      </c>
      <c r="D178">
        <v>73678.400999999998</v>
      </c>
      <c r="E178">
        <v>76177.434999999998</v>
      </c>
      <c r="F178">
        <v>84423.425000000003</v>
      </c>
      <c r="G178">
        <v>79787.78</v>
      </c>
      <c r="H178">
        <v>75285.582999999999</v>
      </c>
      <c r="I178">
        <v>73627.614000000001</v>
      </c>
      <c r="J178">
        <v>75216.792999999991</v>
      </c>
      <c r="K178">
        <v>87329.082000000024</v>
      </c>
      <c r="L178">
        <v>99564.871999999988</v>
      </c>
      <c r="M178">
        <v>110171.20000000001</v>
      </c>
      <c r="N178">
        <v>105106.27799999998</v>
      </c>
      <c r="O178">
        <v>95797.328000000009</v>
      </c>
      <c r="P178">
        <v>72438.888999999996</v>
      </c>
      <c r="Q178">
        <v>53422.135000000009</v>
      </c>
      <c r="R178">
        <v>39345.817999999999</v>
      </c>
      <c r="S178">
        <v>31605.599000000002</v>
      </c>
      <c r="T178">
        <v>29861.784999999996</v>
      </c>
      <c r="U178" s="11">
        <v>1102122.1329999999</v>
      </c>
      <c r="V178" s="11">
        <v>226674.226</v>
      </c>
    </row>
    <row r="179" spans="1:22">
      <c r="A179" t="s">
        <v>272</v>
      </c>
      <c r="B179">
        <v>1293764</v>
      </c>
      <c r="C179">
        <v>64944.401000000013</v>
      </c>
      <c r="D179">
        <v>72813.697</v>
      </c>
      <c r="E179">
        <v>73145.391999999993</v>
      </c>
      <c r="F179">
        <v>82085.876000000018</v>
      </c>
      <c r="G179">
        <v>78293.794999999998</v>
      </c>
      <c r="H179">
        <v>74841.515000000014</v>
      </c>
      <c r="I179">
        <v>72687.796999999991</v>
      </c>
      <c r="J179">
        <v>71750.630999999994</v>
      </c>
      <c r="K179">
        <v>82483.428</v>
      </c>
      <c r="L179">
        <v>93448.428</v>
      </c>
      <c r="M179">
        <v>105154.14400000001</v>
      </c>
      <c r="N179">
        <v>102742.41899999999</v>
      </c>
      <c r="O179">
        <v>93429.253000000012</v>
      </c>
      <c r="P179">
        <v>74625.183999999994</v>
      </c>
      <c r="Q179">
        <v>53059.510999999999</v>
      </c>
      <c r="R179">
        <v>38783.599000000002</v>
      </c>
      <c r="S179">
        <v>30453.236999999994</v>
      </c>
      <c r="T179">
        <v>29402.300999999999</v>
      </c>
      <c r="U179" s="11">
        <v>1067820.7759999998</v>
      </c>
      <c r="V179" s="11">
        <v>226323.83199999999</v>
      </c>
    </row>
    <row r="180" spans="1:22">
      <c r="A180" t="s">
        <v>273</v>
      </c>
      <c r="B180">
        <v>1262864</v>
      </c>
      <c r="C180">
        <v>61962.506999999998</v>
      </c>
      <c r="D180">
        <v>68868.087</v>
      </c>
      <c r="E180">
        <v>70136.364999999991</v>
      </c>
      <c r="F180">
        <v>78397.146000000008</v>
      </c>
      <c r="G180">
        <v>75675.98599999999</v>
      </c>
      <c r="H180">
        <v>73518.392999999982</v>
      </c>
      <c r="I180">
        <v>71768.402999999991</v>
      </c>
      <c r="J180">
        <v>68743.941000000006</v>
      </c>
      <c r="K180">
        <v>79167.399000000005</v>
      </c>
      <c r="L180">
        <v>89215.535999999993</v>
      </c>
      <c r="M180">
        <v>101186.09600000001</v>
      </c>
      <c r="N180">
        <v>103035.82900000001</v>
      </c>
      <c r="O180">
        <v>91825.448000000004</v>
      </c>
      <c r="P180">
        <v>77960.262000000002</v>
      </c>
      <c r="Q180">
        <v>53617.603000000003</v>
      </c>
      <c r="R180">
        <v>38192.841</v>
      </c>
      <c r="S180">
        <v>29353.901999999998</v>
      </c>
      <c r="T180">
        <v>29568.532999999996</v>
      </c>
      <c r="U180" s="11">
        <v>1033501.1359999999</v>
      </c>
      <c r="V180" s="11">
        <v>228693.141</v>
      </c>
    </row>
    <row r="181" spans="1:22">
      <c r="A181" t="s">
        <v>274</v>
      </c>
      <c r="B181">
        <v>1243290</v>
      </c>
      <c r="C181">
        <v>61065</v>
      </c>
      <c r="D181">
        <v>67590</v>
      </c>
      <c r="E181">
        <v>68817</v>
      </c>
      <c r="F181">
        <v>75664</v>
      </c>
      <c r="G181">
        <v>74175</v>
      </c>
      <c r="H181">
        <v>73698</v>
      </c>
      <c r="I181">
        <v>71928</v>
      </c>
      <c r="J181">
        <v>68972</v>
      </c>
      <c r="K181">
        <v>76051</v>
      </c>
      <c r="L181">
        <v>85457</v>
      </c>
      <c r="M181">
        <v>96418</v>
      </c>
      <c r="N181">
        <v>100773</v>
      </c>
      <c r="O181">
        <v>91123</v>
      </c>
      <c r="P181">
        <v>79478</v>
      </c>
      <c r="Q181">
        <v>55240</v>
      </c>
      <c r="R181">
        <v>38717</v>
      </c>
      <c r="S181">
        <v>28559</v>
      </c>
      <c r="T181">
        <v>29565</v>
      </c>
      <c r="U181" s="11">
        <v>1011731</v>
      </c>
      <c r="V181" s="11">
        <v>231559</v>
      </c>
    </row>
    <row r="182" spans="1:22" hidden="1">
      <c r="A182" t="s">
        <v>275</v>
      </c>
      <c r="B182">
        <v>5637418</v>
      </c>
      <c r="C182">
        <v>376457.23900000006</v>
      </c>
      <c r="D182">
        <v>360352.90300000005</v>
      </c>
      <c r="E182">
        <v>384188.38399999996</v>
      </c>
      <c r="F182">
        <v>404958.82499999995</v>
      </c>
      <c r="G182">
        <v>372129.16599999997</v>
      </c>
      <c r="H182">
        <v>379080.783</v>
      </c>
      <c r="I182">
        <v>358115.66200000001</v>
      </c>
      <c r="J182">
        <v>400251.87599999981</v>
      </c>
      <c r="K182">
        <v>444781.84299999988</v>
      </c>
      <c r="L182">
        <v>456619.69900000002</v>
      </c>
      <c r="M182">
        <v>409916.14300000004</v>
      </c>
      <c r="N182">
        <v>351910.34000000008</v>
      </c>
      <c r="O182">
        <v>274666.29299999995</v>
      </c>
      <c r="P182">
        <v>199388.27900000004</v>
      </c>
      <c r="Q182">
        <v>154603.23199999996</v>
      </c>
      <c r="R182">
        <v>126299.606</v>
      </c>
      <c r="S182">
        <v>98464.080999999991</v>
      </c>
      <c r="T182">
        <v>84359.325000000012</v>
      </c>
      <c r="U182">
        <v>4973429.1559999986</v>
      </c>
      <c r="V182">
        <v>663114.52300000004</v>
      </c>
    </row>
    <row r="183" spans="1:22">
      <c r="A183" t="s">
        <v>276</v>
      </c>
      <c r="B183">
        <v>5696345</v>
      </c>
      <c r="C183">
        <v>365794.34299999999</v>
      </c>
      <c r="D183">
        <v>366477.95499999996</v>
      </c>
      <c r="E183">
        <v>382237.96299999987</v>
      </c>
      <c r="F183">
        <v>412812.31699999998</v>
      </c>
      <c r="G183">
        <v>381414.44099999999</v>
      </c>
      <c r="H183">
        <v>384578.17400000006</v>
      </c>
      <c r="I183">
        <v>357428.40300000005</v>
      </c>
      <c r="J183">
        <v>396763.29300000006</v>
      </c>
      <c r="K183">
        <v>435551.82699999993</v>
      </c>
      <c r="L183">
        <v>458433.40899999999</v>
      </c>
      <c r="M183">
        <v>422561.022</v>
      </c>
      <c r="N183">
        <v>363470.94699999993</v>
      </c>
      <c r="O183">
        <v>292260.97200000007</v>
      </c>
      <c r="P183">
        <v>207383.52500000002</v>
      </c>
      <c r="Q183">
        <v>155247.80300000001</v>
      </c>
      <c r="R183">
        <v>126044.355</v>
      </c>
      <c r="S183">
        <v>98550.89899999999</v>
      </c>
      <c r="T183">
        <v>89221.076000000001</v>
      </c>
      <c r="U183" s="11">
        <v>5019785.0659999996</v>
      </c>
      <c r="V183" s="11">
        <v>676447.65800000005</v>
      </c>
    </row>
    <row r="184" spans="1:22">
      <c r="A184" t="s">
        <v>277</v>
      </c>
      <c r="B184">
        <v>5704065</v>
      </c>
      <c r="C184">
        <v>362843.81699999998</v>
      </c>
      <c r="D184">
        <v>361195.25400000007</v>
      </c>
      <c r="E184">
        <v>379080.65900000004</v>
      </c>
      <c r="F184">
        <v>405781.00800000009</v>
      </c>
      <c r="G184">
        <v>386920.51199999993</v>
      </c>
      <c r="H184">
        <v>386824.83100000001</v>
      </c>
      <c r="I184">
        <v>359618.12699999998</v>
      </c>
      <c r="J184">
        <v>385267.49199999997</v>
      </c>
      <c r="K184">
        <v>426743.68700000003</v>
      </c>
      <c r="L184">
        <v>456468.86399999994</v>
      </c>
      <c r="M184">
        <v>428407.09100000001</v>
      </c>
      <c r="N184">
        <v>366531.19500000001</v>
      </c>
      <c r="O184">
        <v>305875.62899999996</v>
      </c>
      <c r="P184">
        <v>217364.13499999998</v>
      </c>
      <c r="Q184">
        <v>156498.75400000002</v>
      </c>
      <c r="R184">
        <v>127490.361</v>
      </c>
      <c r="S184">
        <v>97897.05799999999</v>
      </c>
      <c r="T184">
        <v>92728.934000000023</v>
      </c>
      <c r="U184" s="11">
        <v>5011558.1660000002</v>
      </c>
      <c r="V184" s="11">
        <v>691979.24199999997</v>
      </c>
    </row>
    <row r="185" spans="1:22">
      <c r="A185" t="s">
        <v>278</v>
      </c>
      <c r="B185">
        <v>5785496</v>
      </c>
      <c r="C185">
        <v>365907.95699999994</v>
      </c>
      <c r="D185">
        <v>364306.29900000006</v>
      </c>
      <c r="E185">
        <v>379249.37</v>
      </c>
      <c r="F185">
        <v>405089.20300000004</v>
      </c>
      <c r="G185">
        <v>395529.39100000006</v>
      </c>
      <c r="H185">
        <v>394828.65299999993</v>
      </c>
      <c r="I185">
        <v>371004.55</v>
      </c>
      <c r="J185">
        <v>379295.90299999993</v>
      </c>
      <c r="K185">
        <v>419757.14599999995</v>
      </c>
      <c r="L185">
        <v>454947.68499999994</v>
      </c>
      <c r="M185">
        <v>439121.17300000001</v>
      </c>
      <c r="N185">
        <v>378603.85499999998</v>
      </c>
      <c r="O185">
        <v>319442.576</v>
      </c>
      <c r="P185">
        <v>229999.40900000004</v>
      </c>
      <c r="Q185">
        <v>162613.60499999998</v>
      </c>
      <c r="R185">
        <v>127642.61900000002</v>
      </c>
      <c r="S185">
        <v>98018.791000000027</v>
      </c>
      <c r="T185">
        <v>98018.225000000006</v>
      </c>
      <c r="U185" s="11">
        <v>5067083.7610000009</v>
      </c>
      <c r="V185" s="11">
        <v>716292.64900000009</v>
      </c>
    </row>
    <row r="186" spans="1:22">
      <c r="A186" t="s">
        <v>279</v>
      </c>
      <c r="B186">
        <v>5801682</v>
      </c>
      <c r="C186">
        <v>364820.08800000005</v>
      </c>
      <c r="D186">
        <v>364884.19699999999</v>
      </c>
      <c r="E186">
        <v>376854.43499999988</v>
      </c>
      <c r="F186">
        <v>399688.61499999993</v>
      </c>
      <c r="G186">
        <v>396685.43700000003</v>
      </c>
      <c r="H186">
        <v>400380.61100000015</v>
      </c>
      <c r="I186">
        <v>379766.78000000009</v>
      </c>
      <c r="J186">
        <v>368727.13099999999</v>
      </c>
      <c r="K186">
        <v>412845.54000000015</v>
      </c>
      <c r="L186">
        <v>448081.83900000004</v>
      </c>
      <c r="M186">
        <v>443641.97000000009</v>
      </c>
      <c r="N186">
        <v>383963.32100000011</v>
      </c>
      <c r="O186">
        <v>330230.005</v>
      </c>
      <c r="P186">
        <v>239495.65800000005</v>
      </c>
      <c r="Q186">
        <v>169415.18600000005</v>
      </c>
      <c r="R186">
        <v>126570.38400000002</v>
      </c>
      <c r="S186">
        <v>97970.669000000009</v>
      </c>
      <c r="T186">
        <v>100625.353</v>
      </c>
      <c r="U186" s="11">
        <v>5070569.9690000005</v>
      </c>
      <c r="V186" s="11">
        <v>734077.25000000012</v>
      </c>
    </row>
    <row r="187" spans="1:22">
      <c r="A187" t="s">
        <v>280</v>
      </c>
      <c r="B187">
        <v>5887776</v>
      </c>
      <c r="C187">
        <v>366246.83200000011</v>
      </c>
      <c r="D187">
        <v>371450.46999999991</v>
      </c>
      <c r="E187">
        <v>377882.34399999992</v>
      </c>
      <c r="F187">
        <v>395997.35999999987</v>
      </c>
      <c r="G187">
        <v>403136.44300000003</v>
      </c>
      <c r="H187">
        <v>407572.60499999992</v>
      </c>
      <c r="I187">
        <v>393012.66899999999</v>
      </c>
      <c r="J187">
        <v>369821.60500000004</v>
      </c>
      <c r="K187">
        <v>407891.49799999996</v>
      </c>
      <c r="L187">
        <v>441593.19300000003</v>
      </c>
      <c r="M187">
        <v>450291.89899999986</v>
      </c>
      <c r="N187">
        <v>395434.19199999981</v>
      </c>
      <c r="O187">
        <v>340245.68700000003</v>
      </c>
      <c r="P187">
        <v>253150.75</v>
      </c>
      <c r="Q187">
        <v>177933.33499999993</v>
      </c>
      <c r="R187">
        <v>130282.149</v>
      </c>
      <c r="S187">
        <v>98899.010999999984</v>
      </c>
      <c r="T187">
        <v>103575.16099999999</v>
      </c>
      <c r="U187" s="11">
        <v>5120576.7969999993</v>
      </c>
      <c r="V187" s="11">
        <v>763840.40599999984</v>
      </c>
    </row>
    <row r="188" spans="1:22">
      <c r="A188" t="s">
        <v>281</v>
      </c>
      <c r="B188">
        <v>5930195</v>
      </c>
      <c r="C188">
        <v>367816.799</v>
      </c>
      <c r="D188">
        <v>372932.79900000006</v>
      </c>
      <c r="E188">
        <v>377849.64499999996</v>
      </c>
      <c r="F188">
        <v>395232.49099999992</v>
      </c>
      <c r="G188">
        <v>403417.17100000003</v>
      </c>
      <c r="H188">
        <v>412350.88799999998</v>
      </c>
      <c r="I188">
        <v>400468.54300000001</v>
      </c>
      <c r="J188">
        <v>373117.27099999995</v>
      </c>
      <c r="K188">
        <v>401887.99200000009</v>
      </c>
      <c r="L188">
        <v>434879.48200000008</v>
      </c>
      <c r="M188">
        <v>454439.60000000009</v>
      </c>
      <c r="N188">
        <v>403696.46300000005</v>
      </c>
      <c r="O188">
        <v>349193.30199999997</v>
      </c>
      <c r="P188">
        <v>267131.53899999999</v>
      </c>
      <c r="Q188">
        <v>183800.859</v>
      </c>
      <c r="R188">
        <v>131505.85199999998</v>
      </c>
      <c r="S188">
        <v>98357.847000000009</v>
      </c>
      <c r="T188">
        <v>105434.622</v>
      </c>
      <c r="U188" s="11">
        <v>5147282.4460000005</v>
      </c>
      <c r="V188" s="11">
        <v>786230.71900000004</v>
      </c>
    </row>
    <row r="189" spans="1:22">
      <c r="A189" t="s">
        <v>282</v>
      </c>
      <c r="B189">
        <v>5878915</v>
      </c>
      <c r="C189">
        <v>362932.74400000006</v>
      </c>
      <c r="D189">
        <v>369825.09200000006</v>
      </c>
      <c r="E189">
        <v>368944.38099999999</v>
      </c>
      <c r="F189">
        <v>384763.55</v>
      </c>
      <c r="G189">
        <v>395429.58300000004</v>
      </c>
      <c r="H189">
        <v>409591.2159999999</v>
      </c>
      <c r="I189">
        <v>402317.43199999991</v>
      </c>
      <c r="J189">
        <v>373915.27400000003</v>
      </c>
      <c r="K189">
        <v>385957.2080000001</v>
      </c>
      <c r="L189">
        <v>420984.61700000003</v>
      </c>
      <c r="M189">
        <v>444401.04500000004</v>
      </c>
      <c r="N189">
        <v>404872.027</v>
      </c>
      <c r="O189">
        <v>351041.98400000005</v>
      </c>
      <c r="P189">
        <v>276286.99900000001</v>
      </c>
      <c r="Q189">
        <v>191593.52500000002</v>
      </c>
      <c r="R189">
        <v>133035.93899999998</v>
      </c>
      <c r="S189">
        <v>97932.164000000019</v>
      </c>
      <c r="T189">
        <v>105973.87500000001</v>
      </c>
      <c r="U189" s="11">
        <v>5074976.1530000009</v>
      </c>
      <c r="V189" s="11">
        <v>804822.50199999998</v>
      </c>
    </row>
    <row r="190" spans="1:22">
      <c r="A190" t="s">
        <v>283</v>
      </c>
      <c r="B190">
        <v>5921207</v>
      </c>
      <c r="C190">
        <v>363031</v>
      </c>
      <c r="D190">
        <v>369230</v>
      </c>
      <c r="E190">
        <v>372162</v>
      </c>
      <c r="F190">
        <v>382551</v>
      </c>
      <c r="G190">
        <v>390328</v>
      </c>
      <c r="H190">
        <v>412842</v>
      </c>
      <c r="I190">
        <v>405960</v>
      </c>
      <c r="J190">
        <v>382576</v>
      </c>
      <c r="K190">
        <v>377257</v>
      </c>
      <c r="L190">
        <v>414739</v>
      </c>
      <c r="M190">
        <v>442293</v>
      </c>
      <c r="N190">
        <v>413954</v>
      </c>
      <c r="O190">
        <v>357810</v>
      </c>
      <c r="P190">
        <v>286336</v>
      </c>
      <c r="Q190">
        <v>202846</v>
      </c>
      <c r="R190">
        <v>140738</v>
      </c>
      <c r="S190">
        <v>99573</v>
      </c>
      <c r="T190">
        <v>106981</v>
      </c>
      <c r="U190" s="11">
        <v>5084733</v>
      </c>
      <c r="V190" s="11">
        <v>836474</v>
      </c>
    </row>
    <row r="191" spans="1:22" hidden="1">
      <c r="A191" t="s">
        <v>284</v>
      </c>
      <c r="B191">
        <v>6511176</v>
      </c>
      <c r="C191">
        <v>384502.80899999995</v>
      </c>
      <c r="D191">
        <v>388417.10699999996</v>
      </c>
      <c r="E191">
        <v>412049.19400000002</v>
      </c>
      <c r="F191">
        <v>467406.24700000003</v>
      </c>
      <c r="G191">
        <v>442576.61699999997</v>
      </c>
      <c r="H191">
        <v>423879.89799999999</v>
      </c>
      <c r="I191">
        <v>415352.43599999999</v>
      </c>
      <c r="J191">
        <v>460821.61299999995</v>
      </c>
      <c r="K191">
        <v>514645.50100000005</v>
      </c>
      <c r="L191">
        <v>523526.93300000002</v>
      </c>
      <c r="M191">
        <v>474539.20500000007</v>
      </c>
      <c r="N191">
        <v>407093.17500000005</v>
      </c>
      <c r="O191">
        <v>325675.66800000001</v>
      </c>
      <c r="P191">
        <v>233970.06899999996</v>
      </c>
      <c r="Q191">
        <v>192511.28799999997</v>
      </c>
      <c r="R191">
        <v>167614.15500000003</v>
      </c>
      <c r="S191">
        <v>137934.22100000002</v>
      </c>
      <c r="T191">
        <v>136968.65</v>
      </c>
      <c r="U191">
        <v>5640486.4029999999</v>
      </c>
      <c r="V191">
        <v>868998.38300000003</v>
      </c>
    </row>
    <row r="192" spans="1:22">
      <c r="A192" t="s">
        <v>285</v>
      </c>
      <c r="B192">
        <v>6476616</v>
      </c>
      <c r="C192">
        <v>367201.01999999996</v>
      </c>
      <c r="D192">
        <v>389369.43599999999</v>
      </c>
      <c r="E192">
        <v>407367.14799999999</v>
      </c>
      <c r="F192">
        <v>469211.76800000004</v>
      </c>
      <c r="G192">
        <v>458857.75599999994</v>
      </c>
      <c r="H192">
        <v>427972.40299999993</v>
      </c>
      <c r="I192">
        <v>399750.97199999995</v>
      </c>
      <c r="J192">
        <v>436705.55199999997</v>
      </c>
      <c r="K192">
        <v>494700.66700000002</v>
      </c>
      <c r="L192">
        <v>513312.78399999999</v>
      </c>
      <c r="M192">
        <v>476871.40299999999</v>
      </c>
      <c r="N192">
        <v>413130.28099999996</v>
      </c>
      <c r="O192">
        <v>342431.48700000002</v>
      </c>
      <c r="P192">
        <v>239618.89399999997</v>
      </c>
      <c r="Q192">
        <v>190563.80000000002</v>
      </c>
      <c r="R192">
        <v>167302.98100000003</v>
      </c>
      <c r="S192">
        <v>139375.943</v>
      </c>
      <c r="T192">
        <v>137755.10800000001</v>
      </c>
      <c r="U192" s="11">
        <v>5596882.6769999992</v>
      </c>
      <c r="V192" s="11">
        <v>874616.72600000002</v>
      </c>
    </row>
    <row r="193" spans="1:22">
      <c r="A193" t="s">
        <v>286</v>
      </c>
      <c r="B193">
        <v>6511549</v>
      </c>
      <c r="C193">
        <v>366558.07400000002</v>
      </c>
      <c r="D193">
        <v>387148.48600000003</v>
      </c>
      <c r="E193">
        <v>404983.00399999996</v>
      </c>
      <c r="F193">
        <v>468956.68900000001</v>
      </c>
      <c r="G193">
        <v>464909.00100000005</v>
      </c>
      <c r="H193">
        <v>435128.80300000001</v>
      </c>
      <c r="I193">
        <v>401658.179</v>
      </c>
      <c r="J193">
        <v>425138.179</v>
      </c>
      <c r="K193">
        <v>484641.49900000001</v>
      </c>
      <c r="L193">
        <v>511974.19300000003</v>
      </c>
      <c r="M193">
        <v>486253.49599999998</v>
      </c>
      <c r="N193">
        <v>422664.19400000002</v>
      </c>
      <c r="O193">
        <v>358096.46700000006</v>
      </c>
      <c r="P193">
        <v>251725.79199999996</v>
      </c>
      <c r="Q193">
        <v>194179.40700000001</v>
      </c>
      <c r="R193">
        <v>167034.587</v>
      </c>
      <c r="S193">
        <v>140146.92300000001</v>
      </c>
      <c r="T193">
        <v>141603.03799999997</v>
      </c>
      <c r="U193" s="11">
        <v>5618110.2640000004</v>
      </c>
      <c r="V193" s="11">
        <v>894689.74699999997</v>
      </c>
    </row>
    <row r="194" spans="1:22">
      <c r="A194" t="s">
        <v>287</v>
      </c>
      <c r="B194">
        <v>6544014</v>
      </c>
      <c r="C194">
        <v>366924.87400000007</v>
      </c>
      <c r="D194">
        <v>387028.65399999998</v>
      </c>
      <c r="E194">
        <v>401125.74700000003</v>
      </c>
      <c r="F194">
        <v>465590.95</v>
      </c>
      <c r="G194">
        <v>469739.17500000005</v>
      </c>
      <c r="H194">
        <v>444595.24400000006</v>
      </c>
      <c r="I194">
        <v>407203.78099999996</v>
      </c>
      <c r="J194">
        <v>410023.44399999996</v>
      </c>
      <c r="K194">
        <v>477310.99099999992</v>
      </c>
      <c r="L194">
        <v>509410.46099999995</v>
      </c>
      <c r="M194">
        <v>494469.18200000003</v>
      </c>
      <c r="N194">
        <v>433060.78400000004</v>
      </c>
      <c r="O194">
        <v>371316.152</v>
      </c>
      <c r="P194">
        <v>267578.29599999997</v>
      </c>
      <c r="Q194">
        <v>195729.71699999998</v>
      </c>
      <c r="R194">
        <v>164360.924</v>
      </c>
      <c r="S194">
        <v>137367.59600000002</v>
      </c>
      <c r="T194">
        <v>144422.84900000002</v>
      </c>
      <c r="U194" s="11">
        <v>5637799.4390000002</v>
      </c>
      <c r="V194" s="11">
        <v>909459.38199999998</v>
      </c>
    </row>
    <row r="195" spans="1:22">
      <c r="A195" t="s">
        <v>288</v>
      </c>
      <c r="B195">
        <v>6605058</v>
      </c>
      <c r="C195">
        <v>365746.65100000001</v>
      </c>
      <c r="D195">
        <v>386388.74800000002</v>
      </c>
      <c r="E195">
        <v>400134.109</v>
      </c>
      <c r="F195">
        <v>463984.38200000004</v>
      </c>
      <c r="G195">
        <v>478773.88199999998</v>
      </c>
      <c r="H195">
        <v>455550.58299999998</v>
      </c>
      <c r="I195">
        <v>418036.42</v>
      </c>
      <c r="J195">
        <v>403742.79099999997</v>
      </c>
      <c r="K195">
        <v>467146.14000000007</v>
      </c>
      <c r="L195">
        <v>505824.12</v>
      </c>
      <c r="M195">
        <v>499968.78100000002</v>
      </c>
      <c r="N195">
        <v>447133.63500000001</v>
      </c>
      <c r="O195">
        <v>382511.29299999995</v>
      </c>
      <c r="P195">
        <v>281642.11200000002</v>
      </c>
      <c r="Q195">
        <v>204662.12500000003</v>
      </c>
      <c r="R195">
        <v>164013.451</v>
      </c>
      <c r="S195">
        <v>136769.23300000001</v>
      </c>
      <c r="T195">
        <v>148437.78499999997</v>
      </c>
      <c r="U195" s="11">
        <v>5674941.5349999992</v>
      </c>
      <c r="V195" s="11">
        <v>935524.70600000001</v>
      </c>
    </row>
    <row r="196" spans="1:22">
      <c r="A196" t="s">
        <v>289</v>
      </c>
      <c r="B196">
        <v>6657291</v>
      </c>
      <c r="C196">
        <v>365071.283</v>
      </c>
      <c r="D196">
        <v>382044.39999999997</v>
      </c>
      <c r="E196">
        <v>401669.12900000002</v>
      </c>
      <c r="F196">
        <v>464492.39399999997</v>
      </c>
      <c r="G196">
        <v>482990.21400000004</v>
      </c>
      <c r="H196">
        <v>464812.18799999997</v>
      </c>
      <c r="I196">
        <v>427452.52899999998</v>
      </c>
      <c r="J196">
        <v>397684.09300000005</v>
      </c>
      <c r="K196">
        <v>459063.20199999999</v>
      </c>
      <c r="L196">
        <v>497165.18299999996</v>
      </c>
      <c r="M196">
        <v>504725.51799999998</v>
      </c>
      <c r="N196">
        <v>457189.86800000002</v>
      </c>
      <c r="O196">
        <v>393573.05499999999</v>
      </c>
      <c r="P196">
        <v>295549.34500000003</v>
      </c>
      <c r="Q196">
        <v>214381.12899999999</v>
      </c>
      <c r="R196">
        <v>164839.45099999997</v>
      </c>
      <c r="S196">
        <v>134761.25599999999</v>
      </c>
      <c r="T196">
        <v>151002.726</v>
      </c>
      <c r="U196" s="11">
        <v>5697933.0559999999</v>
      </c>
      <c r="V196" s="11">
        <v>960533.90700000012</v>
      </c>
    </row>
    <row r="197" spans="1:22">
      <c r="A197" t="s">
        <v>290</v>
      </c>
      <c r="B197">
        <v>6688538</v>
      </c>
      <c r="C197">
        <v>363716.66799999995</v>
      </c>
      <c r="D197">
        <v>377691.16799999995</v>
      </c>
      <c r="E197">
        <v>399256.13799999998</v>
      </c>
      <c r="F197">
        <v>461865.80900000001</v>
      </c>
      <c r="G197">
        <v>486631.87099999998</v>
      </c>
      <c r="H197">
        <v>471408.59600000002</v>
      </c>
      <c r="I197">
        <v>436847.06899999996</v>
      </c>
      <c r="J197">
        <v>397983.65699999989</v>
      </c>
      <c r="K197">
        <v>449172.64600000001</v>
      </c>
      <c r="L197">
        <v>487123.92400000006</v>
      </c>
      <c r="M197">
        <v>507074.38500000001</v>
      </c>
      <c r="N197">
        <v>466605.07</v>
      </c>
      <c r="O197">
        <v>398469.19399999996</v>
      </c>
      <c r="P197">
        <v>308595.353</v>
      </c>
      <c r="Q197">
        <v>224344.37199999997</v>
      </c>
      <c r="R197">
        <v>161554.21699999998</v>
      </c>
      <c r="S197">
        <v>132133.45299999998</v>
      </c>
      <c r="T197">
        <v>153639.87100000001</v>
      </c>
      <c r="U197" s="11">
        <v>5703846.1950000003</v>
      </c>
      <c r="V197" s="11">
        <v>980267.26599999995</v>
      </c>
    </row>
    <row r="198" spans="1:22">
      <c r="A198" t="s">
        <v>291</v>
      </c>
      <c r="B198">
        <v>6741921</v>
      </c>
      <c r="C198">
        <v>363626.19200000004</v>
      </c>
      <c r="D198">
        <v>375206.27100000001</v>
      </c>
      <c r="E198">
        <v>401378.80800000002</v>
      </c>
      <c r="F198">
        <v>461223.25599999999</v>
      </c>
      <c r="G198">
        <v>492757.39099999995</v>
      </c>
      <c r="H198">
        <v>479036.31800000003</v>
      </c>
      <c r="I198">
        <v>447129.48600000003</v>
      </c>
      <c r="J198">
        <v>400739.64</v>
      </c>
      <c r="K198">
        <v>437913.29599999991</v>
      </c>
      <c r="L198">
        <v>477698.32299999997</v>
      </c>
      <c r="M198">
        <v>506670.69099999999</v>
      </c>
      <c r="N198">
        <v>472046.91899999999</v>
      </c>
      <c r="O198">
        <v>411695.07699999993</v>
      </c>
      <c r="P198">
        <v>325203.87299999996</v>
      </c>
      <c r="Q198">
        <v>235433.06599999999</v>
      </c>
      <c r="R198">
        <v>166022.364</v>
      </c>
      <c r="S198">
        <v>134931.04</v>
      </c>
      <c r="T198">
        <v>155000.51</v>
      </c>
      <c r="U198" s="11">
        <v>5727121.6679999996</v>
      </c>
      <c r="V198" s="11">
        <v>1016590.8530000001</v>
      </c>
    </row>
    <row r="199" spans="1:22">
      <c r="A199" t="s">
        <v>292</v>
      </c>
      <c r="B199">
        <v>6772044</v>
      </c>
      <c r="C199">
        <v>362100</v>
      </c>
      <c r="D199">
        <v>370366</v>
      </c>
      <c r="E199">
        <v>397708</v>
      </c>
      <c r="F199">
        <v>458625</v>
      </c>
      <c r="G199">
        <v>489436</v>
      </c>
      <c r="H199">
        <v>489562</v>
      </c>
      <c r="I199">
        <v>455681</v>
      </c>
      <c r="J199">
        <v>408007</v>
      </c>
      <c r="K199">
        <v>424938</v>
      </c>
      <c r="L199">
        <v>468711</v>
      </c>
      <c r="M199">
        <v>501948</v>
      </c>
      <c r="N199">
        <v>478086</v>
      </c>
      <c r="O199">
        <v>420784</v>
      </c>
      <c r="P199">
        <v>338249</v>
      </c>
      <c r="Q199">
        <v>248812</v>
      </c>
      <c r="R199">
        <v>170940</v>
      </c>
      <c r="S199">
        <v>133297</v>
      </c>
      <c r="T199">
        <v>154794</v>
      </c>
      <c r="U199" s="11">
        <v>5725952</v>
      </c>
      <c r="V199" s="11">
        <v>1046092</v>
      </c>
    </row>
    <row r="200" spans="1:22" hidden="1">
      <c r="A200" t="s">
        <v>293</v>
      </c>
      <c r="B200">
        <v>10008213</v>
      </c>
      <c r="C200">
        <v>630769.59899999993</v>
      </c>
      <c r="D200">
        <v>648292.94499999995</v>
      </c>
      <c r="E200">
        <v>702962.19099999999</v>
      </c>
      <c r="F200">
        <v>743749.74099999981</v>
      </c>
      <c r="G200">
        <v>691127.99800000014</v>
      </c>
      <c r="H200">
        <v>624593.60700000008</v>
      </c>
      <c r="I200">
        <v>601274.09400000016</v>
      </c>
      <c r="J200">
        <v>682528.69400000002</v>
      </c>
      <c r="K200">
        <v>732620.27499999991</v>
      </c>
      <c r="L200">
        <v>786414.76699999976</v>
      </c>
      <c r="M200">
        <v>741734.201</v>
      </c>
      <c r="N200">
        <v>640844.25599999982</v>
      </c>
      <c r="O200">
        <v>494981.98499999999</v>
      </c>
      <c r="P200">
        <v>369970.82100000005</v>
      </c>
      <c r="Q200">
        <v>294976.04600000003</v>
      </c>
      <c r="R200">
        <v>248808.52000000005</v>
      </c>
      <c r="S200">
        <v>195596.63399999999</v>
      </c>
      <c r="T200">
        <v>173978.43300000002</v>
      </c>
      <c r="U200">
        <v>8721894.353000002</v>
      </c>
      <c r="V200">
        <v>1283330.4540000001</v>
      </c>
    </row>
    <row r="201" spans="1:22">
      <c r="A201" t="s">
        <v>294</v>
      </c>
      <c r="B201">
        <v>9937232</v>
      </c>
      <c r="C201">
        <v>614519.55900000001</v>
      </c>
      <c r="D201">
        <v>651050.85200000007</v>
      </c>
      <c r="E201">
        <v>699664.66899999988</v>
      </c>
      <c r="F201">
        <v>759946.19499999995</v>
      </c>
      <c r="G201">
        <v>663406.79</v>
      </c>
      <c r="H201">
        <v>602706.90199999989</v>
      </c>
      <c r="I201">
        <v>583859.03999999992</v>
      </c>
      <c r="J201">
        <v>651924.54799999984</v>
      </c>
      <c r="K201">
        <v>702759.85600000003</v>
      </c>
      <c r="L201">
        <v>767196.5</v>
      </c>
      <c r="M201">
        <v>749157.29599999997</v>
      </c>
      <c r="N201">
        <v>658717.45700000005</v>
      </c>
      <c r="O201">
        <v>520361.72300000023</v>
      </c>
      <c r="P201">
        <v>384738.71699999995</v>
      </c>
      <c r="Q201">
        <v>298594.299</v>
      </c>
      <c r="R201">
        <v>251561.27399999995</v>
      </c>
      <c r="S201">
        <v>200299.42899999995</v>
      </c>
      <c r="T201">
        <v>178703.78200000001</v>
      </c>
      <c r="U201" s="11">
        <v>8625271.3869999982</v>
      </c>
      <c r="V201" s="11">
        <v>1313897.5009999997</v>
      </c>
    </row>
    <row r="202" spans="1:22">
      <c r="A202" t="s">
        <v>295</v>
      </c>
      <c r="B202">
        <v>9857189</v>
      </c>
      <c r="C202">
        <v>603142.495</v>
      </c>
      <c r="D202">
        <v>641795.69400000002</v>
      </c>
      <c r="E202">
        <v>683021.67599999998</v>
      </c>
      <c r="F202">
        <v>743444.85699999984</v>
      </c>
      <c r="G202">
        <v>669045.22900000005</v>
      </c>
      <c r="H202">
        <v>596778.68599999999</v>
      </c>
      <c r="I202">
        <v>576685.21199999994</v>
      </c>
      <c r="J202">
        <v>629017.68099999998</v>
      </c>
      <c r="K202">
        <v>680476.25700000022</v>
      </c>
      <c r="L202">
        <v>748937.98899999983</v>
      </c>
      <c r="M202">
        <v>752566.84999999974</v>
      </c>
      <c r="N202">
        <v>666430.27499999979</v>
      </c>
      <c r="O202">
        <v>544339.14300000016</v>
      </c>
      <c r="P202">
        <v>395967.57700000016</v>
      </c>
      <c r="Q202">
        <v>301447.04100000003</v>
      </c>
      <c r="R202">
        <v>245544.68399999995</v>
      </c>
      <c r="S202">
        <v>201210.59300000008</v>
      </c>
      <c r="T202">
        <v>183028.43399999998</v>
      </c>
      <c r="U202" s="11">
        <v>8535682.0439999998</v>
      </c>
      <c r="V202" s="11">
        <v>1327198.3290000001</v>
      </c>
    </row>
    <row r="203" spans="1:22">
      <c r="A203" t="s">
        <v>296</v>
      </c>
      <c r="B203">
        <v>9778449</v>
      </c>
      <c r="C203">
        <v>588603.09900000016</v>
      </c>
      <c r="D203">
        <v>629238.32500000007</v>
      </c>
      <c r="E203">
        <v>667852.92700000026</v>
      </c>
      <c r="F203">
        <v>727697.4360000001</v>
      </c>
      <c r="G203">
        <v>673184.73699999973</v>
      </c>
      <c r="H203">
        <v>589120.33900000004</v>
      </c>
      <c r="I203">
        <v>573991.17800000007</v>
      </c>
      <c r="J203">
        <v>604512.62200000021</v>
      </c>
      <c r="K203">
        <v>662398.17999999993</v>
      </c>
      <c r="L203">
        <v>727703.43400000001</v>
      </c>
      <c r="M203">
        <v>750161.93000000028</v>
      </c>
      <c r="N203">
        <v>675813.09200000006</v>
      </c>
      <c r="O203">
        <v>561050.72200000007</v>
      </c>
      <c r="P203">
        <v>411039.20899999992</v>
      </c>
      <c r="Q203">
        <v>308072.04300000001</v>
      </c>
      <c r="R203">
        <v>242454.33399999994</v>
      </c>
      <c r="S203">
        <v>198652.18299999996</v>
      </c>
      <c r="T203">
        <v>188165.75100000008</v>
      </c>
      <c r="U203" s="11">
        <v>8431328.0210000016</v>
      </c>
      <c r="V203" s="11">
        <v>1348383.52</v>
      </c>
    </row>
    <row r="204" spans="1:22">
      <c r="A204" t="s">
        <v>297</v>
      </c>
      <c r="B204">
        <v>9711943</v>
      </c>
      <c r="C204">
        <v>577017.20999999985</v>
      </c>
      <c r="D204">
        <v>620892.13099999994</v>
      </c>
      <c r="E204">
        <v>656703.04499999993</v>
      </c>
      <c r="F204">
        <v>708973.19299999997</v>
      </c>
      <c r="G204">
        <v>686153.12099999993</v>
      </c>
      <c r="H204">
        <v>582326.85799999977</v>
      </c>
      <c r="I204">
        <v>573155.49600000004</v>
      </c>
      <c r="J204">
        <v>582116.94199999969</v>
      </c>
      <c r="K204">
        <v>649549.30599999987</v>
      </c>
      <c r="L204">
        <v>707378.19799999986</v>
      </c>
      <c r="M204">
        <v>742330.22799999989</v>
      </c>
      <c r="N204">
        <v>684284.88699999999</v>
      </c>
      <c r="O204">
        <v>577677.24000000011</v>
      </c>
      <c r="P204">
        <v>428780.07699999993</v>
      </c>
      <c r="Q204">
        <v>311938.46299999993</v>
      </c>
      <c r="R204">
        <v>238987.084</v>
      </c>
      <c r="S204">
        <v>192903.33299999996</v>
      </c>
      <c r="T204">
        <v>189853.31899999996</v>
      </c>
      <c r="U204" s="11">
        <v>8348557.8549999995</v>
      </c>
      <c r="V204" s="11">
        <v>1362462.2759999996</v>
      </c>
    </row>
    <row r="205" spans="1:22">
      <c r="A205" t="s">
        <v>298</v>
      </c>
      <c r="B205">
        <v>9750020</v>
      </c>
      <c r="C205">
        <v>574297.74999999988</v>
      </c>
      <c r="D205">
        <v>616125.07700000005</v>
      </c>
      <c r="E205">
        <v>649767.73800000013</v>
      </c>
      <c r="F205">
        <v>694524.92700000003</v>
      </c>
      <c r="G205">
        <v>698593.15099999995</v>
      </c>
      <c r="H205">
        <v>587681.21799999999</v>
      </c>
      <c r="I205">
        <v>578900.397</v>
      </c>
      <c r="J205">
        <v>571882.2570000001</v>
      </c>
      <c r="K205">
        <v>640935.57500000007</v>
      </c>
      <c r="L205">
        <v>690190.88199999998</v>
      </c>
      <c r="M205">
        <v>741782.3139999999</v>
      </c>
      <c r="N205">
        <v>699266.33499999985</v>
      </c>
      <c r="O205">
        <v>598394.26800000004</v>
      </c>
      <c r="P205">
        <v>449189.97100000008</v>
      </c>
      <c r="Q205">
        <v>328137.86099999998</v>
      </c>
      <c r="R205">
        <v>243589.21800000002</v>
      </c>
      <c r="S205">
        <v>193610.99600000007</v>
      </c>
      <c r="T205">
        <v>196495.41899999999</v>
      </c>
      <c r="U205" s="11">
        <v>8342341.8890000014</v>
      </c>
      <c r="V205" s="11">
        <v>1411023.4650000001</v>
      </c>
    </row>
    <row r="206" spans="1:22">
      <c r="A206" t="s">
        <v>299</v>
      </c>
      <c r="B206">
        <v>9637574</v>
      </c>
      <c r="C206">
        <v>562749.53699999989</v>
      </c>
      <c r="D206">
        <v>600520.16000000015</v>
      </c>
      <c r="E206">
        <v>635892.98499999999</v>
      </c>
      <c r="F206">
        <v>678185.48599999992</v>
      </c>
      <c r="G206">
        <v>706018.58999999985</v>
      </c>
      <c r="H206">
        <v>588606.73</v>
      </c>
      <c r="I206">
        <v>576145.92899999989</v>
      </c>
      <c r="J206">
        <v>559703.43099999987</v>
      </c>
      <c r="K206">
        <v>620201.85600000003</v>
      </c>
      <c r="L206">
        <v>663403.19500000007</v>
      </c>
      <c r="M206">
        <v>723296.90100000007</v>
      </c>
      <c r="N206">
        <v>697052.80500000017</v>
      </c>
      <c r="O206">
        <v>604337.72699999996</v>
      </c>
      <c r="P206">
        <v>462702.78999999992</v>
      </c>
      <c r="Q206">
        <v>333630.06899999996</v>
      </c>
      <c r="R206">
        <v>242954.97799999997</v>
      </c>
      <c r="S206">
        <v>189768.791</v>
      </c>
      <c r="T206">
        <v>195686.24100000004</v>
      </c>
      <c r="U206" s="11">
        <v>8216115.3319999985</v>
      </c>
      <c r="V206" s="11">
        <v>1424742.8689999999</v>
      </c>
    </row>
    <row r="207" spans="1:22">
      <c r="A207" t="s">
        <v>300</v>
      </c>
      <c r="B207">
        <v>9624709</v>
      </c>
      <c r="C207">
        <v>560201.51199999999</v>
      </c>
      <c r="D207">
        <v>592984.652</v>
      </c>
      <c r="E207">
        <v>626051.07999999996</v>
      </c>
      <c r="F207">
        <v>669280.70499999996</v>
      </c>
      <c r="G207">
        <v>711247.16700000013</v>
      </c>
      <c r="H207">
        <v>605234.16</v>
      </c>
      <c r="I207">
        <v>577523.93700000003</v>
      </c>
      <c r="J207">
        <v>560058.04499999981</v>
      </c>
      <c r="K207">
        <v>601914.67700000003</v>
      </c>
      <c r="L207">
        <v>647939.42300000007</v>
      </c>
      <c r="M207">
        <v>707461.62499999988</v>
      </c>
      <c r="N207">
        <v>697948.98100000003</v>
      </c>
      <c r="O207">
        <v>611973.76300000004</v>
      </c>
      <c r="P207">
        <v>486340.72100000014</v>
      </c>
      <c r="Q207">
        <v>341555.67300000001</v>
      </c>
      <c r="R207">
        <v>245718.91099999996</v>
      </c>
      <c r="S207">
        <v>184194.34599999999</v>
      </c>
      <c r="T207">
        <v>197501.09499999997</v>
      </c>
      <c r="U207" s="11">
        <v>8169819.7270000009</v>
      </c>
      <c r="V207" s="11">
        <v>1455310.746</v>
      </c>
    </row>
    <row r="208" spans="1:22">
      <c r="A208" t="s">
        <v>301</v>
      </c>
      <c r="B208">
        <v>9551028</v>
      </c>
      <c r="C208">
        <v>554329</v>
      </c>
      <c r="D208">
        <v>581520</v>
      </c>
      <c r="E208">
        <v>612522</v>
      </c>
      <c r="F208">
        <v>650042</v>
      </c>
      <c r="G208">
        <v>699233</v>
      </c>
      <c r="H208">
        <v>609241</v>
      </c>
      <c r="I208">
        <v>572488</v>
      </c>
      <c r="J208">
        <v>558077</v>
      </c>
      <c r="K208">
        <v>580268</v>
      </c>
      <c r="L208">
        <v>631594</v>
      </c>
      <c r="M208">
        <v>686479</v>
      </c>
      <c r="N208">
        <v>694719</v>
      </c>
      <c r="O208">
        <v>622428</v>
      </c>
      <c r="P208">
        <v>503172</v>
      </c>
      <c r="Q208">
        <v>361010</v>
      </c>
      <c r="R208">
        <v>252733</v>
      </c>
      <c r="S208">
        <v>183723</v>
      </c>
      <c r="T208">
        <v>197450</v>
      </c>
      <c r="U208" s="11">
        <v>8052940</v>
      </c>
      <c r="V208" s="11">
        <v>1498088</v>
      </c>
    </row>
    <row r="209" spans="1:22" hidden="1">
      <c r="A209" t="s">
        <v>302</v>
      </c>
      <c r="B209">
        <v>5168946</v>
      </c>
      <c r="C209">
        <v>354883.35799999977</v>
      </c>
      <c r="D209">
        <v>333803.09399999992</v>
      </c>
      <c r="E209">
        <v>347607.17800000007</v>
      </c>
      <c r="F209">
        <v>373065.65099999995</v>
      </c>
      <c r="G209">
        <v>370235.41200000001</v>
      </c>
      <c r="H209">
        <v>352302.44500000012</v>
      </c>
      <c r="I209">
        <v>321467.67099999997</v>
      </c>
      <c r="J209">
        <v>348161.72299999988</v>
      </c>
      <c r="K209">
        <v>383191.9929999999</v>
      </c>
      <c r="L209">
        <v>415081.103</v>
      </c>
      <c r="M209">
        <v>376818.36800000002</v>
      </c>
      <c r="N209">
        <v>314898.3949999999</v>
      </c>
      <c r="O209">
        <v>239781.144</v>
      </c>
      <c r="P209">
        <v>178504.163</v>
      </c>
      <c r="Q209">
        <v>142888.88400000002</v>
      </c>
      <c r="R209">
        <v>122164.59699999999</v>
      </c>
      <c r="S209">
        <v>97537.680000000008</v>
      </c>
      <c r="T209">
        <v>98819.255999999965</v>
      </c>
      <c r="U209">
        <v>4531297.5349999992</v>
      </c>
      <c r="V209">
        <v>639914.57999999996</v>
      </c>
    </row>
    <row r="210" spans="1:22">
      <c r="A210" t="s">
        <v>303</v>
      </c>
      <c r="B210">
        <v>5228413</v>
      </c>
      <c r="C210">
        <v>352390.09799999988</v>
      </c>
      <c r="D210">
        <v>345090.58199999994</v>
      </c>
      <c r="E210">
        <v>356366.43699999998</v>
      </c>
      <c r="F210">
        <v>374313.67300000001</v>
      </c>
      <c r="G210">
        <v>358753.72500000003</v>
      </c>
      <c r="H210">
        <v>361170.03400000004</v>
      </c>
      <c r="I210">
        <v>331463.255</v>
      </c>
      <c r="J210">
        <v>342123.06699999998</v>
      </c>
      <c r="K210">
        <v>371706.85799999989</v>
      </c>
      <c r="L210">
        <v>412465.54599999997</v>
      </c>
      <c r="M210">
        <v>386093.36599999998</v>
      </c>
      <c r="N210">
        <v>329528.55699999986</v>
      </c>
      <c r="O210">
        <v>254004.15599999996</v>
      </c>
      <c r="P210">
        <v>188087.24599999996</v>
      </c>
      <c r="Q210">
        <v>143332.10200000004</v>
      </c>
      <c r="R210">
        <v>124287.18400000001</v>
      </c>
      <c r="S210">
        <v>98974.41300000003</v>
      </c>
      <c r="T210">
        <v>98524.028999999966</v>
      </c>
      <c r="U210" s="11">
        <v>4575469.3540000003</v>
      </c>
      <c r="V210" s="11">
        <v>653204.97400000005</v>
      </c>
    </row>
    <row r="211" spans="1:22">
      <c r="A211" t="s">
        <v>304</v>
      </c>
      <c r="B211">
        <v>5049930</v>
      </c>
      <c r="C211">
        <v>339163.89199999993</v>
      </c>
      <c r="D211">
        <v>335470.94999999984</v>
      </c>
      <c r="E211">
        <v>341533.95299999998</v>
      </c>
      <c r="F211">
        <v>357343.09099999996</v>
      </c>
      <c r="G211">
        <v>344944.11599999986</v>
      </c>
      <c r="H211">
        <v>354233.22599999997</v>
      </c>
      <c r="I211">
        <v>325529.78500000003</v>
      </c>
      <c r="J211">
        <v>322788.81</v>
      </c>
      <c r="K211">
        <v>350856.73800000013</v>
      </c>
      <c r="L211">
        <v>391997.05900000007</v>
      </c>
      <c r="M211">
        <v>378236.81900000008</v>
      </c>
      <c r="N211">
        <v>323440.2030000001</v>
      </c>
      <c r="O211">
        <v>256834.53000000006</v>
      </c>
      <c r="P211">
        <v>184592.32600000009</v>
      </c>
      <c r="Q211">
        <v>139317.44999999998</v>
      </c>
      <c r="R211">
        <v>117137.91200000003</v>
      </c>
      <c r="S211">
        <v>92831.138000000021</v>
      </c>
      <c r="T211">
        <v>95140.465000000011</v>
      </c>
      <c r="U211" s="11">
        <v>4422373.1720000003</v>
      </c>
      <c r="V211" s="11">
        <v>629019.29100000008</v>
      </c>
    </row>
    <row r="212" spans="1:22">
      <c r="A212" t="s">
        <v>305</v>
      </c>
      <c r="B212">
        <v>5032187</v>
      </c>
      <c r="C212">
        <v>335678.71800000005</v>
      </c>
      <c r="D212">
        <v>337993.03400000016</v>
      </c>
      <c r="E212">
        <v>334430.71499999997</v>
      </c>
      <c r="F212">
        <v>352306.777</v>
      </c>
      <c r="G212">
        <v>343235.73300000001</v>
      </c>
      <c r="H212">
        <v>354916.85599999991</v>
      </c>
      <c r="I212">
        <v>332461.02099999995</v>
      </c>
      <c r="J212">
        <v>313317.99300000002</v>
      </c>
      <c r="K212">
        <v>341579.1829999999</v>
      </c>
      <c r="L212">
        <v>379951.38899999991</v>
      </c>
      <c r="M212">
        <v>378411.79600000003</v>
      </c>
      <c r="N212">
        <v>328003.68200000003</v>
      </c>
      <c r="O212">
        <v>265452.56400000001</v>
      </c>
      <c r="P212">
        <v>189976.22700000001</v>
      </c>
      <c r="Q212">
        <v>142054.59699999998</v>
      </c>
      <c r="R212">
        <v>114655.356</v>
      </c>
      <c r="S212">
        <v>91349.457999999999</v>
      </c>
      <c r="T212">
        <v>94985.637999999948</v>
      </c>
      <c r="U212" s="11">
        <v>4397739.4610000001</v>
      </c>
      <c r="V212" s="11">
        <v>633021.27599999995</v>
      </c>
    </row>
    <row r="213" spans="1:22">
      <c r="A213" t="s">
        <v>306</v>
      </c>
      <c r="B213">
        <v>5190792</v>
      </c>
      <c r="C213">
        <v>336961.84200000012</v>
      </c>
      <c r="D213">
        <v>341477.44199999998</v>
      </c>
      <c r="E213">
        <v>338952.03100000008</v>
      </c>
      <c r="F213">
        <v>351935.50800000003</v>
      </c>
      <c r="G213">
        <v>346983.54299999995</v>
      </c>
      <c r="H213">
        <v>356493.00499999983</v>
      </c>
      <c r="I213">
        <v>343244.85900000011</v>
      </c>
      <c r="J213">
        <v>310088.03999999986</v>
      </c>
      <c r="K213">
        <v>339699.946</v>
      </c>
      <c r="L213">
        <v>372070.00000000006</v>
      </c>
      <c r="M213">
        <v>389312.42600000009</v>
      </c>
      <c r="N213">
        <v>349728.72499999998</v>
      </c>
      <c r="O213">
        <v>291530.65700000001</v>
      </c>
      <c r="P213">
        <v>218582.27400000006</v>
      </c>
      <c r="Q213">
        <v>163505.88400000005</v>
      </c>
      <c r="R213">
        <v>130799.28299999998</v>
      </c>
      <c r="S213">
        <v>104023.64900000002</v>
      </c>
      <c r="T213">
        <v>107269.71299999999</v>
      </c>
      <c r="U213" s="11">
        <v>4468478.0240000002</v>
      </c>
      <c r="V213" s="11">
        <v>724180.80300000007</v>
      </c>
    </row>
    <row r="214" spans="1:22">
      <c r="A214" t="s">
        <v>307</v>
      </c>
      <c r="B214">
        <v>5166404</v>
      </c>
      <c r="C214">
        <v>338865.79599999997</v>
      </c>
      <c r="D214">
        <v>345557.79</v>
      </c>
      <c r="E214">
        <v>342669.28599999985</v>
      </c>
      <c r="F214">
        <v>347776.10000000015</v>
      </c>
      <c r="G214">
        <v>345827.81599999999</v>
      </c>
      <c r="H214">
        <v>360109.98699999996</v>
      </c>
      <c r="I214">
        <v>355950.66</v>
      </c>
      <c r="J214">
        <v>313466.34000000003</v>
      </c>
      <c r="K214">
        <v>336506.84600000002</v>
      </c>
      <c r="L214">
        <v>362955.14900000003</v>
      </c>
      <c r="M214">
        <v>388712.40100000007</v>
      </c>
      <c r="N214">
        <v>351213.1759999998</v>
      </c>
      <c r="O214">
        <v>291479.37399999989</v>
      </c>
      <c r="P214">
        <v>214083.42300000004</v>
      </c>
      <c r="Q214">
        <v>158007.15799999997</v>
      </c>
      <c r="R214">
        <v>120787.82900000004</v>
      </c>
      <c r="S214">
        <v>92903.07799999998</v>
      </c>
      <c r="T214">
        <v>100288.46400000002</v>
      </c>
      <c r="U214" s="11">
        <v>4481090.7209999999</v>
      </c>
      <c r="V214" s="11">
        <v>686069.95200000005</v>
      </c>
    </row>
    <row r="215" spans="1:22">
      <c r="A215" t="s">
        <v>308</v>
      </c>
      <c r="B215">
        <v>5152678</v>
      </c>
      <c r="C215">
        <v>332898.69199999998</v>
      </c>
      <c r="D215">
        <v>343971.86299999995</v>
      </c>
      <c r="E215">
        <v>336435.28300000005</v>
      </c>
      <c r="F215">
        <v>341035.11699999997</v>
      </c>
      <c r="G215">
        <v>341200.61199999985</v>
      </c>
      <c r="H215">
        <v>354112.07700000005</v>
      </c>
      <c r="I215">
        <v>359487.63500000013</v>
      </c>
      <c r="J215">
        <v>313925.93999999994</v>
      </c>
      <c r="K215">
        <v>328415.19599999988</v>
      </c>
      <c r="L215">
        <v>350781.30200000003</v>
      </c>
      <c r="M215">
        <v>386022.91300000012</v>
      </c>
      <c r="N215">
        <v>356738.93300000002</v>
      </c>
      <c r="O215">
        <v>301490.85700000002</v>
      </c>
      <c r="P215">
        <v>223226.35199999996</v>
      </c>
      <c r="Q215">
        <v>162473.42900000003</v>
      </c>
      <c r="R215">
        <v>121510.19299999998</v>
      </c>
      <c r="S215">
        <v>94257.200000000012</v>
      </c>
      <c r="T215">
        <v>102889.867</v>
      </c>
      <c r="U215" s="11">
        <v>4446516.4200000009</v>
      </c>
      <c r="V215" s="11">
        <v>704357.04099999985</v>
      </c>
    </row>
    <row r="216" spans="1:22">
      <c r="A216" t="s">
        <v>309</v>
      </c>
      <c r="B216">
        <v>5195638</v>
      </c>
      <c r="C216">
        <v>333261.73300000007</v>
      </c>
      <c r="D216">
        <v>345425.55900000001</v>
      </c>
      <c r="E216">
        <v>340855.2699999999</v>
      </c>
      <c r="F216">
        <v>340604.23099999991</v>
      </c>
      <c r="G216">
        <v>342784.72399999993</v>
      </c>
      <c r="H216">
        <v>351365.48000000004</v>
      </c>
      <c r="I216">
        <v>364581.54999999987</v>
      </c>
      <c r="J216">
        <v>322039.85699999996</v>
      </c>
      <c r="K216">
        <v>321723.1019999999</v>
      </c>
      <c r="L216">
        <v>342890.01599999995</v>
      </c>
      <c r="M216">
        <v>381300.91400000016</v>
      </c>
      <c r="N216">
        <v>364859.57099999994</v>
      </c>
      <c r="O216">
        <v>309478.93600000005</v>
      </c>
      <c r="P216">
        <v>237190.69699999987</v>
      </c>
      <c r="Q216">
        <v>170818.79499999998</v>
      </c>
      <c r="R216">
        <v>124132.40500000003</v>
      </c>
      <c r="S216">
        <v>94403.326000000001</v>
      </c>
      <c r="T216">
        <v>107132.141</v>
      </c>
      <c r="U216" s="11">
        <v>4461170.943</v>
      </c>
      <c r="V216" s="11">
        <v>733677.36399999983</v>
      </c>
    </row>
    <row r="217" spans="1:22">
      <c r="A217" t="s">
        <v>310</v>
      </c>
      <c r="B217">
        <v>4927974</v>
      </c>
      <c r="C217">
        <v>316049</v>
      </c>
      <c r="D217">
        <v>326285</v>
      </c>
      <c r="E217">
        <v>324691</v>
      </c>
      <c r="F217">
        <v>318742</v>
      </c>
      <c r="G217">
        <v>321112</v>
      </c>
      <c r="H217">
        <v>334770</v>
      </c>
      <c r="I217">
        <v>349554</v>
      </c>
      <c r="J217">
        <v>316261</v>
      </c>
      <c r="K217">
        <v>299887</v>
      </c>
      <c r="L217">
        <v>318926</v>
      </c>
      <c r="M217">
        <v>352481</v>
      </c>
      <c r="N217">
        <v>347226</v>
      </c>
      <c r="O217">
        <v>299225</v>
      </c>
      <c r="P217">
        <v>233174</v>
      </c>
      <c r="Q217">
        <v>165330</v>
      </c>
      <c r="R217">
        <v>118451</v>
      </c>
      <c r="S217">
        <v>87305</v>
      </c>
      <c r="T217">
        <v>98505</v>
      </c>
      <c r="U217" s="11">
        <v>4225209</v>
      </c>
      <c r="V217" s="11">
        <v>702765</v>
      </c>
    </row>
    <row r="218" spans="1:22" hidden="1">
      <c r="A218" t="s">
        <v>311</v>
      </c>
      <c r="B218">
        <v>2922240</v>
      </c>
      <c r="C218">
        <v>215338.05700000003</v>
      </c>
      <c r="D218">
        <v>205902.77100000004</v>
      </c>
      <c r="E218">
        <v>210870.15100000001</v>
      </c>
      <c r="F218">
        <v>225381.92600000004</v>
      </c>
      <c r="G218">
        <v>221914.82799999995</v>
      </c>
      <c r="H218">
        <v>201947.18599999999</v>
      </c>
      <c r="I218">
        <v>179359.182</v>
      </c>
      <c r="J218">
        <v>183130.80399999995</v>
      </c>
      <c r="K218">
        <v>200629.14600000007</v>
      </c>
      <c r="L218">
        <v>208694.98199999996</v>
      </c>
      <c r="M218">
        <v>194951.68500000006</v>
      </c>
      <c r="N218">
        <v>172322.85599999997</v>
      </c>
      <c r="O218">
        <v>137899.92000000001</v>
      </c>
      <c r="P218">
        <v>107645.361</v>
      </c>
      <c r="Q218">
        <v>86683.842000000033</v>
      </c>
      <c r="R218">
        <v>70878.187000000005</v>
      </c>
      <c r="S218">
        <v>53351.656000000003</v>
      </c>
      <c r="T218">
        <v>46621.498</v>
      </c>
      <c r="U218">
        <v>2558343.4939999999</v>
      </c>
      <c r="V218">
        <v>365180.54400000005</v>
      </c>
    </row>
    <row r="219" spans="1:22">
      <c r="A219" t="s">
        <v>312</v>
      </c>
      <c r="B219">
        <v>2821136</v>
      </c>
      <c r="C219">
        <v>199939.44999999995</v>
      </c>
      <c r="D219">
        <v>197971.60699999999</v>
      </c>
      <c r="E219">
        <v>200280.728</v>
      </c>
      <c r="F219">
        <v>218419.80699999994</v>
      </c>
      <c r="G219">
        <v>205920.58599999995</v>
      </c>
      <c r="H219">
        <v>188864.67499999993</v>
      </c>
      <c r="I219">
        <v>175513.47299999994</v>
      </c>
      <c r="J219">
        <v>178812.56800000003</v>
      </c>
      <c r="K219">
        <v>190826.11799999999</v>
      </c>
      <c r="L219">
        <v>202947.79500000007</v>
      </c>
      <c r="M219">
        <v>194182.97500000006</v>
      </c>
      <c r="N219">
        <v>173451.726</v>
      </c>
      <c r="O219">
        <v>142283.63499999998</v>
      </c>
      <c r="P219">
        <v>110760.84700000002</v>
      </c>
      <c r="Q219">
        <v>84902.991000000009</v>
      </c>
      <c r="R219">
        <v>65457.693999999989</v>
      </c>
      <c r="S219">
        <v>48285.70400000002</v>
      </c>
      <c r="T219">
        <v>41388.429999999993</v>
      </c>
      <c r="U219" s="11">
        <v>2469415.1429999992</v>
      </c>
      <c r="V219" s="11">
        <v>350795.66600000003</v>
      </c>
    </row>
    <row r="220" spans="1:22">
      <c r="A220" t="s">
        <v>313</v>
      </c>
      <c r="B220">
        <v>2752624</v>
      </c>
      <c r="C220">
        <v>194829.02499999999</v>
      </c>
      <c r="D220">
        <v>192533.96099999992</v>
      </c>
      <c r="E220">
        <v>195860.77699999997</v>
      </c>
      <c r="F220">
        <v>205410.87300000005</v>
      </c>
      <c r="G220">
        <v>196049.48699999988</v>
      </c>
      <c r="H220">
        <v>183790.68700000009</v>
      </c>
      <c r="I220">
        <v>172555.01300000004</v>
      </c>
      <c r="J220">
        <v>172838.98799999998</v>
      </c>
      <c r="K220">
        <v>185606.91099999999</v>
      </c>
      <c r="L220">
        <v>196148.86499999996</v>
      </c>
      <c r="M220">
        <v>192157.71500000005</v>
      </c>
      <c r="N220">
        <v>171400.302</v>
      </c>
      <c r="O220">
        <v>145757.38400000002</v>
      </c>
      <c r="P220">
        <v>110903.65700000001</v>
      </c>
      <c r="Q220">
        <v>84383.214999999997</v>
      </c>
      <c r="R220">
        <v>63939.295000000006</v>
      </c>
      <c r="S220">
        <v>47540.145999999979</v>
      </c>
      <c r="T220">
        <v>40236.578000000001</v>
      </c>
      <c r="U220" s="11">
        <v>2404939.9879999999</v>
      </c>
      <c r="V220" s="11">
        <v>347002.89099999995</v>
      </c>
    </row>
    <row r="221" spans="1:22">
      <c r="A221" t="s">
        <v>314</v>
      </c>
      <c r="B221">
        <v>2787849</v>
      </c>
      <c r="C221">
        <v>195379.45999999985</v>
      </c>
      <c r="D221">
        <v>193297.72299999997</v>
      </c>
      <c r="E221">
        <v>196769.92999999991</v>
      </c>
      <c r="F221">
        <v>209423.97899999999</v>
      </c>
      <c r="G221">
        <v>203044.56699999998</v>
      </c>
      <c r="H221">
        <v>183671.897</v>
      </c>
      <c r="I221">
        <v>176805.42199999996</v>
      </c>
      <c r="J221">
        <v>172934.48499999996</v>
      </c>
      <c r="K221">
        <v>180822.05499999991</v>
      </c>
      <c r="L221">
        <v>193220.42499999999</v>
      </c>
      <c r="M221">
        <v>194845.47199999992</v>
      </c>
      <c r="N221">
        <v>176559.43299999996</v>
      </c>
      <c r="O221">
        <v>152337.92600000001</v>
      </c>
      <c r="P221">
        <v>114923.51999999996</v>
      </c>
      <c r="Q221">
        <v>88777.664999999964</v>
      </c>
      <c r="R221">
        <v>64157.247000000018</v>
      </c>
      <c r="S221">
        <v>49083.993999999999</v>
      </c>
      <c r="T221">
        <v>42044.557000000001</v>
      </c>
      <c r="U221" s="11">
        <v>2429112.7739999993</v>
      </c>
      <c r="V221" s="11">
        <v>358986.98300000001</v>
      </c>
    </row>
    <row r="222" spans="1:22">
      <c r="A222" t="s">
        <v>315</v>
      </c>
      <c r="B222">
        <v>2808240</v>
      </c>
      <c r="C222">
        <v>194963.78499999997</v>
      </c>
      <c r="D222">
        <v>196330.66699999999</v>
      </c>
      <c r="E222">
        <v>197069.16499999998</v>
      </c>
      <c r="F222">
        <v>205930.75999999998</v>
      </c>
      <c r="G222">
        <v>207474.49900000001</v>
      </c>
      <c r="H222">
        <v>185984.68700000001</v>
      </c>
      <c r="I222">
        <v>180285.02000000002</v>
      </c>
      <c r="J222">
        <v>172876.48700000002</v>
      </c>
      <c r="K222">
        <v>178827.96699999989</v>
      </c>
      <c r="L222">
        <v>188708.05599999992</v>
      </c>
      <c r="M222">
        <v>195399.84</v>
      </c>
      <c r="N222">
        <v>179572.01699999999</v>
      </c>
      <c r="O222">
        <v>156014.48100000003</v>
      </c>
      <c r="P222">
        <v>119332.00600000001</v>
      </c>
      <c r="Q222">
        <v>90031.899000000005</v>
      </c>
      <c r="R222">
        <v>66460.722999999998</v>
      </c>
      <c r="S222">
        <v>48799.030999999995</v>
      </c>
      <c r="T222">
        <v>43571.198000000011</v>
      </c>
      <c r="U222" s="11">
        <v>2439437.4309999999</v>
      </c>
      <c r="V222" s="11">
        <v>368194.85700000008</v>
      </c>
    </row>
    <row r="223" spans="1:22">
      <c r="A223" t="s">
        <v>316</v>
      </c>
      <c r="B223">
        <v>2684587</v>
      </c>
      <c r="C223">
        <v>179679.43800000002</v>
      </c>
      <c r="D223">
        <v>184163.22100000005</v>
      </c>
      <c r="E223">
        <v>188603.09800000009</v>
      </c>
      <c r="F223">
        <v>189559.15399999995</v>
      </c>
      <c r="G223">
        <v>194294.05699999994</v>
      </c>
      <c r="H223">
        <v>174765.97100000002</v>
      </c>
      <c r="I223">
        <v>173765.12300000005</v>
      </c>
      <c r="J223">
        <v>163106.98600000009</v>
      </c>
      <c r="K223">
        <v>172120.14599999998</v>
      </c>
      <c r="L223">
        <v>177477.35499999995</v>
      </c>
      <c r="M223">
        <v>187953.96800000002</v>
      </c>
      <c r="N223">
        <v>175756.33499999993</v>
      </c>
      <c r="O223">
        <v>154237.72199999998</v>
      </c>
      <c r="P223">
        <v>119826.93799999999</v>
      </c>
      <c r="Q223">
        <v>90147.399000000019</v>
      </c>
      <c r="R223">
        <v>66635.893000000011</v>
      </c>
      <c r="S223">
        <v>48782.253000000012</v>
      </c>
      <c r="T223">
        <v>43631.316000000013</v>
      </c>
      <c r="U223" s="11">
        <v>2315482.5740000005</v>
      </c>
      <c r="V223" s="11">
        <v>369023.799</v>
      </c>
    </row>
    <row r="224" spans="1:22">
      <c r="A224" t="s">
        <v>317</v>
      </c>
      <c r="B224">
        <v>2747550</v>
      </c>
      <c r="C224">
        <v>181973.66300000009</v>
      </c>
      <c r="D224">
        <v>189621.62200000003</v>
      </c>
      <c r="E224">
        <v>192018.70900000003</v>
      </c>
      <c r="F224">
        <v>195720.61899999992</v>
      </c>
      <c r="G224">
        <v>203528.91400000011</v>
      </c>
      <c r="H224">
        <v>180133.62700000001</v>
      </c>
      <c r="I224">
        <v>180384.32400000002</v>
      </c>
      <c r="J224">
        <v>166017.23100000006</v>
      </c>
      <c r="K224">
        <v>176787.73400000003</v>
      </c>
      <c r="L224">
        <v>176640.45700000002</v>
      </c>
      <c r="M224">
        <v>188220.01999999996</v>
      </c>
      <c r="N224">
        <v>180416.48499999993</v>
      </c>
      <c r="O224">
        <v>158019.64600000001</v>
      </c>
      <c r="P224">
        <v>126327.217</v>
      </c>
      <c r="Q224">
        <v>93572.660000000018</v>
      </c>
      <c r="R224">
        <v>67471.075999999986</v>
      </c>
      <c r="S224">
        <v>47684.039999999994</v>
      </c>
      <c r="T224">
        <v>43534.561000000009</v>
      </c>
      <c r="U224" s="11">
        <v>2369483.0510000004</v>
      </c>
      <c r="V224" s="11">
        <v>378589.554</v>
      </c>
    </row>
    <row r="225" spans="1:22">
      <c r="A225" t="s">
        <v>318</v>
      </c>
      <c r="B225">
        <v>2734849</v>
      </c>
      <c r="C225">
        <v>175449.29399999994</v>
      </c>
      <c r="D225">
        <v>189882.40199999997</v>
      </c>
      <c r="E225">
        <v>188493.67499999999</v>
      </c>
      <c r="F225">
        <v>195346.5769999999</v>
      </c>
      <c r="G225">
        <v>200847.00799999994</v>
      </c>
      <c r="H225">
        <v>180347.92800000004</v>
      </c>
      <c r="I225">
        <v>177770.28599999996</v>
      </c>
      <c r="J225">
        <v>165284.83499999999</v>
      </c>
      <c r="K225">
        <v>174250.24900000001</v>
      </c>
      <c r="L225">
        <v>171328.30000000008</v>
      </c>
      <c r="M225">
        <v>186398.889</v>
      </c>
      <c r="N225">
        <v>182737.84499999997</v>
      </c>
      <c r="O225">
        <v>159360.69100000002</v>
      </c>
      <c r="P225">
        <v>131970.42600000004</v>
      </c>
      <c r="Q225">
        <v>94912.466</v>
      </c>
      <c r="R225">
        <v>69684.699000000008</v>
      </c>
      <c r="S225">
        <v>46133.030000000013</v>
      </c>
      <c r="T225">
        <v>44504.654999999984</v>
      </c>
      <c r="U225" s="11">
        <v>2347497.9789999998</v>
      </c>
      <c r="V225" s="11">
        <v>387205.27600000007</v>
      </c>
    </row>
    <row r="226" spans="1:22">
      <c r="A226" t="s">
        <v>319</v>
      </c>
      <c r="B226">
        <v>2366832</v>
      </c>
      <c r="C226">
        <v>149621</v>
      </c>
      <c r="D226">
        <v>160000</v>
      </c>
      <c r="E226">
        <v>163328</v>
      </c>
      <c r="F226">
        <v>166703</v>
      </c>
      <c r="G226">
        <v>170473</v>
      </c>
      <c r="H226">
        <v>156537</v>
      </c>
      <c r="I226">
        <v>151408</v>
      </c>
      <c r="J226">
        <v>147601</v>
      </c>
      <c r="K226">
        <v>146230</v>
      </c>
      <c r="L226">
        <v>148200</v>
      </c>
      <c r="M226">
        <v>159124</v>
      </c>
      <c r="N226">
        <v>158877</v>
      </c>
      <c r="O226">
        <v>141515</v>
      </c>
      <c r="P226">
        <v>118075</v>
      </c>
      <c r="Q226">
        <v>86158</v>
      </c>
      <c r="R226">
        <v>62114</v>
      </c>
      <c r="S226">
        <v>42266</v>
      </c>
      <c r="T226">
        <v>38602</v>
      </c>
      <c r="U226" s="11">
        <v>2019617</v>
      </c>
      <c r="V226" s="11">
        <v>347215</v>
      </c>
    </row>
    <row r="227" spans="1:22" hidden="1">
      <c r="A227" t="s">
        <v>320</v>
      </c>
      <c r="B227">
        <v>5784755</v>
      </c>
      <c r="C227">
        <v>387831.17799999996</v>
      </c>
      <c r="D227">
        <v>373494.70199999999</v>
      </c>
      <c r="E227">
        <v>392436.81699999992</v>
      </c>
      <c r="F227">
        <v>413697.13900000008</v>
      </c>
      <c r="G227">
        <v>410220.51700000005</v>
      </c>
      <c r="H227">
        <v>390512.09599999996</v>
      </c>
      <c r="I227">
        <v>353220.04199999984</v>
      </c>
      <c r="J227">
        <v>377031.1160000001</v>
      </c>
      <c r="K227">
        <v>408558.47899999999</v>
      </c>
      <c r="L227">
        <v>445620.78499999992</v>
      </c>
      <c r="M227">
        <v>410113.04100000008</v>
      </c>
      <c r="N227">
        <v>353547.42600000004</v>
      </c>
      <c r="O227">
        <v>289947.42299999995</v>
      </c>
      <c r="P227">
        <v>220966.34900000002</v>
      </c>
      <c r="Q227">
        <v>178583.28799999994</v>
      </c>
      <c r="R227">
        <v>151995.96899999995</v>
      </c>
      <c r="S227">
        <v>117280.96300000002</v>
      </c>
      <c r="T227">
        <v>108359.32899999998</v>
      </c>
      <c r="U227">
        <v>5006230.7609999999</v>
      </c>
      <c r="V227">
        <v>777185.89799999993</v>
      </c>
    </row>
    <row r="228" spans="1:22">
      <c r="A228" t="s">
        <v>321</v>
      </c>
      <c r="B228">
        <v>5733300</v>
      </c>
      <c r="C228">
        <v>375261.68</v>
      </c>
      <c r="D228">
        <v>374075.30400000006</v>
      </c>
      <c r="E228">
        <v>389149.98799999984</v>
      </c>
      <c r="F228">
        <v>413640.48999999987</v>
      </c>
      <c r="G228">
        <v>398006.41799999995</v>
      </c>
      <c r="H228">
        <v>381575.62300000002</v>
      </c>
      <c r="I228">
        <v>348792.54700000008</v>
      </c>
      <c r="J228">
        <v>366161.53100000008</v>
      </c>
      <c r="K228">
        <v>390188.95400000003</v>
      </c>
      <c r="L228">
        <v>437078.2319999999</v>
      </c>
      <c r="M228">
        <v>415022.21000000014</v>
      </c>
      <c r="N228">
        <v>359068.55900000001</v>
      </c>
      <c r="O228">
        <v>300256.32500000013</v>
      </c>
      <c r="P228">
        <v>231483.5180000001</v>
      </c>
      <c r="Q228">
        <v>182519.90700000001</v>
      </c>
      <c r="R228">
        <v>149499.935</v>
      </c>
      <c r="S228">
        <v>115250.71699999999</v>
      </c>
      <c r="T228">
        <v>107837.817</v>
      </c>
      <c r="U228" s="11">
        <v>4948277.8610000005</v>
      </c>
      <c r="V228" s="11">
        <v>786591.89400000009</v>
      </c>
    </row>
    <row r="229" spans="1:22">
      <c r="A229" t="s">
        <v>322</v>
      </c>
      <c r="B229">
        <v>5750826</v>
      </c>
      <c r="C229">
        <v>374261.94099999982</v>
      </c>
      <c r="D229">
        <v>373616.30199999991</v>
      </c>
      <c r="E229">
        <v>384533.25599999988</v>
      </c>
      <c r="F229">
        <v>413758.23600000003</v>
      </c>
      <c r="G229">
        <v>400866.47099999996</v>
      </c>
      <c r="H229">
        <v>388747.0830000001</v>
      </c>
      <c r="I229">
        <v>357457.23200000002</v>
      </c>
      <c r="J229">
        <v>362462.05999999994</v>
      </c>
      <c r="K229">
        <v>377216.74199999991</v>
      </c>
      <c r="L229">
        <v>429948.15500000003</v>
      </c>
      <c r="M229">
        <v>420287.64899999986</v>
      </c>
      <c r="N229">
        <v>364336.179</v>
      </c>
      <c r="O229">
        <v>314711.03100000002</v>
      </c>
      <c r="P229">
        <v>235959.55</v>
      </c>
      <c r="Q229">
        <v>182241.53400000004</v>
      </c>
      <c r="R229">
        <v>145668.82300000009</v>
      </c>
      <c r="S229">
        <v>115389.87500000001</v>
      </c>
      <c r="T229">
        <v>107997.07800000002</v>
      </c>
      <c r="U229" s="11">
        <v>4962202.3370000003</v>
      </c>
      <c r="V229" s="11">
        <v>787256.8600000001</v>
      </c>
    </row>
    <row r="230" spans="1:22">
      <c r="A230" t="s">
        <v>323</v>
      </c>
      <c r="B230">
        <v>5772855</v>
      </c>
      <c r="C230">
        <v>373549.68699999992</v>
      </c>
      <c r="D230">
        <v>376114.28700000001</v>
      </c>
      <c r="E230">
        <v>383908.18299999984</v>
      </c>
      <c r="F230">
        <v>406608.00699999993</v>
      </c>
      <c r="G230">
        <v>401567.01599999977</v>
      </c>
      <c r="H230">
        <v>388961.40700000012</v>
      </c>
      <c r="I230">
        <v>364756.32699999987</v>
      </c>
      <c r="J230">
        <v>355162.11000000004</v>
      </c>
      <c r="K230">
        <v>372344.70600000001</v>
      </c>
      <c r="L230">
        <v>419326.07699999987</v>
      </c>
      <c r="M230">
        <v>426048.61600000004</v>
      </c>
      <c r="N230">
        <v>376143.37299999996</v>
      </c>
      <c r="O230">
        <v>322352.12299999996</v>
      </c>
      <c r="P230">
        <v>246462.22500000003</v>
      </c>
      <c r="Q230">
        <v>187789.98500000002</v>
      </c>
      <c r="R230">
        <v>145469.78100000005</v>
      </c>
      <c r="S230">
        <v>114726.92200000002</v>
      </c>
      <c r="T230">
        <v>110457.48900000002</v>
      </c>
      <c r="U230" s="11">
        <v>4966841.9189999988</v>
      </c>
      <c r="V230" s="11">
        <v>804906.40200000023</v>
      </c>
    </row>
    <row r="231" spans="1:22">
      <c r="A231" t="s">
        <v>324</v>
      </c>
      <c r="B231">
        <v>5560104</v>
      </c>
      <c r="C231">
        <v>353791.23699999991</v>
      </c>
      <c r="D231">
        <v>362509.364</v>
      </c>
      <c r="E231">
        <v>366411.92100000003</v>
      </c>
      <c r="F231">
        <v>383024.5749999999</v>
      </c>
      <c r="G231">
        <v>392365.03900000016</v>
      </c>
      <c r="H231">
        <v>376453.141</v>
      </c>
      <c r="I231">
        <v>359229.20599999995</v>
      </c>
      <c r="J231">
        <v>338282.62399999995</v>
      </c>
      <c r="K231">
        <v>351901.91700000002</v>
      </c>
      <c r="L231">
        <v>393289.91399999999</v>
      </c>
      <c r="M231">
        <v>412754.571</v>
      </c>
      <c r="N231">
        <v>368779.01299999998</v>
      </c>
      <c r="O231">
        <v>317736.02999999985</v>
      </c>
      <c r="P231">
        <v>243158.649</v>
      </c>
      <c r="Q231">
        <v>181898.30400000003</v>
      </c>
      <c r="R231">
        <v>139590.21199999994</v>
      </c>
      <c r="S231">
        <v>110718.82900000003</v>
      </c>
      <c r="T231">
        <v>107825.95599999999</v>
      </c>
      <c r="U231" s="11">
        <v>4776528.5519999992</v>
      </c>
      <c r="V231" s="11">
        <v>783191.95000000007</v>
      </c>
    </row>
    <row r="232" spans="1:22">
      <c r="A232" t="s">
        <v>325</v>
      </c>
      <c r="B232">
        <v>5773588</v>
      </c>
      <c r="C232">
        <v>364253.70500000002</v>
      </c>
      <c r="D232">
        <v>374609.7620000001</v>
      </c>
      <c r="E232">
        <v>377238.37599999993</v>
      </c>
      <c r="F232">
        <v>391411.14699999994</v>
      </c>
      <c r="G232">
        <v>407455.054</v>
      </c>
      <c r="H232">
        <v>386950.08800000011</v>
      </c>
      <c r="I232">
        <v>377187.66600000003</v>
      </c>
      <c r="J232">
        <v>345712.38700000005</v>
      </c>
      <c r="K232">
        <v>362059.4879999999</v>
      </c>
      <c r="L232">
        <v>392150.13899999997</v>
      </c>
      <c r="M232">
        <v>427337.07500000013</v>
      </c>
      <c r="N232">
        <v>390268.27399999998</v>
      </c>
      <c r="O232">
        <v>341157.71299999993</v>
      </c>
      <c r="P232">
        <v>261213.04800000004</v>
      </c>
      <c r="Q232">
        <v>198602.72</v>
      </c>
      <c r="R232">
        <v>148285.61099999998</v>
      </c>
      <c r="S232">
        <v>113779.56399999997</v>
      </c>
      <c r="T232">
        <v>112865.90399999999</v>
      </c>
      <c r="U232" s="11">
        <v>4937790.8739999998</v>
      </c>
      <c r="V232" s="11">
        <v>834746.84699999995</v>
      </c>
    </row>
    <row r="233" spans="1:22">
      <c r="A233" t="s">
        <v>326</v>
      </c>
      <c r="B233">
        <v>5583743</v>
      </c>
      <c r="C233">
        <v>350015.489</v>
      </c>
      <c r="D233">
        <v>362811.09399999992</v>
      </c>
      <c r="E233">
        <v>360330.18000000005</v>
      </c>
      <c r="F233">
        <v>371191.39999999991</v>
      </c>
      <c r="G233">
        <v>400432.64200000005</v>
      </c>
      <c r="H233">
        <v>376355.65500000003</v>
      </c>
      <c r="I233">
        <v>372864.625</v>
      </c>
      <c r="J233">
        <v>336476.48300000012</v>
      </c>
      <c r="K233">
        <v>347182.44899999996</v>
      </c>
      <c r="L233">
        <v>365421.77899999986</v>
      </c>
      <c r="M233">
        <v>408967.89000000007</v>
      </c>
      <c r="N233">
        <v>382269.88199999998</v>
      </c>
      <c r="O233">
        <v>333105.79000000015</v>
      </c>
      <c r="P233">
        <v>258597.87600000008</v>
      </c>
      <c r="Q233">
        <v>195551.54200000002</v>
      </c>
      <c r="R233">
        <v>143927.17100000003</v>
      </c>
      <c r="S233">
        <v>109332.06699999997</v>
      </c>
      <c r="T233">
        <v>109650.774</v>
      </c>
      <c r="U233" s="11">
        <v>4767425.358</v>
      </c>
      <c r="V233" s="11">
        <v>817059.43</v>
      </c>
    </row>
    <row r="234" spans="1:22">
      <c r="A234" t="s">
        <v>327</v>
      </c>
      <c r="B234">
        <v>5777156</v>
      </c>
      <c r="C234">
        <v>355932.80800000008</v>
      </c>
      <c r="D234">
        <v>369490.48600000009</v>
      </c>
      <c r="E234">
        <v>375254.027</v>
      </c>
      <c r="F234">
        <v>379967.85400000005</v>
      </c>
      <c r="G234">
        <v>407898.72800000006</v>
      </c>
      <c r="H234">
        <v>386580.14300000004</v>
      </c>
      <c r="I234">
        <v>381387.07699999982</v>
      </c>
      <c r="J234">
        <v>349568.272</v>
      </c>
      <c r="K234">
        <v>352699.28399999993</v>
      </c>
      <c r="L234">
        <v>368596.08400000009</v>
      </c>
      <c r="M234">
        <v>416008.30800000014</v>
      </c>
      <c r="N234">
        <v>401871.26400000014</v>
      </c>
      <c r="O234">
        <v>354687.46700000006</v>
      </c>
      <c r="P234">
        <v>285601.82499999995</v>
      </c>
      <c r="Q234">
        <v>211185.19500000004</v>
      </c>
      <c r="R234">
        <v>153282.345</v>
      </c>
      <c r="S234">
        <v>113252.77799999999</v>
      </c>
      <c r="T234">
        <v>113788.272</v>
      </c>
      <c r="U234" s="11">
        <v>4899941.8020000011</v>
      </c>
      <c r="V234" s="11">
        <v>877110.41499999992</v>
      </c>
    </row>
    <row r="235" spans="1:22">
      <c r="A235" t="s">
        <v>328</v>
      </c>
      <c r="B235">
        <v>5568576</v>
      </c>
      <c r="C235">
        <v>344037</v>
      </c>
      <c r="D235">
        <v>354836</v>
      </c>
      <c r="E235">
        <v>357916</v>
      </c>
      <c r="F235">
        <v>367075</v>
      </c>
      <c r="G235">
        <v>398791</v>
      </c>
      <c r="H235">
        <v>379855</v>
      </c>
      <c r="I235">
        <v>371430</v>
      </c>
      <c r="J235">
        <v>343182</v>
      </c>
      <c r="K235">
        <v>332268</v>
      </c>
      <c r="L235">
        <v>347783</v>
      </c>
      <c r="M235">
        <v>388792</v>
      </c>
      <c r="N235">
        <v>386556</v>
      </c>
      <c r="O235">
        <v>343120</v>
      </c>
      <c r="P235">
        <v>278194</v>
      </c>
      <c r="Q235">
        <v>208273</v>
      </c>
      <c r="R235">
        <v>149346</v>
      </c>
      <c r="S235">
        <v>107047</v>
      </c>
      <c r="T235">
        <v>110075</v>
      </c>
      <c r="U235" s="11">
        <v>4715641</v>
      </c>
      <c r="V235" s="11">
        <v>852935</v>
      </c>
    </row>
    <row r="236" spans="1:22" hidden="1">
      <c r="A236" t="s">
        <v>329</v>
      </c>
      <c r="B236">
        <v>937916</v>
      </c>
      <c r="C236">
        <v>58474.987000000023</v>
      </c>
      <c r="D236">
        <v>57048.039000000004</v>
      </c>
      <c r="E236">
        <v>59620.664999999986</v>
      </c>
      <c r="F236">
        <v>69050.350999999995</v>
      </c>
      <c r="G236">
        <v>73845.379000000001</v>
      </c>
      <c r="H236">
        <v>59935.228999999999</v>
      </c>
      <c r="I236">
        <v>51023.080999999998</v>
      </c>
      <c r="J236">
        <v>52829.010000000024</v>
      </c>
      <c r="K236">
        <v>62092.754000000008</v>
      </c>
      <c r="L236">
        <v>72584.334000000017</v>
      </c>
      <c r="M236">
        <v>73719.494999999995</v>
      </c>
      <c r="N236">
        <v>65631.788</v>
      </c>
      <c r="O236">
        <v>50893.001999999986</v>
      </c>
      <c r="P236">
        <v>38102.933999999994</v>
      </c>
      <c r="Q236">
        <v>29866.826999999994</v>
      </c>
      <c r="R236">
        <v>26098.825000000012</v>
      </c>
      <c r="S236">
        <v>19831.913999999993</v>
      </c>
      <c r="T236">
        <v>17783.140999999996</v>
      </c>
      <c r="U236">
        <v>806748.11399999994</v>
      </c>
      <c r="V236">
        <v>131683.64099999997</v>
      </c>
    </row>
    <row r="237" spans="1:22">
      <c r="A237" t="s">
        <v>330</v>
      </c>
      <c r="B237">
        <v>937821</v>
      </c>
      <c r="C237">
        <v>57620.566999999995</v>
      </c>
      <c r="D237">
        <v>58126.496999999996</v>
      </c>
      <c r="E237">
        <v>59394.238999999994</v>
      </c>
      <c r="F237">
        <v>66979.963999999993</v>
      </c>
      <c r="G237">
        <v>66228.208999999973</v>
      </c>
      <c r="H237">
        <v>58651.393999999993</v>
      </c>
      <c r="I237">
        <v>53267.417000000001</v>
      </c>
      <c r="J237">
        <v>52913.388000000006</v>
      </c>
      <c r="K237">
        <v>60094.19400000001</v>
      </c>
      <c r="L237">
        <v>71771.554000000018</v>
      </c>
      <c r="M237">
        <v>74911.01999999999</v>
      </c>
      <c r="N237">
        <v>68961.197</v>
      </c>
      <c r="O237">
        <v>55090.14</v>
      </c>
      <c r="P237">
        <v>40996.66399999999</v>
      </c>
      <c r="Q237">
        <v>30837.275999999998</v>
      </c>
      <c r="R237">
        <v>25735.799000000003</v>
      </c>
      <c r="S237">
        <v>19320.574000000001</v>
      </c>
      <c r="T237">
        <v>17196.359000000004</v>
      </c>
      <c r="U237" s="11">
        <v>804009.78</v>
      </c>
      <c r="V237" s="11">
        <v>134086.67199999999</v>
      </c>
    </row>
    <row r="238" spans="1:22">
      <c r="A238" t="s">
        <v>331</v>
      </c>
      <c r="B238">
        <v>921330</v>
      </c>
      <c r="C238">
        <v>56386.385999999999</v>
      </c>
      <c r="D238">
        <v>56434.195000000007</v>
      </c>
      <c r="E238">
        <v>56932.097000000023</v>
      </c>
      <c r="F238">
        <v>63858.433000000005</v>
      </c>
      <c r="G238">
        <v>63891.826000000001</v>
      </c>
      <c r="H238">
        <v>59230.292999999998</v>
      </c>
      <c r="I238">
        <v>54636.665000000008</v>
      </c>
      <c r="J238">
        <v>51739.304999999993</v>
      </c>
      <c r="K238">
        <v>56522.301999999996</v>
      </c>
      <c r="L238">
        <v>67544.50499999999</v>
      </c>
      <c r="M238">
        <v>72685.546999999991</v>
      </c>
      <c r="N238">
        <v>69351.462999999989</v>
      </c>
      <c r="O238">
        <v>56515.622000000025</v>
      </c>
      <c r="P238">
        <v>41633.129000000001</v>
      </c>
      <c r="Q238">
        <v>31404.817000000003</v>
      </c>
      <c r="R238">
        <v>24921.057000000012</v>
      </c>
      <c r="S238">
        <v>19277.519999999997</v>
      </c>
      <c r="T238">
        <v>18023.067999999996</v>
      </c>
      <c r="U238" s="11">
        <v>785728.63899999997</v>
      </c>
      <c r="V238" s="11">
        <v>135259.59100000001</v>
      </c>
    </row>
    <row r="239" spans="1:22">
      <c r="A239" t="s">
        <v>332</v>
      </c>
      <c r="B239">
        <v>916291</v>
      </c>
      <c r="C239">
        <v>55365.135999999977</v>
      </c>
      <c r="D239">
        <v>56876.517000000014</v>
      </c>
      <c r="E239">
        <v>55829.880999999994</v>
      </c>
      <c r="F239">
        <v>61102.132000000012</v>
      </c>
      <c r="G239">
        <v>64295.1</v>
      </c>
      <c r="H239">
        <v>58617.013000000006</v>
      </c>
      <c r="I239">
        <v>55084.334999999985</v>
      </c>
      <c r="J239">
        <v>51282.756999999998</v>
      </c>
      <c r="K239">
        <v>55064.759999999995</v>
      </c>
      <c r="L239">
        <v>64729.812000000005</v>
      </c>
      <c r="M239">
        <v>71830.028999999995</v>
      </c>
      <c r="N239">
        <v>70447.954999999987</v>
      </c>
      <c r="O239">
        <v>58797.310000000005</v>
      </c>
      <c r="P239">
        <v>43806.522999999986</v>
      </c>
      <c r="Q239">
        <v>31562.367000000006</v>
      </c>
      <c r="R239">
        <v>24559.161999999997</v>
      </c>
      <c r="S239">
        <v>18806.735000000001</v>
      </c>
      <c r="T239">
        <v>18376.076999999994</v>
      </c>
      <c r="U239" s="11">
        <v>779322.73699999996</v>
      </c>
      <c r="V239" s="11">
        <v>137110.86399999997</v>
      </c>
    </row>
    <row r="240" spans="1:22">
      <c r="A240" t="s">
        <v>333</v>
      </c>
      <c r="B240">
        <v>892590</v>
      </c>
      <c r="C240">
        <v>54267.971999999987</v>
      </c>
      <c r="D240">
        <v>55686.005000000005</v>
      </c>
      <c r="E240">
        <v>54327.653000000006</v>
      </c>
      <c r="F240">
        <v>59157.743999999977</v>
      </c>
      <c r="G240">
        <v>63716.765999999996</v>
      </c>
      <c r="H240">
        <v>57498.816000000006</v>
      </c>
      <c r="I240">
        <v>55265.765000000014</v>
      </c>
      <c r="J240">
        <v>49776.65600000001</v>
      </c>
      <c r="K240">
        <v>52060.160000000003</v>
      </c>
      <c r="L240">
        <v>59852.89499999999</v>
      </c>
      <c r="M240">
        <v>68584.195999999996</v>
      </c>
      <c r="N240">
        <v>68536.899000000005</v>
      </c>
      <c r="O240">
        <v>58664.549000000006</v>
      </c>
      <c r="P240">
        <v>43866.40400000001</v>
      </c>
      <c r="Q240">
        <v>31446.888000000006</v>
      </c>
      <c r="R240">
        <v>23836.342999999997</v>
      </c>
      <c r="S240">
        <v>18267.309000000001</v>
      </c>
      <c r="T240">
        <v>18148.066999999999</v>
      </c>
      <c r="U240" s="11">
        <v>757396.076</v>
      </c>
      <c r="V240" s="11">
        <v>135565.01100000003</v>
      </c>
    </row>
    <row r="241" spans="1:22">
      <c r="A241" t="s">
        <v>334</v>
      </c>
      <c r="B241">
        <v>886141</v>
      </c>
      <c r="C241">
        <v>54287.481999999996</v>
      </c>
      <c r="D241">
        <v>56421.618999999992</v>
      </c>
      <c r="E241">
        <v>53505.525000000001</v>
      </c>
      <c r="F241">
        <v>57476.691999999981</v>
      </c>
      <c r="G241">
        <v>64688.805999999997</v>
      </c>
      <c r="H241">
        <v>57079.128999999986</v>
      </c>
      <c r="I241">
        <v>56749.418999999994</v>
      </c>
      <c r="J241">
        <v>51086.876999999986</v>
      </c>
      <c r="K241">
        <v>50022.018999999993</v>
      </c>
      <c r="L241">
        <v>56316.834000000003</v>
      </c>
      <c r="M241">
        <v>65794.039999999994</v>
      </c>
      <c r="N241">
        <v>67735.368000000017</v>
      </c>
      <c r="O241">
        <v>58824.604999999996</v>
      </c>
      <c r="P241">
        <v>44830.845000000008</v>
      </c>
      <c r="Q241">
        <v>32115.644000000008</v>
      </c>
      <c r="R241">
        <v>23621.606</v>
      </c>
      <c r="S241">
        <v>17838.526000000005</v>
      </c>
      <c r="T241">
        <v>17786.077999999998</v>
      </c>
      <c r="U241" s="11">
        <v>749988.41499999992</v>
      </c>
      <c r="V241" s="11">
        <v>136192.69900000002</v>
      </c>
    </row>
    <row r="242" spans="1:22">
      <c r="A242" t="s">
        <v>335</v>
      </c>
      <c r="B242">
        <v>950613</v>
      </c>
      <c r="C242">
        <v>56230.805000000015</v>
      </c>
      <c r="D242">
        <v>60591.255999999972</v>
      </c>
      <c r="E242">
        <v>56576.68599999998</v>
      </c>
      <c r="F242">
        <v>60491.766000000003</v>
      </c>
      <c r="G242">
        <v>69201.259000000005</v>
      </c>
      <c r="H242">
        <v>60092.705000000009</v>
      </c>
      <c r="I242">
        <v>60761.16599999999</v>
      </c>
      <c r="J242">
        <v>55497.582000000009</v>
      </c>
      <c r="K242">
        <v>52463.449000000015</v>
      </c>
      <c r="L242">
        <v>57621.141000000003</v>
      </c>
      <c r="M242">
        <v>69121.327000000005</v>
      </c>
      <c r="N242">
        <v>72963.389999999985</v>
      </c>
      <c r="O242">
        <v>65707.104999999996</v>
      </c>
      <c r="P242">
        <v>51485.239000000001</v>
      </c>
      <c r="Q242">
        <v>36856.890999999996</v>
      </c>
      <c r="R242">
        <v>26210.344999999994</v>
      </c>
      <c r="S242">
        <v>19396.12</v>
      </c>
      <c r="T242">
        <v>19513.745000000003</v>
      </c>
      <c r="U242" s="11">
        <v>797319.63699999999</v>
      </c>
      <c r="V242" s="11">
        <v>153462.34</v>
      </c>
    </row>
    <row r="243" spans="1:22">
      <c r="A243" t="s">
        <v>336</v>
      </c>
      <c r="B243">
        <v>946419</v>
      </c>
      <c r="C243">
        <v>56921.297000000013</v>
      </c>
      <c r="D243">
        <v>60195.591000000015</v>
      </c>
      <c r="E243">
        <v>57434.778000000006</v>
      </c>
      <c r="F243">
        <v>59029.107000000018</v>
      </c>
      <c r="G243">
        <v>68519.297999999995</v>
      </c>
      <c r="H243">
        <v>60602.548999999992</v>
      </c>
      <c r="I243">
        <v>60602.732000000011</v>
      </c>
      <c r="J243">
        <v>56449.195000000007</v>
      </c>
      <c r="K243">
        <v>52070.472000000009</v>
      </c>
      <c r="L243">
        <v>55997.951999999997</v>
      </c>
      <c r="M243">
        <v>65895.264999999999</v>
      </c>
      <c r="N243">
        <v>71096.866000000024</v>
      </c>
      <c r="O243">
        <v>65499.417000000001</v>
      </c>
      <c r="P243">
        <v>52730.482999999993</v>
      </c>
      <c r="Q243">
        <v>37727.184999999998</v>
      </c>
      <c r="R243">
        <v>26788.777999999998</v>
      </c>
      <c r="S243">
        <v>19313.804000000004</v>
      </c>
      <c r="T243">
        <v>19355.628000000001</v>
      </c>
      <c r="U243" s="11">
        <v>790314.5190000002</v>
      </c>
      <c r="V243" s="11">
        <v>155915.878</v>
      </c>
    </row>
    <row r="244" spans="1:22">
      <c r="A244" t="s">
        <v>337</v>
      </c>
      <c r="B244">
        <v>805712</v>
      </c>
      <c r="C244">
        <v>47734</v>
      </c>
      <c r="D244">
        <v>49806</v>
      </c>
      <c r="E244">
        <v>48962</v>
      </c>
      <c r="F244">
        <v>49935</v>
      </c>
      <c r="G244">
        <v>60508</v>
      </c>
      <c r="H244">
        <v>53455</v>
      </c>
      <c r="I244">
        <v>52197</v>
      </c>
      <c r="J244">
        <v>49498</v>
      </c>
      <c r="K244">
        <v>45122</v>
      </c>
      <c r="L244">
        <v>46648</v>
      </c>
      <c r="M244">
        <v>53689</v>
      </c>
      <c r="N244">
        <v>58799</v>
      </c>
      <c r="O244">
        <v>54814</v>
      </c>
      <c r="P244">
        <v>46578</v>
      </c>
      <c r="Q244">
        <v>32247</v>
      </c>
      <c r="R244">
        <v>22848</v>
      </c>
      <c r="S244">
        <v>16428</v>
      </c>
      <c r="T244">
        <v>16444</v>
      </c>
      <c r="U244" s="11">
        <v>671167</v>
      </c>
      <c r="V244" s="11">
        <v>134545</v>
      </c>
    </row>
    <row r="245" spans="1:22" hidden="1">
      <c r="A245" t="s">
        <v>338</v>
      </c>
      <c r="B245">
        <v>1736643</v>
      </c>
      <c r="C245">
        <v>128139.89600000001</v>
      </c>
      <c r="D245">
        <v>117721.35599999999</v>
      </c>
      <c r="E245">
        <v>116081.45600000003</v>
      </c>
      <c r="F245">
        <v>128404.894</v>
      </c>
      <c r="G245">
        <v>138597.38900000002</v>
      </c>
      <c r="H245">
        <v>115925.70499999999</v>
      </c>
      <c r="I245">
        <v>104248.81999999998</v>
      </c>
      <c r="J245">
        <v>108696.399</v>
      </c>
      <c r="K245">
        <v>115711.15200000005</v>
      </c>
      <c r="L245">
        <v>127878.76300000002</v>
      </c>
      <c r="M245">
        <v>120948.01300000001</v>
      </c>
      <c r="N245">
        <v>103265.887</v>
      </c>
      <c r="O245">
        <v>80119.915000000023</v>
      </c>
      <c r="P245">
        <v>59978.727000000021</v>
      </c>
      <c r="Q245">
        <v>52216.966000000008</v>
      </c>
      <c r="R245">
        <v>45278.411999999989</v>
      </c>
      <c r="S245">
        <v>37820.341000000015</v>
      </c>
      <c r="T245">
        <v>36130.972999999984</v>
      </c>
      <c r="U245">
        <v>1505739.645</v>
      </c>
      <c r="V245">
        <v>231425.41899999999</v>
      </c>
    </row>
    <row r="246" spans="1:22">
      <c r="A246" t="s">
        <v>339</v>
      </c>
      <c r="B246">
        <v>1736701</v>
      </c>
      <c r="C246">
        <v>125435.88100000001</v>
      </c>
      <c r="D246">
        <v>119709.27899999999</v>
      </c>
      <c r="E246">
        <v>117490.91200000004</v>
      </c>
      <c r="F246">
        <v>125107.22000000003</v>
      </c>
      <c r="G246">
        <v>128245.66599999997</v>
      </c>
      <c r="H246">
        <v>118127.98200000002</v>
      </c>
      <c r="I246">
        <v>110507.21599999997</v>
      </c>
      <c r="J246">
        <v>105901.72899999996</v>
      </c>
      <c r="K246">
        <v>113322.25899999996</v>
      </c>
      <c r="L246">
        <v>126949.05899999998</v>
      </c>
      <c r="M246">
        <v>122324.37900000004</v>
      </c>
      <c r="N246">
        <v>107759.23800000006</v>
      </c>
      <c r="O246">
        <v>84052.617999999988</v>
      </c>
      <c r="P246">
        <v>61970.365999999973</v>
      </c>
      <c r="Q246">
        <v>51811.441999999988</v>
      </c>
      <c r="R246">
        <v>44054.877999999982</v>
      </c>
      <c r="S246">
        <v>37553.531000000017</v>
      </c>
      <c r="T246">
        <v>35917.661000000007</v>
      </c>
      <c r="U246" s="11">
        <v>1504933.4380000001</v>
      </c>
      <c r="V246" s="11">
        <v>231307.87799999997</v>
      </c>
    </row>
    <row r="247" spans="1:22">
      <c r="A247" t="s">
        <v>340</v>
      </c>
      <c r="B247">
        <v>1738683</v>
      </c>
      <c r="C247">
        <v>125020.61300000006</v>
      </c>
      <c r="D247">
        <v>120392.68100000004</v>
      </c>
      <c r="E247">
        <v>117434.25800000002</v>
      </c>
      <c r="F247">
        <v>124966.95499999997</v>
      </c>
      <c r="G247">
        <v>125173.101</v>
      </c>
      <c r="H247">
        <v>120860.62399999997</v>
      </c>
      <c r="I247">
        <v>111198.89200000002</v>
      </c>
      <c r="J247">
        <v>106714.666</v>
      </c>
      <c r="K247">
        <v>111110.86699999997</v>
      </c>
      <c r="L247">
        <v>124581.63300000006</v>
      </c>
      <c r="M247">
        <v>123342.54300000001</v>
      </c>
      <c r="N247">
        <v>109824.32800000001</v>
      </c>
      <c r="O247">
        <v>89261.025000000023</v>
      </c>
      <c r="P247">
        <v>63117.488000000012</v>
      </c>
      <c r="Q247">
        <v>51996.095999999998</v>
      </c>
      <c r="R247">
        <v>44065.272000000019</v>
      </c>
      <c r="S247">
        <v>35709.050999999999</v>
      </c>
      <c r="T247">
        <v>35650.773000000008</v>
      </c>
      <c r="U247" s="11">
        <v>1509882.1860000002</v>
      </c>
      <c r="V247" s="11">
        <v>230538.68000000005</v>
      </c>
    </row>
    <row r="248" spans="1:22">
      <c r="A248" t="s">
        <v>341</v>
      </c>
      <c r="B248">
        <v>1704870</v>
      </c>
      <c r="C248">
        <v>122417.12199999997</v>
      </c>
      <c r="D248">
        <v>118584.11700000003</v>
      </c>
      <c r="E248">
        <v>115242.53199999995</v>
      </c>
      <c r="F248">
        <v>120601.44600000001</v>
      </c>
      <c r="G248">
        <v>125587.01000000005</v>
      </c>
      <c r="H248">
        <v>120687.02000000003</v>
      </c>
      <c r="I248">
        <v>111352.41300000004</v>
      </c>
      <c r="J248">
        <v>103691.06599999999</v>
      </c>
      <c r="K248">
        <v>105887.337</v>
      </c>
      <c r="L248">
        <v>117433.50600000001</v>
      </c>
      <c r="M248">
        <v>119797.86299999998</v>
      </c>
      <c r="N248">
        <v>107245.163</v>
      </c>
      <c r="O248">
        <v>90809.623000000051</v>
      </c>
      <c r="P248">
        <v>63926.330999999969</v>
      </c>
      <c r="Q248">
        <v>50722.325000000012</v>
      </c>
      <c r="R248">
        <v>42524.434000000016</v>
      </c>
      <c r="S248">
        <v>34134.937000000005</v>
      </c>
      <c r="T248">
        <v>34208.58</v>
      </c>
      <c r="U248" s="11">
        <v>1479336.2180000001</v>
      </c>
      <c r="V248" s="11">
        <v>225516.60700000002</v>
      </c>
    </row>
    <row r="249" spans="1:22">
      <c r="A249" t="s">
        <v>342</v>
      </c>
      <c r="B249">
        <v>1725065</v>
      </c>
      <c r="C249">
        <v>122878.87</v>
      </c>
      <c r="D249">
        <v>122465.99499999995</v>
      </c>
      <c r="E249">
        <v>116385.71899999997</v>
      </c>
      <c r="F249">
        <v>120574.68599999999</v>
      </c>
      <c r="G249">
        <v>125276.09700000004</v>
      </c>
      <c r="H249">
        <v>121864.42599999998</v>
      </c>
      <c r="I249">
        <v>115367.09500000003</v>
      </c>
      <c r="J249">
        <v>104636.22199999997</v>
      </c>
      <c r="K249">
        <v>106112.51499999998</v>
      </c>
      <c r="L249">
        <v>114680.62300000002</v>
      </c>
      <c r="M249">
        <v>121850.19099999999</v>
      </c>
      <c r="N249">
        <v>109884.507</v>
      </c>
      <c r="O249">
        <v>94804.806999999957</v>
      </c>
      <c r="P249">
        <v>67892.543999999994</v>
      </c>
      <c r="Q249">
        <v>50488.156999999985</v>
      </c>
      <c r="R249">
        <v>41540.311000000016</v>
      </c>
      <c r="S249">
        <v>33655.756000000001</v>
      </c>
      <c r="T249">
        <v>34816.172000000013</v>
      </c>
      <c r="U249" s="11">
        <v>1496781.7530000003</v>
      </c>
      <c r="V249" s="11">
        <v>228392.94</v>
      </c>
    </row>
    <row r="250" spans="1:22">
      <c r="A250" t="s">
        <v>343</v>
      </c>
      <c r="B250">
        <v>1668040</v>
      </c>
      <c r="C250">
        <v>118147.92000000003</v>
      </c>
      <c r="D250">
        <v>117557.03599999999</v>
      </c>
      <c r="E250">
        <v>114108.15500000003</v>
      </c>
      <c r="F250">
        <v>113679.24299999997</v>
      </c>
      <c r="G250">
        <v>119756.99399999998</v>
      </c>
      <c r="H250">
        <v>115925.62500000003</v>
      </c>
      <c r="I250">
        <v>113383.72500000001</v>
      </c>
      <c r="J250">
        <v>100217.26600000002</v>
      </c>
      <c r="K250">
        <v>102293.361</v>
      </c>
      <c r="L250">
        <v>107680.98400000001</v>
      </c>
      <c r="M250">
        <v>117247.07100000001</v>
      </c>
      <c r="N250">
        <v>108437.50000000001</v>
      </c>
      <c r="O250">
        <v>94818.954000000012</v>
      </c>
      <c r="P250">
        <v>68274.677999999985</v>
      </c>
      <c r="Q250">
        <v>50844.734000000011</v>
      </c>
      <c r="R250">
        <v>40712.722000000009</v>
      </c>
      <c r="S250">
        <v>33104.409</v>
      </c>
      <c r="T250">
        <v>34244.006999999983</v>
      </c>
      <c r="U250" s="11">
        <v>1443253.834</v>
      </c>
      <c r="V250" s="11">
        <v>227180.55</v>
      </c>
    </row>
    <row r="251" spans="1:22">
      <c r="A251" t="s">
        <v>344</v>
      </c>
      <c r="B251">
        <v>1649860</v>
      </c>
      <c r="C251">
        <v>114444.20300000002</v>
      </c>
      <c r="D251">
        <v>115831.49500000004</v>
      </c>
      <c r="E251">
        <v>111724.804</v>
      </c>
      <c r="F251">
        <v>113638.95699999998</v>
      </c>
      <c r="G251">
        <v>122539.55299999997</v>
      </c>
      <c r="H251">
        <v>113572.56899999997</v>
      </c>
      <c r="I251">
        <v>113814.21099999998</v>
      </c>
      <c r="J251">
        <v>102628.31299999999</v>
      </c>
      <c r="K251">
        <v>99082.473000000027</v>
      </c>
      <c r="L251">
        <v>101919.34700000001</v>
      </c>
      <c r="M251">
        <v>113063.39899999998</v>
      </c>
      <c r="N251">
        <v>107685.64599999995</v>
      </c>
      <c r="O251">
        <v>93988.119999999981</v>
      </c>
      <c r="P251">
        <v>71314.170000000027</v>
      </c>
      <c r="Q251">
        <v>51123.847000000009</v>
      </c>
      <c r="R251">
        <v>39285.135999999999</v>
      </c>
      <c r="S251">
        <v>30507.553000000004</v>
      </c>
      <c r="T251">
        <v>32724.071000000011</v>
      </c>
      <c r="U251" s="11">
        <v>1423933.0899999999</v>
      </c>
      <c r="V251" s="11">
        <v>224954.77700000006</v>
      </c>
    </row>
    <row r="252" spans="1:22">
      <c r="A252" t="s">
        <v>345</v>
      </c>
      <c r="B252">
        <v>1795077</v>
      </c>
      <c r="C252">
        <v>125129.478</v>
      </c>
      <c r="D252">
        <v>127395.69</v>
      </c>
      <c r="E252">
        <v>123269.10099999992</v>
      </c>
      <c r="F252">
        <v>121876.10200000001</v>
      </c>
      <c r="G252">
        <v>130961.641</v>
      </c>
      <c r="H252">
        <v>120016.93699999995</v>
      </c>
      <c r="I252">
        <v>124602.80800000003</v>
      </c>
      <c r="J252">
        <v>112692.21800000005</v>
      </c>
      <c r="K252">
        <v>106054.08399999997</v>
      </c>
      <c r="L252">
        <v>107643.07600000003</v>
      </c>
      <c r="M252">
        <v>120174.58700000001</v>
      </c>
      <c r="N252">
        <v>117430.851</v>
      </c>
      <c r="O252">
        <v>104522.83100000001</v>
      </c>
      <c r="P252">
        <v>81286.489000000001</v>
      </c>
      <c r="Q252">
        <v>57497.483000000007</v>
      </c>
      <c r="R252">
        <v>42689.375999999997</v>
      </c>
      <c r="S252">
        <v>34813.634999999995</v>
      </c>
      <c r="T252">
        <v>37013.792000000001</v>
      </c>
      <c r="U252" s="11">
        <v>1541769.4040000001</v>
      </c>
      <c r="V252" s="11">
        <v>253300.77500000002</v>
      </c>
    </row>
    <row r="253" spans="1:22">
      <c r="A253" t="s">
        <v>346</v>
      </c>
      <c r="B253">
        <v>1705402</v>
      </c>
      <c r="C253">
        <v>119794</v>
      </c>
      <c r="D253">
        <v>120893</v>
      </c>
      <c r="E253">
        <v>118175</v>
      </c>
      <c r="F253">
        <v>115853</v>
      </c>
      <c r="G253">
        <v>125274</v>
      </c>
      <c r="H253">
        <v>116074</v>
      </c>
      <c r="I253">
        <v>119014</v>
      </c>
      <c r="J253">
        <v>109703</v>
      </c>
      <c r="K253">
        <v>100138</v>
      </c>
      <c r="L253">
        <v>99668</v>
      </c>
      <c r="M253">
        <v>110345</v>
      </c>
      <c r="N253">
        <v>110592</v>
      </c>
      <c r="O253">
        <v>99185</v>
      </c>
      <c r="P253">
        <v>78144</v>
      </c>
      <c r="Q253">
        <v>56453</v>
      </c>
      <c r="R253">
        <v>40612</v>
      </c>
      <c r="S253">
        <v>31741</v>
      </c>
      <c r="T253">
        <v>33744</v>
      </c>
      <c r="U253" s="11">
        <v>1464708</v>
      </c>
      <c r="V253" s="11">
        <v>240694</v>
      </c>
    </row>
    <row r="254" spans="1:22" hidden="1">
      <c r="A254" t="s">
        <v>347</v>
      </c>
      <c r="B254">
        <v>2534911</v>
      </c>
      <c r="C254">
        <v>195159.26299999998</v>
      </c>
      <c r="D254">
        <v>177866.42399999997</v>
      </c>
      <c r="E254">
        <v>177810.13699999999</v>
      </c>
      <c r="F254">
        <v>164045.68500000003</v>
      </c>
      <c r="G254">
        <v>163929.31799999997</v>
      </c>
      <c r="H254">
        <v>194069.52500000002</v>
      </c>
      <c r="I254">
        <v>182655.07699999993</v>
      </c>
      <c r="J254">
        <v>186755.91499999998</v>
      </c>
      <c r="K254">
        <v>184055.71499999994</v>
      </c>
      <c r="L254">
        <v>181504.50599999996</v>
      </c>
      <c r="M254">
        <v>164768.78899999999</v>
      </c>
      <c r="N254">
        <v>149392.9</v>
      </c>
      <c r="O254">
        <v>128657.45899999999</v>
      </c>
      <c r="P254">
        <v>95608.061999999991</v>
      </c>
      <c r="Q254">
        <v>68667.122000000003</v>
      </c>
      <c r="R254">
        <v>56252.711999999985</v>
      </c>
      <c r="S254">
        <v>38716.76</v>
      </c>
      <c r="T254">
        <v>28295.126999999997</v>
      </c>
      <c r="U254">
        <v>2250670.7129999995</v>
      </c>
      <c r="V254">
        <v>287539.783</v>
      </c>
    </row>
    <row r="255" spans="1:22">
      <c r="A255" t="s">
        <v>348</v>
      </c>
      <c r="B255">
        <v>2633331</v>
      </c>
      <c r="C255">
        <v>188938.50899999993</v>
      </c>
      <c r="D255">
        <v>180678.14600000004</v>
      </c>
      <c r="E255">
        <v>177668.37400000001</v>
      </c>
      <c r="F255">
        <v>176944.897</v>
      </c>
      <c r="G255">
        <v>175887.27499999999</v>
      </c>
      <c r="H255">
        <v>195718.07099999997</v>
      </c>
      <c r="I255">
        <v>185112.94499999995</v>
      </c>
      <c r="J255">
        <v>196231.41899999999</v>
      </c>
      <c r="K255">
        <v>189063.34799999997</v>
      </c>
      <c r="L255">
        <v>188325.33899999995</v>
      </c>
      <c r="M255">
        <v>176852.55799999999</v>
      </c>
      <c r="N255">
        <v>157074.81200000001</v>
      </c>
      <c r="O255">
        <v>142779.992</v>
      </c>
      <c r="P255">
        <v>105138.07099999998</v>
      </c>
      <c r="Q255">
        <v>75937.473000000013</v>
      </c>
      <c r="R255">
        <v>54982.224999999999</v>
      </c>
      <c r="S255">
        <v>37037.767</v>
      </c>
      <c r="T255">
        <v>28664.335999999996</v>
      </c>
      <c r="U255" s="11">
        <v>2331275.6849999996</v>
      </c>
      <c r="V255" s="11">
        <v>301759.87200000003</v>
      </c>
    </row>
    <row r="256" spans="1:22">
      <c r="A256" t="s">
        <v>349</v>
      </c>
      <c r="B256">
        <v>2667327</v>
      </c>
      <c r="C256">
        <v>189091.56299999999</v>
      </c>
      <c r="D256">
        <v>184780.31300000002</v>
      </c>
      <c r="E256">
        <v>177487.5</v>
      </c>
      <c r="F256">
        <v>178300.17199999999</v>
      </c>
      <c r="G256">
        <v>178907.27300000002</v>
      </c>
      <c r="H256">
        <v>197606.37300000005</v>
      </c>
      <c r="I256">
        <v>187762.03899999999</v>
      </c>
      <c r="J256">
        <v>195532.34200000003</v>
      </c>
      <c r="K256">
        <v>189927.44499999995</v>
      </c>
      <c r="L256">
        <v>189893.23800000004</v>
      </c>
      <c r="M256">
        <v>178920.04799999998</v>
      </c>
      <c r="N256">
        <v>158465.01799999998</v>
      </c>
      <c r="O256">
        <v>148002.26499999998</v>
      </c>
      <c r="P256">
        <v>110975.03899999998</v>
      </c>
      <c r="Q256">
        <v>79858.227999999988</v>
      </c>
      <c r="R256">
        <v>56083.223999999995</v>
      </c>
      <c r="S256">
        <v>37852.794000000002</v>
      </c>
      <c r="T256">
        <v>29626.705999999995</v>
      </c>
      <c r="U256" s="11">
        <v>2354675.5890000002</v>
      </c>
      <c r="V256" s="11">
        <v>314395.99099999998</v>
      </c>
    </row>
    <row r="257" spans="1:22">
      <c r="A257" t="s">
        <v>350</v>
      </c>
      <c r="B257">
        <v>2669454</v>
      </c>
      <c r="C257">
        <v>184328.69800000003</v>
      </c>
      <c r="D257">
        <v>183610.44199999998</v>
      </c>
      <c r="E257">
        <v>176617.89200000002</v>
      </c>
      <c r="F257">
        <v>176699.90699999998</v>
      </c>
      <c r="G257">
        <v>178929.23300000001</v>
      </c>
      <c r="H257">
        <v>193889.08299999993</v>
      </c>
      <c r="I257">
        <v>188968.568</v>
      </c>
      <c r="J257">
        <v>188760.60000000003</v>
      </c>
      <c r="K257">
        <v>191097.31300000002</v>
      </c>
      <c r="L257">
        <v>188674.731</v>
      </c>
      <c r="M257">
        <v>180528.41399999999</v>
      </c>
      <c r="N257">
        <v>161816.01100000003</v>
      </c>
      <c r="O257">
        <v>151128.296</v>
      </c>
      <c r="P257">
        <v>114896.834</v>
      </c>
      <c r="Q257">
        <v>83205.63</v>
      </c>
      <c r="R257">
        <v>56195.542999999998</v>
      </c>
      <c r="S257">
        <v>39834.183000000005</v>
      </c>
      <c r="T257">
        <v>32284.492999999999</v>
      </c>
      <c r="U257" s="11">
        <v>2345049.1880000001</v>
      </c>
      <c r="V257" s="11">
        <v>326416.68300000002</v>
      </c>
    </row>
    <row r="258" spans="1:22">
      <c r="A258" t="s">
        <v>351</v>
      </c>
      <c r="B258">
        <v>2724791</v>
      </c>
      <c r="C258">
        <v>182415.45899999997</v>
      </c>
      <c r="D258">
        <v>186421.25199999995</v>
      </c>
      <c r="E258">
        <v>180083.57699999996</v>
      </c>
      <c r="F258">
        <v>177493.23</v>
      </c>
      <c r="G258">
        <v>182963.67299999998</v>
      </c>
      <c r="H258">
        <v>196409.14300000004</v>
      </c>
      <c r="I258">
        <v>193767.606</v>
      </c>
      <c r="J258">
        <v>189891.04800000004</v>
      </c>
      <c r="K258">
        <v>191512.318</v>
      </c>
      <c r="L258">
        <v>190866.02399999998</v>
      </c>
      <c r="M258">
        <v>184381.66899999999</v>
      </c>
      <c r="N258">
        <v>167786.13</v>
      </c>
      <c r="O258">
        <v>154396.42899999997</v>
      </c>
      <c r="P258">
        <v>123283.58399999999</v>
      </c>
      <c r="Q258">
        <v>88042.678</v>
      </c>
      <c r="R258">
        <v>58008.005000000005</v>
      </c>
      <c r="S258">
        <v>41133.563000000002</v>
      </c>
      <c r="T258">
        <v>33443.847000000002</v>
      </c>
      <c r="U258" s="11">
        <v>2378387.5579999997</v>
      </c>
      <c r="V258" s="11">
        <v>343911.67700000003</v>
      </c>
    </row>
    <row r="259" spans="1:22">
      <c r="A259" t="s">
        <v>352</v>
      </c>
      <c r="B259">
        <v>2710050</v>
      </c>
      <c r="C259">
        <v>177718.796</v>
      </c>
      <c r="D259">
        <v>185430.72500000006</v>
      </c>
      <c r="E259">
        <v>178580.67199999999</v>
      </c>
      <c r="F259">
        <v>174651.01900000003</v>
      </c>
      <c r="G259">
        <v>182977.18799999997</v>
      </c>
      <c r="H259">
        <v>194964.36000000002</v>
      </c>
      <c r="I259">
        <v>194638.58300000001</v>
      </c>
      <c r="J259">
        <v>184189.63399999996</v>
      </c>
      <c r="K259">
        <v>191071.06000000003</v>
      </c>
      <c r="L259">
        <v>186617.861</v>
      </c>
      <c r="M259">
        <v>183933.69799999995</v>
      </c>
      <c r="N259">
        <v>168200.31499999997</v>
      </c>
      <c r="O259">
        <v>154548.83499999999</v>
      </c>
      <c r="P259">
        <v>126332.65199999999</v>
      </c>
      <c r="Q259">
        <v>91244.229999999981</v>
      </c>
      <c r="R259">
        <v>59198.508000000002</v>
      </c>
      <c r="S259">
        <v>39879.019</v>
      </c>
      <c r="T259">
        <v>35485.930999999997</v>
      </c>
      <c r="U259" s="11">
        <v>2357522.7459999998</v>
      </c>
      <c r="V259" s="11">
        <v>352140.33999999997</v>
      </c>
    </row>
    <row r="260" spans="1:22">
      <c r="A260" t="s">
        <v>353</v>
      </c>
      <c r="B260">
        <v>2786021</v>
      </c>
      <c r="C260">
        <v>178956.17600000001</v>
      </c>
      <c r="D260">
        <v>187558.84200000003</v>
      </c>
      <c r="E260">
        <v>182029.98200000002</v>
      </c>
      <c r="F260">
        <v>175249.43000000005</v>
      </c>
      <c r="G260">
        <v>186243.93700000001</v>
      </c>
      <c r="H260">
        <v>201228.75600000005</v>
      </c>
      <c r="I260">
        <v>197337.41800000003</v>
      </c>
      <c r="J260">
        <v>186913.49400000006</v>
      </c>
      <c r="K260">
        <v>194221.11899999998</v>
      </c>
      <c r="L260">
        <v>190610.72300000003</v>
      </c>
      <c r="M260">
        <v>189011.66300000003</v>
      </c>
      <c r="N260">
        <v>175485.62700000001</v>
      </c>
      <c r="O260">
        <v>160862.10300000006</v>
      </c>
      <c r="P260">
        <v>135797.34300000002</v>
      </c>
      <c r="Q260">
        <v>97910.542000000016</v>
      </c>
      <c r="R260">
        <v>64883.195999999982</v>
      </c>
      <c r="S260">
        <v>42010.173000000003</v>
      </c>
      <c r="T260">
        <v>36376.643000000004</v>
      </c>
      <c r="U260" s="11">
        <v>2405709.27</v>
      </c>
      <c r="V260" s="11">
        <v>376977.897</v>
      </c>
    </row>
    <row r="261" spans="1:22">
      <c r="A261" t="s">
        <v>354</v>
      </c>
      <c r="B261">
        <v>2821018</v>
      </c>
      <c r="C261">
        <v>178087.73399999997</v>
      </c>
      <c r="D261">
        <v>186793.40800000002</v>
      </c>
      <c r="E261">
        <v>182862.106</v>
      </c>
      <c r="F261">
        <v>174409.20900000003</v>
      </c>
      <c r="G261">
        <v>185176.37900000002</v>
      </c>
      <c r="H261">
        <v>203996.29700000002</v>
      </c>
      <c r="I261">
        <v>200302.22200000001</v>
      </c>
      <c r="J261">
        <v>186601.01400000002</v>
      </c>
      <c r="K261">
        <v>194403.584</v>
      </c>
      <c r="L261">
        <v>191797.35800000001</v>
      </c>
      <c r="M261">
        <v>190032.58200000005</v>
      </c>
      <c r="N261">
        <v>179942.67299999998</v>
      </c>
      <c r="O261">
        <v>162649.14399999997</v>
      </c>
      <c r="P261">
        <v>144796.33699999997</v>
      </c>
      <c r="Q261">
        <v>105237.13699999997</v>
      </c>
      <c r="R261">
        <v>69109.155000000013</v>
      </c>
      <c r="S261">
        <v>45353.412999999986</v>
      </c>
      <c r="T261">
        <v>37416.021999999997</v>
      </c>
      <c r="U261" s="11">
        <v>2417053.71</v>
      </c>
      <c r="V261" s="11">
        <v>401912.06399999995</v>
      </c>
    </row>
    <row r="262" spans="1:22">
      <c r="A262" t="s">
        <v>355</v>
      </c>
      <c r="B262">
        <v>2818761</v>
      </c>
      <c r="C262">
        <v>177619</v>
      </c>
      <c r="D262">
        <v>186248</v>
      </c>
      <c r="E262">
        <v>182767</v>
      </c>
      <c r="F262">
        <v>173006</v>
      </c>
      <c r="G262">
        <v>181598</v>
      </c>
      <c r="H262">
        <v>207187</v>
      </c>
      <c r="I262">
        <v>202567</v>
      </c>
      <c r="J262">
        <v>189815</v>
      </c>
      <c r="K262">
        <v>190249</v>
      </c>
      <c r="L262">
        <v>190015</v>
      </c>
      <c r="M262">
        <v>188301</v>
      </c>
      <c r="N262">
        <v>178338</v>
      </c>
      <c r="O262">
        <v>163989</v>
      </c>
      <c r="P262">
        <v>145621</v>
      </c>
      <c r="Q262">
        <v>108562</v>
      </c>
      <c r="R262">
        <v>70228</v>
      </c>
      <c r="S262">
        <v>44497</v>
      </c>
      <c r="T262">
        <v>38154</v>
      </c>
      <c r="U262" s="11">
        <v>2411699</v>
      </c>
      <c r="V262" s="11">
        <v>407062</v>
      </c>
    </row>
    <row r="263" spans="1:22" hidden="1">
      <c r="A263" t="s">
        <v>356</v>
      </c>
      <c r="B263">
        <v>1315419</v>
      </c>
      <c r="C263">
        <v>75863.43299999999</v>
      </c>
      <c r="D263">
        <v>77989.513000000021</v>
      </c>
      <c r="E263">
        <v>87645.431000000011</v>
      </c>
      <c r="F263">
        <v>97206.035000000018</v>
      </c>
      <c r="G263">
        <v>87546.030999999988</v>
      </c>
      <c r="H263">
        <v>73797.65400000001</v>
      </c>
      <c r="I263">
        <v>74709.301000000007</v>
      </c>
      <c r="J263">
        <v>91493.301000000021</v>
      </c>
      <c r="K263">
        <v>106007.77499999999</v>
      </c>
      <c r="L263">
        <v>114256.777</v>
      </c>
      <c r="M263">
        <v>103004.704</v>
      </c>
      <c r="N263">
        <v>87684.742999999988</v>
      </c>
      <c r="O263">
        <v>69748.330000000016</v>
      </c>
      <c r="P263">
        <v>50317.019</v>
      </c>
      <c r="Q263">
        <v>37569.125</v>
      </c>
      <c r="R263">
        <v>31338.343000000001</v>
      </c>
      <c r="S263">
        <v>26186.671000000002</v>
      </c>
      <c r="T263">
        <v>23766.960000000003</v>
      </c>
      <c r="U263">
        <v>1146953.0279999999</v>
      </c>
      <c r="V263">
        <v>169178.11799999999</v>
      </c>
    </row>
    <row r="264" spans="1:22">
      <c r="A264" t="s">
        <v>357</v>
      </c>
      <c r="B264">
        <v>1313939</v>
      </c>
      <c r="C264">
        <v>72299.672999999995</v>
      </c>
      <c r="D264">
        <v>78997.66399999999</v>
      </c>
      <c r="E264">
        <v>87230.946999999986</v>
      </c>
      <c r="F264">
        <v>96599.282999999981</v>
      </c>
      <c r="G264">
        <v>83080.710000000006</v>
      </c>
      <c r="H264">
        <v>70958.42</v>
      </c>
      <c r="I264">
        <v>73270.159000000014</v>
      </c>
      <c r="J264">
        <v>88927.861999999994</v>
      </c>
      <c r="K264">
        <v>103218.34600000001</v>
      </c>
      <c r="L264">
        <v>114782.51299999999</v>
      </c>
      <c r="M264">
        <v>106894.11900000002</v>
      </c>
      <c r="N264">
        <v>91960.916000000012</v>
      </c>
      <c r="O264">
        <v>74856.738000000012</v>
      </c>
      <c r="P264">
        <v>52290.17</v>
      </c>
      <c r="Q264">
        <v>38193.22</v>
      </c>
      <c r="R264">
        <v>31146.232000000004</v>
      </c>
      <c r="S264">
        <v>25637.282000000003</v>
      </c>
      <c r="T264">
        <v>23051.814000000002</v>
      </c>
      <c r="U264" s="11">
        <v>1143077.3500000001</v>
      </c>
      <c r="V264" s="11">
        <v>170318.71800000002</v>
      </c>
    </row>
    <row r="265" spans="1:22">
      <c r="A265" t="s">
        <v>358</v>
      </c>
      <c r="B265">
        <v>1255618</v>
      </c>
      <c r="C265">
        <v>69428.031999999992</v>
      </c>
      <c r="D265">
        <v>76284.868999999992</v>
      </c>
      <c r="E265">
        <v>82851.066000000021</v>
      </c>
      <c r="F265">
        <v>89971.192999999999</v>
      </c>
      <c r="G265">
        <v>79510.152000000002</v>
      </c>
      <c r="H265">
        <v>69566.805000000008</v>
      </c>
      <c r="I265">
        <v>69720.600999999995</v>
      </c>
      <c r="J265">
        <v>81335.616999999998</v>
      </c>
      <c r="K265">
        <v>97259.012999999992</v>
      </c>
      <c r="L265">
        <v>108524.70700000001</v>
      </c>
      <c r="M265">
        <v>104127.545</v>
      </c>
      <c r="N265">
        <v>88847.83600000001</v>
      </c>
      <c r="O265">
        <v>73939.296000000002</v>
      </c>
      <c r="P265">
        <v>51107.377999999997</v>
      </c>
      <c r="Q265">
        <v>37802.245000000003</v>
      </c>
      <c r="R265">
        <v>29403.625999999997</v>
      </c>
      <c r="S265">
        <v>24593.859</v>
      </c>
      <c r="T265">
        <v>21840.059000000005</v>
      </c>
      <c r="U265" s="11">
        <v>1091366.7320000001</v>
      </c>
      <c r="V265" s="11">
        <v>164747.16699999999</v>
      </c>
    </row>
    <row r="266" spans="1:22">
      <c r="A266" t="s">
        <v>359</v>
      </c>
      <c r="B266">
        <v>1317474</v>
      </c>
      <c r="C266">
        <v>69384.82699999999</v>
      </c>
      <c r="D266">
        <v>76842.131000000008</v>
      </c>
      <c r="E266">
        <v>84829.463000000003</v>
      </c>
      <c r="F266">
        <v>94399.342000000004</v>
      </c>
      <c r="G266">
        <v>84387.013000000006</v>
      </c>
      <c r="H266">
        <v>73388.551999999996</v>
      </c>
      <c r="I266">
        <v>72297.282999999996</v>
      </c>
      <c r="J266">
        <v>81550.725999999995</v>
      </c>
      <c r="K266">
        <v>97772.349999999991</v>
      </c>
      <c r="L266">
        <v>111461.41099999999</v>
      </c>
      <c r="M266">
        <v>111762.40700000001</v>
      </c>
      <c r="N266">
        <v>96602.83</v>
      </c>
      <c r="O266">
        <v>82627.989000000001</v>
      </c>
      <c r="P266">
        <v>58323.451000000001</v>
      </c>
      <c r="Q266">
        <v>40721.112000000001</v>
      </c>
      <c r="R266">
        <v>31934.429</v>
      </c>
      <c r="S266">
        <v>25832.445999999996</v>
      </c>
      <c r="T266">
        <v>24345.947</v>
      </c>
      <c r="U266" s="11">
        <v>1137306.324</v>
      </c>
      <c r="V266" s="11">
        <v>181157.38500000001</v>
      </c>
    </row>
    <row r="267" spans="1:22">
      <c r="A267" t="s">
        <v>360</v>
      </c>
      <c r="B267">
        <v>1319171</v>
      </c>
      <c r="C267">
        <v>68047.467999999993</v>
      </c>
      <c r="D267">
        <v>76553.638999999996</v>
      </c>
      <c r="E267">
        <v>82535.195999999996</v>
      </c>
      <c r="F267">
        <v>93801.17300000001</v>
      </c>
      <c r="G267">
        <v>85119.686000000002</v>
      </c>
      <c r="H267">
        <v>74379.903999999995</v>
      </c>
      <c r="I267">
        <v>72698.33</v>
      </c>
      <c r="J267">
        <v>78529.937999999995</v>
      </c>
      <c r="K267">
        <v>93775.017000000007</v>
      </c>
      <c r="L267">
        <v>109053.33</v>
      </c>
      <c r="M267">
        <v>112910.18200000002</v>
      </c>
      <c r="N267">
        <v>99453.175000000003</v>
      </c>
      <c r="O267">
        <v>85195.057000000001</v>
      </c>
      <c r="P267">
        <v>61374.347000000002</v>
      </c>
      <c r="Q267">
        <v>42632.74700000001</v>
      </c>
      <c r="R267">
        <v>32168.54</v>
      </c>
      <c r="S267">
        <v>25740.450999999994</v>
      </c>
      <c r="T267">
        <v>24943.477000000003</v>
      </c>
      <c r="U267" s="11">
        <v>1132052.095</v>
      </c>
      <c r="V267" s="11">
        <v>186859.56200000003</v>
      </c>
    </row>
    <row r="268" spans="1:22">
      <c r="A268" t="s">
        <v>361</v>
      </c>
      <c r="B268">
        <v>1277778</v>
      </c>
      <c r="C268">
        <v>64619.513000000006</v>
      </c>
      <c r="D268">
        <v>73358.754000000015</v>
      </c>
      <c r="E268">
        <v>77974.342999999993</v>
      </c>
      <c r="F268">
        <v>90146.269</v>
      </c>
      <c r="G268">
        <v>84475.453999999998</v>
      </c>
      <c r="H268">
        <v>73587.986999999994</v>
      </c>
      <c r="I268">
        <v>71069.862999999998</v>
      </c>
      <c r="J268">
        <v>74368.013999999996</v>
      </c>
      <c r="K268">
        <v>87919.323000000004</v>
      </c>
      <c r="L268">
        <v>102147.42600000001</v>
      </c>
      <c r="M268">
        <v>109357.666</v>
      </c>
      <c r="N268">
        <v>97785.364000000001</v>
      </c>
      <c r="O268">
        <v>85006.09</v>
      </c>
      <c r="P268">
        <v>61762.567999999999</v>
      </c>
      <c r="Q268">
        <v>43763.474000000002</v>
      </c>
      <c r="R268">
        <v>31755.157999999996</v>
      </c>
      <c r="S268">
        <v>24579.188000000002</v>
      </c>
      <c r="T268">
        <v>24367.115000000002</v>
      </c>
      <c r="U268" s="11">
        <v>1091816.0659999999</v>
      </c>
      <c r="V268" s="11">
        <v>186227.503</v>
      </c>
    </row>
    <row r="269" spans="1:22">
      <c r="A269" t="s">
        <v>362</v>
      </c>
      <c r="B269">
        <v>1244818</v>
      </c>
      <c r="C269">
        <v>62585.561000000009</v>
      </c>
      <c r="D269">
        <v>70588.51999999999</v>
      </c>
      <c r="E269">
        <v>76068.820999999996</v>
      </c>
      <c r="F269">
        <v>87340.021000000008</v>
      </c>
      <c r="G269">
        <v>83899.75499999999</v>
      </c>
      <c r="H269">
        <v>73541.390999999989</v>
      </c>
      <c r="I269">
        <v>70589.911999999997</v>
      </c>
      <c r="J269">
        <v>71566.706000000006</v>
      </c>
      <c r="K269">
        <v>82578.814999999988</v>
      </c>
      <c r="L269">
        <v>96000.831000000006</v>
      </c>
      <c r="M269">
        <v>105828.486</v>
      </c>
      <c r="N269">
        <v>96695.125</v>
      </c>
      <c r="O269">
        <v>83390.798999999999</v>
      </c>
      <c r="P269">
        <v>61842.59</v>
      </c>
      <c r="Q269">
        <v>43910.641000000003</v>
      </c>
      <c r="R269">
        <v>30971.365000000002</v>
      </c>
      <c r="S269">
        <v>23479.265999999996</v>
      </c>
      <c r="T269">
        <v>23990.132000000001</v>
      </c>
      <c r="U269" s="11">
        <v>1060674.743</v>
      </c>
      <c r="V269" s="11">
        <v>184193.99400000001</v>
      </c>
    </row>
    <row r="270" spans="1:22">
      <c r="A270" t="s">
        <v>363</v>
      </c>
      <c r="B270">
        <v>1327503</v>
      </c>
      <c r="C270">
        <v>64868.707000000002</v>
      </c>
      <c r="D270">
        <v>74002.634000000005</v>
      </c>
      <c r="E270">
        <v>77528.588000000003</v>
      </c>
      <c r="F270">
        <v>89930.271999999997</v>
      </c>
      <c r="G270">
        <v>88918.961999999985</v>
      </c>
      <c r="H270">
        <v>78774.817999999999</v>
      </c>
      <c r="I270">
        <v>75946.349000000002</v>
      </c>
      <c r="J270">
        <v>75163.626000000004</v>
      </c>
      <c r="K270">
        <v>83719.35100000001</v>
      </c>
      <c r="L270">
        <v>98769.227000000014</v>
      </c>
      <c r="M270">
        <v>111128.85</v>
      </c>
      <c r="N270">
        <v>106749.32700000002</v>
      </c>
      <c r="O270">
        <v>91133.02399999999</v>
      </c>
      <c r="P270">
        <v>73173.034999999989</v>
      </c>
      <c r="Q270">
        <v>50316.510999999999</v>
      </c>
      <c r="R270">
        <v>34600.425999999992</v>
      </c>
      <c r="S270">
        <v>25261.687000000002</v>
      </c>
      <c r="T270">
        <v>27162.325000000001</v>
      </c>
      <c r="U270" s="11">
        <v>1116633.7350000003</v>
      </c>
      <c r="V270" s="11">
        <v>210513.984</v>
      </c>
    </row>
    <row r="271" spans="1:22">
      <c r="A271" t="s">
        <v>364</v>
      </c>
      <c r="B271">
        <v>1332309</v>
      </c>
      <c r="C271">
        <v>65300</v>
      </c>
      <c r="D271">
        <v>73928</v>
      </c>
      <c r="E271">
        <v>77262</v>
      </c>
      <c r="F271">
        <v>89474</v>
      </c>
      <c r="G271">
        <v>90511</v>
      </c>
      <c r="H271">
        <v>79705</v>
      </c>
      <c r="I271">
        <v>77798</v>
      </c>
      <c r="J271">
        <v>75554</v>
      </c>
      <c r="K271">
        <v>81195</v>
      </c>
      <c r="L271">
        <v>95738</v>
      </c>
      <c r="M271">
        <v>108747</v>
      </c>
      <c r="N271">
        <v>107690</v>
      </c>
      <c r="O271">
        <v>92517</v>
      </c>
      <c r="P271">
        <v>76333</v>
      </c>
      <c r="Q271">
        <v>51885</v>
      </c>
      <c r="R271">
        <v>35272</v>
      </c>
      <c r="S271">
        <v>25277</v>
      </c>
      <c r="T271">
        <v>28123</v>
      </c>
      <c r="U271" s="11">
        <v>1115419</v>
      </c>
      <c r="V271" s="11">
        <v>216890</v>
      </c>
    </row>
    <row r="272" spans="1:22" hidden="1">
      <c r="A272" t="s">
        <v>365</v>
      </c>
      <c r="B272">
        <v>8650548</v>
      </c>
      <c r="C272">
        <v>561478.07100000011</v>
      </c>
      <c r="D272">
        <v>563673.93999999994</v>
      </c>
      <c r="E272">
        <v>582415.42700000003</v>
      </c>
      <c r="F272">
        <v>581642.55400000012</v>
      </c>
      <c r="G272">
        <v>518404.61900000012</v>
      </c>
      <c r="H272">
        <v>547715.674</v>
      </c>
      <c r="I272">
        <v>556153.36</v>
      </c>
      <c r="J272">
        <v>629264.99600000004</v>
      </c>
      <c r="K272">
        <v>686446.20900000003</v>
      </c>
      <c r="L272">
        <v>705271.69400000002</v>
      </c>
      <c r="M272">
        <v>623827.8899999999</v>
      </c>
      <c r="N272">
        <v>523345.52</v>
      </c>
      <c r="O272">
        <v>429901.93</v>
      </c>
      <c r="P272">
        <v>318655.29199999996</v>
      </c>
      <c r="Q272">
        <v>258685.43199999994</v>
      </c>
      <c r="R272">
        <v>224374.97099999999</v>
      </c>
      <c r="S272">
        <v>178053.88</v>
      </c>
      <c r="T272">
        <v>161651.43399999998</v>
      </c>
      <c r="U272">
        <v>7509541.8839999996</v>
      </c>
      <c r="V272">
        <v>1141421.0089999998</v>
      </c>
    </row>
    <row r="273" spans="1:22">
      <c r="A273" t="s">
        <v>366</v>
      </c>
      <c r="B273">
        <v>8721577</v>
      </c>
      <c r="C273">
        <v>547056.55200000003</v>
      </c>
      <c r="D273">
        <v>568367.1669999999</v>
      </c>
      <c r="E273">
        <v>587856.81400000001</v>
      </c>
      <c r="F273">
        <v>601543.29300000006</v>
      </c>
      <c r="G273">
        <v>525991.88</v>
      </c>
      <c r="H273">
        <v>545414.10899999994</v>
      </c>
      <c r="I273">
        <v>551490.18400000012</v>
      </c>
      <c r="J273">
        <v>621788.41299999994</v>
      </c>
      <c r="K273">
        <v>672497.049</v>
      </c>
      <c r="L273">
        <v>705505.28300000017</v>
      </c>
      <c r="M273">
        <v>645054.95100000012</v>
      </c>
      <c r="N273">
        <v>543998.2159999999</v>
      </c>
      <c r="O273">
        <v>449149.67099999991</v>
      </c>
      <c r="P273">
        <v>329433.88300000003</v>
      </c>
      <c r="Q273">
        <v>256797.101</v>
      </c>
      <c r="R273">
        <v>221956.81200000009</v>
      </c>
      <c r="S273">
        <v>180984.79099999997</v>
      </c>
      <c r="T273">
        <v>166413.69899999999</v>
      </c>
      <c r="U273" s="11">
        <v>7565713.5820000004</v>
      </c>
      <c r="V273" s="11">
        <v>1155586.2860000001</v>
      </c>
    </row>
    <row r="274" spans="1:22">
      <c r="A274" t="s">
        <v>367</v>
      </c>
      <c r="B274">
        <v>8753064</v>
      </c>
      <c r="C274">
        <v>543388.18300000008</v>
      </c>
      <c r="D274">
        <v>565041.85899999994</v>
      </c>
      <c r="E274">
        <v>585342.22100000002</v>
      </c>
      <c r="F274">
        <v>599102.38699999999</v>
      </c>
      <c r="G274">
        <v>532297.45900000003</v>
      </c>
      <c r="H274">
        <v>549546.57400000002</v>
      </c>
      <c r="I274">
        <v>553853.42799999996</v>
      </c>
      <c r="J274">
        <v>605507.87399999995</v>
      </c>
      <c r="K274">
        <v>660201.47</v>
      </c>
      <c r="L274">
        <v>702395.28299999994</v>
      </c>
      <c r="M274">
        <v>659009.46399999992</v>
      </c>
      <c r="N274">
        <v>554192.80800000008</v>
      </c>
      <c r="O274">
        <v>466913.14799999999</v>
      </c>
      <c r="P274">
        <v>341589.80000000005</v>
      </c>
      <c r="Q274">
        <v>258563.35600000003</v>
      </c>
      <c r="R274">
        <v>221236.19199999998</v>
      </c>
      <c r="S274">
        <v>179498.11900000001</v>
      </c>
      <c r="T274">
        <v>172153.21099999998</v>
      </c>
      <c r="U274" s="11">
        <v>7576792.1579999998</v>
      </c>
      <c r="V274" s="11">
        <v>1173040.6779999998</v>
      </c>
    </row>
    <row r="275" spans="1:22">
      <c r="A275" t="s">
        <v>368</v>
      </c>
      <c r="B275">
        <v>8793888</v>
      </c>
      <c r="C275">
        <v>538329.97499999998</v>
      </c>
      <c r="D275">
        <v>563705.88699999999</v>
      </c>
      <c r="E275">
        <v>585336.71600000001</v>
      </c>
      <c r="F275">
        <v>597156.10000000009</v>
      </c>
      <c r="G275">
        <v>540444.51800000004</v>
      </c>
      <c r="H275">
        <v>554319.32499999995</v>
      </c>
      <c r="I275">
        <v>558894.27899999998</v>
      </c>
      <c r="J275">
        <v>591066.84900000005</v>
      </c>
      <c r="K275">
        <v>651291.04599999997</v>
      </c>
      <c r="L275">
        <v>696195.47900000005</v>
      </c>
      <c r="M275">
        <v>670374.55499999993</v>
      </c>
      <c r="N275">
        <v>566609.58299999998</v>
      </c>
      <c r="O275">
        <v>483853.04299999995</v>
      </c>
      <c r="P275">
        <v>357452.85399999999</v>
      </c>
      <c r="Q275">
        <v>265193.75700000004</v>
      </c>
      <c r="R275">
        <v>217010.83799999999</v>
      </c>
      <c r="S275">
        <v>180858.37999999998</v>
      </c>
      <c r="T275">
        <v>177893.38400000002</v>
      </c>
      <c r="U275" s="11">
        <v>7597577.3550000004</v>
      </c>
      <c r="V275" s="11">
        <v>1198409.213</v>
      </c>
    </row>
    <row r="276" spans="1:22">
      <c r="A276" t="s">
        <v>369</v>
      </c>
      <c r="B276">
        <v>8832406</v>
      </c>
      <c r="C276">
        <v>538319.11199999996</v>
      </c>
      <c r="D276">
        <v>558668.64199999999</v>
      </c>
      <c r="E276">
        <v>583720.33900000004</v>
      </c>
      <c r="F276">
        <v>593599.49700000009</v>
      </c>
      <c r="G276">
        <v>549722.38800000004</v>
      </c>
      <c r="H276">
        <v>558597.01100000006</v>
      </c>
      <c r="I276">
        <v>563474.39899999998</v>
      </c>
      <c r="J276">
        <v>578486.0850000002</v>
      </c>
      <c r="K276">
        <v>638126.58299999998</v>
      </c>
      <c r="L276">
        <v>688975.70799999987</v>
      </c>
      <c r="M276">
        <v>680060.70600000001</v>
      </c>
      <c r="N276">
        <v>585771.3409999999</v>
      </c>
      <c r="O276">
        <v>492946.49300000002</v>
      </c>
      <c r="P276">
        <v>368847.66700000002</v>
      </c>
      <c r="Q276">
        <v>274803.47100000002</v>
      </c>
      <c r="R276">
        <v>214091.63500000001</v>
      </c>
      <c r="S276">
        <v>179642.63799999998</v>
      </c>
      <c r="T276">
        <v>184432.49400000004</v>
      </c>
      <c r="U276" s="11">
        <v>7610468.3039999995</v>
      </c>
      <c r="V276" s="11">
        <v>1221817.905</v>
      </c>
    </row>
    <row r="277" spans="1:22">
      <c r="A277" t="s">
        <v>370</v>
      </c>
      <c r="B277">
        <v>8874374</v>
      </c>
      <c r="C277">
        <v>536678.34100000001</v>
      </c>
      <c r="D277">
        <v>556772.89</v>
      </c>
      <c r="E277">
        <v>582587.52400000009</v>
      </c>
      <c r="F277">
        <v>589609.41700000002</v>
      </c>
      <c r="G277">
        <v>559051.57700000005</v>
      </c>
      <c r="H277">
        <v>562153.46500000008</v>
      </c>
      <c r="I277">
        <v>570545.46500000008</v>
      </c>
      <c r="J277">
        <v>568733.21399999992</v>
      </c>
      <c r="K277">
        <v>632562.98</v>
      </c>
      <c r="L277">
        <v>678435.01800000016</v>
      </c>
      <c r="M277">
        <v>685975.52500000002</v>
      </c>
      <c r="N277">
        <v>601059.4850000001</v>
      </c>
      <c r="O277">
        <v>506026.71300000005</v>
      </c>
      <c r="P277">
        <v>386427.07000000012</v>
      </c>
      <c r="Q277">
        <v>283166.554</v>
      </c>
      <c r="R277">
        <v>213309.71400000004</v>
      </c>
      <c r="S277">
        <v>176354.87299999996</v>
      </c>
      <c r="T277">
        <v>188698.62600000005</v>
      </c>
      <c r="U277" s="11">
        <v>7630191.614000001</v>
      </c>
      <c r="V277" s="11">
        <v>1247956.8370000003</v>
      </c>
    </row>
    <row r="278" spans="1:22">
      <c r="A278" t="s">
        <v>371</v>
      </c>
      <c r="B278">
        <v>8904413</v>
      </c>
      <c r="C278">
        <v>532953.62</v>
      </c>
      <c r="D278">
        <v>552431.52899999998</v>
      </c>
      <c r="E278">
        <v>578000.41</v>
      </c>
      <c r="F278">
        <v>583053.39600000007</v>
      </c>
      <c r="G278">
        <v>564449.18200000015</v>
      </c>
      <c r="H278">
        <v>566259.49100000004</v>
      </c>
      <c r="I278">
        <v>574479.20399999991</v>
      </c>
      <c r="J278">
        <v>565642.44300000009</v>
      </c>
      <c r="K278">
        <v>623089.21000000008</v>
      </c>
      <c r="L278">
        <v>666162.60200000007</v>
      </c>
      <c r="M278">
        <v>686611.26500000001</v>
      </c>
      <c r="N278">
        <v>614551.02899999998</v>
      </c>
      <c r="O278">
        <v>516489.19099999993</v>
      </c>
      <c r="P278">
        <v>404553.98300000007</v>
      </c>
      <c r="Q278">
        <v>294781.41299999994</v>
      </c>
      <c r="R278">
        <v>213775.21899999998</v>
      </c>
      <c r="S278">
        <v>175039.93700000001</v>
      </c>
      <c r="T278">
        <v>191618.64100000003</v>
      </c>
      <c r="U278" s="11">
        <v>7624172.5719999997</v>
      </c>
      <c r="V278" s="11">
        <v>1279769.193</v>
      </c>
    </row>
    <row r="279" spans="1:22">
      <c r="A279" t="s">
        <v>372</v>
      </c>
      <c r="B279">
        <v>8850952</v>
      </c>
      <c r="C279">
        <v>524747.13300000003</v>
      </c>
      <c r="D279">
        <v>546002.72199999995</v>
      </c>
      <c r="E279">
        <v>570584.14299999992</v>
      </c>
      <c r="F279">
        <v>576117.66999999993</v>
      </c>
      <c r="G279">
        <v>565930.96</v>
      </c>
      <c r="H279">
        <v>567130.951</v>
      </c>
      <c r="I279">
        <v>573804.79300000006</v>
      </c>
      <c r="J279">
        <v>562281.40399999998</v>
      </c>
      <c r="K279">
        <v>599083.4929999999</v>
      </c>
      <c r="L279">
        <v>644732.72799999989</v>
      </c>
      <c r="M279">
        <v>677521.7030000001</v>
      </c>
      <c r="N279">
        <v>619869.42200000014</v>
      </c>
      <c r="O279">
        <v>522504.53200000001</v>
      </c>
      <c r="P279">
        <v>418136.06300000008</v>
      </c>
      <c r="Q279">
        <v>302209.424</v>
      </c>
      <c r="R279">
        <v>217583.24699999997</v>
      </c>
      <c r="S279">
        <v>170379.96299999999</v>
      </c>
      <c r="T279">
        <v>193387.77899999995</v>
      </c>
      <c r="U279" s="11">
        <v>7550311.6539999992</v>
      </c>
      <c r="V279" s="11">
        <v>1301696.476</v>
      </c>
    </row>
    <row r="280" spans="1:22">
      <c r="A280" t="s">
        <v>373</v>
      </c>
      <c r="B280">
        <v>8960161</v>
      </c>
      <c r="C280">
        <v>526716</v>
      </c>
      <c r="D280">
        <v>547575</v>
      </c>
      <c r="E280">
        <v>571455</v>
      </c>
      <c r="F280">
        <v>575048</v>
      </c>
      <c r="G280">
        <v>575668</v>
      </c>
      <c r="H280">
        <v>572509</v>
      </c>
      <c r="I280">
        <v>578922</v>
      </c>
      <c r="J280">
        <v>576083</v>
      </c>
      <c r="K280">
        <v>589073</v>
      </c>
      <c r="L280">
        <v>640590</v>
      </c>
      <c r="M280">
        <v>677062</v>
      </c>
      <c r="N280">
        <v>636863</v>
      </c>
      <c r="O280">
        <v>538598</v>
      </c>
      <c r="P280">
        <v>433890</v>
      </c>
      <c r="Q280">
        <v>321586</v>
      </c>
      <c r="R280">
        <v>227651</v>
      </c>
      <c r="S280">
        <v>172137</v>
      </c>
      <c r="T280">
        <v>198735</v>
      </c>
      <c r="U280" s="11">
        <v>7606162</v>
      </c>
      <c r="V280" s="11">
        <v>1353999</v>
      </c>
    </row>
    <row r="281" spans="1:22" hidden="1">
      <c r="A281" t="s">
        <v>374</v>
      </c>
      <c r="B281">
        <v>1964860</v>
      </c>
      <c r="C281">
        <v>145687.71499999994</v>
      </c>
      <c r="D281">
        <v>133359.68600000005</v>
      </c>
      <c r="E281">
        <v>138238.60800000001</v>
      </c>
      <c r="F281">
        <v>145338.85400000002</v>
      </c>
      <c r="G281">
        <v>143673.40899999999</v>
      </c>
      <c r="H281">
        <v>141019.41800000001</v>
      </c>
      <c r="I281">
        <v>121998.73899999996</v>
      </c>
      <c r="J281">
        <v>121517.07400000002</v>
      </c>
      <c r="K281">
        <v>132788.25399999999</v>
      </c>
      <c r="L281">
        <v>140909.84300000002</v>
      </c>
      <c r="M281">
        <v>134719.01799999998</v>
      </c>
      <c r="N281">
        <v>121936.96999999996</v>
      </c>
      <c r="O281">
        <v>96065.126000000004</v>
      </c>
      <c r="P281">
        <v>73604.275999999998</v>
      </c>
      <c r="Q281">
        <v>59005.796999999999</v>
      </c>
      <c r="R281">
        <v>49629.162999999979</v>
      </c>
      <c r="S281">
        <v>35353.323999999993</v>
      </c>
      <c r="T281">
        <v>31077.452000000001</v>
      </c>
      <c r="U281">
        <v>1717252.7139999999</v>
      </c>
      <c r="V281">
        <v>248670.01199999996</v>
      </c>
    </row>
    <row r="282" spans="1:22">
      <c r="A282" t="s">
        <v>375</v>
      </c>
      <c r="B282">
        <v>1986370</v>
      </c>
      <c r="C282">
        <v>141911.87400000001</v>
      </c>
      <c r="D282">
        <v>137435.16900000005</v>
      </c>
      <c r="E282">
        <v>138135.99499999997</v>
      </c>
      <c r="F282">
        <v>149202.72899999999</v>
      </c>
      <c r="G282">
        <v>141935.42199999999</v>
      </c>
      <c r="H282">
        <v>134899.655</v>
      </c>
      <c r="I282">
        <v>118901.23500000003</v>
      </c>
      <c r="J282">
        <v>122522.984</v>
      </c>
      <c r="K282">
        <v>129591.97199999998</v>
      </c>
      <c r="L282">
        <v>142929.88500000007</v>
      </c>
      <c r="M282">
        <v>140691.67600000004</v>
      </c>
      <c r="N282">
        <v>127928.05299999997</v>
      </c>
      <c r="O282">
        <v>106934.90399999999</v>
      </c>
      <c r="P282">
        <v>79531.26999999999</v>
      </c>
      <c r="Q282">
        <v>61455.118000000002</v>
      </c>
      <c r="R282">
        <v>47388.419000000002</v>
      </c>
      <c r="S282">
        <v>34253.870999999992</v>
      </c>
      <c r="T282">
        <v>29812.348000000005</v>
      </c>
      <c r="U282" s="11">
        <v>1733021.5530000003</v>
      </c>
      <c r="V282" s="11">
        <v>252441.02599999995</v>
      </c>
    </row>
    <row r="283" spans="1:22">
      <c r="A283" t="s">
        <v>376</v>
      </c>
      <c r="B283">
        <v>2004554</v>
      </c>
      <c r="C283">
        <v>142660.66700000002</v>
      </c>
      <c r="D283">
        <v>138566.84499999994</v>
      </c>
      <c r="E283">
        <v>139759.674</v>
      </c>
      <c r="F283">
        <v>147698.861</v>
      </c>
      <c r="G283">
        <v>141296.35499999998</v>
      </c>
      <c r="H283">
        <v>136436.59599999999</v>
      </c>
      <c r="I283">
        <v>121731.067</v>
      </c>
      <c r="J283">
        <v>122309.24700000002</v>
      </c>
      <c r="K283">
        <v>125081.27099999995</v>
      </c>
      <c r="L283">
        <v>141785.372</v>
      </c>
      <c r="M283">
        <v>142951.33299999998</v>
      </c>
      <c r="N283">
        <v>131762.61699999997</v>
      </c>
      <c r="O283">
        <v>112425.79900000004</v>
      </c>
      <c r="P283">
        <v>81675.353999999992</v>
      </c>
      <c r="Q283">
        <v>64129.747000000003</v>
      </c>
      <c r="R283">
        <v>47395.736999999994</v>
      </c>
      <c r="S283">
        <v>34853.637000000002</v>
      </c>
      <c r="T283">
        <v>30365.834999999999</v>
      </c>
      <c r="U283" s="11">
        <v>1744465.7040000004</v>
      </c>
      <c r="V283" s="11">
        <v>258420.30999999997</v>
      </c>
    </row>
    <row r="284" spans="1:22">
      <c r="A284" t="s">
        <v>377</v>
      </c>
      <c r="B284">
        <v>2000640</v>
      </c>
      <c r="C284">
        <v>140717.658</v>
      </c>
      <c r="D284">
        <v>139246.82599999997</v>
      </c>
      <c r="E284">
        <v>138208.19500000001</v>
      </c>
      <c r="F284">
        <v>144586.38799999995</v>
      </c>
      <c r="G284">
        <v>142001.05600000001</v>
      </c>
      <c r="H284">
        <v>137746.23000000001</v>
      </c>
      <c r="I284">
        <v>125016.55899999999</v>
      </c>
      <c r="J284">
        <v>122541.11500000001</v>
      </c>
      <c r="K284">
        <v>122321.02899999999</v>
      </c>
      <c r="L284">
        <v>137390.23199999996</v>
      </c>
      <c r="M284">
        <v>142125.03000000003</v>
      </c>
      <c r="N284">
        <v>131153.87399999998</v>
      </c>
      <c r="O284">
        <v>116585.52100000001</v>
      </c>
      <c r="P284">
        <v>84806.031000000003</v>
      </c>
      <c r="Q284">
        <v>63496.201000000001</v>
      </c>
      <c r="R284">
        <v>48329.885000000009</v>
      </c>
      <c r="S284">
        <v>34065.502</v>
      </c>
      <c r="T284">
        <v>31407.492999999995</v>
      </c>
      <c r="U284" s="11">
        <v>1739639.7130000002</v>
      </c>
      <c r="V284" s="11">
        <v>262105.11200000002</v>
      </c>
    </row>
    <row r="285" spans="1:22">
      <c r="A285" t="s">
        <v>378</v>
      </c>
      <c r="B285">
        <v>2011476</v>
      </c>
      <c r="C285">
        <v>138758.95499999999</v>
      </c>
      <c r="D285">
        <v>139401.09899999999</v>
      </c>
      <c r="E285">
        <v>138767.48199999999</v>
      </c>
      <c r="F285">
        <v>141827.84900000002</v>
      </c>
      <c r="G285">
        <v>144395.78199999998</v>
      </c>
      <c r="H285">
        <v>137265.58899999998</v>
      </c>
      <c r="I285">
        <v>128057.34600000002</v>
      </c>
      <c r="J285">
        <v>123499.15800000001</v>
      </c>
      <c r="K285">
        <v>119712.50799999999</v>
      </c>
      <c r="L285">
        <v>133154.47300000003</v>
      </c>
      <c r="M285">
        <v>141902.93</v>
      </c>
      <c r="N285">
        <v>132616.15799999997</v>
      </c>
      <c r="O285">
        <v>119474.54599999999</v>
      </c>
      <c r="P285">
        <v>89100.642000000007</v>
      </c>
      <c r="Q285">
        <v>66360.858999999997</v>
      </c>
      <c r="R285">
        <v>49331.801999999989</v>
      </c>
      <c r="S285">
        <v>35313.384999999995</v>
      </c>
      <c r="T285">
        <v>32424.165999999997</v>
      </c>
      <c r="U285" s="11">
        <v>1738833.875</v>
      </c>
      <c r="V285" s="11">
        <v>272530.85399999993</v>
      </c>
    </row>
    <row r="286" spans="1:22">
      <c r="A286" t="s">
        <v>379</v>
      </c>
      <c r="B286">
        <v>1983368</v>
      </c>
      <c r="C286">
        <v>133591.897</v>
      </c>
      <c r="D286">
        <v>135888.02299999999</v>
      </c>
      <c r="E286">
        <v>138125.13700000002</v>
      </c>
      <c r="F286">
        <v>138527.43099999998</v>
      </c>
      <c r="G286">
        <v>143450.09299999999</v>
      </c>
      <c r="H286">
        <v>134548.53099999999</v>
      </c>
      <c r="I286">
        <v>127823.34199999998</v>
      </c>
      <c r="J286">
        <v>118921.40600000002</v>
      </c>
      <c r="K286">
        <v>117484.23500000002</v>
      </c>
      <c r="L286">
        <v>125659.94099999999</v>
      </c>
      <c r="M286">
        <v>139142.07399999999</v>
      </c>
      <c r="N286">
        <v>131685.79200000002</v>
      </c>
      <c r="O286">
        <v>121321.60099999998</v>
      </c>
      <c r="P286">
        <v>92972.942999999985</v>
      </c>
      <c r="Q286">
        <v>67821.506999999983</v>
      </c>
      <c r="R286">
        <v>50155.303999999989</v>
      </c>
      <c r="S286">
        <v>36214.265000000007</v>
      </c>
      <c r="T286">
        <v>31741.363999999998</v>
      </c>
      <c r="U286" s="11">
        <v>1706169.5029999998</v>
      </c>
      <c r="V286" s="11">
        <v>278905.38299999997</v>
      </c>
    </row>
    <row r="287" spans="1:22">
      <c r="A287" t="s">
        <v>380</v>
      </c>
      <c r="B287">
        <v>1938740</v>
      </c>
      <c r="C287">
        <v>128774.43699999998</v>
      </c>
      <c r="D287">
        <v>133931.36000000002</v>
      </c>
      <c r="E287">
        <v>132349.71400000001</v>
      </c>
      <c r="F287">
        <v>132024.41500000001</v>
      </c>
      <c r="G287">
        <v>140551.40100000001</v>
      </c>
      <c r="H287">
        <v>132229.69199999998</v>
      </c>
      <c r="I287">
        <v>128453.52899999998</v>
      </c>
      <c r="J287">
        <v>115892.9</v>
      </c>
      <c r="K287">
        <v>113255.57800000001</v>
      </c>
      <c r="L287">
        <v>118410.95100000002</v>
      </c>
      <c r="M287">
        <v>134022.37900000002</v>
      </c>
      <c r="N287">
        <v>129431.341</v>
      </c>
      <c r="O287">
        <v>118703.948</v>
      </c>
      <c r="P287">
        <v>93923.233000000007</v>
      </c>
      <c r="Q287">
        <v>69701.780999999988</v>
      </c>
      <c r="R287">
        <v>50488.712</v>
      </c>
      <c r="S287">
        <v>35001.223000000005</v>
      </c>
      <c r="T287">
        <v>31939.522000000004</v>
      </c>
      <c r="U287" s="11">
        <v>1658031.6450000003</v>
      </c>
      <c r="V287" s="11">
        <v>281054.47100000002</v>
      </c>
    </row>
    <row r="288" spans="1:22">
      <c r="A288" t="s">
        <v>381</v>
      </c>
      <c r="B288">
        <v>1984131</v>
      </c>
      <c r="C288">
        <v>126153.17999999998</v>
      </c>
      <c r="D288">
        <v>134850.84900000002</v>
      </c>
      <c r="E288">
        <v>134686.34300000002</v>
      </c>
      <c r="F288">
        <v>134277.30600000004</v>
      </c>
      <c r="G288">
        <v>142458.90400000001</v>
      </c>
      <c r="H288">
        <v>134380.34599999999</v>
      </c>
      <c r="I288">
        <v>130271.70000000003</v>
      </c>
      <c r="J288">
        <v>120049.26100000001</v>
      </c>
      <c r="K288">
        <v>116342.63000000003</v>
      </c>
      <c r="L288">
        <v>119370.037</v>
      </c>
      <c r="M288">
        <v>134457.05900000001</v>
      </c>
      <c r="N288">
        <v>134531.041</v>
      </c>
      <c r="O288">
        <v>123086.141</v>
      </c>
      <c r="P288">
        <v>103072.57599999997</v>
      </c>
      <c r="Q288">
        <v>74111.686000000016</v>
      </c>
      <c r="R288">
        <v>53547.755999999979</v>
      </c>
      <c r="S288">
        <v>35104.629000000008</v>
      </c>
      <c r="T288">
        <v>33449.786999999997</v>
      </c>
      <c r="U288" s="11">
        <v>1684914.7970000003</v>
      </c>
      <c r="V288" s="11">
        <v>299286.43400000001</v>
      </c>
    </row>
    <row r="289" spans="1:22">
      <c r="A289" t="s">
        <v>382</v>
      </c>
      <c r="B289">
        <v>2022867</v>
      </c>
      <c r="C289">
        <v>129195</v>
      </c>
      <c r="D289">
        <v>137105</v>
      </c>
      <c r="E289">
        <v>139100</v>
      </c>
      <c r="F289">
        <v>135894</v>
      </c>
      <c r="G289">
        <v>145157</v>
      </c>
      <c r="H289">
        <v>137796</v>
      </c>
      <c r="I289">
        <v>135822</v>
      </c>
      <c r="J289">
        <v>123062</v>
      </c>
      <c r="K289">
        <v>116439</v>
      </c>
      <c r="L289">
        <v>119118</v>
      </c>
      <c r="M289">
        <v>132509</v>
      </c>
      <c r="N289">
        <v>134728</v>
      </c>
      <c r="O289">
        <v>126698</v>
      </c>
      <c r="P289">
        <v>105292</v>
      </c>
      <c r="Q289">
        <v>78188</v>
      </c>
      <c r="R289">
        <v>54410</v>
      </c>
      <c r="S289">
        <v>37268</v>
      </c>
      <c r="T289">
        <v>35086</v>
      </c>
      <c r="U289" s="11">
        <v>1712623</v>
      </c>
      <c r="V289" s="11">
        <v>310244</v>
      </c>
    </row>
    <row r="290" spans="1:22" hidden="1">
      <c r="A290" t="s">
        <v>383</v>
      </c>
      <c r="B290">
        <v>19423896</v>
      </c>
      <c r="C290">
        <v>1218885.2499999998</v>
      </c>
      <c r="D290">
        <v>1185342.0219999999</v>
      </c>
      <c r="E290">
        <v>1273541.0789999999</v>
      </c>
      <c r="F290">
        <v>1380336.6699999997</v>
      </c>
      <c r="G290">
        <v>1316751.8179999997</v>
      </c>
      <c r="H290">
        <v>1340515.2199999997</v>
      </c>
      <c r="I290">
        <v>1266617.0349999999</v>
      </c>
      <c r="J290">
        <v>1366832.8480000002</v>
      </c>
      <c r="K290">
        <v>1469083.3889999997</v>
      </c>
      <c r="L290">
        <v>1509506.9250000007</v>
      </c>
      <c r="M290">
        <v>1372707.0680000002</v>
      </c>
      <c r="N290">
        <v>1200766.9610000001</v>
      </c>
      <c r="O290">
        <v>962167.68299999996</v>
      </c>
      <c r="P290">
        <v>720792.08699999994</v>
      </c>
      <c r="Q290">
        <v>584201.23699999996</v>
      </c>
      <c r="R290">
        <v>499361.43100000004</v>
      </c>
      <c r="S290">
        <v>392126.11199999996</v>
      </c>
      <c r="T290">
        <v>365830.23300000001</v>
      </c>
      <c r="U290">
        <v>16863053.967999998</v>
      </c>
      <c r="V290">
        <v>2562311.1</v>
      </c>
    </row>
    <row r="291" spans="1:22">
      <c r="A291" t="s">
        <v>384</v>
      </c>
      <c r="B291">
        <v>19229752</v>
      </c>
      <c r="C291">
        <v>1160340.3079999997</v>
      </c>
      <c r="D291">
        <v>1169287.1620000002</v>
      </c>
      <c r="E291">
        <v>1239114.7580000001</v>
      </c>
      <c r="F291">
        <v>1383025.4740000002</v>
      </c>
      <c r="G291">
        <v>1369941.5269999998</v>
      </c>
      <c r="H291">
        <v>1356256.4860000003</v>
      </c>
      <c r="I291">
        <v>1250295.273</v>
      </c>
      <c r="J291">
        <v>1304844.9870000007</v>
      </c>
      <c r="K291">
        <v>1421678.8259999999</v>
      </c>
      <c r="L291">
        <v>1466033.6040000001</v>
      </c>
      <c r="M291">
        <v>1371285.952</v>
      </c>
      <c r="N291">
        <v>1202839.4790000001</v>
      </c>
      <c r="O291">
        <v>989371.58100000001</v>
      </c>
      <c r="P291">
        <v>728285.49</v>
      </c>
      <c r="Q291">
        <v>578256.83799999999</v>
      </c>
      <c r="R291">
        <v>487131.25600000005</v>
      </c>
      <c r="S291">
        <v>396158.06599999999</v>
      </c>
      <c r="T291">
        <v>366708.0610000001</v>
      </c>
      <c r="U291" s="11">
        <v>16684315.417000001</v>
      </c>
      <c r="V291" s="11">
        <v>2556539.7110000001</v>
      </c>
    </row>
    <row r="292" spans="1:22">
      <c r="A292" t="s">
        <v>385</v>
      </c>
      <c r="B292">
        <v>19219373</v>
      </c>
      <c r="C292">
        <v>1153971.1410000003</v>
      </c>
      <c r="D292">
        <v>1154698.781</v>
      </c>
      <c r="E292">
        <v>1220273.3290000001</v>
      </c>
      <c r="F292">
        <v>1362769.5020000006</v>
      </c>
      <c r="G292">
        <v>1375740.5480000002</v>
      </c>
      <c r="H292">
        <v>1363609.747</v>
      </c>
      <c r="I292">
        <v>1259811.9919999996</v>
      </c>
      <c r="J292">
        <v>1273911.4680000001</v>
      </c>
      <c r="K292">
        <v>1386969.7150000003</v>
      </c>
      <c r="L292">
        <v>1449415.0960000001</v>
      </c>
      <c r="M292">
        <v>1385371.9320000003</v>
      </c>
      <c r="N292">
        <v>1217496.1670000006</v>
      </c>
      <c r="O292">
        <v>1026963.1389999999</v>
      </c>
      <c r="P292">
        <v>749832.09</v>
      </c>
      <c r="Q292">
        <v>581003.40800000017</v>
      </c>
      <c r="R292">
        <v>480049.18300000008</v>
      </c>
      <c r="S292">
        <v>393160.50600000011</v>
      </c>
      <c r="T292">
        <v>376048.65199999994</v>
      </c>
      <c r="U292" s="11">
        <v>16631002.557000002</v>
      </c>
      <c r="V292" s="11">
        <v>2580093.8390000002</v>
      </c>
    </row>
    <row r="293" spans="1:22">
      <c r="A293" t="s">
        <v>386</v>
      </c>
      <c r="B293">
        <v>19158450</v>
      </c>
      <c r="C293">
        <v>1146866.3539999998</v>
      </c>
      <c r="D293">
        <v>1142868.2889999999</v>
      </c>
      <c r="E293">
        <v>1197009.0639999998</v>
      </c>
      <c r="F293">
        <v>1339957.3729999997</v>
      </c>
      <c r="G293">
        <v>1397052.1949999998</v>
      </c>
      <c r="H293">
        <v>1375840.4680000006</v>
      </c>
      <c r="I293">
        <v>1271674.2239999999</v>
      </c>
      <c r="J293">
        <v>1239067.7939999998</v>
      </c>
      <c r="K293">
        <v>1350374.9779999999</v>
      </c>
      <c r="L293">
        <v>1423261.3669999996</v>
      </c>
      <c r="M293">
        <v>1391149.2709999997</v>
      </c>
      <c r="N293">
        <v>1222205.399</v>
      </c>
      <c r="O293">
        <v>1052973.2440000002</v>
      </c>
      <c r="P293">
        <v>770524.41099999996</v>
      </c>
      <c r="Q293">
        <v>586825.41200000013</v>
      </c>
      <c r="R293">
        <v>469955.8940000002</v>
      </c>
      <c r="S293">
        <v>386453.37800000014</v>
      </c>
      <c r="T293">
        <v>384980.28500000021</v>
      </c>
      <c r="U293" s="11">
        <v>16550300.02</v>
      </c>
      <c r="V293" s="11">
        <v>2598739.3800000004</v>
      </c>
    </row>
    <row r="294" spans="1:22">
      <c r="A294" t="s">
        <v>387</v>
      </c>
      <c r="B294">
        <v>19427961</v>
      </c>
      <c r="C294">
        <v>1165089.23</v>
      </c>
      <c r="D294">
        <v>1151273.1409999998</v>
      </c>
      <c r="E294">
        <v>1199653.4139999999</v>
      </c>
      <c r="F294">
        <v>1331175.6959999998</v>
      </c>
      <c r="G294">
        <v>1416419.1989999998</v>
      </c>
      <c r="H294">
        <v>1403525.1890000005</v>
      </c>
      <c r="I294">
        <v>1307799.6969999997</v>
      </c>
      <c r="J294">
        <v>1227964.1730000004</v>
      </c>
      <c r="K294">
        <v>1339486.8220000004</v>
      </c>
      <c r="L294">
        <v>1421763.6170000001</v>
      </c>
      <c r="M294">
        <v>1420665.5939999998</v>
      </c>
      <c r="N294">
        <v>1263668.1389999997</v>
      </c>
      <c r="O294">
        <v>1095052.9929999996</v>
      </c>
      <c r="P294">
        <v>812361.61100000003</v>
      </c>
      <c r="Q294">
        <v>609419.80900000001</v>
      </c>
      <c r="R294">
        <v>474105.11299999995</v>
      </c>
      <c r="S294">
        <v>392397.84600000008</v>
      </c>
      <c r="T294">
        <v>399894.11800000007</v>
      </c>
      <c r="U294" s="11">
        <v>16743536.904000001</v>
      </c>
      <c r="V294" s="11">
        <v>2688178.497</v>
      </c>
    </row>
    <row r="295" spans="1:22">
      <c r="A295" t="s">
        <v>388</v>
      </c>
      <c r="B295">
        <v>19503160</v>
      </c>
      <c r="C295">
        <v>1166343.5849999997</v>
      </c>
      <c r="D295">
        <v>1153880.598</v>
      </c>
      <c r="E295">
        <v>1182834.1729999997</v>
      </c>
      <c r="F295">
        <v>1304623.5000000002</v>
      </c>
      <c r="G295">
        <v>1425104.885</v>
      </c>
      <c r="H295">
        <v>1423901.1610000003</v>
      </c>
      <c r="I295">
        <v>1328211.6870000002</v>
      </c>
      <c r="J295">
        <v>1228820.037</v>
      </c>
      <c r="K295">
        <v>1314963.4600000002</v>
      </c>
      <c r="L295">
        <v>1399163.7569999995</v>
      </c>
      <c r="M295">
        <v>1427289.7529999998</v>
      </c>
      <c r="N295">
        <v>1286829.3699999999</v>
      </c>
      <c r="O295">
        <v>1115308.9080000003</v>
      </c>
      <c r="P295">
        <v>844894.46999999962</v>
      </c>
      <c r="Q295">
        <v>626016.78300000017</v>
      </c>
      <c r="R295">
        <v>469155.33700000017</v>
      </c>
      <c r="S295">
        <v>388197.79799999995</v>
      </c>
      <c r="T295">
        <v>409762.80599999987</v>
      </c>
      <c r="U295" s="11">
        <v>16757274.874</v>
      </c>
      <c r="V295" s="11">
        <v>2738027.1939999997</v>
      </c>
    </row>
    <row r="296" spans="1:22">
      <c r="A296" t="s">
        <v>389</v>
      </c>
      <c r="B296">
        <v>19540557</v>
      </c>
      <c r="C296">
        <v>1171359.1710000001</v>
      </c>
      <c r="D296">
        <v>1143091.8869999996</v>
      </c>
      <c r="E296">
        <v>1172692.4470000004</v>
      </c>
      <c r="F296">
        <v>1280170.8500000003</v>
      </c>
      <c r="G296">
        <v>1427030.3860000002</v>
      </c>
      <c r="H296">
        <v>1443759.6530000002</v>
      </c>
      <c r="I296">
        <v>1346085.969</v>
      </c>
      <c r="J296">
        <v>1233506.1980000001</v>
      </c>
      <c r="K296">
        <v>1285891.747</v>
      </c>
      <c r="L296">
        <v>1375943.2420000001</v>
      </c>
      <c r="M296">
        <v>1424277.3739999996</v>
      </c>
      <c r="N296">
        <v>1307925.4909999997</v>
      </c>
      <c r="O296">
        <v>1136670.6329999999</v>
      </c>
      <c r="P296">
        <v>885750.39300000039</v>
      </c>
      <c r="Q296">
        <v>638950.5199999999</v>
      </c>
      <c r="R296">
        <v>476794.44100000005</v>
      </c>
      <c r="S296">
        <v>377558.76599999989</v>
      </c>
      <c r="T296">
        <v>414236.19699999981</v>
      </c>
      <c r="U296" s="11">
        <v>16748405.048</v>
      </c>
      <c r="V296" s="11">
        <v>2793290.3169999998</v>
      </c>
    </row>
    <row r="297" spans="1:22">
      <c r="A297" t="s">
        <v>390</v>
      </c>
      <c r="B297">
        <v>19651526</v>
      </c>
      <c r="C297">
        <v>1169454.7979999997</v>
      </c>
      <c r="D297">
        <v>1146057.9669999995</v>
      </c>
      <c r="E297">
        <v>1168833.3740000003</v>
      </c>
      <c r="F297">
        <v>1269175.487</v>
      </c>
      <c r="G297">
        <v>1422657.659</v>
      </c>
      <c r="H297">
        <v>1465804.906</v>
      </c>
      <c r="I297">
        <v>1362189.9549999998</v>
      </c>
      <c r="J297">
        <v>1239653.5730000001</v>
      </c>
      <c r="K297">
        <v>1260487.6949999996</v>
      </c>
      <c r="L297">
        <v>1352647.3169999998</v>
      </c>
      <c r="M297">
        <v>1419198.166</v>
      </c>
      <c r="N297">
        <v>1329528.0780000004</v>
      </c>
      <c r="O297">
        <v>1160433.7249999999</v>
      </c>
      <c r="P297">
        <v>925095.08900000039</v>
      </c>
      <c r="Q297">
        <v>668946.51700000034</v>
      </c>
      <c r="R297">
        <v>488680.6339999999</v>
      </c>
      <c r="S297">
        <v>377177.22599999991</v>
      </c>
      <c r="T297">
        <v>424766.72799999994</v>
      </c>
      <c r="U297" s="11">
        <v>16766122.699999999</v>
      </c>
      <c r="V297" s="11">
        <v>2884666.1940000006</v>
      </c>
    </row>
    <row r="298" spans="1:22">
      <c r="A298" t="s">
        <v>391</v>
      </c>
      <c r="B298">
        <v>19683115</v>
      </c>
      <c r="C298">
        <v>1173210</v>
      </c>
      <c r="D298">
        <v>1136749</v>
      </c>
      <c r="E298">
        <v>1155096</v>
      </c>
      <c r="F298">
        <v>1249262</v>
      </c>
      <c r="G298">
        <v>1404258</v>
      </c>
      <c r="H298">
        <v>1490311</v>
      </c>
      <c r="I298">
        <v>1380783</v>
      </c>
      <c r="J298">
        <v>1250573</v>
      </c>
      <c r="K298">
        <v>1223667</v>
      </c>
      <c r="L298">
        <v>1323938</v>
      </c>
      <c r="M298">
        <v>1401104</v>
      </c>
      <c r="N298">
        <v>1334645</v>
      </c>
      <c r="O298">
        <v>1181709</v>
      </c>
      <c r="P298">
        <v>960505</v>
      </c>
      <c r="Q298">
        <v>697377</v>
      </c>
      <c r="R298">
        <v>507823</v>
      </c>
      <c r="S298">
        <v>378376</v>
      </c>
      <c r="T298">
        <v>433729</v>
      </c>
      <c r="U298" s="11">
        <v>16705305</v>
      </c>
      <c r="V298" s="11">
        <v>2977810</v>
      </c>
    </row>
    <row r="299" spans="1:22" hidden="1">
      <c r="A299" t="s">
        <v>392</v>
      </c>
      <c r="B299">
        <v>8979738</v>
      </c>
      <c r="C299">
        <v>629907.10199999996</v>
      </c>
      <c r="D299">
        <v>596064.73600000015</v>
      </c>
      <c r="E299">
        <v>597943.77100000018</v>
      </c>
      <c r="F299">
        <v>625291.41699999967</v>
      </c>
      <c r="G299">
        <v>634562.17800000019</v>
      </c>
      <c r="H299">
        <v>600333.41800000006</v>
      </c>
      <c r="I299">
        <v>600085.603</v>
      </c>
      <c r="J299">
        <v>645345.4709999999</v>
      </c>
      <c r="K299">
        <v>667729.79799999995</v>
      </c>
      <c r="L299">
        <v>665156.65899999964</v>
      </c>
      <c r="M299">
        <v>610238.78799999994</v>
      </c>
      <c r="N299">
        <v>541235.31700000004</v>
      </c>
      <c r="O299">
        <v>456233.02199999994</v>
      </c>
      <c r="P299">
        <v>337126.08699999988</v>
      </c>
      <c r="Q299">
        <v>263627.516</v>
      </c>
      <c r="R299">
        <v>219210.09</v>
      </c>
      <c r="S299">
        <v>159229.88200000007</v>
      </c>
      <c r="T299">
        <v>132036.57000000007</v>
      </c>
      <c r="U299">
        <v>7870127.2799999984</v>
      </c>
      <c r="V299">
        <v>1111230.145</v>
      </c>
    </row>
    <row r="300" spans="1:22">
      <c r="A300" t="s">
        <v>393</v>
      </c>
      <c r="B300">
        <v>9229081</v>
      </c>
      <c r="C300">
        <v>619388.9049999998</v>
      </c>
      <c r="D300">
        <v>616557.21600000048</v>
      </c>
      <c r="E300">
        <v>614458.61300000013</v>
      </c>
      <c r="F300">
        <v>649570.652</v>
      </c>
      <c r="G300">
        <v>637514.05100000021</v>
      </c>
      <c r="H300">
        <v>602457.88</v>
      </c>
      <c r="I300">
        <v>613367.603</v>
      </c>
      <c r="J300">
        <v>658033.85099999991</v>
      </c>
      <c r="K300">
        <v>674818.65700000012</v>
      </c>
      <c r="L300">
        <v>684556.69899999991</v>
      </c>
      <c r="M300">
        <v>638836.17299999984</v>
      </c>
      <c r="N300">
        <v>569943.08600000013</v>
      </c>
      <c r="O300">
        <v>492327.712</v>
      </c>
      <c r="P300">
        <v>366844.93300000008</v>
      </c>
      <c r="Q300">
        <v>280087.12000000005</v>
      </c>
      <c r="R300">
        <v>218338.65100000004</v>
      </c>
      <c r="S300">
        <v>161172.23399999997</v>
      </c>
      <c r="T300">
        <v>134309.69200000007</v>
      </c>
      <c r="U300" s="11">
        <v>8071831.0980000012</v>
      </c>
      <c r="V300" s="11">
        <v>1160752.6300000001</v>
      </c>
    </row>
    <row r="301" spans="1:22">
      <c r="A301" t="s">
        <v>394</v>
      </c>
      <c r="B301">
        <v>9277245</v>
      </c>
      <c r="C301">
        <v>619095.12699999986</v>
      </c>
      <c r="D301">
        <v>617841.29599999986</v>
      </c>
      <c r="E301">
        <v>618781.59700000018</v>
      </c>
      <c r="F301">
        <v>649805.09900000016</v>
      </c>
      <c r="G301">
        <v>643697.2379999999</v>
      </c>
      <c r="H301">
        <v>606260.84200000006</v>
      </c>
      <c r="I301">
        <v>611039.2429999999</v>
      </c>
      <c r="J301">
        <v>649370.83400000003</v>
      </c>
      <c r="K301">
        <v>667727.81900000025</v>
      </c>
      <c r="L301">
        <v>681549.18200000003</v>
      </c>
      <c r="M301">
        <v>645622.06500000018</v>
      </c>
      <c r="N301">
        <v>576354.076</v>
      </c>
      <c r="O301">
        <v>510132.52199999994</v>
      </c>
      <c r="P301">
        <v>375870.86799999984</v>
      </c>
      <c r="Q301">
        <v>283140.0140000002</v>
      </c>
      <c r="R301">
        <v>218996.34299999994</v>
      </c>
      <c r="S301">
        <v>161527.95600000003</v>
      </c>
      <c r="T301">
        <v>137430.04000000004</v>
      </c>
      <c r="U301" s="11">
        <v>8097276.9400000004</v>
      </c>
      <c r="V301" s="11">
        <v>1176965.2209999999</v>
      </c>
    </row>
    <row r="302" spans="1:22">
      <c r="A302" t="s">
        <v>395</v>
      </c>
      <c r="B302">
        <v>9333264</v>
      </c>
      <c r="C302">
        <v>616253.6329999998</v>
      </c>
      <c r="D302">
        <v>619787.82100000011</v>
      </c>
      <c r="E302">
        <v>622278.36100000003</v>
      </c>
      <c r="F302">
        <v>646848.3899999999</v>
      </c>
      <c r="G302">
        <v>657159.6190000003</v>
      </c>
      <c r="H302">
        <v>612755.28200000012</v>
      </c>
      <c r="I302">
        <v>612458.57200000004</v>
      </c>
      <c r="J302">
        <v>637783.97900000005</v>
      </c>
      <c r="K302">
        <v>664843.96700000006</v>
      </c>
      <c r="L302">
        <v>676181.62699999998</v>
      </c>
      <c r="M302">
        <v>650511.24800000002</v>
      </c>
      <c r="N302">
        <v>588692.22100000014</v>
      </c>
      <c r="O302">
        <v>520759.55199999968</v>
      </c>
      <c r="P302">
        <v>393325.13800000004</v>
      </c>
      <c r="Q302">
        <v>290801.52499999997</v>
      </c>
      <c r="R302">
        <v>221210.905</v>
      </c>
      <c r="S302">
        <v>160385.38799999998</v>
      </c>
      <c r="T302">
        <v>140049.56700000001</v>
      </c>
      <c r="U302" s="11">
        <v>8126314.2719999999</v>
      </c>
      <c r="V302" s="11">
        <v>1205772.523</v>
      </c>
    </row>
    <row r="303" spans="1:22">
      <c r="A303" t="s">
        <v>396</v>
      </c>
      <c r="B303">
        <v>9484977</v>
      </c>
      <c r="C303">
        <v>616638.81700000004</v>
      </c>
      <c r="D303">
        <v>631765.04799999995</v>
      </c>
      <c r="E303">
        <v>631568.48100000015</v>
      </c>
      <c r="F303">
        <v>647877.9389999999</v>
      </c>
      <c r="G303">
        <v>675994.20600000012</v>
      </c>
      <c r="H303">
        <v>619503.32599999988</v>
      </c>
      <c r="I303">
        <v>619659.40899999999</v>
      </c>
      <c r="J303">
        <v>631485.64999999991</v>
      </c>
      <c r="K303">
        <v>670039.53500000027</v>
      </c>
      <c r="L303">
        <v>677824.34399999981</v>
      </c>
      <c r="M303">
        <v>664403.49199999985</v>
      </c>
      <c r="N303">
        <v>604678.48400000017</v>
      </c>
      <c r="O303">
        <v>539754.25099999993</v>
      </c>
      <c r="P303">
        <v>418206.66700000007</v>
      </c>
      <c r="Q303">
        <v>302751.886</v>
      </c>
      <c r="R303">
        <v>226642.467</v>
      </c>
      <c r="S303">
        <v>161792.82299999997</v>
      </c>
      <c r="T303">
        <v>146756.739</v>
      </c>
      <c r="U303" s="11">
        <v>8231192.9819999998</v>
      </c>
      <c r="V303" s="11">
        <v>1256150.5819999999</v>
      </c>
    </row>
    <row r="304" spans="1:22">
      <c r="A304" t="s">
        <v>397</v>
      </c>
      <c r="B304">
        <v>9609925</v>
      </c>
      <c r="C304">
        <v>611557.70200000016</v>
      </c>
      <c r="D304">
        <v>634049.86200000008</v>
      </c>
      <c r="E304">
        <v>638011.62099999993</v>
      </c>
      <c r="F304">
        <v>646627.74500000011</v>
      </c>
      <c r="G304">
        <v>687405.94900000014</v>
      </c>
      <c r="H304">
        <v>626622.12899999984</v>
      </c>
      <c r="I304">
        <v>625191.58400000003</v>
      </c>
      <c r="J304">
        <v>623145.33099999966</v>
      </c>
      <c r="K304">
        <v>673079.00100000005</v>
      </c>
      <c r="L304">
        <v>672713.12399999995</v>
      </c>
      <c r="M304">
        <v>672645.20299999998</v>
      </c>
      <c r="N304">
        <v>625332.57299999997</v>
      </c>
      <c r="O304">
        <v>551815.78800000006</v>
      </c>
      <c r="P304">
        <v>446475.92599999998</v>
      </c>
      <c r="Q304">
        <v>319867.87399999995</v>
      </c>
      <c r="R304">
        <v>234303.53299999997</v>
      </c>
      <c r="S304">
        <v>167426.51799999995</v>
      </c>
      <c r="T304">
        <v>155891.88399999999</v>
      </c>
      <c r="U304" s="11">
        <v>8288197.6119999988</v>
      </c>
      <c r="V304" s="11">
        <v>1323965.7349999999</v>
      </c>
    </row>
    <row r="305" spans="1:22">
      <c r="A305" t="s">
        <v>398</v>
      </c>
      <c r="B305">
        <v>9108554</v>
      </c>
      <c r="C305">
        <v>571738.84400000004</v>
      </c>
      <c r="D305">
        <v>598502.48</v>
      </c>
      <c r="E305">
        <v>605251.78400000022</v>
      </c>
      <c r="F305">
        <v>612730.52800000005</v>
      </c>
      <c r="G305">
        <v>660891.88600000006</v>
      </c>
      <c r="H305">
        <v>601380.70899999992</v>
      </c>
      <c r="I305">
        <v>590826.32900000003</v>
      </c>
      <c r="J305">
        <v>579527.13199999998</v>
      </c>
      <c r="K305">
        <v>636484.50600000028</v>
      </c>
      <c r="L305">
        <v>627089.3670000002</v>
      </c>
      <c r="M305">
        <v>638457.91599999974</v>
      </c>
      <c r="N305">
        <v>597324.5120000001</v>
      </c>
      <c r="O305">
        <v>523931.22499999992</v>
      </c>
      <c r="P305">
        <v>433025.36600000004</v>
      </c>
      <c r="Q305">
        <v>309191.45899999997</v>
      </c>
      <c r="R305">
        <v>222478.11700000009</v>
      </c>
      <c r="S305">
        <v>155723.09200000009</v>
      </c>
      <c r="T305">
        <v>144175.75600000002</v>
      </c>
      <c r="U305" s="11">
        <v>7844137.2180000003</v>
      </c>
      <c r="V305" s="11">
        <v>1264593.7900000003</v>
      </c>
    </row>
    <row r="306" spans="1:22">
      <c r="A306" t="s">
        <v>399</v>
      </c>
      <c r="B306">
        <v>9436298</v>
      </c>
      <c r="C306">
        <v>581748.34299999976</v>
      </c>
      <c r="D306">
        <v>616781.64199999999</v>
      </c>
      <c r="E306">
        <v>623726.49599999993</v>
      </c>
      <c r="F306">
        <v>631588.55500000028</v>
      </c>
      <c r="G306">
        <v>669183.16400000011</v>
      </c>
      <c r="H306">
        <v>630229.67199999979</v>
      </c>
      <c r="I306">
        <v>613016.46800000011</v>
      </c>
      <c r="J306">
        <v>601134.89800000004</v>
      </c>
      <c r="K306">
        <v>645956.49899999995</v>
      </c>
      <c r="L306">
        <v>647021.05199999991</v>
      </c>
      <c r="M306">
        <v>659385.32299999974</v>
      </c>
      <c r="N306">
        <v>622023.82399999991</v>
      </c>
      <c r="O306">
        <v>549032.53499999992</v>
      </c>
      <c r="P306">
        <v>466580.28399999999</v>
      </c>
      <c r="Q306">
        <v>328403.58099999995</v>
      </c>
      <c r="R306">
        <v>234082.90699999995</v>
      </c>
      <c r="S306">
        <v>164409.04799999995</v>
      </c>
      <c r="T306">
        <v>152052.54899999997</v>
      </c>
      <c r="U306" s="11">
        <v>8090828.4709999999</v>
      </c>
      <c r="V306" s="11">
        <v>1345528.3689999997</v>
      </c>
    </row>
    <row r="307" spans="1:22">
      <c r="A307" t="s">
        <v>400</v>
      </c>
      <c r="B307">
        <v>9857165</v>
      </c>
      <c r="C307">
        <v>596188</v>
      </c>
      <c r="D307">
        <v>630060</v>
      </c>
      <c r="E307">
        <v>643238</v>
      </c>
      <c r="F307">
        <v>655044</v>
      </c>
      <c r="G307">
        <v>694934</v>
      </c>
      <c r="H307">
        <v>665391</v>
      </c>
      <c r="I307">
        <v>634559</v>
      </c>
      <c r="J307">
        <v>622050</v>
      </c>
      <c r="K307">
        <v>655267</v>
      </c>
      <c r="L307">
        <v>669731</v>
      </c>
      <c r="M307">
        <v>681229</v>
      </c>
      <c r="N307">
        <v>657160</v>
      </c>
      <c r="O307">
        <v>586701</v>
      </c>
      <c r="P307">
        <v>510776</v>
      </c>
      <c r="Q307">
        <v>363557</v>
      </c>
      <c r="R307">
        <v>253474</v>
      </c>
      <c r="S307">
        <v>175738</v>
      </c>
      <c r="T307">
        <v>162068</v>
      </c>
      <c r="U307" s="11">
        <v>8391552</v>
      </c>
      <c r="V307" s="11">
        <v>1465613</v>
      </c>
    </row>
    <row r="308" spans="1:22" hidden="1">
      <c r="A308" t="s">
        <v>401</v>
      </c>
      <c r="B308">
        <v>614109</v>
      </c>
      <c r="C308">
        <v>39268.421999999999</v>
      </c>
      <c r="D308">
        <v>35885.467999999993</v>
      </c>
      <c r="E308">
        <v>37751.318999999996</v>
      </c>
      <c r="F308">
        <v>47981.809000000001</v>
      </c>
      <c r="G308">
        <v>62429.608999999989</v>
      </c>
      <c r="H308">
        <v>41907.23599999999</v>
      </c>
      <c r="I308">
        <v>33483.583999999995</v>
      </c>
      <c r="J308">
        <v>33698.218999999997</v>
      </c>
      <c r="K308">
        <v>39083.79</v>
      </c>
      <c r="L308">
        <v>44264.877000000008</v>
      </c>
      <c r="M308">
        <v>44241.750999999989</v>
      </c>
      <c r="N308">
        <v>36943.930000000008</v>
      </c>
      <c r="O308">
        <v>28343.686000000005</v>
      </c>
      <c r="P308">
        <v>22005.105000000003</v>
      </c>
      <c r="Q308">
        <v>18956.759000000002</v>
      </c>
      <c r="R308">
        <v>17750.069</v>
      </c>
      <c r="S308">
        <v>14814.215999999997</v>
      </c>
      <c r="T308">
        <v>15286.261</v>
      </c>
      <c r="U308">
        <v>525283.69999999984</v>
      </c>
      <c r="V308">
        <v>88812.41</v>
      </c>
    </row>
    <row r="309" spans="1:22">
      <c r="A309" t="s">
        <v>402</v>
      </c>
      <c r="B309">
        <v>557840</v>
      </c>
      <c r="C309">
        <v>35805.02900000001</v>
      </c>
      <c r="D309">
        <v>33248.038</v>
      </c>
      <c r="E309">
        <v>34814.122000000003</v>
      </c>
      <c r="F309">
        <v>40242.294999999998</v>
      </c>
      <c r="G309">
        <v>46405.816999999988</v>
      </c>
      <c r="H309">
        <v>37848.176999999996</v>
      </c>
      <c r="I309">
        <v>33045.231999999996</v>
      </c>
      <c r="J309">
        <v>31557.356999999996</v>
      </c>
      <c r="K309">
        <v>34782.344999999994</v>
      </c>
      <c r="L309">
        <v>40909.570000000007</v>
      </c>
      <c r="M309">
        <v>41828.550999999999</v>
      </c>
      <c r="N309">
        <v>36182.115000000005</v>
      </c>
      <c r="O309">
        <v>28523.839</v>
      </c>
      <c r="P309">
        <v>21113.727999999999</v>
      </c>
      <c r="Q309">
        <v>18079.276000000002</v>
      </c>
      <c r="R309">
        <v>16000.299999999997</v>
      </c>
      <c r="S309">
        <v>13374.363999999998</v>
      </c>
      <c r="T309">
        <v>13776.968999999997</v>
      </c>
      <c r="U309" s="11">
        <v>475192.48699999991</v>
      </c>
      <c r="V309" s="11">
        <v>82344.636999999988</v>
      </c>
    </row>
    <row r="310" spans="1:22">
      <c r="A310" t="s">
        <v>403</v>
      </c>
      <c r="B310">
        <v>655121</v>
      </c>
      <c r="C310">
        <v>42127.234999999993</v>
      </c>
      <c r="D310">
        <v>39704.090000000004</v>
      </c>
      <c r="E310">
        <v>39055.908999999992</v>
      </c>
      <c r="F310">
        <v>48006.110000000008</v>
      </c>
      <c r="G310">
        <v>59722.04</v>
      </c>
      <c r="H310">
        <v>46166.111000000012</v>
      </c>
      <c r="I310">
        <v>39775.195000000007</v>
      </c>
      <c r="J310">
        <v>35611.600000000013</v>
      </c>
      <c r="K310">
        <v>39436.50299999999</v>
      </c>
      <c r="L310">
        <v>45899.261999999995</v>
      </c>
      <c r="M310">
        <v>48246.137999999999</v>
      </c>
      <c r="N310">
        <v>42720.750999999997</v>
      </c>
      <c r="O310">
        <v>34054.221000000005</v>
      </c>
      <c r="P310">
        <v>24086.338000000007</v>
      </c>
      <c r="Q310">
        <v>20952.606999999996</v>
      </c>
      <c r="R310">
        <v>17624.239000000001</v>
      </c>
      <c r="S310">
        <v>15778.106</v>
      </c>
      <c r="T310">
        <v>15838.497000000007</v>
      </c>
      <c r="U310" s="11">
        <v>560525.16500000004</v>
      </c>
      <c r="V310" s="11">
        <v>94279.787000000011</v>
      </c>
    </row>
    <row r="311" spans="1:22">
      <c r="A311" t="s">
        <v>404</v>
      </c>
      <c r="B311">
        <v>644077</v>
      </c>
      <c r="C311">
        <v>41924.51999999999</v>
      </c>
      <c r="D311">
        <v>39781.030000000006</v>
      </c>
      <c r="E311">
        <v>37080.183999999994</v>
      </c>
      <c r="F311">
        <v>46215.623000000007</v>
      </c>
      <c r="G311">
        <v>58515.009999999987</v>
      </c>
      <c r="H311">
        <v>46637.996999999988</v>
      </c>
      <c r="I311">
        <v>40302.065000000002</v>
      </c>
      <c r="J311">
        <v>34691.581999999988</v>
      </c>
      <c r="K311">
        <v>38082.507999999994</v>
      </c>
      <c r="L311">
        <v>43360.064000000006</v>
      </c>
      <c r="M311">
        <v>47600.729999999981</v>
      </c>
      <c r="N311">
        <v>42633.778999999988</v>
      </c>
      <c r="O311">
        <v>35551.218000000001</v>
      </c>
      <c r="P311">
        <v>24845.085000000006</v>
      </c>
      <c r="Q311">
        <v>20423.407999999999</v>
      </c>
      <c r="R311">
        <v>16238.321</v>
      </c>
      <c r="S311">
        <v>14929.569999999998</v>
      </c>
      <c r="T311">
        <v>14947.589000000004</v>
      </c>
      <c r="U311" s="11">
        <v>552376.30999999994</v>
      </c>
      <c r="V311" s="11">
        <v>91383.972999999998</v>
      </c>
    </row>
    <row r="312" spans="1:22">
      <c r="A312" t="s">
        <v>405</v>
      </c>
      <c r="B312">
        <v>636576</v>
      </c>
      <c r="C312">
        <v>41571.671999999999</v>
      </c>
      <c r="D312">
        <v>39883.701000000001</v>
      </c>
      <c r="E312">
        <v>36848.653999999995</v>
      </c>
      <c r="F312">
        <v>45008.985000000001</v>
      </c>
      <c r="G312">
        <v>59477.23</v>
      </c>
      <c r="H312">
        <v>46101.113000000012</v>
      </c>
      <c r="I312">
        <v>41292.233999999997</v>
      </c>
      <c r="J312">
        <v>35080.424999999988</v>
      </c>
      <c r="K312">
        <v>36004.594999999994</v>
      </c>
      <c r="L312">
        <v>40571.329000000005</v>
      </c>
      <c r="M312">
        <v>46040.608999999997</v>
      </c>
      <c r="N312">
        <v>43259.865000000005</v>
      </c>
      <c r="O312">
        <v>35619.471000000005</v>
      </c>
      <c r="P312">
        <v>25035.070999999996</v>
      </c>
      <c r="Q312">
        <v>19825.216000000004</v>
      </c>
      <c r="R312">
        <v>16408.989999999998</v>
      </c>
      <c r="S312">
        <v>14191.985999999997</v>
      </c>
      <c r="T312">
        <v>14456.888000000004</v>
      </c>
      <c r="U312" s="11">
        <v>546759.88299999991</v>
      </c>
      <c r="V312" s="11">
        <v>89918.150999999998</v>
      </c>
    </row>
    <row r="313" spans="1:22">
      <c r="A313" t="s">
        <v>406</v>
      </c>
      <c r="B313">
        <v>626359</v>
      </c>
      <c r="C313">
        <v>42181.464000000007</v>
      </c>
      <c r="D313">
        <v>40550.783000000003</v>
      </c>
      <c r="E313">
        <v>36853.283000000003</v>
      </c>
      <c r="F313">
        <v>43685.122999999992</v>
      </c>
      <c r="G313">
        <v>61002.524000000012</v>
      </c>
      <c r="H313">
        <v>47061.065999999999</v>
      </c>
      <c r="I313">
        <v>42080.589999999989</v>
      </c>
      <c r="J313">
        <v>36021.160999999986</v>
      </c>
      <c r="K313">
        <v>35107.124000000011</v>
      </c>
      <c r="L313">
        <v>37741.917999999998</v>
      </c>
      <c r="M313">
        <v>42785.907000000007</v>
      </c>
      <c r="N313">
        <v>41551.764999999985</v>
      </c>
      <c r="O313">
        <v>34290.688999999998</v>
      </c>
      <c r="P313">
        <v>25036.835999999999</v>
      </c>
      <c r="Q313">
        <v>18988.806</v>
      </c>
      <c r="R313">
        <v>15180.348000000004</v>
      </c>
      <c r="S313">
        <v>12798.020000000004</v>
      </c>
      <c r="T313">
        <v>13147.647999999996</v>
      </c>
      <c r="U313" s="11">
        <v>540913.397</v>
      </c>
      <c r="V313" s="11">
        <v>85151.65800000001</v>
      </c>
    </row>
    <row r="314" spans="1:22">
      <c r="A314" t="s">
        <v>407</v>
      </c>
      <c r="B314">
        <v>651126</v>
      </c>
      <c r="C314">
        <v>43447.164999999994</v>
      </c>
      <c r="D314">
        <v>41804.21699999999</v>
      </c>
      <c r="E314">
        <v>37213.348000000005</v>
      </c>
      <c r="F314">
        <v>43250.690999999992</v>
      </c>
      <c r="G314">
        <v>62437.188000000002</v>
      </c>
      <c r="H314">
        <v>49744.311999999984</v>
      </c>
      <c r="I314">
        <v>44874.434000000001</v>
      </c>
      <c r="J314">
        <v>37609.847000000002</v>
      </c>
      <c r="K314">
        <v>35679.976000000002</v>
      </c>
      <c r="L314">
        <v>38052.001999999986</v>
      </c>
      <c r="M314">
        <v>44699.442000000003</v>
      </c>
      <c r="N314">
        <v>43963.277000000009</v>
      </c>
      <c r="O314">
        <v>37535.896000000001</v>
      </c>
      <c r="P314">
        <v>26723.046000000002</v>
      </c>
      <c r="Q314">
        <v>20444.501</v>
      </c>
      <c r="R314">
        <v>15623.855999999996</v>
      </c>
      <c r="S314">
        <v>13267.391999999996</v>
      </c>
      <c r="T314">
        <v>14632.179000000002</v>
      </c>
      <c r="U314" s="11">
        <v>560311.79499999993</v>
      </c>
      <c r="V314" s="11">
        <v>90690.974000000002</v>
      </c>
    </row>
    <row r="315" spans="1:22">
      <c r="A315" t="s">
        <v>408</v>
      </c>
      <c r="B315">
        <v>569318</v>
      </c>
      <c r="C315">
        <v>39452.471999999987</v>
      </c>
      <c r="D315">
        <v>37767.305</v>
      </c>
      <c r="E315">
        <v>32808.673999999999</v>
      </c>
      <c r="F315">
        <v>36831.918000000005</v>
      </c>
      <c r="G315">
        <v>50032.701999999997</v>
      </c>
      <c r="H315">
        <v>43725.871999999988</v>
      </c>
      <c r="I315">
        <v>40685.476000000002</v>
      </c>
      <c r="J315">
        <v>34386.773000000008</v>
      </c>
      <c r="K315">
        <v>30853.378000000001</v>
      </c>
      <c r="L315">
        <v>32752.261999999999</v>
      </c>
      <c r="M315">
        <v>38123.60500000001</v>
      </c>
      <c r="N315">
        <v>38387.96699999999</v>
      </c>
      <c r="O315">
        <v>33027.044999999991</v>
      </c>
      <c r="P315">
        <v>23905.053</v>
      </c>
      <c r="Q315">
        <v>18224.348999999995</v>
      </c>
      <c r="R315">
        <v>14086.969000000003</v>
      </c>
      <c r="S315">
        <v>11077.051999999998</v>
      </c>
      <c r="T315">
        <v>13460.289000000001</v>
      </c>
      <c r="U315" s="11">
        <v>488835.44900000002</v>
      </c>
      <c r="V315" s="11">
        <v>80753.712</v>
      </c>
    </row>
    <row r="316" spans="1:22">
      <c r="A316" t="s">
        <v>409</v>
      </c>
      <c r="B316">
        <v>695295</v>
      </c>
      <c r="C316">
        <v>46750</v>
      </c>
      <c r="D316">
        <v>44404</v>
      </c>
      <c r="E316">
        <v>40041</v>
      </c>
      <c r="F316">
        <v>46005</v>
      </c>
      <c r="G316">
        <v>66315</v>
      </c>
      <c r="H316">
        <v>54868</v>
      </c>
      <c r="I316">
        <v>48527</v>
      </c>
      <c r="J316">
        <v>41907</v>
      </c>
      <c r="K316">
        <v>37137</v>
      </c>
      <c r="L316">
        <v>38034</v>
      </c>
      <c r="M316">
        <v>43600</v>
      </c>
      <c r="N316">
        <v>45095</v>
      </c>
      <c r="O316">
        <v>41173</v>
      </c>
      <c r="P316">
        <v>31320</v>
      </c>
      <c r="Q316">
        <v>22911</v>
      </c>
      <c r="R316">
        <v>17748</v>
      </c>
      <c r="S316">
        <v>13292</v>
      </c>
      <c r="T316">
        <v>16168</v>
      </c>
      <c r="U316" s="11">
        <v>593856</v>
      </c>
      <c r="V316" s="11">
        <v>101439</v>
      </c>
    </row>
    <row r="317" spans="1:22" hidden="1">
      <c r="A317" t="s">
        <v>410</v>
      </c>
      <c r="B317">
        <v>11448785</v>
      </c>
      <c r="C317">
        <v>737234.78499999945</v>
      </c>
      <c r="D317">
        <v>744225.95900000003</v>
      </c>
      <c r="E317">
        <v>776238.76500000001</v>
      </c>
      <c r="F317">
        <v>811312.73400000005</v>
      </c>
      <c r="G317">
        <v>739275.17300000018</v>
      </c>
      <c r="H317">
        <v>760246.11900000006</v>
      </c>
      <c r="I317">
        <v>702498.20200000016</v>
      </c>
      <c r="J317">
        <v>764480.53100000008</v>
      </c>
      <c r="K317">
        <v>820869.76099999994</v>
      </c>
      <c r="L317">
        <v>894604.47699999996</v>
      </c>
      <c r="M317">
        <v>843145.0830000001</v>
      </c>
      <c r="N317">
        <v>725890.62700000056</v>
      </c>
      <c r="O317">
        <v>570489.03799999994</v>
      </c>
      <c r="P317">
        <v>437066.4219999999</v>
      </c>
      <c r="Q317">
        <v>356359.37900000013</v>
      </c>
      <c r="R317">
        <v>306540.48100000009</v>
      </c>
      <c r="S317">
        <v>245176.46900000001</v>
      </c>
      <c r="T317">
        <v>212146.69900000008</v>
      </c>
      <c r="U317">
        <v>9890511.2540000025</v>
      </c>
      <c r="V317">
        <v>1557289.4500000002</v>
      </c>
    </row>
    <row r="318" spans="1:22">
      <c r="A318" t="s">
        <v>411</v>
      </c>
      <c r="B318">
        <v>11441027</v>
      </c>
      <c r="C318">
        <v>720747.25300000003</v>
      </c>
      <c r="D318">
        <v>752179.39400000009</v>
      </c>
      <c r="E318">
        <v>779046.02500000026</v>
      </c>
      <c r="F318">
        <v>831703.10300000024</v>
      </c>
      <c r="G318">
        <v>750220.33799999987</v>
      </c>
      <c r="H318">
        <v>730134.4380000002</v>
      </c>
      <c r="I318">
        <v>676234.6460000003</v>
      </c>
      <c r="J318">
        <v>744118.12500000058</v>
      </c>
      <c r="K318">
        <v>792157.5830000001</v>
      </c>
      <c r="L318">
        <v>874302.03699999966</v>
      </c>
      <c r="M318">
        <v>858678.31699999992</v>
      </c>
      <c r="N318">
        <v>751819.08900000015</v>
      </c>
      <c r="O318">
        <v>603433.06000000017</v>
      </c>
      <c r="P318">
        <v>450312.01599999989</v>
      </c>
      <c r="Q318">
        <v>360808.65599999996</v>
      </c>
      <c r="R318">
        <v>303646.19799999997</v>
      </c>
      <c r="S318">
        <v>243252.07300000003</v>
      </c>
      <c r="T318">
        <v>215826.77799999999</v>
      </c>
      <c r="U318" s="11">
        <v>9864773.4080000035</v>
      </c>
      <c r="V318" s="11">
        <v>1573845.7209999997</v>
      </c>
    </row>
    <row r="319" spans="1:22">
      <c r="A319" t="s">
        <v>412</v>
      </c>
      <c r="B319">
        <v>11424081</v>
      </c>
      <c r="C319">
        <v>715799.32300000009</v>
      </c>
      <c r="D319">
        <v>746530.11000000022</v>
      </c>
      <c r="E319">
        <v>768432.01399999985</v>
      </c>
      <c r="F319">
        <v>820745.272</v>
      </c>
      <c r="G319">
        <v>749504.89699999953</v>
      </c>
      <c r="H319">
        <v>725882.55899999989</v>
      </c>
      <c r="I319">
        <v>680105.51500000025</v>
      </c>
      <c r="J319">
        <v>724480.87800000003</v>
      </c>
      <c r="K319">
        <v>776217.99699999986</v>
      </c>
      <c r="L319">
        <v>857049.87199999951</v>
      </c>
      <c r="M319">
        <v>867969.1120000002</v>
      </c>
      <c r="N319">
        <v>760929.64299999957</v>
      </c>
      <c r="O319">
        <v>637242.87500000012</v>
      </c>
      <c r="P319">
        <v>462045.44200000004</v>
      </c>
      <c r="Q319">
        <v>364669.2199999998</v>
      </c>
      <c r="R319">
        <v>299205.09499999991</v>
      </c>
      <c r="S319">
        <v>241722.22199999998</v>
      </c>
      <c r="T319">
        <v>221086.8299999999</v>
      </c>
      <c r="U319" s="11">
        <v>9830890.0669999979</v>
      </c>
      <c r="V319" s="11">
        <v>1588728.8089999997</v>
      </c>
    </row>
    <row r="320" spans="1:22">
      <c r="A320" t="s">
        <v>413</v>
      </c>
      <c r="B320">
        <v>11411140</v>
      </c>
      <c r="C320">
        <v>703301.87200000056</v>
      </c>
      <c r="D320">
        <v>739093.89500000025</v>
      </c>
      <c r="E320">
        <v>761176.6040000004</v>
      </c>
      <c r="F320">
        <v>808332.56599999988</v>
      </c>
      <c r="G320">
        <v>759378.41299999948</v>
      </c>
      <c r="H320">
        <v>719812.2019999997</v>
      </c>
      <c r="I320">
        <v>689643.77700000012</v>
      </c>
      <c r="J320">
        <v>703092.71</v>
      </c>
      <c r="K320">
        <v>764400.67999999993</v>
      </c>
      <c r="L320">
        <v>835727.62700000021</v>
      </c>
      <c r="M320">
        <v>870543.07899999979</v>
      </c>
      <c r="N320">
        <v>777338.40599999996</v>
      </c>
      <c r="O320">
        <v>661689.52099999995</v>
      </c>
      <c r="P320">
        <v>479275.4389999999</v>
      </c>
      <c r="Q320">
        <v>371281.15600000013</v>
      </c>
      <c r="R320">
        <v>298509.96200000017</v>
      </c>
      <c r="S320">
        <v>239687.503</v>
      </c>
      <c r="T320">
        <v>228884.58899999992</v>
      </c>
      <c r="U320" s="11">
        <v>9793531.352</v>
      </c>
      <c r="V320" s="11">
        <v>1617638.649</v>
      </c>
    </row>
    <row r="321" spans="1:22">
      <c r="A321" t="s">
        <v>414</v>
      </c>
      <c r="B321">
        <v>11150834</v>
      </c>
      <c r="C321">
        <v>680908.41100000008</v>
      </c>
      <c r="D321">
        <v>718095.2620000001</v>
      </c>
      <c r="E321">
        <v>738573.32599999977</v>
      </c>
      <c r="F321">
        <v>780182.63199999998</v>
      </c>
      <c r="G321">
        <v>753054.13399999985</v>
      </c>
      <c r="H321">
        <v>701374.10399999982</v>
      </c>
      <c r="I321">
        <v>679642.26799999969</v>
      </c>
      <c r="J321">
        <v>666983.47899999993</v>
      </c>
      <c r="K321">
        <v>738850.12999999989</v>
      </c>
      <c r="L321">
        <v>795681.33099999942</v>
      </c>
      <c r="M321">
        <v>846703.37700000033</v>
      </c>
      <c r="N321">
        <v>775119.86699999997</v>
      </c>
      <c r="O321">
        <v>666735.2300000001</v>
      </c>
      <c r="P321">
        <v>485186.80500000011</v>
      </c>
      <c r="Q321">
        <v>370558.5909999999</v>
      </c>
      <c r="R321">
        <v>289758.24700000009</v>
      </c>
      <c r="S321">
        <v>230890.16399999996</v>
      </c>
      <c r="T321">
        <v>228111.48500000004</v>
      </c>
      <c r="U321" s="11">
        <v>9541903.550999999</v>
      </c>
      <c r="V321" s="11">
        <v>1604505.2920000001</v>
      </c>
    </row>
    <row r="322" spans="1:22">
      <c r="A322" t="s">
        <v>415</v>
      </c>
      <c r="B322">
        <v>11418726</v>
      </c>
      <c r="C322">
        <v>692002.89000000025</v>
      </c>
      <c r="D322">
        <v>731928.5</v>
      </c>
      <c r="E322">
        <v>751692.52399999963</v>
      </c>
      <c r="F322">
        <v>784810.62900000019</v>
      </c>
      <c r="G322">
        <v>775088.47500000033</v>
      </c>
      <c r="H322">
        <v>721243.50999999989</v>
      </c>
      <c r="I322">
        <v>704505.54700000014</v>
      </c>
      <c r="J322">
        <v>674644.83799999999</v>
      </c>
      <c r="K322">
        <v>746922.79700000002</v>
      </c>
      <c r="L322">
        <v>792128.99399999995</v>
      </c>
      <c r="M322">
        <v>859205.84700000007</v>
      </c>
      <c r="N322">
        <v>807623.86300000001</v>
      </c>
      <c r="O322">
        <v>699806.97100000014</v>
      </c>
      <c r="P322">
        <v>516979.73</v>
      </c>
      <c r="Q322">
        <v>391902.44599999982</v>
      </c>
      <c r="R322">
        <v>296662.1930000002</v>
      </c>
      <c r="S322">
        <v>233028.07399999996</v>
      </c>
      <c r="T322">
        <v>238200.67199999996</v>
      </c>
      <c r="U322" s="11">
        <v>9741605.3850000016</v>
      </c>
      <c r="V322" s="11">
        <v>1676773.115</v>
      </c>
    </row>
    <row r="323" spans="1:22">
      <c r="A323" t="s">
        <v>416</v>
      </c>
      <c r="B323">
        <v>10951050</v>
      </c>
      <c r="C323">
        <v>660374.39700000058</v>
      </c>
      <c r="D323">
        <v>693601.17900000012</v>
      </c>
      <c r="E323">
        <v>714768.48300000001</v>
      </c>
      <c r="F323">
        <v>740666.64500000025</v>
      </c>
      <c r="G323">
        <v>739831.30500000005</v>
      </c>
      <c r="H323">
        <v>700399.38599999982</v>
      </c>
      <c r="I323">
        <v>679364.03500000015</v>
      </c>
      <c r="J323">
        <v>643612.53200000001</v>
      </c>
      <c r="K323">
        <v>706069.21899999969</v>
      </c>
      <c r="L323">
        <v>738583.55900000001</v>
      </c>
      <c r="M323">
        <v>811993.36600000027</v>
      </c>
      <c r="N323">
        <v>781543.73900000018</v>
      </c>
      <c r="O323">
        <v>687067.93800000008</v>
      </c>
      <c r="P323">
        <v>524577.60999999987</v>
      </c>
      <c r="Q323">
        <v>383333.27799999993</v>
      </c>
      <c r="R323">
        <v>287967.65399999998</v>
      </c>
      <c r="S323">
        <v>220470.54099999997</v>
      </c>
      <c r="T323">
        <v>235188.27099999998</v>
      </c>
      <c r="U323" s="11">
        <v>9297875.7829999998</v>
      </c>
      <c r="V323" s="11">
        <v>1651537.3539999998</v>
      </c>
    </row>
    <row r="324" spans="1:22">
      <c r="A324" t="s">
        <v>417</v>
      </c>
      <c r="B324">
        <v>11161098</v>
      </c>
      <c r="C324">
        <v>670869.60899999994</v>
      </c>
      <c r="D324">
        <v>699230.0620000005</v>
      </c>
      <c r="E324">
        <v>721564.77899999998</v>
      </c>
      <c r="F324">
        <v>750806.72700000007</v>
      </c>
      <c r="G324">
        <v>766196.52699999977</v>
      </c>
      <c r="H324">
        <v>727601.66999999969</v>
      </c>
      <c r="I324">
        <v>693979.55099999998</v>
      </c>
      <c r="J324">
        <v>653089.51299999992</v>
      </c>
      <c r="K324">
        <v>698764.64800000016</v>
      </c>
      <c r="L324">
        <v>733869.03500000003</v>
      </c>
      <c r="M324">
        <v>806856.45200000016</v>
      </c>
      <c r="N324">
        <v>802063.81500000018</v>
      </c>
      <c r="O324">
        <v>707180.54900000035</v>
      </c>
      <c r="P324">
        <v>563402.25300000003</v>
      </c>
      <c r="Q324">
        <v>405168.7509999997</v>
      </c>
      <c r="R324">
        <v>296038.092</v>
      </c>
      <c r="S324">
        <v>223701.85500000004</v>
      </c>
      <c r="T324">
        <v>241161.90899999999</v>
      </c>
      <c r="U324" s="11">
        <v>9432072.9370000008</v>
      </c>
      <c r="V324" s="11">
        <v>1729472.8599999996</v>
      </c>
    </row>
    <row r="325" spans="1:22">
      <c r="A325" t="s">
        <v>418</v>
      </c>
      <c r="B325">
        <v>11149752</v>
      </c>
      <c r="C325">
        <v>669127</v>
      </c>
      <c r="D325">
        <v>691271</v>
      </c>
      <c r="E325">
        <v>716372</v>
      </c>
      <c r="F325">
        <v>744849</v>
      </c>
      <c r="G325">
        <v>756443</v>
      </c>
      <c r="H325">
        <v>735860</v>
      </c>
      <c r="I325">
        <v>694890</v>
      </c>
      <c r="J325">
        <v>663993</v>
      </c>
      <c r="K325">
        <v>676033</v>
      </c>
      <c r="L325">
        <v>722240</v>
      </c>
      <c r="M325">
        <v>786924</v>
      </c>
      <c r="N325">
        <v>804591</v>
      </c>
      <c r="O325">
        <v>718515</v>
      </c>
      <c r="P325">
        <v>586281</v>
      </c>
      <c r="Q325">
        <v>413876</v>
      </c>
      <c r="R325">
        <v>304157</v>
      </c>
      <c r="S325">
        <v>220691</v>
      </c>
      <c r="T325">
        <v>243639</v>
      </c>
      <c r="U325" s="11">
        <v>9381108</v>
      </c>
      <c r="V325" s="11">
        <v>1768644</v>
      </c>
    </row>
    <row r="326" spans="1:22" hidden="1">
      <c r="A326" t="s">
        <v>419</v>
      </c>
      <c r="B326">
        <v>3585543</v>
      </c>
      <c r="C326">
        <v>258213.86299999998</v>
      </c>
      <c r="D326">
        <v>244550.26299999992</v>
      </c>
      <c r="E326">
        <v>239715.93700000001</v>
      </c>
      <c r="F326">
        <v>257683.32500000001</v>
      </c>
      <c r="G326">
        <v>277509.77299999999</v>
      </c>
      <c r="H326">
        <v>254614.86199999996</v>
      </c>
      <c r="I326">
        <v>222439.201</v>
      </c>
      <c r="J326">
        <v>223437.92999999993</v>
      </c>
      <c r="K326">
        <v>237439.62399999998</v>
      </c>
      <c r="L326">
        <v>258327.06400000001</v>
      </c>
      <c r="M326">
        <v>242510.35699999993</v>
      </c>
      <c r="N326">
        <v>215936.01699999999</v>
      </c>
      <c r="O326">
        <v>176022.24099999998</v>
      </c>
      <c r="P326">
        <v>139383.383</v>
      </c>
      <c r="Q326">
        <v>113028.09299999999</v>
      </c>
      <c r="R326">
        <v>95396.935000000027</v>
      </c>
      <c r="S326">
        <v>69089.909</v>
      </c>
      <c r="T326">
        <v>60693.196000000004</v>
      </c>
      <c r="U326">
        <v>3108400.4569999999</v>
      </c>
      <c r="V326">
        <v>477591.516</v>
      </c>
    </row>
    <row r="327" spans="1:22">
      <c r="A327" t="s">
        <v>420</v>
      </c>
      <c r="B327">
        <v>3615270</v>
      </c>
      <c r="C327">
        <v>253015.45399999997</v>
      </c>
      <c r="D327">
        <v>249023.82199999999</v>
      </c>
      <c r="E327">
        <v>244355.74000000002</v>
      </c>
      <c r="F327">
        <v>262234.85399999999</v>
      </c>
      <c r="G327">
        <v>267801.16700000002</v>
      </c>
      <c r="H327">
        <v>250451.71999999997</v>
      </c>
      <c r="I327">
        <v>226277.98399999997</v>
      </c>
      <c r="J327">
        <v>228936.22800000003</v>
      </c>
      <c r="K327">
        <v>231515.03600000002</v>
      </c>
      <c r="L327">
        <v>260290.54700000002</v>
      </c>
      <c r="M327">
        <v>251010.97999999995</v>
      </c>
      <c r="N327">
        <v>223691.90400000007</v>
      </c>
      <c r="O327">
        <v>186150.38099999996</v>
      </c>
      <c r="P327">
        <v>145473.56400000004</v>
      </c>
      <c r="Q327">
        <v>116559.43899999998</v>
      </c>
      <c r="R327">
        <v>91496.258000000002</v>
      </c>
      <c r="S327">
        <v>67180.789000000004</v>
      </c>
      <c r="T327">
        <v>58731.873999999989</v>
      </c>
      <c r="U327" s="11">
        <v>3134755.8170000003</v>
      </c>
      <c r="V327" s="11">
        <v>479441.92400000006</v>
      </c>
    </row>
    <row r="328" spans="1:22">
      <c r="A328" t="s">
        <v>421</v>
      </c>
      <c r="B328">
        <v>3516036</v>
      </c>
      <c r="C328">
        <v>246470.08900000004</v>
      </c>
      <c r="D328">
        <v>242197.78700000001</v>
      </c>
      <c r="E328">
        <v>236578.01699999999</v>
      </c>
      <c r="F328">
        <v>250976.62499999997</v>
      </c>
      <c r="G328">
        <v>257212.45600000006</v>
      </c>
      <c r="H328">
        <v>248158.32200000004</v>
      </c>
      <c r="I328">
        <v>223663.81400000007</v>
      </c>
      <c r="J328">
        <v>222124.28099999993</v>
      </c>
      <c r="K328">
        <v>220534.06900000002</v>
      </c>
      <c r="L328">
        <v>247947.383</v>
      </c>
      <c r="M328">
        <v>245977.82100000003</v>
      </c>
      <c r="N328">
        <v>218171.62599999999</v>
      </c>
      <c r="O328">
        <v>187225.67900000006</v>
      </c>
      <c r="P328">
        <v>143231.09000000005</v>
      </c>
      <c r="Q328">
        <v>113607.54399999997</v>
      </c>
      <c r="R328">
        <v>87625.785999999978</v>
      </c>
      <c r="S328">
        <v>66034.398000000001</v>
      </c>
      <c r="T328">
        <v>56428.22</v>
      </c>
      <c r="U328" s="11">
        <v>3047237.969</v>
      </c>
      <c r="V328" s="11">
        <v>466927.03799999994</v>
      </c>
    </row>
    <row r="329" spans="1:22">
      <c r="A329" t="s">
        <v>422</v>
      </c>
      <c r="B329">
        <v>3700163</v>
      </c>
      <c r="C329">
        <v>257608.98900000003</v>
      </c>
      <c r="D329">
        <v>255360.26900000006</v>
      </c>
      <c r="E329">
        <v>250826.66099999999</v>
      </c>
      <c r="F329">
        <v>260342.98300000004</v>
      </c>
      <c r="G329">
        <v>270489.36900000001</v>
      </c>
      <c r="H329">
        <v>258660.68100000001</v>
      </c>
      <c r="I329">
        <v>238306.08900000007</v>
      </c>
      <c r="J329">
        <v>231858.921</v>
      </c>
      <c r="K329">
        <v>225852.82000000007</v>
      </c>
      <c r="L329">
        <v>252787.856</v>
      </c>
      <c r="M329">
        <v>259910.12100000001</v>
      </c>
      <c r="N329">
        <v>234962.62300000002</v>
      </c>
      <c r="O329">
        <v>200983.351</v>
      </c>
      <c r="P329">
        <v>156556.02400000006</v>
      </c>
      <c r="Q329">
        <v>121375.39499999999</v>
      </c>
      <c r="R329">
        <v>92487.838000000018</v>
      </c>
      <c r="S329">
        <v>69377.14899999999</v>
      </c>
      <c r="T329">
        <v>61579.676999999981</v>
      </c>
      <c r="U329" s="11">
        <v>3197950.7330000005</v>
      </c>
      <c r="V329" s="11">
        <v>501376.08300000004</v>
      </c>
    </row>
    <row r="330" spans="1:22">
      <c r="A330" t="s">
        <v>423</v>
      </c>
      <c r="B330">
        <v>3650821</v>
      </c>
      <c r="C330">
        <v>254534.60899999994</v>
      </c>
      <c r="D330">
        <v>252587.97499999998</v>
      </c>
      <c r="E330">
        <v>248504.68300000002</v>
      </c>
      <c r="F330">
        <v>252108.15900000004</v>
      </c>
      <c r="G330">
        <v>268641.65699999995</v>
      </c>
      <c r="H330">
        <v>254839.63999999993</v>
      </c>
      <c r="I330">
        <v>239468.43000000002</v>
      </c>
      <c r="J330">
        <v>225990.16199999998</v>
      </c>
      <c r="K330">
        <v>222608.84699999995</v>
      </c>
      <c r="L330">
        <v>240620.56600000005</v>
      </c>
      <c r="M330">
        <v>254770.04300000003</v>
      </c>
      <c r="N330">
        <v>235501.62000000005</v>
      </c>
      <c r="O330">
        <v>200484.07999999996</v>
      </c>
      <c r="P330">
        <v>157524.851</v>
      </c>
      <c r="Q330">
        <v>123084.81900000003</v>
      </c>
      <c r="R330">
        <v>91170.347999999969</v>
      </c>
      <c r="S330">
        <v>68970.206000000006</v>
      </c>
      <c r="T330">
        <v>61062.736999999994</v>
      </c>
      <c r="U330" s="11">
        <v>3150660.4709999999</v>
      </c>
      <c r="V330" s="11">
        <v>501812.96100000001</v>
      </c>
    </row>
    <row r="331" spans="1:22">
      <c r="A331" t="s">
        <v>424</v>
      </c>
      <c r="B331">
        <v>3585650</v>
      </c>
      <c r="C331">
        <v>249171.59599999996</v>
      </c>
      <c r="D331">
        <v>247598.367</v>
      </c>
      <c r="E331">
        <v>241034.71299999999</v>
      </c>
      <c r="F331">
        <v>243875.44399999999</v>
      </c>
      <c r="G331">
        <v>270802.43600000005</v>
      </c>
      <c r="H331">
        <v>251713.24400000006</v>
      </c>
      <c r="I331">
        <v>241635.51300000001</v>
      </c>
      <c r="J331">
        <v>219678.15100000001</v>
      </c>
      <c r="K331">
        <v>218521.22299999997</v>
      </c>
      <c r="L331">
        <v>225713.80900000001</v>
      </c>
      <c r="M331">
        <v>247494.10899999994</v>
      </c>
      <c r="N331">
        <v>233183.95499999996</v>
      </c>
      <c r="O331">
        <v>199396.42600000004</v>
      </c>
      <c r="P331">
        <v>157983.47500000001</v>
      </c>
      <c r="Q331">
        <v>120371.65300000001</v>
      </c>
      <c r="R331">
        <v>88795.141000000003</v>
      </c>
      <c r="S331">
        <v>66973.504000000015</v>
      </c>
      <c r="T331">
        <v>61222.388999999996</v>
      </c>
      <c r="U331" s="11">
        <v>3089818.9860000005</v>
      </c>
      <c r="V331" s="11">
        <v>495346.16200000001</v>
      </c>
    </row>
    <row r="332" spans="1:22">
      <c r="A332" t="s">
        <v>425</v>
      </c>
      <c r="B332">
        <v>3652845</v>
      </c>
      <c r="C332">
        <v>250608.39600000001</v>
      </c>
      <c r="D332">
        <v>251626.67200000005</v>
      </c>
      <c r="E332">
        <v>247894.86100000006</v>
      </c>
      <c r="F332">
        <v>243922.217</v>
      </c>
      <c r="G332">
        <v>267756.00799999991</v>
      </c>
      <c r="H332">
        <v>252092.93499999997</v>
      </c>
      <c r="I332">
        <v>247257.81099999999</v>
      </c>
      <c r="J332">
        <v>221086.56000000006</v>
      </c>
      <c r="K332">
        <v>224545.01199999999</v>
      </c>
      <c r="L332">
        <v>225088.57400000008</v>
      </c>
      <c r="M332">
        <v>250392.12100000001</v>
      </c>
      <c r="N332">
        <v>239915.01499999998</v>
      </c>
      <c r="O332">
        <v>208624.23099999997</v>
      </c>
      <c r="P332">
        <v>167182.24900000004</v>
      </c>
      <c r="Q332">
        <v>127967.48800000003</v>
      </c>
      <c r="R332">
        <v>93420.344999999987</v>
      </c>
      <c r="S332">
        <v>68409.198999999993</v>
      </c>
      <c r="T332">
        <v>64089.093999999997</v>
      </c>
      <c r="U332" s="11">
        <v>3130810.4130000002</v>
      </c>
      <c r="V332" s="11">
        <v>521068.37500000006</v>
      </c>
    </row>
    <row r="333" spans="1:22">
      <c r="A333" t="s">
        <v>426</v>
      </c>
      <c r="B333">
        <v>3556746</v>
      </c>
      <c r="C333">
        <v>244520.52700000003</v>
      </c>
      <c r="D333">
        <v>245984.1129999999</v>
      </c>
      <c r="E333">
        <v>242083.82100000003</v>
      </c>
      <c r="F333">
        <v>238373.99300000005</v>
      </c>
      <c r="G333">
        <v>264545.4960000001</v>
      </c>
      <c r="H333">
        <v>247716.16400000002</v>
      </c>
      <c r="I333">
        <v>244572.40400000001</v>
      </c>
      <c r="J333">
        <v>216833.16200000004</v>
      </c>
      <c r="K333">
        <v>218732.04500000001</v>
      </c>
      <c r="L333">
        <v>212996.57799999995</v>
      </c>
      <c r="M333">
        <v>235927.12899999999</v>
      </c>
      <c r="N333">
        <v>232146.79499999993</v>
      </c>
      <c r="O333">
        <v>203627.28500000003</v>
      </c>
      <c r="P333">
        <v>168225.6810000001</v>
      </c>
      <c r="Q333">
        <v>124735.178</v>
      </c>
      <c r="R333">
        <v>90754.973000000027</v>
      </c>
      <c r="S333">
        <v>65163.311999999998</v>
      </c>
      <c r="T333">
        <v>60734.857999999993</v>
      </c>
      <c r="U333" s="11">
        <v>3048059.5120000001</v>
      </c>
      <c r="V333" s="11">
        <v>509614.00200000015</v>
      </c>
    </row>
    <row r="334" spans="1:22">
      <c r="A334" t="s">
        <v>427</v>
      </c>
      <c r="B334">
        <v>3559968</v>
      </c>
      <c r="C334">
        <v>242749</v>
      </c>
      <c r="D334">
        <v>247445</v>
      </c>
      <c r="E334">
        <v>242828</v>
      </c>
      <c r="F334">
        <v>237274</v>
      </c>
      <c r="G334">
        <v>250214</v>
      </c>
      <c r="H334">
        <v>249834</v>
      </c>
      <c r="I334">
        <v>246025</v>
      </c>
      <c r="J334">
        <v>224170</v>
      </c>
      <c r="K334">
        <v>217520</v>
      </c>
      <c r="L334">
        <v>212310</v>
      </c>
      <c r="M334">
        <v>232059</v>
      </c>
      <c r="N334">
        <v>235205</v>
      </c>
      <c r="O334">
        <v>206769</v>
      </c>
      <c r="P334">
        <v>171705</v>
      </c>
      <c r="Q334">
        <v>127801</v>
      </c>
      <c r="R334">
        <v>92001</v>
      </c>
      <c r="S334">
        <v>63833</v>
      </c>
      <c r="T334">
        <v>60226</v>
      </c>
      <c r="U334" s="11">
        <v>3044402</v>
      </c>
      <c r="V334" s="11">
        <v>515566</v>
      </c>
    </row>
    <row r="335" spans="1:22" hidden="1">
      <c r="A335" t="s">
        <v>428</v>
      </c>
      <c r="B335">
        <v>3694697</v>
      </c>
      <c r="C335">
        <v>236504.04600000006</v>
      </c>
      <c r="D335">
        <v>232408.34299999999</v>
      </c>
      <c r="E335">
        <v>236000.41800000001</v>
      </c>
      <c r="F335">
        <v>249026.47800000003</v>
      </c>
      <c r="G335">
        <v>255963.802</v>
      </c>
      <c r="H335">
        <v>256599.18299999999</v>
      </c>
      <c r="I335">
        <v>243259.02599999998</v>
      </c>
      <c r="J335">
        <v>251259.08899999998</v>
      </c>
      <c r="K335">
        <v>249582.38900000002</v>
      </c>
      <c r="L335">
        <v>271883.39900000003</v>
      </c>
      <c r="M335">
        <v>275384.90700000006</v>
      </c>
      <c r="N335">
        <v>254058.43</v>
      </c>
      <c r="O335">
        <v>196134.88000000003</v>
      </c>
      <c r="P335">
        <v>143558.35100000002</v>
      </c>
      <c r="Q335">
        <v>107093.73699999999</v>
      </c>
      <c r="R335">
        <v>89023.751000000018</v>
      </c>
      <c r="S335">
        <v>75567.487000000008</v>
      </c>
      <c r="T335">
        <v>73065.760000000009</v>
      </c>
      <c r="U335">
        <v>3208064.3900000006</v>
      </c>
      <c r="V335">
        <v>488309.08600000007</v>
      </c>
    </row>
    <row r="336" spans="1:22">
      <c r="A336" t="s">
        <v>429</v>
      </c>
      <c r="B336">
        <v>3754561</v>
      </c>
      <c r="C336">
        <v>233858.70399999997</v>
      </c>
      <c r="D336">
        <v>236639.62299999999</v>
      </c>
      <c r="E336">
        <v>240121.53700000001</v>
      </c>
      <c r="F336">
        <v>256147.43200000003</v>
      </c>
      <c r="G336">
        <v>251742.99100000001</v>
      </c>
      <c r="H336">
        <v>258356.81700000001</v>
      </c>
      <c r="I336">
        <v>249825.84199999995</v>
      </c>
      <c r="J336">
        <v>252653.10100000002</v>
      </c>
      <c r="K336">
        <v>249907.209</v>
      </c>
      <c r="L336">
        <v>267697.67999999993</v>
      </c>
      <c r="M336">
        <v>277482.06500000006</v>
      </c>
      <c r="N336">
        <v>263356.74199999991</v>
      </c>
      <c r="O336">
        <v>212028.54599999997</v>
      </c>
      <c r="P336">
        <v>154033.09300000005</v>
      </c>
      <c r="Q336">
        <v>112670.58299999998</v>
      </c>
      <c r="R336">
        <v>90075.25900000002</v>
      </c>
      <c r="S336">
        <v>76209.413</v>
      </c>
      <c r="T336">
        <v>74236.012000000002</v>
      </c>
      <c r="U336" s="11">
        <v>3249818.2889999999</v>
      </c>
      <c r="V336" s="11">
        <v>507224.36000000004</v>
      </c>
    </row>
    <row r="337" spans="1:22">
      <c r="A337" t="s">
        <v>430</v>
      </c>
      <c r="B337">
        <v>3745417</v>
      </c>
      <c r="C337">
        <v>232896.51800000004</v>
      </c>
      <c r="D337">
        <v>235467.85399999999</v>
      </c>
      <c r="E337">
        <v>236730.10800000001</v>
      </c>
      <c r="F337">
        <v>251673.83300000004</v>
      </c>
      <c r="G337">
        <v>251025.63200000001</v>
      </c>
      <c r="H337">
        <v>259690.26699999999</v>
      </c>
      <c r="I337">
        <v>252480.32599999997</v>
      </c>
      <c r="J337">
        <v>247692.22300000006</v>
      </c>
      <c r="K337">
        <v>248349.05299999999</v>
      </c>
      <c r="L337">
        <v>260898.31999999998</v>
      </c>
      <c r="M337">
        <v>273344.15299999999</v>
      </c>
      <c r="N337">
        <v>262051.34400000001</v>
      </c>
      <c r="O337">
        <v>223818.74800000002</v>
      </c>
      <c r="P337">
        <v>158535.41099999993</v>
      </c>
      <c r="Q337">
        <v>114601.20600000002</v>
      </c>
      <c r="R337">
        <v>89776.91399999999</v>
      </c>
      <c r="S337">
        <v>74160.856</v>
      </c>
      <c r="T337">
        <v>72578.395999999993</v>
      </c>
      <c r="U337" s="11">
        <v>3236118.3789999997</v>
      </c>
      <c r="V337" s="11">
        <v>509652.783</v>
      </c>
    </row>
    <row r="338" spans="1:22">
      <c r="A338" t="s">
        <v>431</v>
      </c>
      <c r="B338">
        <v>3685999</v>
      </c>
      <c r="C338">
        <v>227127.12000000005</v>
      </c>
      <c r="D338">
        <v>230267.49500000002</v>
      </c>
      <c r="E338">
        <v>232356.99400000001</v>
      </c>
      <c r="F338">
        <v>242855.96300000005</v>
      </c>
      <c r="G338">
        <v>250020.41800000006</v>
      </c>
      <c r="H338">
        <v>257071.20200000005</v>
      </c>
      <c r="I338">
        <v>253959.41600000003</v>
      </c>
      <c r="J338">
        <v>242719.666</v>
      </c>
      <c r="K338">
        <v>245109.54599999997</v>
      </c>
      <c r="L338">
        <v>250725.92900000003</v>
      </c>
      <c r="M338">
        <v>264270.81100000005</v>
      </c>
      <c r="N338">
        <v>258035.90700000001</v>
      </c>
      <c r="O338">
        <v>225323.21999999997</v>
      </c>
      <c r="P338">
        <v>161927.06499999997</v>
      </c>
      <c r="Q338">
        <v>113675.59299999999</v>
      </c>
      <c r="R338">
        <v>86084.003000000041</v>
      </c>
      <c r="S338">
        <v>70672.664000000004</v>
      </c>
      <c r="T338">
        <v>72734.395000000004</v>
      </c>
      <c r="U338" s="11">
        <v>3179843.6870000008</v>
      </c>
      <c r="V338" s="11">
        <v>505093.72</v>
      </c>
    </row>
    <row r="339" spans="1:22">
      <c r="A339" t="s">
        <v>432</v>
      </c>
      <c r="B339">
        <v>3766403</v>
      </c>
      <c r="C339">
        <v>229177.13499999995</v>
      </c>
      <c r="D339">
        <v>234047.68500000008</v>
      </c>
      <c r="E339">
        <v>235789.82800000001</v>
      </c>
      <c r="F339">
        <v>245306.83500000002</v>
      </c>
      <c r="G339">
        <v>254326.58600000001</v>
      </c>
      <c r="H339">
        <v>258111.99299999999</v>
      </c>
      <c r="I339">
        <v>260551.08199999997</v>
      </c>
      <c r="J339">
        <v>241967.215</v>
      </c>
      <c r="K339">
        <v>250359.25200000004</v>
      </c>
      <c r="L339">
        <v>249939.11300000001</v>
      </c>
      <c r="M339">
        <v>265236.04300000001</v>
      </c>
      <c r="N339">
        <v>264019.39900000003</v>
      </c>
      <c r="O339">
        <v>239057.08399999997</v>
      </c>
      <c r="P339">
        <v>175098.20300000001</v>
      </c>
      <c r="Q339">
        <v>125821.10900000001</v>
      </c>
      <c r="R339">
        <v>89890.544999999984</v>
      </c>
      <c r="S339">
        <v>71802.475999999995</v>
      </c>
      <c r="T339">
        <v>76256.415999999997</v>
      </c>
      <c r="U339" s="11">
        <v>3227889.25</v>
      </c>
      <c r="V339" s="11">
        <v>538868.74899999995</v>
      </c>
    </row>
    <row r="340" spans="1:22">
      <c r="A340" t="s">
        <v>433</v>
      </c>
      <c r="B340">
        <v>3794733</v>
      </c>
      <c r="C340">
        <v>226112.80500000002</v>
      </c>
      <c r="D340">
        <v>234560.27100000001</v>
      </c>
      <c r="E340">
        <v>235454.283</v>
      </c>
      <c r="F340">
        <v>241151.44699999996</v>
      </c>
      <c r="G340">
        <v>257293.32199999999</v>
      </c>
      <c r="H340">
        <v>257998.59599999996</v>
      </c>
      <c r="I340">
        <v>264455.38399999996</v>
      </c>
      <c r="J340">
        <v>243148.00799999997</v>
      </c>
      <c r="K340">
        <v>256231.64299999998</v>
      </c>
      <c r="L340">
        <v>247171.77899999998</v>
      </c>
      <c r="M340">
        <v>263714.33899999998</v>
      </c>
      <c r="N340">
        <v>263047.79499999998</v>
      </c>
      <c r="O340">
        <v>246988.435</v>
      </c>
      <c r="P340">
        <v>184048.47500000001</v>
      </c>
      <c r="Q340">
        <v>133190.70600000001</v>
      </c>
      <c r="R340">
        <v>91866.801999999996</v>
      </c>
      <c r="S340">
        <v>71092.583999999988</v>
      </c>
      <c r="T340">
        <v>76676.89899999999</v>
      </c>
      <c r="U340" s="11">
        <v>3237328.1069999998</v>
      </c>
      <c r="V340" s="11">
        <v>556875.46600000001</v>
      </c>
    </row>
    <row r="341" spans="1:22">
      <c r="A341" t="s">
        <v>434</v>
      </c>
      <c r="B341">
        <v>3777756</v>
      </c>
      <c r="C341">
        <v>223552.65700000004</v>
      </c>
      <c r="D341">
        <v>233129.94599999997</v>
      </c>
      <c r="E341">
        <v>230924.52100000001</v>
      </c>
      <c r="F341">
        <v>237329.36300000001</v>
      </c>
      <c r="G341">
        <v>257955.42800000001</v>
      </c>
      <c r="H341">
        <v>257878.81000000003</v>
      </c>
      <c r="I341">
        <v>263693.23599999998</v>
      </c>
      <c r="J341">
        <v>246413.19799999997</v>
      </c>
      <c r="K341">
        <v>247444.44899999999</v>
      </c>
      <c r="L341">
        <v>240273</v>
      </c>
      <c r="M341">
        <v>256907.56000000003</v>
      </c>
      <c r="N341">
        <v>258727.89999999991</v>
      </c>
      <c r="O341">
        <v>250325.97999999998</v>
      </c>
      <c r="P341">
        <v>193209.02100000001</v>
      </c>
      <c r="Q341">
        <v>137740.69699999999</v>
      </c>
      <c r="R341">
        <v>93247.785000000003</v>
      </c>
      <c r="S341">
        <v>69307.331999999995</v>
      </c>
      <c r="T341">
        <v>78316.396999999997</v>
      </c>
      <c r="U341" s="11">
        <v>3204556.048</v>
      </c>
      <c r="V341" s="11">
        <v>571821.23200000008</v>
      </c>
    </row>
    <row r="342" spans="1:22">
      <c r="A342" t="s">
        <v>435</v>
      </c>
      <c r="B342">
        <v>3966871</v>
      </c>
      <c r="C342">
        <v>230554.40300000002</v>
      </c>
      <c r="D342">
        <v>240672.30000000002</v>
      </c>
      <c r="E342">
        <v>238497.48</v>
      </c>
      <c r="F342">
        <v>244783.663</v>
      </c>
      <c r="G342">
        <v>264509.06200000003</v>
      </c>
      <c r="H342">
        <v>270783.90100000001</v>
      </c>
      <c r="I342">
        <v>275935.43900000001</v>
      </c>
      <c r="J342">
        <v>260463.38700000005</v>
      </c>
      <c r="K342">
        <v>256513.69000000006</v>
      </c>
      <c r="L342">
        <v>250694.68799999997</v>
      </c>
      <c r="M342">
        <v>263662.63300000009</v>
      </c>
      <c r="N342">
        <v>269064.31800000003</v>
      </c>
      <c r="O342">
        <v>267640.31299999997</v>
      </c>
      <c r="P342">
        <v>221049.78100000002</v>
      </c>
      <c r="Q342">
        <v>152557.20999999996</v>
      </c>
      <c r="R342">
        <v>102467.93400000001</v>
      </c>
      <c r="S342">
        <v>72550.801000000007</v>
      </c>
      <c r="T342">
        <v>84529.169000000009</v>
      </c>
      <c r="U342" s="11">
        <v>3333775.2770000007</v>
      </c>
      <c r="V342" s="11">
        <v>633154.89500000002</v>
      </c>
    </row>
    <row r="343" spans="1:22">
      <c r="A343" t="s">
        <v>436</v>
      </c>
      <c r="B343">
        <v>3916510</v>
      </c>
      <c r="C343">
        <v>226322</v>
      </c>
      <c r="D343">
        <v>236560</v>
      </c>
      <c r="E343">
        <v>236505</v>
      </c>
      <c r="F343">
        <v>239689</v>
      </c>
      <c r="G343">
        <v>258674</v>
      </c>
      <c r="H343">
        <v>271974</v>
      </c>
      <c r="I343">
        <v>275077</v>
      </c>
      <c r="J343">
        <v>265754</v>
      </c>
      <c r="K343">
        <v>250511</v>
      </c>
      <c r="L343">
        <v>248275</v>
      </c>
      <c r="M343">
        <v>253186</v>
      </c>
      <c r="N343">
        <v>260452</v>
      </c>
      <c r="O343">
        <v>263283</v>
      </c>
      <c r="P343">
        <v>222882</v>
      </c>
      <c r="Q343">
        <v>154297</v>
      </c>
      <c r="R343">
        <v>103100</v>
      </c>
      <c r="S343">
        <v>69522</v>
      </c>
      <c r="T343">
        <v>80447</v>
      </c>
      <c r="U343" s="11">
        <v>3286262</v>
      </c>
      <c r="V343" s="11">
        <v>630248</v>
      </c>
    </row>
    <row r="344" spans="1:22" hidden="1">
      <c r="A344" t="s">
        <v>437</v>
      </c>
      <c r="B344">
        <v>12516596</v>
      </c>
      <c r="C344">
        <v>739141.19899999979</v>
      </c>
      <c r="D344">
        <v>744534.31499999983</v>
      </c>
      <c r="E344">
        <v>801174.50000000012</v>
      </c>
      <c r="F344">
        <v>905669.37100000028</v>
      </c>
      <c r="G344">
        <v>812233.60299999977</v>
      </c>
      <c r="H344">
        <v>771818.14399999985</v>
      </c>
      <c r="I344">
        <v>729110.36600000015</v>
      </c>
      <c r="J344">
        <v>823442.57100000011</v>
      </c>
      <c r="K344">
        <v>904517.11200000008</v>
      </c>
      <c r="L344">
        <v>982452.81200000015</v>
      </c>
      <c r="M344">
        <v>933079.97200000007</v>
      </c>
      <c r="N344">
        <v>811080.75400000031</v>
      </c>
      <c r="O344">
        <v>642263.48800000001</v>
      </c>
      <c r="P344">
        <v>502575.17700000008</v>
      </c>
      <c r="Q344">
        <v>414250.76199999999</v>
      </c>
      <c r="R344">
        <v>392764.51299999998</v>
      </c>
      <c r="S344">
        <v>321343.49300000002</v>
      </c>
      <c r="T344">
        <v>284686.71100000001</v>
      </c>
      <c r="U344">
        <v>10600518.207</v>
      </c>
      <c r="V344">
        <v>1915620.656</v>
      </c>
    </row>
    <row r="345" spans="1:22">
      <c r="A345" t="s">
        <v>438</v>
      </c>
      <c r="B345">
        <v>12554832</v>
      </c>
      <c r="C345">
        <v>725472.36099999992</v>
      </c>
      <c r="D345">
        <v>755347.30700000026</v>
      </c>
      <c r="E345">
        <v>798972.06500000018</v>
      </c>
      <c r="F345">
        <v>914603.8870000001</v>
      </c>
      <c r="G345">
        <v>838748.44199999969</v>
      </c>
      <c r="H345">
        <v>768126.51500000013</v>
      </c>
      <c r="I345">
        <v>710572.62400000007</v>
      </c>
      <c r="J345">
        <v>805178.83299999987</v>
      </c>
      <c r="K345">
        <v>878310.30400000024</v>
      </c>
      <c r="L345">
        <v>969711.27099999995</v>
      </c>
      <c r="M345">
        <v>953914.0830000001</v>
      </c>
      <c r="N345">
        <v>837522.64900000021</v>
      </c>
      <c r="O345">
        <v>679644.14199999999</v>
      </c>
      <c r="P345">
        <v>521576.56099999999</v>
      </c>
      <c r="Q345">
        <v>415473.30499999999</v>
      </c>
      <c r="R345">
        <v>380286.3220000001</v>
      </c>
      <c r="S345">
        <v>315963.4960000001</v>
      </c>
      <c r="T345">
        <v>286485.72899999999</v>
      </c>
      <c r="U345" s="11">
        <v>10636124.482999999</v>
      </c>
      <c r="V345" s="11">
        <v>1919785.4130000002</v>
      </c>
    </row>
    <row r="346" spans="1:22">
      <c r="A346" t="s">
        <v>439</v>
      </c>
      <c r="B346">
        <v>12505696</v>
      </c>
      <c r="C346">
        <v>720027.64300000016</v>
      </c>
      <c r="D346">
        <v>748472.10999999987</v>
      </c>
      <c r="E346">
        <v>782556.02399999986</v>
      </c>
      <c r="F346">
        <v>904750.4790000004</v>
      </c>
      <c r="G346">
        <v>847809.77399999986</v>
      </c>
      <c r="H346">
        <v>768745.82900000014</v>
      </c>
      <c r="I346">
        <v>714023.40799999982</v>
      </c>
      <c r="J346">
        <v>778964.69300000009</v>
      </c>
      <c r="K346">
        <v>853986.68499999982</v>
      </c>
      <c r="L346">
        <v>948613.5469999999</v>
      </c>
      <c r="M346">
        <v>958642.64899999986</v>
      </c>
      <c r="N346">
        <v>847051.11199999962</v>
      </c>
      <c r="O346">
        <v>710060.72600000026</v>
      </c>
      <c r="P346">
        <v>534623.54499999981</v>
      </c>
      <c r="Q346">
        <v>412591.61599999992</v>
      </c>
      <c r="R346">
        <v>368771.69699999981</v>
      </c>
      <c r="S346">
        <v>308427.36399999994</v>
      </c>
      <c r="T346">
        <v>292467.32799999998</v>
      </c>
      <c r="U346" s="11">
        <v>10583704.679</v>
      </c>
      <c r="V346" s="11">
        <v>1916881.5499999996</v>
      </c>
    </row>
    <row r="347" spans="1:22">
      <c r="A347" t="s">
        <v>440</v>
      </c>
      <c r="B347">
        <v>12620483</v>
      </c>
      <c r="C347">
        <v>722424.2620000001</v>
      </c>
      <c r="D347">
        <v>751778.03299999994</v>
      </c>
      <c r="E347">
        <v>781966.82399999991</v>
      </c>
      <c r="F347">
        <v>898350.69199999992</v>
      </c>
      <c r="G347">
        <v>863093.3620000002</v>
      </c>
      <c r="H347">
        <v>783137.16200000013</v>
      </c>
      <c r="I347">
        <v>729939.48100000015</v>
      </c>
      <c r="J347">
        <v>760035.53</v>
      </c>
      <c r="K347">
        <v>846389.70900000026</v>
      </c>
      <c r="L347">
        <v>937904.80299999972</v>
      </c>
      <c r="M347">
        <v>973578.42000000027</v>
      </c>
      <c r="N347">
        <v>876248.56599999999</v>
      </c>
      <c r="O347">
        <v>738426.10100000014</v>
      </c>
      <c r="P347">
        <v>558919.26500000001</v>
      </c>
      <c r="Q347">
        <v>426657.16000000009</v>
      </c>
      <c r="R347">
        <v>362072.48899999988</v>
      </c>
      <c r="S347">
        <v>308640.41000000009</v>
      </c>
      <c r="T347">
        <v>303341.68100000022</v>
      </c>
      <c r="U347" s="11">
        <v>10663272.944999998</v>
      </c>
      <c r="V347" s="11">
        <v>1959631.0050000004</v>
      </c>
    </row>
    <row r="348" spans="1:22">
      <c r="A348" t="s">
        <v>441</v>
      </c>
      <c r="B348">
        <v>12582017</v>
      </c>
      <c r="C348">
        <v>714393.63199999975</v>
      </c>
      <c r="D348">
        <v>749011.27399999963</v>
      </c>
      <c r="E348">
        <v>769351.46500000008</v>
      </c>
      <c r="F348">
        <v>877144.60200000007</v>
      </c>
      <c r="G348">
        <v>865092.85300000012</v>
      </c>
      <c r="H348">
        <v>792242.40699999989</v>
      </c>
      <c r="I348">
        <v>744155.96500000008</v>
      </c>
      <c r="J348">
        <v>740465.7209999999</v>
      </c>
      <c r="K348">
        <v>825642.59299999999</v>
      </c>
      <c r="L348">
        <v>914872.57299999974</v>
      </c>
      <c r="M348">
        <v>965403.84799999988</v>
      </c>
      <c r="N348">
        <v>889099.91499999992</v>
      </c>
      <c r="O348">
        <v>760945.25500000012</v>
      </c>
      <c r="P348">
        <v>577125.74100000004</v>
      </c>
      <c r="Q348">
        <v>431505.66600000014</v>
      </c>
      <c r="R348">
        <v>356795.2240000001</v>
      </c>
      <c r="S348">
        <v>301893.76000000013</v>
      </c>
      <c r="T348">
        <v>308211.10899999994</v>
      </c>
      <c r="U348" s="11">
        <v>10607822.102999998</v>
      </c>
      <c r="V348" s="11">
        <v>1975531.5000000002</v>
      </c>
    </row>
    <row r="349" spans="1:22">
      <c r="A349" t="s">
        <v>442</v>
      </c>
      <c r="B349">
        <v>12509418</v>
      </c>
      <c r="C349">
        <v>707552.38400000019</v>
      </c>
      <c r="D349">
        <v>738844.49699999997</v>
      </c>
      <c r="E349">
        <v>761027.94500000007</v>
      </c>
      <c r="F349">
        <v>852194.53599999996</v>
      </c>
      <c r="G349">
        <v>852559.3180000002</v>
      </c>
      <c r="H349">
        <v>800637.95299999975</v>
      </c>
      <c r="I349">
        <v>753897.55000000028</v>
      </c>
      <c r="J349">
        <v>720478.97600000002</v>
      </c>
      <c r="K349">
        <v>807273.6129999999</v>
      </c>
      <c r="L349">
        <v>886790.37700000021</v>
      </c>
      <c r="M349">
        <v>953900.51699999999</v>
      </c>
      <c r="N349">
        <v>898793.41300000006</v>
      </c>
      <c r="O349">
        <v>777226.61999999988</v>
      </c>
      <c r="P349">
        <v>597952.80200000014</v>
      </c>
      <c r="Q349">
        <v>442760.85200000001</v>
      </c>
      <c r="R349">
        <v>353173.33399999986</v>
      </c>
      <c r="S349">
        <v>294714.86199999985</v>
      </c>
      <c r="T349">
        <v>313739.38500000001</v>
      </c>
      <c r="U349" s="11">
        <v>10511177.699000001</v>
      </c>
      <c r="V349" s="11">
        <v>2002341.2349999996</v>
      </c>
    </row>
    <row r="350" spans="1:22">
      <c r="A350" t="s">
        <v>443</v>
      </c>
      <c r="B350">
        <v>12416464</v>
      </c>
      <c r="C350">
        <v>701119.5920000003</v>
      </c>
      <c r="D350">
        <v>731195.22299999988</v>
      </c>
      <c r="E350">
        <v>750048.58400000003</v>
      </c>
      <c r="F350">
        <v>840616.527</v>
      </c>
      <c r="G350">
        <v>861139.96799999999</v>
      </c>
      <c r="H350">
        <v>810974.31200000015</v>
      </c>
      <c r="I350">
        <v>758241.94900000014</v>
      </c>
      <c r="J350">
        <v>709967.25300000003</v>
      </c>
      <c r="K350">
        <v>780659.22599999991</v>
      </c>
      <c r="L350">
        <v>856440.73999999987</v>
      </c>
      <c r="M350">
        <v>932056.71600000001</v>
      </c>
      <c r="N350">
        <v>899596.35199999984</v>
      </c>
      <c r="O350">
        <v>783541.04500000004</v>
      </c>
      <c r="P350">
        <v>614155.43900000001</v>
      </c>
      <c r="Q350">
        <v>451860.527</v>
      </c>
      <c r="R350">
        <v>348447.54799999984</v>
      </c>
      <c r="S350">
        <v>284930.35500000004</v>
      </c>
      <c r="T350">
        <v>308740.50000000006</v>
      </c>
      <c r="U350" s="11">
        <v>10415597.487</v>
      </c>
      <c r="V350" s="11">
        <v>2008134.3689999999</v>
      </c>
    </row>
    <row r="351" spans="1:22">
      <c r="A351" t="s">
        <v>444</v>
      </c>
      <c r="B351">
        <v>12694911</v>
      </c>
      <c r="C351">
        <v>710555.89799999993</v>
      </c>
      <c r="D351">
        <v>740599.91900000011</v>
      </c>
      <c r="E351">
        <v>759931.81299999973</v>
      </c>
      <c r="F351">
        <v>840177.60199999996</v>
      </c>
      <c r="G351">
        <v>865166.4850000001</v>
      </c>
      <c r="H351">
        <v>841832.9389999999</v>
      </c>
      <c r="I351">
        <v>784908.41600000032</v>
      </c>
      <c r="J351">
        <v>727250.71700000006</v>
      </c>
      <c r="K351">
        <v>779063.81700000016</v>
      </c>
      <c r="L351">
        <v>855152.64900000009</v>
      </c>
      <c r="M351">
        <v>934697.75300000014</v>
      </c>
      <c r="N351">
        <v>929504.75399999996</v>
      </c>
      <c r="O351">
        <v>816300.95499999996</v>
      </c>
      <c r="P351">
        <v>659913.34500000044</v>
      </c>
      <c r="Q351">
        <v>480656.88500000007</v>
      </c>
      <c r="R351">
        <v>362319.24299999984</v>
      </c>
      <c r="S351">
        <v>289676.35799999995</v>
      </c>
      <c r="T351">
        <v>321261.679</v>
      </c>
      <c r="U351" s="11">
        <v>10585143.717000002</v>
      </c>
      <c r="V351" s="11">
        <v>2113827.5100000002</v>
      </c>
    </row>
    <row r="352" spans="1:22">
      <c r="A352" t="s">
        <v>445</v>
      </c>
      <c r="B352">
        <v>12746614</v>
      </c>
      <c r="C352">
        <v>709882</v>
      </c>
      <c r="D352">
        <v>734490</v>
      </c>
      <c r="E352">
        <v>761867</v>
      </c>
      <c r="F352">
        <v>834161</v>
      </c>
      <c r="G352">
        <v>855883</v>
      </c>
      <c r="H352">
        <v>848293</v>
      </c>
      <c r="I352">
        <v>794936</v>
      </c>
      <c r="J352">
        <v>735844</v>
      </c>
      <c r="K352">
        <v>759848</v>
      </c>
      <c r="L352">
        <v>841848</v>
      </c>
      <c r="M352">
        <v>921208</v>
      </c>
      <c r="N352">
        <v>933665</v>
      </c>
      <c r="O352">
        <v>843137</v>
      </c>
      <c r="P352">
        <v>691833</v>
      </c>
      <c r="Q352">
        <v>499292</v>
      </c>
      <c r="R352">
        <v>373054</v>
      </c>
      <c r="S352">
        <v>283788</v>
      </c>
      <c r="T352">
        <v>323585</v>
      </c>
      <c r="U352" s="11">
        <v>10575062</v>
      </c>
      <c r="V352" s="11">
        <v>2171552</v>
      </c>
    </row>
    <row r="353" spans="1:22" hidden="1">
      <c r="A353" t="s">
        <v>446</v>
      </c>
      <c r="B353">
        <v>1057381</v>
      </c>
      <c r="C353">
        <v>61090.154999999999</v>
      </c>
      <c r="D353">
        <v>61993.463000000003</v>
      </c>
      <c r="E353">
        <v>67224.633999999991</v>
      </c>
      <c r="F353">
        <v>78749.202999999994</v>
      </c>
      <c r="G353">
        <v>73817.019</v>
      </c>
      <c r="H353">
        <v>68191.502000000008</v>
      </c>
      <c r="I353">
        <v>64400.572</v>
      </c>
      <c r="J353">
        <v>73235.578000000009</v>
      </c>
      <c r="K353">
        <v>80377.28899999999</v>
      </c>
      <c r="L353">
        <v>83192.724999999991</v>
      </c>
      <c r="M353">
        <v>77497.166000000012</v>
      </c>
      <c r="N353">
        <v>65992.310000000012</v>
      </c>
      <c r="O353">
        <v>52198.751999999993</v>
      </c>
      <c r="P353">
        <v>38272.952999999994</v>
      </c>
      <c r="Q353">
        <v>32010.003000000001</v>
      </c>
      <c r="R353">
        <v>29804.260000000002</v>
      </c>
      <c r="S353">
        <v>25743.201000000001</v>
      </c>
      <c r="T353">
        <v>23552.728000000003</v>
      </c>
      <c r="U353">
        <v>907960.3679999999</v>
      </c>
      <c r="V353">
        <v>149383.14499999999</v>
      </c>
    </row>
    <row r="354" spans="1:22">
      <c r="A354" t="s">
        <v>447</v>
      </c>
      <c r="B354">
        <v>1056389</v>
      </c>
      <c r="C354">
        <v>59283.511000000006</v>
      </c>
      <c r="D354">
        <v>61750.947</v>
      </c>
      <c r="E354">
        <v>65782.843999999997</v>
      </c>
      <c r="F354">
        <v>80764.366999999998</v>
      </c>
      <c r="G354">
        <v>79933.733000000007</v>
      </c>
      <c r="H354">
        <v>66724.803</v>
      </c>
      <c r="I354">
        <v>61063.253000000004</v>
      </c>
      <c r="J354">
        <v>69347.370999999999</v>
      </c>
      <c r="K354">
        <v>77567.23599999999</v>
      </c>
      <c r="L354">
        <v>82076.52900000001</v>
      </c>
      <c r="M354">
        <v>78750.659</v>
      </c>
      <c r="N354">
        <v>67588.481999999989</v>
      </c>
      <c r="O354">
        <v>55172.993999999999</v>
      </c>
      <c r="P354">
        <v>39244.612000000001</v>
      </c>
      <c r="Q354">
        <v>31390.619000000002</v>
      </c>
      <c r="R354">
        <v>28922.575000000001</v>
      </c>
      <c r="S354">
        <v>25745.074000000001</v>
      </c>
      <c r="T354">
        <v>24560.228999999999</v>
      </c>
      <c r="U354" s="11">
        <v>905806.72899999993</v>
      </c>
      <c r="V354" s="11">
        <v>149863.109</v>
      </c>
    </row>
    <row r="355" spans="1:22">
      <c r="A355" t="s">
        <v>448</v>
      </c>
      <c r="B355">
        <v>1053959</v>
      </c>
      <c r="C355">
        <v>58002.8</v>
      </c>
      <c r="D355">
        <v>61450.879999999997</v>
      </c>
      <c r="E355">
        <v>64828.903000000006</v>
      </c>
      <c r="F355">
        <v>80301.05799999999</v>
      </c>
      <c r="G355">
        <v>81151.246000000014</v>
      </c>
      <c r="H355">
        <v>66374.539999999994</v>
      </c>
      <c r="I355">
        <v>61005.206999999995</v>
      </c>
      <c r="J355">
        <v>66667.255999999994</v>
      </c>
      <c r="K355">
        <v>75470.713999999993</v>
      </c>
      <c r="L355">
        <v>80830.846000000005</v>
      </c>
      <c r="M355">
        <v>79837.189000000013</v>
      </c>
      <c r="N355">
        <v>69854.255000000005</v>
      </c>
      <c r="O355">
        <v>57758.043000000005</v>
      </c>
      <c r="P355">
        <v>40833.809000000001</v>
      </c>
      <c r="Q355">
        <v>31397.799000000006</v>
      </c>
      <c r="R355">
        <v>28042.239000000001</v>
      </c>
      <c r="S355">
        <v>25640.462</v>
      </c>
      <c r="T355">
        <v>25087.219000000001</v>
      </c>
      <c r="U355" s="11">
        <v>903532.93699999992</v>
      </c>
      <c r="V355" s="11">
        <v>151001.52800000002</v>
      </c>
    </row>
    <row r="356" spans="1:22">
      <c r="A356" t="s">
        <v>449</v>
      </c>
      <c r="B356">
        <v>1052471</v>
      </c>
      <c r="C356">
        <v>56621.284999999996</v>
      </c>
      <c r="D356">
        <v>59535.614000000001</v>
      </c>
      <c r="E356">
        <v>65229.275000000009</v>
      </c>
      <c r="F356">
        <v>79413.722999999984</v>
      </c>
      <c r="G356">
        <v>81995.207999999999</v>
      </c>
      <c r="H356">
        <v>66018.78</v>
      </c>
      <c r="I356">
        <v>62110.783000000003</v>
      </c>
      <c r="J356">
        <v>64080.915999999997</v>
      </c>
      <c r="K356">
        <v>73030.967999999993</v>
      </c>
      <c r="L356">
        <v>79406.771999999997</v>
      </c>
      <c r="M356">
        <v>80721.316999999995</v>
      </c>
      <c r="N356">
        <v>71741.087</v>
      </c>
      <c r="O356">
        <v>59001.786</v>
      </c>
      <c r="P356">
        <v>42681.428</v>
      </c>
      <c r="Q356">
        <v>32383.309000000001</v>
      </c>
      <c r="R356">
        <v>27458.933000000001</v>
      </c>
      <c r="S356">
        <v>23994.054</v>
      </c>
      <c r="T356">
        <v>26116.228000000003</v>
      </c>
      <c r="U356" s="11">
        <v>898907.51400000008</v>
      </c>
      <c r="V356" s="11">
        <v>152633.95199999999</v>
      </c>
    </row>
    <row r="357" spans="1:22">
      <c r="A357" t="s">
        <v>450</v>
      </c>
      <c r="B357">
        <v>1051695</v>
      </c>
      <c r="C357">
        <v>56278.313000000002</v>
      </c>
      <c r="D357">
        <v>58463.802000000003</v>
      </c>
      <c r="E357">
        <v>64748.203000000001</v>
      </c>
      <c r="F357">
        <v>78147.903000000006</v>
      </c>
      <c r="G357">
        <v>82566.986000000004</v>
      </c>
      <c r="H357">
        <v>67004.52399999999</v>
      </c>
      <c r="I357">
        <v>62833.109000000004</v>
      </c>
      <c r="J357">
        <v>62288.163999999997</v>
      </c>
      <c r="K357">
        <v>71419.053</v>
      </c>
      <c r="L357">
        <v>78742.123999999996</v>
      </c>
      <c r="M357">
        <v>80786.052999999985</v>
      </c>
      <c r="N357">
        <v>72771.92</v>
      </c>
      <c r="O357">
        <v>61327.673000000003</v>
      </c>
      <c r="P357">
        <v>45229.561000000002</v>
      </c>
      <c r="Q357">
        <v>33435.584999999999</v>
      </c>
      <c r="R357">
        <v>26387.074000000001</v>
      </c>
      <c r="S357">
        <v>23649.404999999999</v>
      </c>
      <c r="T357">
        <v>27201.741999999998</v>
      </c>
      <c r="U357" s="11">
        <v>897377.82699999993</v>
      </c>
      <c r="V357" s="11">
        <v>155903.367</v>
      </c>
    </row>
    <row r="358" spans="1:22">
      <c r="A358" t="s">
        <v>451</v>
      </c>
      <c r="B358">
        <v>1053252</v>
      </c>
      <c r="C358">
        <v>55335.516999999993</v>
      </c>
      <c r="D358">
        <v>58335.104000000007</v>
      </c>
      <c r="E358">
        <v>63512.561000000002</v>
      </c>
      <c r="F358">
        <v>76662.906000000003</v>
      </c>
      <c r="G358">
        <v>82513.092000000004</v>
      </c>
      <c r="H358">
        <v>68272.620999999999</v>
      </c>
      <c r="I358">
        <v>63864.033000000003</v>
      </c>
      <c r="J358">
        <v>61348.51400000001</v>
      </c>
      <c r="K358">
        <v>68979.895999999993</v>
      </c>
      <c r="L358">
        <v>76353.661999999997</v>
      </c>
      <c r="M358">
        <v>80585.236000000004</v>
      </c>
      <c r="N358">
        <v>73981.255000000005</v>
      </c>
      <c r="O358">
        <v>63195.124000000003</v>
      </c>
      <c r="P358">
        <v>47398.637000000002</v>
      </c>
      <c r="Q358">
        <v>34335.160000000003</v>
      </c>
      <c r="R358">
        <v>26024.861000000001</v>
      </c>
      <c r="S358">
        <v>23329.132000000001</v>
      </c>
      <c r="T358">
        <v>27806.086000000003</v>
      </c>
      <c r="U358" s="11">
        <v>892939.52099999995</v>
      </c>
      <c r="V358" s="11">
        <v>158893.87600000002</v>
      </c>
    </row>
    <row r="359" spans="1:22">
      <c r="A359" t="s">
        <v>452</v>
      </c>
      <c r="B359">
        <v>1053763</v>
      </c>
      <c r="C359">
        <v>56512.298999999999</v>
      </c>
      <c r="D359">
        <v>58917.661999999997</v>
      </c>
      <c r="E359">
        <v>63204.807000000008</v>
      </c>
      <c r="F359">
        <v>75331.001999999993</v>
      </c>
      <c r="G359">
        <v>81058.48</v>
      </c>
      <c r="H359">
        <v>70260.669000000009</v>
      </c>
      <c r="I359">
        <v>65371.732000000004</v>
      </c>
      <c r="J359">
        <v>61680.074000000001</v>
      </c>
      <c r="K359">
        <v>66943.462</v>
      </c>
      <c r="L359">
        <v>74235.616999999998</v>
      </c>
      <c r="M359">
        <v>79691.47099999999</v>
      </c>
      <c r="N359">
        <v>75617.139999999985</v>
      </c>
      <c r="O359">
        <v>63521.932000000001</v>
      </c>
      <c r="P359">
        <v>49839.370999999999</v>
      </c>
      <c r="Q359">
        <v>35378.536999999997</v>
      </c>
      <c r="R359">
        <v>25804.104000000003</v>
      </c>
      <c r="S359">
        <v>22718.029000000002</v>
      </c>
      <c r="T359">
        <v>28050.168000000001</v>
      </c>
      <c r="U359" s="11">
        <v>892346.34699999995</v>
      </c>
      <c r="V359" s="11">
        <v>161790.209</v>
      </c>
    </row>
    <row r="360" spans="1:22">
      <c r="A360" t="s">
        <v>453</v>
      </c>
      <c r="B360">
        <v>1054491</v>
      </c>
      <c r="C360">
        <v>55056.796000000002</v>
      </c>
      <c r="D360">
        <v>56352.227999999996</v>
      </c>
      <c r="E360">
        <v>62306.13</v>
      </c>
      <c r="F360">
        <v>74670.346999999994</v>
      </c>
      <c r="G360">
        <v>81613.511999999988</v>
      </c>
      <c r="H360">
        <v>72092.698999999993</v>
      </c>
      <c r="I360">
        <v>65981.372999999992</v>
      </c>
      <c r="J360">
        <v>60590.353999999999</v>
      </c>
      <c r="K360">
        <v>65273.322</v>
      </c>
      <c r="L360">
        <v>73128.512000000002</v>
      </c>
      <c r="M360">
        <v>79478.78899999999</v>
      </c>
      <c r="N360">
        <v>76512.146000000008</v>
      </c>
      <c r="O360">
        <v>65730.471000000005</v>
      </c>
      <c r="P360">
        <v>51724.887999999999</v>
      </c>
      <c r="Q360">
        <v>37163.709000000003</v>
      </c>
      <c r="R360">
        <v>25886.452000000001</v>
      </c>
      <c r="S360">
        <v>21869.06</v>
      </c>
      <c r="T360">
        <v>28938.930999999997</v>
      </c>
      <c r="U360" s="11">
        <v>888786.67900000012</v>
      </c>
      <c r="V360" s="11">
        <v>165583.04000000004</v>
      </c>
    </row>
    <row r="361" spans="1:22">
      <c r="A361" t="s">
        <v>454</v>
      </c>
      <c r="B361">
        <v>1056138</v>
      </c>
      <c r="C361">
        <v>54571</v>
      </c>
      <c r="D361">
        <v>56675</v>
      </c>
      <c r="E361">
        <v>61119</v>
      </c>
      <c r="F361">
        <v>73590</v>
      </c>
      <c r="G361">
        <v>80922</v>
      </c>
      <c r="H361">
        <v>73684</v>
      </c>
      <c r="I361">
        <v>66863</v>
      </c>
      <c r="J361">
        <v>62234</v>
      </c>
      <c r="K361">
        <v>62277</v>
      </c>
      <c r="L361">
        <v>71424</v>
      </c>
      <c r="M361">
        <v>78000</v>
      </c>
      <c r="N361">
        <v>77086</v>
      </c>
      <c r="O361">
        <v>67549</v>
      </c>
      <c r="P361">
        <v>54746</v>
      </c>
      <c r="Q361">
        <v>38593</v>
      </c>
      <c r="R361">
        <v>26521</v>
      </c>
      <c r="S361">
        <v>22632</v>
      </c>
      <c r="T361">
        <v>27652</v>
      </c>
      <c r="U361" s="11">
        <v>885994</v>
      </c>
      <c r="V361" s="11">
        <v>170144</v>
      </c>
    </row>
    <row r="362" spans="1:22" hidden="1">
      <c r="A362" t="s">
        <v>455</v>
      </c>
      <c r="B362">
        <v>4386090</v>
      </c>
      <c r="C362">
        <v>295751.25200000009</v>
      </c>
      <c r="D362">
        <v>280831.54100000003</v>
      </c>
      <c r="E362">
        <v>290939.71399999998</v>
      </c>
      <c r="F362">
        <v>318629.30100000004</v>
      </c>
      <c r="G362">
        <v>303689.46499999997</v>
      </c>
      <c r="H362">
        <v>298807.42499999999</v>
      </c>
      <c r="I362">
        <v>277902.20099999994</v>
      </c>
      <c r="J362">
        <v>294157.56900000002</v>
      </c>
      <c r="K362">
        <v>312649.95499999996</v>
      </c>
      <c r="L362">
        <v>318677.94200000004</v>
      </c>
      <c r="M362">
        <v>303364.14299999992</v>
      </c>
      <c r="N362">
        <v>275974.71899999992</v>
      </c>
      <c r="O362">
        <v>238658.61500000005</v>
      </c>
      <c r="P362">
        <v>179295.76100000006</v>
      </c>
      <c r="Q362">
        <v>135086.16800000003</v>
      </c>
      <c r="R362">
        <v>112341.22900000006</v>
      </c>
      <c r="S362">
        <v>83065.753999999986</v>
      </c>
      <c r="T362">
        <v>66003.995999999999</v>
      </c>
      <c r="U362">
        <v>3810033.8420000006</v>
      </c>
      <c r="V362">
        <v>575792.90800000017</v>
      </c>
    </row>
    <row r="363" spans="1:22">
      <c r="A363" t="s">
        <v>456</v>
      </c>
      <c r="B363">
        <v>4464937</v>
      </c>
      <c r="C363">
        <v>292395.26299999998</v>
      </c>
      <c r="D363">
        <v>285484.12900000002</v>
      </c>
      <c r="E363">
        <v>292178.01400000008</v>
      </c>
      <c r="F363">
        <v>324024.82199999993</v>
      </c>
      <c r="G363">
        <v>317428.25799999991</v>
      </c>
      <c r="H363">
        <v>294262.95299999998</v>
      </c>
      <c r="I363">
        <v>274592.72300000006</v>
      </c>
      <c r="J363">
        <v>297959.87799999991</v>
      </c>
      <c r="K363">
        <v>312426.86699999997</v>
      </c>
      <c r="L363">
        <v>328168.4549999999</v>
      </c>
      <c r="M363">
        <v>317192.50999999995</v>
      </c>
      <c r="N363">
        <v>290207.38500000001</v>
      </c>
      <c r="O363">
        <v>253566.99700000003</v>
      </c>
      <c r="P363">
        <v>191626.94199999998</v>
      </c>
      <c r="Q363">
        <v>140930.30900000001</v>
      </c>
      <c r="R363">
        <v>106877.52200000001</v>
      </c>
      <c r="S363">
        <v>79354.41899999998</v>
      </c>
      <c r="T363">
        <v>66375.846000000005</v>
      </c>
      <c r="U363" s="11">
        <v>3879888.2540000002</v>
      </c>
      <c r="V363" s="11">
        <v>585165.03799999994</v>
      </c>
    </row>
    <row r="364" spans="1:22">
      <c r="A364" t="s">
        <v>457</v>
      </c>
      <c r="B364">
        <v>4364414</v>
      </c>
      <c r="C364">
        <v>285160.06400000001</v>
      </c>
      <c r="D364">
        <v>280152.027</v>
      </c>
      <c r="E364">
        <v>282895.09000000003</v>
      </c>
      <c r="F364">
        <v>314126.57399999996</v>
      </c>
      <c r="G364">
        <v>312798.81200000003</v>
      </c>
      <c r="H364">
        <v>288906.299</v>
      </c>
      <c r="I364">
        <v>270520.87099999998</v>
      </c>
      <c r="J364">
        <v>284506.53700000007</v>
      </c>
      <c r="K364">
        <v>296581.1590000001</v>
      </c>
      <c r="L364">
        <v>313835.82100000005</v>
      </c>
      <c r="M364">
        <v>306535.31300000002</v>
      </c>
      <c r="N364">
        <v>283515.65599999996</v>
      </c>
      <c r="O364">
        <v>257060.1</v>
      </c>
      <c r="P364">
        <v>195287.79999999996</v>
      </c>
      <c r="Q364">
        <v>145466.68799999999</v>
      </c>
      <c r="R364">
        <v>106568.493</v>
      </c>
      <c r="S364">
        <v>76302.701000000001</v>
      </c>
      <c r="T364">
        <v>64149.275000000009</v>
      </c>
      <c r="U364" s="11">
        <v>3776594.3230000008</v>
      </c>
      <c r="V364" s="11">
        <v>587774.95699999994</v>
      </c>
    </row>
    <row r="365" spans="1:22">
      <c r="A365" t="s">
        <v>458</v>
      </c>
      <c r="B365">
        <v>4528696</v>
      </c>
      <c r="C365">
        <v>293177.50400000002</v>
      </c>
      <c r="D365">
        <v>290180.18599999993</v>
      </c>
      <c r="E365">
        <v>290459.81200000003</v>
      </c>
      <c r="F365">
        <v>319442.98200000008</v>
      </c>
      <c r="G365">
        <v>331504.995</v>
      </c>
      <c r="H365">
        <v>297995.50999999995</v>
      </c>
      <c r="I365">
        <v>282146.23699999991</v>
      </c>
      <c r="J365">
        <v>286775.70800000004</v>
      </c>
      <c r="K365">
        <v>301297.90200000006</v>
      </c>
      <c r="L365">
        <v>320084.538</v>
      </c>
      <c r="M365">
        <v>318698.31899999996</v>
      </c>
      <c r="N365">
        <v>298873.5180000001</v>
      </c>
      <c r="O365">
        <v>272246.24900000001</v>
      </c>
      <c r="P365">
        <v>211860.60499999998</v>
      </c>
      <c r="Q365">
        <v>154809.64199999996</v>
      </c>
      <c r="R365">
        <v>111301.75900000001</v>
      </c>
      <c r="S365">
        <v>79253.292999999991</v>
      </c>
      <c r="T365">
        <v>68607.135999999984</v>
      </c>
      <c r="U365" s="11">
        <v>3902883.4600000009</v>
      </c>
      <c r="V365" s="11">
        <v>625832.43499999994</v>
      </c>
    </row>
    <row r="366" spans="1:22">
      <c r="A366" t="s">
        <v>459</v>
      </c>
      <c r="B366">
        <v>4550845</v>
      </c>
      <c r="C366">
        <v>290292.89599999995</v>
      </c>
      <c r="D366">
        <v>294023.05499999999</v>
      </c>
      <c r="E366">
        <v>289400.52599999995</v>
      </c>
      <c r="F366">
        <v>312967.41399999999</v>
      </c>
      <c r="G366">
        <v>333657.05799999996</v>
      </c>
      <c r="H366">
        <v>298202.95200000005</v>
      </c>
      <c r="I366">
        <v>286260.72500000009</v>
      </c>
      <c r="J366">
        <v>282869.88899999991</v>
      </c>
      <c r="K366">
        <v>298663.29300000006</v>
      </c>
      <c r="L366">
        <v>316711.98599999992</v>
      </c>
      <c r="M366">
        <v>320559.27999999991</v>
      </c>
      <c r="N366">
        <v>300879.18199999997</v>
      </c>
      <c r="O366">
        <v>280233.15200000006</v>
      </c>
      <c r="P366">
        <v>221143.69000000006</v>
      </c>
      <c r="Q366">
        <v>161082.29199999999</v>
      </c>
      <c r="R366">
        <v>113989.72900000001</v>
      </c>
      <c r="S366">
        <v>79603.288000000015</v>
      </c>
      <c r="T366">
        <v>71506.087999999989</v>
      </c>
      <c r="U366" s="11">
        <v>3904721.4080000003</v>
      </c>
      <c r="V366" s="11">
        <v>647325.08700000006</v>
      </c>
    </row>
    <row r="367" spans="1:22">
      <c r="A367" t="s">
        <v>460</v>
      </c>
      <c r="B367">
        <v>4630485</v>
      </c>
      <c r="C367">
        <v>289257.61399999994</v>
      </c>
      <c r="D367">
        <v>296454.53500000003</v>
      </c>
      <c r="E367">
        <v>294905.67599999992</v>
      </c>
      <c r="F367">
        <v>310941.37199999997</v>
      </c>
      <c r="G367">
        <v>339489.35100000002</v>
      </c>
      <c r="H367">
        <v>302461.74700000009</v>
      </c>
      <c r="I367">
        <v>292902.66599999997</v>
      </c>
      <c r="J367">
        <v>283466.32</v>
      </c>
      <c r="K367">
        <v>300153.54199999996</v>
      </c>
      <c r="L367">
        <v>315028.50699999998</v>
      </c>
      <c r="M367">
        <v>326009.32900000003</v>
      </c>
      <c r="N367">
        <v>308012.79599999997</v>
      </c>
      <c r="O367">
        <v>290412.32900000003</v>
      </c>
      <c r="P367">
        <v>236020.91499999998</v>
      </c>
      <c r="Q367">
        <v>171429.05599999998</v>
      </c>
      <c r="R367">
        <v>118838.43600000002</v>
      </c>
      <c r="S367">
        <v>81329.835999999996</v>
      </c>
      <c r="T367">
        <v>73975.439000000013</v>
      </c>
      <c r="U367" s="11">
        <v>3949495.784</v>
      </c>
      <c r="V367" s="11">
        <v>681593.68200000003</v>
      </c>
    </row>
    <row r="368" spans="1:22">
      <c r="A368" t="s">
        <v>461</v>
      </c>
      <c r="B368">
        <v>4561064</v>
      </c>
      <c r="C368">
        <v>282159.53300000005</v>
      </c>
      <c r="D368">
        <v>295789.18800000008</v>
      </c>
      <c r="E368">
        <v>288595.93700000003</v>
      </c>
      <c r="F368">
        <v>298804.55099999998</v>
      </c>
      <c r="G368">
        <v>329078.87799999997</v>
      </c>
      <c r="H368">
        <v>300493.13000000006</v>
      </c>
      <c r="I368">
        <v>289412.06700000004</v>
      </c>
      <c r="J368">
        <v>274216.19100000005</v>
      </c>
      <c r="K368">
        <v>295611.35399999993</v>
      </c>
      <c r="L368">
        <v>302371.98200000008</v>
      </c>
      <c r="M368">
        <v>319232.16900000005</v>
      </c>
      <c r="N368">
        <v>304997.87599999993</v>
      </c>
      <c r="O368">
        <v>287985.44000000006</v>
      </c>
      <c r="P368">
        <v>244543.38200000001</v>
      </c>
      <c r="Q368">
        <v>174918.42300000001</v>
      </c>
      <c r="R368">
        <v>118992.43800000002</v>
      </c>
      <c r="S368">
        <v>80657.712999999989</v>
      </c>
      <c r="T368">
        <v>74919.367999999988</v>
      </c>
      <c r="U368" s="11">
        <v>3868748.2960000006</v>
      </c>
      <c r="V368" s="11">
        <v>694031.32400000002</v>
      </c>
    </row>
    <row r="369" spans="1:22">
      <c r="A369" t="s">
        <v>462</v>
      </c>
      <c r="B369">
        <v>4731177</v>
      </c>
      <c r="C369">
        <v>285449.94899999991</v>
      </c>
      <c r="D369">
        <v>301351.56</v>
      </c>
      <c r="E369">
        <v>295806.364</v>
      </c>
      <c r="F369">
        <v>303968.39299999998</v>
      </c>
      <c r="G369">
        <v>329379.43799999991</v>
      </c>
      <c r="H369">
        <v>313765.43000000005</v>
      </c>
      <c r="I369">
        <v>299385.538</v>
      </c>
      <c r="J369">
        <v>287289.42200000002</v>
      </c>
      <c r="K369">
        <v>297792.79199999996</v>
      </c>
      <c r="L369">
        <v>306957.02600000001</v>
      </c>
      <c r="M369">
        <v>328804.43100000004</v>
      </c>
      <c r="N369">
        <v>320491.79100000003</v>
      </c>
      <c r="O369">
        <v>303017.06200000003</v>
      </c>
      <c r="P369">
        <v>271558.57699999999</v>
      </c>
      <c r="Q369">
        <v>192698.60299999997</v>
      </c>
      <c r="R369">
        <v>127426.20299999999</v>
      </c>
      <c r="S369">
        <v>83170.537999999986</v>
      </c>
      <c r="T369">
        <v>79231.443999999974</v>
      </c>
      <c r="U369" s="11">
        <v>3973459.1959999995</v>
      </c>
      <c r="V369" s="11">
        <v>754085.36499999987</v>
      </c>
    </row>
    <row r="370" spans="1:22">
      <c r="A370" t="s">
        <v>463</v>
      </c>
      <c r="B370">
        <v>4736687</v>
      </c>
      <c r="C370">
        <v>282472</v>
      </c>
      <c r="D370">
        <v>300525</v>
      </c>
      <c r="E370">
        <v>297250</v>
      </c>
      <c r="F370">
        <v>312626</v>
      </c>
      <c r="G370">
        <v>329393</v>
      </c>
      <c r="H370">
        <v>321534</v>
      </c>
      <c r="I370">
        <v>298685</v>
      </c>
      <c r="J370">
        <v>286289</v>
      </c>
      <c r="K370">
        <v>292730</v>
      </c>
      <c r="L370">
        <v>303454</v>
      </c>
      <c r="M370">
        <v>324770</v>
      </c>
      <c r="N370">
        <v>318147</v>
      </c>
      <c r="O370">
        <v>302007</v>
      </c>
      <c r="P370">
        <v>272045</v>
      </c>
      <c r="Q370">
        <v>198100</v>
      </c>
      <c r="R370">
        <v>129909</v>
      </c>
      <c r="S370">
        <v>85326</v>
      </c>
      <c r="T370">
        <v>81425</v>
      </c>
      <c r="U370" s="11">
        <v>3969882</v>
      </c>
      <c r="V370" s="11">
        <v>766805</v>
      </c>
    </row>
    <row r="371" spans="1:22" hidden="1">
      <c r="A371" t="s">
        <v>464</v>
      </c>
      <c r="B371">
        <v>786961</v>
      </c>
      <c r="C371">
        <v>55525.162000000011</v>
      </c>
      <c r="D371">
        <v>50472.307000000001</v>
      </c>
      <c r="E371">
        <v>53730.640000000007</v>
      </c>
      <c r="F371">
        <v>59359.240000000013</v>
      </c>
      <c r="G371">
        <v>60137.967000000011</v>
      </c>
      <c r="H371">
        <v>53113.475999999995</v>
      </c>
      <c r="I371">
        <v>43838.277999999998</v>
      </c>
      <c r="J371">
        <v>45381.714000000022</v>
      </c>
      <c r="K371">
        <v>51409.83</v>
      </c>
      <c r="L371">
        <v>58590.431000000004</v>
      </c>
      <c r="M371">
        <v>56146.053999999989</v>
      </c>
      <c r="N371">
        <v>49784.670999999995</v>
      </c>
      <c r="O371">
        <v>36766.043000000005</v>
      </c>
      <c r="P371">
        <v>28016.870999999992</v>
      </c>
      <c r="Q371">
        <v>25406.498000000003</v>
      </c>
      <c r="R371">
        <v>22592.850999999999</v>
      </c>
      <c r="S371">
        <v>18357.696</v>
      </c>
      <c r="T371">
        <v>18533.295000000002</v>
      </c>
      <c r="U371">
        <v>674255.81300000008</v>
      </c>
      <c r="V371">
        <v>112907.21099999998</v>
      </c>
    </row>
    <row r="372" spans="1:22">
      <c r="A372" t="s">
        <v>465</v>
      </c>
      <c r="B372">
        <v>696942</v>
      </c>
      <c r="C372">
        <v>50286.19</v>
      </c>
      <c r="D372">
        <v>46129.069000000003</v>
      </c>
      <c r="E372">
        <v>49307.48799999999</v>
      </c>
      <c r="F372">
        <v>50806.048000000003</v>
      </c>
      <c r="G372">
        <v>50589.498999999996</v>
      </c>
      <c r="H372">
        <v>46931.630000000005</v>
      </c>
      <c r="I372">
        <v>41302.83600000001</v>
      </c>
      <c r="J372">
        <v>40544.348999999995</v>
      </c>
      <c r="K372">
        <v>45079.983</v>
      </c>
      <c r="L372">
        <v>51387.106999999989</v>
      </c>
      <c r="M372">
        <v>50054.890999999989</v>
      </c>
      <c r="N372">
        <v>44489.030999999988</v>
      </c>
      <c r="O372">
        <v>33325.084999999992</v>
      </c>
      <c r="P372">
        <v>25135.506000000001</v>
      </c>
      <c r="Q372">
        <v>21875.389000000003</v>
      </c>
      <c r="R372">
        <v>18726.872000000007</v>
      </c>
      <c r="S372">
        <v>14940.051999999998</v>
      </c>
      <c r="T372">
        <v>15679.570999999998</v>
      </c>
      <c r="U372" s="11">
        <v>600233.20600000001</v>
      </c>
      <c r="V372" s="11">
        <v>96357.39</v>
      </c>
    </row>
    <row r="373" spans="1:22">
      <c r="A373" t="s">
        <v>466</v>
      </c>
      <c r="B373">
        <v>765863</v>
      </c>
      <c r="C373">
        <v>55489.496999999988</v>
      </c>
      <c r="D373">
        <v>51432.160000000011</v>
      </c>
      <c r="E373">
        <v>53479.780999999988</v>
      </c>
      <c r="F373">
        <v>54728.545000000006</v>
      </c>
      <c r="G373">
        <v>53218.510000000017</v>
      </c>
      <c r="H373">
        <v>51949.242000000006</v>
      </c>
      <c r="I373">
        <v>45388.251000000004</v>
      </c>
      <c r="J373">
        <v>44112.642</v>
      </c>
      <c r="K373">
        <v>47896.654999999992</v>
      </c>
      <c r="L373">
        <v>55550.173999999985</v>
      </c>
      <c r="M373">
        <v>56071.714999999997</v>
      </c>
      <c r="N373">
        <v>49712.701000000008</v>
      </c>
      <c r="O373">
        <v>39901.817999999999</v>
      </c>
      <c r="P373">
        <v>28876.643</v>
      </c>
      <c r="Q373">
        <v>24177.756000000001</v>
      </c>
      <c r="R373">
        <v>19957.650999999994</v>
      </c>
      <c r="S373">
        <v>16811.285000000003</v>
      </c>
      <c r="T373">
        <v>17115.792000000001</v>
      </c>
      <c r="U373" s="11">
        <v>658931.69099999999</v>
      </c>
      <c r="V373" s="11">
        <v>106939.12700000001</v>
      </c>
    </row>
    <row r="374" spans="1:22">
      <c r="A374" t="s">
        <v>467</v>
      </c>
      <c r="B374">
        <v>730225</v>
      </c>
      <c r="C374">
        <v>51202.618000000017</v>
      </c>
      <c r="D374">
        <v>47703.187000000013</v>
      </c>
      <c r="E374">
        <v>48487.79</v>
      </c>
      <c r="F374">
        <v>52090.444999999992</v>
      </c>
      <c r="G374">
        <v>52357.212000000007</v>
      </c>
      <c r="H374">
        <v>50085.534</v>
      </c>
      <c r="I374">
        <v>44471.621999999988</v>
      </c>
      <c r="J374">
        <v>40958.610000000008</v>
      </c>
      <c r="K374">
        <v>43539.915999999997</v>
      </c>
      <c r="L374">
        <v>50958.311000000009</v>
      </c>
      <c r="M374">
        <v>53881.498000000007</v>
      </c>
      <c r="N374">
        <v>49661.837</v>
      </c>
      <c r="O374">
        <v>39853.402000000016</v>
      </c>
      <c r="P374">
        <v>28889.912</v>
      </c>
      <c r="Q374">
        <v>23105.999999999996</v>
      </c>
      <c r="R374">
        <v>19158.168999999994</v>
      </c>
      <c r="S374">
        <v>16766.02</v>
      </c>
      <c r="T374">
        <v>17188.668999999998</v>
      </c>
      <c r="U374" s="11">
        <v>625251.98200000008</v>
      </c>
      <c r="V374" s="11">
        <v>105108.76999999999</v>
      </c>
    </row>
    <row r="375" spans="1:22">
      <c r="A375" t="s">
        <v>468</v>
      </c>
      <c r="B375">
        <v>677707</v>
      </c>
      <c r="C375">
        <v>46870.54</v>
      </c>
      <c r="D375">
        <v>46313.572</v>
      </c>
      <c r="E375">
        <v>44233.068000000007</v>
      </c>
      <c r="F375">
        <v>45607.734000000011</v>
      </c>
      <c r="G375">
        <v>45881.920999999988</v>
      </c>
      <c r="H375">
        <v>45706.951000000008</v>
      </c>
      <c r="I375">
        <v>42701.697999999989</v>
      </c>
      <c r="J375">
        <v>39611.872999999992</v>
      </c>
      <c r="K375">
        <v>40114.572</v>
      </c>
      <c r="L375">
        <v>45684.175999999992</v>
      </c>
      <c r="M375">
        <v>48534.284</v>
      </c>
      <c r="N375">
        <v>46294.732999999993</v>
      </c>
      <c r="O375">
        <v>39847.679000000011</v>
      </c>
      <c r="P375">
        <v>28478.535000000003</v>
      </c>
      <c r="Q375">
        <v>23617.662999999997</v>
      </c>
      <c r="R375">
        <v>18428.287999999997</v>
      </c>
      <c r="S375">
        <v>14606.472000000003</v>
      </c>
      <c r="T375">
        <v>15436.463999999996</v>
      </c>
      <c r="U375" s="11">
        <v>577402.80099999986</v>
      </c>
      <c r="V375" s="11">
        <v>100567.42200000001</v>
      </c>
    </row>
    <row r="376" spans="1:22">
      <c r="A376" t="s">
        <v>469</v>
      </c>
      <c r="B376">
        <v>595696</v>
      </c>
      <c r="C376">
        <v>41355.415000000008</v>
      </c>
      <c r="D376">
        <v>40446.721999999994</v>
      </c>
      <c r="E376">
        <v>39710.047000000006</v>
      </c>
      <c r="F376">
        <v>40936.659999999996</v>
      </c>
      <c r="G376">
        <v>40718.648999999998</v>
      </c>
      <c r="H376">
        <v>39978.485000000008</v>
      </c>
      <c r="I376">
        <v>38243.384000000005</v>
      </c>
      <c r="J376">
        <v>33470.115999999995</v>
      </c>
      <c r="K376">
        <v>36127.346999999987</v>
      </c>
      <c r="L376">
        <v>39067.889999999992</v>
      </c>
      <c r="M376">
        <v>42975.206000000006</v>
      </c>
      <c r="N376">
        <v>39886.48799999999</v>
      </c>
      <c r="O376">
        <v>34969.078000000001</v>
      </c>
      <c r="P376">
        <v>26535.606999999996</v>
      </c>
      <c r="Q376">
        <v>18934.113000000005</v>
      </c>
      <c r="R376">
        <v>15166.119000000001</v>
      </c>
      <c r="S376">
        <v>13042.857</v>
      </c>
      <c r="T376">
        <v>14028.978999999999</v>
      </c>
      <c r="U376" s="11">
        <v>507885.48700000002</v>
      </c>
      <c r="V376" s="11">
        <v>87707.674999999988</v>
      </c>
    </row>
    <row r="377" spans="1:22">
      <c r="A377" t="s">
        <v>470</v>
      </c>
      <c r="B377">
        <v>566542</v>
      </c>
      <c r="C377">
        <v>39710.264000000003</v>
      </c>
      <c r="D377">
        <v>40271.695999999996</v>
      </c>
      <c r="E377">
        <v>37216.138999999996</v>
      </c>
      <c r="F377">
        <v>39807.475000000006</v>
      </c>
      <c r="G377">
        <v>42433.80000000001</v>
      </c>
      <c r="H377">
        <v>36573.672000000013</v>
      </c>
      <c r="I377">
        <v>35668.025999999998</v>
      </c>
      <c r="J377">
        <v>32832.493999999999</v>
      </c>
      <c r="K377">
        <v>31282.168999999994</v>
      </c>
      <c r="L377">
        <v>33169.929999999993</v>
      </c>
      <c r="M377">
        <v>39044.724000000002</v>
      </c>
      <c r="N377">
        <v>38314.887999999992</v>
      </c>
      <c r="O377">
        <v>34496.131999999998</v>
      </c>
      <c r="P377">
        <v>25453.909000000003</v>
      </c>
      <c r="Q377">
        <v>19409.580000000002</v>
      </c>
      <c r="R377">
        <v>15580.17</v>
      </c>
      <c r="S377">
        <v>12202.883999999998</v>
      </c>
      <c r="T377">
        <v>13110.413999999999</v>
      </c>
      <c r="U377" s="11">
        <v>480821.40899999999</v>
      </c>
      <c r="V377" s="11">
        <v>85756.957000000009</v>
      </c>
    </row>
    <row r="378" spans="1:22">
      <c r="A378" t="s">
        <v>471</v>
      </c>
      <c r="B378">
        <v>716943</v>
      </c>
      <c r="C378">
        <v>49911.003000000004</v>
      </c>
      <c r="D378">
        <v>50433.145999999986</v>
      </c>
      <c r="E378">
        <v>46598.082000000002</v>
      </c>
      <c r="F378">
        <v>48057.666000000012</v>
      </c>
      <c r="G378">
        <v>51329.015000000007</v>
      </c>
      <c r="H378">
        <v>48385.637000000002</v>
      </c>
      <c r="I378">
        <v>48067.059000000001</v>
      </c>
      <c r="J378">
        <v>42921.914000000004</v>
      </c>
      <c r="K378">
        <v>40784.254000000001</v>
      </c>
      <c r="L378">
        <v>42060.56</v>
      </c>
      <c r="M378">
        <v>49174.389999999985</v>
      </c>
      <c r="N378">
        <v>49683.848000000013</v>
      </c>
      <c r="O378">
        <v>44140.19000000001</v>
      </c>
      <c r="P378">
        <v>33269.628000000004</v>
      </c>
      <c r="Q378">
        <v>23880.534</v>
      </c>
      <c r="R378">
        <v>17669.973999999991</v>
      </c>
      <c r="S378">
        <v>14717.226000000001</v>
      </c>
      <c r="T378">
        <v>15845.839999999997</v>
      </c>
      <c r="U378" s="11">
        <v>611546.76400000008</v>
      </c>
      <c r="V378" s="11">
        <v>105383.20199999999</v>
      </c>
    </row>
    <row r="379" spans="1:22">
      <c r="A379" t="s">
        <v>472</v>
      </c>
      <c r="B379">
        <v>718846</v>
      </c>
      <c r="C379">
        <v>48968</v>
      </c>
      <c r="D379">
        <v>51310</v>
      </c>
      <c r="E379">
        <v>47483</v>
      </c>
      <c r="F379">
        <v>45402</v>
      </c>
      <c r="G379">
        <v>46053</v>
      </c>
      <c r="H379">
        <v>48793</v>
      </c>
      <c r="I379">
        <v>47905</v>
      </c>
      <c r="J379">
        <v>44473</v>
      </c>
      <c r="K379">
        <v>42226</v>
      </c>
      <c r="L379">
        <v>41179</v>
      </c>
      <c r="M379">
        <v>48143</v>
      </c>
      <c r="N379">
        <v>50067</v>
      </c>
      <c r="O379">
        <v>45048</v>
      </c>
      <c r="P379">
        <v>37790</v>
      </c>
      <c r="Q379">
        <v>25241</v>
      </c>
      <c r="R379">
        <v>18868</v>
      </c>
      <c r="S379">
        <v>14571</v>
      </c>
      <c r="T379">
        <v>15326</v>
      </c>
      <c r="U379" s="11">
        <v>607050</v>
      </c>
      <c r="V379" s="11">
        <v>111796</v>
      </c>
    </row>
    <row r="380" spans="1:22" hidden="1">
      <c r="A380" t="s">
        <v>473</v>
      </c>
      <c r="B380">
        <v>6056214</v>
      </c>
      <c r="C380">
        <v>405972.66799999995</v>
      </c>
      <c r="D380">
        <v>393319.1650000001</v>
      </c>
      <c r="E380">
        <v>401855.2730000001</v>
      </c>
      <c r="F380">
        <v>411421.33600000007</v>
      </c>
      <c r="G380">
        <v>404086.98300000012</v>
      </c>
      <c r="H380">
        <v>421316.17199999979</v>
      </c>
      <c r="I380">
        <v>398775.93300000002</v>
      </c>
      <c r="J380">
        <v>421444.03700000007</v>
      </c>
      <c r="K380">
        <v>439562.32300000015</v>
      </c>
      <c r="L380">
        <v>453175.26500000001</v>
      </c>
      <c r="M380">
        <v>425955.88599999994</v>
      </c>
      <c r="N380">
        <v>378465.79699999996</v>
      </c>
      <c r="O380">
        <v>317699.70999999979</v>
      </c>
      <c r="P380">
        <v>238177.66199999998</v>
      </c>
      <c r="Q380">
        <v>188775.76099999997</v>
      </c>
      <c r="R380">
        <v>153622.25399999996</v>
      </c>
      <c r="S380">
        <v>108446.52999999998</v>
      </c>
      <c r="T380">
        <v>94521.242999999959</v>
      </c>
      <c r="U380">
        <v>5273050.5480000013</v>
      </c>
      <c r="V380">
        <v>783543.45</v>
      </c>
    </row>
    <row r="381" spans="1:22">
      <c r="A381" t="s">
        <v>474</v>
      </c>
      <c r="B381">
        <v>6137476</v>
      </c>
      <c r="C381">
        <v>397262.01199999987</v>
      </c>
      <c r="D381">
        <v>401207.71500000003</v>
      </c>
      <c r="E381">
        <v>410946.2680000001</v>
      </c>
      <c r="F381">
        <v>427439.59600000008</v>
      </c>
      <c r="G381">
        <v>410437.60800000018</v>
      </c>
      <c r="H381">
        <v>413501.63500000001</v>
      </c>
      <c r="I381">
        <v>393798.78999999992</v>
      </c>
      <c r="J381">
        <v>423006.51900000003</v>
      </c>
      <c r="K381">
        <v>435362.66800000001</v>
      </c>
      <c r="L381">
        <v>457040.772</v>
      </c>
      <c r="M381">
        <v>437840.50700000004</v>
      </c>
      <c r="N381">
        <v>392519.87700000004</v>
      </c>
      <c r="O381">
        <v>337197.15399999998</v>
      </c>
      <c r="P381">
        <v>253223.99599999993</v>
      </c>
      <c r="Q381">
        <v>196035.08900000001</v>
      </c>
      <c r="R381">
        <v>152383.83400000003</v>
      </c>
      <c r="S381">
        <v>105818.46800000002</v>
      </c>
      <c r="T381">
        <v>92773.649000000005</v>
      </c>
      <c r="U381" s="11">
        <v>5337561.1210000012</v>
      </c>
      <c r="V381" s="11">
        <v>800235.03599999996</v>
      </c>
    </row>
    <row r="382" spans="1:22">
      <c r="A382" t="s">
        <v>475</v>
      </c>
      <c r="B382">
        <v>6223143</v>
      </c>
      <c r="C382">
        <v>400808.31600000022</v>
      </c>
      <c r="D382">
        <v>403512.18000000011</v>
      </c>
      <c r="E382">
        <v>414704.23999999982</v>
      </c>
      <c r="F382">
        <v>429871.89799999999</v>
      </c>
      <c r="G382">
        <v>419968.17400000012</v>
      </c>
      <c r="H382">
        <v>415318.83900000015</v>
      </c>
      <c r="I382">
        <v>398482.78899999999</v>
      </c>
      <c r="J382">
        <v>420058.13900000002</v>
      </c>
      <c r="K382">
        <v>434505.17599999998</v>
      </c>
      <c r="L382">
        <v>457782.93500000011</v>
      </c>
      <c r="M382">
        <v>445962.17200000014</v>
      </c>
      <c r="N382">
        <v>399355.37999999995</v>
      </c>
      <c r="O382">
        <v>355639.80299999996</v>
      </c>
      <c r="P382">
        <v>262956.41599999997</v>
      </c>
      <c r="Q382">
        <v>203193.94999999998</v>
      </c>
      <c r="R382">
        <v>155224.23500000004</v>
      </c>
      <c r="S382">
        <v>107811.54299999999</v>
      </c>
      <c r="T382">
        <v>97138.783999999985</v>
      </c>
      <c r="U382" s="11">
        <v>5395970.0410000011</v>
      </c>
      <c r="V382" s="11">
        <v>826324.92799999996</v>
      </c>
    </row>
    <row r="383" spans="1:22">
      <c r="A383" t="s">
        <v>476</v>
      </c>
      <c r="B383">
        <v>6144968</v>
      </c>
      <c r="C383">
        <v>394986.79999999993</v>
      </c>
      <c r="D383">
        <v>398804.16499999998</v>
      </c>
      <c r="E383">
        <v>408891.48199999996</v>
      </c>
      <c r="F383">
        <v>420576.31899999984</v>
      </c>
      <c r="G383">
        <v>422000.04099999997</v>
      </c>
      <c r="H383">
        <v>407697.35399999993</v>
      </c>
      <c r="I383">
        <v>396056.78299999994</v>
      </c>
      <c r="J383">
        <v>407568.15499999985</v>
      </c>
      <c r="K383">
        <v>422838.86900000012</v>
      </c>
      <c r="L383">
        <v>445493.14000000019</v>
      </c>
      <c r="M383">
        <v>441329.3109999997</v>
      </c>
      <c r="N383">
        <v>399095.1810000001</v>
      </c>
      <c r="O383">
        <v>358495.56800000009</v>
      </c>
      <c r="P383">
        <v>267993.76400000002</v>
      </c>
      <c r="Q383">
        <v>201361.86799999996</v>
      </c>
      <c r="R383">
        <v>151458.65899999999</v>
      </c>
      <c r="S383">
        <v>106612.11500000002</v>
      </c>
      <c r="T383">
        <v>95555.875999999989</v>
      </c>
      <c r="U383" s="11">
        <v>5323833.1679999987</v>
      </c>
      <c r="V383" s="11">
        <v>822982.28199999989</v>
      </c>
    </row>
    <row r="384" spans="1:22">
      <c r="A384" t="s">
        <v>477</v>
      </c>
      <c r="B384">
        <v>6009613</v>
      </c>
      <c r="C384">
        <v>379900.58300000004</v>
      </c>
      <c r="D384">
        <v>386101.81</v>
      </c>
      <c r="E384">
        <v>396982.85099999991</v>
      </c>
      <c r="F384">
        <v>401914.23700000002</v>
      </c>
      <c r="G384">
        <v>418912.11599999992</v>
      </c>
      <c r="H384">
        <v>396361.98500000004</v>
      </c>
      <c r="I384">
        <v>389998.11900000001</v>
      </c>
      <c r="J384">
        <v>391606.84000000008</v>
      </c>
      <c r="K384">
        <v>406950.44199999992</v>
      </c>
      <c r="L384">
        <v>426153.625</v>
      </c>
      <c r="M384">
        <v>431597.04899999994</v>
      </c>
      <c r="N384">
        <v>396471.87800000008</v>
      </c>
      <c r="O384">
        <v>357984.55800000002</v>
      </c>
      <c r="P384">
        <v>274183.43300000002</v>
      </c>
      <c r="Q384">
        <v>202948.05400000006</v>
      </c>
      <c r="R384">
        <v>150116.30799999999</v>
      </c>
      <c r="S384">
        <v>106157.53099999999</v>
      </c>
      <c r="T384">
        <v>95541.606999999989</v>
      </c>
      <c r="U384" s="11">
        <v>5180936.0930000003</v>
      </c>
      <c r="V384" s="11">
        <v>828946.93299999996</v>
      </c>
    </row>
    <row r="385" spans="1:22">
      <c r="A385" t="s">
        <v>478</v>
      </c>
      <c r="B385">
        <v>6157257</v>
      </c>
      <c r="C385">
        <v>385435.72300000011</v>
      </c>
      <c r="D385">
        <v>395795.44199999998</v>
      </c>
      <c r="E385">
        <v>404816.44199999986</v>
      </c>
      <c r="F385">
        <v>405683.86400000023</v>
      </c>
      <c r="G385">
        <v>431423.41999999987</v>
      </c>
      <c r="H385">
        <v>403149.59199999989</v>
      </c>
      <c r="I385">
        <v>401741.14300000004</v>
      </c>
      <c r="J385">
        <v>391014.42699999991</v>
      </c>
      <c r="K385">
        <v>412408.63000000006</v>
      </c>
      <c r="L385">
        <v>423444.18100000022</v>
      </c>
      <c r="M385">
        <v>437812.97799999983</v>
      </c>
      <c r="N385">
        <v>408831.01500000007</v>
      </c>
      <c r="O385">
        <v>369471.44999999995</v>
      </c>
      <c r="P385">
        <v>294159.87999999995</v>
      </c>
      <c r="Q385">
        <v>215579.54900000003</v>
      </c>
      <c r="R385">
        <v>158901.09700000004</v>
      </c>
      <c r="S385">
        <v>113347.72400000005</v>
      </c>
      <c r="T385">
        <v>102246.62100000001</v>
      </c>
      <c r="U385" s="11">
        <v>5271028.307</v>
      </c>
      <c r="V385" s="11">
        <v>884234.87100000016</v>
      </c>
    </row>
    <row r="386" spans="1:22">
      <c r="A386" t="s">
        <v>479</v>
      </c>
      <c r="B386">
        <v>6231143</v>
      </c>
      <c r="C386">
        <v>386950.95600000006</v>
      </c>
      <c r="D386">
        <v>399998.70600000006</v>
      </c>
      <c r="E386">
        <v>407017.67500000005</v>
      </c>
      <c r="F386">
        <v>405741.14600000001</v>
      </c>
      <c r="G386">
        <v>437529.06800000014</v>
      </c>
      <c r="H386">
        <v>410487.39500000008</v>
      </c>
      <c r="I386">
        <v>407544.50600000005</v>
      </c>
      <c r="J386">
        <v>391554.87199999992</v>
      </c>
      <c r="K386">
        <v>415554.19199999992</v>
      </c>
      <c r="L386">
        <v>422063.30600000004</v>
      </c>
      <c r="M386">
        <v>442995.83100000001</v>
      </c>
      <c r="N386">
        <v>420319.36900000012</v>
      </c>
      <c r="O386">
        <v>377242.43999999989</v>
      </c>
      <c r="P386">
        <v>309442.72900000005</v>
      </c>
      <c r="Q386">
        <v>220666.04</v>
      </c>
      <c r="R386">
        <v>158919.27899999998</v>
      </c>
      <c r="S386">
        <v>112715.31900000003</v>
      </c>
      <c r="T386">
        <v>102567.155</v>
      </c>
      <c r="U386" s="11">
        <v>5324999.4619999994</v>
      </c>
      <c r="V386" s="11">
        <v>904310.52200000011</v>
      </c>
    </row>
    <row r="387" spans="1:22">
      <c r="A387" t="s">
        <v>480</v>
      </c>
      <c r="B387">
        <v>6148188</v>
      </c>
      <c r="C387">
        <v>380493.74899999995</v>
      </c>
      <c r="D387">
        <v>392959.29100000003</v>
      </c>
      <c r="E387">
        <v>396811.19999999995</v>
      </c>
      <c r="F387">
        <v>395577.37900000002</v>
      </c>
      <c r="G387">
        <v>435822.01</v>
      </c>
      <c r="H387">
        <v>413734.80100000009</v>
      </c>
      <c r="I387">
        <v>402297.32799999986</v>
      </c>
      <c r="J387">
        <v>387268.37099999993</v>
      </c>
      <c r="K387">
        <v>401467.67099999991</v>
      </c>
      <c r="L387">
        <v>410294.78200000001</v>
      </c>
      <c r="M387">
        <v>430747.10700000002</v>
      </c>
      <c r="N387">
        <v>415326.63700000005</v>
      </c>
      <c r="O387">
        <v>373272.821</v>
      </c>
      <c r="P387">
        <v>316607.17799999996</v>
      </c>
      <c r="Q387">
        <v>224229.43100000007</v>
      </c>
      <c r="R387">
        <v>159378.28899999999</v>
      </c>
      <c r="S387">
        <v>111568.26599999996</v>
      </c>
      <c r="T387">
        <v>101073.51000000002</v>
      </c>
      <c r="U387" s="11">
        <v>5236073.1469999999</v>
      </c>
      <c r="V387" s="11">
        <v>912856.674</v>
      </c>
    </row>
    <row r="388" spans="1:22">
      <c r="A388" t="s">
        <v>481</v>
      </c>
      <c r="B388">
        <v>6296572</v>
      </c>
      <c r="C388">
        <v>388020</v>
      </c>
      <c r="D388">
        <v>398061</v>
      </c>
      <c r="E388">
        <v>406097</v>
      </c>
      <c r="F388">
        <v>407678</v>
      </c>
      <c r="G388">
        <v>444257</v>
      </c>
      <c r="H388">
        <v>435112</v>
      </c>
      <c r="I388">
        <v>412668</v>
      </c>
      <c r="J388">
        <v>399554</v>
      </c>
      <c r="K388">
        <v>401707</v>
      </c>
      <c r="L388">
        <v>414464</v>
      </c>
      <c r="M388">
        <v>434986</v>
      </c>
      <c r="N388">
        <v>424319</v>
      </c>
      <c r="O388">
        <v>385504</v>
      </c>
      <c r="P388">
        <v>327303</v>
      </c>
      <c r="Q388">
        <v>233931</v>
      </c>
      <c r="R388">
        <v>164116</v>
      </c>
      <c r="S388">
        <v>112902</v>
      </c>
      <c r="T388">
        <v>105893</v>
      </c>
      <c r="U388" s="11">
        <v>5352427</v>
      </c>
      <c r="V388" s="11">
        <v>944145</v>
      </c>
    </row>
    <row r="389" spans="1:22" hidden="1">
      <c r="A389" t="s">
        <v>482</v>
      </c>
      <c r="B389">
        <v>23721521</v>
      </c>
      <c r="C389">
        <v>1985625.7340000004</v>
      </c>
      <c r="D389">
        <v>1795029.152999999</v>
      </c>
      <c r="E389">
        <v>1771748.4639999997</v>
      </c>
      <c r="F389">
        <v>1748540.5349999999</v>
      </c>
      <c r="G389">
        <v>1759849</v>
      </c>
      <c r="H389">
        <v>1795435.9409999994</v>
      </c>
      <c r="I389">
        <v>1687494.165</v>
      </c>
      <c r="J389">
        <v>1691738.023</v>
      </c>
      <c r="K389">
        <v>1688100.4470000004</v>
      </c>
      <c r="L389">
        <v>1688234.5439999995</v>
      </c>
      <c r="M389">
        <v>1501484.0710000005</v>
      </c>
      <c r="N389">
        <v>1248873.7120000005</v>
      </c>
      <c r="O389">
        <v>983619.10500000045</v>
      </c>
      <c r="P389">
        <v>719312.41800000041</v>
      </c>
      <c r="Q389">
        <v>565782.32000000007</v>
      </c>
      <c r="R389">
        <v>467411.51999999996</v>
      </c>
      <c r="S389">
        <v>341804.30100000015</v>
      </c>
      <c r="T389">
        <v>293159.61399999988</v>
      </c>
      <c r="U389">
        <v>21345772.894000001</v>
      </c>
      <c r="V389">
        <v>2387470.1730000004</v>
      </c>
    </row>
    <row r="390" spans="1:22">
      <c r="A390" t="s">
        <v>483</v>
      </c>
      <c r="B390">
        <v>24014155</v>
      </c>
      <c r="C390">
        <v>1885797.32</v>
      </c>
      <c r="D390">
        <v>1827654.1060000001</v>
      </c>
      <c r="E390">
        <v>1792705.6719999993</v>
      </c>
      <c r="F390">
        <v>1826072.432999999</v>
      </c>
      <c r="G390">
        <v>1763475.7299999995</v>
      </c>
      <c r="H390">
        <v>1767135.1960000023</v>
      </c>
      <c r="I390">
        <v>1680776.7229999988</v>
      </c>
      <c r="J390">
        <v>1725145.5050000004</v>
      </c>
      <c r="K390">
        <v>1668559.6179999991</v>
      </c>
      <c r="L390">
        <v>1715667.6250000016</v>
      </c>
      <c r="M390">
        <v>1567521.7520000008</v>
      </c>
      <c r="N390">
        <v>1312427.6229999999</v>
      </c>
      <c r="O390">
        <v>1057331.1050000007</v>
      </c>
      <c r="P390">
        <v>766020.62699999998</v>
      </c>
      <c r="Q390">
        <v>586703.94700000004</v>
      </c>
      <c r="R390">
        <v>454045.5839999998</v>
      </c>
      <c r="S390">
        <v>333711.13099999999</v>
      </c>
      <c r="T390">
        <v>286289.02</v>
      </c>
      <c r="U390" s="11">
        <v>21590270.408</v>
      </c>
      <c r="V390" s="11">
        <v>2426770.3089999999</v>
      </c>
    </row>
    <row r="391" spans="1:22">
      <c r="A391" t="s">
        <v>484</v>
      </c>
      <c r="B391">
        <v>24557189</v>
      </c>
      <c r="C391">
        <v>1907827.2299999988</v>
      </c>
      <c r="D391">
        <v>1870767.0510000004</v>
      </c>
      <c r="E391">
        <v>1826809.6189999997</v>
      </c>
      <c r="F391">
        <v>1850832.310000001</v>
      </c>
      <c r="G391">
        <v>1793436.9249999996</v>
      </c>
      <c r="H391">
        <v>1809027.2019999987</v>
      </c>
      <c r="I391">
        <v>1716509.2450000008</v>
      </c>
      <c r="J391">
        <v>1743075.7070000004</v>
      </c>
      <c r="K391">
        <v>1683261.173</v>
      </c>
      <c r="L391">
        <v>1730490.5970000001</v>
      </c>
      <c r="M391">
        <v>1620490.6169999999</v>
      </c>
      <c r="N391">
        <v>1355774.1310000003</v>
      </c>
      <c r="O391">
        <v>1130532.2469999997</v>
      </c>
      <c r="P391">
        <v>811860.69700000109</v>
      </c>
      <c r="Q391">
        <v>601774.64299999969</v>
      </c>
      <c r="R391">
        <v>463465.07399999985</v>
      </c>
      <c r="S391">
        <v>338813.69799999997</v>
      </c>
      <c r="T391">
        <v>297694.26100000012</v>
      </c>
      <c r="U391" s="11">
        <v>22038834.054000001</v>
      </c>
      <c r="V391" s="11">
        <v>2513608.3730000006</v>
      </c>
    </row>
    <row r="392" spans="1:22">
      <c r="A392" t="s">
        <v>485</v>
      </c>
      <c r="B392">
        <v>24741686</v>
      </c>
      <c r="C392">
        <v>1896402.9770000009</v>
      </c>
      <c r="D392">
        <v>1885626.1489999981</v>
      </c>
      <c r="E392">
        <v>1839770.8130000001</v>
      </c>
      <c r="F392">
        <v>1845763.2870000005</v>
      </c>
      <c r="G392">
        <v>1810444.1190000002</v>
      </c>
      <c r="H392">
        <v>1821044.2320000012</v>
      </c>
      <c r="I392">
        <v>1743354.8149999999</v>
      </c>
      <c r="J392">
        <v>1734498.483</v>
      </c>
      <c r="K392">
        <v>1683691.1099999987</v>
      </c>
      <c r="L392">
        <v>1711901.7130000002</v>
      </c>
      <c r="M392">
        <v>1638545.4859999996</v>
      </c>
      <c r="N392">
        <v>1391807.4349999998</v>
      </c>
      <c r="O392">
        <v>1168708.9530000004</v>
      </c>
      <c r="P392">
        <v>849255.57200000063</v>
      </c>
      <c r="Q392">
        <v>610687.18499999971</v>
      </c>
      <c r="R392">
        <v>467712.09399999998</v>
      </c>
      <c r="S392">
        <v>339170.97499999974</v>
      </c>
      <c r="T392">
        <v>305638.36599999986</v>
      </c>
      <c r="U392" s="11">
        <v>22171559.572000001</v>
      </c>
      <c r="V392" s="11">
        <v>2572464.1919999998</v>
      </c>
    </row>
    <row r="393" spans="1:22">
      <c r="A393" t="s">
        <v>486</v>
      </c>
      <c r="B393">
        <v>25227175</v>
      </c>
      <c r="C393">
        <v>1907482.9279999994</v>
      </c>
      <c r="D393">
        <v>1925922.2869999995</v>
      </c>
      <c r="E393">
        <v>1876920.4549999996</v>
      </c>
      <c r="F393">
        <v>1854992.8579999998</v>
      </c>
      <c r="G393">
        <v>1854931.9779999999</v>
      </c>
      <c r="H393">
        <v>1845847.7109999997</v>
      </c>
      <c r="I393">
        <v>1792440.5460000003</v>
      </c>
      <c r="J393">
        <v>1744368.486999999</v>
      </c>
      <c r="K393">
        <v>1717100.8809999994</v>
      </c>
      <c r="L393">
        <v>1710288.0270000009</v>
      </c>
      <c r="M393">
        <v>1669344.2789999999</v>
      </c>
      <c r="N393">
        <v>1443314.8410000007</v>
      </c>
      <c r="O393">
        <v>1211329.2889999994</v>
      </c>
      <c r="P393">
        <v>892410.02700000058</v>
      </c>
      <c r="Q393">
        <v>636415.1530000004</v>
      </c>
      <c r="R393">
        <v>476556.6489999998</v>
      </c>
      <c r="S393">
        <v>349145.58999999991</v>
      </c>
      <c r="T393">
        <v>314805.11800000007</v>
      </c>
      <c r="U393" s="11">
        <v>22554284.566999998</v>
      </c>
      <c r="V393" s="11">
        <v>2669332.5370000009</v>
      </c>
    </row>
    <row r="394" spans="1:22">
      <c r="A394" t="s">
        <v>487</v>
      </c>
      <c r="B394">
        <v>25607357</v>
      </c>
      <c r="C394">
        <v>1905859.2329999998</v>
      </c>
      <c r="D394">
        <v>1941930.6149999995</v>
      </c>
      <c r="E394">
        <v>1902091.0410000004</v>
      </c>
      <c r="F394">
        <v>1853300.1849999994</v>
      </c>
      <c r="G394">
        <v>1889925.1070000001</v>
      </c>
      <c r="H394">
        <v>1874679.1700000006</v>
      </c>
      <c r="I394">
        <v>1836379.6509999998</v>
      </c>
      <c r="J394">
        <v>1753627.7400000002</v>
      </c>
      <c r="K394">
        <v>1745064.2259999996</v>
      </c>
      <c r="L394">
        <v>1700482.7580000004</v>
      </c>
      <c r="M394">
        <v>1694096.2430000007</v>
      </c>
      <c r="N394">
        <v>1492506.4240000001</v>
      </c>
      <c r="O394">
        <v>1251555.8129999998</v>
      </c>
      <c r="P394">
        <v>937291.90699999966</v>
      </c>
      <c r="Q394">
        <v>665338.022</v>
      </c>
      <c r="R394">
        <v>487400.12699999986</v>
      </c>
      <c r="S394">
        <v>358328.70599999977</v>
      </c>
      <c r="T394">
        <v>324317.95400000003</v>
      </c>
      <c r="U394" s="11">
        <v>22841498.206</v>
      </c>
      <c r="V394" s="11">
        <v>2772676.7159999991</v>
      </c>
    </row>
    <row r="395" spans="1:22">
      <c r="A395" t="s">
        <v>488</v>
      </c>
      <c r="B395">
        <v>25410595</v>
      </c>
      <c r="C395">
        <v>1871664.6900000002</v>
      </c>
      <c r="D395">
        <v>1918691.2110000011</v>
      </c>
      <c r="E395">
        <v>1874047.7870000002</v>
      </c>
      <c r="F395">
        <v>1832349.6489999997</v>
      </c>
      <c r="G395">
        <v>1886429.753999999</v>
      </c>
      <c r="H395">
        <v>1857443.4889999991</v>
      </c>
      <c r="I395">
        <v>1833167.5150000004</v>
      </c>
      <c r="J395">
        <v>1723124.2789999996</v>
      </c>
      <c r="K395">
        <v>1737598.9160000002</v>
      </c>
      <c r="L395">
        <v>1650586.6579999991</v>
      </c>
      <c r="M395">
        <v>1662536.1189999997</v>
      </c>
      <c r="N395">
        <v>1489871.4609999999</v>
      </c>
      <c r="O395">
        <v>1264377.2579999992</v>
      </c>
      <c r="P395">
        <v>959121.20700000005</v>
      </c>
      <c r="Q395">
        <v>679866.15100000042</v>
      </c>
      <c r="R395">
        <v>487185.60099999991</v>
      </c>
      <c r="S395">
        <v>353030.97700000025</v>
      </c>
      <c r="T395">
        <v>321165.09500000009</v>
      </c>
      <c r="U395" s="11">
        <v>22601888.785999995</v>
      </c>
      <c r="V395" s="11">
        <v>2800369.0310000009</v>
      </c>
    </row>
    <row r="396" spans="1:22">
      <c r="A396" t="s">
        <v>489</v>
      </c>
      <c r="B396">
        <v>26031252</v>
      </c>
      <c r="C396">
        <v>1903789.1780000012</v>
      </c>
      <c r="D396">
        <v>1949456.7760000008</v>
      </c>
      <c r="E396">
        <v>1917974.0510000009</v>
      </c>
      <c r="F396">
        <v>1862077.932000001</v>
      </c>
      <c r="G396">
        <v>1911631.6700000004</v>
      </c>
      <c r="H396">
        <v>1905926.5469999996</v>
      </c>
      <c r="I396">
        <v>1886139.6620000002</v>
      </c>
      <c r="J396">
        <v>1766883.0000000002</v>
      </c>
      <c r="K396">
        <v>1764677.3769999999</v>
      </c>
      <c r="L396">
        <v>1667701.6520000002</v>
      </c>
      <c r="M396">
        <v>1683801.8930000006</v>
      </c>
      <c r="N396">
        <v>1543712.0890000006</v>
      </c>
      <c r="O396">
        <v>1305513.6250000005</v>
      </c>
      <c r="P396">
        <v>1028728.9359999996</v>
      </c>
      <c r="Q396">
        <v>719381.37300000037</v>
      </c>
      <c r="R396">
        <v>510311.02300000004</v>
      </c>
      <c r="S396">
        <v>364531.41400000034</v>
      </c>
      <c r="T396">
        <v>337372.68300000014</v>
      </c>
      <c r="U396" s="11">
        <v>23069285.452000003</v>
      </c>
      <c r="V396" s="11">
        <v>2960325.4290000005</v>
      </c>
    </row>
    <row r="397" spans="1:22">
      <c r="A397" t="s">
        <v>490</v>
      </c>
      <c r="B397">
        <v>26458577</v>
      </c>
      <c r="C397">
        <v>1909516</v>
      </c>
      <c r="D397">
        <v>1954535</v>
      </c>
      <c r="E397">
        <v>1940441</v>
      </c>
      <c r="F397">
        <v>1885009</v>
      </c>
      <c r="G397">
        <v>1914172</v>
      </c>
      <c r="H397">
        <v>1948511</v>
      </c>
      <c r="I397">
        <v>1923734</v>
      </c>
      <c r="J397">
        <v>1806589</v>
      </c>
      <c r="K397">
        <v>1779909</v>
      </c>
      <c r="L397">
        <v>1695611</v>
      </c>
      <c r="M397">
        <v>1685959</v>
      </c>
      <c r="N397">
        <v>1578488</v>
      </c>
      <c r="O397">
        <v>1350700</v>
      </c>
      <c r="P397">
        <v>1070875</v>
      </c>
      <c r="Q397">
        <v>767259</v>
      </c>
      <c r="R397">
        <v>529767</v>
      </c>
      <c r="S397">
        <v>372176</v>
      </c>
      <c r="T397">
        <v>345326</v>
      </c>
      <c r="U397" s="11">
        <v>23373174</v>
      </c>
      <c r="V397" s="11">
        <v>3085403</v>
      </c>
    </row>
    <row r="398" spans="1:22" hidden="1">
      <c r="A398" t="s">
        <v>491</v>
      </c>
      <c r="B398">
        <v>2632280</v>
      </c>
      <c r="C398">
        <v>258158.67400000003</v>
      </c>
      <c r="D398">
        <v>228511.63999999998</v>
      </c>
      <c r="E398">
        <v>210104.443</v>
      </c>
      <c r="F398">
        <v>213461.07399999999</v>
      </c>
      <c r="G398">
        <v>249718.31200000006</v>
      </c>
      <c r="H398">
        <v>224045.94700000001</v>
      </c>
      <c r="I398">
        <v>189076.82199999999</v>
      </c>
      <c r="J398">
        <v>166156.27799999999</v>
      </c>
      <c r="K398">
        <v>151885.58900000001</v>
      </c>
      <c r="L398">
        <v>156521.55600000004</v>
      </c>
      <c r="M398">
        <v>143467.72900000005</v>
      </c>
      <c r="N398">
        <v>119480.577</v>
      </c>
      <c r="O398">
        <v>91736.053</v>
      </c>
      <c r="P398">
        <v>68503.941999999995</v>
      </c>
      <c r="Q398">
        <v>54869.143000000011</v>
      </c>
      <c r="R398">
        <v>46411.883000000002</v>
      </c>
      <c r="S398">
        <v>32823.4</v>
      </c>
      <c r="T398">
        <v>29270.849000000002</v>
      </c>
      <c r="U398">
        <v>2402324.6940000001</v>
      </c>
      <c r="V398">
        <v>231879.217</v>
      </c>
    </row>
    <row r="399" spans="1:22">
      <c r="A399" t="s">
        <v>492</v>
      </c>
      <c r="B399">
        <v>2655575</v>
      </c>
      <c r="C399">
        <v>255182.77700000006</v>
      </c>
      <c r="D399">
        <v>234449.71099999998</v>
      </c>
      <c r="E399">
        <v>216469.07899999997</v>
      </c>
      <c r="F399">
        <v>217380.522</v>
      </c>
      <c r="G399">
        <v>230369.25499999998</v>
      </c>
      <c r="H399">
        <v>225247.17599999995</v>
      </c>
      <c r="I399">
        <v>199717.27600000001</v>
      </c>
      <c r="J399">
        <v>169317.63399999999</v>
      </c>
      <c r="K399">
        <v>149810.353</v>
      </c>
      <c r="L399">
        <v>154615.32999999999</v>
      </c>
      <c r="M399">
        <v>145904.45299999998</v>
      </c>
      <c r="N399">
        <v>124663.85199999998</v>
      </c>
      <c r="O399">
        <v>97918.165000000008</v>
      </c>
      <c r="P399">
        <v>71718.637000000002</v>
      </c>
      <c r="Q399">
        <v>55825.805000000008</v>
      </c>
      <c r="R399">
        <v>45557.014999999992</v>
      </c>
      <c r="S399">
        <v>33501.731999999996</v>
      </c>
      <c r="T399">
        <v>28516.637999999995</v>
      </c>
      <c r="U399" s="11">
        <v>2421045.5830000006</v>
      </c>
      <c r="V399" s="11">
        <v>235119.82699999999</v>
      </c>
    </row>
    <row r="400" spans="1:22">
      <c r="A400" t="s">
        <v>493</v>
      </c>
      <c r="B400">
        <v>2633633</v>
      </c>
      <c r="C400">
        <v>249335.91699999999</v>
      </c>
      <c r="D400">
        <v>232601.19700000004</v>
      </c>
      <c r="E400">
        <v>214196.67499999999</v>
      </c>
      <c r="F400">
        <v>212683.128</v>
      </c>
      <c r="G400">
        <v>226226.40900000001</v>
      </c>
      <c r="H400">
        <v>220545.63499999998</v>
      </c>
      <c r="I400">
        <v>202107.96799999996</v>
      </c>
      <c r="J400">
        <v>168108.52799999999</v>
      </c>
      <c r="K400">
        <v>149066.95699999997</v>
      </c>
      <c r="L400">
        <v>150335.68900000001</v>
      </c>
      <c r="M400">
        <v>144979.12299999999</v>
      </c>
      <c r="N400">
        <v>125001.35200000001</v>
      </c>
      <c r="O400">
        <v>101045.56900000002</v>
      </c>
      <c r="P400">
        <v>73906.123999999996</v>
      </c>
      <c r="Q400">
        <v>57375.640000000007</v>
      </c>
      <c r="R400">
        <v>46157.366000000009</v>
      </c>
      <c r="S400">
        <v>32465.010999999999</v>
      </c>
      <c r="T400">
        <v>29556.431999999997</v>
      </c>
      <c r="U400" s="11">
        <v>2396234.1469999999</v>
      </c>
      <c r="V400" s="11">
        <v>239460.573</v>
      </c>
    </row>
    <row r="401" spans="1:22">
      <c r="A401" t="s">
        <v>494</v>
      </c>
      <c r="B401">
        <v>2745765</v>
      </c>
      <c r="C401">
        <v>258676.18899999998</v>
      </c>
      <c r="D401">
        <v>245729.36699999997</v>
      </c>
      <c r="E401">
        <v>227184.37800000003</v>
      </c>
      <c r="F401">
        <v>217878.08199999999</v>
      </c>
      <c r="G401">
        <v>230439.40400000004</v>
      </c>
      <c r="H401">
        <v>224577.75499999998</v>
      </c>
      <c r="I401">
        <v>214600.04600000003</v>
      </c>
      <c r="J401">
        <v>178579.61900000001</v>
      </c>
      <c r="K401">
        <v>154814.09399999998</v>
      </c>
      <c r="L401">
        <v>152733.65799999997</v>
      </c>
      <c r="M401">
        <v>150589.98500000002</v>
      </c>
      <c r="N401">
        <v>132805.23700000002</v>
      </c>
      <c r="O401">
        <v>106000.311</v>
      </c>
      <c r="P401">
        <v>77603.463999999993</v>
      </c>
      <c r="Q401">
        <v>59810.718000000001</v>
      </c>
      <c r="R401">
        <v>47085.861000000012</v>
      </c>
      <c r="S401">
        <v>34409.947</v>
      </c>
      <c r="T401">
        <v>30229.235000000001</v>
      </c>
      <c r="U401" s="11">
        <v>2494608.1250000005</v>
      </c>
      <c r="V401" s="11">
        <v>249139.22499999998</v>
      </c>
    </row>
    <row r="402" spans="1:22">
      <c r="A402" t="s">
        <v>495</v>
      </c>
      <c r="B402">
        <v>2748392</v>
      </c>
      <c r="C402">
        <v>247692.30000000002</v>
      </c>
      <c r="D402">
        <v>239426.95399999997</v>
      </c>
      <c r="E402">
        <v>228638.40400000004</v>
      </c>
      <c r="F402">
        <v>210433.68100000001</v>
      </c>
      <c r="G402">
        <v>221869.76500000004</v>
      </c>
      <c r="H402">
        <v>214531.91500000001</v>
      </c>
      <c r="I402">
        <v>215207.05499999999</v>
      </c>
      <c r="J402">
        <v>184809.92599999998</v>
      </c>
      <c r="K402">
        <v>157813.37300000002</v>
      </c>
      <c r="L402">
        <v>151729.93900000004</v>
      </c>
      <c r="M402">
        <v>153398.42800000001</v>
      </c>
      <c r="N402">
        <v>138825.291</v>
      </c>
      <c r="O402">
        <v>114525.73199999999</v>
      </c>
      <c r="P402">
        <v>85992.434999999998</v>
      </c>
      <c r="Q402">
        <v>64365.158000000003</v>
      </c>
      <c r="R402">
        <v>49823.315000000002</v>
      </c>
      <c r="S402">
        <v>36508.188000000002</v>
      </c>
      <c r="T402">
        <v>33042.894999999997</v>
      </c>
      <c r="U402" s="11">
        <v>2478902.7630000003</v>
      </c>
      <c r="V402" s="11">
        <v>269731.99099999998</v>
      </c>
    </row>
    <row r="403" spans="1:22">
      <c r="A403" t="s">
        <v>496</v>
      </c>
      <c r="B403">
        <v>2773794</v>
      </c>
      <c r="C403">
        <v>248174.64800000002</v>
      </c>
      <c r="D403">
        <v>245150.93800000002</v>
      </c>
      <c r="E403">
        <v>233834.16</v>
      </c>
      <c r="F403">
        <v>212689.31099999996</v>
      </c>
      <c r="G403">
        <v>230297.15400000001</v>
      </c>
      <c r="H403">
        <v>212909.128</v>
      </c>
      <c r="I403">
        <v>217495.72399999993</v>
      </c>
      <c r="J403">
        <v>189820.76899999997</v>
      </c>
      <c r="K403">
        <v>160939.894</v>
      </c>
      <c r="L403">
        <v>148231.63</v>
      </c>
      <c r="M403">
        <v>151322.59300000002</v>
      </c>
      <c r="N403">
        <v>137876.84299999999</v>
      </c>
      <c r="O403">
        <v>116021.58699999997</v>
      </c>
      <c r="P403">
        <v>87523.917000000001</v>
      </c>
      <c r="Q403">
        <v>64105.249999999993</v>
      </c>
      <c r="R403">
        <v>48592.243999999999</v>
      </c>
      <c r="S403">
        <v>34546.454000000005</v>
      </c>
      <c r="T403">
        <v>32111.701000000005</v>
      </c>
      <c r="U403" s="11">
        <v>2504764.3789999997</v>
      </c>
      <c r="V403" s="11">
        <v>266879.56599999999</v>
      </c>
    </row>
    <row r="404" spans="1:22">
      <c r="A404" t="s">
        <v>497</v>
      </c>
      <c r="B404">
        <v>2832328</v>
      </c>
      <c r="C404">
        <v>248849.96399999998</v>
      </c>
      <c r="D404">
        <v>247503.20299999998</v>
      </c>
      <c r="E404">
        <v>240334.95400000003</v>
      </c>
      <c r="F404">
        <v>217357.57699999999</v>
      </c>
      <c r="G404">
        <v>239532.807</v>
      </c>
      <c r="H404">
        <v>212472.40399999998</v>
      </c>
      <c r="I404">
        <v>220219.71799999999</v>
      </c>
      <c r="J404">
        <v>196973.23300000001</v>
      </c>
      <c r="K404">
        <v>166899.54100000003</v>
      </c>
      <c r="L404">
        <v>148101.804</v>
      </c>
      <c r="M404">
        <v>152102.587</v>
      </c>
      <c r="N404">
        <v>141392.90900000001</v>
      </c>
      <c r="O404">
        <v>122958.62600000002</v>
      </c>
      <c r="P404">
        <v>93005.281999999992</v>
      </c>
      <c r="Q404">
        <v>66290.638999999996</v>
      </c>
      <c r="R404">
        <v>50180.712</v>
      </c>
      <c r="S404">
        <v>36229.096000000005</v>
      </c>
      <c r="T404">
        <v>32956.731</v>
      </c>
      <c r="U404" s="11">
        <v>2554699.327</v>
      </c>
      <c r="V404" s="11">
        <v>278662.45999999996</v>
      </c>
    </row>
    <row r="405" spans="1:22">
      <c r="A405" t="s">
        <v>498</v>
      </c>
      <c r="B405">
        <v>2875876</v>
      </c>
      <c r="C405">
        <v>247109.09100000001</v>
      </c>
      <c r="D405">
        <v>251884.89900000003</v>
      </c>
      <c r="E405">
        <v>242288.84699999995</v>
      </c>
      <c r="F405">
        <v>220945.28999999995</v>
      </c>
      <c r="G405">
        <v>243260.35800000001</v>
      </c>
      <c r="H405">
        <v>212279.75699999998</v>
      </c>
      <c r="I405">
        <v>219937.37399999998</v>
      </c>
      <c r="J405">
        <v>205704.15699999998</v>
      </c>
      <c r="K405">
        <v>170540.32100000003</v>
      </c>
      <c r="L405">
        <v>150135.37900000002</v>
      </c>
      <c r="M405">
        <v>150686.99300000002</v>
      </c>
      <c r="N405">
        <v>144376.28599999999</v>
      </c>
      <c r="O405">
        <v>126953.769</v>
      </c>
      <c r="P405">
        <v>98981.310000000027</v>
      </c>
      <c r="Q405">
        <v>70092.772000000012</v>
      </c>
      <c r="R405">
        <v>51505.27900000001</v>
      </c>
      <c r="S405">
        <v>36527.137999999992</v>
      </c>
      <c r="T405">
        <v>33245.295000000006</v>
      </c>
      <c r="U405" s="11">
        <v>2586102.5209999997</v>
      </c>
      <c r="V405" s="11">
        <v>290351.79400000005</v>
      </c>
    </row>
    <row r="406" spans="1:22">
      <c r="A406" t="s">
        <v>499</v>
      </c>
      <c r="B406">
        <v>2883735</v>
      </c>
      <c r="C406">
        <v>242911</v>
      </c>
      <c r="D406">
        <v>248150</v>
      </c>
      <c r="E406">
        <v>240347</v>
      </c>
      <c r="F406">
        <v>221543</v>
      </c>
      <c r="G406">
        <v>244235</v>
      </c>
      <c r="H406">
        <v>216364</v>
      </c>
      <c r="I406">
        <v>213774</v>
      </c>
      <c r="J406">
        <v>208292</v>
      </c>
      <c r="K406">
        <v>173796</v>
      </c>
      <c r="L406">
        <v>150740</v>
      </c>
      <c r="M406">
        <v>147338</v>
      </c>
      <c r="N406">
        <v>142394</v>
      </c>
      <c r="O406">
        <v>131837</v>
      </c>
      <c r="P406">
        <v>103407</v>
      </c>
      <c r="Q406">
        <v>74358</v>
      </c>
      <c r="R406">
        <v>53184</v>
      </c>
      <c r="S406">
        <v>36766</v>
      </c>
      <c r="T406">
        <v>34299</v>
      </c>
      <c r="U406" s="11">
        <v>2581721</v>
      </c>
      <c r="V406" s="11">
        <v>302014</v>
      </c>
    </row>
    <row r="407" spans="1:22" hidden="1">
      <c r="A407" t="s">
        <v>500</v>
      </c>
      <c r="B407">
        <v>620414</v>
      </c>
      <c r="C407">
        <v>32510.932000000001</v>
      </c>
      <c r="D407">
        <v>33753.938999999998</v>
      </c>
      <c r="E407">
        <v>38504.412999999993</v>
      </c>
      <c r="F407">
        <v>47928.611000000004</v>
      </c>
      <c r="G407">
        <v>46804.47800000001</v>
      </c>
      <c r="H407">
        <v>34287.575000000004</v>
      </c>
      <c r="I407">
        <v>33219.034000000007</v>
      </c>
      <c r="J407">
        <v>38345.617000000006</v>
      </c>
      <c r="K407">
        <v>47111.807000000001</v>
      </c>
      <c r="L407">
        <v>51613.123</v>
      </c>
      <c r="M407">
        <v>50814.942000000003</v>
      </c>
      <c r="N407">
        <v>45152.255999999994</v>
      </c>
      <c r="O407">
        <v>35282.773000000001</v>
      </c>
      <c r="P407">
        <v>25085.384000000002</v>
      </c>
      <c r="Q407">
        <v>19478.528999999999</v>
      </c>
      <c r="R407">
        <v>16891.706000000002</v>
      </c>
      <c r="S407">
        <v>13311.537</v>
      </c>
      <c r="T407">
        <v>10728.603000000001</v>
      </c>
      <c r="U407">
        <v>535329.50000000012</v>
      </c>
      <c r="V407">
        <v>85495.759000000005</v>
      </c>
    </row>
    <row r="408" spans="1:22">
      <c r="A408" t="s">
        <v>501</v>
      </c>
      <c r="B408">
        <v>572962</v>
      </c>
      <c r="C408">
        <v>29364.756000000001</v>
      </c>
      <c r="D408">
        <v>32231.414999999997</v>
      </c>
      <c r="E408">
        <v>35435.29</v>
      </c>
      <c r="F408">
        <v>43869.734000000011</v>
      </c>
      <c r="G408">
        <v>41086.714999999997</v>
      </c>
      <c r="H408">
        <v>31372.320000000003</v>
      </c>
      <c r="I408">
        <v>31093.436999999998</v>
      </c>
      <c r="J408">
        <v>34166.896999999997</v>
      </c>
      <c r="K408">
        <v>42741.192999999999</v>
      </c>
      <c r="L408">
        <v>47178.672999999995</v>
      </c>
      <c r="M408">
        <v>47637.896000000001</v>
      </c>
      <c r="N408">
        <v>42978.618999999999</v>
      </c>
      <c r="O408">
        <v>34070.798000000003</v>
      </c>
      <c r="P408">
        <v>24173.703000000001</v>
      </c>
      <c r="Q408">
        <v>17851.246000000003</v>
      </c>
      <c r="R408">
        <v>15352.96</v>
      </c>
      <c r="S408">
        <v>12113.244999999999</v>
      </c>
      <c r="T408">
        <v>10509.152</v>
      </c>
      <c r="U408" s="11">
        <v>493227.74300000002</v>
      </c>
      <c r="V408" s="11">
        <v>80000.306000000011</v>
      </c>
    </row>
    <row r="409" spans="1:22">
      <c r="A409" t="s">
        <v>502</v>
      </c>
      <c r="B409">
        <v>624949</v>
      </c>
      <c r="C409">
        <v>32222.307000000001</v>
      </c>
      <c r="D409">
        <v>34992.89</v>
      </c>
      <c r="E409">
        <v>38018.910000000011</v>
      </c>
      <c r="F409">
        <v>46400.856</v>
      </c>
      <c r="G409">
        <v>43994.712000000007</v>
      </c>
      <c r="H409">
        <v>35867.648000000001</v>
      </c>
      <c r="I409">
        <v>35481.621999999996</v>
      </c>
      <c r="J409">
        <v>36661.300999999999</v>
      </c>
      <c r="K409">
        <v>45011.584999999992</v>
      </c>
      <c r="L409">
        <v>49869.222000000002</v>
      </c>
      <c r="M409">
        <v>51471.520999999993</v>
      </c>
      <c r="N409">
        <v>47457.639999999992</v>
      </c>
      <c r="O409">
        <v>38621.438000000002</v>
      </c>
      <c r="P409">
        <v>27590.215999999997</v>
      </c>
      <c r="Q409">
        <v>19945.243999999999</v>
      </c>
      <c r="R409">
        <v>15967.832</v>
      </c>
      <c r="S409">
        <v>13287.585999999998</v>
      </c>
      <c r="T409">
        <v>11795.152999999998</v>
      </c>
      <c r="U409" s="11">
        <v>536071.652</v>
      </c>
      <c r="V409" s="11">
        <v>88586.030999999988</v>
      </c>
    </row>
    <row r="410" spans="1:22">
      <c r="A410" t="s">
        <v>503</v>
      </c>
      <c r="B410">
        <v>556475</v>
      </c>
      <c r="C410">
        <v>29518.719999999994</v>
      </c>
      <c r="D410">
        <v>31456.266</v>
      </c>
      <c r="E410">
        <v>34106.438999999991</v>
      </c>
      <c r="F410">
        <v>41031.67</v>
      </c>
      <c r="G410">
        <v>39977.784</v>
      </c>
      <c r="H410">
        <v>32134.056999999993</v>
      </c>
      <c r="I410">
        <v>30934.587999999992</v>
      </c>
      <c r="J410">
        <v>31000.633000000002</v>
      </c>
      <c r="K410">
        <v>37844.001000000004</v>
      </c>
      <c r="L410">
        <v>42403.381999999998</v>
      </c>
      <c r="M410">
        <v>45433.876000000004</v>
      </c>
      <c r="N410">
        <v>42187.294999999998</v>
      </c>
      <c r="O410">
        <v>36077.815000000002</v>
      </c>
      <c r="P410">
        <v>25645.970999999998</v>
      </c>
      <c r="Q410">
        <v>18630.418000000001</v>
      </c>
      <c r="R410">
        <v>14788.186000000002</v>
      </c>
      <c r="S410">
        <v>12232.959000000001</v>
      </c>
      <c r="T410">
        <v>11497.046999999999</v>
      </c>
      <c r="U410" s="11">
        <v>474106.5259999999</v>
      </c>
      <c r="V410" s="11">
        <v>82794.581000000006</v>
      </c>
    </row>
    <row r="411" spans="1:22">
      <c r="A411" t="s">
        <v>504</v>
      </c>
      <c r="B411">
        <v>533260</v>
      </c>
      <c r="C411">
        <v>27006.161</v>
      </c>
      <c r="D411">
        <v>29412.050000000003</v>
      </c>
      <c r="E411">
        <v>31633.313999999998</v>
      </c>
      <c r="F411">
        <v>39156.031999999999</v>
      </c>
      <c r="G411">
        <v>39027.542999999998</v>
      </c>
      <c r="H411">
        <v>30682.75</v>
      </c>
      <c r="I411">
        <v>30172.624</v>
      </c>
      <c r="J411">
        <v>30093.486000000001</v>
      </c>
      <c r="K411">
        <v>35641.379000000001</v>
      </c>
      <c r="L411">
        <v>40202.992999999995</v>
      </c>
      <c r="M411">
        <v>43777.454000000005</v>
      </c>
      <c r="N411">
        <v>41626.574999999997</v>
      </c>
      <c r="O411">
        <v>35410.766999999993</v>
      </c>
      <c r="P411">
        <v>25865.400999999998</v>
      </c>
      <c r="Q411">
        <v>18266.189999999999</v>
      </c>
      <c r="R411">
        <v>13859.860999999999</v>
      </c>
      <c r="S411">
        <v>11041.424000000003</v>
      </c>
      <c r="T411">
        <v>10590.282999999999</v>
      </c>
      <c r="U411" s="11">
        <v>453843.12800000008</v>
      </c>
      <c r="V411" s="11">
        <v>79623.159</v>
      </c>
    </row>
    <row r="412" spans="1:22">
      <c r="A412" t="s">
        <v>505</v>
      </c>
      <c r="B412">
        <v>501606</v>
      </c>
      <c r="C412">
        <v>25182.066999999999</v>
      </c>
      <c r="D412">
        <v>27875.349000000002</v>
      </c>
      <c r="E412">
        <v>29495.067999999999</v>
      </c>
      <c r="F412">
        <v>35647.987999999998</v>
      </c>
      <c r="G412">
        <v>35848.832999999999</v>
      </c>
      <c r="H412">
        <v>29387.338</v>
      </c>
      <c r="I412">
        <v>29461.378000000001</v>
      </c>
      <c r="J412">
        <v>28546.473999999998</v>
      </c>
      <c r="K412">
        <v>32153.427</v>
      </c>
      <c r="L412">
        <v>36049.035000000003</v>
      </c>
      <c r="M412">
        <v>40947.526000000005</v>
      </c>
      <c r="N412">
        <v>39623.929999999993</v>
      </c>
      <c r="O412">
        <v>34711.314000000006</v>
      </c>
      <c r="P412">
        <v>25731.152999999998</v>
      </c>
      <c r="Q412">
        <v>17669.902000000002</v>
      </c>
      <c r="R412">
        <v>13243.983</v>
      </c>
      <c r="S412">
        <v>10447.348</v>
      </c>
      <c r="T412">
        <v>10062.275</v>
      </c>
      <c r="U412" s="11">
        <v>424929.72699999996</v>
      </c>
      <c r="V412" s="11">
        <v>77154.660999999993</v>
      </c>
    </row>
    <row r="413" spans="1:22">
      <c r="A413" t="s">
        <v>506</v>
      </c>
      <c r="B413">
        <v>620040</v>
      </c>
      <c r="C413">
        <v>30541.286</v>
      </c>
      <c r="D413">
        <v>33686.876999999993</v>
      </c>
      <c r="E413">
        <v>35972.993000000002</v>
      </c>
      <c r="F413">
        <v>44704.106999999989</v>
      </c>
      <c r="G413">
        <v>44818.94200000001</v>
      </c>
      <c r="H413">
        <v>35071.763999999996</v>
      </c>
      <c r="I413">
        <v>35436.218000000001</v>
      </c>
      <c r="J413">
        <v>33846.906999999999</v>
      </c>
      <c r="K413">
        <v>38699.044000000002</v>
      </c>
      <c r="L413">
        <v>43275.263999999996</v>
      </c>
      <c r="M413">
        <v>50033.205000000002</v>
      </c>
      <c r="N413">
        <v>49497.407000000007</v>
      </c>
      <c r="O413">
        <v>44122.332999999999</v>
      </c>
      <c r="P413">
        <v>34193.952000000005</v>
      </c>
      <c r="Q413">
        <v>23722.878000000001</v>
      </c>
      <c r="R413">
        <v>16568.589</v>
      </c>
      <c r="S413">
        <v>12960.739</v>
      </c>
      <c r="T413">
        <v>12918.938</v>
      </c>
      <c r="U413" s="11">
        <v>519706.34700000001</v>
      </c>
      <c r="V413" s="11">
        <v>100365.09599999999</v>
      </c>
    </row>
    <row r="414" spans="1:22">
      <c r="A414" t="s">
        <v>507</v>
      </c>
      <c r="B414">
        <v>502438</v>
      </c>
      <c r="C414">
        <v>24254.453999999998</v>
      </c>
      <c r="D414">
        <v>26723.494000000002</v>
      </c>
      <c r="E414">
        <v>27692.165000000001</v>
      </c>
      <c r="F414">
        <v>36171.322</v>
      </c>
      <c r="G414">
        <v>38436.116999999998</v>
      </c>
      <c r="H414">
        <v>29425.981</v>
      </c>
      <c r="I414">
        <v>28947.630999999998</v>
      </c>
      <c r="J414">
        <v>27448.573</v>
      </c>
      <c r="K414">
        <v>29588.532000000003</v>
      </c>
      <c r="L414">
        <v>33546.331999999995</v>
      </c>
      <c r="M414">
        <v>39596.062999999995</v>
      </c>
      <c r="N414">
        <v>40416.021999999997</v>
      </c>
      <c r="O414">
        <v>35279.947</v>
      </c>
      <c r="P414">
        <v>28563.464</v>
      </c>
      <c r="Q414">
        <v>20517.969000000001</v>
      </c>
      <c r="R414">
        <v>13896.322999999999</v>
      </c>
      <c r="S414">
        <v>10539.684000000001</v>
      </c>
      <c r="T414">
        <v>11370.297000000002</v>
      </c>
      <c r="U414" s="11">
        <v>417526.63299999997</v>
      </c>
      <c r="V414" s="11">
        <v>84887.737000000008</v>
      </c>
    </row>
    <row r="415" spans="1:22">
      <c r="A415" t="s">
        <v>508</v>
      </c>
      <c r="B415">
        <v>588418</v>
      </c>
      <c r="C415">
        <v>28365</v>
      </c>
      <c r="D415">
        <v>31233</v>
      </c>
      <c r="E415">
        <v>32717</v>
      </c>
      <c r="F415">
        <v>41353</v>
      </c>
      <c r="G415">
        <v>43237</v>
      </c>
      <c r="H415">
        <v>33781</v>
      </c>
      <c r="I415">
        <v>34189</v>
      </c>
      <c r="J415">
        <v>33027</v>
      </c>
      <c r="K415">
        <v>33977</v>
      </c>
      <c r="L415">
        <v>38766</v>
      </c>
      <c r="M415">
        <v>45011</v>
      </c>
      <c r="N415">
        <v>46511</v>
      </c>
      <c r="O415">
        <v>43898</v>
      </c>
      <c r="P415">
        <v>35848</v>
      </c>
      <c r="Q415">
        <v>25109</v>
      </c>
      <c r="R415">
        <v>16547</v>
      </c>
      <c r="S415">
        <v>12147</v>
      </c>
      <c r="T415">
        <v>12702</v>
      </c>
      <c r="U415" s="11">
        <v>486065</v>
      </c>
      <c r="V415" s="11">
        <v>102353</v>
      </c>
    </row>
    <row r="416" spans="1:22" hidden="1">
      <c r="A416" t="s">
        <v>509</v>
      </c>
      <c r="B416">
        <v>7678761</v>
      </c>
      <c r="C416">
        <v>519928.79699999973</v>
      </c>
      <c r="D416">
        <v>487074.58499999985</v>
      </c>
      <c r="E416">
        <v>504277.70499999996</v>
      </c>
      <c r="F416">
        <v>547144.54800000018</v>
      </c>
      <c r="G416">
        <v>560385.45599999977</v>
      </c>
      <c r="H416">
        <v>534972.50899999985</v>
      </c>
      <c r="I416">
        <v>504738.87899999996</v>
      </c>
      <c r="J416">
        <v>544441.52400000009</v>
      </c>
      <c r="K416">
        <v>596513.22700000019</v>
      </c>
      <c r="L416">
        <v>592834.60300000024</v>
      </c>
      <c r="M416">
        <v>541321.44200000027</v>
      </c>
      <c r="N416">
        <v>471159.7620000001</v>
      </c>
      <c r="O416">
        <v>375958.51199999999</v>
      </c>
      <c r="P416">
        <v>276315.01400000002</v>
      </c>
      <c r="Q416">
        <v>212253.84200000003</v>
      </c>
      <c r="R416">
        <v>172802.99300000002</v>
      </c>
      <c r="S416">
        <v>126032.06600000005</v>
      </c>
      <c r="T416">
        <v>111089.515</v>
      </c>
      <c r="U416">
        <v>6780751.5489999987</v>
      </c>
      <c r="V416">
        <v>898493.43</v>
      </c>
    </row>
    <row r="417" spans="1:22">
      <c r="A417" t="s">
        <v>510</v>
      </c>
      <c r="B417">
        <v>7512499</v>
      </c>
      <c r="C417">
        <v>487537.63100000005</v>
      </c>
      <c r="D417">
        <v>479868.66499999957</v>
      </c>
      <c r="E417">
        <v>493112.59699999989</v>
      </c>
      <c r="F417">
        <v>531566.25799999991</v>
      </c>
      <c r="G417">
        <v>526193.69599999976</v>
      </c>
      <c r="H417">
        <v>520066.60599999991</v>
      </c>
      <c r="I417">
        <v>492925.70299999986</v>
      </c>
      <c r="J417">
        <v>530770.02799999982</v>
      </c>
      <c r="K417">
        <v>570057.93200000038</v>
      </c>
      <c r="L417">
        <v>590412.81599999988</v>
      </c>
      <c r="M417">
        <v>547708.43299999996</v>
      </c>
      <c r="N417">
        <v>470939.66500000015</v>
      </c>
      <c r="O417">
        <v>390815.1999999999</v>
      </c>
      <c r="P417">
        <v>279135.15199999994</v>
      </c>
      <c r="Q417">
        <v>208181.64900000003</v>
      </c>
      <c r="R417">
        <v>166432.30400000006</v>
      </c>
      <c r="S417">
        <v>119369.87499999997</v>
      </c>
      <c r="T417">
        <v>106553.46300000003</v>
      </c>
      <c r="U417" s="11">
        <v>6631975.2299999986</v>
      </c>
      <c r="V417" s="11">
        <v>879672.44299999997</v>
      </c>
    </row>
    <row r="418" spans="1:22">
      <c r="A418" t="s">
        <v>511</v>
      </c>
      <c r="B418">
        <v>7752924</v>
      </c>
      <c r="C418">
        <v>499876.48900000018</v>
      </c>
      <c r="D418">
        <v>495446.16899999976</v>
      </c>
      <c r="E418">
        <v>502975.07099999994</v>
      </c>
      <c r="F418">
        <v>542673.10399999993</v>
      </c>
      <c r="G418">
        <v>554766.53300000005</v>
      </c>
      <c r="H418">
        <v>542243.15599999984</v>
      </c>
      <c r="I418">
        <v>511305.70199999982</v>
      </c>
      <c r="J418">
        <v>531966.53600000008</v>
      </c>
      <c r="K418">
        <v>572853.96700000018</v>
      </c>
      <c r="L418">
        <v>600791.08500000043</v>
      </c>
      <c r="M418">
        <v>569110.47700000007</v>
      </c>
      <c r="N418">
        <v>485488.70700000011</v>
      </c>
      <c r="O418">
        <v>420660.3280000001</v>
      </c>
      <c r="P418">
        <v>299023.45799999998</v>
      </c>
      <c r="Q418">
        <v>218529.60800000004</v>
      </c>
      <c r="R418">
        <v>169593.64799999993</v>
      </c>
      <c r="S418">
        <v>124588.44700000003</v>
      </c>
      <c r="T418">
        <v>114073.19699999999</v>
      </c>
      <c r="U418" s="11">
        <v>6830157.324000001</v>
      </c>
      <c r="V418" s="11">
        <v>925808.35800000001</v>
      </c>
    </row>
    <row r="419" spans="1:22">
      <c r="A419" t="s">
        <v>512</v>
      </c>
      <c r="B419">
        <v>7438015</v>
      </c>
      <c r="C419">
        <v>473883.53799999988</v>
      </c>
      <c r="D419">
        <v>475458.4690000001</v>
      </c>
      <c r="E419">
        <v>481985.435</v>
      </c>
      <c r="F419">
        <v>511853.50499999983</v>
      </c>
      <c r="G419">
        <v>528273.08499999996</v>
      </c>
      <c r="H419">
        <v>524262.6669999999</v>
      </c>
      <c r="I419">
        <v>496881.98999999987</v>
      </c>
      <c r="J419">
        <v>500139.44800000003</v>
      </c>
      <c r="K419">
        <v>541529.97899999982</v>
      </c>
      <c r="L419">
        <v>569427.71600000001</v>
      </c>
      <c r="M419">
        <v>549711.77300000039</v>
      </c>
      <c r="N419">
        <v>471412.82899999979</v>
      </c>
      <c r="O419">
        <v>412675.45200000005</v>
      </c>
      <c r="P419">
        <v>295097.88099999999</v>
      </c>
      <c r="Q419">
        <v>214422.43500000003</v>
      </c>
      <c r="R419">
        <v>161778.91099999999</v>
      </c>
      <c r="S419">
        <v>117267.25900000001</v>
      </c>
      <c r="T419">
        <v>110440.637</v>
      </c>
      <c r="U419" s="11">
        <v>6537495.8859999981</v>
      </c>
      <c r="V419" s="11">
        <v>899007.12299999991</v>
      </c>
    </row>
    <row r="420" spans="1:22">
      <c r="A420" t="s">
        <v>513</v>
      </c>
      <c r="B420">
        <v>7636698</v>
      </c>
      <c r="C420">
        <v>488255.38800000009</v>
      </c>
      <c r="D420">
        <v>495162.50500000006</v>
      </c>
      <c r="E420">
        <v>492221.13600000012</v>
      </c>
      <c r="F420">
        <v>513684.03999999986</v>
      </c>
      <c r="G420">
        <v>526952.78099999984</v>
      </c>
      <c r="H420">
        <v>538892.93900000001</v>
      </c>
      <c r="I420">
        <v>518872.14199999982</v>
      </c>
      <c r="J420">
        <v>504272.80100000009</v>
      </c>
      <c r="K420">
        <v>545625.81999999972</v>
      </c>
      <c r="L420">
        <v>573511.67200000025</v>
      </c>
      <c r="M420">
        <v>565167.83100000012</v>
      </c>
      <c r="N420">
        <v>494080.14299999981</v>
      </c>
      <c r="O420">
        <v>429060.80500000017</v>
      </c>
      <c r="P420">
        <v>317048.39299999987</v>
      </c>
      <c r="Q420">
        <v>228511.353</v>
      </c>
      <c r="R420">
        <v>167815.48999999993</v>
      </c>
      <c r="S420">
        <v>121504.564</v>
      </c>
      <c r="T420">
        <v>116947.94100000005</v>
      </c>
      <c r="U420" s="11">
        <v>6685760.0030000005</v>
      </c>
      <c r="V420" s="11">
        <v>951827.74099999992</v>
      </c>
    </row>
    <row r="421" spans="1:22">
      <c r="A421" t="s">
        <v>514</v>
      </c>
      <c r="B421">
        <v>7602430</v>
      </c>
      <c r="C421">
        <v>478216.86999999988</v>
      </c>
      <c r="D421">
        <v>483968.21000000008</v>
      </c>
      <c r="E421">
        <v>486891.97699999996</v>
      </c>
      <c r="F421">
        <v>511935.54300000018</v>
      </c>
      <c r="G421">
        <v>543971.25600000017</v>
      </c>
      <c r="H421">
        <v>541116.679</v>
      </c>
      <c r="I421">
        <v>524846.21799999999</v>
      </c>
      <c r="J421">
        <v>493008.25900000014</v>
      </c>
      <c r="K421">
        <v>533435.56999999983</v>
      </c>
      <c r="L421">
        <v>553903.66500000004</v>
      </c>
      <c r="M421">
        <v>560391.49600000028</v>
      </c>
      <c r="N421">
        <v>498189.27300000004</v>
      </c>
      <c r="O421">
        <v>431614.60099999997</v>
      </c>
      <c r="P421">
        <v>325383.40799999988</v>
      </c>
      <c r="Q421">
        <v>233968.39100000003</v>
      </c>
      <c r="R421">
        <v>161949.53100000002</v>
      </c>
      <c r="S421">
        <v>120481.59699999994</v>
      </c>
      <c r="T421">
        <v>118009.59400000003</v>
      </c>
      <c r="U421" s="11">
        <v>6641489.6170000006</v>
      </c>
      <c r="V421" s="11">
        <v>959792.52099999983</v>
      </c>
    </row>
    <row r="422" spans="1:22">
      <c r="A422" t="s">
        <v>515</v>
      </c>
      <c r="B422">
        <v>7832482</v>
      </c>
      <c r="C422">
        <v>494128.92500000022</v>
      </c>
      <c r="D422">
        <v>502148.50799999986</v>
      </c>
      <c r="E422">
        <v>495993.63599999994</v>
      </c>
      <c r="F422">
        <v>517877.61300000001</v>
      </c>
      <c r="G422">
        <v>555324.11199999996</v>
      </c>
      <c r="H422">
        <v>559452.94699999993</v>
      </c>
      <c r="I422">
        <v>547366.05500000005</v>
      </c>
      <c r="J422">
        <v>507432.04499999993</v>
      </c>
      <c r="K422">
        <v>536495.70699999982</v>
      </c>
      <c r="L422">
        <v>553137.272</v>
      </c>
      <c r="M422">
        <v>574126.64599999983</v>
      </c>
      <c r="N422">
        <v>514995.69</v>
      </c>
      <c r="O422">
        <v>451213.62200000015</v>
      </c>
      <c r="P422">
        <v>349446.75500000006</v>
      </c>
      <c r="Q422">
        <v>249273.27200000003</v>
      </c>
      <c r="R422">
        <v>172793.60599999997</v>
      </c>
      <c r="S422">
        <v>126434.01399999995</v>
      </c>
      <c r="T422">
        <v>128290.21399999996</v>
      </c>
      <c r="U422" s="11">
        <v>6809692.7779999999</v>
      </c>
      <c r="V422" s="11">
        <v>1026237.861</v>
      </c>
    </row>
    <row r="423" spans="1:22">
      <c r="A423" t="s">
        <v>516</v>
      </c>
      <c r="B423">
        <v>7859259</v>
      </c>
      <c r="C423">
        <v>488937.08900000004</v>
      </c>
      <c r="D423">
        <v>499169.62100000022</v>
      </c>
      <c r="E423">
        <v>493670.826</v>
      </c>
      <c r="F423">
        <v>519005.87100000004</v>
      </c>
      <c r="G423">
        <v>567530.62700000009</v>
      </c>
      <c r="H423">
        <v>557478.61</v>
      </c>
      <c r="I423">
        <v>551066.9310000001</v>
      </c>
      <c r="J423">
        <v>513084.36500000017</v>
      </c>
      <c r="K423">
        <v>529819.16499999992</v>
      </c>
      <c r="L423">
        <v>544574.22799999977</v>
      </c>
      <c r="M423">
        <v>568885.38900000008</v>
      </c>
      <c r="N423">
        <v>522482.76700000011</v>
      </c>
      <c r="O423">
        <v>452495.7930000003</v>
      </c>
      <c r="P423">
        <v>363014.66899999999</v>
      </c>
      <c r="Q423">
        <v>257986.38899999994</v>
      </c>
      <c r="R423">
        <v>175968.94799999997</v>
      </c>
      <c r="S423">
        <v>125341.22799999999</v>
      </c>
      <c r="T423">
        <v>125222.45600000002</v>
      </c>
      <c r="U423" s="11">
        <v>6808201.2820000015</v>
      </c>
      <c r="V423" s="11">
        <v>1047533.69</v>
      </c>
    </row>
    <row r="424" spans="1:22">
      <c r="A424" t="s">
        <v>517</v>
      </c>
      <c r="B424">
        <v>7941828</v>
      </c>
      <c r="C424">
        <v>489294</v>
      </c>
      <c r="D424">
        <v>499311</v>
      </c>
      <c r="E424">
        <v>495226</v>
      </c>
      <c r="F424">
        <v>522695</v>
      </c>
      <c r="G424">
        <v>559577</v>
      </c>
      <c r="H424">
        <v>562691</v>
      </c>
      <c r="I424">
        <v>554490</v>
      </c>
      <c r="J424">
        <v>525303</v>
      </c>
      <c r="K424">
        <v>520182</v>
      </c>
      <c r="L424">
        <v>540232</v>
      </c>
      <c r="M424">
        <v>569058</v>
      </c>
      <c r="N424">
        <v>532039</v>
      </c>
      <c r="O424">
        <v>467878</v>
      </c>
      <c r="P424">
        <v>383590</v>
      </c>
      <c r="Q424">
        <v>273253</v>
      </c>
      <c r="R424">
        <v>186089</v>
      </c>
      <c r="S424">
        <v>129803</v>
      </c>
      <c r="T424">
        <v>131117</v>
      </c>
      <c r="U424" s="11">
        <v>6837976</v>
      </c>
      <c r="V424" s="11">
        <v>1103852</v>
      </c>
    </row>
    <row r="425" spans="1:22" hidden="1">
      <c r="A425" t="s">
        <v>518</v>
      </c>
      <c r="B425">
        <v>6465755</v>
      </c>
      <c r="C425">
        <v>431513.32899999997</v>
      </c>
      <c r="D425">
        <v>410060.16700000002</v>
      </c>
      <c r="E425">
        <v>434057.64100000006</v>
      </c>
      <c r="F425">
        <v>445778.5830000001</v>
      </c>
      <c r="G425">
        <v>454698.61099999992</v>
      </c>
      <c r="H425">
        <v>469187.29900000017</v>
      </c>
      <c r="I425">
        <v>426244.73499999993</v>
      </c>
      <c r="J425">
        <v>451514.44500000007</v>
      </c>
      <c r="K425">
        <v>470659.95399999985</v>
      </c>
      <c r="L425">
        <v>496598.04200000019</v>
      </c>
      <c r="M425">
        <v>476248.55800000025</v>
      </c>
      <c r="N425">
        <v>413817.69700000004</v>
      </c>
      <c r="O425">
        <v>324514.804</v>
      </c>
      <c r="P425">
        <v>226375.97199999998</v>
      </c>
      <c r="Q425">
        <v>173909.50599999996</v>
      </c>
      <c r="R425">
        <v>141316.84299999996</v>
      </c>
      <c r="S425">
        <v>113860.74400000002</v>
      </c>
      <c r="T425">
        <v>103078.38500000001</v>
      </c>
      <c r="U425">
        <v>5704893.8650000002</v>
      </c>
      <c r="V425">
        <v>758541.45</v>
      </c>
    </row>
    <row r="426" spans="1:22">
      <c r="A426" t="s">
        <v>519</v>
      </c>
      <c r="B426">
        <v>6541242</v>
      </c>
      <c r="C426">
        <v>425379.18200000009</v>
      </c>
      <c r="D426">
        <v>418513.97599999991</v>
      </c>
      <c r="E426">
        <v>434960.234</v>
      </c>
      <c r="F426">
        <v>461585.34799999994</v>
      </c>
      <c r="G426">
        <v>454407.70000000007</v>
      </c>
      <c r="H426">
        <v>464143.87100000016</v>
      </c>
      <c r="I426">
        <v>431039.196</v>
      </c>
      <c r="J426">
        <v>453244.46100000001</v>
      </c>
      <c r="K426">
        <v>468544.44400000002</v>
      </c>
      <c r="L426">
        <v>495418.52599999995</v>
      </c>
      <c r="M426">
        <v>482114.76700000005</v>
      </c>
      <c r="N426">
        <v>429097.79800000001</v>
      </c>
      <c r="O426">
        <v>344920.51099999994</v>
      </c>
      <c r="P426">
        <v>239260.39799999996</v>
      </c>
      <c r="Q426">
        <v>176271.28399999999</v>
      </c>
      <c r="R426">
        <v>140711.75699999998</v>
      </c>
      <c r="S426">
        <v>112742.02</v>
      </c>
      <c r="T426">
        <v>106946.40900000001</v>
      </c>
      <c r="U426" s="11">
        <v>5763370.0140000004</v>
      </c>
      <c r="V426" s="11">
        <v>775931.8679999999</v>
      </c>
    </row>
    <row r="427" spans="1:22">
      <c r="A427" t="s">
        <v>520</v>
      </c>
      <c r="B427">
        <v>6628098</v>
      </c>
      <c r="C427">
        <v>431446.04999999993</v>
      </c>
      <c r="D427">
        <v>423135.12399999995</v>
      </c>
      <c r="E427">
        <v>435537.07700000005</v>
      </c>
      <c r="F427">
        <v>459846.24000000005</v>
      </c>
      <c r="G427">
        <v>461739.88300000003</v>
      </c>
      <c r="H427">
        <v>475182.25999999995</v>
      </c>
      <c r="I427">
        <v>440081.13800000004</v>
      </c>
      <c r="J427">
        <v>449088.01699999999</v>
      </c>
      <c r="K427">
        <v>463809.64700000011</v>
      </c>
      <c r="L427">
        <v>490708.033</v>
      </c>
      <c r="M427">
        <v>487589.65399999998</v>
      </c>
      <c r="N427">
        <v>438645.85199999996</v>
      </c>
      <c r="O427">
        <v>367178.82900000003</v>
      </c>
      <c r="P427">
        <v>255902.83899999992</v>
      </c>
      <c r="Q427">
        <v>181123.99899999998</v>
      </c>
      <c r="R427">
        <v>142082.26200000005</v>
      </c>
      <c r="S427">
        <v>114452.82200000003</v>
      </c>
      <c r="T427">
        <v>111299.74999999999</v>
      </c>
      <c r="U427" s="11">
        <v>5823987.8039999995</v>
      </c>
      <c r="V427" s="11">
        <v>804861.6719999999</v>
      </c>
    </row>
    <row r="428" spans="1:22">
      <c r="A428" t="s">
        <v>521</v>
      </c>
      <c r="B428">
        <v>6707406</v>
      </c>
      <c r="C428">
        <v>436138.85900000005</v>
      </c>
      <c r="D428">
        <v>425797.52399999998</v>
      </c>
      <c r="E428">
        <v>435075.0959999999</v>
      </c>
      <c r="F428">
        <v>454854.43699999998</v>
      </c>
      <c r="G428">
        <v>470736.73</v>
      </c>
      <c r="H428">
        <v>482372.28499999997</v>
      </c>
      <c r="I428">
        <v>456402.50999999989</v>
      </c>
      <c r="J428">
        <v>446834.82899999997</v>
      </c>
      <c r="K428">
        <v>462929.43599999999</v>
      </c>
      <c r="L428">
        <v>485684.17000000004</v>
      </c>
      <c r="M428">
        <v>491174.89000000013</v>
      </c>
      <c r="N428">
        <v>446324.6</v>
      </c>
      <c r="O428">
        <v>383936.21100000001</v>
      </c>
      <c r="P428">
        <v>270380.10000000003</v>
      </c>
      <c r="Q428">
        <v>190073.04000000004</v>
      </c>
      <c r="R428">
        <v>143593.64699999997</v>
      </c>
      <c r="S428">
        <v>114099.185</v>
      </c>
      <c r="T428">
        <v>113637.503</v>
      </c>
      <c r="U428" s="11">
        <v>5878261.5769999987</v>
      </c>
      <c r="V428" s="11">
        <v>831783.47500000009</v>
      </c>
    </row>
    <row r="429" spans="1:22">
      <c r="A429" t="s">
        <v>522</v>
      </c>
      <c r="B429">
        <v>6778098</v>
      </c>
      <c r="C429">
        <v>438952.03499999997</v>
      </c>
      <c r="D429">
        <v>432087.26999999996</v>
      </c>
      <c r="E429">
        <v>435580.04800000001</v>
      </c>
      <c r="F429">
        <v>450549.76999999996</v>
      </c>
      <c r="G429">
        <v>476260.70000000007</v>
      </c>
      <c r="H429">
        <v>486242.13799999992</v>
      </c>
      <c r="I429">
        <v>466845.09500000009</v>
      </c>
      <c r="J429">
        <v>445355.69899999996</v>
      </c>
      <c r="K429">
        <v>462171.45500000007</v>
      </c>
      <c r="L429">
        <v>474509.8600000001</v>
      </c>
      <c r="M429">
        <v>491504.36100000003</v>
      </c>
      <c r="N429">
        <v>454704.66900000005</v>
      </c>
      <c r="O429">
        <v>399025.34899999999</v>
      </c>
      <c r="P429">
        <v>286769.54800000001</v>
      </c>
      <c r="Q429">
        <v>199805.95899999997</v>
      </c>
      <c r="R429">
        <v>145327.30399999997</v>
      </c>
      <c r="S429">
        <v>112306.94099999999</v>
      </c>
      <c r="T429">
        <v>117355.77699999996</v>
      </c>
      <c r="U429" s="11">
        <v>5913788.449</v>
      </c>
      <c r="V429" s="11">
        <v>861565.52899999998</v>
      </c>
    </row>
    <row r="430" spans="1:22">
      <c r="A430" t="s">
        <v>523</v>
      </c>
      <c r="B430">
        <v>6894493</v>
      </c>
      <c r="C430">
        <v>444668.22199999989</v>
      </c>
      <c r="D430">
        <v>438114.98900000006</v>
      </c>
      <c r="E430">
        <v>441700.12399999995</v>
      </c>
      <c r="F430">
        <v>447159.41499999992</v>
      </c>
      <c r="G430">
        <v>477764.57900000003</v>
      </c>
      <c r="H430">
        <v>495993.212</v>
      </c>
      <c r="I430">
        <v>482485.859</v>
      </c>
      <c r="J430">
        <v>451821.96799999999</v>
      </c>
      <c r="K430">
        <v>460913.62</v>
      </c>
      <c r="L430">
        <v>468618.16300000018</v>
      </c>
      <c r="M430">
        <v>495028.84399999987</v>
      </c>
      <c r="N430">
        <v>466376.43199999991</v>
      </c>
      <c r="O430">
        <v>413571.66100000008</v>
      </c>
      <c r="P430">
        <v>310124.73200000002</v>
      </c>
      <c r="Q430">
        <v>211658.67199999996</v>
      </c>
      <c r="R430">
        <v>147900.82700000002</v>
      </c>
      <c r="S430">
        <v>114727.88200000003</v>
      </c>
      <c r="T430">
        <v>123225.58500000001</v>
      </c>
      <c r="U430" s="11">
        <v>5984217.0880000005</v>
      </c>
      <c r="V430" s="11">
        <v>907637.69799999997</v>
      </c>
    </row>
    <row r="431" spans="1:22">
      <c r="A431" t="s">
        <v>524</v>
      </c>
      <c r="B431">
        <v>6661778</v>
      </c>
      <c r="C431">
        <v>425124.89299999992</v>
      </c>
      <c r="D431">
        <v>422504.96799999994</v>
      </c>
      <c r="E431">
        <v>421041.41100000002</v>
      </c>
      <c r="F431">
        <v>419813.51600000006</v>
      </c>
      <c r="G431">
        <v>465330.90900000004</v>
      </c>
      <c r="H431">
        <v>485065.24900000001</v>
      </c>
      <c r="I431">
        <v>478557.52200000006</v>
      </c>
      <c r="J431">
        <v>440535.31</v>
      </c>
      <c r="K431">
        <v>444754.39499999996</v>
      </c>
      <c r="L431">
        <v>444619.34700000001</v>
      </c>
      <c r="M431">
        <v>469302.15299999993</v>
      </c>
      <c r="N431">
        <v>446635.25699999998</v>
      </c>
      <c r="O431">
        <v>402860.36099999998</v>
      </c>
      <c r="P431">
        <v>309718.60200000007</v>
      </c>
      <c r="Q431">
        <v>210754.34100000001</v>
      </c>
      <c r="R431">
        <v>144192.136</v>
      </c>
      <c r="S431">
        <v>108852.00700000003</v>
      </c>
      <c r="T431">
        <v>119933.531</v>
      </c>
      <c r="U431" s="11">
        <v>5766145.2909999993</v>
      </c>
      <c r="V431" s="11">
        <v>893450.61700000009</v>
      </c>
    </row>
    <row r="432" spans="1:22">
      <c r="A432" t="s">
        <v>525</v>
      </c>
      <c r="B432">
        <v>6962621</v>
      </c>
      <c r="C432">
        <v>440558.06500000006</v>
      </c>
      <c r="D432">
        <v>441134.32199999999</v>
      </c>
      <c r="E432">
        <v>435480.71399999998</v>
      </c>
      <c r="F432">
        <v>434450.67400000006</v>
      </c>
      <c r="G432">
        <v>484543.18400000007</v>
      </c>
      <c r="H432">
        <v>509627.1970000001</v>
      </c>
      <c r="I432">
        <v>500607.14100000006</v>
      </c>
      <c r="J432">
        <v>459115.22399999993</v>
      </c>
      <c r="K432">
        <v>451813.05299999996</v>
      </c>
      <c r="L432">
        <v>458510.4819999999</v>
      </c>
      <c r="M432">
        <v>482310.05200000008</v>
      </c>
      <c r="N432">
        <v>471650.78899999999</v>
      </c>
      <c r="O432">
        <v>425410.66100000002</v>
      </c>
      <c r="P432">
        <v>340128.18599999999</v>
      </c>
      <c r="Q432">
        <v>233861.99299999999</v>
      </c>
      <c r="R432">
        <v>156495.20699999999</v>
      </c>
      <c r="S432">
        <v>113288.24599999997</v>
      </c>
      <c r="T432">
        <v>123834.977</v>
      </c>
      <c r="U432" s="11">
        <v>5995211.5580000002</v>
      </c>
      <c r="V432" s="11">
        <v>967608.60899999982</v>
      </c>
    </row>
    <row r="433" spans="1:22">
      <c r="A433" t="s">
        <v>526</v>
      </c>
      <c r="B433">
        <v>6975518</v>
      </c>
      <c r="C433">
        <v>434211</v>
      </c>
      <c r="D433">
        <v>441701</v>
      </c>
      <c r="E433">
        <v>428321</v>
      </c>
      <c r="F433">
        <v>428658</v>
      </c>
      <c r="G433">
        <v>473330</v>
      </c>
      <c r="H433">
        <v>519413</v>
      </c>
      <c r="I433">
        <v>509169</v>
      </c>
      <c r="J433">
        <v>471487</v>
      </c>
      <c r="K433">
        <v>445111</v>
      </c>
      <c r="L433">
        <v>454933</v>
      </c>
      <c r="M433">
        <v>472776</v>
      </c>
      <c r="N433">
        <v>470654</v>
      </c>
      <c r="O433">
        <v>430793</v>
      </c>
      <c r="P433">
        <v>352446</v>
      </c>
      <c r="Q433">
        <v>245922</v>
      </c>
      <c r="R433">
        <v>159203</v>
      </c>
      <c r="S433">
        <v>113905</v>
      </c>
      <c r="T433">
        <v>123485</v>
      </c>
      <c r="U433" s="11">
        <v>5980557</v>
      </c>
      <c r="V433" s="11">
        <v>994961</v>
      </c>
    </row>
    <row r="434" spans="1:22" hidden="1">
      <c r="A434" t="s">
        <v>527</v>
      </c>
      <c r="B434">
        <v>1771937</v>
      </c>
      <c r="C434">
        <v>103052.72900000001</v>
      </c>
      <c r="D434">
        <v>98840.656000000003</v>
      </c>
      <c r="E434">
        <v>108271.73500000004</v>
      </c>
      <c r="F434">
        <v>116906.66600000003</v>
      </c>
      <c r="G434">
        <v>118872.59699999998</v>
      </c>
      <c r="H434">
        <v>110696.02900000002</v>
      </c>
      <c r="I434">
        <v>106552.162</v>
      </c>
      <c r="J434">
        <v>113496.48800000001</v>
      </c>
      <c r="K434">
        <v>123084.04200000002</v>
      </c>
      <c r="L434">
        <v>133320.12300000002</v>
      </c>
      <c r="M434">
        <v>135255.49199999997</v>
      </c>
      <c r="N434">
        <v>126908.118</v>
      </c>
      <c r="O434">
        <v>101364.463</v>
      </c>
      <c r="P434">
        <v>78454.973000000013</v>
      </c>
      <c r="Q434">
        <v>65354.794000000009</v>
      </c>
      <c r="R434">
        <v>55128.969000000005</v>
      </c>
      <c r="S434">
        <v>41646.221000000005</v>
      </c>
      <c r="T434">
        <v>35053.653000000006</v>
      </c>
      <c r="U434">
        <v>1496621.3</v>
      </c>
      <c r="V434">
        <v>275638.61000000004</v>
      </c>
    </row>
    <row r="435" spans="1:22">
      <c r="A435" t="s">
        <v>528</v>
      </c>
      <c r="B435">
        <v>1771762</v>
      </c>
      <c r="C435">
        <v>100640.66599999998</v>
      </c>
      <c r="D435">
        <v>99662.90800000001</v>
      </c>
      <c r="E435">
        <v>108041.151</v>
      </c>
      <c r="F435">
        <v>118570.709</v>
      </c>
      <c r="G435">
        <v>114964.18999999999</v>
      </c>
      <c r="H435">
        <v>106602.40299999998</v>
      </c>
      <c r="I435">
        <v>105857.44000000005</v>
      </c>
      <c r="J435">
        <v>111924.65800000001</v>
      </c>
      <c r="K435">
        <v>121003.742</v>
      </c>
      <c r="L435">
        <v>131355.00599999999</v>
      </c>
      <c r="M435">
        <v>136921.67600000001</v>
      </c>
      <c r="N435">
        <v>131002.45699999999</v>
      </c>
      <c r="O435">
        <v>106710.09799999998</v>
      </c>
      <c r="P435">
        <v>82268.520999999993</v>
      </c>
      <c r="Q435">
        <v>67055.743999999992</v>
      </c>
      <c r="R435">
        <v>54482.989999999991</v>
      </c>
      <c r="S435">
        <v>40592.869000000006</v>
      </c>
      <c r="T435">
        <v>34192.673000000003</v>
      </c>
      <c r="U435" s="11">
        <v>1493257.1039999998</v>
      </c>
      <c r="V435" s="11">
        <v>278592.79699999996</v>
      </c>
    </row>
    <row r="436" spans="1:22">
      <c r="A436" t="s">
        <v>529</v>
      </c>
      <c r="B436">
        <v>1713552</v>
      </c>
      <c r="C436">
        <v>96984.424000000014</v>
      </c>
      <c r="D436">
        <v>95631.361000000019</v>
      </c>
      <c r="E436">
        <v>103285.86499999996</v>
      </c>
      <c r="F436">
        <v>113652.68400000002</v>
      </c>
      <c r="G436">
        <v>111011.67499999997</v>
      </c>
      <c r="H436">
        <v>101739.50900000001</v>
      </c>
      <c r="I436">
        <v>102497.75699999998</v>
      </c>
      <c r="J436">
        <v>106316.28700000001</v>
      </c>
      <c r="K436">
        <v>113848.82800000004</v>
      </c>
      <c r="L436">
        <v>122914.18299999998</v>
      </c>
      <c r="M436">
        <v>131956.198</v>
      </c>
      <c r="N436">
        <v>127743.23099999997</v>
      </c>
      <c r="O436">
        <v>109521.60200000001</v>
      </c>
      <c r="P436">
        <v>83673.773999999976</v>
      </c>
      <c r="Q436">
        <v>64959.694000000003</v>
      </c>
      <c r="R436">
        <v>52834.55599999999</v>
      </c>
      <c r="S436">
        <v>39636.51</v>
      </c>
      <c r="T436">
        <v>34439.434000000001</v>
      </c>
      <c r="U436" s="11">
        <v>1437103.6040000001</v>
      </c>
      <c r="V436" s="11">
        <v>275543.96799999999</v>
      </c>
    </row>
    <row r="437" spans="1:22">
      <c r="A437" t="s">
        <v>530</v>
      </c>
      <c r="B437">
        <v>1665624</v>
      </c>
      <c r="C437">
        <v>95141.877000000008</v>
      </c>
      <c r="D437">
        <v>95056.768000000011</v>
      </c>
      <c r="E437">
        <v>100763.08699999998</v>
      </c>
      <c r="F437">
        <v>108785.626</v>
      </c>
      <c r="G437">
        <v>110088.98899999996</v>
      </c>
      <c r="H437">
        <v>98977.186999999976</v>
      </c>
      <c r="I437">
        <v>101479.579</v>
      </c>
      <c r="J437">
        <v>102957.965</v>
      </c>
      <c r="K437">
        <v>110931.37599999996</v>
      </c>
      <c r="L437">
        <v>118032.91700000002</v>
      </c>
      <c r="M437">
        <v>125721.18500000001</v>
      </c>
      <c r="N437">
        <v>121836.935</v>
      </c>
      <c r="O437">
        <v>110105.368</v>
      </c>
      <c r="P437">
        <v>83078.233999999982</v>
      </c>
      <c r="Q437">
        <v>63540.886000000006</v>
      </c>
      <c r="R437">
        <v>49564.67</v>
      </c>
      <c r="S437">
        <v>36680.18099999999</v>
      </c>
      <c r="T437">
        <v>32526.327000000001</v>
      </c>
      <c r="U437" s="11">
        <v>1399878.8589999999</v>
      </c>
      <c r="V437" s="11">
        <v>265390.29799999995</v>
      </c>
    </row>
    <row r="438" spans="1:22">
      <c r="A438" t="s">
        <v>531</v>
      </c>
      <c r="B438">
        <v>1709774</v>
      </c>
      <c r="C438">
        <v>95425.62</v>
      </c>
      <c r="D438">
        <v>96859.071999999956</v>
      </c>
      <c r="E438">
        <v>102156.72899999998</v>
      </c>
      <c r="F438">
        <v>108122.18</v>
      </c>
      <c r="G438">
        <v>111769.33899999999</v>
      </c>
      <c r="H438">
        <v>99682.504999999976</v>
      </c>
      <c r="I438">
        <v>104213.97799999999</v>
      </c>
      <c r="J438">
        <v>103906.993</v>
      </c>
      <c r="K438">
        <v>113890.07800000004</v>
      </c>
      <c r="L438">
        <v>120481.60100000001</v>
      </c>
      <c r="M438">
        <v>130271.30300000004</v>
      </c>
      <c r="N438">
        <v>130117.14199999999</v>
      </c>
      <c r="O438">
        <v>116203.10999999997</v>
      </c>
      <c r="P438">
        <v>86559.712999999974</v>
      </c>
      <c r="Q438">
        <v>66816.621000000014</v>
      </c>
      <c r="R438">
        <v>51173.330000000009</v>
      </c>
      <c r="S438">
        <v>37522.962999999996</v>
      </c>
      <c r="T438">
        <v>33622.367999999995</v>
      </c>
      <c r="U438" s="11">
        <v>1433099.65</v>
      </c>
      <c r="V438" s="11">
        <v>275694.995</v>
      </c>
    </row>
    <row r="439" spans="1:22">
      <c r="A439" t="s">
        <v>532</v>
      </c>
      <c r="B439">
        <v>1648123</v>
      </c>
      <c r="C439">
        <v>93094.790999999997</v>
      </c>
      <c r="D439">
        <v>92884.618000000046</v>
      </c>
      <c r="E439">
        <v>97474.056999999986</v>
      </c>
      <c r="F439">
        <v>103065.32399999998</v>
      </c>
      <c r="G439">
        <v>111940.97800000005</v>
      </c>
      <c r="H439">
        <v>96331.292000000045</v>
      </c>
      <c r="I439">
        <v>100658.41600000001</v>
      </c>
      <c r="J439">
        <v>97773.357000000018</v>
      </c>
      <c r="K439">
        <v>106170.84300000002</v>
      </c>
      <c r="L439">
        <v>109869.65999999996</v>
      </c>
      <c r="M439">
        <v>121123.61899999999</v>
      </c>
      <c r="N439">
        <v>124009.08099999998</v>
      </c>
      <c r="O439">
        <v>116077.03700000001</v>
      </c>
      <c r="P439">
        <v>89340.042000000016</v>
      </c>
      <c r="Q439">
        <v>66473.969999999987</v>
      </c>
      <c r="R439">
        <v>51058.786000000007</v>
      </c>
      <c r="S439">
        <v>36185.603000000003</v>
      </c>
      <c r="T439">
        <v>34261.348000000005</v>
      </c>
      <c r="U439" s="11">
        <v>1370473.0730000001</v>
      </c>
      <c r="V439" s="11">
        <v>277319.74900000001</v>
      </c>
    </row>
    <row r="440" spans="1:22">
      <c r="A440" t="s">
        <v>533</v>
      </c>
      <c r="B440">
        <v>1534068</v>
      </c>
      <c r="C440">
        <v>87532.506999999998</v>
      </c>
      <c r="D440">
        <v>88595.192999999985</v>
      </c>
      <c r="E440">
        <v>90520.47099999999</v>
      </c>
      <c r="F440">
        <v>96018.206999999995</v>
      </c>
      <c r="G440">
        <v>107512.152</v>
      </c>
      <c r="H440">
        <v>91629.760999999984</v>
      </c>
      <c r="I440">
        <v>94112.031000000017</v>
      </c>
      <c r="J440">
        <v>92208.740999999995</v>
      </c>
      <c r="K440">
        <v>98544.900999999998</v>
      </c>
      <c r="L440">
        <v>100878.14599999999</v>
      </c>
      <c r="M440">
        <v>110228.79600000002</v>
      </c>
      <c r="N440">
        <v>113118.389</v>
      </c>
      <c r="O440">
        <v>105886.25399999996</v>
      </c>
      <c r="P440">
        <v>85677.922000000006</v>
      </c>
      <c r="Q440">
        <v>60444.596000000012</v>
      </c>
      <c r="R440">
        <v>46261.043000000005</v>
      </c>
      <c r="S440">
        <v>32681.326000000001</v>
      </c>
      <c r="T440">
        <v>32636.475000000002</v>
      </c>
      <c r="U440" s="11">
        <v>1276785.5489999999</v>
      </c>
      <c r="V440" s="11">
        <v>257701.36200000002</v>
      </c>
    </row>
    <row r="441" spans="1:22">
      <c r="A441" t="s">
        <v>534</v>
      </c>
      <c r="B441">
        <v>1685760</v>
      </c>
      <c r="C441">
        <v>95271.116000000009</v>
      </c>
      <c r="D441">
        <v>97426.673999999999</v>
      </c>
      <c r="E441">
        <v>99952.987999999998</v>
      </c>
      <c r="F441">
        <v>102616.30699999997</v>
      </c>
      <c r="G441">
        <v>114692.099</v>
      </c>
      <c r="H441">
        <v>101780.26699999999</v>
      </c>
      <c r="I441">
        <v>101904.171</v>
      </c>
      <c r="J441">
        <v>101454.61899999999</v>
      </c>
      <c r="K441">
        <v>107360.503</v>
      </c>
      <c r="L441">
        <v>109821.73400000001</v>
      </c>
      <c r="M441">
        <v>119700.37100000001</v>
      </c>
      <c r="N441">
        <v>124454.06199999999</v>
      </c>
      <c r="O441">
        <v>116943.117</v>
      </c>
      <c r="P441">
        <v>99598.419000000009</v>
      </c>
      <c r="Q441">
        <v>70404.490000000005</v>
      </c>
      <c r="R441">
        <v>53011.61299999999</v>
      </c>
      <c r="S441">
        <v>35248.658999999992</v>
      </c>
      <c r="T441">
        <v>33823.551999999989</v>
      </c>
      <c r="U441" s="11">
        <v>1393378.0279999999</v>
      </c>
      <c r="V441" s="11">
        <v>292086.73299999995</v>
      </c>
    </row>
    <row r="442" spans="1:22">
      <c r="A442" t="s">
        <v>535</v>
      </c>
      <c r="B442">
        <v>1555727</v>
      </c>
      <c r="C442">
        <v>85713</v>
      </c>
      <c r="D442">
        <v>90581</v>
      </c>
      <c r="E442">
        <v>91482</v>
      </c>
      <c r="F442">
        <v>95242</v>
      </c>
      <c r="G442">
        <v>103202</v>
      </c>
      <c r="H442">
        <v>93583</v>
      </c>
      <c r="I442">
        <v>93234</v>
      </c>
      <c r="J442">
        <v>91484</v>
      </c>
      <c r="K442">
        <v>95765</v>
      </c>
      <c r="L442">
        <v>98727</v>
      </c>
      <c r="M442">
        <v>108647</v>
      </c>
      <c r="N442">
        <v>113861</v>
      </c>
      <c r="O442">
        <v>111299</v>
      </c>
      <c r="P442">
        <v>95019</v>
      </c>
      <c r="Q442">
        <v>69099</v>
      </c>
      <c r="R442">
        <v>51408</v>
      </c>
      <c r="S442">
        <v>34320</v>
      </c>
      <c r="T442">
        <v>33061</v>
      </c>
      <c r="U442" s="11">
        <v>1272820</v>
      </c>
      <c r="V442" s="11">
        <v>282907</v>
      </c>
    </row>
    <row r="443" spans="1:22" hidden="1">
      <c r="A443" t="s">
        <v>536</v>
      </c>
      <c r="B443">
        <v>5599420</v>
      </c>
      <c r="C443">
        <v>356612.68</v>
      </c>
      <c r="D443">
        <v>351287.25899999996</v>
      </c>
      <c r="E443">
        <v>371816.07399999996</v>
      </c>
      <c r="F443">
        <v>409600.42499999993</v>
      </c>
      <c r="G443">
        <v>417090.61500000011</v>
      </c>
      <c r="H443">
        <v>354279.82500000013</v>
      </c>
      <c r="I443">
        <v>333135.908</v>
      </c>
      <c r="J443">
        <v>370464.27099999995</v>
      </c>
      <c r="K443">
        <v>415788.69100000005</v>
      </c>
      <c r="L443">
        <v>447634.7319999999</v>
      </c>
      <c r="M443">
        <v>413275.98399999994</v>
      </c>
      <c r="N443">
        <v>351742.58500000002</v>
      </c>
      <c r="O443">
        <v>268884.78200000001</v>
      </c>
      <c r="P443">
        <v>205135.84399999998</v>
      </c>
      <c r="Q443">
        <v>164041.14599999998</v>
      </c>
      <c r="R443">
        <v>144455.28200000004</v>
      </c>
      <c r="S443">
        <v>117037.17500000006</v>
      </c>
      <c r="T443">
        <v>108896.36799999999</v>
      </c>
      <c r="U443">
        <v>4861613.8309999993</v>
      </c>
      <c r="V443">
        <v>739565.81500000006</v>
      </c>
    </row>
    <row r="444" spans="1:22">
      <c r="A444" t="s">
        <v>537</v>
      </c>
      <c r="B444">
        <v>5526493</v>
      </c>
      <c r="C444">
        <v>348413.71600000001</v>
      </c>
      <c r="D444">
        <v>356973.00699999987</v>
      </c>
      <c r="E444">
        <v>374751.79100000008</v>
      </c>
      <c r="F444">
        <v>398210.06099999999</v>
      </c>
      <c r="G444">
        <v>383823.81500000012</v>
      </c>
      <c r="H444">
        <v>352900.38099999999</v>
      </c>
      <c r="I444">
        <v>336556.67199999996</v>
      </c>
      <c r="J444">
        <v>355533.50899999996</v>
      </c>
      <c r="K444">
        <v>394426.66700000002</v>
      </c>
      <c r="L444">
        <v>436814.73899999988</v>
      </c>
      <c r="M444">
        <v>414548.37300000002</v>
      </c>
      <c r="N444">
        <v>361066.57299999992</v>
      </c>
      <c r="O444">
        <v>277694.451</v>
      </c>
      <c r="P444">
        <v>207829.74699999994</v>
      </c>
      <c r="Q444">
        <v>162069.42599999998</v>
      </c>
      <c r="R444">
        <v>141161.83500000005</v>
      </c>
      <c r="S444">
        <v>115189.64399999999</v>
      </c>
      <c r="T444">
        <v>109223.33700000001</v>
      </c>
      <c r="U444" s="11">
        <v>4791713.7550000008</v>
      </c>
      <c r="V444" s="11">
        <v>735473.98900000006</v>
      </c>
    </row>
    <row r="445" spans="1:22">
      <c r="A445" t="s">
        <v>538</v>
      </c>
      <c r="B445">
        <v>5429850</v>
      </c>
      <c r="C445">
        <v>341973.43700000003</v>
      </c>
      <c r="D445">
        <v>351183.24900000001</v>
      </c>
      <c r="E445">
        <v>362830.78000000009</v>
      </c>
      <c r="F445">
        <v>388920.09400000004</v>
      </c>
      <c r="G445">
        <v>378745.57300000009</v>
      </c>
      <c r="H445">
        <v>351837.51599999995</v>
      </c>
      <c r="I445">
        <v>333220.41300000012</v>
      </c>
      <c r="J445">
        <v>337954.0230000001</v>
      </c>
      <c r="K445">
        <v>376887.59599999996</v>
      </c>
      <c r="L445">
        <v>420039.23199999996</v>
      </c>
      <c r="M445">
        <v>408815.76299999992</v>
      </c>
      <c r="N445">
        <v>360131.69799999997</v>
      </c>
      <c r="O445">
        <v>287989.14299999998</v>
      </c>
      <c r="P445">
        <v>208819.27600000001</v>
      </c>
      <c r="Q445">
        <v>161877.391</v>
      </c>
      <c r="R445">
        <v>137056.91899999997</v>
      </c>
      <c r="S445">
        <v>113152.59700000002</v>
      </c>
      <c r="T445">
        <v>108994.40299999999</v>
      </c>
      <c r="U445" s="11">
        <v>4700528.517</v>
      </c>
      <c r="V445" s="11">
        <v>729900.58600000013</v>
      </c>
    </row>
    <row r="446" spans="1:22">
      <c r="A446" t="s">
        <v>539</v>
      </c>
      <c r="B446">
        <v>5549948</v>
      </c>
      <c r="C446">
        <v>346030.41799999995</v>
      </c>
      <c r="D446">
        <v>356582.82099999994</v>
      </c>
      <c r="E446">
        <v>365667.57499999995</v>
      </c>
      <c r="F446">
        <v>392029.69699999999</v>
      </c>
      <c r="G446">
        <v>385697.32399999991</v>
      </c>
      <c r="H446">
        <v>361865.06299999991</v>
      </c>
      <c r="I446">
        <v>343920.03399999987</v>
      </c>
      <c r="J446">
        <v>335977.99999999994</v>
      </c>
      <c r="K446">
        <v>372948.52200000006</v>
      </c>
      <c r="L446">
        <v>419453.71499999997</v>
      </c>
      <c r="M446">
        <v>422024.08599999995</v>
      </c>
      <c r="N446">
        <v>378014.42100000009</v>
      </c>
      <c r="O446">
        <v>308797.36100000003</v>
      </c>
      <c r="P446">
        <v>223063.07999999993</v>
      </c>
      <c r="Q446">
        <v>170794.28199999992</v>
      </c>
      <c r="R446">
        <v>139114.73700000005</v>
      </c>
      <c r="S446">
        <v>113358.16699999997</v>
      </c>
      <c r="T446">
        <v>112732.58199999998</v>
      </c>
      <c r="U446" s="11">
        <v>4789009.0369999986</v>
      </c>
      <c r="V446" s="11">
        <v>759062.84799999988</v>
      </c>
    </row>
    <row r="447" spans="1:22">
      <c r="A447" t="s">
        <v>540</v>
      </c>
      <c r="B447">
        <v>5493840</v>
      </c>
      <c r="C447">
        <v>339459.902</v>
      </c>
      <c r="D447">
        <v>353721.86000000004</v>
      </c>
      <c r="E447">
        <v>361290.88800000009</v>
      </c>
      <c r="F447">
        <v>382615.83199999999</v>
      </c>
      <c r="G447">
        <v>383364.91299999988</v>
      </c>
      <c r="H447">
        <v>356475.755</v>
      </c>
      <c r="I447">
        <v>346884.96299999999</v>
      </c>
      <c r="J447">
        <v>330989.32700000005</v>
      </c>
      <c r="K447">
        <v>359279.90199999994</v>
      </c>
      <c r="L447">
        <v>404527.06599999999</v>
      </c>
      <c r="M447">
        <v>421069.64600000007</v>
      </c>
      <c r="N447">
        <v>380717.28300000017</v>
      </c>
      <c r="O447">
        <v>314271.00299999997</v>
      </c>
      <c r="P447">
        <v>228075.15400000004</v>
      </c>
      <c r="Q447">
        <v>171314.16900000002</v>
      </c>
      <c r="R447">
        <v>134883.75</v>
      </c>
      <c r="S447">
        <v>111827.45100000002</v>
      </c>
      <c r="T447">
        <v>114753.19099999998</v>
      </c>
      <c r="U447" s="11">
        <v>4734668.34</v>
      </c>
      <c r="V447" s="11">
        <v>760853.71500000008</v>
      </c>
    </row>
    <row r="448" spans="1:22">
      <c r="A448" t="s">
        <v>541</v>
      </c>
      <c r="B448">
        <v>5548729</v>
      </c>
      <c r="C448">
        <v>336435.57700000011</v>
      </c>
      <c r="D448">
        <v>354238.57600000012</v>
      </c>
      <c r="E448">
        <v>363839.54</v>
      </c>
      <c r="F448">
        <v>381225.978</v>
      </c>
      <c r="G448">
        <v>387132.9709999999</v>
      </c>
      <c r="H448">
        <v>356189.1579999997</v>
      </c>
      <c r="I448">
        <v>355465.57499999984</v>
      </c>
      <c r="J448">
        <v>331895.64800000004</v>
      </c>
      <c r="K448">
        <v>353083.27599999995</v>
      </c>
      <c r="L448">
        <v>395373.728</v>
      </c>
      <c r="M448">
        <v>425003.6719999999</v>
      </c>
      <c r="N448">
        <v>390865.06999999995</v>
      </c>
      <c r="O448">
        <v>330879.83400000003</v>
      </c>
      <c r="P448">
        <v>240955.84499999994</v>
      </c>
      <c r="Q448">
        <v>180569.56700000004</v>
      </c>
      <c r="R448">
        <v>138567.62</v>
      </c>
      <c r="S448">
        <v>111506.68999999997</v>
      </c>
      <c r="T448">
        <v>117228.76100000001</v>
      </c>
      <c r="U448" s="11">
        <v>4761628.6029999992</v>
      </c>
      <c r="V448" s="11">
        <v>788828.48300000001</v>
      </c>
    </row>
    <row r="449" spans="1:22">
      <c r="A449" t="s">
        <v>542</v>
      </c>
      <c r="B449">
        <v>5424246</v>
      </c>
      <c r="C449">
        <v>327592.27600000001</v>
      </c>
      <c r="D449">
        <v>346228.34700000013</v>
      </c>
      <c r="E449">
        <v>352176.51200000005</v>
      </c>
      <c r="F449">
        <v>368059.80399999995</v>
      </c>
      <c r="G449">
        <v>384240.61099999992</v>
      </c>
      <c r="H449">
        <v>347946.28399999999</v>
      </c>
      <c r="I449">
        <v>352836.99800000002</v>
      </c>
      <c r="J449">
        <v>325882.91900000005</v>
      </c>
      <c r="K449">
        <v>338928.01099999994</v>
      </c>
      <c r="L449">
        <v>371576.30400000012</v>
      </c>
      <c r="M449">
        <v>409390.56299999991</v>
      </c>
      <c r="N449">
        <v>384185.82400000002</v>
      </c>
      <c r="O449">
        <v>331147.50599999999</v>
      </c>
      <c r="P449">
        <v>248694.141</v>
      </c>
      <c r="Q449">
        <v>179160.08799999996</v>
      </c>
      <c r="R449">
        <v>136046.068</v>
      </c>
      <c r="S449">
        <v>107661.27599999997</v>
      </c>
      <c r="T449">
        <v>114895.12099999997</v>
      </c>
      <c r="U449" s="11">
        <v>4640191.9590000007</v>
      </c>
      <c r="V449" s="11">
        <v>786456.69399999978</v>
      </c>
    </row>
    <row r="450" spans="1:22">
      <c r="A450" t="s">
        <v>543</v>
      </c>
      <c r="B450">
        <v>5438601</v>
      </c>
      <c r="C450">
        <v>326180.72100000008</v>
      </c>
      <c r="D450">
        <v>347897.82199999999</v>
      </c>
      <c r="E450">
        <v>353529.505</v>
      </c>
      <c r="F450">
        <v>366539.87300000002</v>
      </c>
      <c r="G450">
        <v>389096.82699999993</v>
      </c>
      <c r="H450">
        <v>345117.24500000005</v>
      </c>
      <c r="I450">
        <v>353910.30500000017</v>
      </c>
      <c r="J450">
        <v>327992.03399999999</v>
      </c>
      <c r="K450">
        <v>331127.62800000003</v>
      </c>
      <c r="L450">
        <v>362161.02899999998</v>
      </c>
      <c r="M450">
        <v>403301.61700000003</v>
      </c>
      <c r="N450">
        <v>388536.58200000011</v>
      </c>
      <c r="O450">
        <v>336711.74199999997</v>
      </c>
      <c r="P450">
        <v>261790.15399999995</v>
      </c>
      <c r="Q450">
        <v>184568.90399999998</v>
      </c>
      <c r="R450">
        <v>135808.984</v>
      </c>
      <c r="S450">
        <v>106183.76500000001</v>
      </c>
      <c r="T450">
        <v>117118.37100000007</v>
      </c>
      <c r="U450" s="11">
        <v>4632102.9300000006</v>
      </c>
      <c r="V450" s="11">
        <v>805470.17799999996</v>
      </c>
    </row>
    <row r="451" spans="1:22">
      <c r="A451" t="s">
        <v>544</v>
      </c>
      <c r="B451">
        <v>5446271</v>
      </c>
      <c r="C451">
        <v>320921</v>
      </c>
      <c r="D451">
        <v>343255</v>
      </c>
      <c r="E451">
        <v>349859</v>
      </c>
      <c r="F451">
        <v>362938</v>
      </c>
      <c r="G451">
        <v>385446</v>
      </c>
      <c r="H451">
        <v>344378</v>
      </c>
      <c r="I451">
        <v>352188</v>
      </c>
      <c r="J451">
        <v>334119</v>
      </c>
      <c r="K451">
        <v>325796</v>
      </c>
      <c r="L451">
        <v>354115</v>
      </c>
      <c r="M451">
        <v>397457</v>
      </c>
      <c r="N451">
        <v>397646</v>
      </c>
      <c r="O451">
        <v>345052</v>
      </c>
      <c r="P451">
        <v>276977</v>
      </c>
      <c r="Q451">
        <v>193870</v>
      </c>
      <c r="R451">
        <v>141285</v>
      </c>
      <c r="S451">
        <v>104943</v>
      </c>
      <c r="T451">
        <v>116026</v>
      </c>
      <c r="U451" s="11">
        <v>4613170</v>
      </c>
      <c r="V451" s="11">
        <v>833101</v>
      </c>
    </row>
    <row r="452" spans="1:22" hidden="1">
      <c r="A452" t="s">
        <v>545</v>
      </c>
      <c r="B452">
        <v>519426</v>
      </c>
      <c r="C452">
        <v>35722.439000000006</v>
      </c>
      <c r="D452">
        <v>33877.241999999998</v>
      </c>
      <c r="E452">
        <v>33152.642</v>
      </c>
      <c r="F452">
        <v>38217.332000000002</v>
      </c>
      <c r="G452">
        <v>42197.875</v>
      </c>
      <c r="H452">
        <v>36757.957000000009</v>
      </c>
      <c r="I452">
        <v>30302.076999999997</v>
      </c>
      <c r="J452">
        <v>30219.923999999995</v>
      </c>
      <c r="K452">
        <v>33906.504000000001</v>
      </c>
      <c r="L452">
        <v>40402.512999999992</v>
      </c>
      <c r="M452">
        <v>40837.631000000001</v>
      </c>
      <c r="N452">
        <v>34988.741000000009</v>
      </c>
      <c r="O452">
        <v>26519.136999999995</v>
      </c>
      <c r="P452">
        <v>19037.458999999999</v>
      </c>
      <c r="Q452">
        <v>14285.656000000001</v>
      </c>
      <c r="R452">
        <v>12061.756999999996</v>
      </c>
      <c r="S452">
        <v>9218.8189999999995</v>
      </c>
      <c r="T452">
        <v>7882.1490000000003</v>
      </c>
      <c r="U452">
        <v>457102.01399999997</v>
      </c>
      <c r="V452">
        <v>62485.839999999989</v>
      </c>
    </row>
    <row r="453" spans="1:22">
      <c r="A453" t="s">
        <v>546</v>
      </c>
      <c r="B453">
        <v>537671</v>
      </c>
      <c r="C453">
        <v>35656.452000000005</v>
      </c>
      <c r="D453">
        <v>35057.826000000001</v>
      </c>
      <c r="E453">
        <v>33476.434999999998</v>
      </c>
      <c r="F453">
        <v>39075.24</v>
      </c>
      <c r="G453">
        <v>41336.178999999996</v>
      </c>
      <c r="H453">
        <v>36511.436000000002</v>
      </c>
      <c r="I453">
        <v>31895.46</v>
      </c>
      <c r="J453">
        <v>31589.19</v>
      </c>
      <c r="K453">
        <v>33606.495999999999</v>
      </c>
      <c r="L453">
        <v>40307.700000000004</v>
      </c>
      <c r="M453">
        <v>42316.17</v>
      </c>
      <c r="N453">
        <v>38122.214999999997</v>
      </c>
      <c r="O453">
        <v>29429.692999999999</v>
      </c>
      <c r="P453">
        <v>21585.010000000002</v>
      </c>
      <c r="Q453">
        <v>16094.218999999999</v>
      </c>
      <c r="R453">
        <v>12303.572000000002</v>
      </c>
      <c r="S453">
        <v>10374.471000000001</v>
      </c>
      <c r="T453">
        <v>8804.6000000000022</v>
      </c>
      <c r="U453" s="11">
        <v>468380.49199999997</v>
      </c>
      <c r="V453" s="11">
        <v>69161.872000000003</v>
      </c>
    </row>
    <row r="454" spans="1:22">
      <c r="A454" t="s">
        <v>547</v>
      </c>
      <c r="B454">
        <v>530679</v>
      </c>
      <c r="C454">
        <v>38826.058999999994</v>
      </c>
      <c r="D454">
        <v>36436.5</v>
      </c>
      <c r="E454">
        <v>35789.152999999998</v>
      </c>
      <c r="F454">
        <v>38226.806000000004</v>
      </c>
      <c r="G454">
        <v>39558.945999999989</v>
      </c>
      <c r="H454">
        <v>37598.070999999996</v>
      </c>
      <c r="I454">
        <v>33394.180999999997</v>
      </c>
      <c r="J454">
        <v>31321.608</v>
      </c>
      <c r="K454">
        <v>31985.653999999999</v>
      </c>
      <c r="L454">
        <v>38027.847999999998</v>
      </c>
      <c r="M454">
        <v>40106.863000000005</v>
      </c>
      <c r="N454">
        <v>36956.379999999997</v>
      </c>
      <c r="O454">
        <v>28944.436000000002</v>
      </c>
      <c r="P454">
        <v>20671.203999999998</v>
      </c>
      <c r="Q454">
        <v>15104.269999999995</v>
      </c>
      <c r="R454">
        <v>11244.176000000001</v>
      </c>
      <c r="S454">
        <v>9149.5400000000027</v>
      </c>
      <c r="T454">
        <v>7791.6599999999989</v>
      </c>
      <c r="U454" s="11">
        <v>467172.505</v>
      </c>
      <c r="V454" s="11">
        <v>63960.849999999991</v>
      </c>
    </row>
    <row r="455" spans="1:22">
      <c r="A455" t="s">
        <v>548</v>
      </c>
      <c r="B455">
        <v>560013</v>
      </c>
      <c r="C455">
        <v>38454.360000000008</v>
      </c>
      <c r="D455">
        <v>36531.166000000005</v>
      </c>
      <c r="E455">
        <v>37362.882999999994</v>
      </c>
      <c r="F455">
        <v>38924.854999999996</v>
      </c>
      <c r="G455">
        <v>40343.853000000003</v>
      </c>
      <c r="H455">
        <v>40248.706999999995</v>
      </c>
      <c r="I455">
        <v>36712.625999999997</v>
      </c>
      <c r="J455">
        <v>33713.481000000007</v>
      </c>
      <c r="K455">
        <v>35133.129999999997</v>
      </c>
      <c r="L455">
        <v>39232.017999999996</v>
      </c>
      <c r="M455">
        <v>42943.228000000003</v>
      </c>
      <c r="N455">
        <v>40002.199999999997</v>
      </c>
      <c r="O455">
        <v>31090.206999999999</v>
      </c>
      <c r="P455">
        <v>22163.106</v>
      </c>
      <c r="Q455">
        <v>16374.752999999997</v>
      </c>
      <c r="R455">
        <v>12136.036999999997</v>
      </c>
      <c r="S455">
        <v>9630.7989999999991</v>
      </c>
      <c r="T455">
        <v>8578.1820000000007</v>
      </c>
      <c r="U455" s="11">
        <v>490692.71400000004</v>
      </c>
      <c r="V455" s="11">
        <v>68882.876999999993</v>
      </c>
    </row>
    <row r="456" spans="1:22">
      <c r="A456" t="s">
        <v>549</v>
      </c>
      <c r="B456">
        <v>498694</v>
      </c>
      <c r="C456">
        <v>34096.671999999999</v>
      </c>
      <c r="D456">
        <v>33209.939999999995</v>
      </c>
      <c r="E456">
        <v>32672.308000000001</v>
      </c>
      <c r="F456">
        <v>33193.08</v>
      </c>
      <c r="G456">
        <v>37585.861999999994</v>
      </c>
      <c r="H456">
        <v>35488.904000000002</v>
      </c>
      <c r="I456">
        <v>33139.466999999997</v>
      </c>
      <c r="J456">
        <v>29493.446000000004</v>
      </c>
      <c r="K456">
        <v>30134.974000000002</v>
      </c>
      <c r="L456">
        <v>32717.229999999996</v>
      </c>
      <c r="M456">
        <v>37273.986000000004</v>
      </c>
      <c r="N456">
        <v>36828.241000000002</v>
      </c>
      <c r="O456">
        <v>29671.902000000002</v>
      </c>
      <c r="P456">
        <v>21940.848999999998</v>
      </c>
      <c r="Q456">
        <v>14285.159999999998</v>
      </c>
      <c r="R456">
        <v>11119.962000000001</v>
      </c>
      <c r="S456">
        <v>8687.5659999999989</v>
      </c>
      <c r="T456">
        <v>7621.5540000000001</v>
      </c>
      <c r="U456" s="11">
        <v>435506.01199999993</v>
      </c>
      <c r="V456" s="11">
        <v>63655.091</v>
      </c>
    </row>
    <row r="457" spans="1:22">
      <c r="A457" t="s">
        <v>550</v>
      </c>
      <c r="B457">
        <v>541702</v>
      </c>
      <c r="C457">
        <v>35911.311000000002</v>
      </c>
      <c r="D457">
        <v>34728.603999999999</v>
      </c>
      <c r="E457">
        <v>36034.438000000002</v>
      </c>
      <c r="F457">
        <v>35662.432000000001</v>
      </c>
      <c r="G457">
        <v>41394.228999999999</v>
      </c>
      <c r="H457">
        <v>39966.440999999999</v>
      </c>
      <c r="I457">
        <v>38059.872000000003</v>
      </c>
      <c r="J457">
        <v>33084.379999999997</v>
      </c>
      <c r="K457">
        <v>32543.866999999998</v>
      </c>
      <c r="L457">
        <v>33600.012999999999</v>
      </c>
      <c r="M457">
        <v>39173.599999999999</v>
      </c>
      <c r="N457">
        <v>38842.851999999999</v>
      </c>
      <c r="O457">
        <v>32723.963000000003</v>
      </c>
      <c r="P457">
        <v>24137.449000000001</v>
      </c>
      <c r="Q457">
        <v>16188.357</v>
      </c>
      <c r="R457">
        <v>11863.377999999999</v>
      </c>
      <c r="S457">
        <v>9415.648000000001</v>
      </c>
      <c r="T457">
        <v>8257.5889999999999</v>
      </c>
      <c r="U457" s="11">
        <v>471726.00199999998</v>
      </c>
      <c r="V457" s="11">
        <v>69862.421000000002</v>
      </c>
    </row>
    <row r="458" spans="1:22">
      <c r="A458" t="s">
        <v>551</v>
      </c>
      <c r="B458">
        <v>510198</v>
      </c>
      <c r="C458">
        <v>32801.687000000005</v>
      </c>
      <c r="D458">
        <v>33102.862999999998</v>
      </c>
      <c r="E458">
        <v>33891.161</v>
      </c>
      <c r="F458">
        <v>33717.626000000004</v>
      </c>
      <c r="G458">
        <v>38853.731</v>
      </c>
      <c r="H458">
        <v>34479.284</v>
      </c>
      <c r="I458">
        <v>33933.703000000001</v>
      </c>
      <c r="J458">
        <v>30845.329000000002</v>
      </c>
      <c r="K458">
        <v>29142.278999999999</v>
      </c>
      <c r="L458">
        <v>30534.028999999999</v>
      </c>
      <c r="M458">
        <v>36398.803</v>
      </c>
      <c r="N458">
        <v>37257.425999999999</v>
      </c>
      <c r="O458">
        <v>33523.349000000002</v>
      </c>
      <c r="P458">
        <v>24627.115000000005</v>
      </c>
      <c r="Q458">
        <v>17191.041000000001</v>
      </c>
      <c r="R458">
        <v>12602.235000000001</v>
      </c>
      <c r="S458">
        <v>8869.224000000002</v>
      </c>
      <c r="T458">
        <v>8752.6949999999997</v>
      </c>
      <c r="U458" s="11">
        <v>438481.26999999996</v>
      </c>
      <c r="V458" s="11">
        <v>72042.31</v>
      </c>
    </row>
    <row r="459" spans="1:22">
      <c r="A459" t="s">
        <v>552</v>
      </c>
      <c r="B459">
        <v>490148</v>
      </c>
      <c r="C459">
        <v>32210.192999999999</v>
      </c>
      <c r="D459">
        <v>33985.286</v>
      </c>
      <c r="E459">
        <v>33041.656000000003</v>
      </c>
      <c r="F459">
        <v>32460.900999999998</v>
      </c>
      <c r="G459">
        <v>32554.094999999998</v>
      </c>
      <c r="H459">
        <v>32525.638000000003</v>
      </c>
      <c r="I459">
        <v>33348.593999999997</v>
      </c>
      <c r="J459">
        <v>29667.261999999999</v>
      </c>
      <c r="K459">
        <v>29473.733</v>
      </c>
      <c r="L459">
        <v>28876.901999999998</v>
      </c>
      <c r="M459">
        <v>33693.576999999997</v>
      </c>
      <c r="N459">
        <v>35007.97600000001</v>
      </c>
      <c r="O459">
        <v>32310.651000000002</v>
      </c>
      <c r="P459">
        <v>24194.755000000001</v>
      </c>
      <c r="Q459">
        <v>17288.267</v>
      </c>
      <c r="R459">
        <v>12333</v>
      </c>
      <c r="S459">
        <v>8917.66</v>
      </c>
      <c r="T459">
        <v>8469.7879999999986</v>
      </c>
      <c r="U459" s="11">
        <v>419156.46400000004</v>
      </c>
      <c r="V459" s="11">
        <v>71203.47</v>
      </c>
    </row>
    <row r="460" spans="1:22">
      <c r="A460" t="s">
        <v>553</v>
      </c>
      <c r="B460">
        <v>541693</v>
      </c>
      <c r="C460">
        <v>34227</v>
      </c>
      <c r="D460">
        <v>37280</v>
      </c>
      <c r="E460">
        <v>34967</v>
      </c>
      <c r="F460">
        <v>34914</v>
      </c>
      <c r="G460">
        <v>40629</v>
      </c>
      <c r="H460">
        <v>38772</v>
      </c>
      <c r="I460">
        <v>37814</v>
      </c>
      <c r="J460">
        <v>33419</v>
      </c>
      <c r="K460">
        <v>32298</v>
      </c>
      <c r="L460">
        <v>30781</v>
      </c>
      <c r="M460">
        <v>35596</v>
      </c>
      <c r="N460">
        <v>39175</v>
      </c>
      <c r="O460">
        <v>35425</v>
      </c>
      <c r="P460">
        <v>27193</v>
      </c>
      <c r="Q460">
        <v>18358</v>
      </c>
      <c r="R460">
        <v>12693</v>
      </c>
      <c r="S460">
        <v>9224</v>
      </c>
      <c r="T460">
        <v>8928</v>
      </c>
      <c r="U460" s="11">
        <v>465297</v>
      </c>
      <c r="V460" s="11">
        <v>76396</v>
      </c>
    </row>
  </sheetData>
  <autoFilter ref="A1:V460" xr:uid="{9132C7C0-98EE-46C7-B175-193EB59618AD}">
    <filterColumn colId="0">
      <filters>
        <filter val="Alabama2010"/>
        <filter val="Alabama2011"/>
        <filter val="Alabama2012"/>
        <filter val="Alabama2013"/>
        <filter val="Alabama2014"/>
        <filter val="Alabama2015"/>
        <filter val="Alabama2016"/>
        <filter val="Alabama2017"/>
        <filter val="Alaska2010"/>
        <filter val="Alaska2011"/>
        <filter val="Alaska2012"/>
        <filter val="Alaska2013"/>
        <filter val="Alaska2014"/>
        <filter val="Alaska2015"/>
        <filter val="Alaska2016"/>
        <filter val="Alaska2017"/>
        <filter val="Arizona2010"/>
        <filter val="Arizona2011"/>
        <filter val="Arizona2012"/>
        <filter val="Arizona2013"/>
        <filter val="Arizona2014"/>
        <filter val="Arizona2015"/>
        <filter val="Arizona2016"/>
        <filter val="Arizona2017"/>
        <filter val="Arkansas2010"/>
        <filter val="Arkansas2011"/>
        <filter val="Arkansas2012"/>
        <filter val="Arkansas2013"/>
        <filter val="Arkansas2014"/>
        <filter val="Arkansas2015"/>
        <filter val="Arkansas2016"/>
        <filter val="Arkansas2017"/>
        <filter val="California2010"/>
        <filter val="California2011"/>
        <filter val="California2012"/>
        <filter val="California2013"/>
        <filter val="California2014"/>
        <filter val="California2015"/>
        <filter val="California2016"/>
        <filter val="California2017"/>
        <filter val="Colorado2010"/>
        <filter val="Colorado2011"/>
        <filter val="Colorado2012"/>
        <filter val="Colorado2013"/>
        <filter val="Colorado2014"/>
        <filter val="Colorado2015"/>
        <filter val="Colorado2016"/>
        <filter val="Colorado2017"/>
        <filter val="Connecticut2010"/>
        <filter val="Connecticut2011"/>
        <filter val="Connecticut2012"/>
        <filter val="Connecticut2013"/>
        <filter val="Connecticut2014"/>
        <filter val="Connecticut2015"/>
        <filter val="Connecticut2016"/>
        <filter val="Connecticut2017"/>
        <filter val="Delaware2010"/>
        <filter val="Delaware2011"/>
        <filter val="Delaware2012"/>
        <filter val="Delaware2013"/>
        <filter val="Delaware2014"/>
        <filter val="Delaware2015"/>
        <filter val="Delaware2016"/>
        <filter val="Delaware2017"/>
        <filter val="District of Columbia2010"/>
        <filter val="District of Columbia2011"/>
        <filter val="District of Columbia2012"/>
        <filter val="District of Columbia2013"/>
        <filter val="District of Columbia2014"/>
        <filter val="District of Columbia2015"/>
        <filter val="District of Columbia2016"/>
        <filter val="District of Columbia2017"/>
        <filter val="Florida2010"/>
        <filter val="Florida2011"/>
        <filter val="Florida2012"/>
        <filter val="Florida2013"/>
        <filter val="Florida2014"/>
        <filter val="Florida2015"/>
        <filter val="Florida2016"/>
        <filter val="Florida2017"/>
        <filter val="Georgia2010"/>
        <filter val="Georgia2011"/>
        <filter val="Georgia2012"/>
        <filter val="Georgia2013"/>
        <filter val="Georgia2014"/>
        <filter val="Georgia2015"/>
        <filter val="Georgia2016"/>
        <filter val="Georgia2017"/>
        <filter val="Hawaii2010"/>
        <filter val="Hawaii2011"/>
        <filter val="Hawaii2012"/>
        <filter val="Hawaii2013"/>
        <filter val="Hawaii2014"/>
        <filter val="Hawaii2015"/>
        <filter val="Hawaii2016"/>
        <filter val="Hawaii2017"/>
        <filter val="Idaho2010"/>
        <filter val="Idaho2011"/>
        <filter val="Idaho2012"/>
        <filter val="Idaho2013"/>
        <filter val="Idaho2014"/>
        <filter val="Idaho2015"/>
        <filter val="Idaho2016"/>
        <filter val="Idaho2017"/>
        <filter val="Illinois2010"/>
        <filter val="Illinois2011"/>
        <filter val="Illinois2012"/>
        <filter val="Illinois2013"/>
        <filter val="Illinois2014"/>
        <filter val="Illinois2015"/>
        <filter val="Illinois2016"/>
        <filter val="Illinois2017"/>
        <filter val="Indiana2010"/>
        <filter val="Indiana2011"/>
        <filter val="Indiana2012"/>
        <filter val="Indiana2013"/>
        <filter val="Indiana2014"/>
        <filter val="Indiana2015"/>
        <filter val="Indiana2016"/>
        <filter val="Indiana2017"/>
        <filter val="Iowa2010"/>
        <filter val="Iowa2011"/>
        <filter val="Iowa2012"/>
        <filter val="Iowa2013"/>
        <filter val="Iowa2014"/>
        <filter val="Iowa2015"/>
        <filter val="Iowa2016"/>
        <filter val="Iowa2017"/>
        <filter val="Kansas2010"/>
        <filter val="Kansas2011"/>
        <filter val="Kansas2012"/>
        <filter val="Kansas2013"/>
        <filter val="Kansas2014"/>
        <filter val="Kansas2015"/>
        <filter val="Kansas2016"/>
        <filter val="Kansas2017"/>
        <filter val="Kentucky2010"/>
        <filter val="Kentucky2011"/>
        <filter val="Kentucky2012"/>
        <filter val="Kentucky2013"/>
        <filter val="Kentucky2014"/>
        <filter val="Kentucky2015"/>
        <filter val="Kentucky2016"/>
        <filter val="Kentucky2017"/>
        <filter val="Louisiana2010"/>
        <filter val="Louisiana2011"/>
        <filter val="Louisiana2012"/>
        <filter val="Louisiana2013"/>
        <filter val="Louisiana2014"/>
        <filter val="Louisiana2015"/>
        <filter val="Louisiana2016"/>
        <filter val="Louisiana2017"/>
        <filter val="Maine2010"/>
        <filter val="Maine2011"/>
        <filter val="Maine2012"/>
        <filter val="Maine2013"/>
        <filter val="Maine2014"/>
        <filter val="Maine2015"/>
        <filter val="Maine2016"/>
        <filter val="Maine2017"/>
        <filter val="Maryland2010"/>
        <filter val="Maryland2011"/>
        <filter val="Maryland2012"/>
        <filter val="Maryland2013"/>
        <filter val="Maryland2014"/>
        <filter val="Maryland2015"/>
        <filter val="Maryland2016"/>
        <filter val="Maryland2017"/>
        <filter val="Massachusetts2010"/>
        <filter val="Massachusetts2011"/>
        <filter val="Massachusetts2012"/>
        <filter val="Massachusetts2013"/>
        <filter val="Massachusetts2014"/>
        <filter val="Massachusetts2015"/>
        <filter val="Massachusetts2016"/>
        <filter val="Massachusetts2017"/>
        <filter val="Michigan2010"/>
        <filter val="Michigan2011"/>
        <filter val="Michigan2012"/>
        <filter val="Michigan2013"/>
        <filter val="Michigan2014"/>
        <filter val="Michigan2015"/>
        <filter val="Michigan2016"/>
        <filter val="Michigan2017"/>
        <filter val="Minnesota2010"/>
        <filter val="Minnesota2011"/>
        <filter val="Minnesota2012"/>
        <filter val="Minnesota2013"/>
        <filter val="Minnesota2014"/>
        <filter val="Minnesota2015"/>
        <filter val="Minnesota2016"/>
        <filter val="Minnesota2017"/>
        <filter val="Mississippi2010"/>
        <filter val="Mississippi2011"/>
        <filter val="Mississippi2012"/>
        <filter val="Mississippi2013"/>
        <filter val="Mississippi2014"/>
        <filter val="Mississippi2015"/>
        <filter val="Mississippi2016"/>
        <filter val="Mississippi2017"/>
        <filter val="Missouri2010"/>
        <filter val="Missouri2011"/>
        <filter val="Missouri2012"/>
        <filter val="Missouri2013"/>
        <filter val="Missouri2014"/>
        <filter val="Missouri2015"/>
        <filter val="Missouri2016"/>
        <filter val="Missouri2017"/>
        <filter val="Montana2010"/>
        <filter val="Montana2011"/>
        <filter val="Montana2012"/>
        <filter val="Montana2013"/>
        <filter val="Montana2014"/>
        <filter val="Montana2015"/>
        <filter val="Montana2016"/>
        <filter val="Montana2017"/>
        <filter val="Nebraska2010"/>
        <filter val="Nebraska2011"/>
        <filter val="Nebraska2012"/>
        <filter val="Nebraska2013"/>
        <filter val="Nebraska2014"/>
        <filter val="Nebraska2015"/>
        <filter val="Nebraska2016"/>
        <filter val="Nebraska2017"/>
        <filter val="Nevada2010"/>
        <filter val="Nevada2011"/>
        <filter val="Nevada2012"/>
        <filter val="Nevada2013"/>
        <filter val="Nevada2014"/>
        <filter val="Nevada2015"/>
        <filter val="Nevada2016"/>
        <filter val="Nevada2017"/>
        <filter val="New Hampshire2010"/>
        <filter val="New Hampshire2011"/>
        <filter val="New Hampshire2012"/>
        <filter val="New Hampshire2013"/>
        <filter val="New Hampshire2014"/>
        <filter val="New Hampshire2015"/>
        <filter val="New Hampshire2016"/>
        <filter val="New Hampshire2017"/>
        <filter val="New Jersey2010"/>
        <filter val="New Jersey2011"/>
        <filter val="New Jersey2012"/>
        <filter val="New Jersey2013"/>
        <filter val="New Jersey2014"/>
        <filter val="New Jersey2015"/>
        <filter val="New Jersey2016"/>
        <filter val="New Jersey2017"/>
        <filter val="New Mexico2010"/>
        <filter val="New Mexico2011"/>
        <filter val="New Mexico2012"/>
        <filter val="New Mexico2013"/>
        <filter val="New Mexico2014"/>
        <filter val="New Mexico2015"/>
        <filter val="New Mexico2016"/>
        <filter val="New Mexico2017"/>
        <filter val="New York2010"/>
        <filter val="New York2011"/>
        <filter val="New York2012"/>
        <filter val="New York2013"/>
        <filter val="New York2014"/>
        <filter val="New York2015"/>
        <filter val="New York2016"/>
        <filter val="New York2017"/>
        <filter val="North Carolina2010"/>
        <filter val="North Carolina2011"/>
        <filter val="North Carolina2012"/>
        <filter val="North Carolina2013"/>
        <filter val="North Carolina2014"/>
        <filter val="North Carolina2015"/>
        <filter val="North Carolina2016"/>
        <filter val="North Carolina2017"/>
        <filter val="North Dakota2010"/>
        <filter val="North Dakota2011"/>
        <filter val="North Dakota2012"/>
        <filter val="North Dakota2013"/>
        <filter val="North Dakota2014"/>
        <filter val="North Dakota2015"/>
        <filter val="North Dakota2016"/>
        <filter val="North Dakota2017"/>
        <filter val="Ohio2010"/>
        <filter val="Ohio2011"/>
        <filter val="Ohio2012"/>
        <filter val="Ohio2013"/>
        <filter val="Ohio2014"/>
        <filter val="Ohio2015"/>
        <filter val="Ohio2016"/>
        <filter val="Ohio2017"/>
        <filter val="Oklahoma2010"/>
        <filter val="Oklahoma2011"/>
        <filter val="Oklahoma2012"/>
        <filter val="Oklahoma2013"/>
        <filter val="Oklahoma2014"/>
        <filter val="Oklahoma2015"/>
        <filter val="Oklahoma2016"/>
        <filter val="Oklahoma2017"/>
        <filter val="Oregon2010"/>
        <filter val="Oregon2011"/>
        <filter val="Oregon2012"/>
        <filter val="Oregon2013"/>
        <filter val="Oregon2014"/>
        <filter val="Oregon2015"/>
        <filter val="Oregon2016"/>
        <filter val="Oregon2017"/>
        <filter val="Pennsylvania2010"/>
        <filter val="Pennsylvania2011"/>
        <filter val="Pennsylvania2012"/>
        <filter val="Pennsylvania2013"/>
        <filter val="Pennsylvania2014"/>
        <filter val="Pennsylvania2015"/>
        <filter val="Pennsylvania2016"/>
        <filter val="Pennsylvania2017"/>
        <filter val="Rhode Island2010"/>
        <filter val="Rhode Island2011"/>
        <filter val="Rhode Island2012"/>
        <filter val="Rhode Island2013"/>
        <filter val="Rhode Island2014"/>
        <filter val="Rhode Island2015"/>
        <filter val="Rhode Island2016"/>
        <filter val="Rhode Island2017"/>
        <filter val="South Carolina2010"/>
        <filter val="South Carolina2011"/>
        <filter val="South Carolina2012"/>
        <filter val="South Carolina2013"/>
        <filter val="South Carolina2014"/>
        <filter val="South Carolina2015"/>
        <filter val="South Carolina2016"/>
        <filter val="South Carolina2017"/>
        <filter val="South Dakota2010"/>
        <filter val="South Dakota2011"/>
        <filter val="South Dakota2012"/>
        <filter val="South Dakota2013"/>
        <filter val="South Dakota2014"/>
        <filter val="South Dakota2015"/>
        <filter val="South Dakota2016"/>
        <filter val="South Dakota2017"/>
        <filter val="Tennessee2010"/>
        <filter val="Tennessee2011"/>
        <filter val="Tennessee2012"/>
        <filter val="Tennessee2013"/>
        <filter val="Tennessee2014"/>
        <filter val="Tennessee2015"/>
        <filter val="Tennessee2016"/>
        <filter val="Tennessee2017"/>
        <filter val="Texas2010"/>
        <filter val="Texas2011"/>
        <filter val="Texas2012"/>
        <filter val="Texas2013"/>
        <filter val="Texas2014"/>
        <filter val="Texas2015"/>
        <filter val="Texas2016"/>
        <filter val="Texas2017"/>
        <filter val="Utah2010"/>
        <filter val="Utah2011"/>
        <filter val="Utah2012"/>
        <filter val="Utah2013"/>
        <filter val="Utah2014"/>
        <filter val="Utah2015"/>
        <filter val="Utah2016"/>
        <filter val="Utah2017"/>
        <filter val="Vermont2010"/>
        <filter val="Vermont2011"/>
        <filter val="Vermont2012"/>
        <filter val="Vermont2013"/>
        <filter val="Vermont2014"/>
        <filter val="Vermont2015"/>
        <filter val="Vermont2016"/>
        <filter val="Vermont2017"/>
        <filter val="Virginia2010"/>
        <filter val="Virginia2011"/>
        <filter val="Virginia2012"/>
        <filter val="Virginia2013"/>
        <filter val="Virginia2014"/>
        <filter val="Virginia2015"/>
        <filter val="Virginia2016"/>
        <filter val="Virginia2017"/>
        <filter val="Washington2010"/>
        <filter val="Washington2011"/>
        <filter val="Washington2012"/>
        <filter val="Washington2013"/>
        <filter val="Washington2014"/>
        <filter val="Washington2015"/>
        <filter val="Washington2016"/>
        <filter val="Washington2017"/>
        <filter val="West Virginia2010"/>
        <filter val="West Virginia2011"/>
        <filter val="West Virginia2012"/>
        <filter val="West Virginia2013"/>
        <filter val="West Virginia2014"/>
        <filter val="West Virginia2015"/>
        <filter val="West Virginia2016"/>
        <filter val="West Virginia2017"/>
        <filter val="Wisconsin2010"/>
        <filter val="Wisconsin2011"/>
        <filter val="Wisconsin2012"/>
        <filter val="Wisconsin2013"/>
        <filter val="Wisconsin2014"/>
        <filter val="Wisconsin2015"/>
        <filter val="Wisconsin2016"/>
        <filter val="Wisconsin2017"/>
        <filter val="Wyoming2010"/>
        <filter val="Wyoming2011"/>
        <filter val="Wyoming2012"/>
        <filter val="Wyoming2013"/>
        <filter val="Wyoming2014"/>
        <filter val="Wyoming2015"/>
        <filter val="Wyoming2016"/>
        <filter val="Wyoming2017"/>
      </filters>
    </filterColumn>
  </autoFilter>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89975-EF47-42A6-B6DE-12C53671F8F1}">
  <sheetPr filterMode="1"/>
  <dimension ref="A1:CS460"/>
  <sheetViews>
    <sheetView workbookViewId="0">
      <selection activeCell="S57" sqref="S57"/>
    </sheetView>
  </sheetViews>
  <sheetFormatPr defaultRowHeight="14.4"/>
  <cols>
    <col min="1" max="1" width="26" customWidth="1"/>
    <col min="3" max="14" width="0" hidden="1" customWidth="1"/>
    <col min="17" max="17" width="15.88671875" customWidth="1"/>
    <col min="18" max="97" width="8.88671875" style="49"/>
  </cols>
  <sheetData>
    <row r="1" spans="1:97" ht="15.6">
      <c r="A1" s="10" t="s">
        <v>66</v>
      </c>
      <c r="B1" s="10" t="s">
        <v>554</v>
      </c>
      <c r="C1" t="s">
        <v>555</v>
      </c>
      <c r="D1">
        <v>0</v>
      </c>
      <c r="E1" t="s">
        <v>556</v>
      </c>
      <c r="F1" t="s">
        <v>557</v>
      </c>
      <c r="G1" t="s">
        <v>558</v>
      </c>
      <c r="H1" t="s">
        <v>559</v>
      </c>
      <c r="I1" t="s">
        <v>560</v>
      </c>
      <c r="J1" t="s">
        <v>561</v>
      </c>
      <c r="K1" t="s">
        <v>562</v>
      </c>
      <c r="L1" t="s">
        <v>563</v>
      </c>
      <c r="M1" t="s">
        <v>564</v>
      </c>
      <c r="N1" t="s">
        <v>565</v>
      </c>
      <c r="O1" s="10" t="s">
        <v>93</v>
      </c>
      <c r="P1" s="10" t="s">
        <v>94</v>
      </c>
      <c r="Q1" s="10" t="s">
        <v>67</v>
      </c>
    </row>
    <row r="2" spans="1:97" hidden="1">
      <c r="A2" t="s">
        <v>95</v>
      </c>
      <c r="B2" t="s">
        <v>6</v>
      </c>
      <c r="C2">
        <v>2009</v>
      </c>
      <c r="D2">
        <v>0</v>
      </c>
      <c r="E2">
        <v>0</v>
      </c>
      <c r="F2">
        <v>0</v>
      </c>
      <c r="G2">
        <v>0</v>
      </c>
      <c r="H2">
        <v>0</v>
      </c>
      <c r="I2">
        <v>23</v>
      </c>
      <c r="J2">
        <v>0</v>
      </c>
      <c r="K2">
        <v>32</v>
      </c>
      <c r="L2">
        <v>83</v>
      </c>
      <c r="M2">
        <v>261</v>
      </c>
      <c r="N2">
        <v>356</v>
      </c>
      <c r="O2">
        <v>55</v>
      </c>
      <c r="P2">
        <v>700</v>
      </c>
      <c r="Q2">
        <v>755</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row>
    <row r="3" spans="1:97" hidden="1">
      <c r="A3" t="s">
        <v>96</v>
      </c>
      <c r="B3" t="s">
        <v>6</v>
      </c>
      <c r="C3">
        <v>2010</v>
      </c>
      <c r="D3">
        <v>0</v>
      </c>
      <c r="E3">
        <v>0</v>
      </c>
      <c r="F3">
        <v>0</v>
      </c>
      <c r="G3">
        <v>0</v>
      </c>
      <c r="H3">
        <v>0</v>
      </c>
      <c r="I3">
        <v>10</v>
      </c>
      <c r="J3">
        <v>0</v>
      </c>
      <c r="K3">
        <v>45</v>
      </c>
      <c r="L3">
        <v>143</v>
      </c>
      <c r="M3">
        <v>263</v>
      </c>
      <c r="N3">
        <v>348</v>
      </c>
      <c r="O3">
        <v>55</v>
      </c>
      <c r="P3">
        <v>754</v>
      </c>
      <c r="Q3">
        <v>809</v>
      </c>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row>
    <row r="4" spans="1:97" hidden="1">
      <c r="A4" t="s">
        <v>97</v>
      </c>
      <c r="B4" t="s">
        <v>6</v>
      </c>
      <c r="C4">
        <v>2011</v>
      </c>
      <c r="D4">
        <v>0</v>
      </c>
      <c r="E4">
        <v>0</v>
      </c>
      <c r="F4">
        <v>0</v>
      </c>
      <c r="G4">
        <v>0</v>
      </c>
      <c r="H4">
        <v>0</v>
      </c>
      <c r="I4">
        <v>0</v>
      </c>
      <c r="J4">
        <v>0</v>
      </c>
      <c r="K4">
        <v>20</v>
      </c>
      <c r="L4">
        <v>116</v>
      </c>
      <c r="M4">
        <v>292</v>
      </c>
      <c r="N4">
        <v>348</v>
      </c>
      <c r="O4">
        <v>20</v>
      </c>
      <c r="P4">
        <v>756</v>
      </c>
      <c r="Q4">
        <v>776</v>
      </c>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row>
    <row r="5" spans="1:97" hidden="1">
      <c r="A5" t="s">
        <v>98</v>
      </c>
      <c r="B5" t="s">
        <v>6</v>
      </c>
      <c r="C5">
        <v>2012</v>
      </c>
      <c r="D5">
        <v>0</v>
      </c>
      <c r="E5">
        <v>0</v>
      </c>
      <c r="F5">
        <v>0</v>
      </c>
      <c r="G5">
        <v>0</v>
      </c>
      <c r="H5">
        <v>0</v>
      </c>
      <c r="I5">
        <v>0</v>
      </c>
      <c r="J5">
        <v>0</v>
      </c>
      <c r="K5">
        <v>25</v>
      </c>
      <c r="L5">
        <v>108</v>
      </c>
      <c r="M5">
        <v>270</v>
      </c>
      <c r="N5">
        <v>358</v>
      </c>
      <c r="O5">
        <v>25</v>
      </c>
      <c r="P5">
        <v>736</v>
      </c>
      <c r="Q5">
        <v>761</v>
      </c>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row>
    <row r="6" spans="1:97" hidden="1">
      <c r="A6" t="s">
        <v>99</v>
      </c>
      <c r="B6" t="s">
        <v>6</v>
      </c>
      <c r="C6">
        <v>2013</v>
      </c>
      <c r="D6">
        <v>0</v>
      </c>
      <c r="E6">
        <v>0</v>
      </c>
      <c r="F6">
        <v>0</v>
      </c>
      <c r="G6">
        <v>0</v>
      </c>
      <c r="H6">
        <v>0</v>
      </c>
      <c r="I6">
        <v>10</v>
      </c>
      <c r="J6">
        <v>0</v>
      </c>
      <c r="K6">
        <v>84</v>
      </c>
      <c r="L6">
        <v>103</v>
      </c>
      <c r="M6">
        <v>283</v>
      </c>
      <c r="N6">
        <v>381</v>
      </c>
      <c r="O6">
        <v>94</v>
      </c>
      <c r="P6">
        <v>767</v>
      </c>
      <c r="Q6">
        <v>861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row>
    <row r="7" spans="1:97" hidden="1">
      <c r="A7" t="s">
        <v>100</v>
      </c>
      <c r="B7" t="s">
        <v>6</v>
      </c>
      <c r="C7">
        <v>2014</v>
      </c>
      <c r="D7">
        <v>0</v>
      </c>
      <c r="E7">
        <v>0</v>
      </c>
      <c r="F7">
        <v>0</v>
      </c>
      <c r="G7">
        <v>0</v>
      </c>
      <c r="H7">
        <v>15</v>
      </c>
      <c r="I7">
        <v>41</v>
      </c>
      <c r="J7">
        <v>0</v>
      </c>
      <c r="K7">
        <v>58</v>
      </c>
      <c r="L7">
        <v>167</v>
      </c>
      <c r="M7">
        <v>261</v>
      </c>
      <c r="N7">
        <v>345</v>
      </c>
      <c r="O7">
        <v>114</v>
      </c>
      <c r="P7">
        <v>773</v>
      </c>
      <c r="Q7">
        <v>887</v>
      </c>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row>
    <row r="8" spans="1:97" hidden="1">
      <c r="A8" t="s">
        <v>101</v>
      </c>
      <c r="B8" t="s">
        <v>6</v>
      </c>
      <c r="C8">
        <v>2015</v>
      </c>
      <c r="D8">
        <v>0</v>
      </c>
      <c r="E8">
        <v>0</v>
      </c>
      <c r="F8">
        <v>0</v>
      </c>
      <c r="G8">
        <v>0</v>
      </c>
      <c r="H8">
        <v>0</v>
      </c>
      <c r="I8">
        <v>0</v>
      </c>
      <c r="J8">
        <v>0</v>
      </c>
      <c r="K8">
        <v>102</v>
      </c>
      <c r="L8">
        <v>186</v>
      </c>
      <c r="M8">
        <v>308</v>
      </c>
      <c r="N8">
        <v>381</v>
      </c>
      <c r="O8">
        <v>102</v>
      </c>
      <c r="P8">
        <v>875</v>
      </c>
      <c r="Q8">
        <v>977</v>
      </c>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row>
    <row r="9" spans="1:97" hidden="1">
      <c r="A9" t="s">
        <v>102</v>
      </c>
      <c r="B9" t="s">
        <v>6</v>
      </c>
      <c r="C9">
        <v>2016</v>
      </c>
      <c r="D9">
        <v>0</v>
      </c>
      <c r="E9">
        <v>0</v>
      </c>
      <c r="F9">
        <v>0</v>
      </c>
      <c r="G9">
        <v>0</v>
      </c>
      <c r="H9">
        <v>0</v>
      </c>
      <c r="I9">
        <v>12</v>
      </c>
      <c r="J9">
        <v>0</v>
      </c>
      <c r="K9">
        <v>106</v>
      </c>
      <c r="L9">
        <v>191</v>
      </c>
      <c r="M9">
        <v>277</v>
      </c>
      <c r="N9">
        <v>289</v>
      </c>
      <c r="O9">
        <v>118</v>
      </c>
      <c r="P9">
        <v>757</v>
      </c>
      <c r="Q9">
        <v>875</v>
      </c>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row>
    <row r="10" spans="1:97" hidden="1">
      <c r="A10" t="s">
        <v>103</v>
      </c>
      <c r="B10" t="s">
        <v>6</v>
      </c>
      <c r="C10">
        <v>2017</v>
      </c>
      <c r="D10">
        <v>0</v>
      </c>
      <c r="E10">
        <v>0</v>
      </c>
      <c r="F10">
        <v>0</v>
      </c>
      <c r="G10">
        <v>0</v>
      </c>
      <c r="H10">
        <v>0</v>
      </c>
      <c r="I10">
        <v>10</v>
      </c>
      <c r="J10">
        <v>0</v>
      </c>
      <c r="K10">
        <v>94</v>
      </c>
      <c r="L10">
        <v>227</v>
      </c>
      <c r="M10">
        <v>338</v>
      </c>
      <c r="N10">
        <v>375</v>
      </c>
      <c r="O10">
        <v>104</v>
      </c>
      <c r="P10">
        <v>940</v>
      </c>
      <c r="Q10">
        <v>1044</v>
      </c>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row>
    <row r="11" spans="1:97">
      <c r="A11" t="s">
        <v>104</v>
      </c>
      <c r="B11" t="s">
        <v>12</v>
      </c>
      <c r="C11">
        <v>2009</v>
      </c>
      <c r="D11">
        <v>0</v>
      </c>
      <c r="E11">
        <v>0</v>
      </c>
      <c r="F11">
        <v>0</v>
      </c>
      <c r="G11">
        <v>0</v>
      </c>
      <c r="H11">
        <v>0</v>
      </c>
      <c r="I11">
        <v>0</v>
      </c>
      <c r="J11">
        <v>0</v>
      </c>
      <c r="K11">
        <v>0</v>
      </c>
      <c r="L11">
        <v>0</v>
      </c>
      <c r="M11">
        <v>0</v>
      </c>
      <c r="N11">
        <v>0</v>
      </c>
      <c r="O11">
        <v>0</v>
      </c>
      <c r="P11">
        <v>0</v>
      </c>
      <c r="Q11">
        <v>0</v>
      </c>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row>
    <row r="12" spans="1:97" s="48" customFormat="1">
      <c r="A12" s="48" t="s">
        <v>105</v>
      </c>
      <c r="B12" s="48" t="s">
        <v>12</v>
      </c>
      <c r="C12">
        <v>2010</v>
      </c>
      <c r="D12">
        <v>0</v>
      </c>
      <c r="E12">
        <v>0</v>
      </c>
      <c r="F12">
        <v>0</v>
      </c>
      <c r="G12">
        <v>0</v>
      </c>
      <c r="H12">
        <v>0</v>
      </c>
      <c r="I12">
        <v>0</v>
      </c>
      <c r="J12">
        <v>0</v>
      </c>
      <c r="K12">
        <v>0</v>
      </c>
      <c r="L12">
        <v>0</v>
      </c>
      <c r="M12">
        <v>0</v>
      </c>
      <c r="N12">
        <v>0</v>
      </c>
      <c r="O12" s="48">
        <v>0</v>
      </c>
      <c r="P12" s="48">
        <v>0</v>
      </c>
      <c r="Q12" s="48">
        <v>0</v>
      </c>
      <c r="R12" s="49"/>
      <c r="S12" s="49" t="s">
        <v>671</v>
      </c>
      <c r="T12" s="49"/>
      <c r="U12" s="49"/>
      <c r="V12" s="49"/>
      <c r="W12" s="49"/>
      <c r="X12" s="49"/>
      <c r="Y12" s="49"/>
      <c r="Z12" s="49"/>
      <c r="AA12" s="49"/>
      <c r="AB12" s="49"/>
      <c r="AC12" s="49"/>
      <c r="AD12" s="49"/>
      <c r="AE12" s="49"/>
      <c r="AF12" s="49"/>
      <c r="AG12" s="49"/>
      <c r="AH12" s="49"/>
      <c r="AI12" s="49"/>
      <c r="AJ12" s="49"/>
      <c r="AK12" s="49"/>
      <c r="AL12" s="49"/>
      <c r="AM12" s="49"/>
      <c r="AN12" s="49"/>
      <c r="AO12" s="49"/>
      <c r="AP12" s="49"/>
      <c r="AQ12" s="49"/>
      <c r="AR12" s="49"/>
      <c r="AS12" s="49"/>
      <c r="AT12" s="49"/>
      <c r="AU12" s="49"/>
      <c r="AV12" s="49"/>
      <c r="AW12" s="49"/>
      <c r="AX12" s="49"/>
      <c r="AY12" s="49"/>
      <c r="AZ12" s="49"/>
      <c r="BA12" s="49"/>
      <c r="BB12" s="49"/>
      <c r="BC12" s="49"/>
      <c r="BD12" s="49"/>
      <c r="BE12" s="49"/>
      <c r="BF12" s="49"/>
      <c r="BG12" s="49"/>
      <c r="BH12" s="49"/>
      <c r="BI12" s="49"/>
      <c r="BJ12" s="49"/>
      <c r="BK12" s="49"/>
      <c r="BL12" s="49"/>
      <c r="BM12" s="49"/>
      <c r="BN12" s="49"/>
      <c r="BO12" s="49"/>
      <c r="BP12" s="49"/>
      <c r="BQ12" s="49"/>
      <c r="BR12" s="49"/>
      <c r="BS12" s="49"/>
      <c r="BT12" s="49"/>
      <c r="BU12" s="49"/>
      <c r="BV12" s="49"/>
      <c r="BW12" s="49"/>
      <c r="BX12" s="49"/>
      <c r="BY12" s="49"/>
      <c r="BZ12" s="49"/>
      <c r="CA12" s="49"/>
      <c r="CB12" s="49"/>
      <c r="CC12" s="49"/>
      <c r="CD12" s="49"/>
      <c r="CE12" s="49"/>
      <c r="CF12" s="49"/>
      <c r="CG12" s="49"/>
      <c r="CH12" s="49"/>
      <c r="CI12" s="49"/>
      <c r="CJ12" s="49"/>
      <c r="CK12" s="49"/>
      <c r="CL12" s="49"/>
      <c r="CM12" s="49"/>
      <c r="CN12" s="49"/>
      <c r="CO12" s="49"/>
      <c r="CP12" s="49"/>
      <c r="CQ12" s="49"/>
      <c r="CR12" s="49"/>
      <c r="CS12" s="49"/>
    </row>
    <row r="13" spans="1:97" s="48" customFormat="1">
      <c r="A13" s="48" t="s">
        <v>106</v>
      </c>
      <c r="B13" s="48" t="s">
        <v>12</v>
      </c>
      <c r="C13">
        <v>2011</v>
      </c>
      <c r="D13">
        <v>0</v>
      </c>
      <c r="E13">
        <v>0</v>
      </c>
      <c r="F13">
        <v>0</v>
      </c>
      <c r="G13">
        <v>0</v>
      </c>
      <c r="H13">
        <v>0</v>
      </c>
      <c r="I13">
        <v>0</v>
      </c>
      <c r="J13">
        <v>0</v>
      </c>
      <c r="K13">
        <v>0</v>
      </c>
      <c r="L13">
        <v>0</v>
      </c>
      <c r="M13">
        <v>0</v>
      </c>
      <c r="N13">
        <v>0</v>
      </c>
      <c r="O13" s="48">
        <v>0</v>
      </c>
      <c r="P13" s="48">
        <v>0</v>
      </c>
      <c r="Q13" s="48">
        <v>0</v>
      </c>
      <c r="R13" s="49"/>
      <c r="S13" s="49" t="s">
        <v>672</v>
      </c>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9"/>
      <c r="AU13" s="49"/>
      <c r="AV13" s="49"/>
      <c r="AW13" s="49"/>
      <c r="AX13" s="49"/>
      <c r="AY13" s="49"/>
      <c r="AZ13" s="49"/>
      <c r="BA13" s="49"/>
      <c r="BB13" s="49"/>
      <c r="BC13" s="49"/>
      <c r="BD13" s="49"/>
      <c r="BE13" s="49"/>
      <c r="BF13" s="49"/>
      <c r="BG13" s="49"/>
      <c r="BH13" s="49"/>
      <c r="BI13" s="49"/>
      <c r="BJ13" s="49"/>
      <c r="BK13" s="49"/>
      <c r="BL13" s="49"/>
      <c r="BM13" s="49"/>
      <c r="BN13" s="49"/>
      <c r="BO13" s="49"/>
      <c r="BP13" s="49"/>
      <c r="BQ13" s="49"/>
      <c r="BR13" s="49"/>
      <c r="BS13" s="49"/>
      <c r="BT13" s="49"/>
      <c r="BU13" s="49"/>
      <c r="BV13" s="49"/>
      <c r="BW13" s="49"/>
      <c r="BX13" s="49"/>
      <c r="BY13" s="49"/>
      <c r="BZ13" s="49"/>
      <c r="CA13" s="49"/>
      <c r="CB13" s="49"/>
      <c r="CC13" s="49"/>
      <c r="CD13" s="49"/>
      <c r="CE13" s="49"/>
      <c r="CF13" s="49"/>
      <c r="CG13" s="49"/>
      <c r="CH13" s="49"/>
      <c r="CI13" s="49"/>
      <c r="CJ13" s="49"/>
      <c r="CK13" s="49"/>
      <c r="CL13" s="49"/>
      <c r="CM13" s="49"/>
      <c r="CN13" s="49"/>
      <c r="CO13" s="49"/>
      <c r="CP13" s="49"/>
      <c r="CQ13" s="49"/>
      <c r="CR13" s="49"/>
      <c r="CS13" s="49"/>
    </row>
    <row r="14" spans="1:97" s="48" customFormat="1">
      <c r="A14" s="48" t="s">
        <v>107</v>
      </c>
      <c r="B14" s="48" t="s">
        <v>12</v>
      </c>
      <c r="C14">
        <v>2012</v>
      </c>
      <c r="D14">
        <v>0</v>
      </c>
      <c r="E14">
        <v>0</v>
      </c>
      <c r="F14">
        <v>0</v>
      </c>
      <c r="G14">
        <v>0</v>
      </c>
      <c r="H14">
        <v>0</v>
      </c>
      <c r="I14">
        <v>0</v>
      </c>
      <c r="J14">
        <v>0</v>
      </c>
      <c r="K14">
        <v>0</v>
      </c>
      <c r="L14">
        <v>0</v>
      </c>
      <c r="M14">
        <v>0</v>
      </c>
      <c r="N14">
        <v>0</v>
      </c>
      <c r="O14" s="48">
        <v>0</v>
      </c>
      <c r="P14" s="48">
        <v>0</v>
      </c>
      <c r="Q14" s="48">
        <v>0</v>
      </c>
      <c r="R14" s="49"/>
      <c r="S14" s="49"/>
      <c r="T14" s="49"/>
      <c r="U14" s="49"/>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9"/>
      <c r="AU14" s="49"/>
      <c r="AV14" s="49"/>
      <c r="AW14" s="49"/>
      <c r="AX14" s="49"/>
      <c r="AY14" s="49"/>
      <c r="AZ14" s="49"/>
      <c r="BA14" s="49"/>
      <c r="BB14" s="49"/>
      <c r="BC14" s="49"/>
      <c r="BD14" s="49"/>
      <c r="BE14" s="49"/>
      <c r="BF14" s="49"/>
      <c r="BG14" s="49"/>
      <c r="BH14" s="49"/>
      <c r="BI14" s="49"/>
      <c r="BJ14" s="49"/>
      <c r="BK14" s="49"/>
      <c r="BL14" s="49"/>
      <c r="BM14" s="49"/>
      <c r="BN14" s="49"/>
      <c r="BO14" s="49"/>
      <c r="BP14" s="49"/>
      <c r="BQ14" s="49"/>
      <c r="BR14" s="49"/>
      <c r="BS14" s="49"/>
      <c r="BT14" s="49"/>
      <c r="BU14" s="49"/>
      <c r="BV14" s="49"/>
      <c r="BW14" s="49"/>
      <c r="BX14" s="49"/>
      <c r="BY14" s="49"/>
      <c r="BZ14" s="49"/>
      <c r="CA14" s="49"/>
      <c r="CB14" s="49"/>
      <c r="CC14" s="49"/>
      <c r="CD14" s="49"/>
      <c r="CE14" s="49"/>
      <c r="CF14" s="49"/>
      <c r="CG14" s="49"/>
      <c r="CH14" s="49"/>
      <c r="CI14" s="49"/>
      <c r="CJ14" s="49"/>
      <c r="CK14" s="49"/>
      <c r="CL14" s="49"/>
      <c r="CM14" s="49"/>
      <c r="CN14" s="49"/>
      <c r="CO14" s="49"/>
      <c r="CP14" s="49"/>
      <c r="CQ14" s="49"/>
      <c r="CR14" s="49"/>
      <c r="CS14" s="49"/>
    </row>
    <row r="15" spans="1:97" s="48" customFormat="1">
      <c r="A15" s="48" t="s">
        <v>108</v>
      </c>
      <c r="B15" s="48" t="s">
        <v>12</v>
      </c>
      <c r="C15">
        <v>2013</v>
      </c>
      <c r="D15">
        <v>0</v>
      </c>
      <c r="E15">
        <v>0</v>
      </c>
      <c r="F15">
        <v>0</v>
      </c>
      <c r="G15">
        <v>0</v>
      </c>
      <c r="H15">
        <v>0</v>
      </c>
      <c r="I15">
        <v>0</v>
      </c>
      <c r="J15">
        <v>0</v>
      </c>
      <c r="K15">
        <v>0</v>
      </c>
      <c r="L15">
        <v>0</v>
      </c>
      <c r="M15">
        <v>0</v>
      </c>
      <c r="N15">
        <v>0</v>
      </c>
      <c r="O15" s="48">
        <v>0</v>
      </c>
      <c r="P15" s="48">
        <v>0</v>
      </c>
      <c r="Q15" s="48">
        <v>0</v>
      </c>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9"/>
      <c r="AU15" s="49"/>
      <c r="AV15" s="49"/>
      <c r="AW15" s="49"/>
      <c r="AX15" s="49"/>
      <c r="AY15" s="49"/>
      <c r="AZ15" s="49"/>
      <c r="BA15" s="49"/>
      <c r="BB15" s="49"/>
      <c r="BC15" s="49"/>
      <c r="BD15" s="49"/>
      <c r="BE15" s="49"/>
      <c r="BF15" s="49"/>
      <c r="BG15" s="49"/>
      <c r="BH15" s="49"/>
      <c r="BI15" s="49"/>
      <c r="BJ15" s="49"/>
      <c r="BK15" s="49"/>
      <c r="BL15" s="49"/>
      <c r="BM15" s="49"/>
      <c r="BN15" s="49"/>
      <c r="BO15" s="49"/>
      <c r="BP15" s="49"/>
      <c r="BQ15" s="49"/>
      <c r="BR15" s="49"/>
      <c r="BS15" s="49"/>
      <c r="BT15" s="49"/>
      <c r="BU15" s="49"/>
      <c r="BV15" s="49"/>
      <c r="BW15" s="49"/>
      <c r="BX15" s="49"/>
      <c r="BY15" s="49"/>
      <c r="BZ15" s="49"/>
      <c r="CA15" s="49"/>
      <c r="CB15" s="49"/>
      <c r="CC15" s="49"/>
      <c r="CD15" s="49"/>
      <c r="CE15" s="49"/>
      <c r="CF15" s="49"/>
      <c r="CG15" s="49"/>
      <c r="CH15" s="49"/>
      <c r="CI15" s="49"/>
      <c r="CJ15" s="49"/>
      <c r="CK15" s="49"/>
      <c r="CL15" s="49"/>
      <c r="CM15" s="49"/>
      <c r="CN15" s="49"/>
      <c r="CO15" s="49"/>
      <c r="CP15" s="49"/>
      <c r="CQ15" s="49"/>
      <c r="CR15" s="49"/>
      <c r="CS15" s="49"/>
    </row>
    <row r="16" spans="1:97" s="48" customFormat="1">
      <c r="A16" s="48" t="s">
        <v>109</v>
      </c>
      <c r="B16" s="48" t="s">
        <v>12</v>
      </c>
      <c r="C16">
        <v>2014</v>
      </c>
      <c r="D16">
        <v>0</v>
      </c>
      <c r="E16">
        <v>0</v>
      </c>
      <c r="F16">
        <v>0</v>
      </c>
      <c r="G16">
        <v>0</v>
      </c>
      <c r="H16">
        <v>0</v>
      </c>
      <c r="I16">
        <v>0</v>
      </c>
      <c r="J16">
        <v>0</v>
      </c>
      <c r="K16">
        <v>0</v>
      </c>
      <c r="L16">
        <v>0</v>
      </c>
      <c r="M16">
        <v>0</v>
      </c>
      <c r="N16">
        <v>0</v>
      </c>
      <c r="O16" s="48">
        <v>0</v>
      </c>
      <c r="P16" s="48">
        <v>0</v>
      </c>
      <c r="Q16" s="48">
        <v>0</v>
      </c>
      <c r="R16" s="4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c r="BC16" s="49"/>
      <c r="BD16" s="49"/>
      <c r="BE16" s="49"/>
      <c r="BF16" s="49"/>
      <c r="BG16" s="49"/>
      <c r="BH16" s="49"/>
      <c r="BI16" s="49"/>
      <c r="BJ16" s="49"/>
      <c r="BK16" s="49"/>
      <c r="BL16" s="49"/>
      <c r="BM16" s="49"/>
      <c r="BN16" s="49"/>
      <c r="BO16" s="49"/>
      <c r="BP16" s="49"/>
      <c r="BQ16" s="49"/>
      <c r="BR16" s="49"/>
      <c r="BS16" s="49"/>
      <c r="BT16" s="49"/>
      <c r="BU16" s="49"/>
      <c r="BV16" s="49"/>
      <c r="BW16" s="49"/>
      <c r="BX16" s="49"/>
      <c r="BY16" s="49"/>
      <c r="BZ16" s="49"/>
      <c r="CA16" s="49"/>
      <c r="CB16" s="49"/>
      <c r="CC16" s="49"/>
      <c r="CD16" s="49"/>
      <c r="CE16" s="49"/>
      <c r="CF16" s="49"/>
      <c r="CG16" s="49"/>
      <c r="CH16" s="49"/>
      <c r="CI16" s="49"/>
      <c r="CJ16" s="49"/>
      <c r="CK16" s="49"/>
      <c r="CL16" s="49"/>
      <c r="CM16" s="49"/>
      <c r="CN16" s="49"/>
      <c r="CO16" s="49"/>
      <c r="CP16" s="49"/>
      <c r="CQ16" s="49"/>
      <c r="CR16" s="49"/>
      <c r="CS16" s="49"/>
    </row>
    <row r="17" spans="1:97" s="48" customFormat="1">
      <c r="A17" s="48" t="s">
        <v>110</v>
      </c>
      <c r="B17" s="48" t="s">
        <v>12</v>
      </c>
      <c r="C17">
        <v>2015</v>
      </c>
      <c r="D17">
        <v>0</v>
      </c>
      <c r="E17">
        <v>0</v>
      </c>
      <c r="F17">
        <v>0</v>
      </c>
      <c r="G17">
        <v>0</v>
      </c>
      <c r="H17">
        <v>0</v>
      </c>
      <c r="I17">
        <v>0</v>
      </c>
      <c r="J17">
        <v>0</v>
      </c>
      <c r="K17">
        <v>0</v>
      </c>
      <c r="L17">
        <v>0</v>
      </c>
      <c r="M17">
        <v>0</v>
      </c>
      <c r="N17">
        <v>0</v>
      </c>
      <c r="O17" s="48">
        <v>0</v>
      </c>
      <c r="P17" s="48">
        <v>0</v>
      </c>
      <c r="Q17" s="48">
        <v>0</v>
      </c>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c r="BC17" s="49"/>
      <c r="BD17" s="49"/>
      <c r="BE17" s="49"/>
      <c r="BF17" s="49"/>
      <c r="BG17" s="49"/>
      <c r="BH17" s="49"/>
      <c r="BI17" s="49"/>
      <c r="BJ17" s="49"/>
      <c r="BK17" s="49"/>
      <c r="BL17" s="49"/>
      <c r="BM17" s="49"/>
      <c r="BN17" s="49"/>
      <c r="BO17" s="49"/>
      <c r="BP17" s="49"/>
      <c r="BQ17" s="49"/>
      <c r="BR17" s="49"/>
      <c r="BS17" s="49"/>
      <c r="BT17" s="49"/>
      <c r="BU17" s="49"/>
      <c r="BV17" s="49"/>
      <c r="BW17" s="49"/>
      <c r="BX17" s="49"/>
      <c r="BY17" s="49"/>
      <c r="BZ17" s="49"/>
      <c r="CA17" s="49"/>
      <c r="CB17" s="49"/>
      <c r="CC17" s="49"/>
      <c r="CD17" s="49"/>
      <c r="CE17" s="49"/>
      <c r="CF17" s="49"/>
      <c r="CG17" s="49"/>
      <c r="CH17" s="49"/>
      <c r="CI17" s="49"/>
      <c r="CJ17" s="49"/>
      <c r="CK17" s="49"/>
      <c r="CL17" s="49"/>
      <c r="CM17" s="49"/>
      <c r="CN17" s="49"/>
      <c r="CO17" s="49"/>
      <c r="CP17" s="49"/>
      <c r="CQ17" s="49"/>
      <c r="CR17" s="49"/>
      <c r="CS17" s="49"/>
    </row>
    <row r="18" spans="1:97" s="48" customFormat="1">
      <c r="A18" s="48" t="s">
        <v>111</v>
      </c>
      <c r="B18" s="48" t="s">
        <v>12</v>
      </c>
      <c r="C18">
        <v>2016</v>
      </c>
      <c r="D18">
        <v>0</v>
      </c>
      <c r="E18">
        <v>0</v>
      </c>
      <c r="F18">
        <v>0</v>
      </c>
      <c r="G18">
        <v>0</v>
      </c>
      <c r="H18">
        <v>0</v>
      </c>
      <c r="I18">
        <v>0</v>
      </c>
      <c r="J18">
        <v>0</v>
      </c>
      <c r="K18">
        <v>0</v>
      </c>
      <c r="L18">
        <v>0</v>
      </c>
      <c r="M18">
        <v>0</v>
      </c>
      <c r="N18">
        <v>0</v>
      </c>
      <c r="O18" s="48">
        <v>0</v>
      </c>
      <c r="P18" s="48">
        <v>0</v>
      </c>
      <c r="Q18" s="48">
        <v>0</v>
      </c>
      <c r="R18" s="4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c r="BC18" s="49"/>
      <c r="BD18" s="49"/>
      <c r="BE18" s="49"/>
      <c r="BF18" s="49"/>
      <c r="BG18" s="49"/>
      <c r="BH18" s="49"/>
      <c r="BI18" s="49"/>
      <c r="BJ18" s="49"/>
      <c r="BK18" s="49"/>
      <c r="BL18" s="49"/>
      <c r="BM18" s="49"/>
      <c r="BN18" s="49"/>
      <c r="BO18" s="49"/>
      <c r="BP18" s="49"/>
      <c r="BQ18" s="49"/>
      <c r="BR18" s="49"/>
      <c r="BS18" s="49"/>
      <c r="BT18" s="49"/>
      <c r="BU18" s="49"/>
      <c r="BV18" s="49"/>
      <c r="BW18" s="49"/>
      <c r="BX18" s="49"/>
      <c r="BY18" s="49"/>
      <c r="BZ18" s="49"/>
      <c r="CA18" s="49"/>
      <c r="CB18" s="49"/>
      <c r="CC18" s="49"/>
      <c r="CD18" s="49"/>
      <c r="CE18" s="49"/>
      <c r="CF18" s="49"/>
      <c r="CG18" s="49"/>
      <c r="CH18" s="49"/>
      <c r="CI18" s="49"/>
      <c r="CJ18" s="49"/>
      <c r="CK18" s="49"/>
      <c r="CL18" s="49"/>
      <c r="CM18" s="49"/>
      <c r="CN18" s="49"/>
      <c r="CO18" s="49"/>
      <c r="CP18" s="49"/>
      <c r="CQ18" s="49"/>
      <c r="CR18" s="49"/>
      <c r="CS18" s="49"/>
    </row>
    <row r="19" spans="1:97" s="48" customFormat="1">
      <c r="A19" s="48" t="s">
        <v>112</v>
      </c>
      <c r="B19" s="48" t="s">
        <v>12</v>
      </c>
      <c r="C19">
        <v>2017</v>
      </c>
      <c r="D19">
        <v>0</v>
      </c>
      <c r="E19">
        <v>0</v>
      </c>
      <c r="F19">
        <v>0</v>
      </c>
      <c r="G19">
        <v>0</v>
      </c>
      <c r="H19">
        <v>0</v>
      </c>
      <c r="I19">
        <v>0</v>
      </c>
      <c r="J19">
        <v>0</v>
      </c>
      <c r="K19">
        <v>0</v>
      </c>
      <c r="L19">
        <v>0</v>
      </c>
      <c r="M19">
        <v>0</v>
      </c>
      <c r="N19">
        <v>0</v>
      </c>
      <c r="O19" s="48">
        <v>0</v>
      </c>
      <c r="P19" s="48">
        <v>0</v>
      </c>
      <c r="Q19" s="48">
        <v>0</v>
      </c>
      <c r="R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c r="BC19" s="49"/>
      <c r="BD19" s="49"/>
      <c r="BE19" s="49"/>
      <c r="BF19" s="49"/>
      <c r="BG19" s="49"/>
      <c r="BH19" s="49"/>
      <c r="BI19" s="49"/>
      <c r="BJ19" s="49"/>
      <c r="BK19" s="49"/>
      <c r="BL19" s="49"/>
      <c r="BM19" s="49"/>
      <c r="BN19" s="49"/>
      <c r="BO19" s="49"/>
      <c r="BP19" s="49"/>
      <c r="BQ19" s="49"/>
      <c r="BR19" s="49"/>
      <c r="BS19" s="49"/>
      <c r="BT19" s="49"/>
      <c r="BU19" s="49"/>
      <c r="BV19" s="49"/>
      <c r="BW19" s="49"/>
      <c r="BX19" s="49"/>
      <c r="BY19" s="49"/>
      <c r="BZ19" s="49"/>
      <c r="CA19" s="49"/>
      <c r="CB19" s="49"/>
      <c r="CC19" s="49"/>
      <c r="CD19" s="49"/>
      <c r="CE19" s="49"/>
      <c r="CF19" s="49"/>
      <c r="CG19" s="49"/>
      <c r="CH19" s="49"/>
      <c r="CI19" s="49"/>
      <c r="CJ19" s="49"/>
      <c r="CK19" s="49"/>
      <c r="CL19" s="49"/>
      <c r="CM19" s="49"/>
      <c r="CN19" s="49"/>
      <c r="CO19" s="49"/>
      <c r="CP19" s="49"/>
      <c r="CQ19" s="49"/>
      <c r="CR19" s="49"/>
      <c r="CS19" s="49"/>
    </row>
    <row r="20" spans="1:97" hidden="1">
      <c r="A20" t="s">
        <v>113</v>
      </c>
      <c r="B20" t="s">
        <v>13</v>
      </c>
      <c r="C20">
        <v>2009</v>
      </c>
      <c r="D20">
        <v>0</v>
      </c>
      <c r="E20">
        <v>0</v>
      </c>
      <c r="F20">
        <v>0</v>
      </c>
      <c r="G20">
        <v>0</v>
      </c>
      <c r="H20">
        <v>10</v>
      </c>
      <c r="I20">
        <v>32</v>
      </c>
      <c r="J20">
        <v>0</v>
      </c>
      <c r="K20">
        <v>27</v>
      </c>
      <c r="L20">
        <v>151</v>
      </c>
      <c r="M20">
        <v>278</v>
      </c>
      <c r="N20">
        <v>350</v>
      </c>
      <c r="O20">
        <v>69</v>
      </c>
      <c r="P20">
        <v>779</v>
      </c>
      <c r="Q20">
        <v>848</v>
      </c>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row>
    <row r="21" spans="1:97" hidden="1">
      <c r="A21" t="s">
        <v>114</v>
      </c>
      <c r="B21" t="s">
        <v>13</v>
      </c>
      <c r="C21">
        <v>2010</v>
      </c>
      <c r="D21">
        <v>0</v>
      </c>
      <c r="E21">
        <v>0</v>
      </c>
      <c r="F21">
        <v>0</v>
      </c>
      <c r="G21">
        <v>0</v>
      </c>
      <c r="H21">
        <v>0</v>
      </c>
      <c r="I21">
        <v>0</v>
      </c>
      <c r="J21">
        <v>0</v>
      </c>
      <c r="K21">
        <v>26</v>
      </c>
      <c r="L21">
        <v>57</v>
      </c>
      <c r="M21">
        <v>208</v>
      </c>
      <c r="N21">
        <v>295</v>
      </c>
      <c r="O21">
        <v>26</v>
      </c>
      <c r="P21">
        <v>560</v>
      </c>
      <c r="Q21">
        <v>586</v>
      </c>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row>
    <row r="22" spans="1:97" hidden="1">
      <c r="A22" t="s">
        <v>115</v>
      </c>
      <c r="B22" t="s">
        <v>13</v>
      </c>
      <c r="C22">
        <v>2011</v>
      </c>
      <c r="D22">
        <v>0</v>
      </c>
      <c r="E22">
        <v>0</v>
      </c>
      <c r="F22">
        <v>0</v>
      </c>
      <c r="G22">
        <v>0</v>
      </c>
      <c r="H22">
        <v>0</v>
      </c>
      <c r="I22">
        <v>10</v>
      </c>
      <c r="J22">
        <v>0</v>
      </c>
      <c r="K22">
        <v>0</v>
      </c>
      <c r="L22">
        <v>65</v>
      </c>
      <c r="M22">
        <v>188</v>
      </c>
      <c r="N22">
        <v>269</v>
      </c>
      <c r="O22">
        <v>10</v>
      </c>
      <c r="P22">
        <v>522</v>
      </c>
      <c r="Q22">
        <v>532</v>
      </c>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row>
    <row r="23" spans="1:97" hidden="1">
      <c r="A23" t="s">
        <v>116</v>
      </c>
      <c r="B23" t="s">
        <v>13</v>
      </c>
      <c r="C23">
        <v>2012</v>
      </c>
      <c r="D23">
        <v>0</v>
      </c>
      <c r="E23">
        <v>0</v>
      </c>
      <c r="F23">
        <v>0</v>
      </c>
      <c r="G23">
        <v>0</v>
      </c>
      <c r="H23">
        <v>0</v>
      </c>
      <c r="I23">
        <v>0</v>
      </c>
      <c r="J23">
        <v>0</v>
      </c>
      <c r="K23">
        <v>11</v>
      </c>
      <c r="L23">
        <v>35</v>
      </c>
      <c r="M23">
        <v>199</v>
      </c>
      <c r="N23">
        <v>273</v>
      </c>
      <c r="O23">
        <v>11</v>
      </c>
      <c r="P23">
        <v>507</v>
      </c>
      <c r="Q23">
        <v>518</v>
      </c>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row>
    <row r="24" spans="1:97" hidden="1">
      <c r="A24" t="s">
        <v>117</v>
      </c>
      <c r="B24" t="s">
        <v>13</v>
      </c>
      <c r="C24">
        <v>2013</v>
      </c>
      <c r="D24">
        <v>0</v>
      </c>
      <c r="E24">
        <v>0</v>
      </c>
      <c r="F24">
        <v>0</v>
      </c>
      <c r="G24">
        <v>0</v>
      </c>
      <c r="H24">
        <v>0</v>
      </c>
      <c r="I24">
        <v>0</v>
      </c>
      <c r="J24">
        <v>0</v>
      </c>
      <c r="K24">
        <v>10</v>
      </c>
      <c r="L24">
        <v>48</v>
      </c>
      <c r="M24">
        <v>187</v>
      </c>
      <c r="N24">
        <v>348</v>
      </c>
      <c r="O24">
        <v>10</v>
      </c>
      <c r="P24">
        <v>583</v>
      </c>
      <c r="Q24">
        <v>593</v>
      </c>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row>
    <row r="25" spans="1:97" hidden="1">
      <c r="A25" t="s">
        <v>118</v>
      </c>
      <c r="B25" t="s">
        <v>13</v>
      </c>
      <c r="C25">
        <v>2014</v>
      </c>
      <c r="D25">
        <v>0</v>
      </c>
      <c r="E25">
        <v>0</v>
      </c>
      <c r="F25">
        <v>0</v>
      </c>
      <c r="G25">
        <v>0</v>
      </c>
      <c r="H25">
        <v>10</v>
      </c>
      <c r="I25">
        <v>15</v>
      </c>
      <c r="J25">
        <v>0</v>
      </c>
      <c r="K25">
        <v>33</v>
      </c>
      <c r="L25">
        <v>109</v>
      </c>
      <c r="M25">
        <v>174</v>
      </c>
      <c r="N25">
        <v>270</v>
      </c>
      <c r="O25">
        <v>58</v>
      </c>
      <c r="P25">
        <v>553</v>
      </c>
      <c r="Q25">
        <v>611</v>
      </c>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row>
    <row r="26" spans="1:97" hidden="1">
      <c r="A26" t="s">
        <v>119</v>
      </c>
      <c r="B26" t="s">
        <v>13</v>
      </c>
      <c r="C26">
        <v>2015</v>
      </c>
      <c r="D26">
        <v>0</v>
      </c>
      <c r="E26">
        <v>0</v>
      </c>
      <c r="F26">
        <v>0</v>
      </c>
      <c r="G26">
        <v>0</v>
      </c>
      <c r="H26">
        <v>0</v>
      </c>
      <c r="I26">
        <v>0</v>
      </c>
      <c r="J26">
        <v>0</v>
      </c>
      <c r="K26">
        <v>12</v>
      </c>
      <c r="L26">
        <v>72</v>
      </c>
      <c r="M26">
        <v>203</v>
      </c>
      <c r="N26">
        <v>321</v>
      </c>
      <c r="O26">
        <v>12</v>
      </c>
      <c r="P26">
        <v>596</v>
      </c>
      <c r="Q26">
        <v>608</v>
      </c>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row>
    <row r="27" spans="1:97" hidden="1">
      <c r="A27" t="s">
        <v>120</v>
      </c>
      <c r="B27" t="s">
        <v>13</v>
      </c>
      <c r="C27">
        <v>2016</v>
      </c>
      <c r="D27">
        <v>0</v>
      </c>
      <c r="E27">
        <v>0</v>
      </c>
      <c r="F27">
        <v>0</v>
      </c>
      <c r="G27">
        <v>0</v>
      </c>
      <c r="H27">
        <v>0</v>
      </c>
      <c r="I27">
        <v>23</v>
      </c>
      <c r="J27">
        <v>0</v>
      </c>
      <c r="K27">
        <v>70</v>
      </c>
      <c r="L27">
        <v>137</v>
      </c>
      <c r="M27">
        <v>213</v>
      </c>
      <c r="N27">
        <v>299</v>
      </c>
      <c r="O27">
        <v>93</v>
      </c>
      <c r="P27">
        <v>649</v>
      </c>
      <c r="Q27">
        <v>742</v>
      </c>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row>
    <row r="28" spans="1:97" hidden="1">
      <c r="A28" t="s">
        <v>121</v>
      </c>
      <c r="B28" t="s">
        <v>13</v>
      </c>
      <c r="C28">
        <v>2017</v>
      </c>
      <c r="D28">
        <v>0</v>
      </c>
      <c r="E28">
        <v>0</v>
      </c>
      <c r="F28">
        <v>0</v>
      </c>
      <c r="G28">
        <v>0</v>
      </c>
      <c r="H28">
        <v>0</v>
      </c>
      <c r="I28">
        <v>0</v>
      </c>
      <c r="J28">
        <v>0</v>
      </c>
      <c r="K28">
        <v>30</v>
      </c>
      <c r="L28">
        <v>124</v>
      </c>
      <c r="M28">
        <v>203</v>
      </c>
      <c r="N28">
        <v>339</v>
      </c>
      <c r="O28">
        <v>30</v>
      </c>
      <c r="P28">
        <v>666</v>
      </c>
      <c r="Q28">
        <v>696</v>
      </c>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row>
    <row r="29" spans="1:97" hidden="1">
      <c r="A29" t="s">
        <v>122</v>
      </c>
      <c r="B29" t="s">
        <v>14</v>
      </c>
      <c r="C29">
        <v>2009</v>
      </c>
      <c r="D29">
        <v>0</v>
      </c>
      <c r="E29">
        <v>0</v>
      </c>
      <c r="F29">
        <v>0</v>
      </c>
      <c r="G29">
        <v>0</v>
      </c>
      <c r="H29">
        <v>0</v>
      </c>
      <c r="I29">
        <v>0</v>
      </c>
      <c r="J29">
        <v>0</v>
      </c>
      <c r="K29">
        <v>10</v>
      </c>
      <c r="L29">
        <v>12</v>
      </c>
      <c r="M29">
        <v>198</v>
      </c>
      <c r="N29">
        <v>288</v>
      </c>
      <c r="O29">
        <v>10</v>
      </c>
      <c r="P29">
        <v>498</v>
      </c>
      <c r="Q29">
        <v>508</v>
      </c>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row>
    <row r="30" spans="1:97">
      <c r="A30" t="s">
        <v>123</v>
      </c>
      <c r="B30" t="s">
        <v>14</v>
      </c>
      <c r="C30">
        <v>2010</v>
      </c>
      <c r="D30">
        <v>0</v>
      </c>
      <c r="E30">
        <v>0</v>
      </c>
      <c r="F30">
        <v>0</v>
      </c>
      <c r="G30">
        <v>0</v>
      </c>
      <c r="H30">
        <v>0</v>
      </c>
      <c r="I30">
        <v>0</v>
      </c>
      <c r="J30">
        <v>0</v>
      </c>
      <c r="K30">
        <v>0</v>
      </c>
      <c r="L30">
        <v>26</v>
      </c>
      <c r="M30">
        <v>173</v>
      </c>
      <c r="N30">
        <v>263</v>
      </c>
      <c r="O30">
        <v>0</v>
      </c>
      <c r="P30">
        <v>462</v>
      </c>
      <c r="Q30">
        <v>462</v>
      </c>
    </row>
    <row r="31" spans="1:97" hidden="1">
      <c r="A31" t="s">
        <v>124</v>
      </c>
      <c r="B31" t="s">
        <v>14</v>
      </c>
      <c r="C31">
        <v>2011</v>
      </c>
      <c r="D31">
        <v>0</v>
      </c>
      <c r="E31">
        <v>0</v>
      </c>
      <c r="F31">
        <v>0</v>
      </c>
      <c r="G31">
        <v>0</v>
      </c>
      <c r="H31">
        <v>0</v>
      </c>
      <c r="I31">
        <v>0</v>
      </c>
      <c r="J31">
        <v>0</v>
      </c>
      <c r="K31">
        <v>11</v>
      </c>
      <c r="L31">
        <v>33</v>
      </c>
      <c r="M31">
        <v>187</v>
      </c>
      <c r="N31">
        <v>343</v>
      </c>
      <c r="O31">
        <v>11</v>
      </c>
      <c r="P31">
        <v>563</v>
      </c>
      <c r="Q31">
        <v>574</v>
      </c>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row>
    <row r="32" spans="1:97" hidden="1">
      <c r="A32" t="s">
        <v>125</v>
      </c>
      <c r="B32" t="s">
        <v>14</v>
      </c>
      <c r="C32">
        <v>2012</v>
      </c>
      <c r="D32">
        <v>0</v>
      </c>
      <c r="E32">
        <v>0</v>
      </c>
      <c r="F32">
        <v>0</v>
      </c>
      <c r="G32">
        <v>0</v>
      </c>
      <c r="H32">
        <v>0</v>
      </c>
      <c r="I32">
        <v>0</v>
      </c>
      <c r="J32">
        <v>0</v>
      </c>
      <c r="K32">
        <v>10</v>
      </c>
      <c r="L32">
        <v>35</v>
      </c>
      <c r="M32">
        <v>148</v>
      </c>
      <c r="N32">
        <v>353</v>
      </c>
      <c r="O32">
        <v>10</v>
      </c>
      <c r="P32">
        <v>536</v>
      </c>
      <c r="Q32">
        <v>546</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row>
    <row r="33" spans="1:97">
      <c r="A33" t="s">
        <v>126</v>
      </c>
      <c r="B33" t="s">
        <v>14</v>
      </c>
      <c r="C33">
        <v>2013</v>
      </c>
      <c r="D33">
        <v>0</v>
      </c>
      <c r="E33">
        <v>0</v>
      </c>
      <c r="F33">
        <v>0</v>
      </c>
      <c r="G33">
        <v>0</v>
      </c>
      <c r="H33">
        <v>0</v>
      </c>
      <c r="I33">
        <v>0</v>
      </c>
      <c r="J33">
        <v>0</v>
      </c>
      <c r="K33">
        <v>0</v>
      </c>
      <c r="L33">
        <v>105</v>
      </c>
      <c r="M33">
        <v>179</v>
      </c>
      <c r="N33">
        <v>335</v>
      </c>
      <c r="O33">
        <v>0</v>
      </c>
      <c r="P33">
        <v>619</v>
      </c>
      <c r="Q33">
        <v>619</v>
      </c>
    </row>
    <row r="34" spans="1:97" hidden="1">
      <c r="A34" t="s">
        <v>127</v>
      </c>
      <c r="B34" t="s">
        <v>14</v>
      </c>
      <c r="C34">
        <v>2014</v>
      </c>
      <c r="D34">
        <v>0</v>
      </c>
      <c r="E34">
        <v>0</v>
      </c>
      <c r="F34">
        <v>0</v>
      </c>
      <c r="G34">
        <v>0</v>
      </c>
      <c r="H34">
        <v>0</v>
      </c>
      <c r="I34">
        <v>10</v>
      </c>
      <c r="J34">
        <v>0</v>
      </c>
      <c r="K34">
        <v>33</v>
      </c>
      <c r="L34">
        <v>55</v>
      </c>
      <c r="M34">
        <v>170</v>
      </c>
      <c r="N34">
        <v>260</v>
      </c>
      <c r="O34">
        <v>43</v>
      </c>
      <c r="P34">
        <v>485</v>
      </c>
      <c r="Q34">
        <v>528</v>
      </c>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row>
    <row r="35" spans="1:97">
      <c r="A35" t="s">
        <v>128</v>
      </c>
      <c r="B35" t="s">
        <v>14</v>
      </c>
      <c r="C35">
        <v>2015</v>
      </c>
      <c r="D35">
        <v>0</v>
      </c>
      <c r="E35">
        <v>0</v>
      </c>
      <c r="F35">
        <v>0</v>
      </c>
      <c r="G35">
        <v>0</v>
      </c>
      <c r="H35">
        <v>0</v>
      </c>
      <c r="I35">
        <v>0</v>
      </c>
      <c r="J35">
        <v>0</v>
      </c>
      <c r="K35">
        <v>0</v>
      </c>
      <c r="L35">
        <v>75</v>
      </c>
      <c r="M35">
        <v>178</v>
      </c>
      <c r="N35">
        <v>268</v>
      </c>
      <c r="O35">
        <v>0</v>
      </c>
      <c r="P35">
        <v>521</v>
      </c>
      <c r="Q35">
        <v>521</v>
      </c>
    </row>
    <row r="36" spans="1:97">
      <c r="A36" t="s">
        <v>129</v>
      </c>
      <c r="B36" t="s">
        <v>14</v>
      </c>
      <c r="C36">
        <v>2016</v>
      </c>
      <c r="D36">
        <v>0</v>
      </c>
      <c r="E36">
        <v>0</v>
      </c>
      <c r="F36">
        <v>0</v>
      </c>
      <c r="G36">
        <v>0</v>
      </c>
      <c r="H36">
        <v>0</v>
      </c>
      <c r="I36">
        <v>0</v>
      </c>
      <c r="J36">
        <v>0</v>
      </c>
      <c r="K36">
        <v>0</v>
      </c>
      <c r="L36">
        <v>88</v>
      </c>
      <c r="M36">
        <v>164</v>
      </c>
      <c r="N36">
        <v>239</v>
      </c>
      <c r="O36">
        <v>0</v>
      </c>
      <c r="P36">
        <v>491</v>
      </c>
      <c r="Q36">
        <v>491</v>
      </c>
    </row>
    <row r="37" spans="1:97" hidden="1">
      <c r="A37" t="s">
        <v>130</v>
      </c>
      <c r="B37" t="s">
        <v>14</v>
      </c>
      <c r="C37">
        <v>2017</v>
      </c>
      <c r="D37">
        <v>0</v>
      </c>
      <c r="E37">
        <v>0</v>
      </c>
      <c r="F37">
        <v>0</v>
      </c>
      <c r="G37">
        <v>0</v>
      </c>
      <c r="H37">
        <v>0</v>
      </c>
      <c r="I37">
        <v>0</v>
      </c>
      <c r="J37">
        <v>0</v>
      </c>
      <c r="K37">
        <v>11</v>
      </c>
      <c r="L37">
        <v>89</v>
      </c>
      <c r="M37">
        <v>220</v>
      </c>
      <c r="N37">
        <v>240</v>
      </c>
      <c r="O37">
        <v>11</v>
      </c>
      <c r="P37">
        <v>549</v>
      </c>
      <c r="Q37">
        <v>560</v>
      </c>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row>
    <row r="38" spans="1:97" hidden="1">
      <c r="A38" t="s">
        <v>131</v>
      </c>
      <c r="B38" t="s">
        <v>15</v>
      </c>
      <c r="C38">
        <v>2009</v>
      </c>
      <c r="D38">
        <v>0</v>
      </c>
      <c r="E38">
        <v>0</v>
      </c>
      <c r="F38">
        <v>11</v>
      </c>
      <c r="G38">
        <v>93</v>
      </c>
      <c r="H38">
        <v>168</v>
      </c>
      <c r="I38">
        <v>346</v>
      </c>
      <c r="J38">
        <v>10</v>
      </c>
      <c r="K38">
        <v>436</v>
      </c>
      <c r="L38">
        <v>708</v>
      </c>
      <c r="M38">
        <v>1633</v>
      </c>
      <c r="N38">
        <v>2856</v>
      </c>
      <c r="O38">
        <v>1064</v>
      </c>
      <c r="P38">
        <v>5197</v>
      </c>
      <c r="Q38">
        <v>6261</v>
      </c>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row>
    <row r="39" spans="1:97" hidden="1">
      <c r="A39" t="s">
        <v>132</v>
      </c>
      <c r="B39" t="s">
        <v>15</v>
      </c>
      <c r="C39">
        <v>2010</v>
      </c>
      <c r="D39">
        <v>0</v>
      </c>
      <c r="E39">
        <v>0</v>
      </c>
      <c r="F39">
        <v>0</v>
      </c>
      <c r="G39">
        <v>0</v>
      </c>
      <c r="H39">
        <v>27</v>
      </c>
      <c r="I39">
        <v>125</v>
      </c>
      <c r="J39">
        <v>0</v>
      </c>
      <c r="K39">
        <v>351</v>
      </c>
      <c r="L39">
        <v>695</v>
      </c>
      <c r="M39">
        <v>1579</v>
      </c>
      <c r="N39">
        <v>2955</v>
      </c>
      <c r="O39">
        <v>503</v>
      </c>
      <c r="P39">
        <v>5229</v>
      </c>
      <c r="Q39">
        <v>5732</v>
      </c>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row>
    <row r="40" spans="1:97" hidden="1">
      <c r="A40" t="s">
        <v>133</v>
      </c>
      <c r="B40" t="s">
        <v>15</v>
      </c>
      <c r="C40">
        <v>2011</v>
      </c>
      <c r="D40">
        <v>0</v>
      </c>
      <c r="E40">
        <v>0</v>
      </c>
      <c r="F40">
        <v>0</v>
      </c>
      <c r="G40">
        <v>13</v>
      </c>
      <c r="H40">
        <v>40</v>
      </c>
      <c r="I40">
        <v>211</v>
      </c>
      <c r="J40">
        <v>0</v>
      </c>
      <c r="K40">
        <v>444</v>
      </c>
      <c r="L40">
        <v>671</v>
      </c>
      <c r="M40">
        <v>1617</v>
      </c>
      <c r="N40">
        <v>3050</v>
      </c>
      <c r="O40">
        <v>708</v>
      </c>
      <c r="P40">
        <v>5338</v>
      </c>
      <c r="Q40">
        <v>6046</v>
      </c>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row>
    <row r="41" spans="1:97" hidden="1">
      <c r="A41" t="s">
        <v>134</v>
      </c>
      <c r="B41" t="s">
        <v>15</v>
      </c>
      <c r="C41">
        <v>2012</v>
      </c>
      <c r="D41">
        <v>0</v>
      </c>
      <c r="E41">
        <v>0</v>
      </c>
      <c r="F41">
        <v>0</v>
      </c>
      <c r="G41">
        <v>0</v>
      </c>
      <c r="H41">
        <v>0</v>
      </c>
      <c r="I41">
        <v>151</v>
      </c>
      <c r="J41">
        <v>0</v>
      </c>
      <c r="K41">
        <v>412</v>
      </c>
      <c r="L41">
        <v>738</v>
      </c>
      <c r="M41">
        <v>1443</v>
      </c>
      <c r="N41">
        <v>2938</v>
      </c>
      <c r="O41">
        <v>563</v>
      </c>
      <c r="P41">
        <v>5119</v>
      </c>
      <c r="Q41">
        <v>5682</v>
      </c>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row>
    <row r="42" spans="1:97" hidden="1">
      <c r="A42" t="s">
        <v>135</v>
      </c>
      <c r="B42" t="s">
        <v>15</v>
      </c>
      <c r="C42">
        <v>2013</v>
      </c>
      <c r="D42">
        <v>0</v>
      </c>
      <c r="E42">
        <v>0</v>
      </c>
      <c r="F42">
        <v>0</v>
      </c>
      <c r="G42">
        <v>11</v>
      </c>
      <c r="H42">
        <v>22</v>
      </c>
      <c r="I42">
        <v>159</v>
      </c>
      <c r="J42">
        <v>0</v>
      </c>
      <c r="K42">
        <v>501</v>
      </c>
      <c r="L42">
        <v>828</v>
      </c>
      <c r="M42">
        <v>1602</v>
      </c>
      <c r="N42">
        <v>3264</v>
      </c>
      <c r="O42">
        <v>693</v>
      </c>
      <c r="P42">
        <v>5694</v>
      </c>
      <c r="Q42">
        <v>6387</v>
      </c>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row>
    <row r="43" spans="1:97" hidden="1">
      <c r="A43" t="s">
        <v>136</v>
      </c>
      <c r="B43" t="s">
        <v>15</v>
      </c>
      <c r="C43">
        <v>2014</v>
      </c>
      <c r="D43">
        <v>0</v>
      </c>
      <c r="E43">
        <v>0</v>
      </c>
      <c r="F43">
        <v>0</v>
      </c>
      <c r="G43">
        <v>27</v>
      </c>
      <c r="H43">
        <v>84</v>
      </c>
      <c r="I43">
        <v>248</v>
      </c>
      <c r="J43">
        <v>0</v>
      </c>
      <c r="K43">
        <v>589</v>
      </c>
      <c r="L43">
        <v>800</v>
      </c>
      <c r="M43">
        <v>1450</v>
      </c>
      <c r="N43">
        <v>2638</v>
      </c>
      <c r="O43">
        <v>948</v>
      </c>
      <c r="P43">
        <v>4888</v>
      </c>
      <c r="Q43">
        <v>5836</v>
      </c>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row>
    <row r="44" spans="1:97" hidden="1">
      <c r="A44" t="s">
        <v>137</v>
      </c>
      <c r="B44" t="s">
        <v>15</v>
      </c>
      <c r="C44">
        <v>2015</v>
      </c>
      <c r="D44">
        <v>0</v>
      </c>
      <c r="E44">
        <v>0</v>
      </c>
      <c r="F44">
        <v>0</v>
      </c>
      <c r="G44">
        <v>0</v>
      </c>
      <c r="H44">
        <v>14</v>
      </c>
      <c r="I44">
        <v>165</v>
      </c>
      <c r="J44">
        <v>0</v>
      </c>
      <c r="K44">
        <v>441</v>
      </c>
      <c r="L44">
        <v>869</v>
      </c>
      <c r="M44">
        <v>1537</v>
      </c>
      <c r="N44">
        <v>3017</v>
      </c>
      <c r="O44">
        <v>620</v>
      </c>
      <c r="P44">
        <v>5423</v>
      </c>
      <c r="Q44">
        <v>6043</v>
      </c>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row>
    <row r="45" spans="1:97" hidden="1">
      <c r="A45" t="s">
        <v>138</v>
      </c>
      <c r="B45" t="s">
        <v>15</v>
      </c>
      <c r="C45">
        <v>2016</v>
      </c>
      <c r="D45">
        <v>0</v>
      </c>
      <c r="E45">
        <v>0</v>
      </c>
      <c r="F45">
        <v>0</v>
      </c>
      <c r="G45">
        <v>0</v>
      </c>
      <c r="H45">
        <v>49</v>
      </c>
      <c r="I45">
        <v>173</v>
      </c>
      <c r="J45">
        <v>0</v>
      </c>
      <c r="K45">
        <v>511</v>
      </c>
      <c r="L45">
        <v>921</v>
      </c>
      <c r="M45">
        <v>1439</v>
      </c>
      <c r="N45">
        <v>2725</v>
      </c>
      <c r="O45">
        <v>733</v>
      </c>
      <c r="P45">
        <v>5085</v>
      </c>
      <c r="Q45">
        <v>5818</v>
      </c>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row>
    <row r="46" spans="1:97" hidden="1">
      <c r="A46" t="s">
        <v>139</v>
      </c>
      <c r="B46" t="s">
        <v>15</v>
      </c>
      <c r="C46">
        <v>2017</v>
      </c>
      <c r="D46">
        <v>0</v>
      </c>
      <c r="E46">
        <v>0</v>
      </c>
      <c r="F46">
        <v>0</v>
      </c>
      <c r="G46">
        <v>0</v>
      </c>
      <c r="H46">
        <v>26</v>
      </c>
      <c r="I46">
        <v>158</v>
      </c>
      <c r="J46">
        <v>0</v>
      </c>
      <c r="K46">
        <v>503</v>
      </c>
      <c r="L46">
        <v>930</v>
      </c>
      <c r="M46">
        <v>1595</v>
      </c>
      <c r="N46">
        <v>2985</v>
      </c>
      <c r="O46">
        <v>687</v>
      </c>
      <c r="P46">
        <v>5510</v>
      </c>
      <c r="Q46">
        <v>6197</v>
      </c>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row>
    <row r="47" spans="1:97" hidden="1">
      <c r="A47" t="s">
        <v>140</v>
      </c>
      <c r="B47" t="s">
        <v>16</v>
      </c>
      <c r="C47">
        <v>2009</v>
      </c>
      <c r="D47">
        <v>0</v>
      </c>
      <c r="E47">
        <v>0</v>
      </c>
      <c r="F47">
        <v>0</v>
      </c>
      <c r="G47">
        <v>0</v>
      </c>
      <c r="H47">
        <v>0</v>
      </c>
      <c r="I47">
        <v>11</v>
      </c>
      <c r="J47">
        <v>0</v>
      </c>
      <c r="K47">
        <v>28</v>
      </c>
      <c r="L47">
        <v>10</v>
      </c>
      <c r="M47">
        <v>135</v>
      </c>
      <c r="N47">
        <v>266</v>
      </c>
      <c r="O47">
        <v>39</v>
      </c>
      <c r="P47">
        <v>411</v>
      </c>
      <c r="Q47">
        <v>450</v>
      </c>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row>
    <row r="48" spans="1:97">
      <c r="A48" t="s">
        <v>141</v>
      </c>
      <c r="B48" t="s">
        <v>16</v>
      </c>
      <c r="C48">
        <v>2010</v>
      </c>
      <c r="D48">
        <v>0</v>
      </c>
      <c r="E48">
        <v>0</v>
      </c>
      <c r="F48">
        <v>0</v>
      </c>
      <c r="G48">
        <v>0</v>
      </c>
      <c r="H48">
        <v>0</v>
      </c>
      <c r="I48">
        <v>0</v>
      </c>
      <c r="J48">
        <v>0</v>
      </c>
      <c r="K48">
        <v>0</v>
      </c>
      <c r="L48">
        <v>0</v>
      </c>
      <c r="M48">
        <v>125</v>
      </c>
      <c r="N48">
        <v>260</v>
      </c>
      <c r="O48">
        <v>0</v>
      </c>
      <c r="P48">
        <v>385</v>
      </c>
      <c r="Q48">
        <v>385</v>
      </c>
    </row>
    <row r="49" spans="1:97">
      <c r="A49" t="s">
        <v>142</v>
      </c>
      <c r="B49" t="s">
        <v>16</v>
      </c>
      <c r="C49">
        <v>2011</v>
      </c>
      <c r="D49">
        <v>0</v>
      </c>
      <c r="E49">
        <v>0</v>
      </c>
      <c r="F49">
        <v>0</v>
      </c>
      <c r="G49">
        <v>0</v>
      </c>
      <c r="H49">
        <v>0</v>
      </c>
      <c r="I49">
        <v>0</v>
      </c>
      <c r="J49">
        <v>0</v>
      </c>
      <c r="K49">
        <v>0</v>
      </c>
      <c r="L49">
        <v>20</v>
      </c>
      <c r="M49">
        <v>116</v>
      </c>
      <c r="N49">
        <v>272</v>
      </c>
      <c r="O49">
        <v>0</v>
      </c>
      <c r="P49">
        <v>408</v>
      </c>
      <c r="Q49">
        <v>408</v>
      </c>
    </row>
    <row r="50" spans="1:97">
      <c r="A50" t="s">
        <v>143</v>
      </c>
      <c r="B50" t="s">
        <v>16</v>
      </c>
      <c r="C50">
        <v>2012</v>
      </c>
      <c r="D50">
        <v>0</v>
      </c>
      <c r="E50">
        <v>0</v>
      </c>
      <c r="F50">
        <v>0</v>
      </c>
      <c r="G50">
        <v>0</v>
      </c>
      <c r="H50">
        <v>0</v>
      </c>
      <c r="I50">
        <v>0</v>
      </c>
      <c r="J50">
        <v>0</v>
      </c>
      <c r="K50">
        <v>0</v>
      </c>
      <c r="L50">
        <v>10</v>
      </c>
      <c r="M50">
        <v>111</v>
      </c>
      <c r="N50">
        <v>254</v>
      </c>
      <c r="O50">
        <v>0</v>
      </c>
      <c r="P50">
        <v>375</v>
      </c>
      <c r="Q50">
        <v>375</v>
      </c>
    </row>
    <row r="51" spans="1:97" hidden="1">
      <c r="A51" t="s">
        <v>144</v>
      </c>
      <c r="B51" t="s">
        <v>16</v>
      </c>
      <c r="C51">
        <v>2013</v>
      </c>
      <c r="D51">
        <v>0</v>
      </c>
      <c r="E51">
        <v>0</v>
      </c>
      <c r="F51">
        <v>0</v>
      </c>
      <c r="G51">
        <v>0</v>
      </c>
      <c r="H51">
        <v>0</v>
      </c>
      <c r="I51">
        <v>0</v>
      </c>
      <c r="J51">
        <v>0</v>
      </c>
      <c r="K51">
        <v>22</v>
      </c>
      <c r="L51">
        <v>11</v>
      </c>
      <c r="M51">
        <v>84</v>
      </c>
      <c r="N51">
        <v>280</v>
      </c>
      <c r="O51">
        <v>22</v>
      </c>
      <c r="P51">
        <v>375</v>
      </c>
      <c r="Q51">
        <v>397</v>
      </c>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row>
    <row r="52" spans="1:97" hidden="1">
      <c r="A52" t="s">
        <v>145</v>
      </c>
      <c r="B52" t="s">
        <v>16</v>
      </c>
      <c r="C52">
        <v>2014</v>
      </c>
      <c r="D52">
        <v>0</v>
      </c>
      <c r="E52">
        <v>0</v>
      </c>
      <c r="F52">
        <v>0</v>
      </c>
      <c r="G52">
        <v>0</v>
      </c>
      <c r="H52">
        <v>0</v>
      </c>
      <c r="I52">
        <v>0</v>
      </c>
      <c r="J52">
        <v>0</v>
      </c>
      <c r="K52">
        <v>33</v>
      </c>
      <c r="L52">
        <v>33</v>
      </c>
      <c r="M52">
        <v>108</v>
      </c>
      <c r="N52">
        <v>286</v>
      </c>
      <c r="O52">
        <v>33</v>
      </c>
      <c r="P52">
        <v>427</v>
      </c>
      <c r="Q52">
        <v>460</v>
      </c>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row>
    <row r="53" spans="1:97">
      <c r="A53" t="s">
        <v>146</v>
      </c>
      <c r="B53" t="s">
        <v>16</v>
      </c>
      <c r="C53">
        <v>2015</v>
      </c>
      <c r="D53">
        <v>0</v>
      </c>
      <c r="E53">
        <v>0</v>
      </c>
      <c r="F53">
        <v>0</v>
      </c>
      <c r="G53">
        <v>0</v>
      </c>
      <c r="H53">
        <v>0</v>
      </c>
      <c r="I53">
        <v>0</v>
      </c>
      <c r="J53">
        <v>0</v>
      </c>
      <c r="K53">
        <v>0</v>
      </c>
      <c r="L53">
        <v>21</v>
      </c>
      <c r="M53">
        <v>117</v>
      </c>
      <c r="N53">
        <v>302</v>
      </c>
      <c r="O53">
        <v>0</v>
      </c>
      <c r="P53">
        <v>440</v>
      </c>
      <c r="Q53">
        <v>440</v>
      </c>
    </row>
    <row r="54" spans="1:97" hidden="1">
      <c r="A54" t="s">
        <v>147</v>
      </c>
      <c r="B54" t="s">
        <v>16</v>
      </c>
      <c r="C54">
        <v>2016</v>
      </c>
      <c r="D54">
        <v>0</v>
      </c>
      <c r="E54">
        <v>0</v>
      </c>
      <c r="F54">
        <v>0</v>
      </c>
      <c r="G54">
        <v>0</v>
      </c>
      <c r="H54">
        <v>0</v>
      </c>
      <c r="I54">
        <v>0</v>
      </c>
      <c r="J54">
        <v>0</v>
      </c>
      <c r="K54">
        <v>12</v>
      </c>
      <c r="L54">
        <v>25</v>
      </c>
      <c r="M54">
        <v>74</v>
      </c>
      <c r="N54">
        <v>220</v>
      </c>
      <c r="O54">
        <v>12</v>
      </c>
      <c r="P54">
        <v>319</v>
      </c>
      <c r="Q54">
        <v>331</v>
      </c>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row>
    <row r="55" spans="1:97" hidden="1">
      <c r="A55" t="s">
        <v>148</v>
      </c>
      <c r="B55" t="s">
        <v>16</v>
      </c>
      <c r="C55">
        <v>2017</v>
      </c>
      <c r="D55">
        <v>0</v>
      </c>
      <c r="E55">
        <v>0</v>
      </c>
      <c r="F55">
        <v>0</v>
      </c>
      <c r="G55">
        <v>0</v>
      </c>
      <c r="H55">
        <v>0</v>
      </c>
      <c r="I55">
        <v>0</v>
      </c>
      <c r="J55">
        <v>0</v>
      </c>
      <c r="K55">
        <v>42</v>
      </c>
      <c r="L55">
        <v>33</v>
      </c>
      <c r="M55">
        <v>65</v>
      </c>
      <c r="N55">
        <v>236</v>
      </c>
      <c r="O55">
        <v>42</v>
      </c>
      <c r="P55">
        <v>334</v>
      </c>
      <c r="Q55">
        <v>376</v>
      </c>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row>
    <row r="56" spans="1:97">
      <c r="A56" t="s">
        <v>149</v>
      </c>
      <c r="B56" t="s">
        <v>17</v>
      </c>
      <c r="C56">
        <v>2009</v>
      </c>
      <c r="D56">
        <v>0</v>
      </c>
      <c r="E56">
        <v>0</v>
      </c>
      <c r="F56">
        <v>0</v>
      </c>
      <c r="G56">
        <v>0</v>
      </c>
      <c r="H56">
        <v>0</v>
      </c>
      <c r="I56">
        <v>0</v>
      </c>
      <c r="J56">
        <v>0</v>
      </c>
      <c r="K56">
        <v>0</v>
      </c>
      <c r="L56">
        <v>12</v>
      </c>
      <c r="M56">
        <v>170</v>
      </c>
      <c r="N56">
        <v>364</v>
      </c>
      <c r="O56">
        <v>0</v>
      </c>
      <c r="P56">
        <v>546</v>
      </c>
      <c r="Q56">
        <v>546</v>
      </c>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row>
    <row r="57" spans="1:97">
      <c r="A57" t="s">
        <v>150</v>
      </c>
      <c r="B57" t="s">
        <v>17</v>
      </c>
      <c r="C57">
        <v>2010</v>
      </c>
      <c r="D57">
        <v>0</v>
      </c>
      <c r="E57">
        <v>0</v>
      </c>
      <c r="F57">
        <v>0</v>
      </c>
      <c r="G57">
        <v>0</v>
      </c>
      <c r="H57">
        <v>0</v>
      </c>
      <c r="I57">
        <v>0</v>
      </c>
      <c r="J57">
        <v>0</v>
      </c>
      <c r="K57">
        <v>0</v>
      </c>
      <c r="L57">
        <v>20</v>
      </c>
      <c r="M57">
        <v>100</v>
      </c>
      <c r="N57">
        <v>339</v>
      </c>
      <c r="O57">
        <v>0</v>
      </c>
      <c r="P57">
        <v>459</v>
      </c>
      <c r="Q57">
        <v>459</v>
      </c>
    </row>
    <row r="58" spans="1:97">
      <c r="A58" t="s">
        <v>151</v>
      </c>
      <c r="B58" t="s">
        <v>17</v>
      </c>
      <c r="C58">
        <v>2011</v>
      </c>
      <c r="D58">
        <v>0</v>
      </c>
      <c r="E58">
        <v>0</v>
      </c>
      <c r="F58">
        <v>0</v>
      </c>
      <c r="G58">
        <v>0</v>
      </c>
      <c r="H58">
        <v>0</v>
      </c>
      <c r="I58">
        <v>0</v>
      </c>
      <c r="J58">
        <v>0</v>
      </c>
      <c r="K58">
        <v>0</v>
      </c>
      <c r="L58">
        <v>0</v>
      </c>
      <c r="M58">
        <v>119</v>
      </c>
      <c r="N58">
        <v>415</v>
      </c>
      <c r="O58">
        <v>0</v>
      </c>
      <c r="P58">
        <v>534</v>
      </c>
      <c r="Q58">
        <v>534</v>
      </c>
    </row>
    <row r="59" spans="1:97">
      <c r="A59" t="s">
        <v>152</v>
      </c>
      <c r="B59" t="s">
        <v>17</v>
      </c>
      <c r="C59">
        <v>2012</v>
      </c>
      <c r="D59">
        <v>0</v>
      </c>
      <c r="E59">
        <v>0</v>
      </c>
      <c r="F59">
        <v>0</v>
      </c>
      <c r="G59">
        <v>0</v>
      </c>
      <c r="H59">
        <v>0</v>
      </c>
      <c r="I59">
        <v>0</v>
      </c>
      <c r="J59">
        <v>0</v>
      </c>
      <c r="K59">
        <v>0</v>
      </c>
      <c r="L59">
        <v>0</v>
      </c>
      <c r="M59">
        <v>113</v>
      </c>
      <c r="N59">
        <v>317</v>
      </c>
      <c r="O59">
        <v>0</v>
      </c>
      <c r="P59">
        <v>430</v>
      </c>
      <c r="Q59">
        <v>430</v>
      </c>
    </row>
    <row r="60" spans="1:97">
      <c r="A60" t="s">
        <v>153</v>
      </c>
      <c r="B60" t="s">
        <v>17</v>
      </c>
      <c r="C60">
        <v>2013</v>
      </c>
      <c r="D60">
        <v>0</v>
      </c>
      <c r="E60">
        <v>0</v>
      </c>
      <c r="F60">
        <v>0</v>
      </c>
      <c r="G60">
        <v>0</v>
      </c>
      <c r="H60">
        <v>0</v>
      </c>
      <c r="I60">
        <v>0</v>
      </c>
      <c r="J60">
        <v>0</v>
      </c>
      <c r="K60">
        <v>0</v>
      </c>
      <c r="L60">
        <v>11</v>
      </c>
      <c r="M60">
        <v>79</v>
      </c>
      <c r="N60">
        <v>377</v>
      </c>
      <c r="O60">
        <v>0</v>
      </c>
      <c r="P60">
        <v>467</v>
      </c>
      <c r="Q60">
        <v>467</v>
      </c>
    </row>
    <row r="61" spans="1:97">
      <c r="A61" t="s">
        <v>154</v>
      </c>
      <c r="B61" t="s">
        <v>17</v>
      </c>
      <c r="C61">
        <v>2014</v>
      </c>
      <c r="D61">
        <v>0</v>
      </c>
      <c r="E61">
        <v>0</v>
      </c>
      <c r="F61">
        <v>0</v>
      </c>
      <c r="G61">
        <v>0</v>
      </c>
      <c r="H61">
        <v>0</v>
      </c>
      <c r="I61">
        <v>0</v>
      </c>
      <c r="J61">
        <v>0</v>
      </c>
      <c r="K61">
        <v>0</v>
      </c>
      <c r="L61">
        <v>30</v>
      </c>
      <c r="M61">
        <v>103</v>
      </c>
      <c r="N61">
        <v>364</v>
      </c>
      <c r="O61">
        <v>0</v>
      </c>
      <c r="P61">
        <v>497</v>
      </c>
      <c r="Q61">
        <v>497</v>
      </c>
    </row>
    <row r="62" spans="1:97">
      <c r="A62" t="s">
        <v>155</v>
      </c>
      <c r="B62" t="s">
        <v>17</v>
      </c>
      <c r="C62">
        <v>2015</v>
      </c>
      <c r="D62">
        <v>0</v>
      </c>
      <c r="E62">
        <v>0</v>
      </c>
      <c r="F62">
        <v>0</v>
      </c>
      <c r="G62">
        <v>0</v>
      </c>
      <c r="H62">
        <v>0</v>
      </c>
      <c r="I62">
        <v>0</v>
      </c>
      <c r="J62">
        <v>0</v>
      </c>
      <c r="K62">
        <v>0</v>
      </c>
      <c r="L62">
        <v>14</v>
      </c>
      <c r="M62">
        <v>137</v>
      </c>
      <c r="N62">
        <v>397</v>
      </c>
      <c r="O62">
        <v>0</v>
      </c>
      <c r="P62">
        <v>548</v>
      </c>
      <c r="Q62">
        <v>548</v>
      </c>
    </row>
    <row r="63" spans="1:97">
      <c r="A63" t="s">
        <v>156</v>
      </c>
      <c r="B63" t="s">
        <v>17</v>
      </c>
      <c r="C63">
        <v>2016</v>
      </c>
      <c r="D63">
        <v>0</v>
      </c>
      <c r="E63">
        <v>0</v>
      </c>
      <c r="F63">
        <v>0</v>
      </c>
      <c r="G63">
        <v>0</v>
      </c>
      <c r="H63">
        <v>0</v>
      </c>
      <c r="I63">
        <v>0</v>
      </c>
      <c r="J63">
        <v>0</v>
      </c>
      <c r="K63">
        <v>0</v>
      </c>
      <c r="L63">
        <v>0</v>
      </c>
      <c r="M63">
        <v>92</v>
      </c>
      <c r="N63">
        <v>307</v>
      </c>
      <c r="O63">
        <v>0</v>
      </c>
      <c r="P63">
        <v>399</v>
      </c>
      <c r="Q63">
        <v>399</v>
      </c>
    </row>
    <row r="64" spans="1:97" hidden="1">
      <c r="A64" t="s">
        <v>157</v>
      </c>
      <c r="B64" t="s">
        <v>17</v>
      </c>
      <c r="C64">
        <v>2017</v>
      </c>
      <c r="D64">
        <v>0</v>
      </c>
      <c r="E64">
        <v>0</v>
      </c>
      <c r="F64">
        <v>0</v>
      </c>
      <c r="G64">
        <v>0</v>
      </c>
      <c r="H64">
        <v>0</v>
      </c>
      <c r="I64">
        <v>0</v>
      </c>
      <c r="J64">
        <v>0</v>
      </c>
      <c r="K64">
        <v>10</v>
      </c>
      <c r="L64">
        <v>33</v>
      </c>
      <c r="M64">
        <v>105</v>
      </c>
      <c r="N64">
        <v>389</v>
      </c>
      <c r="O64">
        <v>10</v>
      </c>
      <c r="P64">
        <v>527</v>
      </c>
      <c r="Q64">
        <v>537</v>
      </c>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row>
    <row r="65" spans="1:97">
      <c r="A65" t="s">
        <v>158</v>
      </c>
      <c r="B65" t="s">
        <v>18</v>
      </c>
      <c r="C65">
        <v>2009</v>
      </c>
      <c r="D65">
        <v>0</v>
      </c>
      <c r="E65">
        <v>0</v>
      </c>
      <c r="F65">
        <v>0</v>
      </c>
      <c r="G65">
        <v>0</v>
      </c>
      <c r="H65">
        <v>0</v>
      </c>
      <c r="I65">
        <v>0</v>
      </c>
      <c r="J65">
        <v>0</v>
      </c>
      <c r="K65">
        <v>0</v>
      </c>
      <c r="L65">
        <v>0</v>
      </c>
      <c r="M65">
        <v>0</v>
      </c>
      <c r="N65">
        <v>0</v>
      </c>
      <c r="O65">
        <v>0</v>
      </c>
      <c r="P65">
        <v>0</v>
      </c>
      <c r="Q65">
        <v>0</v>
      </c>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row>
    <row r="66" spans="1:97">
      <c r="A66" t="s">
        <v>159</v>
      </c>
      <c r="B66" t="s">
        <v>18</v>
      </c>
      <c r="C66">
        <v>2010</v>
      </c>
      <c r="D66">
        <v>0</v>
      </c>
      <c r="E66">
        <v>0</v>
      </c>
      <c r="F66">
        <v>0</v>
      </c>
      <c r="G66">
        <v>0</v>
      </c>
      <c r="H66">
        <v>0</v>
      </c>
      <c r="I66">
        <v>0</v>
      </c>
      <c r="J66">
        <v>0</v>
      </c>
      <c r="K66">
        <v>0</v>
      </c>
      <c r="L66">
        <v>0</v>
      </c>
      <c r="M66">
        <v>0</v>
      </c>
      <c r="N66">
        <v>10</v>
      </c>
      <c r="O66">
        <v>0</v>
      </c>
      <c r="P66">
        <v>10</v>
      </c>
      <c r="Q66">
        <v>10</v>
      </c>
    </row>
    <row r="67" spans="1:97" s="48" customFormat="1">
      <c r="A67" s="48" t="s">
        <v>160</v>
      </c>
      <c r="B67" s="48" t="s">
        <v>18</v>
      </c>
      <c r="C67">
        <v>2011</v>
      </c>
      <c r="D67">
        <v>0</v>
      </c>
      <c r="E67">
        <v>0</v>
      </c>
      <c r="F67">
        <v>0</v>
      </c>
      <c r="G67">
        <v>0</v>
      </c>
      <c r="H67">
        <v>0</v>
      </c>
      <c r="I67">
        <v>0</v>
      </c>
      <c r="J67">
        <v>0</v>
      </c>
      <c r="K67">
        <v>0</v>
      </c>
      <c r="L67">
        <v>0</v>
      </c>
      <c r="M67">
        <v>0</v>
      </c>
      <c r="N67">
        <v>0</v>
      </c>
      <c r="O67" s="48">
        <v>0</v>
      </c>
      <c r="P67" s="48">
        <v>0</v>
      </c>
      <c r="Q67" s="48">
        <v>0</v>
      </c>
      <c r="R67" s="49"/>
      <c r="S67" s="49"/>
      <c r="T67" s="49"/>
      <c r="U67" s="49"/>
      <c r="V67" s="49"/>
      <c r="W67" s="49"/>
      <c r="X67" s="49"/>
      <c r="Y67" s="49"/>
      <c r="Z67" s="49"/>
      <c r="AA67" s="49"/>
      <c r="AB67" s="49"/>
      <c r="AC67" s="49"/>
      <c r="AD67" s="49"/>
      <c r="AE67" s="49"/>
      <c r="AF67" s="49"/>
      <c r="AG67" s="49"/>
      <c r="AH67" s="49"/>
      <c r="AI67" s="49"/>
      <c r="AJ67" s="49"/>
      <c r="AK67" s="49"/>
      <c r="AL67" s="49"/>
      <c r="AM67" s="49"/>
      <c r="AN67" s="49"/>
      <c r="AO67" s="49"/>
      <c r="AP67" s="49"/>
      <c r="AQ67" s="49"/>
      <c r="AR67" s="49"/>
      <c r="AS67" s="49"/>
      <c r="AT67" s="49"/>
      <c r="AU67" s="49"/>
      <c r="AV67" s="49"/>
      <c r="AW67" s="49"/>
      <c r="AX67" s="49"/>
      <c r="AY67" s="49"/>
      <c r="AZ67" s="49"/>
      <c r="BA67" s="49"/>
      <c r="BB67" s="49"/>
      <c r="BC67" s="49"/>
      <c r="BD67" s="49"/>
      <c r="BE67" s="49"/>
      <c r="BF67" s="49"/>
      <c r="BG67" s="49"/>
      <c r="BH67" s="49"/>
      <c r="BI67" s="49"/>
      <c r="BJ67" s="49"/>
      <c r="BK67" s="49"/>
      <c r="BL67" s="49"/>
      <c r="BM67" s="49"/>
      <c r="BN67" s="49"/>
      <c r="BO67" s="49"/>
      <c r="BP67" s="49"/>
      <c r="BQ67" s="49"/>
      <c r="BR67" s="49"/>
      <c r="BS67" s="49"/>
      <c r="BT67" s="49"/>
      <c r="BU67" s="49"/>
      <c r="BV67" s="49"/>
      <c r="BW67" s="49"/>
      <c r="BX67" s="49"/>
      <c r="BY67" s="49"/>
      <c r="BZ67" s="49"/>
      <c r="CA67" s="49"/>
      <c r="CB67" s="49"/>
      <c r="CC67" s="49"/>
      <c r="CD67" s="49"/>
      <c r="CE67" s="49"/>
      <c r="CF67" s="49"/>
      <c r="CG67" s="49"/>
      <c r="CH67" s="49"/>
      <c r="CI67" s="49"/>
      <c r="CJ67" s="49"/>
      <c r="CK67" s="49"/>
      <c r="CL67" s="49"/>
      <c r="CM67" s="49"/>
      <c r="CN67" s="49"/>
      <c r="CO67" s="49"/>
      <c r="CP67" s="49"/>
      <c r="CQ67" s="49"/>
      <c r="CR67" s="49"/>
      <c r="CS67" s="49"/>
    </row>
    <row r="68" spans="1:97">
      <c r="A68" t="s">
        <v>161</v>
      </c>
      <c r="B68" t="s">
        <v>18</v>
      </c>
      <c r="C68">
        <v>2012</v>
      </c>
      <c r="D68">
        <v>0</v>
      </c>
      <c r="E68">
        <v>0</v>
      </c>
      <c r="F68">
        <v>0</v>
      </c>
      <c r="G68">
        <v>0</v>
      </c>
      <c r="H68">
        <v>0</v>
      </c>
      <c r="I68">
        <v>0</v>
      </c>
      <c r="J68">
        <v>0</v>
      </c>
      <c r="K68">
        <v>0</v>
      </c>
      <c r="L68">
        <v>0</v>
      </c>
      <c r="M68">
        <v>0</v>
      </c>
      <c r="N68">
        <v>21</v>
      </c>
      <c r="O68">
        <v>0</v>
      </c>
      <c r="P68">
        <v>21</v>
      </c>
      <c r="Q68">
        <v>21</v>
      </c>
    </row>
    <row r="69" spans="1:97">
      <c r="A69" t="s">
        <v>162</v>
      </c>
      <c r="B69" t="s">
        <v>18</v>
      </c>
      <c r="C69">
        <v>2013</v>
      </c>
      <c r="D69">
        <v>0</v>
      </c>
      <c r="E69">
        <v>0</v>
      </c>
      <c r="F69">
        <v>0</v>
      </c>
      <c r="G69">
        <v>0</v>
      </c>
      <c r="H69">
        <v>0</v>
      </c>
      <c r="I69">
        <v>0</v>
      </c>
      <c r="J69">
        <v>0</v>
      </c>
      <c r="K69">
        <v>0</v>
      </c>
      <c r="L69">
        <v>0</v>
      </c>
      <c r="M69">
        <v>0</v>
      </c>
      <c r="N69">
        <v>10</v>
      </c>
      <c r="O69">
        <v>0</v>
      </c>
      <c r="P69">
        <v>10</v>
      </c>
      <c r="Q69">
        <v>10</v>
      </c>
    </row>
    <row r="70" spans="1:97">
      <c r="A70" t="s">
        <v>163</v>
      </c>
      <c r="B70" t="s">
        <v>18</v>
      </c>
      <c r="C70">
        <v>2014</v>
      </c>
      <c r="D70">
        <v>0</v>
      </c>
      <c r="E70">
        <v>0</v>
      </c>
      <c r="F70">
        <v>0</v>
      </c>
      <c r="G70">
        <v>0</v>
      </c>
      <c r="H70">
        <v>0</v>
      </c>
      <c r="I70">
        <v>0</v>
      </c>
      <c r="J70">
        <v>0</v>
      </c>
      <c r="K70">
        <v>0</v>
      </c>
      <c r="L70">
        <v>0</v>
      </c>
      <c r="M70">
        <v>11</v>
      </c>
      <c r="N70">
        <v>20</v>
      </c>
      <c r="O70">
        <v>0</v>
      </c>
      <c r="P70">
        <v>31</v>
      </c>
      <c r="Q70">
        <v>31</v>
      </c>
    </row>
    <row r="71" spans="1:97">
      <c r="A71" t="s">
        <v>164</v>
      </c>
      <c r="B71" t="s">
        <v>18</v>
      </c>
      <c r="C71">
        <v>2015</v>
      </c>
      <c r="D71">
        <v>0</v>
      </c>
      <c r="E71">
        <v>0</v>
      </c>
      <c r="F71">
        <v>0</v>
      </c>
      <c r="G71">
        <v>0</v>
      </c>
      <c r="H71">
        <v>0</v>
      </c>
      <c r="I71">
        <v>0</v>
      </c>
      <c r="J71">
        <v>0</v>
      </c>
      <c r="K71">
        <v>0</v>
      </c>
      <c r="L71">
        <v>10</v>
      </c>
      <c r="M71">
        <v>0</v>
      </c>
      <c r="N71">
        <v>42</v>
      </c>
      <c r="O71">
        <v>0</v>
      </c>
      <c r="P71">
        <v>52</v>
      </c>
      <c r="Q71">
        <v>52</v>
      </c>
    </row>
    <row r="72" spans="1:97">
      <c r="A72" t="s">
        <v>165</v>
      </c>
      <c r="B72" t="s">
        <v>18</v>
      </c>
      <c r="C72">
        <v>2016</v>
      </c>
      <c r="D72">
        <v>0</v>
      </c>
      <c r="E72">
        <v>0</v>
      </c>
      <c r="F72">
        <v>0</v>
      </c>
      <c r="G72">
        <v>0</v>
      </c>
      <c r="H72">
        <v>0</v>
      </c>
      <c r="I72">
        <v>0</v>
      </c>
      <c r="J72">
        <v>0</v>
      </c>
      <c r="K72">
        <v>0</v>
      </c>
      <c r="L72">
        <v>0</v>
      </c>
      <c r="M72">
        <v>0</v>
      </c>
      <c r="N72">
        <v>0</v>
      </c>
      <c r="O72">
        <v>0</v>
      </c>
      <c r="P72">
        <v>0</v>
      </c>
      <c r="Q72">
        <v>0</v>
      </c>
    </row>
    <row r="73" spans="1:97">
      <c r="A73" t="s">
        <v>166</v>
      </c>
      <c r="B73" t="s">
        <v>18</v>
      </c>
      <c r="C73">
        <v>2017</v>
      </c>
      <c r="D73">
        <v>0</v>
      </c>
      <c r="E73">
        <v>0</v>
      </c>
      <c r="F73">
        <v>0</v>
      </c>
      <c r="G73">
        <v>0</v>
      </c>
      <c r="H73">
        <v>0</v>
      </c>
      <c r="I73">
        <v>0</v>
      </c>
      <c r="J73">
        <v>0</v>
      </c>
      <c r="K73">
        <v>0</v>
      </c>
      <c r="L73">
        <v>0</v>
      </c>
      <c r="M73">
        <v>10</v>
      </c>
      <c r="N73">
        <v>0</v>
      </c>
      <c r="O73">
        <v>0</v>
      </c>
      <c r="P73">
        <v>10</v>
      </c>
      <c r="Q73">
        <v>10</v>
      </c>
    </row>
    <row r="74" spans="1:97">
      <c r="A74" t="s">
        <v>167</v>
      </c>
      <c r="B74" t="s">
        <v>19</v>
      </c>
      <c r="C74">
        <v>2009</v>
      </c>
      <c r="D74">
        <v>0</v>
      </c>
      <c r="E74">
        <v>0</v>
      </c>
      <c r="F74">
        <v>0</v>
      </c>
      <c r="G74">
        <v>0</v>
      </c>
      <c r="H74">
        <v>0</v>
      </c>
      <c r="I74">
        <v>0</v>
      </c>
      <c r="J74">
        <v>0</v>
      </c>
      <c r="K74">
        <v>0</v>
      </c>
      <c r="L74">
        <v>0</v>
      </c>
      <c r="M74">
        <v>0</v>
      </c>
      <c r="N74">
        <v>0</v>
      </c>
      <c r="O74">
        <v>0</v>
      </c>
      <c r="P74">
        <v>0</v>
      </c>
      <c r="Q74">
        <v>0</v>
      </c>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row>
    <row r="75" spans="1:97" s="48" customFormat="1">
      <c r="A75" s="48" t="s">
        <v>168</v>
      </c>
      <c r="B75" s="48" t="s">
        <v>19</v>
      </c>
      <c r="C75">
        <v>2010</v>
      </c>
      <c r="D75">
        <v>0</v>
      </c>
      <c r="E75">
        <v>0</v>
      </c>
      <c r="F75">
        <v>0</v>
      </c>
      <c r="G75">
        <v>0</v>
      </c>
      <c r="H75">
        <v>0</v>
      </c>
      <c r="I75">
        <v>0</v>
      </c>
      <c r="J75">
        <v>0</v>
      </c>
      <c r="K75">
        <v>0</v>
      </c>
      <c r="L75">
        <v>0</v>
      </c>
      <c r="M75">
        <v>0</v>
      </c>
      <c r="N75">
        <v>0</v>
      </c>
      <c r="O75" s="48">
        <v>0</v>
      </c>
      <c r="P75" s="48">
        <v>0</v>
      </c>
      <c r="Q75" s="48">
        <v>0</v>
      </c>
      <c r="R75" s="49"/>
      <c r="S75" s="49"/>
      <c r="T75" s="49"/>
      <c r="U75" s="49"/>
      <c r="V75" s="49"/>
      <c r="W75" s="49"/>
      <c r="X75" s="49"/>
      <c r="Y75" s="49"/>
      <c r="Z75" s="49"/>
      <c r="AA75" s="49"/>
      <c r="AB75" s="49"/>
      <c r="AC75" s="49"/>
      <c r="AD75" s="49"/>
      <c r="AE75" s="49"/>
      <c r="AF75" s="49"/>
      <c r="AG75" s="49"/>
      <c r="AH75" s="49"/>
      <c r="AI75" s="49"/>
      <c r="AJ75" s="49"/>
      <c r="AK75" s="49"/>
      <c r="AL75" s="49"/>
      <c r="AM75" s="49"/>
      <c r="AN75" s="49"/>
      <c r="AO75" s="49"/>
      <c r="AP75" s="49"/>
      <c r="AQ75" s="49"/>
      <c r="AR75" s="49"/>
      <c r="AS75" s="49"/>
      <c r="AT75" s="49"/>
      <c r="AU75" s="49"/>
      <c r="AV75" s="49"/>
      <c r="AW75" s="49"/>
      <c r="AX75" s="49"/>
      <c r="AY75" s="49"/>
      <c r="AZ75" s="49"/>
      <c r="BA75" s="49"/>
      <c r="BB75" s="49"/>
      <c r="BC75" s="49"/>
      <c r="BD75" s="49"/>
      <c r="BE75" s="49"/>
      <c r="BF75" s="49"/>
      <c r="BG75" s="49"/>
      <c r="BH75" s="49"/>
      <c r="BI75" s="49"/>
      <c r="BJ75" s="49"/>
      <c r="BK75" s="49"/>
      <c r="BL75" s="49"/>
      <c r="BM75" s="49"/>
      <c r="BN75" s="49"/>
      <c r="BO75" s="49"/>
      <c r="BP75" s="49"/>
      <c r="BQ75" s="49"/>
      <c r="BR75" s="49"/>
      <c r="BS75" s="49"/>
      <c r="BT75" s="49"/>
      <c r="BU75" s="49"/>
      <c r="BV75" s="49"/>
      <c r="BW75" s="49"/>
      <c r="BX75" s="49"/>
      <c r="BY75" s="49"/>
      <c r="BZ75" s="49"/>
      <c r="CA75" s="49"/>
      <c r="CB75" s="49"/>
      <c r="CC75" s="49"/>
      <c r="CD75" s="49"/>
      <c r="CE75" s="49"/>
      <c r="CF75" s="49"/>
      <c r="CG75" s="49"/>
      <c r="CH75" s="49"/>
      <c r="CI75" s="49"/>
      <c r="CJ75" s="49"/>
      <c r="CK75" s="49"/>
      <c r="CL75" s="49"/>
      <c r="CM75" s="49"/>
      <c r="CN75" s="49"/>
      <c r="CO75" s="49"/>
      <c r="CP75" s="49"/>
      <c r="CQ75" s="49"/>
      <c r="CR75" s="49"/>
      <c r="CS75" s="49"/>
    </row>
    <row r="76" spans="1:97" s="48" customFormat="1">
      <c r="A76" s="48" t="s">
        <v>169</v>
      </c>
      <c r="B76" s="48" t="s">
        <v>19</v>
      </c>
      <c r="C76">
        <v>2011</v>
      </c>
      <c r="D76">
        <v>0</v>
      </c>
      <c r="E76">
        <v>0</v>
      </c>
      <c r="F76">
        <v>0</v>
      </c>
      <c r="G76">
        <v>0</v>
      </c>
      <c r="H76">
        <v>0</v>
      </c>
      <c r="I76">
        <v>0</v>
      </c>
      <c r="J76">
        <v>0</v>
      </c>
      <c r="K76">
        <v>0</v>
      </c>
      <c r="L76">
        <v>0</v>
      </c>
      <c r="M76">
        <v>0</v>
      </c>
      <c r="N76">
        <v>0</v>
      </c>
      <c r="O76" s="48">
        <v>0</v>
      </c>
      <c r="P76" s="48">
        <v>0</v>
      </c>
      <c r="Q76" s="48">
        <v>0</v>
      </c>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c r="BJ76" s="49"/>
      <c r="BK76" s="49"/>
      <c r="BL76" s="49"/>
      <c r="BM76" s="49"/>
      <c r="BN76" s="49"/>
      <c r="BO76" s="49"/>
      <c r="BP76" s="49"/>
      <c r="BQ76" s="49"/>
      <c r="BR76" s="49"/>
      <c r="BS76" s="49"/>
      <c r="BT76" s="49"/>
      <c r="BU76" s="49"/>
      <c r="BV76" s="49"/>
      <c r="BW76" s="49"/>
      <c r="BX76" s="49"/>
      <c r="BY76" s="49"/>
      <c r="BZ76" s="49"/>
      <c r="CA76" s="49"/>
      <c r="CB76" s="49"/>
      <c r="CC76" s="49"/>
      <c r="CD76" s="49"/>
      <c r="CE76" s="49"/>
      <c r="CF76" s="49"/>
      <c r="CG76" s="49"/>
      <c r="CH76" s="49"/>
      <c r="CI76" s="49"/>
      <c r="CJ76" s="49"/>
      <c r="CK76" s="49"/>
      <c r="CL76" s="49"/>
      <c r="CM76" s="49"/>
      <c r="CN76" s="49"/>
      <c r="CO76" s="49"/>
      <c r="CP76" s="49"/>
      <c r="CQ76" s="49"/>
      <c r="CR76" s="49"/>
      <c r="CS76" s="49"/>
    </row>
    <row r="77" spans="1:97" s="48" customFormat="1">
      <c r="A77" s="48" t="s">
        <v>170</v>
      </c>
      <c r="B77" s="48" t="s">
        <v>19</v>
      </c>
      <c r="C77">
        <v>2012</v>
      </c>
      <c r="D77">
        <v>0</v>
      </c>
      <c r="E77">
        <v>0</v>
      </c>
      <c r="F77">
        <v>0</v>
      </c>
      <c r="G77">
        <v>0</v>
      </c>
      <c r="H77">
        <v>0</v>
      </c>
      <c r="I77">
        <v>0</v>
      </c>
      <c r="J77">
        <v>0</v>
      </c>
      <c r="K77">
        <v>0</v>
      </c>
      <c r="L77">
        <v>0</v>
      </c>
      <c r="M77">
        <v>0</v>
      </c>
      <c r="N77">
        <v>0</v>
      </c>
      <c r="O77" s="48">
        <v>0</v>
      </c>
      <c r="P77" s="48">
        <v>0</v>
      </c>
      <c r="Q77" s="48">
        <v>0</v>
      </c>
      <c r="R77" s="49"/>
      <c r="S77" s="49"/>
      <c r="T77" s="49"/>
      <c r="U77" s="49"/>
      <c r="V77" s="49"/>
      <c r="W77" s="49"/>
      <c r="X77" s="49"/>
      <c r="Y77" s="49"/>
      <c r="Z77" s="49"/>
      <c r="AA77" s="49"/>
      <c r="AB77" s="49"/>
      <c r="AC77" s="49"/>
      <c r="AD77" s="49"/>
      <c r="AE77" s="49"/>
      <c r="AF77" s="49"/>
      <c r="AG77" s="49"/>
      <c r="AH77" s="49"/>
      <c r="AI77" s="49"/>
      <c r="AJ77" s="49"/>
      <c r="AK77" s="49"/>
      <c r="AL77" s="49"/>
      <c r="AM77" s="49"/>
      <c r="AN77" s="49"/>
      <c r="AO77" s="49"/>
      <c r="AP77" s="49"/>
      <c r="AQ77" s="49"/>
      <c r="AR77" s="49"/>
      <c r="AS77" s="49"/>
      <c r="AT77" s="49"/>
      <c r="AU77" s="49"/>
      <c r="AV77" s="49"/>
      <c r="AW77" s="49"/>
      <c r="AX77" s="49"/>
      <c r="AY77" s="49"/>
      <c r="AZ77" s="49"/>
      <c r="BA77" s="49"/>
      <c r="BB77" s="49"/>
      <c r="BC77" s="49"/>
      <c r="BD77" s="49"/>
      <c r="BE77" s="49"/>
      <c r="BF77" s="49"/>
      <c r="BG77" s="49"/>
      <c r="BH77" s="49"/>
      <c r="BI77" s="49"/>
      <c r="BJ77" s="49"/>
      <c r="BK77" s="49"/>
      <c r="BL77" s="49"/>
      <c r="BM77" s="49"/>
      <c r="BN77" s="49"/>
      <c r="BO77" s="49"/>
      <c r="BP77" s="49"/>
      <c r="BQ77" s="49"/>
      <c r="BR77" s="49"/>
      <c r="BS77" s="49"/>
      <c r="BT77" s="49"/>
      <c r="BU77" s="49"/>
      <c r="BV77" s="49"/>
      <c r="BW77" s="49"/>
      <c r="BX77" s="49"/>
      <c r="BY77" s="49"/>
      <c r="BZ77" s="49"/>
      <c r="CA77" s="49"/>
      <c r="CB77" s="49"/>
      <c r="CC77" s="49"/>
      <c r="CD77" s="49"/>
      <c r="CE77" s="49"/>
      <c r="CF77" s="49"/>
      <c r="CG77" s="49"/>
      <c r="CH77" s="49"/>
      <c r="CI77" s="49"/>
      <c r="CJ77" s="49"/>
      <c r="CK77" s="49"/>
      <c r="CL77" s="49"/>
      <c r="CM77" s="49"/>
      <c r="CN77" s="49"/>
      <c r="CO77" s="49"/>
      <c r="CP77" s="49"/>
      <c r="CQ77" s="49"/>
      <c r="CR77" s="49"/>
      <c r="CS77" s="49"/>
    </row>
    <row r="78" spans="1:97" s="48" customFormat="1">
      <c r="A78" s="48" t="s">
        <v>171</v>
      </c>
      <c r="B78" s="48" t="s">
        <v>19</v>
      </c>
      <c r="C78">
        <v>2013</v>
      </c>
      <c r="D78">
        <v>0</v>
      </c>
      <c r="E78">
        <v>0</v>
      </c>
      <c r="F78">
        <v>0</v>
      </c>
      <c r="G78">
        <v>0</v>
      </c>
      <c r="H78">
        <v>0</v>
      </c>
      <c r="I78">
        <v>0</v>
      </c>
      <c r="J78">
        <v>0</v>
      </c>
      <c r="K78">
        <v>0</v>
      </c>
      <c r="L78">
        <v>0</v>
      </c>
      <c r="M78">
        <v>0</v>
      </c>
      <c r="N78">
        <v>0</v>
      </c>
      <c r="O78" s="48">
        <v>0</v>
      </c>
      <c r="P78" s="48">
        <v>0</v>
      </c>
      <c r="Q78" s="48">
        <v>0</v>
      </c>
      <c r="R78" s="49"/>
      <c r="S78" s="49"/>
      <c r="T78" s="49"/>
      <c r="U78" s="49"/>
      <c r="V78" s="49"/>
      <c r="W78" s="49"/>
      <c r="X78" s="49"/>
      <c r="Y78" s="49"/>
      <c r="Z78" s="49"/>
      <c r="AA78" s="49"/>
      <c r="AB78" s="49"/>
      <c r="AC78" s="49"/>
      <c r="AD78" s="49"/>
      <c r="AE78" s="49"/>
      <c r="AF78" s="49"/>
      <c r="AG78" s="49"/>
      <c r="AH78" s="49"/>
      <c r="AI78" s="49"/>
      <c r="AJ78" s="49"/>
      <c r="AK78" s="49"/>
      <c r="AL78" s="49"/>
      <c r="AM78" s="49"/>
      <c r="AN78" s="49"/>
      <c r="AO78" s="49"/>
      <c r="AP78" s="49"/>
      <c r="AQ78" s="49"/>
      <c r="AR78" s="49"/>
      <c r="AS78" s="49"/>
      <c r="AT78" s="49"/>
      <c r="AU78" s="49"/>
      <c r="AV78" s="49"/>
      <c r="AW78" s="49"/>
      <c r="AX78" s="49"/>
      <c r="AY78" s="49"/>
      <c r="AZ78" s="49"/>
      <c r="BA78" s="49"/>
      <c r="BB78" s="49"/>
      <c r="BC78" s="49"/>
      <c r="BD78" s="49"/>
      <c r="BE78" s="49"/>
      <c r="BF78" s="49"/>
      <c r="BG78" s="49"/>
      <c r="BH78" s="49"/>
      <c r="BI78" s="49"/>
      <c r="BJ78" s="49"/>
      <c r="BK78" s="49"/>
      <c r="BL78" s="49"/>
      <c r="BM78" s="49"/>
      <c r="BN78" s="49"/>
      <c r="BO78" s="49"/>
      <c r="BP78" s="49"/>
      <c r="BQ78" s="49"/>
      <c r="BR78" s="49"/>
      <c r="BS78" s="49"/>
      <c r="BT78" s="49"/>
      <c r="BU78" s="49"/>
      <c r="BV78" s="49"/>
      <c r="BW78" s="49"/>
      <c r="BX78" s="49"/>
      <c r="BY78" s="49"/>
      <c r="BZ78" s="49"/>
      <c r="CA78" s="49"/>
      <c r="CB78" s="49"/>
      <c r="CC78" s="49"/>
      <c r="CD78" s="49"/>
      <c r="CE78" s="49"/>
      <c r="CF78" s="49"/>
      <c r="CG78" s="49"/>
      <c r="CH78" s="49"/>
      <c r="CI78" s="49"/>
      <c r="CJ78" s="49"/>
      <c r="CK78" s="49"/>
      <c r="CL78" s="49"/>
      <c r="CM78" s="49"/>
      <c r="CN78" s="49"/>
      <c r="CO78" s="49"/>
      <c r="CP78" s="49"/>
      <c r="CQ78" s="49"/>
      <c r="CR78" s="49"/>
      <c r="CS78" s="49"/>
    </row>
    <row r="79" spans="1:97" s="48" customFormat="1">
      <c r="A79" s="48" t="s">
        <v>172</v>
      </c>
      <c r="B79" s="48" t="s">
        <v>19</v>
      </c>
      <c r="C79">
        <v>2014</v>
      </c>
      <c r="D79">
        <v>0</v>
      </c>
      <c r="E79">
        <v>0</v>
      </c>
      <c r="F79">
        <v>0</v>
      </c>
      <c r="G79">
        <v>0</v>
      </c>
      <c r="H79">
        <v>0</v>
      </c>
      <c r="I79">
        <v>0</v>
      </c>
      <c r="J79">
        <v>0</v>
      </c>
      <c r="K79">
        <v>0</v>
      </c>
      <c r="L79">
        <v>0</v>
      </c>
      <c r="M79">
        <v>0</v>
      </c>
      <c r="N79">
        <v>0</v>
      </c>
      <c r="O79" s="48">
        <v>0</v>
      </c>
      <c r="P79" s="48">
        <v>0</v>
      </c>
      <c r="Q79" s="48">
        <v>0</v>
      </c>
      <c r="R79" s="49"/>
      <c r="S79" s="49"/>
      <c r="T79" s="49"/>
      <c r="U79" s="49"/>
      <c r="V79" s="49"/>
      <c r="W79" s="49"/>
      <c r="X79" s="49"/>
      <c r="Y79" s="49"/>
      <c r="Z79" s="49"/>
      <c r="AA79" s="49"/>
      <c r="AB79" s="49"/>
      <c r="AC79" s="49"/>
      <c r="AD79" s="49"/>
      <c r="AE79" s="49"/>
      <c r="AF79" s="49"/>
      <c r="AG79" s="49"/>
      <c r="AH79" s="49"/>
      <c r="AI79" s="49"/>
      <c r="AJ79" s="49"/>
      <c r="AK79" s="49"/>
      <c r="AL79" s="49"/>
      <c r="AM79" s="49"/>
      <c r="AN79" s="49"/>
      <c r="AO79" s="49"/>
      <c r="AP79" s="49"/>
      <c r="AQ79" s="49"/>
      <c r="AR79" s="49"/>
      <c r="AS79" s="49"/>
      <c r="AT79" s="49"/>
      <c r="AU79" s="49"/>
      <c r="AV79" s="49"/>
      <c r="AW79" s="49"/>
      <c r="AX79" s="49"/>
      <c r="AY79" s="49"/>
      <c r="AZ79" s="49"/>
      <c r="BA79" s="49"/>
      <c r="BB79" s="49"/>
      <c r="BC79" s="49"/>
      <c r="BD79" s="49"/>
      <c r="BE79" s="49"/>
      <c r="BF79" s="49"/>
      <c r="BG79" s="49"/>
      <c r="BH79" s="49"/>
      <c r="BI79" s="49"/>
      <c r="BJ79" s="49"/>
      <c r="BK79" s="49"/>
      <c r="BL79" s="49"/>
      <c r="BM79" s="49"/>
      <c r="BN79" s="49"/>
      <c r="BO79" s="49"/>
      <c r="BP79" s="49"/>
      <c r="BQ79" s="49"/>
      <c r="BR79" s="49"/>
      <c r="BS79" s="49"/>
      <c r="BT79" s="49"/>
      <c r="BU79" s="49"/>
      <c r="BV79" s="49"/>
      <c r="BW79" s="49"/>
      <c r="BX79" s="49"/>
      <c r="BY79" s="49"/>
      <c r="BZ79" s="49"/>
      <c r="CA79" s="49"/>
      <c r="CB79" s="49"/>
      <c r="CC79" s="49"/>
      <c r="CD79" s="49"/>
      <c r="CE79" s="49"/>
      <c r="CF79" s="49"/>
      <c r="CG79" s="49"/>
      <c r="CH79" s="49"/>
      <c r="CI79" s="49"/>
      <c r="CJ79" s="49"/>
      <c r="CK79" s="49"/>
      <c r="CL79" s="49"/>
      <c r="CM79" s="49"/>
      <c r="CN79" s="49"/>
      <c r="CO79" s="49"/>
      <c r="CP79" s="49"/>
      <c r="CQ79" s="49"/>
      <c r="CR79" s="49"/>
      <c r="CS79" s="49"/>
    </row>
    <row r="80" spans="1:97" s="48" customFormat="1">
      <c r="A80" s="48" t="s">
        <v>173</v>
      </c>
      <c r="B80" s="48" t="s">
        <v>19</v>
      </c>
      <c r="C80">
        <v>2015</v>
      </c>
      <c r="D80">
        <v>0</v>
      </c>
      <c r="E80">
        <v>0</v>
      </c>
      <c r="F80">
        <v>0</v>
      </c>
      <c r="G80">
        <v>0</v>
      </c>
      <c r="H80">
        <v>0</v>
      </c>
      <c r="I80">
        <v>0</v>
      </c>
      <c r="J80">
        <v>0</v>
      </c>
      <c r="K80">
        <v>0</v>
      </c>
      <c r="L80">
        <v>0</v>
      </c>
      <c r="M80">
        <v>0</v>
      </c>
      <c r="N80">
        <v>0</v>
      </c>
      <c r="O80" s="48">
        <v>0</v>
      </c>
      <c r="P80" s="48">
        <v>0</v>
      </c>
      <c r="Q80" s="48">
        <v>0</v>
      </c>
      <c r="R80" s="49"/>
      <c r="S80" s="49"/>
      <c r="T80" s="49"/>
      <c r="U80" s="49"/>
      <c r="V80" s="49"/>
      <c r="W80" s="49"/>
      <c r="X80" s="49"/>
      <c r="Y80" s="49"/>
      <c r="Z80" s="49"/>
      <c r="AA80" s="49"/>
      <c r="AB80" s="49"/>
      <c r="AC80" s="49"/>
      <c r="AD80" s="49"/>
      <c r="AE80" s="49"/>
      <c r="AF80" s="49"/>
      <c r="AG80" s="49"/>
      <c r="AH80" s="49"/>
      <c r="AI80" s="49"/>
      <c r="AJ80" s="49"/>
      <c r="AK80" s="49"/>
      <c r="AL80" s="49"/>
      <c r="AM80" s="49"/>
      <c r="AN80" s="49"/>
      <c r="AO80" s="49"/>
      <c r="AP80" s="49"/>
      <c r="AQ80" s="49"/>
      <c r="AR80" s="49"/>
      <c r="AS80" s="49"/>
      <c r="AT80" s="49"/>
      <c r="AU80" s="49"/>
      <c r="AV80" s="49"/>
      <c r="AW80" s="49"/>
      <c r="AX80" s="49"/>
      <c r="AY80" s="49"/>
      <c r="AZ80" s="49"/>
      <c r="BA80" s="49"/>
      <c r="BB80" s="49"/>
      <c r="BC80" s="49"/>
      <c r="BD80" s="49"/>
      <c r="BE80" s="49"/>
      <c r="BF80" s="49"/>
      <c r="BG80" s="49"/>
      <c r="BH80" s="49"/>
      <c r="BI80" s="49"/>
      <c r="BJ80" s="49"/>
      <c r="BK80" s="49"/>
      <c r="BL80" s="49"/>
      <c r="BM80" s="49"/>
      <c r="BN80" s="49"/>
      <c r="BO80" s="49"/>
      <c r="BP80" s="49"/>
      <c r="BQ80" s="49"/>
      <c r="BR80" s="49"/>
      <c r="BS80" s="49"/>
      <c r="BT80" s="49"/>
      <c r="BU80" s="49"/>
      <c r="BV80" s="49"/>
      <c r="BW80" s="49"/>
      <c r="BX80" s="49"/>
      <c r="BY80" s="49"/>
      <c r="BZ80" s="49"/>
      <c r="CA80" s="49"/>
      <c r="CB80" s="49"/>
      <c r="CC80" s="49"/>
      <c r="CD80" s="49"/>
      <c r="CE80" s="49"/>
      <c r="CF80" s="49"/>
      <c r="CG80" s="49"/>
      <c r="CH80" s="49"/>
      <c r="CI80" s="49"/>
      <c r="CJ80" s="49"/>
      <c r="CK80" s="49"/>
      <c r="CL80" s="49"/>
      <c r="CM80" s="49"/>
      <c r="CN80" s="49"/>
      <c r="CO80" s="49"/>
      <c r="CP80" s="49"/>
      <c r="CQ80" s="49"/>
      <c r="CR80" s="49"/>
      <c r="CS80" s="49"/>
    </row>
    <row r="81" spans="1:97" s="48" customFormat="1">
      <c r="A81" s="48" t="s">
        <v>174</v>
      </c>
      <c r="B81" s="48" t="s">
        <v>19</v>
      </c>
      <c r="C81">
        <v>2016</v>
      </c>
      <c r="D81">
        <v>0</v>
      </c>
      <c r="E81">
        <v>0</v>
      </c>
      <c r="F81">
        <v>0</v>
      </c>
      <c r="G81">
        <v>0</v>
      </c>
      <c r="H81">
        <v>0</v>
      </c>
      <c r="I81">
        <v>0</v>
      </c>
      <c r="J81">
        <v>0</v>
      </c>
      <c r="K81">
        <v>0</v>
      </c>
      <c r="L81">
        <v>0</v>
      </c>
      <c r="M81">
        <v>0</v>
      </c>
      <c r="N81">
        <v>0</v>
      </c>
      <c r="O81" s="48">
        <v>0</v>
      </c>
      <c r="P81" s="48">
        <v>0</v>
      </c>
      <c r="Q81" s="48">
        <v>0</v>
      </c>
      <c r="R81" s="49"/>
      <c r="S81" s="49"/>
      <c r="T81" s="49"/>
      <c r="U81" s="49"/>
      <c r="V81" s="49"/>
      <c r="W81" s="49"/>
      <c r="X81" s="49"/>
      <c r="Y81" s="49"/>
      <c r="Z81" s="49"/>
      <c r="AA81" s="49"/>
      <c r="AB81" s="49"/>
      <c r="AC81" s="49"/>
      <c r="AD81" s="49"/>
      <c r="AE81" s="49"/>
      <c r="AF81" s="49"/>
      <c r="AG81" s="49"/>
      <c r="AH81" s="49"/>
      <c r="AI81" s="49"/>
      <c r="AJ81" s="49"/>
      <c r="AK81" s="49"/>
      <c r="AL81" s="49"/>
      <c r="AM81" s="49"/>
      <c r="AN81" s="49"/>
      <c r="AO81" s="49"/>
      <c r="AP81" s="49"/>
      <c r="AQ81" s="49"/>
      <c r="AR81" s="49"/>
      <c r="AS81" s="49"/>
      <c r="AT81" s="49"/>
      <c r="AU81" s="49"/>
      <c r="AV81" s="49"/>
      <c r="AW81" s="49"/>
      <c r="AX81" s="49"/>
      <c r="AY81" s="49"/>
      <c r="AZ81" s="49"/>
      <c r="BA81" s="49"/>
      <c r="BB81" s="49"/>
      <c r="BC81" s="49"/>
      <c r="BD81" s="49"/>
      <c r="BE81" s="49"/>
      <c r="BF81" s="49"/>
      <c r="BG81" s="49"/>
      <c r="BH81" s="49"/>
      <c r="BI81" s="49"/>
      <c r="BJ81" s="49"/>
      <c r="BK81" s="49"/>
      <c r="BL81" s="49"/>
      <c r="BM81" s="49"/>
      <c r="BN81" s="49"/>
      <c r="BO81" s="49"/>
      <c r="BP81" s="49"/>
      <c r="BQ81" s="49"/>
      <c r="BR81" s="49"/>
      <c r="BS81" s="49"/>
      <c r="BT81" s="49"/>
      <c r="BU81" s="49"/>
      <c r="BV81" s="49"/>
      <c r="BW81" s="49"/>
      <c r="BX81" s="49"/>
      <c r="BY81" s="49"/>
      <c r="BZ81" s="49"/>
      <c r="CA81" s="49"/>
      <c r="CB81" s="49"/>
      <c r="CC81" s="49"/>
      <c r="CD81" s="49"/>
      <c r="CE81" s="49"/>
      <c r="CF81" s="49"/>
      <c r="CG81" s="49"/>
      <c r="CH81" s="49"/>
      <c r="CI81" s="49"/>
      <c r="CJ81" s="49"/>
      <c r="CK81" s="49"/>
      <c r="CL81" s="49"/>
      <c r="CM81" s="49"/>
      <c r="CN81" s="49"/>
      <c r="CO81" s="49"/>
      <c r="CP81" s="49"/>
      <c r="CQ81" s="49"/>
      <c r="CR81" s="49"/>
      <c r="CS81" s="49"/>
    </row>
    <row r="82" spans="1:97" s="48" customFormat="1">
      <c r="A82" s="48" t="s">
        <v>175</v>
      </c>
      <c r="B82" s="48" t="s">
        <v>19</v>
      </c>
      <c r="C82">
        <v>2017</v>
      </c>
      <c r="D82">
        <v>0</v>
      </c>
      <c r="E82">
        <v>0</v>
      </c>
      <c r="F82">
        <v>0</v>
      </c>
      <c r="G82">
        <v>0</v>
      </c>
      <c r="H82">
        <v>0</v>
      </c>
      <c r="I82">
        <v>0</v>
      </c>
      <c r="J82">
        <v>0</v>
      </c>
      <c r="K82">
        <v>0</v>
      </c>
      <c r="L82">
        <v>0</v>
      </c>
      <c r="M82">
        <v>0</v>
      </c>
      <c r="N82">
        <v>0</v>
      </c>
      <c r="O82" s="48">
        <v>0</v>
      </c>
      <c r="P82" s="48">
        <v>0</v>
      </c>
      <c r="Q82" s="48">
        <v>0</v>
      </c>
      <c r="R82" s="49"/>
      <c r="S82" s="49"/>
      <c r="T82" s="49"/>
      <c r="U82" s="49"/>
      <c r="V82" s="49"/>
      <c r="W82" s="49"/>
      <c r="X82" s="49"/>
      <c r="Y82" s="49"/>
      <c r="Z82" s="49"/>
      <c r="AA82" s="49"/>
      <c r="AB82" s="49"/>
      <c r="AC82" s="49"/>
      <c r="AD82" s="49"/>
      <c r="AE82" s="49"/>
      <c r="AF82" s="49"/>
      <c r="AG82" s="49"/>
      <c r="AH82" s="49"/>
      <c r="AI82" s="49"/>
      <c r="AJ82" s="49"/>
      <c r="AK82" s="49"/>
      <c r="AL82" s="49"/>
      <c r="AM82" s="49"/>
      <c r="AN82" s="49"/>
      <c r="AO82" s="49"/>
      <c r="AP82" s="49"/>
      <c r="AQ82" s="49"/>
      <c r="AR82" s="49"/>
      <c r="AS82" s="49"/>
      <c r="AT82" s="49"/>
      <c r="AU82" s="49"/>
      <c r="AV82" s="49"/>
      <c r="AW82" s="49"/>
      <c r="AX82" s="49"/>
      <c r="AY82" s="49"/>
      <c r="AZ82" s="49"/>
      <c r="BA82" s="49"/>
      <c r="BB82" s="49"/>
      <c r="BC82" s="49"/>
      <c r="BD82" s="49"/>
      <c r="BE82" s="49"/>
      <c r="BF82" s="49"/>
      <c r="BG82" s="49"/>
      <c r="BH82" s="49"/>
      <c r="BI82" s="49"/>
      <c r="BJ82" s="49"/>
      <c r="BK82" s="49"/>
      <c r="BL82" s="49"/>
      <c r="BM82" s="49"/>
      <c r="BN82" s="49"/>
      <c r="BO82" s="49"/>
      <c r="BP82" s="49"/>
      <c r="BQ82" s="49"/>
      <c r="BR82" s="49"/>
      <c r="BS82" s="49"/>
      <c r="BT82" s="49"/>
      <c r="BU82" s="49"/>
      <c r="BV82" s="49"/>
      <c r="BW82" s="49"/>
      <c r="BX82" s="49"/>
      <c r="BY82" s="49"/>
      <c r="BZ82" s="49"/>
      <c r="CA82" s="49"/>
      <c r="CB82" s="49"/>
      <c r="CC82" s="49"/>
      <c r="CD82" s="49"/>
      <c r="CE82" s="49"/>
      <c r="CF82" s="49"/>
      <c r="CG82" s="49"/>
      <c r="CH82" s="49"/>
      <c r="CI82" s="49"/>
      <c r="CJ82" s="49"/>
      <c r="CK82" s="49"/>
      <c r="CL82" s="49"/>
      <c r="CM82" s="49"/>
      <c r="CN82" s="49"/>
      <c r="CO82" s="49"/>
      <c r="CP82" s="49"/>
      <c r="CQ82" s="49"/>
      <c r="CR82" s="49"/>
      <c r="CS82" s="49"/>
    </row>
    <row r="83" spans="1:97" hidden="1">
      <c r="A83" t="s">
        <v>176</v>
      </c>
      <c r="B83" t="s">
        <v>20</v>
      </c>
      <c r="C83">
        <v>2009</v>
      </c>
      <c r="D83">
        <v>0</v>
      </c>
      <c r="E83">
        <v>0</v>
      </c>
      <c r="F83">
        <v>0</v>
      </c>
      <c r="G83">
        <v>20</v>
      </c>
      <c r="H83">
        <v>22</v>
      </c>
      <c r="I83">
        <v>150</v>
      </c>
      <c r="J83">
        <v>0</v>
      </c>
      <c r="K83">
        <v>201</v>
      </c>
      <c r="L83">
        <v>284</v>
      </c>
      <c r="M83">
        <v>604</v>
      </c>
      <c r="N83">
        <v>973</v>
      </c>
      <c r="O83">
        <v>393</v>
      </c>
      <c r="P83">
        <v>1861</v>
      </c>
      <c r="Q83">
        <v>2254</v>
      </c>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row>
    <row r="84" spans="1:97" hidden="1">
      <c r="A84" t="s">
        <v>177</v>
      </c>
      <c r="B84" t="s">
        <v>20</v>
      </c>
      <c r="C84">
        <v>2010</v>
      </c>
      <c r="D84">
        <v>0</v>
      </c>
      <c r="E84">
        <v>0</v>
      </c>
      <c r="F84">
        <v>0</v>
      </c>
      <c r="G84">
        <v>0</v>
      </c>
      <c r="H84">
        <v>0</v>
      </c>
      <c r="I84">
        <v>60</v>
      </c>
      <c r="J84">
        <v>0</v>
      </c>
      <c r="K84">
        <v>140</v>
      </c>
      <c r="L84">
        <v>294</v>
      </c>
      <c r="M84">
        <v>648</v>
      </c>
      <c r="N84">
        <v>962</v>
      </c>
      <c r="O84">
        <v>200</v>
      </c>
      <c r="P84">
        <v>1904</v>
      </c>
      <c r="Q84">
        <v>2104</v>
      </c>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row>
    <row r="85" spans="1:97" hidden="1">
      <c r="A85" t="s">
        <v>178</v>
      </c>
      <c r="B85" t="s">
        <v>20</v>
      </c>
      <c r="C85">
        <v>2011</v>
      </c>
      <c r="D85">
        <v>0</v>
      </c>
      <c r="E85">
        <v>0</v>
      </c>
      <c r="F85">
        <v>0</v>
      </c>
      <c r="G85">
        <v>0</v>
      </c>
      <c r="H85">
        <v>10</v>
      </c>
      <c r="I85">
        <v>74</v>
      </c>
      <c r="J85">
        <v>0</v>
      </c>
      <c r="K85">
        <v>193</v>
      </c>
      <c r="L85">
        <v>327</v>
      </c>
      <c r="M85">
        <v>629</v>
      </c>
      <c r="N85">
        <v>1078</v>
      </c>
      <c r="O85">
        <v>277</v>
      </c>
      <c r="P85">
        <v>2034</v>
      </c>
      <c r="Q85">
        <v>2311</v>
      </c>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row>
    <row r="86" spans="1:97" hidden="1">
      <c r="A86" t="s">
        <v>179</v>
      </c>
      <c r="B86" t="s">
        <v>20</v>
      </c>
      <c r="C86">
        <v>2012</v>
      </c>
      <c r="D86">
        <v>0</v>
      </c>
      <c r="E86">
        <v>0</v>
      </c>
      <c r="F86">
        <v>0</v>
      </c>
      <c r="G86">
        <v>0</v>
      </c>
      <c r="H86">
        <v>0</v>
      </c>
      <c r="I86">
        <v>25</v>
      </c>
      <c r="J86">
        <v>0</v>
      </c>
      <c r="K86">
        <v>186</v>
      </c>
      <c r="L86">
        <v>324</v>
      </c>
      <c r="M86">
        <v>606</v>
      </c>
      <c r="N86">
        <v>1055</v>
      </c>
      <c r="O86">
        <v>211</v>
      </c>
      <c r="P86">
        <v>1985</v>
      </c>
      <c r="Q86">
        <v>2196</v>
      </c>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row>
    <row r="87" spans="1:97" hidden="1">
      <c r="A87" t="s">
        <v>180</v>
      </c>
      <c r="B87" t="s">
        <v>20</v>
      </c>
      <c r="C87">
        <v>2013</v>
      </c>
      <c r="D87">
        <v>0</v>
      </c>
      <c r="E87">
        <v>0</v>
      </c>
      <c r="F87">
        <v>0</v>
      </c>
      <c r="G87">
        <v>0</v>
      </c>
      <c r="H87">
        <v>13</v>
      </c>
      <c r="I87">
        <v>115</v>
      </c>
      <c r="J87">
        <v>0</v>
      </c>
      <c r="K87">
        <v>278</v>
      </c>
      <c r="L87">
        <v>374</v>
      </c>
      <c r="M87">
        <v>609</v>
      </c>
      <c r="N87">
        <v>1153</v>
      </c>
      <c r="O87">
        <v>406</v>
      </c>
      <c r="P87">
        <v>2136</v>
      </c>
      <c r="Q87">
        <v>2542</v>
      </c>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row>
    <row r="88" spans="1:97" hidden="1">
      <c r="A88" t="s">
        <v>181</v>
      </c>
      <c r="B88" t="s">
        <v>20</v>
      </c>
      <c r="C88">
        <v>2014</v>
      </c>
      <c r="D88">
        <v>0</v>
      </c>
      <c r="E88">
        <v>0</v>
      </c>
      <c r="F88">
        <v>0</v>
      </c>
      <c r="G88">
        <v>13</v>
      </c>
      <c r="H88">
        <v>22</v>
      </c>
      <c r="I88">
        <v>139</v>
      </c>
      <c r="J88">
        <v>0</v>
      </c>
      <c r="K88">
        <v>277</v>
      </c>
      <c r="L88">
        <v>388</v>
      </c>
      <c r="M88">
        <v>671</v>
      </c>
      <c r="N88">
        <v>1084</v>
      </c>
      <c r="O88">
        <v>451</v>
      </c>
      <c r="P88">
        <v>2143</v>
      </c>
      <c r="Q88">
        <v>2594</v>
      </c>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row>
    <row r="89" spans="1:97" hidden="1">
      <c r="A89" t="s">
        <v>182</v>
      </c>
      <c r="B89" t="s">
        <v>20</v>
      </c>
      <c r="C89">
        <v>2015</v>
      </c>
      <c r="D89">
        <v>0</v>
      </c>
      <c r="E89">
        <v>0</v>
      </c>
      <c r="F89">
        <v>0</v>
      </c>
      <c r="G89">
        <v>0</v>
      </c>
      <c r="H89">
        <v>0</v>
      </c>
      <c r="I89">
        <v>56</v>
      </c>
      <c r="J89">
        <v>0</v>
      </c>
      <c r="K89">
        <v>224</v>
      </c>
      <c r="L89">
        <v>441</v>
      </c>
      <c r="M89">
        <v>733</v>
      </c>
      <c r="N89">
        <v>1097</v>
      </c>
      <c r="O89">
        <v>280</v>
      </c>
      <c r="P89">
        <v>2271</v>
      </c>
      <c r="Q89">
        <v>2551</v>
      </c>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row>
    <row r="90" spans="1:97" hidden="1">
      <c r="A90" t="s">
        <v>183</v>
      </c>
      <c r="B90" t="s">
        <v>20</v>
      </c>
      <c r="C90">
        <v>2016</v>
      </c>
      <c r="D90">
        <v>0</v>
      </c>
      <c r="E90">
        <v>0</v>
      </c>
      <c r="F90">
        <v>0</v>
      </c>
      <c r="G90">
        <v>0</v>
      </c>
      <c r="H90">
        <v>30</v>
      </c>
      <c r="I90">
        <v>108</v>
      </c>
      <c r="J90">
        <v>0</v>
      </c>
      <c r="K90">
        <v>274</v>
      </c>
      <c r="L90">
        <v>471</v>
      </c>
      <c r="M90">
        <v>701</v>
      </c>
      <c r="N90">
        <v>1088</v>
      </c>
      <c r="O90">
        <v>412</v>
      </c>
      <c r="P90">
        <v>2260</v>
      </c>
      <c r="Q90">
        <v>2672</v>
      </c>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row>
    <row r="91" spans="1:97" hidden="1">
      <c r="A91" t="s">
        <v>184</v>
      </c>
      <c r="B91" t="s">
        <v>20</v>
      </c>
      <c r="C91">
        <v>2017</v>
      </c>
      <c r="D91">
        <v>0</v>
      </c>
      <c r="E91">
        <v>0</v>
      </c>
      <c r="F91">
        <v>0</v>
      </c>
      <c r="G91">
        <v>0</v>
      </c>
      <c r="H91">
        <v>0</v>
      </c>
      <c r="I91">
        <v>51</v>
      </c>
      <c r="J91">
        <v>0</v>
      </c>
      <c r="K91">
        <v>300</v>
      </c>
      <c r="L91">
        <v>516</v>
      </c>
      <c r="M91">
        <v>744</v>
      </c>
      <c r="N91">
        <v>1294</v>
      </c>
      <c r="O91">
        <v>351</v>
      </c>
      <c r="P91">
        <v>2554</v>
      </c>
      <c r="Q91">
        <v>2905</v>
      </c>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row>
    <row r="92" spans="1:97" hidden="1">
      <c r="A92" t="s">
        <v>185</v>
      </c>
      <c r="B92" t="s">
        <v>21</v>
      </c>
      <c r="C92">
        <v>2009</v>
      </c>
      <c r="D92">
        <v>0</v>
      </c>
      <c r="E92">
        <v>0</v>
      </c>
      <c r="F92">
        <v>0</v>
      </c>
      <c r="G92">
        <v>0</v>
      </c>
      <c r="H92">
        <v>10</v>
      </c>
      <c r="I92">
        <v>31</v>
      </c>
      <c r="J92">
        <v>0</v>
      </c>
      <c r="K92">
        <v>116</v>
      </c>
      <c r="L92">
        <v>189</v>
      </c>
      <c r="M92">
        <v>410</v>
      </c>
      <c r="N92">
        <v>562</v>
      </c>
      <c r="O92">
        <v>157</v>
      </c>
      <c r="P92">
        <v>1161</v>
      </c>
      <c r="Q92">
        <v>1318</v>
      </c>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row>
    <row r="93" spans="1:97" hidden="1">
      <c r="A93" t="s">
        <v>186</v>
      </c>
      <c r="B93" t="s">
        <v>21</v>
      </c>
      <c r="C93">
        <v>2010</v>
      </c>
      <c r="D93">
        <v>0</v>
      </c>
      <c r="E93">
        <v>0</v>
      </c>
      <c r="F93">
        <v>0</v>
      </c>
      <c r="G93">
        <v>0</v>
      </c>
      <c r="H93">
        <v>0</v>
      </c>
      <c r="I93">
        <v>22</v>
      </c>
      <c r="J93">
        <v>0</v>
      </c>
      <c r="K93">
        <v>91</v>
      </c>
      <c r="L93">
        <v>223</v>
      </c>
      <c r="M93">
        <v>392</v>
      </c>
      <c r="N93">
        <v>557</v>
      </c>
      <c r="O93">
        <v>113</v>
      </c>
      <c r="P93">
        <v>1172</v>
      </c>
      <c r="Q93">
        <v>1285</v>
      </c>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row>
    <row r="94" spans="1:97" hidden="1">
      <c r="A94" t="s">
        <v>187</v>
      </c>
      <c r="B94" t="s">
        <v>21</v>
      </c>
      <c r="C94">
        <v>2011</v>
      </c>
      <c r="D94">
        <v>0</v>
      </c>
      <c r="E94">
        <v>0</v>
      </c>
      <c r="F94">
        <v>0</v>
      </c>
      <c r="G94">
        <v>0</v>
      </c>
      <c r="H94">
        <v>0</v>
      </c>
      <c r="I94">
        <v>12</v>
      </c>
      <c r="J94">
        <v>0</v>
      </c>
      <c r="K94">
        <v>130</v>
      </c>
      <c r="L94">
        <v>253</v>
      </c>
      <c r="M94">
        <v>376</v>
      </c>
      <c r="N94">
        <v>544</v>
      </c>
      <c r="O94">
        <v>142</v>
      </c>
      <c r="P94">
        <v>1173</v>
      </c>
      <c r="Q94">
        <v>1315</v>
      </c>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row>
    <row r="95" spans="1:97" hidden="1">
      <c r="A95" t="s">
        <v>188</v>
      </c>
      <c r="B95" t="s">
        <v>21</v>
      </c>
      <c r="C95">
        <v>2012</v>
      </c>
      <c r="D95">
        <v>0</v>
      </c>
      <c r="E95">
        <v>0</v>
      </c>
      <c r="F95">
        <v>0</v>
      </c>
      <c r="G95">
        <v>0</v>
      </c>
      <c r="H95">
        <v>0</v>
      </c>
      <c r="I95">
        <v>13</v>
      </c>
      <c r="J95">
        <v>0</v>
      </c>
      <c r="K95">
        <v>109</v>
      </c>
      <c r="L95">
        <v>156</v>
      </c>
      <c r="M95">
        <v>419</v>
      </c>
      <c r="N95">
        <v>533</v>
      </c>
      <c r="O95">
        <v>122</v>
      </c>
      <c r="P95">
        <v>1108</v>
      </c>
      <c r="Q95">
        <v>1230</v>
      </c>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row>
    <row r="96" spans="1:97" hidden="1">
      <c r="A96" t="s">
        <v>189</v>
      </c>
      <c r="B96" t="s">
        <v>21</v>
      </c>
      <c r="C96">
        <v>2013</v>
      </c>
      <c r="D96">
        <v>0</v>
      </c>
      <c r="E96">
        <v>0</v>
      </c>
      <c r="F96">
        <v>0</v>
      </c>
      <c r="G96">
        <v>0</v>
      </c>
      <c r="H96">
        <v>17</v>
      </c>
      <c r="I96">
        <v>42</v>
      </c>
      <c r="J96">
        <v>0</v>
      </c>
      <c r="K96">
        <v>113</v>
      </c>
      <c r="L96">
        <v>222</v>
      </c>
      <c r="M96">
        <v>398</v>
      </c>
      <c r="N96">
        <v>531</v>
      </c>
      <c r="O96">
        <v>172</v>
      </c>
      <c r="P96">
        <v>1151</v>
      </c>
      <c r="Q96">
        <v>1323</v>
      </c>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row>
    <row r="97" spans="1:97" hidden="1">
      <c r="A97" t="s">
        <v>190</v>
      </c>
      <c r="B97" t="s">
        <v>21</v>
      </c>
      <c r="C97">
        <v>2014</v>
      </c>
      <c r="D97">
        <v>0</v>
      </c>
      <c r="E97">
        <v>0</v>
      </c>
      <c r="F97">
        <v>0</v>
      </c>
      <c r="G97">
        <v>0</v>
      </c>
      <c r="H97">
        <v>14</v>
      </c>
      <c r="I97">
        <v>47</v>
      </c>
      <c r="J97">
        <v>0</v>
      </c>
      <c r="K97">
        <v>187</v>
      </c>
      <c r="L97">
        <v>257</v>
      </c>
      <c r="M97">
        <v>348</v>
      </c>
      <c r="N97">
        <v>528</v>
      </c>
      <c r="O97">
        <v>248</v>
      </c>
      <c r="P97">
        <v>1133</v>
      </c>
      <c r="Q97">
        <v>1381</v>
      </c>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row>
    <row r="98" spans="1:97" hidden="1">
      <c r="A98" t="s">
        <v>191</v>
      </c>
      <c r="B98" t="s">
        <v>21</v>
      </c>
      <c r="C98">
        <v>2015</v>
      </c>
      <c r="D98">
        <v>0</v>
      </c>
      <c r="E98">
        <v>0</v>
      </c>
      <c r="F98">
        <v>0</v>
      </c>
      <c r="G98">
        <v>0</v>
      </c>
      <c r="H98">
        <v>0</v>
      </c>
      <c r="I98">
        <v>11</v>
      </c>
      <c r="J98">
        <v>0</v>
      </c>
      <c r="K98">
        <v>162</v>
      </c>
      <c r="L98">
        <v>241</v>
      </c>
      <c r="M98">
        <v>419</v>
      </c>
      <c r="N98">
        <v>499</v>
      </c>
      <c r="O98">
        <v>173</v>
      </c>
      <c r="P98">
        <v>1159</v>
      </c>
      <c r="Q98">
        <v>1332</v>
      </c>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row>
    <row r="99" spans="1:97" hidden="1">
      <c r="A99" t="s">
        <v>192</v>
      </c>
      <c r="B99" t="s">
        <v>21</v>
      </c>
      <c r="C99">
        <v>2016</v>
      </c>
      <c r="D99">
        <v>0</v>
      </c>
      <c r="E99">
        <v>0</v>
      </c>
      <c r="F99">
        <v>0</v>
      </c>
      <c r="G99">
        <v>0</v>
      </c>
      <c r="H99">
        <v>0</v>
      </c>
      <c r="I99">
        <v>10</v>
      </c>
      <c r="J99">
        <v>0</v>
      </c>
      <c r="K99">
        <v>192</v>
      </c>
      <c r="L99">
        <v>266</v>
      </c>
      <c r="M99">
        <v>351</v>
      </c>
      <c r="N99">
        <v>451</v>
      </c>
      <c r="O99">
        <v>202</v>
      </c>
      <c r="P99">
        <v>1068</v>
      </c>
      <c r="Q99">
        <v>1270</v>
      </c>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row>
    <row r="100" spans="1:97" hidden="1">
      <c r="A100" t="s">
        <v>193</v>
      </c>
      <c r="B100" t="s">
        <v>21</v>
      </c>
      <c r="C100">
        <v>2017</v>
      </c>
      <c r="D100">
        <v>0</v>
      </c>
      <c r="E100">
        <v>0</v>
      </c>
      <c r="F100">
        <v>0</v>
      </c>
      <c r="G100">
        <v>0</v>
      </c>
      <c r="H100">
        <v>0</v>
      </c>
      <c r="I100">
        <v>20</v>
      </c>
      <c r="J100">
        <v>0</v>
      </c>
      <c r="K100">
        <v>149</v>
      </c>
      <c r="L100">
        <v>274</v>
      </c>
      <c r="M100">
        <v>391</v>
      </c>
      <c r="N100">
        <v>452</v>
      </c>
      <c r="O100">
        <v>169</v>
      </c>
      <c r="P100">
        <v>1117</v>
      </c>
      <c r="Q100">
        <v>1286</v>
      </c>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row>
    <row r="101" spans="1:97">
      <c r="A101" t="s">
        <v>194</v>
      </c>
      <c r="B101" t="s">
        <v>22</v>
      </c>
      <c r="C101">
        <v>2009</v>
      </c>
      <c r="D101">
        <v>0</v>
      </c>
      <c r="E101">
        <v>0</v>
      </c>
      <c r="F101">
        <v>0</v>
      </c>
      <c r="G101">
        <v>0</v>
      </c>
      <c r="H101">
        <v>0</v>
      </c>
      <c r="I101">
        <v>0</v>
      </c>
      <c r="J101">
        <v>0</v>
      </c>
      <c r="K101">
        <v>0</v>
      </c>
      <c r="L101">
        <v>0</v>
      </c>
      <c r="M101">
        <v>0</v>
      </c>
      <c r="N101">
        <v>105</v>
      </c>
      <c r="O101">
        <v>0</v>
      </c>
      <c r="P101">
        <v>105</v>
      </c>
      <c r="Q101">
        <v>105</v>
      </c>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row>
    <row r="102" spans="1:97">
      <c r="A102" t="s">
        <v>195</v>
      </c>
      <c r="B102" t="s">
        <v>22</v>
      </c>
      <c r="C102">
        <v>2010</v>
      </c>
      <c r="D102">
        <v>0</v>
      </c>
      <c r="E102">
        <v>0</v>
      </c>
      <c r="F102">
        <v>0</v>
      </c>
      <c r="G102">
        <v>0</v>
      </c>
      <c r="H102">
        <v>0</v>
      </c>
      <c r="I102">
        <v>0</v>
      </c>
      <c r="J102">
        <v>0</v>
      </c>
      <c r="K102">
        <v>0</v>
      </c>
      <c r="L102">
        <v>0</v>
      </c>
      <c r="M102">
        <v>22</v>
      </c>
      <c r="N102">
        <v>119</v>
      </c>
      <c r="O102">
        <v>0</v>
      </c>
      <c r="P102">
        <v>141</v>
      </c>
      <c r="Q102">
        <v>141</v>
      </c>
    </row>
    <row r="103" spans="1:97">
      <c r="A103" t="s">
        <v>196</v>
      </c>
      <c r="B103" t="s">
        <v>22</v>
      </c>
      <c r="C103">
        <v>2011</v>
      </c>
      <c r="D103">
        <v>0</v>
      </c>
      <c r="E103">
        <v>0</v>
      </c>
      <c r="F103">
        <v>0</v>
      </c>
      <c r="G103">
        <v>0</v>
      </c>
      <c r="H103">
        <v>0</v>
      </c>
      <c r="I103">
        <v>0</v>
      </c>
      <c r="J103">
        <v>0</v>
      </c>
      <c r="K103">
        <v>0</v>
      </c>
      <c r="L103">
        <v>0</v>
      </c>
      <c r="M103">
        <v>11</v>
      </c>
      <c r="N103">
        <v>182</v>
      </c>
      <c r="O103">
        <v>0</v>
      </c>
      <c r="P103">
        <v>193</v>
      </c>
      <c r="Q103">
        <v>193</v>
      </c>
    </row>
    <row r="104" spans="1:97">
      <c r="A104" t="s">
        <v>197</v>
      </c>
      <c r="B104" t="s">
        <v>22</v>
      </c>
      <c r="C104">
        <v>2012</v>
      </c>
      <c r="D104">
        <v>0</v>
      </c>
      <c r="E104">
        <v>0</v>
      </c>
      <c r="F104">
        <v>0</v>
      </c>
      <c r="G104">
        <v>0</v>
      </c>
      <c r="H104">
        <v>0</v>
      </c>
      <c r="I104">
        <v>0</v>
      </c>
      <c r="J104">
        <v>0</v>
      </c>
      <c r="K104">
        <v>0</v>
      </c>
      <c r="L104">
        <v>0</v>
      </c>
      <c r="M104">
        <v>31</v>
      </c>
      <c r="N104">
        <v>239</v>
      </c>
      <c r="O104">
        <v>0</v>
      </c>
      <c r="P104">
        <v>270</v>
      </c>
      <c r="Q104">
        <v>270</v>
      </c>
    </row>
    <row r="105" spans="1:97">
      <c r="A105" t="s">
        <v>198</v>
      </c>
      <c r="B105" t="s">
        <v>22</v>
      </c>
      <c r="C105">
        <v>2013</v>
      </c>
      <c r="D105">
        <v>0</v>
      </c>
      <c r="E105">
        <v>0</v>
      </c>
      <c r="F105">
        <v>0</v>
      </c>
      <c r="G105">
        <v>0</v>
      </c>
      <c r="H105">
        <v>0</v>
      </c>
      <c r="I105">
        <v>0</v>
      </c>
      <c r="J105">
        <v>0</v>
      </c>
      <c r="K105">
        <v>0</v>
      </c>
      <c r="L105">
        <v>0</v>
      </c>
      <c r="M105">
        <v>67</v>
      </c>
      <c r="N105">
        <v>252</v>
      </c>
      <c r="O105">
        <v>0</v>
      </c>
      <c r="P105">
        <v>319</v>
      </c>
      <c r="Q105">
        <v>319</v>
      </c>
    </row>
    <row r="106" spans="1:97">
      <c r="A106" t="s">
        <v>199</v>
      </c>
      <c r="B106" t="s">
        <v>22</v>
      </c>
      <c r="C106">
        <v>2014</v>
      </c>
      <c r="D106">
        <v>0</v>
      </c>
      <c r="E106">
        <v>0</v>
      </c>
      <c r="F106">
        <v>0</v>
      </c>
      <c r="G106">
        <v>0</v>
      </c>
      <c r="H106">
        <v>0</v>
      </c>
      <c r="I106">
        <v>0</v>
      </c>
      <c r="J106">
        <v>0</v>
      </c>
      <c r="K106">
        <v>0</v>
      </c>
      <c r="L106">
        <v>0</v>
      </c>
      <c r="M106">
        <v>62</v>
      </c>
      <c r="N106">
        <v>224</v>
      </c>
      <c r="O106">
        <v>0</v>
      </c>
      <c r="P106">
        <v>286</v>
      </c>
      <c r="Q106">
        <v>286</v>
      </c>
    </row>
    <row r="107" spans="1:97">
      <c r="A107" t="s">
        <v>200</v>
      </c>
      <c r="B107" t="s">
        <v>22</v>
      </c>
      <c r="C107">
        <v>2015</v>
      </c>
      <c r="D107">
        <v>0</v>
      </c>
      <c r="E107">
        <v>0</v>
      </c>
      <c r="F107">
        <v>0</v>
      </c>
      <c r="G107">
        <v>0</v>
      </c>
      <c r="H107">
        <v>0</v>
      </c>
      <c r="I107">
        <v>0</v>
      </c>
      <c r="J107">
        <v>0</v>
      </c>
      <c r="K107">
        <v>0</v>
      </c>
      <c r="L107">
        <v>0</v>
      </c>
      <c r="M107">
        <v>79</v>
      </c>
      <c r="N107">
        <v>326</v>
      </c>
      <c r="O107">
        <v>0</v>
      </c>
      <c r="P107">
        <v>405</v>
      </c>
      <c r="Q107">
        <v>405</v>
      </c>
    </row>
    <row r="108" spans="1:97">
      <c r="A108" t="s">
        <v>201</v>
      </c>
      <c r="B108" t="s">
        <v>22</v>
      </c>
      <c r="C108">
        <v>2016</v>
      </c>
      <c r="D108">
        <v>0</v>
      </c>
      <c r="E108">
        <v>0</v>
      </c>
      <c r="F108">
        <v>0</v>
      </c>
      <c r="G108">
        <v>0</v>
      </c>
      <c r="H108">
        <v>0</v>
      </c>
      <c r="I108">
        <v>0</v>
      </c>
      <c r="J108">
        <v>0</v>
      </c>
      <c r="K108">
        <v>0</v>
      </c>
      <c r="L108">
        <v>0</v>
      </c>
      <c r="M108">
        <v>45</v>
      </c>
      <c r="N108">
        <v>303</v>
      </c>
      <c r="O108">
        <v>0</v>
      </c>
      <c r="P108">
        <v>348</v>
      </c>
      <c r="Q108">
        <v>348</v>
      </c>
    </row>
    <row r="109" spans="1:97">
      <c r="A109" t="s">
        <v>202</v>
      </c>
      <c r="B109" t="s">
        <v>22</v>
      </c>
      <c r="C109">
        <v>2017</v>
      </c>
      <c r="D109">
        <v>0</v>
      </c>
      <c r="E109">
        <v>0</v>
      </c>
      <c r="F109">
        <v>0</v>
      </c>
      <c r="G109">
        <v>0</v>
      </c>
      <c r="H109">
        <v>0</v>
      </c>
      <c r="I109">
        <v>0</v>
      </c>
      <c r="J109">
        <v>0</v>
      </c>
      <c r="K109">
        <v>0</v>
      </c>
      <c r="L109">
        <v>0</v>
      </c>
      <c r="M109">
        <v>76</v>
      </c>
      <c r="N109">
        <v>382</v>
      </c>
      <c r="O109">
        <v>0</v>
      </c>
      <c r="P109">
        <v>458</v>
      </c>
      <c r="Q109">
        <v>458</v>
      </c>
    </row>
    <row r="110" spans="1:97">
      <c r="A110" t="s">
        <v>203</v>
      </c>
      <c r="B110" t="s">
        <v>23</v>
      </c>
      <c r="C110">
        <v>2009</v>
      </c>
      <c r="D110">
        <v>0</v>
      </c>
      <c r="E110">
        <v>0</v>
      </c>
      <c r="F110">
        <v>0</v>
      </c>
      <c r="G110">
        <v>0</v>
      </c>
      <c r="H110">
        <v>0</v>
      </c>
      <c r="I110">
        <v>0</v>
      </c>
      <c r="J110">
        <v>0</v>
      </c>
      <c r="K110">
        <v>0</v>
      </c>
      <c r="L110">
        <v>0</v>
      </c>
      <c r="M110">
        <v>0</v>
      </c>
      <c r="N110">
        <v>10</v>
      </c>
      <c r="O110">
        <v>0</v>
      </c>
      <c r="P110">
        <v>10</v>
      </c>
      <c r="Q110">
        <v>10</v>
      </c>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row>
    <row r="111" spans="1:97">
      <c r="A111" t="s">
        <v>204</v>
      </c>
      <c r="B111" t="s">
        <v>23</v>
      </c>
      <c r="C111">
        <v>2010</v>
      </c>
      <c r="D111">
        <v>0</v>
      </c>
      <c r="E111">
        <v>0</v>
      </c>
      <c r="F111">
        <v>0</v>
      </c>
      <c r="G111">
        <v>0</v>
      </c>
      <c r="H111">
        <v>0</v>
      </c>
      <c r="I111">
        <v>0</v>
      </c>
      <c r="J111">
        <v>0</v>
      </c>
      <c r="K111">
        <v>0</v>
      </c>
      <c r="L111">
        <v>0</v>
      </c>
      <c r="M111">
        <v>10</v>
      </c>
      <c r="N111">
        <v>68</v>
      </c>
      <c r="O111">
        <v>0</v>
      </c>
      <c r="P111">
        <v>78</v>
      </c>
      <c r="Q111">
        <v>78</v>
      </c>
    </row>
    <row r="112" spans="1:97">
      <c r="A112" t="s">
        <v>205</v>
      </c>
      <c r="B112" t="s">
        <v>23</v>
      </c>
      <c r="C112">
        <v>2011</v>
      </c>
      <c r="D112">
        <v>0</v>
      </c>
      <c r="E112">
        <v>0</v>
      </c>
      <c r="F112">
        <v>0</v>
      </c>
      <c r="G112">
        <v>0</v>
      </c>
      <c r="H112">
        <v>0</v>
      </c>
      <c r="I112">
        <v>0</v>
      </c>
      <c r="J112">
        <v>0</v>
      </c>
      <c r="K112">
        <v>0</v>
      </c>
      <c r="L112">
        <v>0</v>
      </c>
      <c r="M112">
        <v>0</v>
      </c>
      <c r="N112">
        <v>61</v>
      </c>
      <c r="O112">
        <v>0</v>
      </c>
      <c r="P112">
        <v>61</v>
      </c>
      <c r="Q112">
        <v>61</v>
      </c>
    </row>
    <row r="113" spans="1:97">
      <c r="A113" t="s">
        <v>206</v>
      </c>
      <c r="B113" t="s">
        <v>23</v>
      </c>
      <c r="C113">
        <v>2012</v>
      </c>
      <c r="D113">
        <v>0</v>
      </c>
      <c r="E113">
        <v>0</v>
      </c>
      <c r="F113">
        <v>0</v>
      </c>
      <c r="G113">
        <v>0</v>
      </c>
      <c r="H113">
        <v>0</v>
      </c>
      <c r="I113">
        <v>0</v>
      </c>
      <c r="J113">
        <v>0</v>
      </c>
      <c r="K113">
        <v>0</v>
      </c>
      <c r="L113">
        <v>0</v>
      </c>
      <c r="M113">
        <v>0</v>
      </c>
      <c r="N113">
        <v>46</v>
      </c>
      <c r="O113">
        <v>0</v>
      </c>
      <c r="P113">
        <v>46</v>
      </c>
      <c r="Q113">
        <v>46</v>
      </c>
    </row>
    <row r="114" spans="1:97">
      <c r="A114" t="s">
        <v>207</v>
      </c>
      <c r="B114" t="s">
        <v>23</v>
      </c>
      <c r="C114">
        <v>2013</v>
      </c>
      <c r="D114">
        <v>0</v>
      </c>
      <c r="E114">
        <v>0</v>
      </c>
      <c r="F114">
        <v>0</v>
      </c>
      <c r="G114">
        <v>0</v>
      </c>
      <c r="H114">
        <v>0</v>
      </c>
      <c r="I114">
        <v>0</v>
      </c>
      <c r="J114">
        <v>0</v>
      </c>
      <c r="K114">
        <v>0</v>
      </c>
      <c r="L114">
        <v>0</v>
      </c>
      <c r="M114">
        <v>12</v>
      </c>
      <c r="N114">
        <v>94</v>
      </c>
      <c r="O114">
        <v>0</v>
      </c>
      <c r="P114">
        <v>106</v>
      </c>
      <c r="Q114">
        <v>106</v>
      </c>
    </row>
    <row r="115" spans="1:97">
      <c r="A115" t="s">
        <v>208</v>
      </c>
      <c r="B115" t="s">
        <v>23</v>
      </c>
      <c r="C115">
        <v>2014</v>
      </c>
      <c r="D115">
        <v>0</v>
      </c>
      <c r="E115">
        <v>0</v>
      </c>
      <c r="F115">
        <v>0</v>
      </c>
      <c r="G115">
        <v>0</v>
      </c>
      <c r="H115">
        <v>0</v>
      </c>
      <c r="I115">
        <v>0</v>
      </c>
      <c r="J115">
        <v>0</v>
      </c>
      <c r="K115">
        <v>0</v>
      </c>
      <c r="L115">
        <v>0</v>
      </c>
      <c r="M115">
        <v>0</v>
      </c>
      <c r="N115">
        <v>56</v>
      </c>
      <c r="O115">
        <v>0</v>
      </c>
      <c r="P115">
        <v>56</v>
      </c>
      <c r="Q115">
        <v>56</v>
      </c>
    </row>
    <row r="116" spans="1:97">
      <c r="A116" t="s">
        <v>209</v>
      </c>
      <c r="B116" t="s">
        <v>23</v>
      </c>
      <c r="C116">
        <v>2015</v>
      </c>
      <c r="D116">
        <v>0</v>
      </c>
      <c r="E116">
        <v>0</v>
      </c>
      <c r="F116">
        <v>0</v>
      </c>
      <c r="G116">
        <v>0</v>
      </c>
      <c r="H116">
        <v>0</v>
      </c>
      <c r="I116">
        <v>0</v>
      </c>
      <c r="J116">
        <v>0</v>
      </c>
      <c r="K116">
        <v>0</v>
      </c>
      <c r="L116">
        <v>0</v>
      </c>
      <c r="M116">
        <v>13</v>
      </c>
      <c r="N116">
        <v>69</v>
      </c>
      <c r="O116">
        <v>0</v>
      </c>
      <c r="P116">
        <v>82</v>
      </c>
      <c r="Q116">
        <v>82</v>
      </c>
    </row>
    <row r="117" spans="1:97">
      <c r="A117" t="s">
        <v>210</v>
      </c>
      <c r="B117" t="s">
        <v>23</v>
      </c>
      <c r="C117">
        <v>2016</v>
      </c>
      <c r="D117">
        <v>0</v>
      </c>
      <c r="E117">
        <v>0</v>
      </c>
      <c r="F117">
        <v>0</v>
      </c>
      <c r="G117">
        <v>0</v>
      </c>
      <c r="H117">
        <v>0</v>
      </c>
      <c r="I117">
        <v>0</v>
      </c>
      <c r="J117">
        <v>0</v>
      </c>
      <c r="K117">
        <v>0</v>
      </c>
      <c r="L117">
        <v>0</v>
      </c>
      <c r="M117">
        <v>0</v>
      </c>
      <c r="N117">
        <v>42</v>
      </c>
      <c r="O117">
        <v>0</v>
      </c>
      <c r="P117">
        <v>42</v>
      </c>
      <c r="Q117">
        <v>42</v>
      </c>
    </row>
    <row r="118" spans="1:97">
      <c r="A118" t="s">
        <v>211</v>
      </c>
      <c r="B118" t="s">
        <v>23</v>
      </c>
      <c r="C118">
        <v>2017</v>
      </c>
      <c r="D118">
        <v>0</v>
      </c>
      <c r="E118">
        <v>0</v>
      </c>
      <c r="F118">
        <v>0</v>
      </c>
      <c r="G118">
        <v>0</v>
      </c>
      <c r="H118">
        <v>0</v>
      </c>
      <c r="I118">
        <v>0</v>
      </c>
      <c r="J118">
        <v>0</v>
      </c>
      <c r="K118">
        <v>0</v>
      </c>
      <c r="L118">
        <v>0</v>
      </c>
      <c r="M118">
        <v>26</v>
      </c>
      <c r="N118">
        <v>79</v>
      </c>
      <c r="O118">
        <v>0</v>
      </c>
      <c r="P118">
        <v>105</v>
      </c>
      <c r="Q118">
        <v>105</v>
      </c>
    </row>
    <row r="119" spans="1:97" hidden="1">
      <c r="A119" t="s">
        <v>212</v>
      </c>
      <c r="B119" t="s">
        <v>24</v>
      </c>
      <c r="C119">
        <v>2009</v>
      </c>
      <c r="D119">
        <v>0</v>
      </c>
      <c r="E119">
        <v>0</v>
      </c>
      <c r="F119">
        <v>0</v>
      </c>
      <c r="G119">
        <v>0</v>
      </c>
      <c r="H119">
        <v>22</v>
      </c>
      <c r="I119">
        <v>67</v>
      </c>
      <c r="J119">
        <v>0</v>
      </c>
      <c r="K119">
        <v>173</v>
      </c>
      <c r="L119">
        <v>263</v>
      </c>
      <c r="M119">
        <v>589</v>
      </c>
      <c r="N119">
        <v>1154</v>
      </c>
      <c r="O119">
        <v>262</v>
      </c>
      <c r="P119">
        <v>2006</v>
      </c>
      <c r="Q119">
        <v>2268</v>
      </c>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row>
    <row r="120" spans="1:97" hidden="1">
      <c r="A120" t="s">
        <v>213</v>
      </c>
      <c r="B120" t="s">
        <v>24</v>
      </c>
      <c r="C120">
        <v>2010</v>
      </c>
      <c r="D120">
        <v>0</v>
      </c>
      <c r="E120">
        <v>0</v>
      </c>
      <c r="F120">
        <v>0</v>
      </c>
      <c r="G120">
        <v>0</v>
      </c>
      <c r="H120">
        <v>0</v>
      </c>
      <c r="I120">
        <v>20</v>
      </c>
      <c r="J120">
        <v>0</v>
      </c>
      <c r="K120">
        <v>148</v>
      </c>
      <c r="L120">
        <v>247</v>
      </c>
      <c r="M120">
        <v>597</v>
      </c>
      <c r="N120">
        <v>1068</v>
      </c>
      <c r="O120">
        <v>168</v>
      </c>
      <c r="P120">
        <v>1912</v>
      </c>
      <c r="Q120">
        <v>2080</v>
      </c>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row>
    <row r="121" spans="1:97" hidden="1">
      <c r="A121" t="s">
        <v>214</v>
      </c>
      <c r="B121" t="s">
        <v>24</v>
      </c>
      <c r="C121">
        <v>2011</v>
      </c>
      <c r="D121">
        <v>0</v>
      </c>
      <c r="E121">
        <v>0</v>
      </c>
      <c r="F121">
        <v>0</v>
      </c>
      <c r="G121">
        <v>0</v>
      </c>
      <c r="H121">
        <v>0</v>
      </c>
      <c r="I121">
        <v>41</v>
      </c>
      <c r="J121">
        <v>0</v>
      </c>
      <c r="K121">
        <v>201</v>
      </c>
      <c r="L121">
        <v>256</v>
      </c>
      <c r="M121">
        <v>625</v>
      </c>
      <c r="N121">
        <v>1168</v>
      </c>
      <c r="O121">
        <v>242</v>
      </c>
      <c r="P121">
        <v>2049</v>
      </c>
      <c r="Q121">
        <v>2291</v>
      </c>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row>
    <row r="122" spans="1:97" hidden="1">
      <c r="A122" t="s">
        <v>215</v>
      </c>
      <c r="B122" t="s">
        <v>24</v>
      </c>
      <c r="C122">
        <v>2012</v>
      </c>
      <c r="D122">
        <v>0</v>
      </c>
      <c r="E122">
        <v>0</v>
      </c>
      <c r="F122">
        <v>0</v>
      </c>
      <c r="G122">
        <v>0</v>
      </c>
      <c r="H122">
        <v>0</v>
      </c>
      <c r="I122">
        <v>33</v>
      </c>
      <c r="J122">
        <v>0</v>
      </c>
      <c r="K122">
        <v>185</v>
      </c>
      <c r="L122">
        <v>292</v>
      </c>
      <c r="M122">
        <v>559</v>
      </c>
      <c r="N122">
        <v>1132</v>
      </c>
      <c r="O122">
        <v>218</v>
      </c>
      <c r="P122">
        <v>1983</v>
      </c>
      <c r="Q122">
        <v>2201</v>
      </c>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row>
    <row r="123" spans="1:97" hidden="1">
      <c r="A123" t="s">
        <v>216</v>
      </c>
      <c r="B123" t="s">
        <v>24</v>
      </c>
      <c r="C123">
        <v>2013</v>
      </c>
      <c r="D123">
        <v>0</v>
      </c>
      <c r="E123">
        <v>0</v>
      </c>
      <c r="F123">
        <v>0</v>
      </c>
      <c r="G123">
        <v>0</v>
      </c>
      <c r="H123">
        <v>0</v>
      </c>
      <c r="I123">
        <v>10</v>
      </c>
      <c r="J123">
        <v>0</v>
      </c>
      <c r="K123">
        <v>175</v>
      </c>
      <c r="L123">
        <v>315</v>
      </c>
      <c r="M123">
        <v>600</v>
      </c>
      <c r="N123">
        <v>1207</v>
      </c>
      <c r="O123">
        <v>185</v>
      </c>
      <c r="P123">
        <v>2122</v>
      </c>
      <c r="Q123">
        <v>2307</v>
      </c>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row>
    <row r="124" spans="1:97" hidden="1">
      <c r="A124" t="s">
        <v>217</v>
      </c>
      <c r="B124" t="s">
        <v>24</v>
      </c>
      <c r="C124">
        <v>2014</v>
      </c>
      <c r="D124">
        <v>0</v>
      </c>
      <c r="E124">
        <v>0</v>
      </c>
      <c r="F124">
        <v>0</v>
      </c>
      <c r="G124">
        <v>0</v>
      </c>
      <c r="H124">
        <v>12</v>
      </c>
      <c r="I124">
        <v>36</v>
      </c>
      <c r="J124">
        <v>0</v>
      </c>
      <c r="K124">
        <v>181</v>
      </c>
      <c r="L124">
        <v>333</v>
      </c>
      <c r="M124">
        <v>577</v>
      </c>
      <c r="N124">
        <v>1215</v>
      </c>
      <c r="O124">
        <v>229</v>
      </c>
      <c r="P124">
        <v>2125</v>
      </c>
      <c r="Q124">
        <v>2354</v>
      </c>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row>
    <row r="125" spans="1:97" hidden="1">
      <c r="A125" t="s">
        <v>218</v>
      </c>
      <c r="B125" t="s">
        <v>24</v>
      </c>
      <c r="C125">
        <v>2015</v>
      </c>
      <c r="D125">
        <v>0</v>
      </c>
      <c r="E125">
        <v>0</v>
      </c>
      <c r="F125">
        <v>0</v>
      </c>
      <c r="G125">
        <v>0</v>
      </c>
      <c r="H125">
        <v>0</v>
      </c>
      <c r="I125">
        <v>25</v>
      </c>
      <c r="J125">
        <v>0</v>
      </c>
      <c r="K125">
        <v>189</v>
      </c>
      <c r="L125">
        <v>315</v>
      </c>
      <c r="M125">
        <v>541</v>
      </c>
      <c r="N125">
        <v>1141</v>
      </c>
      <c r="O125">
        <v>214</v>
      </c>
      <c r="P125">
        <v>1997</v>
      </c>
      <c r="Q125">
        <v>2211</v>
      </c>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row>
    <row r="126" spans="1:97" hidden="1">
      <c r="A126" t="s">
        <v>219</v>
      </c>
      <c r="B126" t="s">
        <v>24</v>
      </c>
      <c r="C126">
        <v>2016</v>
      </c>
      <c r="D126">
        <v>0</v>
      </c>
      <c r="E126">
        <v>0</v>
      </c>
      <c r="F126">
        <v>0</v>
      </c>
      <c r="G126">
        <v>0</v>
      </c>
      <c r="H126">
        <v>0</v>
      </c>
      <c r="I126">
        <v>26</v>
      </c>
      <c r="J126">
        <v>0</v>
      </c>
      <c r="K126">
        <v>216</v>
      </c>
      <c r="L126">
        <v>333</v>
      </c>
      <c r="M126">
        <v>519</v>
      </c>
      <c r="N126">
        <v>947</v>
      </c>
      <c r="O126">
        <v>242</v>
      </c>
      <c r="P126">
        <v>1799</v>
      </c>
      <c r="Q126">
        <v>2041</v>
      </c>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row>
    <row r="127" spans="1:97" hidden="1">
      <c r="A127" t="s">
        <v>220</v>
      </c>
      <c r="B127" t="s">
        <v>24</v>
      </c>
      <c r="C127">
        <v>2017</v>
      </c>
      <c r="D127">
        <v>0</v>
      </c>
      <c r="E127">
        <v>0</v>
      </c>
      <c r="F127">
        <v>0</v>
      </c>
      <c r="G127">
        <v>0</v>
      </c>
      <c r="H127">
        <v>0</v>
      </c>
      <c r="I127">
        <v>23</v>
      </c>
      <c r="J127">
        <v>0</v>
      </c>
      <c r="K127">
        <v>202</v>
      </c>
      <c r="L127">
        <v>370</v>
      </c>
      <c r="M127">
        <v>587</v>
      </c>
      <c r="N127">
        <v>1069</v>
      </c>
      <c r="O127">
        <v>225</v>
      </c>
      <c r="P127">
        <v>2026</v>
      </c>
      <c r="Q127">
        <v>2251</v>
      </c>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row>
    <row r="128" spans="1:97" hidden="1">
      <c r="A128" t="s">
        <v>221</v>
      </c>
      <c r="B128" t="s">
        <v>25</v>
      </c>
      <c r="C128">
        <v>2009</v>
      </c>
      <c r="D128">
        <v>0</v>
      </c>
      <c r="E128">
        <v>0</v>
      </c>
      <c r="F128">
        <v>0</v>
      </c>
      <c r="G128">
        <v>0</v>
      </c>
      <c r="H128">
        <v>0</v>
      </c>
      <c r="I128">
        <v>0</v>
      </c>
      <c r="J128">
        <v>0</v>
      </c>
      <c r="K128">
        <v>45</v>
      </c>
      <c r="L128">
        <v>98</v>
      </c>
      <c r="M128">
        <v>296</v>
      </c>
      <c r="N128">
        <v>537</v>
      </c>
      <c r="O128">
        <v>45</v>
      </c>
      <c r="P128">
        <v>931</v>
      </c>
      <c r="Q128">
        <v>976</v>
      </c>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row>
    <row r="129" spans="1:97" hidden="1">
      <c r="A129" t="s">
        <v>222</v>
      </c>
      <c r="B129" t="s">
        <v>25</v>
      </c>
      <c r="C129">
        <v>2010</v>
      </c>
      <c r="D129">
        <v>0</v>
      </c>
      <c r="E129">
        <v>0</v>
      </c>
      <c r="F129">
        <v>0</v>
      </c>
      <c r="G129">
        <v>0</v>
      </c>
      <c r="H129">
        <v>0</v>
      </c>
      <c r="I129">
        <v>10</v>
      </c>
      <c r="J129">
        <v>0</v>
      </c>
      <c r="K129">
        <v>43</v>
      </c>
      <c r="L129">
        <v>91</v>
      </c>
      <c r="M129">
        <v>311</v>
      </c>
      <c r="N129">
        <v>549</v>
      </c>
      <c r="O129">
        <v>53</v>
      </c>
      <c r="P129">
        <v>951</v>
      </c>
      <c r="Q129">
        <v>1004</v>
      </c>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row>
    <row r="130" spans="1:97" hidden="1">
      <c r="A130" t="s">
        <v>223</v>
      </c>
      <c r="B130" t="s">
        <v>25</v>
      </c>
      <c r="C130">
        <v>2011</v>
      </c>
      <c r="D130">
        <v>0</v>
      </c>
      <c r="E130">
        <v>0</v>
      </c>
      <c r="F130">
        <v>0</v>
      </c>
      <c r="G130">
        <v>0</v>
      </c>
      <c r="H130">
        <v>0</v>
      </c>
      <c r="I130">
        <v>0</v>
      </c>
      <c r="J130">
        <v>0</v>
      </c>
      <c r="K130">
        <v>12</v>
      </c>
      <c r="L130">
        <v>77</v>
      </c>
      <c r="M130">
        <v>250</v>
      </c>
      <c r="N130">
        <v>458</v>
      </c>
      <c r="O130">
        <v>12</v>
      </c>
      <c r="P130">
        <v>785</v>
      </c>
      <c r="Q130">
        <v>797</v>
      </c>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row>
    <row r="131" spans="1:97">
      <c r="A131" t="s">
        <v>224</v>
      </c>
      <c r="B131" t="s">
        <v>25</v>
      </c>
      <c r="C131">
        <v>2012</v>
      </c>
      <c r="D131">
        <v>0</v>
      </c>
      <c r="E131">
        <v>0</v>
      </c>
      <c r="F131">
        <v>0</v>
      </c>
      <c r="G131">
        <v>0</v>
      </c>
      <c r="H131">
        <v>0</v>
      </c>
      <c r="I131">
        <v>0</v>
      </c>
      <c r="J131">
        <v>0</v>
      </c>
      <c r="K131">
        <v>0</v>
      </c>
      <c r="L131">
        <v>35</v>
      </c>
      <c r="M131">
        <v>244</v>
      </c>
      <c r="N131">
        <v>472</v>
      </c>
      <c r="O131">
        <v>0</v>
      </c>
      <c r="P131">
        <v>751</v>
      </c>
      <c r="Q131">
        <v>751</v>
      </c>
    </row>
    <row r="132" spans="1:97" hidden="1">
      <c r="A132" t="s">
        <v>225</v>
      </c>
      <c r="B132" t="s">
        <v>25</v>
      </c>
      <c r="C132">
        <v>2013</v>
      </c>
      <c r="D132">
        <v>0</v>
      </c>
      <c r="E132">
        <v>0</v>
      </c>
      <c r="F132">
        <v>0</v>
      </c>
      <c r="G132">
        <v>0</v>
      </c>
      <c r="H132">
        <v>0</v>
      </c>
      <c r="I132">
        <v>0</v>
      </c>
      <c r="J132">
        <v>0</v>
      </c>
      <c r="K132">
        <v>55</v>
      </c>
      <c r="L132">
        <v>95</v>
      </c>
      <c r="M132">
        <v>265</v>
      </c>
      <c r="N132">
        <v>532</v>
      </c>
      <c r="O132">
        <v>55</v>
      </c>
      <c r="P132">
        <v>892</v>
      </c>
      <c r="Q132">
        <v>947</v>
      </c>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row>
    <row r="133" spans="1:97" hidden="1">
      <c r="A133" t="s">
        <v>226</v>
      </c>
      <c r="B133" t="s">
        <v>25</v>
      </c>
      <c r="C133">
        <v>2014</v>
      </c>
      <c r="D133">
        <v>0</v>
      </c>
      <c r="E133">
        <v>0</v>
      </c>
      <c r="F133">
        <v>0</v>
      </c>
      <c r="G133">
        <v>0</v>
      </c>
      <c r="H133">
        <v>12</v>
      </c>
      <c r="I133">
        <v>0</v>
      </c>
      <c r="J133">
        <v>0</v>
      </c>
      <c r="K133">
        <v>65</v>
      </c>
      <c r="L133">
        <v>100</v>
      </c>
      <c r="M133">
        <v>250</v>
      </c>
      <c r="N133">
        <v>455</v>
      </c>
      <c r="O133">
        <v>77</v>
      </c>
      <c r="P133">
        <v>805</v>
      </c>
      <c r="Q133">
        <v>882</v>
      </c>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row>
    <row r="134" spans="1:97" hidden="1">
      <c r="A134" t="s">
        <v>227</v>
      </c>
      <c r="B134" t="s">
        <v>25</v>
      </c>
      <c r="C134">
        <v>2015</v>
      </c>
      <c r="D134">
        <v>0</v>
      </c>
      <c r="E134">
        <v>0</v>
      </c>
      <c r="F134">
        <v>0</v>
      </c>
      <c r="G134">
        <v>0</v>
      </c>
      <c r="H134">
        <v>0</v>
      </c>
      <c r="I134">
        <v>0</v>
      </c>
      <c r="J134">
        <v>0</v>
      </c>
      <c r="K134">
        <v>13</v>
      </c>
      <c r="L134">
        <v>97</v>
      </c>
      <c r="M134">
        <v>273</v>
      </c>
      <c r="N134">
        <v>480</v>
      </c>
      <c r="O134">
        <v>13</v>
      </c>
      <c r="P134">
        <v>850</v>
      </c>
      <c r="Q134">
        <v>863</v>
      </c>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row>
    <row r="135" spans="1:97" hidden="1">
      <c r="A135" t="s">
        <v>228</v>
      </c>
      <c r="B135" t="s">
        <v>25</v>
      </c>
      <c r="C135">
        <v>2016</v>
      </c>
      <c r="D135">
        <v>0</v>
      </c>
      <c r="E135">
        <v>0</v>
      </c>
      <c r="F135">
        <v>0</v>
      </c>
      <c r="G135">
        <v>0</v>
      </c>
      <c r="H135">
        <v>0</v>
      </c>
      <c r="I135">
        <v>14</v>
      </c>
      <c r="J135">
        <v>0</v>
      </c>
      <c r="K135">
        <v>49</v>
      </c>
      <c r="L135">
        <v>133</v>
      </c>
      <c r="M135">
        <v>229</v>
      </c>
      <c r="N135">
        <v>387</v>
      </c>
      <c r="O135">
        <v>63</v>
      </c>
      <c r="P135">
        <v>749</v>
      </c>
      <c r="Q135">
        <v>812</v>
      </c>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row>
    <row r="136" spans="1:97" hidden="1">
      <c r="A136" t="s">
        <v>229</v>
      </c>
      <c r="B136" t="s">
        <v>25</v>
      </c>
      <c r="C136">
        <v>2017</v>
      </c>
      <c r="D136">
        <v>0</v>
      </c>
      <c r="E136">
        <v>0</v>
      </c>
      <c r="F136">
        <v>0</v>
      </c>
      <c r="G136">
        <v>0</v>
      </c>
      <c r="H136">
        <v>0</v>
      </c>
      <c r="I136">
        <v>10</v>
      </c>
      <c r="J136">
        <v>0</v>
      </c>
      <c r="K136">
        <v>47</v>
      </c>
      <c r="L136">
        <v>150</v>
      </c>
      <c r="M136">
        <v>276</v>
      </c>
      <c r="N136">
        <v>456</v>
      </c>
      <c r="O136">
        <v>57</v>
      </c>
      <c r="P136">
        <v>882</v>
      </c>
      <c r="Q136">
        <v>939</v>
      </c>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row>
    <row r="137" spans="1:97" hidden="1">
      <c r="A137" t="s">
        <v>230</v>
      </c>
      <c r="B137" t="s">
        <v>26</v>
      </c>
      <c r="C137">
        <v>2009</v>
      </c>
      <c r="D137">
        <v>0</v>
      </c>
      <c r="E137">
        <v>0</v>
      </c>
      <c r="F137">
        <v>0</v>
      </c>
      <c r="G137">
        <v>0</v>
      </c>
      <c r="H137">
        <v>0</v>
      </c>
      <c r="I137">
        <v>12</v>
      </c>
      <c r="J137">
        <v>0</v>
      </c>
      <c r="K137">
        <v>10</v>
      </c>
      <c r="L137">
        <v>16</v>
      </c>
      <c r="M137">
        <v>148</v>
      </c>
      <c r="N137">
        <v>342</v>
      </c>
      <c r="O137">
        <v>22</v>
      </c>
      <c r="P137">
        <v>506</v>
      </c>
      <c r="Q137">
        <v>528</v>
      </c>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row>
    <row r="138" spans="1:97">
      <c r="A138" t="s">
        <v>231</v>
      </c>
      <c r="B138" t="s">
        <v>26</v>
      </c>
      <c r="C138">
        <v>2010</v>
      </c>
      <c r="D138">
        <v>0</v>
      </c>
      <c r="E138">
        <v>0</v>
      </c>
      <c r="F138">
        <v>0</v>
      </c>
      <c r="G138">
        <v>0</v>
      </c>
      <c r="H138">
        <v>0</v>
      </c>
      <c r="I138">
        <v>0</v>
      </c>
      <c r="J138">
        <v>0</v>
      </c>
      <c r="K138">
        <v>0</v>
      </c>
      <c r="L138">
        <v>10</v>
      </c>
      <c r="M138">
        <v>105</v>
      </c>
      <c r="N138">
        <v>319</v>
      </c>
      <c r="O138">
        <v>0</v>
      </c>
      <c r="P138">
        <v>434</v>
      </c>
      <c r="Q138">
        <v>434</v>
      </c>
    </row>
    <row r="139" spans="1:97">
      <c r="A139" t="s">
        <v>232</v>
      </c>
      <c r="B139" t="s">
        <v>26</v>
      </c>
      <c r="C139">
        <v>2011</v>
      </c>
      <c r="D139">
        <v>0</v>
      </c>
      <c r="E139">
        <v>0</v>
      </c>
      <c r="F139">
        <v>0</v>
      </c>
      <c r="G139">
        <v>0</v>
      </c>
      <c r="H139">
        <v>0</v>
      </c>
      <c r="I139">
        <v>0</v>
      </c>
      <c r="J139">
        <v>0</v>
      </c>
      <c r="K139">
        <v>0</v>
      </c>
      <c r="L139">
        <v>0</v>
      </c>
      <c r="M139">
        <v>109</v>
      </c>
      <c r="N139">
        <v>388</v>
      </c>
      <c r="O139">
        <v>0</v>
      </c>
      <c r="P139">
        <v>497</v>
      </c>
      <c r="Q139">
        <v>497</v>
      </c>
    </row>
    <row r="140" spans="1:97">
      <c r="A140" t="s">
        <v>233</v>
      </c>
      <c r="B140" t="s">
        <v>26</v>
      </c>
      <c r="C140">
        <v>2012</v>
      </c>
      <c r="D140">
        <v>0</v>
      </c>
      <c r="E140">
        <v>0</v>
      </c>
      <c r="F140">
        <v>0</v>
      </c>
      <c r="G140">
        <v>0</v>
      </c>
      <c r="H140">
        <v>0</v>
      </c>
      <c r="I140">
        <v>0</v>
      </c>
      <c r="J140">
        <v>0</v>
      </c>
      <c r="K140">
        <v>0</v>
      </c>
      <c r="L140">
        <v>0</v>
      </c>
      <c r="M140">
        <v>102</v>
      </c>
      <c r="N140">
        <v>411</v>
      </c>
      <c r="O140">
        <v>0</v>
      </c>
      <c r="P140">
        <v>513</v>
      </c>
      <c r="Q140">
        <v>513</v>
      </c>
    </row>
    <row r="141" spans="1:97">
      <c r="A141" t="s">
        <v>234</v>
      </c>
      <c r="B141" t="s">
        <v>26</v>
      </c>
      <c r="C141">
        <v>2013</v>
      </c>
      <c r="D141">
        <v>0</v>
      </c>
      <c r="E141">
        <v>0</v>
      </c>
      <c r="F141">
        <v>0</v>
      </c>
      <c r="G141">
        <v>0</v>
      </c>
      <c r="H141">
        <v>0</v>
      </c>
      <c r="I141">
        <v>0</v>
      </c>
      <c r="J141">
        <v>0</v>
      </c>
      <c r="K141">
        <v>0</v>
      </c>
      <c r="L141">
        <v>15</v>
      </c>
      <c r="M141">
        <v>154</v>
      </c>
      <c r="N141">
        <v>452</v>
      </c>
      <c r="O141">
        <v>0</v>
      </c>
      <c r="P141">
        <v>621</v>
      </c>
      <c r="Q141">
        <v>621</v>
      </c>
    </row>
    <row r="142" spans="1:97">
      <c r="A142" t="s">
        <v>235</v>
      </c>
      <c r="B142" t="s">
        <v>26</v>
      </c>
      <c r="C142">
        <v>2014</v>
      </c>
      <c r="D142">
        <v>0</v>
      </c>
      <c r="E142">
        <v>0</v>
      </c>
      <c r="F142">
        <v>0</v>
      </c>
      <c r="G142">
        <v>0</v>
      </c>
      <c r="H142">
        <v>0</v>
      </c>
      <c r="I142">
        <v>0</v>
      </c>
      <c r="J142">
        <v>0</v>
      </c>
      <c r="K142">
        <v>0</v>
      </c>
      <c r="L142">
        <v>0</v>
      </c>
      <c r="M142">
        <v>87</v>
      </c>
      <c r="N142">
        <v>333</v>
      </c>
      <c r="O142">
        <v>0</v>
      </c>
      <c r="P142">
        <v>420</v>
      </c>
      <c r="Q142">
        <v>420</v>
      </c>
    </row>
    <row r="143" spans="1:97" hidden="1">
      <c r="A143" t="s">
        <v>236</v>
      </c>
      <c r="B143" t="s">
        <v>26</v>
      </c>
      <c r="C143">
        <v>2015</v>
      </c>
      <c r="D143">
        <v>0</v>
      </c>
      <c r="E143">
        <v>0</v>
      </c>
      <c r="F143">
        <v>0</v>
      </c>
      <c r="G143">
        <v>0</v>
      </c>
      <c r="H143">
        <v>0</v>
      </c>
      <c r="I143">
        <v>0</v>
      </c>
      <c r="J143">
        <v>0</v>
      </c>
      <c r="K143">
        <v>11</v>
      </c>
      <c r="L143">
        <v>13</v>
      </c>
      <c r="M143">
        <v>85</v>
      </c>
      <c r="N143">
        <v>353</v>
      </c>
      <c r="O143">
        <v>11</v>
      </c>
      <c r="P143">
        <v>451</v>
      </c>
      <c r="Q143">
        <v>462</v>
      </c>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row>
    <row r="144" spans="1:97">
      <c r="A144" t="s">
        <v>237</v>
      </c>
      <c r="B144" t="s">
        <v>26</v>
      </c>
      <c r="C144">
        <v>2016</v>
      </c>
      <c r="D144">
        <v>0</v>
      </c>
      <c r="E144">
        <v>0</v>
      </c>
      <c r="F144">
        <v>0</v>
      </c>
      <c r="G144">
        <v>0</v>
      </c>
      <c r="H144">
        <v>0</v>
      </c>
      <c r="I144">
        <v>0</v>
      </c>
      <c r="J144">
        <v>0</v>
      </c>
      <c r="K144">
        <v>0</v>
      </c>
      <c r="L144">
        <v>0</v>
      </c>
      <c r="M144">
        <v>68</v>
      </c>
      <c r="N144">
        <v>294</v>
      </c>
      <c r="O144">
        <v>0</v>
      </c>
      <c r="P144">
        <v>362</v>
      </c>
      <c r="Q144">
        <v>362</v>
      </c>
    </row>
    <row r="145" spans="1:97">
      <c r="A145" t="s">
        <v>238</v>
      </c>
      <c r="B145" t="s">
        <v>26</v>
      </c>
      <c r="C145">
        <v>2017</v>
      </c>
      <c r="D145">
        <v>0</v>
      </c>
      <c r="E145">
        <v>0</v>
      </c>
      <c r="F145">
        <v>0</v>
      </c>
      <c r="G145">
        <v>0</v>
      </c>
      <c r="H145">
        <v>0</v>
      </c>
      <c r="I145">
        <v>0</v>
      </c>
      <c r="J145">
        <v>0</v>
      </c>
      <c r="K145">
        <v>0</v>
      </c>
      <c r="L145">
        <v>25</v>
      </c>
      <c r="M145">
        <v>61</v>
      </c>
      <c r="N145">
        <v>327</v>
      </c>
      <c r="O145">
        <v>0</v>
      </c>
      <c r="P145">
        <v>413</v>
      </c>
      <c r="Q145">
        <v>413</v>
      </c>
    </row>
    <row r="146" spans="1:97">
      <c r="A146" t="s">
        <v>239</v>
      </c>
      <c r="B146" t="s">
        <v>27</v>
      </c>
      <c r="C146">
        <v>2009</v>
      </c>
      <c r="D146">
        <v>0</v>
      </c>
      <c r="E146">
        <v>0</v>
      </c>
      <c r="F146">
        <v>0</v>
      </c>
      <c r="G146">
        <v>0</v>
      </c>
      <c r="H146">
        <v>0</v>
      </c>
      <c r="I146">
        <v>0</v>
      </c>
      <c r="J146">
        <v>0</v>
      </c>
      <c r="K146">
        <v>0</v>
      </c>
      <c r="L146">
        <v>0</v>
      </c>
      <c r="M146">
        <v>127</v>
      </c>
      <c r="N146">
        <v>322</v>
      </c>
      <c r="O146">
        <v>0</v>
      </c>
      <c r="P146">
        <v>449</v>
      </c>
      <c r="Q146">
        <v>449</v>
      </c>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row>
    <row r="147" spans="1:97">
      <c r="A147" t="s">
        <v>240</v>
      </c>
      <c r="B147" t="s">
        <v>27</v>
      </c>
      <c r="C147">
        <v>2010</v>
      </c>
      <c r="D147">
        <v>0</v>
      </c>
      <c r="E147">
        <v>0</v>
      </c>
      <c r="F147">
        <v>0</v>
      </c>
      <c r="G147">
        <v>0</v>
      </c>
      <c r="H147">
        <v>0</v>
      </c>
      <c r="I147">
        <v>0</v>
      </c>
      <c r="J147">
        <v>0</v>
      </c>
      <c r="K147">
        <v>0</v>
      </c>
      <c r="L147">
        <v>0</v>
      </c>
      <c r="M147">
        <v>99</v>
      </c>
      <c r="N147">
        <v>303</v>
      </c>
      <c r="O147">
        <v>0</v>
      </c>
      <c r="P147">
        <v>402</v>
      </c>
      <c r="Q147">
        <v>402</v>
      </c>
    </row>
    <row r="148" spans="1:97">
      <c r="A148" t="s">
        <v>241</v>
      </c>
      <c r="B148" t="s">
        <v>27</v>
      </c>
      <c r="C148">
        <v>2011</v>
      </c>
      <c r="D148">
        <v>0</v>
      </c>
      <c r="E148">
        <v>0</v>
      </c>
      <c r="F148">
        <v>0</v>
      </c>
      <c r="G148">
        <v>0</v>
      </c>
      <c r="H148">
        <v>0</v>
      </c>
      <c r="I148">
        <v>0</v>
      </c>
      <c r="J148">
        <v>0</v>
      </c>
      <c r="K148">
        <v>0</v>
      </c>
      <c r="L148">
        <v>0</v>
      </c>
      <c r="M148">
        <v>107</v>
      </c>
      <c r="N148">
        <v>374</v>
      </c>
      <c r="O148">
        <v>0</v>
      </c>
      <c r="P148">
        <v>481</v>
      </c>
      <c r="Q148">
        <v>481</v>
      </c>
    </row>
    <row r="149" spans="1:97">
      <c r="A149" t="s">
        <v>242</v>
      </c>
      <c r="B149" t="s">
        <v>27</v>
      </c>
      <c r="C149">
        <v>2012</v>
      </c>
      <c r="D149">
        <v>0</v>
      </c>
      <c r="E149">
        <v>0</v>
      </c>
      <c r="F149">
        <v>0</v>
      </c>
      <c r="G149">
        <v>0</v>
      </c>
      <c r="H149">
        <v>0</v>
      </c>
      <c r="I149">
        <v>0</v>
      </c>
      <c r="J149">
        <v>0</v>
      </c>
      <c r="K149">
        <v>0</v>
      </c>
      <c r="L149">
        <v>0</v>
      </c>
      <c r="M149">
        <v>144</v>
      </c>
      <c r="N149">
        <v>348</v>
      </c>
      <c r="O149">
        <v>0</v>
      </c>
      <c r="P149">
        <v>492</v>
      </c>
      <c r="Q149">
        <v>492</v>
      </c>
    </row>
    <row r="150" spans="1:97" hidden="1">
      <c r="A150" t="s">
        <v>243</v>
      </c>
      <c r="B150" t="s">
        <v>27</v>
      </c>
      <c r="C150">
        <v>2013</v>
      </c>
      <c r="D150">
        <v>0</v>
      </c>
      <c r="E150">
        <v>0</v>
      </c>
      <c r="F150">
        <v>0</v>
      </c>
      <c r="G150">
        <v>0</v>
      </c>
      <c r="H150">
        <v>0</v>
      </c>
      <c r="I150">
        <v>0</v>
      </c>
      <c r="J150">
        <v>0</v>
      </c>
      <c r="K150">
        <v>11</v>
      </c>
      <c r="L150">
        <v>13</v>
      </c>
      <c r="M150">
        <v>121</v>
      </c>
      <c r="N150">
        <v>403</v>
      </c>
      <c r="O150">
        <v>11</v>
      </c>
      <c r="P150">
        <v>537</v>
      </c>
      <c r="Q150">
        <v>548</v>
      </c>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row>
    <row r="151" spans="1:97" hidden="1">
      <c r="A151" t="s">
        <v>244</v>
      </c>
      <c r="B151" t="s">
        <v>27</v>
      </c>
      <c r="C151">
        <v>2014</v>
      </c>
      <c r="D151">
        <v>0</v>
      </c>
      <c r="E151">
        <v>0</v>
      </c>
      <c r="F151">
        <v>0</v>
      </c>
      <c r="G151">
        <v>0</v>
      </c>
      <c r="H151">
        <v>0</v>
      </c>
      <c r="I151">
        <v>0</v>
      </c>
      <c r="J151">
        <v>0</v>
      </c>
      <c r="K151">
        <v>12</v>
      </c>
      <c r="L151">
        <v>21</v>
      </c>
      <c r="M151">
        <v>125</v>
      </c>
      <c r="N151">
        <v>307</v>
      </c>
      <c r="O151">
        <v>12</v>
      </c>
      <c r="P151">
        <v>453</v>
      </c>
      <c r="Q151">
        <v>465</v>
      </c>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row>
    <row r="152" spans="1:97">
      <c r="A152" t="s">
        <v>245</v>
      </c>
      <c r="B152" t="s">
        <v>27</v>
      </c>
      <c r="C152">
        <v>2015</v>
      </c>
      <c r="D152">
        <v>0</v>
      </c>
      <c r="E152">
        <v>0</v>
      </c>
      <c r="F152">
        <v>0</v>
      </c>
      <c r="G152">
        <v>0</v>
      </c>
      <c r="H152">
        <v>0</v>
      </c>
      <c r="I152">
        <v>0</v>
      </c>
      <c r="J152">
        <v>0</v>
      </c>
      <c r="K152">
        <v>0</v>
      </c>
      <c r="L152">
        <v>28</v>
      </c>
      <c r="M152">
        <v>109</v>
      </c>
      <c r="N152">
        <v>360</v>
      </c>
      <c r="O152">
        <v>0</v>
      </c>
      <c r="P152">
        <v>497</v>
      </c>
      <c r="Q152">
        <v>497</v>
      </c>
    </row>
    <row r="153" spans="1:97">
      <c r="A153" t="s">
        <v>246</v>
      </c>
      <c r="B153" t="s">
        <v>27</v>
      </c>
      <c r="C153">
        <v>2016</v>
      </c>
      <c r="D153">
        <v>0</v>
      </c>
      <c r="E153">
        <v>0</v>
      </c>
      <c r="F153">
        <v>0</v>
      </c>
      <c r="G153">
        <v>0</v>
      </c>
      <c r="H153">
        <v>0</v>
      </c>
      <c r="I153">
        <v>0</v>
      </c>
      <c r="J153">
        <v>0</v>
      </c>
      <c r="K153">
        <v>0</v>
      </c>
      <c r="L153">
        <v>34</v>
      </c>
      <c r="M153">
        <v>78</v>
      </c>
      <c r="N153">
        <v>272</v>
      </c>
      <c r="O153">
        <v>0</v>
      </c>
      <c r="P153">
        <v>384</v>
      </c>
      <c r="Q153">
        <v>384</v>
      </c>
    </row>
    <row r="154" spans="1:97">
      <c r="A154" t="s">
        <v>247</v>
      </c>
      <c r="B154" t="s">
        <v>27</v>
      </c>
      <c r="C154">
        <v>2017</v>
      </c>
      <c r="D154">
        <v>0</v>
      </c>
      <c r="E154">
        <v>0</v>
      </c>
      <c r="F154">
        <v>0</v>
      </c>
      <c r="G154">
        <v>0</v>
      </c>
      <c r="H154">
        <v>0</v>
      </c>
      <c r="I154">
        <v>0</v>
      </c>
      <c r="J154">
        <v>0</v>
      </c>
      <c r="K154">
        <v>0</v>
      </c>
      <c r="L154">
        <v>34</v>
      </c>
      <c r="M154">
        <v>90</v>
      </c>
      <c r="N154">
        <v>280</v>
      </c>
      <c r="O154">
        <v>0</v>
      </c>
      <c r="P154">
        <v>404</v>
      </c>
      <c r="Q154">
        <v>404</v>
      </c>
    </row>
    <row r="155" spans="1:97" hidden="1">
      <c r="A155" t="s">
        <v>248</v>
      </c>
      <c r="B155" t="s">
        <v>28</v>
      </c>
      <c r="C155">
        <v>2009</v>
      </c>
      <c r="D155">
        <v>0</v>
      </c>
      <c r="E155">
        <v>0</v>
      </c>
      <c r="F155">
        <v>0</v>
      </c>
      <c r="G155">
        <v>0</v>
      </c>
      <c r="H155">
        <v>0</v>
      </c>
      <c r="I155">
        <v>0</v>
      </c>
      <c r="J155">
        <v>0</v>
      </c>
      <c r="K155">
        <v>34</v>
      </c>
      <c r="L155">
        <v>128</v>
      </c>
      <c r="M155">
        <v>268</v>
      </c>
      <c r="N155">
        <v>398</v>
      </c>
      <c r="O155">
        <v>34</v>
      </c>
      <c r="P155">
        <v>794</v>
      </c>
      <c r="Q155">
        <v>828</v>
      </c>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row>
    <row r="156" spans="1:97" hidden="1">
      <c r="A156" t="s">
        <v>249</v>
      </c>
      <c r="B156" t="s">
        <v>28</v>
      </c>
      <c r="C156">
        <v>2010</v>
      </c>
      <c r="D156">
        <v>0</v>
      </c>
      <c r="E156">
        <v>0</v>
      </c>
      <c r="F156">
        <v>0</v>
      </c>
      <c r="G156">
        <v>0</v>
      </c>
      <c r="H156">
        <v>0</v>
      </c>
      <c r="I156">
        <v>0</v>
      </c>
      <c r="J156">
        <v>0</v>
      </c>
      <c r="K156">
        <v>11</v>
      </c>
      <c r="L156">
        <v>61</v>
      </c>
      <c r="M156">
        <v>266</v>
      </c>
      <c r="N156">
        <v>407</v>
      </c>
      <c r="O156">
        <v>11</v>
      </c>
      <c r="P156">
        <v>734</v>
      </c>
      <c r="Q156">
        <v>745</v>
      </c>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row>
    <row r="157" spans="1:97" hidden="1">
      <c r="A157" t="s">
        <v>250</v>
      </c>
      <c r="B157" t="s">
        <v>28</v>
      </c>
      <c r="C157">
        <v>2011</v>
      </c>
      <c r="D157">
        <v>0</v>
      </c>
      <c r="E157">
        <v>0</v>
      </c>
      <c r="F157">
        <v>0</v>
      </c>
      <c r="G157">
        <v>0</v>
      </c>
      <c r="H157">
        <v>0</v>
      </c>
      <c r="I157">
        <v>24</v>
      </c>
      <c r="J157">
        <v>0</v>
      </c>
      <c r="K157">
        <v>33</v>
      </c>
      <c r="L157">
        <v>101</v>
      </c>
      <c r="M157">
        <v>256</v>
      </c>
      <c r="N157">
        <v>386</v>
      </c>
      <c r="O157">
        <v>57</v>
      </c>
      <c r="P157">
        <v>743</v>
      </c>
      <c r="Q157">
        <v>800</v>
      </c>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row>
    <row r="158" spans="1:97" hidden="1">
      <c r="A158" t="s">
        <v>251</v>
      </c>
      <c r="B158" t="s">
        <v>28</v>
      </c>
      <c r="C158">
        <v>2012</v>
      </c>
      <c r="D158">
        <v>0</v>
      </c>
      <c r="E158">
        <v>0</v>
      </c>
      <c r="F158">
        <v>0</v>
      </c>
      <c r="G158">
        <v>0</v>
      </c>
      <c r="H158">
        <v>0</v>
      </c>
      <c r="I158">
        <v>0</v>
      </c>
      <c r="J158">
        <v>0</v>
      </c>
      <c r="K158">
        <v>23</v>
      </c>
      <c r="L158">
        <v>90</v>
      </c>
      <c r="M158">
        <v>244</v>
      </c>
      <c r="N158">
        <v>357</v>
      </c>
      <c r="O158">
        <v>23</v>
      </c>
      <c r="P158">
        <v>691</v>
      </c>
      <c r="Q158">
        <v>714</v>
      </c>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row>
    <row r="159" spans="1:97" hidden="1">
      <c r="A159" t="s">
        <v>252</v>
      </c>
      <c r="B159" t="s">
        <v>28</v>
      </c>
      <c r="C159">
        <v>2013</v>
      </c>
      <c r="D159">
        <v>0</v>
      </c>
      <c r="E159">
        <v>0</v>
      </c>
      <c r="F159">
        <v>0</v>
      </c>
      <c r="G159">
        <v>0</v>
      </c>
      <c r="H159">
        <v>0</v>
      </c>
      <c r="I159">
        <v>0</v>
      </c>
      <c r="J159">
        <v>0</v>
      </c>
      <c r="K159">
        <v>21</v>
      </c>
      <c r="L159">
        <v>135</v>
      </c>
      <c r="M159">
        <v>224</v>
      </c>
      <c r="N159">
        <v>377</v>
      </c>
      <c r="O159">
        <v>21</v>
      </c>
      <c r="P159">
        <v>736</v>
      </c>
      <c r="Q159">
        <v>757</v>
      </c>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row>
    <row r="160" spans="1:97" hidden="1">
      <c r="A160" t="s">
        <v>253</v>
      </c>
      <c r="B160" t="s">
        <v>28</v>
      </c>
      <c r="C160">
        <v>2014</v>
      </c>
      <c r="D160">
        <v>0</v>
      </c>
      <c r="E160">
        <v>0</v>
      </c>
      <c r="F160">
        <v>0</v>
      </c>
      <c r="G160">
        <v>0</v>
      </c>
      <c r="H160">
        <v>0</v>
      </c>
      <c r="I160">
        <v>12</v>
      </c>
      <c r="J160">
        <v>0</v>
      </c>
      <c r="K160">
        <v>63</v>
      </c>
      <c r="L160">
        <v>154</v>
      </c>
      <c r="M160">
        <v>257</v>
      </c>
      <c r="N160">
        <v>374</v>
      </c>
      <c r="O160">
        <v>75</v>
      </c>
      <c r="P160">
        <v>785</v>
      </c>
      <c r="Q160">
        <v>860</v>
      </c>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row>
    <row r="161" spans="1:97" hidden="1">
      <c r="A161" t="s">
        <v>254</v>
      </c>
      <c r="B161" t="s">
        <v>28</v>
      </c>
      <c r="C161">
        <v>2015</v>
      </c>
      <c r="D161">
        <v>0</v>
      </c>
      <c r="E161">
        <v>0</v>
      </c>
      <c r="F161">
        <v>0</v>
      </c>
      <c r="G161">
        <v>0</v>
      </c>
      <c r="H161">
        <v>0</v>
      </c>
      <c r="I161">
        <v>0</v>
      </c>
      <c r="J161">
        <v>0</v>
      </c>
      <c r="K161">
        <v>56</v>
      </c>
      <c r="L161">
        <v>161</v>
      </c>
      <c r="M161">
        <v>228</v>
      </c>
      <c r="N161">
        <v>390</v>
      </c>
      <c r="O161">
        <v>56</v>
      </c>
      <c r="P161">
        <v>779</v>
      </c>
      <c r="Q161">
        <v>835</v>
      </c>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row>
    <row r="162" spans="1:97" hidden="1">
      <c r="A162" t="s">
        <v>255</v>
      </c>
      <c r="B162" t="s">
        <v>28</v>
      </c>
      <c r="C162">
        <v>2016</v>
      </c>
      <c r="D162">
        <v>0</v>
      </c>
      <c r="E162">
        <v>0</v>
      </c>
      <c r="F162">
        <v>0</v>
      </c>
      <c r="G162">
        <v>0</v>
      </c>
      <c r="H162">
        <v>0</v>
      </c>
      <c r="I162">
        <v>0</v>
      </c>
      <c r="J162">
        <v>0</v>
      </c>
      <c r="K162">
        <v>53</v>
      </c>
      <c r="L162">
        <v>160</v>
      </c>
      <c r="M162">
        <v>213</v>
      </c>
      <c r="N162">
        <v>318</v>
      </c>
      <c r="O162">
        <v>53</v>
      </c>
      <c r="P162">
        <v>691</v>
      </c>
      <c r="Q162">
        <v>744</v>
      </c>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row>
    <row r="163" spans="1:97" hidden="1">
      <c r="A163" t="s">
        <v>256</v>
      </c>
      <c r="B163" t="s">
        <v>28</v>
      </c>
      <c r="C163">
        <v>2017</v>
      </c>
      <c r="D163">
        <v>0</v>
      </c>
      <c r="E163">
        <v>0</v>
      </c>
      <c r="F163">
        <v>0</v>
      </c>
      <c r="G163">
        <v>0</v>
      </c>
      <c r="H163">
        <v>0</v>
      </c>
      <c r="I163">
        <v>0</v>
      </c>
      <c r="J163">
        <v>0</v>
      </c>
      <c r="K163">
        <v>39</v>
      </c>
      <c r="L163">
        <v>126</v>
      </c>
      <c r="M163">
        <v>270</v>
      </c>
      <c r="N163">
        <v>328</v>
      </c>
      <c r="O163">
        <v>39</v>
      </c>
      <c r="P163">
        <v>724</v>
      </c>
      <c r="Q163">
        <v>763</v>
      </c>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row>
    <row r="164" spans="1:97">
      <c r="A164" t="s">
        <v>257</v>
      </c>
      <c r="B164" t="s">
        <v>29</v>
      </c>
      <c r="C164">
        <v>2009</v>
      </c>
      <c r="D164">
        <v>0</v>
      </c>
      <c r="E164">
        <v>0</v>
      </c>
      <c r="F164">
        <v>0</v>
      </c>
      <c r="G164">
        <v>0</v>
      </c>
      <c r="H164">
        <v>0</v>
      </c>
      <c r="I164">
        <v>0</v>
      </c>
      <c r="J164">
        <v>0</v>
      </c>
      <c r="K164">
        <v>0</v>
      </c>
      <c r="L164">
        <v>73</v>
      </c>
      <c r="M164">
        <v>243</v>
      </c>
      <c r="N164">
        <v>345</v>
      </c>
      <c r="O164">
        <v>0</v>
      </c>
      <c r="P164">
        <v>661</v>
      </c>
      <c r="Q164">
        <v>661</v>
      </c>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row>
    <row r="165" spans="1:97" hidden="1">
      <c r="A165" t="s">
        <v>258</v>
      </c>
      <c r="B165" t="s">
        <v>29</v>
      </c>
      <c r="C165">
        <v>2010</v>
      </c>
      <c r="D165">
        <v>0</v>
      </c>
      <c r="E165">
        <v>0</v>
      </c>
      <c r="F165">
        <v>0</v>
      </c>
      <c r="G165">
        <v>0</v>
      </c>
      <c r="H165">
        <v>0</v>
      </c>
      <c r="I165">
        <v>0</v>
      </c>
      <c r="J165">
        <v>0</v>
      </c>
      <c r="K165">
        <v>11</v>
      </c>
      <c r="L165">
        <v>122</v>
      </c>
      <c r="M165">
        <v>247</v>
      </c>
      <c r="N165">
        <v>338</v>
      </c>
      <c r="O165">
        <v>11</v>
      </c>
      <c r="P165">
        <v>707</v>
      </c>
      <c r="Q165">
        <v>718</v>
      </c>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row>
    <row r="166" spans="1:97" hidden="1">
      <c r="A166" t="s">
        <v>259</v>
      </c>
      <c r="B166" t="s">
        <v>29</v>
      </c>
      <c r="C166">
        <v>2011</v>
      </c>
      <c r="D166">
        <v>0</v>
      </c>
      <c r="E166">
        <v>0</v>
      </c>
      <c r="F166">
        <v>0</v>
      </c>
      <c r="G166">
        <v>0</v>
      </c>
      <c r="H166">
        <v>0</v>
      </c>
      <c r="I166">
        <v>0</v>
      </c>
      <c r="J166">
        <v>0</v>
      </c>
      <c r="K166">
        <v>38</v>
      </c>
      <c r="L166">
        <v>35</v>
      </c>
      <c r="M166">
        <v>242</v>
      </c>
      <c r="N166">
        <v>341</v>
      </c>
      <c r="O166">
        <v>38</v>
      </c>
      <c r="P166">
        <v>618</v>
      </c>
      <c r="Q166">
        <v>656</v>
      </c>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row>
    <row r="167" spans="1:97" hidden="1">
      <c r="A167" t="s">
        <v>260</v>
      </c>
      <c r="B167" t="s">
        <v>29</v>
      </c>
      <c r="C167">
        <v>2012</v>
      </c>
      <c r="D167">
        <v>0</v>
      </c>
      <c r="E167">
        <v>0</v>
      </c>
      <c r="F167">
        <v>0</v>
      </c>
      <c r="G167">
        <v>0</v>
      </c>
      <c r="H167">
        <v>0</v>
      </c>
      <c r="I167">
        <v>0</v>
      </c>
      <c r="J167">
        <v>0</v>
      </c>
      <c r="K167">
        <v>12</v>
      </c>
      <c r="L167">
        <v>78</v>
      </c>
      <c r="M167">
        <v>209</v>
      </c>
      <c r="N167">
        <v>313</v>
      </c>
      <c r="O167">
        <v>12</v>
      </c>
      <c r="P167">
        <v>600</v>
      </c>
      <c r="Q167">
        <v>612</v>
      </c>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row>
    <row r="168" spans="1:97" hidden="1">
      <c r="A168" t="s">
        <v>261</v>
      </c>
      <c r="B168" t="s">
        <v>29</v>
      </c>
      <c r="C168">
        <v>2013</v>
      </c>
      <c r="D168">
        <v>0</v>
      </c>
      <c r="E168">
        <v>0</v>
      </c>
      <c r="F168">
        <v>0</v>
      </c>
      <c r="G168">
        <v>0</v>
      </c>
      <c r="H168">
        <v>0</v>
      </c>
      <c r="I168">
        <v>14</v>
      </c>
      <c r="J168">
        <v>0</v>
      </c>
      <c r="K168">
        <v>80</v>
      </c>
      <c r="L168">
        <v>107</v>
      </c>
      <c r="M168">
        <v>185</v>
      </c>
      <c r="N168">
        <v>344</v>
      </c>
      <c r="O168">
        <v>94</v>
      </c>
      <c r="P168">
        <v>636</v>
      </c>
      <c r="Q168">
        <v>730</v>
      </c>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row>
    <row r="169" spans="1:97" hidden="1">
      <c r="A169" t="s">
        <v>262</v>
      </c>
      <c r="B169" t="s">
        <v>29</v>
      </c>
      <c r="C169">
        <v>2014</v>
      </c>
      <c r="D169">
        <v>0</v>
      </c>
      <c r="E169">
        <v>0</v>
      </c>
      <c r="F169">
        <v>0</v>
      </c>
      <c r="G169">
        <v>0</v>
      </c>
      <c r="H169">
        <v>0</v>
      </c>
      <c r="I169">
        <v>37</v>
      </c>
      <c r="J169">
        <v>0</v>
      </c>
      <c r="K169">
        <v>60</v>
      </c>
      <c r="L169">
        <v>114</v>
      </c>
      <c r="M169">
        <v>162</v>
      </c>
      <c r="N169">
        <v>292</v>
      </c>
      <c r="O169">
        <v>97</v>
      </c>
      <c r="P169">
        <v>568</v>
      </c>
      <c r="Q169">
        <v>665</v>
      </c>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row>
    <row r="170" spans="1:97" hidden="1">
      <c r="A170" t="s">
        <v>263</v>
      </c>
      <c r="B170" t="s">
        <v>29</v>
      </c>
      <c r="C170">
        <v>2015</v>
      </c>
      <c r="D170">
        <v>0</v>
      </c>
      <c r="E170">
        <v>0</v>
      </c>
      <c r="F170">
        <v>0</v>
      </c>
      <c r="G170">
        <v>0</v>
      </c>
      <c r="H170">
        <v>0</v>
      </c>
      <c r="I170">
        <v>0</v>
      </c>
      <c r="J170">
        <v>0</v>
      </c>
      <c r="K170">
        <v>26</v>
      </c>
      <c r="L170">
        <v>74</v>
      </c>
      <c r="M170">
        <v>178</v>
      </c>
      <c r="N170">
        <v>291</v>
      </c>
      <c r="O170">
        <v>26</v>
      </c>
      <c r="P170">
        <v>543</v>
      </c>
      <c r="Q170">
        <v>569</v>
      </c>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row>
    <row r="171" spans="1:97" hidden="1">
      <c r="A171" t="s">
        <v>264</v>
      </c>
      <c r="B171" t="s">
        <v>29</v>
      </c>
      <c r="C171">
        <v>2016</v>
      </c>
      <c r="D171">
        <v>0</v>
      </c>
      <c r="E171">
        <v>0</v>
      </c>
      <c r="F171">
        <v>0</v>
      </c>
      <c r="G171">
        <v>0</v>
      </c>
      <c r="H171">
        <v>0</v>
      </c>
      <c r="I171">
        <v>0</v>
      </c>
      <c r="J171">
        <v>0</v>
      </c>
      <c r="K171">
        <v>31</v>
      </c>
      <c r="L171">
        <v>81</v>
      </c>
      <c r="M171">
        <v>175</v>
      </c>
      <c r="N171">
        <v>253</v>
      </c>
      <c r="O171">
        <v>31</v>
      </c>
      <c r="P171">
        <v>509</v>
      </c>
      <c r="Q171">
        <v>540</v>
      </c>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row>
    <row r="172" spans="1:97" hidden="1">
      <c r="A172" t="s">
        <v>265</v>
      </c>
      <c r="B172" t="s">
        <v>29</v>
      </c>
      <c r="C172">
        <v>2017</v>
      </c>
      <c r="D172">
        <v>0</v>
      </c>
      <c r="E172">
        <v>0</v>
      </c>
      <c r="F172">
        <v>0</v>
      </c>
      <c r="G172">
        <v>0</v>
      </c>
      <c r="H172">
        <v>0</v>
      </c>
      <c r="I172">
        <v>0</v>
      </c>
      <c r="J172">
        <v>0</v>
      </c>
      <c r="K172">
        <v>58</v>
      </c>
      <c r="L172">
        <v>121</v>
      </c>
      <c r="M172">
        <v>183</v>
      </c>
      <c r="N172">
        <v>266</v>
      </c>
      <c r="O172">
        <v>58</v>
      </c>
      <c r="P172">
        <v>570</v>
      </c>
      <c r="Q172">
        <v>628</v>
      </c>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row>
    <row r="173" spans="1:97">
      <c r="A173" t="s">
        <v>266</v>
      </c>
      <c r="B173" t="s">
        <v>30</v>
      </c>
      <c r="C173">
        <v>2009</v>
      </c>
      <c r="D173">
        <v>0</v>
      </c>
      <c r="E173">
        <v>0</v>
      </c>
      <c r="F173">
        <v>0</v>
      </c>
      <c r="G173">
        <v>0</v>
      </c>
      <c r="H173">
        <v>0</v>
      </c>
      <c r="I173">
        <v>0</v>
      </c>
      <c r="J173">
        <v>0</v>
      </c>
      <c r="K173">
        <v>0</v>
      </c>
      <c r="L173">
        <v>0</v>
      </c>
      <c r="M173">
        <v>11</v>
      </c>
      <c r="N173">
        <v>70</v>
      </c>
      <c r="O173">
        <v>0</v>
      </c>
      <c r="P173">
        <v>81</v>
      </c>
      <c r="Q173">
        <v>81</v>
      </c>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row>
    <row r="174" spans="1:97">
      <c r="A174" t="s">
        <v>267</v>
      </c>
      <c r="B174" t="s">
        <v>30</v>
      </c>
      <c r="C174">
        <v>2010</v>
      </c>
      <c r="D174">
        <v>0</v>
      </c>
      <c r="E174">
        <v>0</v>
      </c>
      <c r="F174">
        <v>0</v>
      </c>
      <c r="G174">
        <v>0</v>
      </c>
      <c r="H174">
        <v>0</v>
      </c>
      <c r="I174">
        <v>0</v>
      </c>
      <c r="J174">
        <v>0</v>
      </c>
      <c r="K174">
        <v>0</v>
      </c>
      <c r="L174">
        <v>0</v>
      </c>
      <c r="M174">
        <v>0</v>
      </c>
      <c r="N174">
        <v>100</v>
      </c>
      <c r="O174">
        <v>0</v>
      </c>
      <c r="P174">
        <v>100</v>
      </c>
      <c r="Q174">
        <v>100</v>
      </c>
    </row>
    <row r="175" spans="1:97">
      <c r="A175" t="s">
        <v>268</v>
      </c>
      <c r="B175" t="s">
        <v>30</v>
      </c>
      <c r="C175">
        <v>2011</v>
      </c>
      <c r="D175">
        <v>0</v>
      </c>
      <c r="E175">
        <v>0</v>
      </c>
      <c r="F175">
        <v>0</v>
      </c>
      <c r="G175">
        <v>0</v>
      </c>
      <c r="H175">
        <v>0</v>
      </c>
      <c r="I175">
        <v>0</v>
      </c>
      <c r="J175">
        <v>0</v>
      </c>
      <c r="K175">
        <v>0</v>
      </c>
      <c r="L175">
        <v>0</v>
      </c>
      <c r="M175">
        <v>31</v>
      </c>
      <c r="N175">
        <v>117</v>
      </c>
      <c r="O175">
        <v>0</v>
      </c>
      <c r="P175">
        <v>148</v>
      </c>
      <c r="Q175">
        <v>148</v>
      </c>
    </row>
    <row r="176" spans="1:97">
      <c r="A176" t="s">
        <v>269</v>
      </c>
      <c r="B176" t="s">
        <v>30</v>
      </c>
      <c r="C176">
        <v>2012</v>
      </c>
      <c r="D176">
        <v>0</v>
      </c>
      <c r="E176">
        <v>0</v>
      </c>
      <c r="F176">
        <v>0</v>
      </c>
      <c r="G176">
        <v>0</v>
      </c>
      <c r="H176">
        <v>0</v>
      </c>
      <c r="I176">
        <v>0</v>
      </c>
      <c r="J176">
        <v>0</v>
      </c>
      <c r="K176">
        <v>0</v>
      </c>
      <c r="L176">
        <v>0</v>
      </c>
      <c r="M176">
        <v>13</v>
      </c>
      <c r="N176">
        <v>38</v>
      </c>
      <c r="O176">
        <v>0</v>
      </c>
      <c r="P176">
        <v>51</v>
      </c>
      <c r="Q176">
        <v>51</v>
      </c>
    </row>
    <row r="177" spans="1:97">
      <c r="A177" t="s">
        <v>270</v>
      </c>
      <c r="B177" t="s">
        <v>30</v>
      </c>
      <c r="C177">
        <v>2013</v>
      </c>
      <c r="D177">
        <v>0</v>
      </c>
      <c r="E177">
        <v>0</v>
      </c>
      <c r="F177">
        <v>0</v>
      </c>
      <c r="G177">
        <v>0</v>
      </c>
      <c r="H177">
        <v>0</v>
      </c>
      <c r="I177">
        <v>0</v>
      </c>
      <c r="J177">
        <v>0</v>
      </c>
      <c r="K177">
        <v>0</v>
      </c>
      <c r="L177">
        <v>0</v>
      </c>
      <c r="M177">
        <v>23</v>
      </c>
      <c r="N177">
        <v>82</v>
      </c>
      <c r="O177">
        <v>0</v>
      </c>
      <c r="P177">
        <v>105</v>
      </c>
      <c r="Q177">
        <v>105</v>
      </c>
    </row>
    <row r="178" spans="1:97">
      <c r="A178" t="s">
        <v>271</v>
      </c>
      <c r="B178" t="s">
        <v>30</v>
      </c>
      <c r="C178">
        <v>2014</v>
      </c>
      <c r="D178">
        <v>0</v>
      </c>
      <c r="E178">
        <v>0</v>
      </c>
      <c r="F178">
        <v>0</v>
      </c>
      <c r="G178">
        <v>0</v>
      </c>
      <c r="H178">
        <v>0</v>
      </c>
      <c r="I178">
        <v>0</v>
      </c>
      <c r="J178">
        <v>0</v>
      </c>
      <c r="K178">
        <v>0</v>
      </c>
      <c r="L178">
        <v>0</v>
      </c>
      <c r="M178">
        <v>0</v>
      </c>
      <c r="N178">
        <v>61</v>
      </c>
      <c r="O178">
        <v>0</v>
      </c>
      <c r="P178">
        <v>61</v>
      </c>
      <c r="Q178">
        <v>61</v>
      </c>
    </row>
    <row r="179" spans="1:97">
      <c r="A179" t="s">
        <v>272</v>
      </c>
      <c r="B179" t="s">
        <v>30</v>
      </c>
      <c r="C179">
        <v>2015</v>
      </c>
      <c r="D179">
        <v>0</v>
      </c>
      <c r="E179">
        <v>0</v>
      </c>
      <c r="F179">
        <v>0</v>
      </c>
      <c r="G179">
        <v>0</v>
      </c>
      <c r="H179">
        <v>0</v>
      </c>
      <c r="I179">
        <v>0</v>
      </c>
      <c r="J179">
        <v>0</v>
      </c>
      <c r="K179">
        <v>0</v>
      </c>
      <c r="L179">
        <v>0</v>
      </c>
      <c r="M179">
        <v>37</v>
      </c>
      <c r="N179">
        <v>133</v>
      </c>
      <c r="O179">
        <v>0</v>
      </c>
      <c r="P179">
        <v>170</v>
      </c>
      <c r="Q179">
        <v>170</v>
      </c>
    </row>
    <row r="180" spans="1:97">
      <c r="A180" t="s">
        <v>273</v>
      </c>
      <c r="B180" t="s">
        <v>30</v>
      </c>
      <c r="C180">
        <v>2016</v>
      </c>
      <c r="D180">
        <v>0</v>
      </c>
      <c r="E180">
        <v>0</v>
      </c>
      <c r="F180">
        <v>0</v>
      </c>
      <c r="G180">
        <v>0</v>
      </c>
      <c r="H180">
        <v>0</v>
      </c>
      <c r="I180">
        <v>0</v>
      </c>
      <c r="J180">
        <v>0</v>
      </c>
      <c r="K180">
        <v>0</v>
      </c>
      <c r="L180">
        <v>0</v>
      </c>
      <c r="M180">
        <v>10</v>
      </c>
      <c r="N180">
        <v>70</v>
      </c>
      <c r="O180">
        <v>0</v>
      </c>
      <c r="P180">
        <v>80</v>
      </c>
      <c r="Q180">
        <v>80</v>
      </c>
    </row>
    <row r="181" spans="1:97">
      <c r="A181" t="s">
        <v>274</v>
      </c>
      <c r="B181" t="s">
        <v>30</v>
      </c>
      <c r="C181">
        <v>2017</v>
      </c>
      <c r="D181">
        <v>0</v>
      </c>
      <c r="E181">
        <v>0</v>
      </c>
      <c r="F181">
        <v>0</v>
      </c>
      <c r="G181">
        <v>0</v>
      </c>
      <c r="H181">
        <v>0</v>
      </c>
      <c r="I181">
        <v>0</v>
      </c>
      <c r="J181">
        <v>0</v>
      </c>
      <c r="K181">
        <v>0</v>
      </c>
      <c r="L181">
        <v>0</v>
      </c>
      <c r="M181">
        <v>12</v>
      </c>
      <c r="N181">
        <v>118</v>
      </c>
      <c r="O181">
        <v>0</v>
      </c>
      <c r="P181">
        <v>130</v>
      </c>
      <c r="Q181">
        <v>130</v>
      </c>
    </row>
    <row r="182" spans="1:97" hidden="1">
      <c r="A182" t="s">
        <v>275</v>
      </c>
      <c r="B182" t="s">
        <v>31</v>
      </c>
      <c r="C182">
        <v>2009</v>
      </c>
      <c r="D182">
        <v>0</v>
      </c>
      <c r="E182">
        <v>0</v>
      </c>
      <c r="F182">
        <v>0</v>
      </c>
      <c r="G182">
        <v>0</v>
      </c>
      <c r="H182">
        <v>0</v>
      </c>
      <c r="I182">
        <v>22</v>
      </c>
      <c r="J182">
        <v>0</v>
      </c>
      <c r="K182">
        <v>10</v>
      </c>
      <c r="L182">
        <v>10</v>
      </c>
      <c r="M182">
        <v>284</v>
      </c>
      <c r="N182">
        <v>398</v>
      </c>
      <c r="O182">
        <v>32</v>
      </c>
      <c r="P182">
        <v>692</v>
      </c>
      <c r="Q182">
        <v>724</v>
      </c>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row>
    <row r="183" spans="1:97" hidden="1">
      <c r="A183" t="s">
        <v>276</v>
      </c>
      <c r="B183" t="s">
        <v>31</v>
      </c>
      <c r="C183">
        <v>2010</v>
      </c>
      <c r="D183">
        <v>0</v>
      </c>
      <c r="E183">
        <v>0</v>
      </c>
      <c r="F183">
        <v>0</v>
      </c>
      <c r="G183">
        <v>0</v>
      </c>
      <c r="H183">
        <v>0</v>
      </c>
      <c r="I183">
        <v>0</v>
      </c>
      <c r="J183">
        <v>0</v>
      </c>
      <c r="K183">
        <v>13</v>
      </c>
      <c r="L183">
        <v>62</v>
      </c>
      <c r="M183">
        <v>252</v>
      </c>
      <c r="N183">
        <v>412</v>
      </c>
      <c r="O183">
        <v>13</v>
      </c>
      <c r="P183">
        <v>726</v>
      </c>
      <c r="Q183">
        <v>739</v>
      </c>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row>
    <row r="184" spans="1:97" hidden="1">
      <c r="A184" t="s">
        <v>277</v>
      </c>
      <c r="B184" t="s">
        <v>31</v>
      </c>
      <c r="C184">
        <v>2011</v>
      </c>
      <c r="D184">
        <v>0</v>
      </c>
      <c r="E184">
        <v>0</v>
      </c>
      <c r="F184">
        <v>0</v>
      </c>
      <c r="G184">
        <v>0</v>
      </c>
      <c r="H184">
        <v>0</v>
      </c>
      <c r="I184">
        <v>0</v>
      </c>
      <c r="J184">
        <v>0</v>
      </c>
      <c r="K184">
        <v>30</v>
      </c>
      <c r="L184">
        <v>111</v>
      </c>
      <c r="M184">
        <v>279</v>
      </c>
      <c r="N184">
        <v>457</v>
      </c>
      <c r="O184">
        <v>30</v>
      </c>
      <c r="P184">
        <v>847</v>
      </c>
      <c r="Q184">
        <v>877</v>
      </c>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row>
    <row r="185" spans="1:97" hidden="1">
      <c r="A185" t="s">
        <v>278</v>
      </c>
      <c r="B185" t="s">
        <v>31</v>
      </c>
      <c r="C185">
        <v>2012</v>
      </c>
      <c r="D185">
        <v>0</v>
      </c>
      <c r="E185">
        <v>0</v>
      </c>
      <c r="F185">
        <v>0</v>
      </c>
      <c r="G185">
        <v>0</v>
      </c>
      <c r="H185">
        <v>0</v>
      </c>
      <c r="I185">
        <v>0</v>
      </c>
      <c r="J185">
        <v>0</v>
      </c>
      <c r="K185">
        <v>11</v>
      </c>
      <c r="L185">
        <v>52</v>
      </c>
      <c r="M185">
        <v>250</v>
      </c>
      <c r="N185">
        <v>450</v>
      </c>
      <c r="O185">
        <v>11</v>
      </c>
      <c r="P185">
        <v>752</v>
      </c>
      <c r="Q185">
        <v>763</v>
      </c>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row>
    <row r="186" spans="1:97" hidden="1">
      <c r="A186" t="s">
        <v>279</v>
      </c>
      <c r="B186" t="s">
        <v>31</v>
      </c>
      <c r="C186">
        <v>2013</v>
      </c>
      <c r="D186">
        <v>0</v>
      </c>
      <c r="E186">
        <v>0</v>
      </c>
      <c r="F186">
        <v>0</v>
      </c>
      <c r="G186">
        <v>0</v>
      </c>
      <c r="H186">
        <v>0</v>
      </c>
      <c r="I186">
        <v>0</v>
      </c>
      <c r="J186">
        <v>0</v>
      </c>
      <c r="K186">
        <v>43</v>
      </c>
      <c r="L186">
        <v>112</v>
      </c>
      <c r="M186">
        <v>275</v>
      </c>
      <c r="N186">
        <v>513</v>
      </c>
      <c r="O186">
        <v>43</v>
      </c>
      <c r="P186">
        <v>900</v>
      </c>
      <c r="Q186">
        <v>943</v>
      </c>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row>
    <row r="187" spans="1:97" hidden="1">
      <c r="A187" t="s">
        <v>280</v>
      </c>
      <c r="B187" t="s">
        <v>31</v>
      </c>
      <c r="C187">
        <v>2014</v>
      </c>
      <c r="D187">
        <v>0</v>
      </c>
      <c r="E187">
        <v>0</v>
      </c>
      <c r="F187">
        <v>0</v>
      </c>
      <c r="G187">
        <v>0</v>
      </c>
      <c r="H187">
        <v>0</v>
      </c>
      <c r="I187">
        <v>20</v>
      </c>
      <c r="J187">
        <v>0</v>
      </c>
      <c r="K187">
        <v>38</v>
      </c>
      <c r="L187">
        <v>137</v>
      </c>
      <c r="M187">
        <v>242</v>
      </c>
      <c r="N187">
        <v>418</v>
      </c>
      <c r="O187">
        <v>58</v>
      </c>
      <c r="P187">
        <v>797</v>
      </c>
      <c r="Q187">
        <v>855</v>
      </c>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row>
    <row r="188" spans="1:97" hidden="1">
      <c r="A188" t="s">
        <v>281</v>
      </c>
      <c r="B188" t="s">
        <v>31</v>
      </c>
      <c r="C188">
        <v>2015</v>
      </c>
      <c r="D188">
        <v>0</v>
      </c>
      <c r="E188">
        <v>0</v>
      </c>
      <c r="F188">
        <v>0</v>
      </c>
      <c r="G188">
        <v>0</v>
      </c>
      <c r="H188">
        <v>0</v>
      </c>
      <c r="I188">
        <v>0</v>
      </c>
      <c r="J188">
        <v>0</v>
      </c>
      <c r="K188">
        <v>25</v>
      </c>
      <c r="L188">
        <v>170</v>
      </c>
      <c r="M188">
        <v>305</v>
      </c>
      <c r="N188">
        <v>518</v>
      </c>
      <c r="O188">
        <v>25</v>
      </c>
      <c r="P188">
        <v>993</v>
      </c>
      <c r="Q188">
        <v>1018</v>
      </c>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row>
    <row r="189" spans="1:97" hidden="1">
      <c r="A189" t="s">
        <v>282</v>
      </c>
      <c r="B189" t="s">
        <v>31</v>
      </c>
      <c r="C189">
        <v>2016</v>
      </c>
      <c r="D189">
        <v>0</v>
      </c>
      <c r="E189">
        <v>0</v>
      </c>
      <c r="F189">
        <v>0</v>
      </c>
      <c r="G189">
        <v>0</v>
      </c>
      <c r="H189">
        <v>0</v>
      </c>
      <c r="I189">
        <v>11</v>
      </c>
      <c r="J189">
        <v>0</v>
      </c>
      <c r="K189">
        <v>27</v>
      </c>
      <c r="L189">
        <v>139</v>
      </c>
      <c r="M189">
        <v>254</v>
      </c>
      <c r="N189">
        <v>440</v>
      </c>
      <c r="O189">
        <v>38</v>
      </c>
      <c r="P189">
        <v>833</v>
      </c>
      <c r="Q189">
        <v>871</v>
      </c>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row>
    <row r="190" spans="1:97" hidden="1">
      <c r="A190" t="s">
        <v>283</v>
      </c>
      <c r="B190" t="s">
        <v>31</v>
      </c>
      <c r="C190">
        <v>2017</v>
      </c>
      <c r="D190">
        <v>0</v>
      </c>
      <c r="E190">
        <v>0</v>
      </c>
      <c r="F190">
        <v>0</v>
      </c>
      <c r="G190">
        <v>0</v>
      </c>
      <c r="H190">
        <v>0</v>
      </c>
      <c r="I190">
        <v>0</v>
      </c>
      <c r="J190">
        <v>0</v>
      </c>
      <c r="K190">
        <v>15</v>
      </c>
      <c r="L190">
        <v>145</v>
      </c>
      <c r="M190">
        <v>235</v>
      </c>
      <c r="N190">
        <v>442</v>
      </c>
      <c r="O190">
        <v>15</v>
      </c>
      <c r="P190">
        <v>822</v>
      </c>
      <c r="Q190">
        <v>837</v>
      </c>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row>
    <row r="191" spans="1:97" hidden="1">
      <c r="A191" t="s">
        <v>284</v>
      </c>
      <c r="B191" t="s">
        <v>32</v>
      </c>
      <c r="C191">
        <v>2009</v>
      </c>
      <c r="D191">
        <v>0</v>
      </c>
      <c r="E191">
        <v>0</v>
      </c>
      <c r="F191">
        <v>0</v>
      </c>
      <c r="G191">
        <v>0</v>
      </c>
      <c r="H191">
        <v>0</v>
      </c>
      <c r="I191">
        <v>13</v>
      </c>
      <c r="J191">
        <v>0</v>
      </c>
      <c r="K191">
        <v>0</v>
      </c>
      <c r="L191">
        <v>92</v>
      </c>
      <c r="M191">
        <v>362</v>
      </c>
      <c r="N191">
        <v>706</v>
      </c>
      <c r="O191">
        <v>13</v>
      </c>
      <c r="P191">
        <v>1160</v>
      </c>
      <c r="Q191">
        <v>1173</v>
      </c>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row>
    <row r="192" spans="1:97" hidden="1">
      <c r="A192" t="s">
        <v>285</v>
      </c>
      <c r="B192" t="s">
        <v>32</v>
      </c>
      <c r="C192">
        <v>2010</v>
      </c>
      <c r="D192">
        <v>0</v>
      </c>
      <c r="E192">
        <v>0</v>
      </c>
      <c r="F192">
        <v>0</v>
      </c>
      <c r="G192">
        <v>0</v>
      </c>
      <c r="H192">
        <v>0</v>
      </c>
      <c r="I192">
        <v>0</v>
      </c>
      <c r="J192">
        <v>0</v>
      </c>
      <c r="K192">
        <v>12</v>
      </c>
      <c r="L192">
        <v>78</v>
      </c>
      <c r="M192">
        <v>340</v>
      </c>
      <c r="N192">
        <v>703</v>
      </c>
      <c r="O192">
        <v>12</v>
      </c>
      <c r="P192">
        <v>1121</v>
      </c>
      <c r="Q192">
        <v>1133</v>
      </c>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row>
    <row r="193" spans="1:97" hidden="1">
      <c r="A193" t="s">
        <v>286</v>
      </c>
      <c r="B193" t="s">
        <v>32</v>
      </c>
      <c r="C193">
        <v>2011</v>
      </c>
      <c r="D193">
        <v>0</v>
      </c>
      <c r="E193">
        <v>0</v>
      </c>
      <c r="F193">
        <v>0</v>
      </c>
      <c r="G193">
        <v>0</v>
      </c>
      <c r="H193">
        <v>0</v>
      </c>
      <c r="I193">
        <v>0</v>
      </c>
      <c r="J193">
        <v>0</v>
      </c>
      <c r="K193">
        <v>13</v>
      </c>
      <c r="L193">
        <v>88</v>
      </c>
      <c r="M193">
        <v>318</v>
      </c>
      <c r="N193">
        <v>838</v>
      </c>
      <c r="O193">
        <v>13</v>
      </c>
      <c r="P193">
        <v>1244</v>
      </c>
      <c r="Q193">
        <v>1257</v>
      </c>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row>
    <row r="194" spans="1:97">
      <c r="A194" t="s">
        <v>287</v>
      </c>
      <c r="B194" t="s">
        <v>32</v>
      </c>
      <c r="C194">
        <v>2012</v>
      </c>
      <c r="D194">
        <v>0</v>
      </c>
      <c r="E194">
        <v>0</v>
      </c>
      <c r="F194">
        <v>0</v>
      </c>
      <c r="G194">
        <v>0</v>
      </c>
      <c r="H194">
        <v>0</v>
      </c>
      <c r="I194">
        <v>0</v>
      </c>
      <c r="J194">
        <v>0</v>
      </c>
      <c r="K194">
        <v>0</v>
      </c>
      <c r="L194">
        <v>106</v>
      </c>
      <c r="M194">
        <v>329</v>
      </c>
      <c r="N194">
        <v>762</v>
      </c>
      <c r="O194">
        <v>0</v>
      </c>
      <c r="P194">
        <v>1197</v>
      </c>
      <c r="Q194">
        <v>1197</v>
      </c>
    </row>
    <row r="195" spans="1:97" hidden="1">
      <c r="A195" t="s">
        <v>288</v>
      </c>
      <c r="B195" t="s">
        <v>32</v>
      </c>
      <c r="C195">
        <v>2013</v>
      </c>
      <c r="D195">
        <v>0</v>
      </c>
      <c r="E195">
        <v>0</v>
      </c>
      <c r="F195">
        <v>0</v>
      </c>
      <c r="G195">
        <v>0</v>
      </c>
      <c r="H195">
        <v>0</v>
      </c>
      <c r="I195">
        <v>0</v>
      </c>
      <c r="J195">
        <v>0</v>
      </c>
      <c r="K195">
        <v>39</v>
      </c>
      <c r="L195">
        <v>137</v>
      </c>
      <c r="M195">
        <v>363</v>
      </c>
      <c r="N195">
        <v>883</v>
      </c>
      <c r="O195">
        <v>39</v>
      </c>
      <c r="P195">
        <v>1383</v>
      </c>
      <c r="Q195">
        <v>1422</v>
      </c>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row>
    <row r="196" spans="1:97" hidden="1">
      <c r="A196" t="s">
        <v>289</v>
      </c>
      <c r="B196" t="s">
        <v>32</v>
      </c>
      <c r="C196">
        <v>2014</v>
      </c>
      <c r="D196">
        <v>0</v>
      </c>
      <c r="E196">
        <v>0</v>
      </c>
      <c r="F196">
        <v>0</v>
      </c>
      <c r="G196">
        <v>0</v>
      </c>
      <c r="H196">
        <v>0</v>
      </c>
      <c r="I196">
        <v>0</v>
      </c>
      <c r="J196">
        <v>0</v>
      </c>
      <c r="K196">
        <v>74</v>
      </c>
      <c r="L196">
        <v>148</v>
      </c>
      <c r="M196">
        <v>310</v>
      </c>
      <c r="N196">
        <v>720</v>
      </c>
      <c r="O196">
        <v>74</v>
      </c>
      <c r="P196">
        <v>1178</v>
      </c>
      <c r="Q196">
        <v>1252</v>
      </c>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row>
    <row r="197" spans="1:97" hidden="1">
      <c r="A197" t="s">
        <v>290</v>
      </c>
      <c r="B197" t="s">
        <v>32</v>
      </c>
      <c r="C197">
        <v>2015</v>
      </c>
      <c r="D197">
        <v>0</v>
      </c>
      <c r="E197">
        <v>0</v>
      </c>
      <c r="F197">
        <v>0</v>
      </c>
      <c r="G197">
        <v>0</v>
      </c>
      <c r="H197">
        <v>0</v>
      </c>
      <c r="I197">
        <v>0</v>
      </c>
      <c r="J197">
        <v>0</v>
      </c>
      <c r="K197">
        <v>40</v>
      </c>
      <c r="L197">
        <v>161</v>
      </c>
      <c r="M197">
        <v>337</v>
      </c>
      <c r="N197">
        <v>868</v>
      </c>
      <c r="O197">
        <v>40</v>
      </c>
      <c r="P197">
        <v>1366</v>
      </c>
      <c r="Q197">
        <v>1406</v>
      </c>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row>
    <row r="198" spans="1:97" hidden="1">
      <c r="A198" t="s">
        <v>291</v>
      </c>
      <c r="B198" t="s">
        <v>32</v>
      </c>
      <c r="C198">
        <v>2016</v>
      </c>
      <c r="D198">
        <v>0</v>
      </c>
      <c r="E198">
        <v>0</v>
      </c>
      <c r="F198">
        <v>0</v>
      </c>
      <c r="G198">
        <v>0</v>
      </c>
      <c r="H198">
        <v>0</v>
      </c>
      <c r="I198">
        <v>0</v>
      </c>
      <c r="J198">
        <v>0</v>
      </c>
      <c r="K198">
        <v>22</v>
      </c>
      <c r="L198">
        <v>150</v>
      </c>
      <c r="M198">
        <v>292</v>
      </c>
      <c r="N198">
        <v>654</v>
      </c>
      <c r="O198">
        <v>22</v>
      </c>
      <c r="P198">
        <v>1096</v>
      </c>
      <c r="Q198">
        <v>1118</v>
      </c>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row>
    <row r="199" spans="1:97" hidden="1">
      <c r="A199" t="s">
        <v>292</v>
      </c>
      <c r="B199" t="s">
        <v>32</v>
      </c>
      <c r="C199">
        <v>2017</v>
      </c>
      <c r="D199">
        <v>0</v>
      </c>
      <c r="E199">
        <v>0</v>
      </c>
      <c r="F199">
        <v>0</v>
      </c>
      <c r="G199">
        <v>0</v>
      </c>
      <c r="H199">
        <v>0</v>
      </c>
      <c r="I199">
        <v>0</v>
      </c>
      <c r="J199">
        <v>0</v>
      </c>
      <c r="K199">
        <v>38</v>
      </c>
      <c r="L199">
        <v>164</v>
      </c>
      <c r="M199">
        <v>342</v>
      </c>
      <c r="N199">
        <v>791</v>
      </c>
      <c r="O199">
        <v>38</v>
      </c>
      <c r="P199">
        <v>1297</v>
      </c>
      <c r="Q199">
        <v>1335</v>
      </c>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row>
    <row r="200" spans="1:97" hidden="1">
      <c r="A200" t="s">
        <v>293</v>
      </c>
      <c r="B200" t="s">
        <v>33</v>
      </c>
      <c r="C200">
        <v>2009</v>
      </c>
      <c r="D200">
        <v>0</v>
      </c>
      <c r="E200">
        <v>0</v>
      </c>
      <c r="F200">
        <v>0</v>
      </c>
      <c r="G200">
        <v>0</v>
      </c>
      <c r="H200">
        <v>10</v>
      </c>
      <c r="I200">
        <v>31</v>
      </c>
      <c r="J200">
        <v>0</v>
      </c>
      <c r="K200">
        <v>126</v>
      </c>
      <c r="L200">
        <v>191</v>
      </c>
      <c r="M200">
        <v>417</v>
      </c>
      <c r="N200">
        <v>685</v>
      </c>
      <c r="O200">
        <v>167</v>
      </c>
      <c r="P200">
        <v>1293</v>
      </c>
      <c r="Q200">
        <v>1460</v>
      </c>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row>
    <row r="201" spans="1:97" hidden="1">
      <c r="A201" t="s">
        <v>294</v>
      </c>
      <c r="B201" t="s">
        <v>33</v>
      </c>
      <c r="C201">
        <v>2010</v>
      </c>
      <c r="D201">
        <v>0</v>
      </c>
      <c r="E201">
        <v>0</v>
      </c>
      <c r="F201">
        <v>0</v>
      </c>
      <c r="G201">
        <v>0</v>
      </c>
      <c r="H201">
        <v>0</v>
      </c>
      <c r="I201">
        <v>0</v>
      </c>
      <c r="J201">
        <v>0</v>
      </c>
      <c r="K201">
        <v>62</v>
      </c>
      <c r="L201">
        <v>193</v>
      </c>
      <c r="M201">
        <v>433</v>
      </c>
      <c r="N201">
        <v>643</v>
      </c>
      <c r="O201">
        <v>62</v>
      </c>
      <c r="P201">
        <v>1269</v>
      </c>
      <c r="Q201">
        <v>1331</v>
      </c>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row>
    <row r="202" spans="1:97" hidden="1">
      <c r="A202" t="s">
        <v>295</v>
      </c>
      <c r="B202" t="s">
        <v>33</v>
      </c>
      <c r="C202">
        <v>2011</v>
      </c>
      <c r="D202">
        <v>0</v>
      </c>
      <c r="E202">
        <v>0</v>
      </c>
      <c r="F202">
        <v>0</v>
      </c>
      <c r="G202">
        <v>0</v>
      </c>
      <c r="H202">
        <v>0</v>
      </c>
      <c r="I202">
        <v>12</v>
      </c>
      <c r="J202">
        <v>0</v>
      </c>
      <c r="K202">
        <v>130</v>
      </c>
      <c r="L202">
        <v>216</v>
      </c>
      <c r="M202">
        <v>439</v>
      </c>
      <c r="N202">
        <v>805</v>
      </c>
      <c r="O202">
        <v>142</v>
      </c>
      <c r="P202">
        <v>1460</v>
      </c>
      <c r="Q202">
        <v>1602</v>
      </c>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row>
    <row r="203" spans="1:97" hidden="1">
      <c r="A203" t="s">
        <v>296</v>
      </c>
      <c r="B203" t="s">
        <v>33</v>
      </c>
      <c r="C203">
        <v>2012</v>
      </c>
      <c r="D203">
        <v>0</v>
      </c>
      <c r="E203">
        <v>0</v>
      </c>
      <c r="F203">
        <v>0</v>
      </c>
      <c r="G203">
        <v>0</v>
      </c>
      <c r="H203">
        <v>0</v>
      </c>
      <c r="I203">
        <v>13</v>
      </c>
      <c r="J203">
        <v>0</v>
      </c>
      <c r="K203">
        <v>84</v>
      </c>
      <c r="L203">
        <v>178</v>
      </c>
      <c r="M203">
        <v>435</v>
      </c>
      <c r="N203">
        <v>717</v>
      </c>
      <c r="O203">
        <v>97</v>
      </c>
      <c r="P203">
        <v>1330</v>
      </c>
      <c r="Q203">
        <v>1427</v>
      </c>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row>
    <row r="204" spans="1:97" hidden="1">
      <c r="A204" t="s">
        <v>297</v>
      </c>
      <c r="B204" t="s">
        <v>33</v>
      </c>
      <c r="C204">
        <v>2013</v>
      </c>
      <c r="D204">
        <v>0</v>
      </c>
      <c r="E204">
        <v>0</v>
      </c>
      <c r="F204">
        <v>0</v>
      </c>
      <c r="G204">
        <v>0</v>
      </c>
      <c r="H204">
        <v>0</v>
      </c>
      <c r="I204">
        <v>20</v>
      </c>
      <c r="J204">
        <v>0</v>
      </c>
      <c r="K204">
        <v>161</v>
      </c>
      <c r="L204">
        <v>267</v>
      </c>
      <c r="M204">
        <v>472</v>
      </c>
      <c r="N204">
        <v>847</v>
      </c>
      <c r="O204">
        <v>181</v>
      </c>
      <c r="P204">
        <v>1586</v>
      </c>
      <c r="Q204">
        <v>1767</v>
      </c>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row>
    <row r="205" spans="1:97" hidden="1">
      <c r="A205" t="s">
        <v>298</v>
      </c>
      <c r="B205" t="s">
        <v>33</v>
      </c>
      <c r="C205">
        <v>2014</v>
      </c>
      <c r="D205">
        <v>0</v>
      </c>
      <c r="E205">
        <v>0</v>
      </c>
      <c r="F205">
        <v>0</v>
      </c>
      <c r="G205">
        <v>0</v>
      </c>
      <c r="H205">
        <v>11</v>
      </c>
      <c r="I205">
        <v>42</v>
      </c>
      <c r="J205">
        <v>0</v>
      </c>
      <c r="K205">
        <v>120</v>
      </c>
      <c r="L205">
        <v>267</v>
      </c>
      <c r="M205">
        <v>457</v>
      </c>
      <c r="N205">
        <v>829</v>
      </c>
      <c r="O205">
        <v>173</v>
      </c>
      <c r="P205">
        <v>1553</v>
      </c>
      <c r="Q205">
        <v>1726</v>
      </c>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row>
    <row r="206" spans="1:97" hidden="1">
      <c r="A206" t="s">
        <v>299</v>
      </c>
      <c r="B206" t="s">
        <v>33</v>
      </c>
      <c r="C206">
        <v>2015</v>
      </c>
      <c r="D206">
        <v>0</v>
      </c>
      <c r="E206">
        <v>0</v>
      </c>
      <c r="F206">
        <v>0</v>
      </c>
      <c r="G206">
        <v>0</v>
      </c>
      <c r="H206">
        <v>0</v>
      </c>
      <c r="I206">
        <v>34</v>
      </c>
      <c r="J206">
        <v>0</v>
      </c>
      <c r="K206">
        <v>135</v>
      </c>
      <c r="L206">
        <v>269</v>
      </c>
      <c r="M206">
        <v>438</v>
      </c>
      <c r="N206">
        <v>900</v>
      </c>
      <c r="O206">
        <v>169</v>
      </c>
      <c r="P206">
        <v>1607</v>
      </c>
      <c r="Q206">
        <v>1776</v>
      </c>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row>
    <row r="207" spans="1:97" hidden="1">
      <c r="A207" t="s">
        <v>300</v>
      </c>
      <c r="B207" t="s">
        <v>33</v>
      </c>
      <c r="C207">
        <v>2016</v>
      </c>
      <c r="D207">
        <v>0</v>
      </c>
      <c r="E207">
        <v>0</v>
      </c>
      <c r="F207">
        <v>0</v>
      </c>
      <c r="G207">
        <v>0</v>
      </c>
      <c r="H207">
        <v>0</v>
      </c>
      <c r="I207">
        <v>26</v>
      </c>
      <c r="J207">
        <v>0</v>
      </c>
      <c r="K207">
        <v>134</v>
      </c>
      <c r="L207">
        <v>272</v>
      </c>
      <c r="M207">
        <v>442</v>
      </c>
      <c r="N207">
        <v>640</v>
      </c>
      <c r="O207">
        <v>160</v>
      </c>
      <c r="P207">
        <v>1354</v>
      </c>
      <c r="Q207">
        <v>1514</v>
      </c>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row>
    <row r="208" spans="1:97" hidden="1">
      <c r="A208" t="s">
        <v>301</v>
      </c>
      <c r="B208" t="s">
        <v>33</v>
      </c>
      <c r="C208">
        <v>2017</v>
      </c>
      <c r="D208">
        <v>0</v>
      </c>
      <c r="E208">
        <v>0</v>
      </c>
      <c r="F208">
        <v>0</v>
      </c>
      <c r="G208">
        <v>0</v>
      </c>
      <c r="H208">
        <v>0</v>
      </c>
      <c r="I208">
        <v>10</v>
      </c>
      <c r="J208">
        <v>0</v>
      </c>
      <c r="K208">
        <v>162</v>
      </c>
      <c r="L208">
        <v>270</v>
      </c>
      <c r="M208">
        <v>441</v>
      </c>
      <c r="N208">
        <v>784</v>
      </c>
      <c r="O208">
        <v>172</v>
      </c>
      <c r="P208">
        <v>1495</v>
      </c>
      <c r="Q208">
        <v>1667</v>
      </c>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row>
    <row r="209" spans="1:97" hidden="1">
      <c r="A209" t="s">
        <v>302</v>
      </c>
      <c r="B209" t="s">
        <v>34</v>
      </c>
      <c r="C209">
        <v>2009</v>
      </c>
      <c r="D209">
        <v>0</v>
      </c>
      <c r="E209">
        <v>0</v>
      </c>
      <c r="F209">
        <v>0</v>
      </c>
      <c r="G209">
        <v>0</v>
      </c>
      <c r="H209">
        <v>0</v>
      </c>
      <c r="I209">
        <v>11</v>
      </c>
      <c r="J209">
        <v>0</v>
      </c>
      <c r="K209">
        <v>0</v>
      </c>
      <c r="L209">
        <v>0</v>
      </c>
      <c r="M209">
        <v>91</v>
      </c>
      <c r="N209">
        <v>348</v>
      </c>
      <c r="O209">
        <v>11</v>
      </c>
      <c r="P209">
        <v>439</v>
      </c>
      <c r="Q209">
        <v>450</v>
      </c>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row>
    <row r="210" spans="1:97">
      <c r="A210" t="s">
        <v>303</v>
      </c>
      <c r="B210" t="s">
        <v>34</v>
      </c>
      <c r="C210">
        <v>2010</v>
      </c>
      <c r="D210">
        <v>0</v>
      </c>
      <c r="E210">
        <v>0</v>
      </c>
      <c r="F210">
        <v>0</v>
      </c>
      <c r="G210">
        <v>0</v>
      </c>
      <c r="H210">
        <v>0</v>
      </c>
      <c r="I210">
        <v>0</v>
      </c>
      <c r="J210">
        <v>0</v>
      </c>
      <c r="K210">
        <v>0</v>
      </c>
      <c r="L210">
        <v>0</v>
      </c>
      <c r="M210">
        <v>84</v>
      </c>
      <c r="N210">
        <v>355</v>
      </c>
      <c r="O210">
        <v>0</v>
      </c>
      <c r="P210">
        <v>439</v>
      </c>
      <c r="Q210">
        <v>439</v>
      </c>
    </row>
    <row r="211" spans="1:97">
      <c r="A211" t="s">
        <v>304</v>
      </c>
      <c r="B211" t="s">
        <v>34</v>
      </c>
      <c r="C211">
        <v>2011</v>
      </c>
      <c r="D211">
        <v>0</v>
      </c>
      <c r="E211">
        <v>0</v>
      </c>
      <c r="F211">
        <v>0</v>
      </c>
      <c r="G211">
        <v>0</v>
      </c>
      <c r="H211">
        <v>0</v>
      </c>
      <c r="I211">
        <v>0</v>
      </c>
      <c r="J211">
        <v>0</v>
      </c>
      <c r="K211">
        <v>0</v>
      </c>
      <c r="L211">
        <v>0</v>
      </c>
      <c r="M211">
        <v>107</v>
      </c>
      <c r="N211">
        <v>394</v>
      </c>
      <c r="O211">
        <v>0</v>
      </c>
      <c r="P211">
        <v>501</v>
      </c>
      <c r="Q211">
        <v>501</v>
      </c>
    </row>
    <row r="212" spans="1:97">
      <c r="A212" t="s">
        <v>305</v>
      </c>
      <c r="B212" t="s">
        <v>34</v>
      </c>
      <c r="C212">
        <v>2012</v>
      </c>
      <c r="D212">
        <v>0</v>
      </c>
      <c r="E212">
        <v>0</v>
      </c>
      <c r="F212">
        <v>0</v>
      </c>
      <c r="G212">
        <v>0</v>
      </c>
      <c r="H212">
        <v>0</v>
      </c>
      <c r="I212">
        <v>0</v>
      </c>
      <c r="J212">
        <v>0</v>
      </c>
      <c r="K212">
        <v>0</v>
      </c>
      <c r="L212">
        <v>20</v>
      </c>
      <c r="M212">
        <v>131</v>
      </c>
      <c r="N212">
        <v>366</v>
      </c>
      <c r="O212">
        <v>0</v>
      </c>
      <c r="P212">
        <v>517</v>
      </c>
      <c r="Q212">
        <v>517</v>
      </c>
    </row>
    <row r="213" spans="1:97">
      <c r="A213" t="s">
        <v>306</v>
      </c>
      <c r="B213" t="s">
        <v>34</v>
      </c>
      <c r="C213">
        <v>2013</v>
      </c>
      <c r="D213">
        <v>0</v>
      </c>
      <c r="E213">
        <v>0</v>
      </c>
      <c r="F213">
        <v>0</v>
      </c>
      <c r="G213">
        <v>0</v>
      </c>
      <c r="H213">
        <v>0</v>
      </c>
      <c r="I213">
        <v>0</v>
      </c>
      <c r="J213">
        <v>0</v>
      </c>
      <c r="K213">
        <v>0</v>
      </c>
      <c r="L213">
        <v>28</v>
      </c>
      <c r="M213">
        <v>119</v>
      </c>
      <c r="N213">
        <v>420</v>
      </c>
      <c r="O213">
        <v>0</v>
      </c>
      <c r="P213">
        <v>567</v>
      </c>
      <c r="Q213">
        <v>567</v>
      </c>
    </row>
    <row r="214" spans="1:97" hidden="1">
      <c r="A214" t="s">
        <v>307</v>
      </c>
      <c r="B214" t="s">
        <v>34</v>
      </c>
      <c r="C214">
        <v>2014</v>
      </c>
      <c r="D214">
        <v>0</v>
      </c>
      <c r="E214">
        <v>0</v>
      </c>
      <c r="F214">
        <v>0</v>
      </c>
      <c r="G214">
        <v>0</v>
      </c>
      <c r="H214">
        <v>0</v>
      </c>
      <c r="I214">
        <v>10</v>
      </c>
      <c r="J214">
        <v>0</v>
      </c>
      <c r="K214">
        <v>10</v>
      </c>
      <c r="L214">
        <v>11</v>
      </c>
      <c r="M214">
        <v>77</v>
      </c>
      <c r="N214">
        <v>337</v>
      </c>
      <c r="O214">
        <v>20</v>
      </c>
      <c r="P214">
        <v>425</v>
      </c>
      <c r="Q214">
        <v>445</v>
      </c>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row>
    <row r="215" spans="1:97">
      <c r="A215" t="s">
        <v>308</v>
      </c>
      <c r="B215" t="s">
        <v>34</v>
      </c>
      <c r="C215">
        <v>2015</v>
      </c>
      <c r="D215">
        <v>0</v>
      </c>
      <c r="E215">
        <v>0</v>
      </c>
      <c r="F215">
        <v>0</v>
      </c>
      <c r="G215">
        <v>0</v>
      </c>
      <c r="H215">
        <v>0</v>
      </c>
      <c r="I215">
        <v>0</v>
      </c>
      <c r="J215">
        <v>0</v>
      </c>
      <c r="K215">
        <v>0</v>
      </c>
      <c r="L215">
        <v>31</v>
      </c>
      <c r="M215">
        <v>116</v>
      </c>
      <c r="N215">
        <v>415</v>
      </c>
      <c r="O215">
        <v>0</v>
      </c>
      <c r="P215">
        <v>562</v>
      </c>
      <c r="Q215">
        <v>562</v>
      </c>
    </row>
    <row r="216" spans="1:97">
      <c r="A216" t="s">
        <v>309</v>
      </c>
      <c r="B216" t="s">
        <v>34</v>
      </c>
      <c r="C216">
        <v>2016</v>
      </c>
      <c r="D216">
        <v>0</v>
      </c>
      <c r="E216">
        <v>0</v>
      </c>
      <c r="F216">
        <v>0</v>
      </c>
      <c r="G216">
        <v>0</v>
      </c>
      <c r="H216">
        <v>0</v>
      </c>
      <c r="I216">
        <v>0</v>
      </c>
      <c r="J216">
        <v>0</v>
      </c>
      <c r="K216">
        <v>0</v>
      </c>
      <c r="L216">
        <v>13</v>
      </c>
      <c r="M216">
        <v>56</v>
      </c>
      <c r="N216">
        <v>275</v>
      </c>
      <c r="O216">
        <v>0</v>
      </c>
      <c r="P216">
        <v>344</v>
      </c>
      <c r="Q216">
        <v>344</v>
      </c>
    </row>
    <row r="217" spans="1:97">
      <c r="A217" t="s">
        <v>310</v>
      </c>
      <c r="B217" t="s">
        <v>34</v>
      </c>
      <c r="C217">
        <v>2017</v>
      </c>
      <c r="D217">
        <v>0</v>
      </c>
      <c r="E217">
        <v>0</v>
      </c>
      <c r="F217">
        <v>0</v>
      </c>
      <c r="G217">
        <v>0</v>
      </c>
      <c r="H217">
        <v>0</v>
      </c>
      <c r="I217">
        <v>0</v>
      </c>
      <c r="J217">
        <v>0</v>
      </c>
      <c r="K217">
        <v>0</v>
      </c>
      <c r="L217">
        <v>27</v>
      </c>
      <c r="M217">
        <v>88</v>
      </c>
      <c r="N217">
        <v>377</v>
      </c>
      <c r="O217">
        <v>0</v>
      </c>
      <c r="P217">
        <v>492</v>
      </c>
      <c r="Q217">
        <v>492</v>
      </c>
    </row>
    <row r="218" spans="1:97">
      <c r="A218" t="s">
        <v>311</v>
      </c>
      <c r="B218" t="s">
        <v>35</v>
      </c>
      <c r="C218">
        <v>2009</v>
      </c>
      <c r="D218">
        <v>0</v>
      </c>
      <c r="E218">
        <v>0</v>
      </c>
      <c r="F218">
        <v>0</v>
      </c>
      <c r="G218">
        <v>0</v>
      </c>
      <c r="H218">
        <v>0</v>
      </c>
      <c r="I218">
        <v>0</v>
      </c>
      <c r="J218">
        <v>0</v>
      </c>
      <c r="K218">
        <v>0</v>
      </c>
      <c r="L218">
        <v>26</v>
      </c>
      <c r="M218">
        <v>159</v>
      </c>
      <c r="N218">
        <v>219</v>
      </c>
      <c r="O218">
        <v>0</v>
      </c>
      <c r="P218">
        <v>404</v>
      </c>
      <c r="Q218">
        <v>404</v>
      </c>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row>
    <row r="219" spans="1:97" hidden="1">
      <c r="A219" t="s">
        <v>312</v>
      </c>
      <c r="B219" t="s">
        <v>35</v>
      </c>
      <c r="C219">
        <v>2010</v>
      </c>
      <c r="D219">
        <v>0</v>
      </c>
      <c r="E219">
        <v>0</v>
      </c>
      <c r="F219">
        <v>0</v>
      </c>
      <c r="G219">
        <v>0</v>
      </c>
      <c r="H219">
        <v>0</v>
      </c>
      <c r="I219">
        <v>0</v>
      </c>
      <c r="J219">
        <v>0</v>
      </c>
      <c r="K219">
        <v>10</v>
      </c>
      <c r="L219">
        <v>31</v>
      </c>
      <c r="M219">
        <v>123</v>
      </c>
      <c r="N219">
        <v>217</v>
      </c>
      <c r="O219">
        <v>10</v>
      </c>
      <c r="P219">
        <v>371</v>
      </c>
      <c r="Q219">
        <v>381</v>
      </c>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row>
    <row r="220" spans="1:97">
      <c r="A220" t="s">
        <v>313</v>
      </c>
      <c r="B220" t="s">
        <v>35</v>
      </c>
      <c r="C220">
        <v>2011</v>
      </c>
      <c r="D220">
        <v>0</v>
      </c>
      <c r="E220">
        <v>0</v>
      </c>
      <c r="F220">
        <v>0</v>
      </c>
      <c r="G220">
        <v>0</v>
      </c>
      <c r="H220">
        <v>0</v>
      </c>
      <c r="I220">
        <v>0</v>
      </c>
      <c r="J220">
        <v>0</v>
      </c>
      <c r="K220">
        <v>0</v>
      </c>
      <c r="L220">
        <v>21</v>
      </c>
      <c r="M220">
        <v>201</v>
      </c>
      <c r="N220">
        <v>217</v>
      </c>
      <c r="O220">
        <v>0</v>
      </c>
      <c r="P220">
        <v>439</v>
      </c>
      <c r="Q220">
        <v>439</v>
      </c>
    </row>
    <row r="221" spans="1:97">
      <c r="A221" t="s">
        <v>314</v>
      </c>
      <c r="B221" t="s">
        <v>35</v>
      </c>
      <c r="C221">
        <v>2012</v>
      </c>
      <c r="D221">
        <v>0</v>
      </c>
      <c r="E221">
        <v>0</v>
      </c>
      <c r="F221">
        <v>0</v>
      </c>
      <c r="G221">
        <v>0</v>
      </c>
      <c r="H221">
        <v>0</v>
      </c>
      <c r="I221">
        <v>0</v>
      </c>
      <c r="J221">
        <v>0</v>
      </c>
      <c r="K221">
        <v>0</v>
      </c>
      <c r="L221">
        <v>46</v>
      </c>
      <c r="M221">
        <v>102</v>
      </c>
      <c r="N221">
        <v>237</v>
      </c>
      <c r="O221">
        <v>0</v>
      </c>
      <c r="P221">
        <v>385</v>
      </c>
      <c r="Q221">
        <v>385</v>
      </c>
    </row>
    <row r="222" spans="1:97" hidden="1">
      <c r="A222" t="s">
        <v>315</v>
      </c>
      <c r="B222" t="s">
        <v>35</v>
      </c>
      <c r="C222">
        <v>2013</v>
      </c>
      <c r="D222">
        <v>0</v>
      </c>
      <c r="E222">
        <v>0</v>
      </c>
      <c r="F222">
        <v>0</v>
      </c>
      <c r="G222">
        <v>0</v>
      </c>
      <c r="H222">
        <v>0</v>
      </c>
      <c r="I222">
        <v>0</v>
      </c>
      <c r="J222">
        <v>0</v>
      </c>
      <c r="K222">
        <v>38</v>
      </c>
      <c r="L222">
        <v>78</v>
      </c>
      <c r="M222">
        <v>200</v>
      </c>
      <c r="N222">
        <v>282</v>
      </c>
      <c r="O222">
        <v>38</v>
      </c>
      <c r="P222">
        <v>560</v>
      </c>
      <c r="Q222">
        <v>598</v>
      </c>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row>
    <row r="223" spans="1:97" hidden="1">
      <c r="A223" t="s">
        <v>316</v>
      </c>
      <c r="B223" t="s">
        <v>35</v>
      </c>
      <c r="C223">
        <v>2014</v>
      </c>
      <c r="D223">
        <v>0</v>
      </c>
      <c r="E223">
        <v>0</v>
      </c>
      <c r="F223">
        <v>0</v>
      </c>
      <c r="G223">
        <v>0</v>
      </c>
      <c r="H223">
        <v>0</v>
      </c>
      <c r="I223">
        <v>12</v>
      </c>
      <c r="J223">
        <v>0</v>
      </c>
      <c r="K223">
        <v>75</v>
      </c>
      <c r="L223">
        <v>92</v>
      </c>
      <c r="M223">
        <v>197</v>
      </c>
      <c r="N223">
        <v>236</v>
      </c>
      <c r="O223">
        <v>87</v>
      </c>
      <c r="P223">
        <v>525</v>
      </c>
      <c r="Q223">
        <v>612</v>
      </c>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row>
    <row r="224" spans="1:97" hidden="1">
      <c r="A224" t="s">
        <v>317</v>
      </c>
      <c r="B224" t="s">
        <v>35</v>
      </c>
      <c r="C224">
        <v>2015</v>
      </c>
      <c r="D224">
        <v>0</v>
      </c>
      <c r="E224">
        <v>0</v>
      </c>
      <c r="F224">
        <v>0</v>
      </c>
      <c r="G224">
        <v>0</v>
      </c>
      <c r="H224">
        <v>0</v>
      </c>
      <c r="I224">
        <v>0</v>
      </c>
      <c r="J224">
        <v>0</v>
      </c>
      <c r="K224">
        <v>33</v>
      </c>
      <c r="L224">
        <v>128</v>
      </c>
      <c r="M224">
        <v>210</v>
      </c>
      <c r="N224">
        <v>290</v>
      </c>
      <c r="O224">
        <v>33</v>
      </c>
      <c r="P224">
        <v>628</v>
      </c>
      <c r="Q224">
        <v>661</v>
      </c>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row>
    <row r="225" spans="1:97" hidden="1">
      <c r="A225" t="s">
        <v>318</v>
      </c>
      <c r="B225" t="s">
        <v>35</v>
      </c>
      <c r="C225">
        <v>2016</v>
      </c>
      <c r="D225">
        <v>0</v>
      </c>
      <c r="E225">
        <v>0</v>
      </c>
      <c r="F225">
        <v>0</v>
      </c>
      <c r="G225">
        <v>0</v>
      </c>
      <c r="H225">
        <v>0</v>
      </c>
      <c r="I225">
        <v>0</v>
      </c>
      <c r="J225">
        <v>0</v>
      </c>
      <c r="K225">
        <v>45</v>
      </c>
      <c r="L225">
        <v>142</v>
      </c>
      <c r="M225">
        <v>206</v>
      </c>
      <c r="N225">
        <v>263</v>
      </c>
      <c r="O225">
        <v>45</v>
      </c>
      <c r="P225">
        <v>611</v>
      </c>
      <c r="Q225">
        <v>656</v>
      </c>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row>
    <row r="226" spans="1:97" hidden="1">
      <c r="A226" t="s">
        <v>319</v>
      </c>
      <c r="B226" t="s">
        <v>35</v>
      </c>
      <c r="C226">
        <v>2017</v>
      </c>
      <c r="D226">
        <v>0</v>
      </c>
      <c r="E226">
        <v>0</v>
      </c>
      <c r="F226">
        <v>0</v>
      </c>
      <c r="G226">
        <v>0</v>
      </c>
      <c r="H226">
        <v>0</v>
      </c>
      <c r="I226">
        <v>0</v>
      </c>
      <c r="J226">
        <v>0</v>
      </c>
      <c r="K226">
        <v>54</v>
      </c>
      <c r="L226">
        <v>136</v>
      </c>
      <c r="M226">
        <v>212</v>
      </c>
      <c r="N226">
        <v>219</v>
      </c>
      <c r="O226">
        <v>54</v>
      </c>
      <c r="P226">
        <v>567</v>
      </c>
      <c r="Q226">
        <v>621</v>
      </c>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row>
    <row r="227" spans="1:97" hidden="1">
      <c r="A227" t="s">
        <v>320</v>
      </c>
      <c r="B227" t="s">
        <v>36</v>
      </c>
      <c r="C227">
        <v>2009</v>
      </c>
      <c r="D227">
        <v>0</v>
      </c>
      <c r="E227">
        <v>0</v>
      </c>
      <c r="F227">
        <v>0</v>
      </c>
      <c r="G227">
        <v>0</v>
      </c>
      <c r="H227">
        <v>0</v>
      </c>
      <c r="I227">
        <v>10</v>
      </c>
      <c r="J227">
        <v>0</v>
      </c>
      <c r="K227">
        <v>60</v>
      </c>
      <c r="L227">
        <v>142</v>
      </c>
      <c r="M227">
        <v>346</v>
      </c>
      <c r="N227">
        <v>620</v>
      </c>
      <c r="O227">
        <v>70</v>
      </c>
      <c r="P227">
        <v>1108</v>
      </c>
      <c r="Q227">
        <v>1178</v>
      </c>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row>
    <row r="228" spans="1:97" hidden="1">
      <c r="A228" t="s">
        <v>321</v>
      </c>
      <c r="B228" t="s">
        <v>36</v>
      </c>
      <c r="C228">
        <v>2010</v>
      </c>
      <c r="D228">
        <v>0</v>
      </c>
      <c r="E228">
        <v>0</v>
      </c>
      <c r="F228">
        <v>0</v>
      </c>
      <c r="G228">
        <v>0</v>
      </c>
      <c r="H228">
        <v>0</v>
      </c>
      <c r="I228">
        <v>10</v>
      </c>
      <c r="J228">
        <v>0</v>
      </c>
      <c r="K228">
        <v>12</v>
      </c>
      <c r="L228">
        <v>106</v>
      </c>
      <c r="M228">
        <v>312</v>
      </c>
      <c r="N228">
        <v>568</v>
      </c>
      <c r="O228">
        <v>22</v>
      </c>
      <c r="P228">
        <v>986</v>
      </c>
      <c r="Q228">
        <v>1008</v>
      </c>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row>
    <row r="229" spans="1:97" hidden="1">
      <c r="A229" t="s">
        <v>322</v>
      </c>
      <c r="B229" t="s">
        <v>36</v>
      </c>
      <c r="C229">
        <v>2011</v>
      </c>
      <c r="D229">
        <v>0</v>
      </c>
      <c r="E229">
        <v>0</v>
      </c>
      <c r="F229">
        <v>0</v>
      </c>
      <c r="G229">
        <v>0</v>
      </c>
      <c r="H229">
        <v>0</v>
      </c>
      <c r="I229">
        <v>0</v>
      </c>
      <c r="J229">
        <v>0</v>
      </c>
      <c r="K229">
        <v>39</v>
      </c>
      <c r="L229">
        <v>129</v>
      </c>
      <c r="M229">
        <v>310</v>
      </c>
      <c r="N229">
        <v>562</v>
      </c>
      <c r="O229">
        <v>39</v>
      </c>
      <c r="P229">
        <v>1001</v>
      </c>
      <c r="Q229">
        <v>1040</v>
      </c>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row>
    <row r="230" spans="1:97" hidden="1">
      <c r="A230" t="s">
        <v>323</v>
      </c>
      <c r="B230" t="s">
        <v>36</v>
      </c>
      <c r="C230">
        <v>2012</v>
      </c>
      <c r="D230">
        <v>0</v>
      </c>
      <c r="E230">
        <v>0</v>
      </c>
      <c r="F230">
        <v>0</v>
      </c>
      <c r="G230">
        <v>0</v>
      </c>
      <c r="H230">
        <v>0</v>
      </c>
      <c r="I230">
        <v>0</v>
      </c>
      <c r="J230">
        <v>0</v>
      </c>
      <c r="K230">
        <v>69</v>
      </c>
      <c r="L230">
        <v>129</v>
      </c>
      <c r="M230">
        <v>317</v>
      </c>
      <c r="N230">
        <v>573</v>
      </c>
      <c r="O230">
        <v>69</v>
      </c>
      <c r="P230">
        <v>1019</v>
      </c>
      <c r="Q230">
        <v>1088</v>
      </c>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row>
    <row r="231" spans="1:97" hidden="1">
      <c r="A231" t="s">
        <v>324</v>
      </c>
      <c r="B231" t="s">
        <v>36</v>
      </c>
      <c r="C231">
        <v>2013</v>
      </c>
      <c r="D231">
        <v>0</v>
      </c>
      <c r="E231">
        <v>0</v>
      </c>
      <c r="F231">
        <v>0</v>
      </c>
      <c r="G231">
        <v>0</v>
      </c>
      <c r="H231">
        <v>0</v>
      </c>
      <c r="I231">
        <v>10</v>
      </c>
      <c r="J231">
        <v>0</v>
      </c>
      <c r="K231">
        <v>45</v>
      </c>
      <c r="L231">
        <v>165</v>
      </c>
      <c r="M231">
        <v>318</v>
      </c>
      <c r="N231">
        <v>647</v>
      </c>
      <c r="O231">
        <v>55</v>
      </c>
      <c r="P231">
        <v>1130</v>
      </c>
      <c r="Q231">
        <v>1185</v>
      </c>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row>
    <row r="232" spans="1:97" hidden="1">
      <c r="A232" t="s">
        <v>325</v>
      </c>
      <c r="B232" t="s">
        <v>36</v>
      </c>
      <c r="C232">
        <v>2014</v>
      </c>
      <c r="D232">
        <v>0</v>
      </c>
      <c r="E232">
        <v>0</v>
      </c>
      <c r="F232">
        <v>0</v>
      </c>
      <c r="G232">
        <v>0</v>
      </c>
      <c r="H232">
        <v>12</v>
      </c>
      <c r="I232">
        <v>15</v>
      </c>
      <c r="J232">
        <v>0</v>
      </c>
      <c r="K232">
        <v>60</v>
      </c>
      <c r="L232">
        <v>149</v>
      </c>
      <c r="M232">
        <v>355</v>
      </c>
      <c r="N232">
        <v>586</v>
      </c>
      <c r="O232">
        <v>87</v>
      </c>
      <c r="P232">
        <v>1090</v>
      </c>
      <c r="Q232">
        <v>1177</v>
      </c>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row>
    <row r="233" spans="1:97" hidden="1">
      <c r="A233" t="s">
        <v>326</v>
      </c>
      <c r="B233" t="s">
        <v>36</v>
      </c>
      <c r="C233">
        <v>2015</v>
      </c>
      <c r="D233">
        <v>0</v>
      </c>
      <c r="E233">
        <v>0</v>
      </c>
      <c r="F233">
        <v>0</v>
      </c>
      <c r="G233">
        <v>0</v>
      </c>
      <c r="H233">
        <v>0</v>
      </c>
      <c r="I233">
        <v>0</v>
      </c>
      <c r="J233">
        <v>0</v>
      </c>
      <c r="K233">
        <v>36</v>
      </c>
      <c r="L233">
        <v>159</v>
      </c>
      <c r="M233">
        <v>327</v>
      </c>
      <c r="N233">
        <v>663</v>
      </c>
      <c r="O233">
        <v>36</v>
      </c>
      <c r="P233">
        <v>1149</v>
      </c>
      <c r="Q233">
        <v>1185</v>
      </c>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row>
    <row r="234" spans="1:97" hidden="1">
      <c r="A234" t="s">
        <v>327</v>
      </c>
      <c r="B234" t="s">
        <v>36</v>
      </c>
      <c r="C234">
        <v>2016</v>
      </c>
      <c r="D234">
        <v>0</v>
      </c>
      <c r="E234">
        <v>0</v>
      </c>
      <c r="F234">
        <v>0</v>
      </c>
      <c r="G234">
        <v>0</v>
      </c>
      <c r="H234">
        <v>0</v>
      </c>
      <c r="I234">
        <v>12</v>
      </c>
      <c r="J234">
        <v>0</v>
      </c>
      <c r="K234">
        <v>59</v>
      </c>
      <c r="L234">
        <v>172</v>
      </c>
      <c r="M234">
        <v>292</v>
      </c>
      <c r="N234">
        <v>492</v>
      </c>
      <c r="O234">
        <v>71</v>
      </c>
      <c r="P234">
        <v>956</v>
      </c>
      <c r="Q234">
        <v>1027</v>
      </c>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row>
    <row r="235" spans="1:97" hidden="1">
      <c r="A235" t="s">
        <v>328</v>
      </c>
      <c r="B235" t="s">
        <v>36</v>
      </c>
      <c r="C235">
        <v>2017</v>
      </c>
      <c r="D235">
        <v>0</v>
      </c>
      <c r="E235">
        <v>0</v>
      </c>
      <c r="F235">
        <v>0</v>
      </c>
      <c r="G235">
        <v>0</v>
      </c>
      <c r="H235">
        <v>0</v>
      </c>
      <c r="I235">
        <v>0</v>
      </c>
      <c r="J235">
        <v>0</v>
      </c>
      <c r="K235">
        <v>20</v>
      </c>
      <c r="L235">
        <v>166</v>
      </c>
      <c r="M235">
        <v>365</v>
      </c>
      <c r="N235">
        <v>566</v>
      </c>
      <c r="O235">
        <v>20</v>
      </c>
      <c r="P235">
        <v>1097</v>
      </c>
      <c r="Q235">
        <v>1117</v>
      </c>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row>
    <row r="236" spans="1:97">
      <c r="A236" t="s">
        <v>329</v>
      </c>
      <c r="B236" t="s">
        <v>37</v>
      </c>
      <c r="C236">
        <v>2009</v>
      </c>
      <c r="D236">
        <v>0</v>
      </c>
      <c r="E236">
        <v>0</v>
      </c>
      <c r="F236">
        <v>0</v>
      </c>
      <c r="G236">
        <v>0</v>
      </c>
      <c r="H236">
        <v>0</v>
      </c>
      <c r="I236">
        <v>0</v>
      </c>
      <c r="J236">
        <v>0</v>
      </c>
      <c r="K236">
        <v>0</v>
      </c>
      <c r="L236">
        <v>0</v>
      </c>
      <c r="M236">
        <v>0</v>
      </c>
      <c r="N236">
        <v>27</v>
      </c>
      <c r="O236">
        <v>0</v>
      </c>
      <c r="P236">
        <v>27</v>
      </c>
      <c r="Q236">
        <v>27</v>
      </c>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row>
    <row r="237" spans="1:97">
      <c r="A237" t="s">
        <v>330</v>
      </c>
      <c r="B237" t="s">
        <v>37</v>
      </c>
      <c r="C237">
        <v>2010</v>
      </c>
      <c r="D237">
        <v>0</v>
      </c>
      <c r="E237">
        <v>0</v>
      </c>
      <c r="F237">
        <v>0</v>
      </c>
      <c r="G237">
        <v>0</v>
      </c>
      <c r="H237">
        <v>0</v>
      </c>
      <c r="I237">
        <v>0</v>
      </c>
      <c r="J237">
        <v>0</v>
      </c>
      <c r="K237">
        <v>0</v>
      </c>
      <c r="L237">
        <v>0</v>
      </c>
      <c r="M237">
        <v>0</v>
      </c>
      <c r="N237">
        <v>53</v>
      </c>
      <c r="O237">
        <v>0</v>
      </c>
      <c r="P237">
        <v>53</v>
      </c>
      <c r="Q237">
        <v>53</v>
      </c>
    </row>
    <row r="238" spans="1:97">
      <c r="A238" t="s">
        <v>331</v>
      </c>
      <c r="B238" t="s">
        <v>37</v>
      </c>
      <c r="C238">
        <v>2011</v>
      </c>
      <c r="D238">
        <v>0</v>
      </c>
      <c r="E238">
        <v>0</v>
      </c>
      <c r="F238">
        <v>0</v>
      </c>
      <c r="G238">
        <v>0</v>
      </c>
      <c r="H238">
        <v>0</v>
      </c>
      <c r="I238">
        <v>0</v>
      </c>
      <c r="J238">
        <v>0</v>
      </c>
      <c r="K238">
        <v>0</v>
      </c>
      <c r="L238">
        <v>0</v>
      </c>
      <c r="M238">
        <v>0</v>
      </c>
      <c r="N238">
        <v>27</v>
      </c>
      <c r="O238">
        <v>0</v>
      </c>
      <c r="P238">
        <v>27</v>
      </c>
      <c r="Q238">
        <v>27</v>
      </c>
    </row>
    <row r="239" spans="1:97">
      <c r="A239" t="s">
        <v>332</v>
      </c>
      <c r="B239" t="s">
        <v>37</v>
      </c>
      <c r="C239">
        <v>2012</v>
      </c>
      <c r="D239">
        <v>0</v>
      </c>
      <c r="E239">
        <v>0</v>
      </c>
      <c r="F239">
        <v>0</v>
      </c>
      <c r="G239">
        <v>0</v>
      </c>
      <c r="H239">
        <v>0</v>
      </c>
      <c r="I239">
        <v>0</v>
      </c>
      <c r="J239">
        <v>0</v>
      </c>
      <c r="K239">
        <v>0</v>
      </c>
      <c r="L239">
        <v>0</v>
      </c>
      <c r="M239">
        <v>0</v>
      </c>
      <c r="N239">
        <v>39</v>
      </c>
      <c r="O239">
        <v>0</v>
      </c>
      <c r="P239">
        <v>39</v>
      </c>
      <c r="Q239">
        <v>39</v>
      </c>
    </row>
    <row r="240" spans="1:97">
      <c r="A240" t="s">
        <v>333</v>
      </c>
      <c r="B240" t="s">
        <v>37</v>
      </c>
      <c r="C240">
        <v>2013</v>
      </c>
      <c r="D240">
        <v>0</v>
      </c>
      <c r="E240">
        <v>0</v>
      </c>
      <c r="F240">
        <v>0</v>
      </c>
      <c r="G240">
        <v>0</v>
      </c>
      <c r="H240">
        <v>0</v>
      </c>
      <c r="I240">
        <v>0</v>
      </c>
      <c r="J240">
        <v>0</v>
      </c>
      <c r="K240">
        <v>0</v>
      </c>
      <c r="L240">
        <v>0</v>
      </c>
      <c r="M240">
        <v>14</v>
      </c>
      <c r="N240">
        <v>57</v>
      </c>
      <c r="O240">
        <v>0</v>
      </c>
      <c r="P240">
        <v>71</v>
      </c>
      <c r="Q240">
        <v>71</v>
      </c>
    </row>
    <row r="241" spans="1:97">
      <c r="A241" t="s">
        <v>334</v>
      </c>
      <c r="B241" t="s">
        <v>37</v>
      </c>
      <c r="C241">
        <v>2014</v>
      </c>
      <c r="D241">
        <v>0</v>
      </c>
      <c r="E241">
        <v>0</v>
      </c>
      <c r="F241">
        <v>0</v>
      </c>
      <c r="G241">
        <v>0</v>
      </c>
      <c r="H241">
        <v>0</v>
      </c>
      <c r="I241">
        <v>0</v>
      </c>
      <c r="J241">
        <v>0</v>
      </c>
      <c r="K241">
        <v>0</v>
      </c>
      <c r="L241">
        <v>0</v>
      </c>
      <c r="M241">
        <v>0</v>
      </c>
      <c r="N241">
        <v>46</v>
      </c>
      <c r="O241">
        <v>0</v>
      </c>
      <c r="P241">
        <v>46</v>
      </c>
      <c r="Q241">
        <v>46</v>
      </c>
    </row>
    <row r="242" spans="1:97">
      <c r="A242" t="s">
        <v>335</v>
      </c>
      <c r="B242" t="s">
        <v>37</v>
      </c>
      <c r="C242">
        <v>2015</v>
      </c>
      <c r="D242">
        <v>0</v>
      </c>
      <c r="E242">
        <v>0</v>
      </c>
      <c r="F242">
        <v>0</v>
      </c>
      <c r="G242">
        <v>0</v>
      </c>
      <c r="H242">
        <v>0</v>
      </c>
      <c r="I242">
        <v>0</v>
      </c>
      <c r="J242">
        <v>0</v>
      </c>
      <c r="K242">
        <v>0</v>
      </c>
      <c r="L242">
        <v>0</v>
      </c>
      <c r="M242">
        <v>0</v>
      </c>
      <c r="N242">
        <v>58</v>
      </c>
      <c r="O242">
        <v>0</v>
      </c>
      <c r="P242">
        <v>58</v>
      </c>
      <c r="Q242">
        <v>58</v>
      </c>
    </row>
    <row r="243" spans="1:97">
      <c r="A243" t="s">
        <v>336</v>
      </c>
      <c r="B243" t="s">
        <v>37</v>
      </c>
      <c r="C243">
        <v>2016</v>
      </c>
      <c r="D243">
        <v>0</v>
      </c>
      <c r="E243">
        <v>0</v>
      </c>
      <c r="F243">
        <v>0</v>
      </c>
      <c r="G243">
        <v>0</v>
      </c>
      <c r="H243">
        <v>0</v>
      </c>
      <c r="I243">
        <v>0</v>
      </c>
      <c r="J243">
        <v>0</v>
      </c>
      <c r="K243">
        <v>0</v>
      </c>
      <c r="L243">
        <v>0</v>
      </c>
      <c r="M243">
        <v>0</v>
      </c>
      <c r="N243">
        <v>11</v>
      </c>
      <c r="O243">
        <v>0</v>
      </c>
      <c r="P243">
        <v>11</v>
      </c>
      <c r="Q243">
        <v>11</v>
      </c>
    </row>
    <row r="244" spans="1:97">
      <c r="A244" t="s">
        <v>337</v>
      </c>
      <c r="B244" t="s">
        <v>37</v>
      </c>
      <c r="C244">
        <v>2017</v>
      </c>
      <c r="D244">
        <v>0</v>
      </c>
      <c r="E244">
        <v>0</v>
      </c>
      <c r="F244">
        <v>0</v>
      </c>
      <c r="G244">
        <v>0</v>
      </c>
      <c r="H244">
        <v>0</v>
      </c>
      <c r="I244">
        <v>0</v>
      </c>
      <c r="J244">
        <v>0</v>
      </c>
      <c r="K244">
        <v>0</v>
      </c>
      <c r="L244">
        <v>0</v>
      </c>
      <c r="M244">
        <v>0</v>
      </c>
      <c r="N244">
        <v>54</v>
      </c>
      <c r="O244">
        <v>0</v>
      </c>
      <c r="P244">
        <v>54</v>
      </c>
      <c r="Q244">
        <v>54</v>
      </c>
    </row>
    <row r="245" spans="1:97">
      <c r="A245" t="s">
        <v>338</v>
      </c>
      <c r="B245" t="s">
        <v>38</v>
      </c>
      <c r="C245">
        <v>2009</v>
      </c>
      <c r="D245">
        <v>0</v>
      </c>
      <c r="E245">
        <v>0</v>
      </c>
      <c r="F245">
        <v>0</v>
      </c>
      <c r="G245">
        <v>0</v>
      </c>
      <c r="H245">
        <v>0</v>
      </c>
      <c r="I245">
        <v>0</v>
      </c>
      <c r="J245">
        <v>0</v>
      </c>
      <c r="K245">
        <v>0</v>
      </c>
      <c r="L245">
        <v>0</v>
      </c>
      <c r="M245">
        <v>10</v>
      </c>
      <c r="N245">
        <v>120</v>
      </c>
      <c r="O245">
        <v>0</v>
      </c>
      <c r="P245">
        <v>130</v>
      </c>
      <c r="Q245">
        <v>130</v>
      </c>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row>
    <row r="246" spans="1:97">
      <c r="A246" t="s">
        <v>339</v>
      </c>
      <c r="B246" t="s">
        <v>38</v>
      </c>
      <c r="C246">
        <v>2010</v>
      </c>
      <c r="D246">
        <v>0</v>
      </c>
      <c r="E246">
        <v>0</v>
      </c>
      <c r="F246">
        <v>0</v>
      </c>
      <c r="G246">
        <v>0</v>
      </c>
      <c r="H246">
        <v>0</v>
      </c>
      <c r="I246">
        <v>0</v>
      </c>
      <c r="J246">
        <v>0</v>
      </c>
      <c r="K246">
        <v>0</v>
      </c>
      <c r="L246">
        <v>0</v>
      </c>
      <c r="M246">
        <v>0</v>
      </c>
      <c r="N246">
        <v>139</v>
      </c>
      <c r="O246">
        <v>0</v>
      </c>
      <c r="P246">
        <v>139</v>
      </c>
      <c r="Q246">
        <v>139</v>
      </c>
    </row>
    <row r="247" spans="1:97">
      <c r="A247" t="s">
        <v>340</v>
      </c>
      <c r="B247" t="s">
        <v>38</v>
      </c>
      <c r="C247">
        <v>2011</v>
      </c>
      <c r="D247">
        <v>0</v>
      </c>
      <c r="E247">
        <v>0</v>
      </c>
      <c r="F247">
        <v>0</v>
      </c>
      <c r="G247">
        <v>0</v>
      </c>
      <c r="H247">
        <v>0</v>
      </c>
      <c r="I247">
        <v>0</v>
      </c>
      <c r="J247">
        <v>0</v>
      </c>
      <c r="K247">
        <v>0</v>
      </c>
      <c r="L247">
        <v>0</v>
      </c>
      <c r="M247">
        <v>0</v>
      </c>
      <c r="N247">
        <v>189</v>
      </c>
      <c r="O247">
        <v>0</v>
      </c>
      <c r="P247">
        <v>189</v>
      </c>
      <c r="Q247">
        <v>189</v>
      </c>
    </row>
    <row r="248" spans="1:97">
      <c r="A248" t="s">
        <v>341</v>
      </c>
      <c r="B248" t="s">
        <v>38</v>
      </c>
      <c r="C248">
        <v>2012</v>
      </c>
      <c r="D248">
        <v>0</v>
      </c>
      <c r="E248">
        <v>0</v>
      </c>
      <c r="F248">
        <v>0</v>
      </c>
      <c r="G248">
        <v>0</v>
      </c>
      <c r="H248">
        <v>0</v>
      </c>
      <c r="I248">
        <v>0</v>
      </c>
      <c r="J248">
        <v>0</v>
      </c>
      <c r="K248">
        <v>0</v>
      </c>
      <c r="L248">
        <v>0</v>
      </c>
      <c r="M248">
        <v>21</v>
      </c>
      <c r="N248">
        <v>147</v>
      </c>
      <c r="O248">
        <v>0</v>
      </c>
      <c r="P248">
        <v>168</v>
      </c>
      <c r="Q248">
        <v>168</v>
      </c>
    </row>
    <row r="249" spans="1:97">
      <c r="A249" t="s">
        <v>342</v>
      </c>
      <c r="B249" t="s">
        <v>38</v>
      </c>
      <c r="C249">
        <v>2013</v>
      </c>
      <c r="D249">
        <v>0</v>
      </c>
      <c r="E249">
        <v>0</v>
      </c>
      <c r="F249">
        <v>0</v>
      </c>
      <c r="G249">
        <v>0</v>
      </c>
      <c r="H249">
        <v>0</v>
      </c>
      <c r="I249">
        <v>0</v>
      </c>
      <c r="J249">
        <v>0</v>
      </c>
      <c r="K249">
        <v>0</v>
      </c>
      <c r="L249">
        <v>0</v>
      </c>
      <c r="M249">
        <v>11</v>
      </c>
      <c r="N249">
        <v>197</v>
      </c>
      <c r="O249">
        <v>0</v>
      </c>
      <c r="P249">
        <v>208</v>
      </c>
      <c r="Q249">
        <v>208</v>
      </c>
    </row>
    <row r="250" spans="1:97">
      <c r="A250" t="s">
        <v>343</v>
      </c>
      <c r="B250" t="s">
        <v>38</v>
      </c>
      <c r="C250">
        <v>2014</v>
      </c>
      <c r="D250">
        <v>0</v>
      </c>
      <c r="E250">
        <v>0</v>
      </c>
      <c r="F250">
        <v>0</v>
      </c>
      <c r="G250">
        <v>0</v>
      </c>
      <c r="H250">
        <v>0</v>
      </c>
      <c r="I250">
        <v>0</v>
      </c>
      <c r="J250">
        <v>0</v>
      </c>
      <c r="K250">
        <v>0</v>
      </c>
      <c r="L250">
        <v>0</v>
      </c>
      <c r="M250">
        <v>36</v>
      </c>
      <c r="N250">
        <v>151</v>
      </c>
      <c r="O250">
        <v>0</v>
      </c>
      <c r="P250">
        <v>187</v>
      </c>
      <c r="Q250">
        <v>187</v>
      </c>
    </row>
    <row r="251" spans="1:97">
      <c r="A251" t="s">
        <v>344</v>
      </c>
      <c r="B251" t="s">
        <v>38</v>
      </c>
      <c r="C251">
        <v>2015</v>
      </c>
      <c r="D251">
        <v>0</v>
      </c>
      <c r="E251">
        <v>0</v>
      </c>
      <c r="F251">
        <v>0</v>
      </c>
      <c r="G251">
        <v>0</v>
      </c>
      <c r="H251">
        <v>0</v>
      </c>
      <c r="I251">
        <v>0</v>
      </c>
      <c r="J251">
        <v>0</v>
      </c>
      <c r="K251">
        <v>0</v>
      </c>
      <c r="L251">
        <v>0</v>
      </c>
      <c r="M251">
        <v>25</v>
      </c>
      <c r="N251">
        <v>183</v>
      </c>
      <c r="O251">
        <v>0</v>
      </c>
      <c r="P251">
        <v>208</v>
      </c>
      <c r="Q251">
        <v>208</v>
      </c>
    </row>
    <row r="252" spans="1:97">
      <c r="A252" t="s">
        <v>345</v>
      </c>
      <c r="B252" t="s">
        <v>38</v>
      </c>
      <c r="C252">
        <v>2016</v>
      </c>
      <c r="D252">
        <v>0</v>
      </c>
      <c r="E252">
        <v>0</v>
      </c>
      <c r="F252">
        <v>0</v>
      </c>
      <c r="G252">
        <v>0</v>
      </c>
      <c r="H252">
        <v>0</v>
      </c>
      <c r="I252">
        <v>0</v>
      </c>
      <c r="J252">
        <v>0</v>
      </c>
      <c r="K252">
        <v>0</v>
      </c>
      <c r="L252">
        <v>0</v>
      </c>
      <c r="M252">
        <v>14</v>
      </c>
      <c r="N252">
        <v>173</v>
      </c>
      <c r="O252">
        <v>0</v>
      </c>
      <c r="P252">
        <v>187</v>
      </c>
      <c r="Q252">
        <v>187</v>
      </c>
    </row>
    <row r="253" spans="1:97">
      <c r="A253" t="s">
        <v>346</v>
      </c>
      <c r="B253" t="s">
        <v>38</v>
      </c>
      <c r="C253">
        <v>2017</v>
      </c>
      <c r="D253">
        <v>0</v>
      </c>
      <c r="E253">
        <v>0</v>
      </c>
      <c r="F253">
        <v>0</v>
      </c>
      <c r="G253">
        <v>0</v>
      </c>
      <c r="H253">
        <v>0</v>
      </c>
      <c r="I253">
        <v>0</v>
      </c>
      <c r="J253">
        <v>0</v>
      </c>
      <c r="K253">
        <v>0</v>
      </c>
      <c r="L253">
        <v>0</v>
      </c>
      <c r="M253">
        <v>33</v>
      </c>
      <c r="N253">
        <v>210</v>
      </c>
      <c r="O253">
        <v>0</v>
      </c>
      <c r="P253">
        <v>243</v>
      </c>
      <c r="Q253">
        <v>243</v>
      </c>
    </row>
    <row r="254" spans="1:97" hidden="1">
      <c r="A254" t="s">
        <v>347</v>
      </c>
      <c r="B254" t="s">
        <v>39</v>
      </c>
      <c r="C254">
        <v>2009</v>
      </c>
      <c r="D254">
        <v>0</v>
      </c>
      <c r="E254">
        <v>0</v>
      </c>
      <c r="F254">
        <v>0</v>
      </c>
      <c r="G254">
        <v>0</v>
      </c>
      <c r="H254">
        <v>0</v>
      </c>
      <c r="I254">
        <v>0</v>
      </c>
      <c r="J254">
        <v>0</v>
      </c>
      <c r="K254">
        <v>10</v>
      </c>
      <c r="L254">
        <v>35</v>
      </c>
      <c r="M254">
        <v>101</v>
      </c>
      <c r="N254">
        <v>135</v>
      </c>
      <c r="O254">
        <v>10</v>
      </c>
      <c r="P254">
        <v>271</v>
      </c>
      <c r="Q254">
        <v>281</v>
      </c>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row>
    <row r="255" spans="1:97">
      <c r="A255" t="s">
        <v>348</v>
      </c>
      <c r="B255" t="s">
        <v>39</v>
      </c>
      <c r="C255">
        <v>2010</v>
      </c>
      <c r="D255">
        <v>0</v>
      </c>
      <c r="E255">
        <v>0</v>
      </c>
      <c r="F255">
        <v>0</v>
      </c>
      <c r="G255">
        <v>0</v>
      </c>
      <c r="H255">
        <v>0</v>
      </c>
      <c r="I255">
        <v>0</v>
      </c>
      <c r="J255">
        <v>0</v>
      </c>
      <c r="K255">
        <v>0</v>
      </c>
      <c r="L255">
        <v>21</v>
      </c>
      <c r="M255">
        <v>121</v>
      </c>
      <c r="N255">
        <v>91</v>
      </c>
      <c r="O255">
        <v>0</v>
      </c>
      <c r="P255">
        <v>233</v>
      </c>
      <c r="Q255">
        <v>233</v>
      </c>
    </row>
    <row r="256" spans="1:97">
      <c r="A256" t="s">
        <v>349</v>
      </c>
      <c r="B256" t="s">
        <v>39</v>
      </c>
      <c r="C256">
        <v>2011</v>
      </c>
      <c r="D256">
        <v>0</v>
      </c>
      <c r="E256">
        <v>0</v>
      </c>
      <c r="F256">
        <v>0</v>
      </c>
      <c r="G256">
        <v>0</v>
      </c>
      <c r="H256">
        <v>0</v>
      </c>
      <c r="I256">
        <v>0</v>
      </c>
      <c r="J256">
        <v>0</v>
      </c>
      <c r="K256">
        <v>0</v>
      </c>
      <c r="L256">
        <v>48</v>
      </c>
      <c r="M256">
        <v>115</v>
      </c>
      <c r="N256">
        <v>77</v>
      </c>
      <c r="O256">
        <v>0</v>
      </c>
      <c r="P256">
        <v>240</v>
      </c>
      <c r="Q256">
        <v>240</v>
      </c>
    </row>
    <row r="257" spans="1:97">
      <c r="A257" t="s">
        <v>350</v>
      </c>
      <c r="B257" t="s">
        <v>39</v>
      </c>
      <c r="C257">
        <v>2012</v>
      </c>
      <c r="D257">
        <v>0</v>
      </c>
      <c r="E257">
        <v>0</v>
      </c>
      <c r="F257">
        <v>0</v>
      </c>
      <c r="G257">
        <v>0</v>
      </c>
      <c r="H257">
        <v>0</v>
      </c>
      <c r="I257">
        <v>0</v>
      </c>
      <c r="J257">
        <v>0</v>
      </c>
      <c r="K257">
        <v>0</v>
      </c>
      <c r="L257">
        <v>35</v>
      </c>
      <c r="M257">
        <v>152</v>
      </c>
      <c r="N257">
        <v>127</v>
      </c>
      <c r="O257">
        <v>0</v>
      </c>
      <c r="P257">
        <v>314</v>
      </c>
      <c r="Q257">
        <v>314</v>
      </c>
    </row>
    <row r="258" spans="1:97" hidden="1">
      <c r="A258" t="s">
        <v>351</v>
      </c>
      <c r="B258" t="s">
        <v>39</v>
      </c>
      <c r="C258">
        <v>2013</v>
      </c>
      <c r="D258">
        <v>0</v>
      </c>
      <c r="E258">
        <v>0</v>
      </c>
      <c r="F258">
        <v>0</v>
      </c>
      <c r="G258">
        <v>0</v>
      </c>
      <c r="H258">
        <v>0</v>
      </c>
      <c r="I258">
        <v>0</v>
      </c>
      <c r="J258">
        <v>0</v>
      </c>
      <c r="K258">
        <v>23</v>
      </c>
      <c r="L258">
        <v>69</v>
      </c>
      <c r="M258">
        <v>92</v>
      </c>
      <c r="N258">
        <v>92</v>
      </c>
      <c r="O258">
        <v>23</v>
      </c>
      <c r="P258">
        <v>253</v>
      </c>
      <c r="Q258">
        <v>276</v>
      </c>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row>
    <row r="259" spans="1:97" hidden="1">
      <c r="A259" t="s">
        <v>352</v>
      </c>
      <c r="B259" t="s">
        <v>39</v>
      </c>
      <c r="C259">
        <v>2014</v>
      </c>
      <c r="D259">
        <v>0</v>
      </c>
      <c r="E259">
        <v>0</v>
      </c>
      <c r="F259">
        <v>0</v>
      </c>
      <c r="G259">
        <v>0</v>
      </c>
      <c r="H259">
        <v>0</v>
      </c>
      <c r="I259">
        <v>0</v>
      </c>
      <c r="J259">
        <v>0</v>
      </c>
      <c r="K259">
        <v>32</v>
      </c>
      <c r="L259">
        <v>152</v>
      </c>
      <c r="M259">
        <v>170</v>
      </c>
      <c r="N259">
        <v>166</v>
      </c>
      <c r="O259">
        <v>32</v>
      </c>
      <c r="P259">
        <v>488</v>
      </c>
      <c r="Q259">
        <v>520</v>
      </c>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row>
    <row r="260" spans="1:97" hidden="1">
      <c r="A260" t="s">
        <v>353</v>
      </c>
      <c r="B260" t="s">
        <v>39</v>
      </c>
      <c r="C260">
        <v>2015</v>
      </c>
      <c r="D260">
        <v>0</v>
      </c>
      <c r="E260">
        <v>0</v>
      </c>
      <c r="F260">
        <v>0</v>
      </c>
      <c r="G260">
        <v>0</v>
      </c>
      <c r="H260">
        <v>0</v>
      </c>
      <c r="I260">
        <v>0</v>
      </c>
      <c r="J260">
        <v>0</v>
      </c>
      <c r="K260">
        <v>32</v>
      </c>
      <c r="L260">
        <v>100</v>
      </c>
      <c r="M260">
        <v>157</v>
      </c>
      <c r="N260">
        <v>165</v>
      </c>
      <c r="O260">
        <v>32</v>
      </c>
      <c r="P260">
        <v>422</v>
      </c>
      <c r="Q260">
        <v>454</v>
      </c>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row>
    <row r="261" spans="1:97" hidden="1">
      <c r="A261" t="s">
        <v>354</v>
      </c>
      <c r="B261" t="s">
        <v>39</v>
      </c>
      <c r="C261">
        <v>2016</v>
      </c>
      <c r="D261">
        <v>0</v>
      </c>
      <c r="E261">
        <v>0</v>
      </c>
      <c r="F261">
        <v>0</v>
      </c>
      <c r="G261">
        <v>0</v>
      </c>
      <c r="H261">
        <v>0</v>
      </c>
      <c r="I261">
        <v>12</v>
      </c>
      <c r="J261">
        <v>0</v>
      </c>
      <c r="K261">
        <v>35</v>
      </c>
      <c r="L261">
        <v>87</v>
      </c>
      <c r="M261">
        <v>144</v>
      </c>
      <c r="N261">
        <v>96</v>
      </c>
      <c r="O261">
        <v>47</v>
      </c>
      <c r="P261">
        <v>327</v>
      </c>
      <c r="Q261">
        <v>374</v>
      </c>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row>
    <row r="262" spans="1:97" hidden="1">
      <c r="A262" t="s">
        <v>355</v>
      </c>
      <c r="B262" t="s">
        <v>39</v>
      </c>
      <c r="C262">
        <v>2017</v>
      </c>
      <c r="D262">
        <v>0</v>
      </c>
      <c r="E262">
        <v>0</v>
      </c>
      <c r="F262">
        <v>0</v>
      </c>
      <c r="G262">
        <v>0</v>
      </c>
      <c r="H262">
        <v>0</v>
      </c>
      <c r="I262">
        <v>0</v>
      </c>
      <c r="J262">
        <v>0</v>
      </c>
      <c r="K262">
        <v>49</v>
      </c>
      <c r="L262">
        <v>154</v>
      </c>
      <c r="M262">
        <v>115</v>
      </c>
      <c r="N262">
        <v>139</v>
      </c>
      <c r="O262">
        <v>49</v>
      </c>
      <c r="P262">
        <v>408</v>
      </c>
      <c r="Q262">
        <v>457</v>
      </c>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row>
    <row r="263" spans="1:97">
      <c r="A263" t="s">
        <v>356</v>
      </c>
      <c r="B263" t="s">
        <v>40</v>
      </c>
      <c r="C263">
        <v>2009</v>
      </c>
      <c r="D263">
        <v>0</v>
      </c>
      <c r="E263">
        <v>0</v>
      </c>
      <c r="F263">
        <v>0</v>
      </c>
      <c r="G263">
        <v>0</v>
      </c>
      <c r="H263">
        <v>0</v>
      </c>
      <c r="I263">
        <v>0</v>
      </c>
      <c r="J263">
        <v>0</v>
      </c>
      <c r="K263">
        <v>0</v>
      </c>
      <c r="L263">
        <v>0</v>
      </c>
      <c r="M263">
        <v>0</v>
      </c>
      <c r="N263">
        <v>49</v>
      </c>
      <c r="O263">
        <v>0</v>
      </c>
      <c r="P263">
        <v>49</v>
      </c>
      <c r="Q263">
        <v>49</v>
      </c>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row>
    <row r="264" spans="1:97">
      <c r="A264" t="s">
        <v>357</v>
      </c>
      <c r="B264" t="s">
        <v>40</v>
      </c>
      <c r="C264">
        <v>2010</v>
      </c>
      <c r="D264">
        <v>0</v>
      </c>
      <c r="E264">
        <v>0</v>
      </c>
      <c r="F264">
        <v>0</v>
      </c>
      <c r="G264">
        <v>0</v>
      </c>
      <c r="H264">
        <v>0</v>
      </c>
      <c r="I264">
        <v>0</v>
      </c>
      <c r="J264">
        <v>0</v>
      </c>
      <c r="K264">
        <v>0</v>
      </c>
      <c r="L264">
        <v>0</v>
      </c>
      <c r="M264">
        <v>0</v>
      </c>
      <c r="N264">
        <v>63</v>
      </c>
      <c r="O264">
        <v>0</v>
      </c>
      <c r="P264">
        <v>63</v>
      </c>
      <c r="Q264">
        <v>63</v>
      </c>
    </row>
    <row r="265" spans="1:97">
      <c r="A265" t="s">
        <v>358</v>
      </c>
      <c r="B265" t="s">
        <v>40</v>
      </c>
      <c r="C265">
        <v>2011</v>
      </c>
      <c r="D265">
        <v>0</v>
      </c>
      <c r="E265">
        <v>0</v>
      </c>
      <c r="F265">
        <v>0</v>
      </c>
      <c r="G265">
        <v>0</v>
      </c>
      <c r="H265">
        <v>0</v>
      </c>
      <c r="I265">
        <v>0</v>
      </c>
      <c r="J265">
        <v>0</v>
      </c>
      <c r="K265">
        <v>0</v>
      </c>
      <c r="L265">
        <v>0</v>
      </c>
      <c r="M265">
        <v>10</v>
      </c>
      <c r="N265">
        <v>103</v>
      </c>
      <c r="O265">
        <v>0</v>
      </c>
      <c r="P265">
        <v>113</v>
      </c>
      <c r="Q265">
        <v>113</v>
      </c>
    </row>
    <row r="266" spans="1:97">
      <c r="A266" t="s">
        <v>359</v>
      </c>
      <c r="B266" t="s">
        <v>40</v>
      </c>
      <c r="C266">
        <v>2012</v>
      </c>
      <c r="D266">
        <v>0</v>
      </c>
      <c r="E266">
        <v>0</v>
      </c>
      <c r="F266">
        <v>0</v>
      </c>
      <c r="G266">
        <v>0</v>
      </c>
      <c r="H266">
        <v>0</v>
      </c>
      <c r="I266">
        <v>0</v>
      </c>
      <c r="J266">
        <v>0</v>
      </c>
      <c r="K266">
        <v>0</v>
      </c>
      <c r="L266">
        <v>0</v>
      </c>
      <c r="M266">
        <v>0</v>
      </c>
      <c r="N266">
        <v>98</v>
      </c>
      <c r="O266">
        <v>0</v>
      </c>
      <c r="P266">
        <v>98</v>
      </c>
      <c r="Q266">
        <v>98</v>
      </c>
    </row>
    <row r="267" spans="1:97">
      <c r="A267" t="s">
        <v>360</v>
      </c>
      <c r="B267" t="s">
        <v>40</v>
      </c>
      <c r="C267">
        <v>2013</v>
      </c>
      <c r="D267">
        <v>0</v>
      </c>
      <c r="E267">
        <v>0</v>
      </c>
      <c r="F267">
        <v>0</v>
      </c>
      <c r="G267">
        <v>0</v>
      </c>
      <c r="H267">
        <v>0</v>
      </c>
      <c r="I267">
        <v>0</v>
      </c>
      <c r="J267">
        <v>0</v>
      </c>
      <c r="K267">
        <v>0</v>
      </c>
      <c r="L267">
        <v>0</v>
      </c>
      <c r="M267">
        <v>11</v>
      </c>
      <c r="N267">
        <v>69</v>
      </c>
      <c r="O267">
        <v>0</v>
      </c>
      <c r="P267">
        <v>80</v>
      </c>
      <c r="Q267">
        <v>80</v>
      </c>
    </row>
    <row r="268" spans="1:97">
      <c r="A268" t="s">
        <v>361</v>
      </c>
      <c r="B268" t="s">
        <v>40</v>
      </c>
      <c r="C268">
        <v>2014</v>
      </c>
      <c r="D268">
        <v>0</v>
      </c>
      <c r="E268">
        <v>0</v>
      </c>
      <c r="F268">
        <v>0</v>
      </c>
      <c r="G268">
        <v>0</v>
      </c>
      <c r="H268">
        <v>0</v>
      </c>
      <c r="I268">
        <v>0</v>
      </c>
      <c r="J268">
        <v>0</v>
      </c>
      <c r="K268">
        <v>0</v>
      </c>
      <c r="L268">
        <v>0</v>
      </c>
      <c r="M268">
        <v>0</v>
      </c>
      <c r="N268">
        <v>59</v>
      </c>
      <c r="O268">
        <v>0</v>
      </c>
      <c r="P268">
        <v>59</v>
      </c>
      <c r="Q268">
        <v>59</v>
      </c>
    </row>
    <row r="269" spans="1:97">
      <c r="A269" t="s">
        <v>362</v>
      </c>
      <c r="B269" t="s">
        <v>40</v>
      </c>
      <c r="C269">
        <v>2015</v>
      </c>
      <c r="D269">
        <v>0</v>
      </c>
      <c r="E269">
        <v>0</v>
      </c>
      <c r="F269">
        <v>0</v>
      </c>
      <c r="G269">
        <v>0</v>
      </c>
      <c r="H269">
        <v>0</v>
      </c>
      <c r="I269">
        <v>0</v>
      </c>
      <c r="J269">
        <v>0</v>
      </c>
      <c r="K269">
        <v>0</v>
      </c>
      <c r="L269">
        <v>0</v>
      </c>
      <c r="M269">
        <v>0</v>
      </c>
      <c r="N269">
        <v>140</v>
      </c>
      <c r="O269">
        <v>0</v>
      </c>
      <c r="P269">
        <v>140</v>
      </c>
      <c r="Q269">
        <v>140</v>
      </c>
    </row>
    <row r="270" spans="1:97">
      <c r="A270" t="s">
        <v>363</v>
      </c>
      <c r="B270" t="s">
        <v>40</v>
      </c>
      <c r="C270">
        <v>2016</v>
      </c>
      <c r="D270">
        <v>0</v>
      </c>
      <c r="E270">
        <v>0</v>
      </c>
      <c r="F270">
        <v>0</v>
      </c>
      <c r="G270">
        <v>0</v>
      </c>
      <c r="H270">
        <v>0</v>
      </c>
      <c r="I270">
        <v>0</v>
      </c>
      <c r="J270">
        <v>0</v>
      </c>
      <c r="K270">
        <v>0</v>
      </c>
      <c r="L270">
        <v>0</v>
      </c>
      <c r="M270">
        <v>0</v>
      </c>
      <c r="N270">
        <v>45</v>
      </c>
      <c r="O270">
        <v>0</v>
      </c>
      <c r="P270">
        <v>45</v>
      </c>
      <c r="Q270">
        <v>45</v>
      </c>
    </row>
    <row r="271" spans="1:97">
      <c r="A271" t="s">
        <v>364</v>
      </c>
      <c r="B271" t="s">
        <v>40</v>
      </c>
      <c r="C271">
        <v>2017</v>
      </c>
      <c r="D271">
        <v>0</v>
      </c>
      <c r="E271">
        <v>0</v>
      </c>
      <c r="F271">
        <v>0</v>
      </c>
      <c r="G271">
        <v>0</v>
      </c>
      <c r="H271">
        <v>0</v>
      </c>
      <c r="I271">
        <v>0</v>
      </c>
      <c r="J271">
        <v>0</v>
      </c>
      <c r="K271">
        <v>0</v>
      </c>
      <c r="L271">
        <v>0</v>
      </c>
      <c r="M271">
        <v>14</v>
      </c>
      <c r="N271">
        <v>84</v>
      </c>
      <c r="O271">
        <v>0</v>
      </c>
      <c r="P271">
        <v>98</v>
      </c>
      <c r="Q271">
        <v>98</v>
      </c>
    </row>
    <row r="272" spans="1:97" hidden="1">
      <c r="A272" t="s">
        <v>365</v>
      </c>
      <c r="B272" t="s">
        <v>41</v>
      </c>
      <c r="C272">
        <v>2009</v>
      </c>
      <c r="D272">
        <v>0</v>
      </c>
      <c r="E272">
        <v>0</v>
      </c>
      <c r="F272">
        <v>0</v>
      </c>
      <c r="G272">
        <v>0</v>
      </c>
      <c r="H272">
        <v>0</v>
      </c>
      <c r="I272">
        <v>11</v>
      </c>
      <c r="J272">
        <v>0</v>
      </c>
      <c r="K272">
        <v>58</v>
      </c>
      <c r="L272">
        <v>106</v>
      </c>
      <c r="M272">
        <v>363</v>
      </c>
      <c r="N272">
        <v>605</v>
      </c>
      <c r="O272">
        <v>69</v>
      </c>
      <c r="P272">
        <v>1074</v>
      </c>
      <c r="Q272">
        <v>1143</v>
      </c>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row>
    <row r="273" spans="1:97" hidden="1">
      <c r="A273" t="s">
        <v>366</v>
      </c>
      <c r="B273" t="s">
        <v>41</v>
      </c>
      <c r="C273">
        <v>2010</v>
      </c>
      <c r="D273">
        <v>0</v>
      </c>
      <c r="E273">
        <v>0</v>
      </c>
      <c r="F273">
        <v>0</v>
      </c>
      <c r="G273">
        <v>0</v>
      </c>
      <c r="H273">
        <v>0</v>
      </c>
      <c r="I273">
        <v>0</v>
      </c>
      <c r="J273">
        <v>0</v>
      </c>
      <c r="K273">
        <v>31</v>
      </c>
      <c r="L273">
        <v>92</v>
      </c>
      <c r="M273">
        <v>286</v>
      </c>
      <c r="N273">
        <v>546</v>
      </c>
      <c r="O273">
        <v>31</v>
      </c>
      <c r="P273">
        <v>924</v>
      </c>
      <c r="Q273">
        <v>955</v>
      </c>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row>
    <row r="274" spans="1:97" hidden="1">
      <c r="A274" t="s">
        <v>367</v>
      </c>
      <c r="B274" t="s">
        <v>41</v>
      </c>
      <c r="C274">
        <v>2011</v>
      </c>
      <c r="D274">
        <v>0</v>
      </c>
      <c r="E274">
        <v>0</v>
      </c>
      <c r="F274">
        <v>0</v>
      </c>
      <c r="G274">
        <v>0</v>
      </c>
      <c r="H274">
        <v>0</v>
      </c>
      <c r="I274">
        <v>12</v>
      </c>
      <c r="J274">
        <v>0</v>
      </c>
      <c r="K274">
        <v>46</v>
      </c>
      <c r="L274">
        <v>94</v>
      </c>
      <c r="M274">
        <v>292</v>
      </c>
      <c r="N274">
        <v>603</v>
      </c>
      <c r="O274">
        <v>58</v>
      </c>
      <c r="P274">
        <v>989</v>
      </c>
      <c r="Q274">
        <v>1047</v>
      </c>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row>
    <row r="275" spans="1:97" hidden="1">
      <c r="A275" t="s">
        <v>368</v>
      </c>
      <c r="B275" t="s">
        <v>41</v>
      </c>
      <c r="C275">
        <v>2012</v>
      </c>
      <c r="D275">
        <v>0</v>
      </c>
      <c r="E275">
        <v>0</v>
      </c>
      <c r="F275">
        <v>0</v>
      </c>
      <c r="G275">
        <v>0</v>
      </c>
      <c r="H275">
        <v>0</v>
      </c>
      <c r="I275">
        <v>0</v>
      </c>
      <c r="J275">
        <v>0</v>
      </c>
      <c r="K275">
        <v>23</v>
      </c>
      <c r="L275">
        <v>98</v>
      </c>
      <c r="M275">
        <v>283</v>
      </c>
      <c r="N275">
        <v>571</v>
      </c>
      <c r="O275">
        <v>23</v>
      </c>
      <c r="P275">
        <v>952</v>
      </c>
      <c r="Q275">
        <v>975</v>
      </c>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row>
    <row r="276" spans="1:97" hidden="1">
      <c r="A276" t="s">
        <v>369</v>
      </c>
      <c r="B276" t="s">
        <v>41</v>
      </c>
      <c r="C276">
        <v>2013</v>
      </c>
      <c r="D276">
        <v>0</v>
      </c>
      <c r="E276">
        <v>0</v>
      </c>
      <c r="F276">
        <v>0</v>
      </c>
      <c r="G276">
        <v>0</v>
      </c>
      <c r="H276">
        <v>11</v>
      </c>
      <c r="I276">
        <v>0</v>
      </c>
      <c r="J276">
        <v>0</v>
      </c>
      <c r="K276">
        <v>52</v>
      </c>
      <c r="L276">
        <v>122</v>
      </c>
      <c r="M276">
        <v>334</v>
      </c>
      <c r="N276">
        <v>690</v>
      </c>
      <c r="O276">
        <v>63</v>
      </c>
      <c r="P276">
        <v>1146</v>
      </c>
      <c r="Q276">
        <v>1209</v>
      </c>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row>
    <row r="277" spans="1:97" hidden="1">
      <c r="A277" t="s">
        <v>370</v>
      </c>
      <c r="B277" t="s">
        <v>41</v>
      </c>
      <c r="C277">
        <v>2014</v>
      </c>
      <c r="D277">
        <v>0</v>
      </c>
      <c r="E277">
        <v>0</v>
      </c>
      <c r="F277">
        <v>0</v>
      </c>
      <c r="G277">
        <v>0</v>
      </c>
      <c r="H277">
        <v>0</v>
      </c>
      <c r="I277">
        <v>0</v>
      </c>
      <c r="J277">
        <v>0</v>
      </c>
      <c r="K277">
        <v>43</v>
      </c>
      <c r="L277">
        <v>119</v>
      </c>
      <c r="M277">
        <v>274</v>
      </c>
      <c r="N277">
        <v>633</v>
      </c>
      <c r="O277">
        <v>43</v>
      </c>
      <c r="P277">
        <v>1026</v>
      </c>
      <c r="Q277">
        <v>1069</v>
      </c>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row>
    <row r="278" spans="1:97" hidden="1">
      <c r="A278" t="s">
        <v>371</v>
      </c>
      <c r="B278" t="s">
        <v>41</v>
      </c>
      <c r="C278">
        <v>2015</v>
      </c>
      <c r="D278">
        <v>0</v>
      </c>
      <c r="E278">
        <v>0</v>
      </c>
      <c r="F278">
        <v>0</v>
      </c>
      <c r="G278">
        <v>0</v>
      </c>
      <c r="H278">
        <v>0</v>
      </c>
      <c r="I278">
        <v>10</v>
      </c>
      <c r="J278">
        <v>0</v>
      </c>
      <c r="K278">
        <v>43</v>
      </c>
      <c r="L278">
        <v>140</v>
      </c>
      <c r="M278">
        <v>331</v>
      </c>
      <c r="N278">
        <v>754</v>
      </c>
      <c r="O278">
        <v>53</v>
      </c>
      <c r="P278">
        <v>1225</v>
      </c>
      <c r="Q278">
        <v>1278</v>
      </c>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row>
    <row r="279" spans="1:97" hidden="1">
      <c r="A279" t="s">
        <v>372</v>
      </c>
      <c r="B279" t="s">
        <v>41</v>
      </c>
      <c r="C279">
        <v>2016</v>
      </c>
      <c r="D279">
        <v>0</v>
      </c>
      <c r="E279">
        <v>0</v>
      </c>
      <c r="F279">
        <v>0</v>
      </c>
      <c r="G279">
        <v>0</v>
      </c>
      <c r="H279">
        <v>0</v>
      </c>
      <c r="I279">
        <v>0</v>
      </c>
      <c r="J279">
        <v>0</v>
      </c>
      <c r="K279">
        <v>63</v>
      </c>
      <c r="L279">
        <v>159</v>
      </c>
      <c r="M279">
        <v>281</v>
      </c>
      <c r="N279">
        <v>581</v>
      </c>
      <c r="O279">
        <v>63</v>
      </c>
      <c r="P279">
        <v>1021</v>
      </c>
      <c r="Q279">
        <v>1084</v>
      </c>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row>
    <row r="280" spans="1:97" hidden="1">
      <c r="A280" t="s">
        <v>373</v>
      </c>
      <c r="B280" t="s">
        <v>41</v>
      </c>
      <c r="C280">
        <v>2017</v>
      </c>
      <c r="D280">
        <v>0</v>
      </c>
      <c r="E280">
        <v>0</v>
      </c>
      <c r="F280">
        <v>0</v>
      </c>
      <c r="G280">
        <v>0</v>
      </c>
      <c r="H280">
        <v>0</v>
      </c>
      <c r="I280">
        <v>0</v>
      </c>
      <c r="J280">
        <v>0</v>
      </c>
      <c r="K280">
        <v>69</v>
      </c>
      <c r="L280">
        <v>131</v>
      </c>
      <c r="M280">
        <v>343</v>
      </c>
      <c r="N280">
        <v>650</v>
      </c>
      <c r="O280">
        <v>69</v>
      </c>
      <c r="P280">
        <v>1124</v>
      </c>
      <c r="Q280">
        <v>1193</v>
      </c>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row>
    <row r="281" spans="1:97">
      <c r="A281" t="s">
        <v>374</v>
      </c>
      <c r="B281" t="s">
        <v>42</v>
      </c>
      <c r="C281">
        <v>2009</v>
      </c>
      <c r="D281">
        <v>0</v>
      </c>
      <c r="E281">
        <v>0</v>
      </c>
      <c r="F281">
        <v>0</v>
      </c>
      <c r="G281">
        <v>0</v>
      </c>
      <c r="H281">
        <v>0</v>
      </c>
      <c r="I281">
        <v>0</v>
      </c>
      <c r="J281">
        <v>0</v>
      </c>
      <c r="K281">
        <v>0</v>
      </c>
      <c r="L281">
        <v>0</v>
      </c>
      <c r="M281">
        <v>0</v>
      </c>
      <c r="N281">
        <v>112</v>
      </c>
      <c r="O281">
        <v>0</v>
      </c>
      <c r="P281">
        <v>112</v>
      </c>
      <c r="Q281">
        <v>112</v>
      </c>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row>
    <row r="282" spans="1:97">
      <c r="A282" t="s">
        <v>375</v>
      </c>
      <c r="B282" t="s">
        <v>42</v>
      </c>
      <c r="C282">
        <v>2010</v>
      </c>
      <c r="D282">
        <v>0</v>
      </c>
      <c r="E282">
        <v>0</v>
      </c>
      <c r="F282">
        <v>0</v>
      </c>
      <c r="G282">
        <v>0</v>
      </c>
      <c r="H282">
        <v>0</v>
      </c>
      <c r="I282">
        <v>0</v>
      </c>
      <c r="J282">
        <v>0</v>
      </c>
      <c r="K282">
        <v>0</v>
      </c>
      <c r="L282">
        <v>0</v>
      </c>
      <c r="M282">
        <v>23</v>
      </c>
      <c r="N282">
        <v>109</v>
      </c>
      <c r="O282">
        <v>0</v>
      </c>
      <c r="P282">
        <v>132</v>
      </c>
      <c r="Q282">
        <v>132</v>
      </c>
    </row>
    <row r="283" spans="1:97">
      <c r="A283" t="s">
        <v>376</v>
      </c>
      <c r="B283" t="s">
        <v>42</v>
      </c>
      <c r="C283">
        <v>2011</v>
      </c>
      <c r="D283">
        <v>0</v>
      </c>
      <c r="E283">
        <v>0</v>
      </c>
      <c r="F283">
        <v>0</v>
      </c>
      <c r="G283">
        <v>0</v>
      </c>
      <c r="H283">
        <v>0</v>
      </c>
      <c r="I283">
        <v>0</v>
      </c>
      <c r="J283">
        <v>0</v>
      </c>
      <c r="K283">
        <v>0</v>
      </c>
      <c r="L283">
        <v>0</v>
      </c>
      <c r="M283">
        <v>24</v>
      </c>
      <c r="N283">
        <v>138</v>
      </c>
      <c r="O283">
        <v>0</v>
      </c>
      <c r="P283">
        <v>162</v>
      </c>
      <c r="Q283">
        <v>162</v>
      </c>
    </row>
    <row r="284" spans="1:97">
      <c r="A284" t="s">
        <v>377</v>
      </c>
      <c r="B284" t="s">
        <v>42</v>
      </c>
      <c r="C284">
        <v>2012</v>
      </c>
      <c r="D284">
        <v>0</v>
      </c>
      <c r="E284">
        <v>0</v>
      </c>
      <c r="F284">
        <v>0</v>
      </c>
      <c r="G284">
        <v>0</v>
      </c>
      <c r="H284">
        <v>0</v>
      </c>
      <c r="I284">
        <v>0</v>
      </c>
      <c r="J284">
        <v>0</v>
      </c>
      <c r="K284">
        <v>0</v>
      </c>
      <c r="L284">
        <v>0</v>
      </c>
      <c r="M284">
        <v>10</v>
      </c>
      <c r="N284">
        <v>93</v>
      </c>
      <c r="O284">
        <v>0</v>
      </c>
      <c r="P284">
        <v>103</v>
      </c>
      <c r="Q284">
        <v>103</v>
      </c>
    </row>
    <row r="285" spans="1:97">
      <c r="A285" t="s">
        <v>378</v>
      </c>
      <c r="B285" t="s">
        <v>42</v>
      </c>
      <c r="C285">
        <v>2013</v>
      </c>
      <c r="D285">
        <v>0</v>
      </c>
      <c r="E285">
        <v>0</v>
      </c>
      <c r="F285">
        <v>0</v>
      </c>
      <c r="G285">
        <v>0</v>
      </c>
      <c r="H285">
        <v>0</v>
      </c>
      <c r="I285">
        <v>0</v>
      </c>
      <c r="J285">
        <v>0</v>
      </c>
      <c r="K285">
        <v>0</v>
      </c>
      <c r="L285">
        <v>0</v>
      </c>
      <c r="M285">
        <v>45</v>
      </c>
      <c r="N285">
        <v>121</v>
      </c>
      <c r="O285">
        <v>0</v>
      </c>
      <c r="P285">
        <v>166</v>
      </c>
      <c r="Q285">
        <v>166</v>
      </c>
    </row>
    <row r="286" spans="1:97">
      <c r="A286" t="s">
        <v>379</v>
      </c>
      <c r="B286" t="s">
        <v>42</v>
      </c>
      <c r="C286">
        <v>2014</v>
      </c>
      <c r="D286">
        <v>0</v>
      </c>
      <c r="E286">
        <v>0</v>
      </c>
      <c r="F286">
        <v>0</v>
      </c>
      <c r="G286">
        <v>0</v>
      </c>
      <c r="H286">
        <v>0</v>
      </c>
      <c r="I286">
        <v>0</v>
      </c>
      <c r="J286">
        <v>0</v>
      </c>
      <c r="K286">
        <v>0</v>
      </c>
      <c r="L286">
        <v>10</v>
      </c>
      <c r="M286">
        <v>22</v>
      </c>
      <c r="N286">
        <v>97</v>
      </c>
      <c r="O286">
        <v>0</v>
      </c>
      <c r="P286">
        <v>129</v>
      </c>
      <c r="Q286">
        <v>129</v>
      </c>
    </row>
    <row r="287" spans="1:97">
      <c r="A287" t="s">
        <v>380</v>
      </c>
      <c r="B287" t="s">
        <v>42</v>
      </c>
      <c r="C287">
        <v>2015</v>
      </c>
      <c r="D287">
        <v>0</v>
      </c>
      <c r="E287">
        <v>0</v>
      </c>
      <c r="F287">
        <v>0</v>
      </c>
      <c r="G287">
        <v>0</v>
      </c>
      <c r="H287">
        <v>0</v>
      </c>
      <c r="I287">
        <v>0</v>
      </c>
      <c r="J287">
        <v>0</v>
      </c>
      <c r="K287">
        <v>0</v>
      </c>
      <c r="L287">
        <v>11</v>
      </c>
      <c r="M287">
        <v>30</v>
      </c>
      <c r="N287">
        <v>74</v>
      </c>
      <c r="O287">
        <v>0</v>
      </c>
      <c r="P287">
        <v>115</v>
      </c>
      <c r="Q287">
        <v>115</v>
      </c>
    </row>
    <row r="288" spans="1:97">
      <c r="A288" t="s">
        <v>381</v>
      </c>
      <c r="B288" t="s">
        <v>42</v>
      </c>
      <c r="C288">
        <v>2016</v>
      </c>
      <c r="D288">
        <v>0</v>
      </c>
      <c r="E288">
        <v>0</v>
      </c>
      <c r="F288">
        <v>0</v>
      </c>
      <c r="G288">
        <v>0</v>
      </c>
      <c r="H288">
        <v>0</v>
      </c>
      <c r="I288">
        <v>0</v>
      </c>
      <c r="J288">
        <v>0</v>
      </c>
      <c r="K288">
        <v>0</v>
      </c>
      <c r="L288">
        <v>0</v>
      </c>
      <c r="M288">
        <v>38</v>
      </c>
      <c r="N288">
        <v>81</v>
      </c>
      <c r="O288">
        <v>0</v>
      </c>
      <c r="P288">
        <v>119</v>
      </c>
      <c r="Q288">
        <v>119</v>
      </c>
    </row>
    <row r="289" spans="1:97">
      <c r="A289" t="s">
        <v>382</v>
      </c>
      <c r="B289" t="s">
        <v>42</v>
      </c>
      <c r="C289">
        <v>2017</v>
      </c>
      <c r="D289">
        <v>0</v>
      </c>
      <c r="E289">
        <v>0</v>
      </c>
      <c r="F289">
        <v>0</v>
      </c>
      <c r="G289">
        <v>0</v>
      </c>
      <c r="H289">
        <v>0</v>
      </c>
      <c r="I289">
        <v>0</v>
      </c>
      <c r="J289">
        <v>0</v>
      </c>
      <c r="K289">
        <v>0</v>
      </c>
      <c r="L289">
        <v>11</v>
      </c>
      <c r="M289">
        <v>55</v>
      </c>
      <c r="N289">
        <v>54</v>
      </c>
      <c r="O289">
        <v>0</v>
      </c>
      <c r="P289">
        <v>120</v>
      </c>
      <c r="Q289">
        <v>120</v>
      </c>
    </row>
    <row r="290" spans="1:97" hidden="1">
      <c r="A290" t="s">
        <v>383</v>
      </c>
      <c r="B290" t="s">
        <v>43</v>
      </c>
      <c r="C290">
        <v>2009</v>
      </c>
      <c r="D290">
        <v>0</v>
      </c>
      <c r="E290">
        <v>0</v>
      </c>
      <c r="F290">
        <v>0</v>
      </c>
      <c r="G290">
        <v>10</v>
      </c>
      <c r="H290">
        <v>25</v>
      </c>
      <c r="I290">
        <v>190</v>
      </c>
      <c r="J290">
        <v>0</v>
      </c>
      <c r="K290">
        <v>286</v>
      </c>
      <c r="L290">
        <v>534</v>
      </c>
      <c r="M290">
        <v>1254</v>
      </c>
      <c r="N290">
        <v>2090</v>
      </c>
      <c r="O290">
        <v>511</v>
      </c>
      <c r="P290">
        <v>3878</v>
      </c>
      <c r="Q290">
        <v>4389</v>
      </c>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row>
    <row r="291" spans="1:97" hidden="1">
      <c r="A291" t="s">
        <v>384</v>
      </c>
      <c r="B291" t="s">
        <v>43</v>
      </c>
      <c r="C291">
        <v>2010</v>
      </c>
      <c r="D291">
        <v>0</v>
      </c>
      <c r="E291">
        <v>0</v>
      </c>
      <c r="F291">
        <v>0</v>
      </c>
      <c r="G291">
        <v>0</v>
      </c>
      <c r="H291">
        <v>0</v>
      </c>
      <c r="I291">
        <v>131</v>
      </c>
      <c r="J291">
        <v>0</v>
      </c>
      <c r="K291">
        <v>326</v>
      </c>
      <c r="L291">
        <v>523</v>
      </c>
      <c r="M291">
        <v>1269</v>
      </c>
      <c r="N291">
        <v>2273</v>
      </c>
      <c r="O291">
        <v>457</v>
      </c>
      <c r="P291">
        <v>4065</v>
      </c>
      <c r="Q291">
        <v>4522</v>
      </c>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row>
    <row r="292" spans="1:97" hidden="1">
      <c r="A292" t="s">
        <v>385</v>
      </c>
      <c r="B292" t="s">
        <v>43</v>
      </c>
      <c r="C292">
        <v>2011</v>
      </c>
      <c r="D292">
        <v>0</v>
      </c>
      <c r="E292">
        <v>0</v>
      </c>
      <c r="F292">
        <v>0</v>
      </c>
      <c r="G292">
        <v>0</v>
      </c>
      <c r="H292">
        <v>10</v>
      </c>
      <c r="I292">
        <v>148</v>
      </c>
      <c r="J292">
        <v>0</v>
      </c>
      <c r="K292">
        <v>333</v>
      </c>
      <c r="L292">
        <v>530</v>
      </c>
      <c r="M292">
        <v>1268</v>
      </c>
      <c r="N292">
        <v>2498</v>
      </c>
      <c r="O292">
        <v>491</v>
      </c>
      <c r="P292">
        <v>4296</v>
      </c>
      <c r="Q292">
        <v>4787</v>
      </c>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row>
    <row r="293" spans="1:97" hidden="1">
      <c r="A293" t="s">
        <v>386</v>
      </c>
      <c r="B293" t="s">
        <v>43</v>
      </c>
      <c r="C293">
        <v>2012</v>
      </c>
      <c r="D293">
        <v>0</v>
      </c>
      <c r="E293">
        <v>0</v>
      </c>
      <c r="F293">
        <v>0</v>
      </c>
      <c r="G293">
        <v>0</v>
      </c>
      <c r="H293">
        <v>0</v>
      </c>
      <c r="I293">
        <v>116</v>
      </c>
      <c r="J293">
        <v>0</v>
      </c>
      <c r="K293">
        <v>307</v>
      </c>
      <c r="L293">
        <v>509</v>
      </c>
      <c r="M293">
        <v>1152</v>
      </c>
      <c r="N293">
        <v>2208</v>
      </c>
      <c r="O293">
        <v>423</v>
      </c>
      <c r="P293">
        <v>3869</v>
      </c>
      <c r="Q293">
        <v>4292</v>
      </c>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row>
    <row r="294" spans="1:97" hidden="1">
      <c r="A294" t="s">
        <v>387</v>
      </c>
      <c r="B294" t="s">
        <v>43</v>
      </c>
      <c r="C294">
        <v>2013</v>
      </c>
      <c r="D294">
        <v>0</v>
      </c>
      <c r="E294">
        <v>0</v>
      </c>
      <c r="F294">
        <v>0</v>
      </c>
      <c r="G294">
        <v>0</v>
      </c>
      <c r="H294">
        <v>0</v>
      </c>
      <c r="I294">
        <v>135</v>
      </c>
      <c r="J294">
        <v>0</v>
      </c>
      <c r="K294">
        <v>350</v>
      </c>
      <c r="L294">
        <v>636</v>
      </c>
      <c r="M294">
        <v>1216</v>
      </c>
      <c r="N294">
        <v>2430</v>
      </c>
      <c r="O294">
        <v>485</v>
      </c>
      <c r="P294">
        <v>4282</v>
      </c>
      <c r="Q294">
        <v>4767</v>
      </c>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row>
    <row r="295" spans="1:97" hidden="1">
      <c r="A295" t="s">
        <v>388</v>
      </c>
      <c r="B295" t="s">
        <v>43</v>
      </c>
      <c r="C295">
        <v>2014</v>
      </c>
      <c r="D295">
        <v>0</v>
      </c>
      <c r="E295">
        <v>0</v>
      </c>
      <c r="F295">
        <v>0</v>
      </c>
      <c r="G295">
        <v>0</v>
      </c>
      <c r="H295">
        <v>22</v>
      </c>
      <c r="I295">
        <v>155</v>
      </c>
      <c r="J295">
        <v>0</v>
      </c>
      <c r="K295">
        <v>394</v>
      </c>
      <c r="L295">
        <v>615</v>
      </c>
      <c r="M295">
        <v>1171</v>
      </c>
      <c r="N295">
        <v>2244</v>
      </c>
      <c r="O295">
        <v>571</v>
      </c>
      <c r="P295">
        <v>4030</v>
      </c>
      <c r="Q295">
        <v>4601</v>
      </c>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row>
    <row r="296" spans="1:97" hidden="1">
      <c r="A296" t="s">
        <v>389</v>
      </c>
      <c r="B296" t="s">
        <v>43</v>
      </c>
      <c r="C296">
        <v>2015</v>
      </c>
      <c r="D296">
        <v>0</v>
      </c>
      <c r="E296">
        <v>0</v>
      </c>
      <c r="F296">
        <v>0</v>
      </c>
      <c r="G296">
        <v>0</v>
      </c>
      <c r="H296">
        <v>0</v>
      </c>
      <c r="I296">
        <v>126</v>
      </c>
      <c r="J296">
        <v>0</v>
      </c>
      <c r="K296">
        <v>329</v>
      </c>
      <c r="L296">
        <v>620</v>
      </c>
      <c r="M296">
        <v>1214</v>
      </c>
      <c r="N296">
        <v>2464</v>
      </c>
      <c r="O296">
        <v>455</v>
      </c>
      <c r="P296">
        <v>4298</v>
      </c>
      <c r="Q296">
        <v>4753</v>
      </c>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row>
    <row r="297" spans="1:97" hidden="1">
      <c r="A297" t="s">
        <v>390</v>
      </c>
      <c r="B297" t="s">
        <v>43</v>
      </c>
      <c r="C297">
        <v>2016</v>
      </c>
      <c r="D297">
        <v>0</v>
      </c>
      <c r="E297">
        <v>0</v>
      </c>
      <c r="F297">
        <v>0</v>
      </c>
      <c r="G297">
        <v>0</v>
      </c>
      <c r="H297">
        <v>13</v>
      </c>
      <c r="I297">
        <v>80</v>
      </c>
      <c r="J297">
        <v>0</v>
      </c>
      <c r="K297">
        <v>376</v>
      </c>
      <c r="L297">
        <v>695</v>
      </c>
      <c r="M297">
        <v>1127</v>
      </c>
      <c r="N297">
        <v>2081</v>
      </c>
      <c r="O297">
        <v>469</v>
      </c>
      <c r="P297">
        <v>3903</v>
      </c>
      <c r="Q297">
        <v>4372</v>
      </c>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row>
    <row r="298" spans="1:97" hidden="1">
      <c r="A298" t="s">
        <v>391</v>
      </c>
      <c r="B298" t="s">
        <v>43</v>
      </c>
      <c r="C298">
        <v>2017</v>
      </c>
      <c r="D298">
        <v>0</v>
      </c>
      <c r="E298">
        <v>0</v>
      </c>
      <c r="F298">
        <v>0</v>
      </c>
      <c r="G298">
        <v>0</v>
      </c>
      <c r="H298">
        <v>0</v>
      </c>
      <c r="I298">
        <v>104</v>
      </c>
      <c r="J298">
        <v>0</v>
      </c>
      <c r="K298">
        <v>333</v>
      </c>
      <c r="L298">
        <v>655</v>
      </c>
      <c r="M298">
        <v>1134</v>
      </c>
      <c r="N298">
        <v>2166</v>
      </c>
      <c r="O298">
        <v>437</v>
      </c>
      <c r="P298">
        <v>3955</v>
      </c>
      <c r="Q298">
        <v>4392</v>
      </c>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row>
    <row r="299" spans="1:97" hidden="1">
      <c r="A299" t="s">
        <v>392</v>
      </c>
      <c r="B299" t="s">
        <v>44</v>
      </c>
      <c r="C299">
        <v>2009</v>
      </c>
      <c r="D299">
        <v>0</v>
      </c>
      <c r="E299">
        <v>0</v>
      </c>
      <c r="F299">
        <v>0</v>
      </c>
      <c r="G299">
        <v>0</v>
      </c>
      <c r="H299">
        <v>0</v>
      </c>
      <c r="I299">
        <v>52</v>
      </c>
      <c r="J299">
        <v>0</v>
      </c>
      <c r="K299">
        <v>83</v>
      </c>
      <c r="L299">
        <v>260</v>
      </c>
      <c r="M299">
        <v>475</v>
      </c>
      <c r="N299">
        <v>697</v>
      </c>
      <c r="O299">
        <v>135</v>
      </c>
      <c r="P299">
        <v>1432</v>
      </c>
      <c r="Q299">
        <v>1567</v>
      </c>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row>
    <row r="300" spans="1:97" hidden="1">
      <c r="A300" t="s">
        <v>393</v>
      </c>
      <c r="B300" t="s">
        <v>44</v>
      </c>
      <c r="C300">
        <v>2010</v>
      </c>
      <c r="D300">
        <v>0</v>
      </c>
      <c r="E300">
        <v>0</v>
      </c>
      <c r="F300">
        <v>0</v>
      </c>
      <c r="G300">
        <v>0</v>
      </c>
      <c r="H300">
        <v>0</v>
      </c>
      <c r="I300">
        <v>21</v>
      </c>
      <c r="J300">
        <v>0</v>
      </c>
      <c r="K300">
        <v>115</v>
      </c>
      <c r="L300">
        <v>213</v>
      </c>
      <c r="M300">
        <v>440</v>
      </c>
      <c r="N300">
        <v>783</v>
      </c>
      <c r="O300">
        <v>136</v>
      </c>
      <c r="P300">
        <v>1436</v>
      </c>
      <c r="Q300">
        <v>1572</v>
      </c>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row>
    <row r="301" spans="1:97" hidden="1">
      <c r="A301" t="s">
        <v>394</v>
      </c>
      <c r="B301" t="s">
        <v>44</v>
      </c>
      <c r="C301">
        <v>2011</v>
      </c>
      <c r="D301">
        <v>0</v>
      </c>
      <c r="E301">
        <v>0</v>
      </c>
      <c r="F301">
        <v>0</v>
      </c>
      <c r="G301">
        <v>0</v>
      </c>
      <c r="H301">
        <v>0</v>
      </c>
      <c r="I301">
        <v>10</v>
      </c>
      <c r="J301">
        <v>0</v>
      </c>
      <c r="K301">
        <v>78</v>
      </c>
      <c r="L301">
        <v>223</v>
      </c>
      <c r="M301">
        <v>412</v>
      </c>
      <c r="N301">
        <v>709</v>
      </c>
      <c r="O301">
        <v>88</v>
      </c>
      <c r="P301">
        <v>1344</v>
      </c>
      <c r="Q301">
        <v>1432</v>
      </c>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row>
    <row r="302" spans="1:97" hidden="1">
      <c r="A302" t="s">
        <v>395</v>
      </c>
      <c r="B302" t="s">
        <v>44</v>
      </c>
      <c r="C302">
        <v>2012</v>
      </c>
      <c r="D302">
        <v>0</v>
      </c>
      <c r="E302">
        <v>0</v>
      </c>
      <c r="F302">
        <v>0</v>
      </c>
      <c r="G302">
        <v>0</v>
      </c>
      <c r="H302">
        <v>0</v>
      </c>
      <c r="I302">
        <v>16</v>
      </c>
      <c r="J302">
        <v>0</v>
      </c>
      <c r="K302">
        <v>174</v>
      </c>
      <c r="L302">
        <v>293</v>
      </c>
      <c r="M302">
        <v>510</v>
      </c>
      <c r="N302">
        <v>794</v>
      </c>
      <c r="O302">
        <v>190</v>
      </c>
      <c r="P302">
        <v>1597</v>
      </c>
      <c r="Q302">
        <v>1787</v>
      </c>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row>
    <row r="303" spans="1:97" hidden="1">
      <c r="A303" t="s">
        <v>396</v>
      </c>
      <c r="B303" t="s">
        <v>44</v>
      </c>
      <c r="C303">
        <v>2013</v>
      </c>
      <c r="D303">
        <v>0</v>
      </c>
      <c r="E303">
        <v>0</v>
      </c>
      <c r="F303">
        <v>0</v>
      </c>
      <c r="G303">
        <v>0</v>
      </c>
      <c r="H303">
        <v>0</v>
      </c>
      <c r="I303">
        <v>51</v>
      </c>
      <c r="J303">
        <v>0</v>
      </c>
      <c r="K303">
        <v>156</v>
      </c>
      <c r="L303">
        <v>288</v>
      </c>
      <c r="M303">
        <v>501</v>
      </c>
      <c r="N303">
        <v>797</v>
      </c>
      <c r="O303">
        <v>207</v>
      </c>
      <c r="P303">
        <v>1586</v>
      </c>
      <c r="Q303">
        <v>1793</v>
      </c>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row>
    <row r="304" spans="1:97" hidden="1">
      <c r="A304" t="s">
        <v>397</v>
      </c>
      <c r="B304" t="s">
        <v>44</v>
      </c>
      <c r="C304">
        <v>2014</v>
      </c>
      <c r="D304">
        <v>0</v>
      </c>
      <c r="E304">
        <v>0</v>
      </c>
      <c r="F304">
        <v>0</v>
      </c>
      <c r="G304">
        <v>0</v>
      </c>
      <c r="H304">
        <v>11</v>
      </c>
      <c r="I304">
        <v>55</v>
      </c>
      <c r="J304">
        <v>0</v>
      </c>
      <c r="K304">
        <v>150</v>
      </c>
      <c r="L304">
        <v>304</v>
      </c>
      <c r="M304">
        <v>479</v>
      </c>
      <c r="N304">
        <v>745</v>
      </c>
      <c r="O304">
        <v>216</v>
      </c>
      <c r="P304">
        <v>1528</v>
      </c>
      <c r="Q304">
        <v>1744</v>
      </c>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row>
    <row r="305" spans="1:97" hidden="1">
      <c r="A305" t="s">
        <v>398</v>
      </c>
      <c r="B305" t="s">
        <v>44</v>
      </c>
      <c r="C305">
        <v>2015</v>
      </c>
      <c r="D305">
        <v>0</v>
      </c>
      <c r="E305">
        <v>0</v>
      </c>
      <c r="F305">
        <v>0</v>
      </c>
      <c r="G305">
        <v>0</v>
      </c>
      <c r="H305">
        <v>0</v>
      </c>
      <c r="I305">
        <v>32</v>
      </c>
      <c r="J305">
        <v>0</v>
      </c>
      <c r="K305">
        <v>176</v>
      </c>
      <c r="L305">
        <v>365</v>
      </c>
      <c r="M305">
        <v>510</v>
      </c>
      <c r="N305">
        <v>903</v>
      </c>
      <c r="O305">
        <v>208</v>
      </c>
      <c r="P305">
        <v>1778</v>
      </c>
      <c r="Q305">
        <v>1986</v>
      </c>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row>
    <row r="306" spans="1:97" hidden="1">
      <c r="A306" t="s">
        <v>399</v>
      </c>
      <c r="B306" t="s">
        <v>44</v>
      </c>
      <c r="C306">
        <v>2016</v>
      </c>
      <c r="D306">
        <v>0</v>
      </c>
      <c r="E306">
        <v>0</v>
      </c>
      <c r="F306">
        <v>0</v>
      </c>
      <c r="G306">
        <v>0</v>
      </c>
      <c r="H306">
        <v>0</v>
      </c>
      <c r="I306">
        <v>54</v>
      </c>
      <c r="J306">
        <v>0</v>
      </c>
      <c r="K306">
        <v>179</v>
      </c>
      <c r="L306">
        <v>323</v>
      </c>
      <c r="M306">
        <v>487</v>
      </c>
      <c r="N306">
        <v>740</v>
      </c>
      <c r="O306">
        <v>233</v>
      </c>
      <c r="P306">
        <v>1550</v>
      </c>
      <c r="Q306">
        <v>1783</v>
      </c>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row>
    <row r="307" spans="1:97" hidden="1">
      <c r="A307" t="s">
        <v>400</v>
      </c>
      <c r="B307" t="s">
        <v>44</v>
      </c>
      <c r="C307">
        <v>2017</v>
      </c>
      <c r="D307">
        <v>0</v>
      </c>
      <c r="E307">
        <v>0</v>
      </c>
      <c r="F307">
        <v>0</v>
      </c>
      <c r="G307">
        <v>0</v>
      </c>
      <c r="H307">
        <v>0</v>
      </c>
      <c r="I307">
        <v>31</v>
      </c>
      <c r="J307">
        <v>0</v>
      </c>
      <c r="K307">
        <v>212</v>
      </c>
      <c r="L307">
        <v>363</v>
      </c>
      <c r="M307">
        <v>514</v>
      </c>
      <c r="N307">
        <v>813</v>
      </c>
      <c r="O307">
        <v>243</v>
      </c>
      <c r="P307">
        <v>1690</v>
      </c>
      <c r="Q307">
        <v>1933</v>
      </c>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row>
    <row r="308" spans="1:97">
      <c r="A308" t="s">
        <v>401</v>
      </c>
      <c r="B308" t="s">
        <v>45</v>
      </c>
      <c r="C308">
        <v>2009</v>
      </c>
      <c r="D308">
        <v>0</v>
      </c>
      <c r="E308">
        <v>0</v>
      </c>
      <c r="F308">
        <v>0</v>
      </c>
      <c r="G308">
        <v>0</v>
      </c>
      <c r="H308">
        <v>0</v>
      </c>
      <c r="I308">
        <v>0</v>
      </c>
      <c r="J308">
        <v>0</v>
      </c>
      <c r="K308">
        <v>0</v>
      </c>
      <c r="L308">
        <v>0</v>
      </c>
      <c r="M308">
        <v>0</v>
      </c>
      <c r="N308">
        <v>21</v>
      </c>
      <c r="O308">
        <v>0</v>
      </c>
      <c r="P308">
        <v>21</v>
      </c>
      <c r="Q308">
        <v>21</v>
      </c>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row>
    <row r="309" spans="1:97">
      <c r="A309" t="s">
        <v>402</v>
      </c>
      <c r="B309" t="s">
        <v>45</v>
      </c>
      <c r="C309">
        <v>2010</v>
      </c>
      <c r="D309">
        <v>0</v>
      </c>
      <c r="E309">
        <v>0</v>
      </c>
      <c r="F309">
        <v>0</v>
      </c>
      <c r="G309">
        <v>0</v>
      </c>
      <c r="H309">
        <v>0</v>
      </c>
      <c r="I309">
        <v>0</v>
      </c>
      <c r="J309">
        <v>0</v>
      </c>
      <c r="K309">
        <v>0</v>
      </c>
      <c r="L309">
        <v>0</v>
      </c>
      <c r="M309">
        <v>0</v>
      </c>
      <c r="N309">
        <v>10</v>
      </c>
      <c r="O309">
        <v>0</v>
      </c>
      <c r="P309">
        <v>10</v>
      </c>
      <c r="Q309">
        <v>10</v>
      </c>
    </row>
    <row r="310" spans="1:97">
      <c r="A310" t="s">
        <v>403</v>
      </c>
      <c r="B310" t="s">
        <v>45</v>
      </c>
      <c r="C310">
        <v>2011</v>
      </c>
      <c r="D310">
        <v>0</v>
      </c>
      <c r="E310">
        <v>0</v>
      </c>
      <c r="F310">
        <v>0</v>
      </c>
      <c r="G310">
        <v>0</v>
      </c>
      <c r="H310">
        <v>0</v>
      </c>
      <c r="I310">
        <v>0</v>
      </c>
      <c r="J310">
        <v>0</v>
      </c>
      <c r="K310">
        <v>0</v>
      </c>
      <c r="L310">
        <v>0</v>
      </c>
      <c r="M310">
        <v>0</v>
      </c>
      <c r="N310">
        <v>0</v>
      </c>
      <c r="O310">
        <v>0</v>
      </c>
      <c r="P310">
        <v>0</v>
      </c>
      <c r="Q310">
        <v>0</v>
      </c>
    </row>
    <row r="311" spans="1:97">
      <c r="A311" t="s">
        <v>404</v>
      </c>
      <c r="B311" t="s">
        <v>45</v>
      </c>
      <c r="C311">
        <v>2012</v>
      </c>
      <c r="D311">
        <v>0</v>
      </c>
      <c r="E311">
        <v>0</v>
      </c>
      <c r="F311">
        <v>0</v>
      </c>
      <c r="G311">
        <v>0</v>
      </c>
      <c r="H311">
        <v>0</v>
      </c>
      <c r="I311">
        <v>0</v>
      </c>
      <c r="J311">
        <v>0</v>
      </c>
      <c r="K311">
        <v>0</v>
      </c>
      <c r="L311">
        <v>0</v>
      </c>
      <c r="M311">
        <v>0</v>
      </c>
      <c r="N311">
        <v>21</v>
      </c>
      <c r="O311">
        <v>0</v>
      </c>
      <c r="P311">
        <v>21</v>
      </c>
      <c r="Q311">
        <v>21</v>
      </c>
    </row>
    <row r="312" spans="1:97">
      <c r="A312" t="s">
        <v>405</v>
      </c>
      <c r="B312" t="s">
        <v>45</v>
      </c>
      <c r="C312">
        <v>2013</v>
      </c>
      <c r="D312">
        <v>0</v>
      </c>
      <c r="E312">
        <v>0</v>
      </c>
      <c r="F312">
        <v>0</v>
      </c>
      <c r="G312">
        <v>0</v>
      </c>
      <c r="H312">
        <v>0</v>
      </c>
      <c r="I312">
        <v>0</v>
      </c>
      <c r="J312">
        <v>0</v>
      </c>
      <c r="K312">
        <v>0</v>
      </c>
      <c r="L312">
        <v>0</v>
      </c>
      <c r="M312">
        <v>0</v>
      </c>
      <c r="N312">
        <v>25</v>
      </c>
      <c r="O312">
        <v>0</v>
      </c>
      <c r="P312">
        <v>25</v>
      </c>
      <c r="Q312">
        <v>25</v>
      </c>
    </row>
    <row r="313" spans="1:97">
      <c r="A313" t="s">
        <v>406</v>
      </c>
      <c r="B313" t="s">
        <v>45</v>
      </c>
      <c r="C313">
        <v>2014</v>
      </c>
      <c r="D313">
        <v>0</v>
      </c>
      <c r="E313">
        <v>0</v>
      </c>
      <c r="F313">
        <v>0</v>
      </c>
      <c r="G313">
        <v>0</v>
      </c>
      <c r="H313">
        <v>0</v>
      </c>
      <c r="I313">
        <v>0</v>
      </c>
      <c r="J313">
        <v>0</v>
      </c>
      <c r="K313">
        <v>0</v>
      </c>
      <c r="L313">
        <v>0</v>
      </c>
      <c r="M313">
        <v>11</v>
      </c>
      <c r="N313">
        <v>53</v>
      </c>
      <c r="O313">
        <v>0</v>
      </c>
      <c r="P313">
        <v>64</v>
      </c>
      <c r="Q313">
        <v>64</v>
      </c>
    </row>
    <row r="314" spans="1:97">
      <c r="A314" t="s">
        <v>407</v>
      </c>
      <c r="B314" t="s">
        <v>45</v>
      </c>
      <c r="C314">
        <v>2015</v>
      </c>
      <c r="D314">
        <v>0</v>
      </c>
      <c r="E314">
        <v>0</v>
      </c>
      <c r="F314">
        <v>0</v>
      </c>
      <c r="G314">
        <v>0</v>
      </c>
      <c r="H314">
        <v>0</v>
      </c>
      <c r="I314">
        <v>0</v>
      </c>
      <c r="J314">
        <v>0</v>
      </c>
      <c r="K314">
        <v>0</v>
      </c>
      <c r="L314">
        <v>0</v>
      </c>
      <c r="M314">
        <v>0</v>
      </c>
      <c r="N314">
        <v>38</v>
      </c>
      <c r="O314">
        <v>0</v>
      </c>
      <c r="P314">
        <v>38</v>
      </c>
      <c r="Q314">
        <v>38</v>
      </c>
    </row>
    <row r="315" spans="1:97">
      <c r="A315" t="s">
        <v>408</v>
      </c>
      <c r="B315" t="s">
        <v>45</v>
      </c>
      <c r="C315">
        <v>2016</v>
      </c>
      <c r="D315">
        <v>0</v>
      </c>
      <c r="E315">
        <v>0</v>
      </c>
      <c r="F315">
        <v>0</v>
      </c>
      <c r="G315">
        <v>0</v>
      </c>
      <c r="H315">
        <v>0</v>
      </c>
      <c r="I315">
        <v>0</v>
      </c>
      <c r="J315">
        <v>0</v>
      </c>
      <c r="K315">
        <v>0</v>
      </c>
      <c r="L315">
        <v>0</v>
      </c>
      <c r="M315">
        <v>0</v>
      </c>
      <c r="N315">
        <v>0</v>
      </c>
      <c r="O315">
        <v>0</v>
      </c>
      <c r="P315">
        <v>0</v>
      </c>
      <c r="Q315">
        <v>0</v>
      </c>
    </row>
    <row r="316" spans="1:97">
      <c r="A316" t="s">
        <v>409</v>
      </c>
      <c r="B316" t="s">
        <v>45</v>
      </c>
      <c r="C316">
        <v>2017</v>
      </c>
      <c r="D316">
        <v>0</v>
      </c>
      <c r="E316">
        <v>0</v>
      </c>
      <c r="F316">
        <v>0</v>
      </c>
      <c r="G316">
        <v>0</v>
      </c>
      <c r="H316">
        <v>0</v>
      </c>
      <c r="I316">
        <v>0</v>
      </c>
      <c r="J316">
        <v>0</v>
      </c>
      <c r="K316">
        <v>0</v>
      </c>
      <c r="L316">
        <v>0</v>
      </c>
      <c r="M316">
        <v>0</v>
      </c>
      <c r="N316">
        <v>0</v>
      </c>
      <c r="O316">
        <v>0</v>
      </c>
      <c r="P316">
        <v>0</v>
      </c>
      <c r="Q316">
        <v>0</v>
      </c>
    </row>
    <row r="317" spans="1:97" hidden="1">
      <c r="A317" t="s">
        <v>410</v>
      </c>
      <c r="B317" t="s">
        <v>46</v>
      </c>
      <c r="C317">
        <v>2009</v>
      </c>
      <c r="D317">
        <v>0</v>
      </c>
      <c r="E317">
        <v>0</v>
      </c>
      <c r="F317">
        <v>0</v>
      </c>
      <c r="G317">
        <v>20</v>
      </c>
      <c r="H317">
        <v>26</v>
      </c>
      <c r="I317">
        <v>73</v>
      </c>
      <c r="J317">
        <v>0</v>
      </c>
      <c r="K317">
        <v>141</v>
      </c>
      <c r="L317">
        <v>245</v>
      </c>
      <c r="M317">
        <v>570</v>
      </c>
      <c r="N317">
        <v>825</v>
      </c>
      <c r="O317">
        <v>260</v>
      </c>
      <c r="P317">
        <v>1640</v>
      </c>
      <c r="Q317">
        <v>1900</v>
      </c>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row>
    <row r="318" spans="1:97" hidden="1">
      <c r="A318" t="s">
        <v>411</v>
      </c>
      <c r="B318" t="s">
        <v>46</v>
      </c>
      <c r="C318">
        <v>2010</v>
      </c>
      <c r="D318">
        <v>0</v>
      </c>
      <c r="E318">
        <v>0</v>
      </c>
      <c r="F318">
        <v>0</v>
      </c>
      <c r="G318">
        <v>0</v>
      </c>
      <c r="H318">
        <v>0</v>
      </c>
      <c r="I318">
        <v>15</v>
      </c>
      <c r="J318">
        <v>0</v>
      </c>
      <c r="K318">
        <v>145</v>
      </c>
      <c r="L318">
        <v>244</v>
      </c>
      <c r="M318">
        <v>532</v>
      </c>
      <c r="N318">
        <v>893</v>
      </c>
      <c r="O318">
        <v>160</v>
      </c>
      <c r="P318">
        <v>1669</v>
      </c>
      <c r="Q318">
        <v>1829</v>
      </c>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row>
    <row r="319" spans="1:97" hidden="1">
      <c r="A319" t="s">
        <v>412</v>
      </c>
      <c r="B319" t="s">
        <v>46</v>
      </c>
      <c r="C319">
        <v>2011</v>
      </c>
      <c r="D319">
        <v>0</v>
      </c>
      <c r="E319">
        <v>0</v>
      </c>
      <c r="F319">
        <v>0</v>
      </c>
      <c r="G319">
        <v>0</v>
      </c>
      <c r="H319">
        <v>12</v>
      </c>
      <c r="I319">
        <v>70</v>
      </c>
      <c r="J319">
        <v>0</v>
      </c>
      <c r="K319">
        <v>177</v>
      </c>
      <c r="L319">
        <v>275</v>
      </c>
      <c r="M319">
        <v>592</v>
      </c>
      <c r="N319">
        <v>1025</v>
      </c>
      <c r="O319">
        <v>259</v>
      </c>
      <c r="P319">
        <v>1892</v>
      </c>
      <c r="Q319">
        <v>2151</v>
      </c>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row>
    <row r="320" spans="1:97" hidden="1">
      <c r="A320" t="s">
        <v>413</v>
      </c>
      <c r="B320" t="s">
        <v>46</v>
      </c>
      <c r="C320">
        <v>2012</v>
      </c>
      <c r="D320">
        <v>0</v>
      </c>
      <c r="E320">
        <v>0</v>
      </c>
      <c r="F320">
        <v>0</v>
      </c>
      <c r="G320">
        <v>0</v>
      </c>
      <c r="H320">
        <v>0</v>
      </c>
      <c r="I320">
        <v>35</v>
      </c>
      <c r="J320">
        <v>0</v>
      </c>
      <c r="K320">
        <v>165</v>
      </c>
      <c r="L320">
        <v>254</v>
      </c>
      <c r="M320">
        <v>574</v>
      </c>
      <c r="N320">
        <v>1053</v>
      </c>
      <c r="O320">
        <v>200</v>
      </c>
      <c r="P320">
        <v>1881</v>
      </c>
      <c r="Q320">
        <v>2081</v>
      </c>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row>
    <row r="321" spans="1:97" hidden="1">
      <c r="A321" t="s">
        <v>414</v>
      </c>
      <c r="B321" t="s">
        <v>46</v>
      </c>
      <c r="C321">
        <v>2013</v>
      </c>
      <c r="D321">
        <v>0</v>
      </c>
      <c r="E321">
        <v>0</v>
      </c>
      <c r="F321">
        <v>0</v>
      </c>
      <c r="G321">
        <v>0</v>
      </c>
      <c r="H321">
        <v>0</v>
      </c>
      <c r="I321">
        <v>47</v>
      </c>
      <c r="J321">
        <v>0</v>
      </c>
      <c r="K321">
        <v>217</v>
      </c>
      <c r="L321">
        <v>310</v>
      </c>
      <c r="M321">
        <v>641</v>
      </c>
      <c r="N321">
        <v>1054</v>
      </c>
      <c r="O321">
        <v>264</v>
      </c>
      <c r="P321">
        <v>2005</v>
      </c>
      <c r="Q321">
        <v>2269</v>
      </c>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row>
    <row r="322" spans="1:97" hidden="1">
      <c r="A322" t="s">
        <v>415</v>
      </c>
      <c r="B322" t="s">
        <v>46</v>
      </c>
      <c r="C322">
        <v>2014</v>
      </c>
      <c r="D322">
        <v>0</v>
      </c>
      <c r="E322">
        <v>0</v>
      </c>
      <c r="F322">
        <v>0</v>
      </c>
      <c r="G322">
        <v>0</v>
      </c>
      <c r="H322">
        <v>0</v>
      </c>
      <c r="I322">
        <v>75</v>
      </c>
      <c r="J322">
        <v>0</v>
      </c>
      <c r="K322">
        <v>222</v>
      </c>
      <c r="L322">
        <v>360</v>
      </c>
      <c r="M322">
        <v>590</v>
      </c>
      <c r="N322">
        <v>1075</v>
      </c>
      <c r="O322">
        <v>297</v>
      </c>
      <c r="P322">
        <v>2025</v>
      </c>
      <c r="Q322">
        <v>2322</v>
      </c>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row>
    <row r="323" spans="1:97" hidden="1">
      <c r="A323" t="s">
        <v>416</v>
      </c>
      <c r="B323" t="s">
        <v>46</v>
      </c>
      <c r="C323">
        <v>2015</v>
      </c>
      <c r="D323">
        <v>0</v>
      </c>
      <c r="E323">
        <v>0</v>
      </c>
      <c r="F323">
        <v>0</v>
      </c>
      <c r="G323">
        <v>0</v>
      </c>
      <c r="H323">
        <v>0</v>
      </c>
      <c r="I323">
        <v>44</v>
      </c>
      <c r="J323">
        <v>0</v>
      </c>
      <c r="K323">
        <v>204</v>
      </c>
      <c r="L323">
        <v>361</v>
      </c>
      <c r="M323">
        <v>596</v>
      </c>
      <c r="N323">
        <v>1136</v>
      </c>
      <c r="O323">
        <v>248</v>
      </c>
      <c r="P323">
        <v>2093</v>
      </c>
      <c r="Q323">
        <v>2341</v>
      </c>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row>
    <row r="324" spans="1:97" hidden="1">
      <c r="A324" t="s">
        <v>417</v>
      </c>
      <c r="B324" t="s">
        <v>46</v>
      </c>
      <c r="C324">
        <v>2016</v>
      </c>
      <c r="D324">
        <v>0</v>
      </c>
      <c r="E324">
        <v>0</v>
      </c>
      <c r="F324">
        <v>0</v>
      </c>
      <c r="G324">
        <v>0</v>
      </c>
      <c r="H324">
        <v>10</v>
      </c>
      <c r="I324">
        <v>27</v>
      </c>
      <c r="J324">
        <v>0</v>
      </c>
      <c r="K324">
        <v>210</v>
      </c>
      <c r="L324">
        <v>355</v>
      </c>
      <c r="M324">
        <v>539</v>
      </c>
      <c r="N324">
        <v>879</v>
      </c>
      <c r="O324">
        <v>247</v>
      </c>
      <c r="P324">
        <v>1773</v>
      </c>
      <c r="Q324">
        <v>2020</v>
      </c>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row>
    <row r="325" spans="1:97" hidden="1">
      <c r="A325" t="s">
        <v>418</v>
      </c>
      <c r="B325" t="s">
        <v>46</v>
      </c>
      <c r="C325">
        <v>2017</v>
      </c>
      <c r="D325">
        <v>0</v>
      </c>
      <c r="E325">
        <v>0</v>
      </c>
      <c r="F325">
        <v>0</v>
      </c>
      <c r="G325">
        <v>0</v>
      </c>
      <c r="H325">
        <v>0</v>
      </c>
      <c r="I325">
        <v>34</v>
      </c>
      <c r="J325">
        <v>0</v>
      </c>
      <c r="K325">
        <v>207</v>
      </c>
      <c r="L325">
        <v>381</v>
      </c>
      <c r="M325">
        <v>544</v>
      </c>
      <c r="N325">
        <v>963</v>
      </c>
      <c r="O325">
        <v>241</v>
      </c>
      <c r="P325">
        <v>1888</v>
      </c>
      <c r="Q325">
        <v>2129</v>
      </c>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row>
    <row r="326" spans="1:97" hidden="1">
      <c r="A326" t="s">
        <v>419</v>
      </c>
      <c r="B326" t="s">
        <v>47</v>
      </c>
      <c r="C326">
        <v>2009</v>
      </c>
      <c r="D326">
        <v>0</v>
      </c>
      <c r="E326">
        <v>0</v>
      </c>
      <c r="F326">
        <v>0</v>
      </c>
      <c r="G326">
        <v>0</v>
      </c>
      <c r="H326">
        <v>0</v>
      </c>
      <c r="I326">
        <v>14</v>
      </c>
      <c r="J326">
        <v>0</v>
      </c>
      <c r="K326">
        <v>22</v>
      </c>
      <c r="L326">
        <v>73</v>
      </c>
      <c r="M326">
        <v>234</v>
      </c>
      <c r="N326">
        <v>326</v>
      </c>
      <c r="O326">
        <v>36</v>
      </c>
      <c r="P326">
        <v>633</v>
      </c>
      <c r="Q326">
        <v>669</v>
      </c>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row>
    <row r="327" spans="1:97" hidden="1">
      <c r="A327" t="s">
        <v>420</v>
      </c>
      <c r="B327" t="s">
        <v>47</v>
      </c>
      <c r="C327">
        <v>2010</v>
      </c>
      <c r="D327">
        <v>0</v>
      </c>
      <c r="E327">
        <v>0</v>
      </c>
      <c r="F327">
        <v>0</v>
      </c>
      <c r="G327">
        <v>0</v>
      </c>
      <c r="H327">
        <v>0</v>
      </c>
      <c r="I327">
        <v>0</v>
      </c>
      <c r="J327">
        <v>0</v>
      </c>
      <c r="K327">
        <v>10</v>
      </c>
      <c r="L327">
        <v>56</v>
      </c>
      <c r="M327">
        <v>225</v>
      </c>
      <c r="N327">
        <v>298</v>
      </c>
      <c r="O327">
        <v>10</v>
      </c>
      <c r="P327">
        <v>579</v>
      </c>
      <c r="Q327">
        <v>589</v>
      </c>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row>
    <row r="328" spans="1:97" hidden="1">
      <c r="A328" t="s">
        <v>421</v>
      </c>
      <c r="B328" t="s">
        <v>47</v>
      </c>
      <c r="C328">
        <v>2011</v>
      </c>
      <c r="D328">
        <v>0</v>
      </c>
      <c r="E328">
        <v>0</v>
      </c>
      <c r="F328">
        <v>0</v>
      </c>
      <c r="G328">
        <v>0</v>
      </c>
      <c r="H328">
        <v>0</v>
      </c>
      <c r="I328">
        <v>0</v>
      </c>
      <c r="J328">
        <v>0</v>
      </c>
      <c r="K328">
        <v>36</v>
      </c>
      <c r="L328">
        <v>115</v>
      </c>
      <c r="M328">
        <v>219</v>
      </c>
      <c r="N328">
        <v>326</v>
      </c>
      <c r="O328">
        <v>36</v>
      </c>
      <c r="P328">
        <v>660</v>
      </c>
      <c r="Q328">
        <v>696</v>
      </c>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row>
    <row r="329" spans="1:97" hidden="1">
      <c r="A329" t="s">
        <v>422</v>
      </c>
      <c r="B329" t="s">
        <v>47</v>
      </c>
      <c r="C329">
        <v>2012</v>
      </c>
      <c r="D329">
        <v>0</v>
      </c>
      <c r="E329">
        <v>0</v>
      </c>
      <c r="F329">
        <v>0</v>
      </c>
      <c r="G329">
        <v>0</v>
      </c>
      <c r="H329">
        <v>0</v>
      </c>
      <c r="I329">
        <v>0</v>
      </c>
      <c r="J329">
        <v>0</v>
      </c>
      <c r="K329">
        <v>33</v>
      </c>
      <c r="L329">
        <v>33</v>
      </c>
      <c r="M329">
        <v>112</v>
      </c>
      <c r="N329">
        <v>229</v>
      </c>
      <c r="O329">
        <v>33</v>
      </c>
      <c r="P329">
        <v>374</v>
      </c>
      <c r="Q329">
        <v>407</v>
      </c>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row>
    <row r="330" spans="1:97" hidden="1">
      <c r="A330" t="s">
        <v>423</v>
      </c>
      <c r="B330" t="s">
        <v>47</v>
      </c>
      <c r="C330">
        <v>2013</v>
      </c>
      <c r="D330">
        <v>0</v>
      </c>
      <c r="E330">
        <v>0</v>
      </c>
      <c r="F330">
        <v>0</v>
      </c>
      <c r="G330">
        <v>0</v>
      </c>
      <c r="H330">
        <v>0</v>
      </c>
      <c r="I330">
        <v>0</v>
      </c>
      <c r="J330">
        <v>0</v>
      </c>
      <c r="K330">
        <v>47</v>
      </c>
      <c r="L330">
        <v>66</v>
      </c>
      <c r="M330">
        <v>135</v>
      </c>
      <c r="N330">
        <v>305</v>
      </c>
      <c r="O330">
        <v>47</v>
      </c>
      <c r="P330">
        <v>506</v>
      </c>
      <c r="Q330">
        <v>553</v>
      </c>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row>
    <row r="331" spans="1:97" hidden="1">
      <c r="A331" t="s">
        <v>424</v>
      </c>
      <c r="B331" t="s">
        <v>47</v>
      </c>
      <c r="C331">
        <v>2014</v>
      </c>
      <c r="D331">
        <v>0</v>
      </c>
      <c r="E331">
        <v>0</v>
      </c>
      <c r="F331">
        <v>0</v>
      </c>
      <c r="G331">
        <v>0</v>
      </c>
      <c r="H331">
        <v>0</v>
      </c>
      <c r="I331">
        <v>15</v>
      </c>
      <c r="J331">
        <v>0</v>
      </c>
      <c r="K331">
        <v>60</v>
      </c>
      <c r="L331">
        <v>93</v>
      </c>
      <c r="M331">
        <v>133</v>
      </c>
      <c r="N331">
        <v>257</v>
      </c>
      <c r="O331">
        <v>75</v>
      </c>
      <c r="P331">
        <v>483</v>
      </c>
      <c r="Q331">
        <v>558</v>
      </c>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row>
    <row r="332" spans="1:97" hidden="1">
      <c r="A332" t="s">
        <v>425</v>
      </c>
      <c r="B332" t="s">
        <v>47</v>
      </c>
      <c r="C332">
        <v>2015</v>
      </c>
      <c r="D332">
        <v>0</v>
      </c>
      <c r="E332">
        <v>0</v>
      </c>
      <c r="F332">
        <v>0</v>
      </c>
      <c r="G332">
        <v>0</v>
      </c>
      <c r="H332">
        <v>0</v>
      </c>
      <c r="I332">
        <v>0</v>
      </c>
      <c r="J332">
        <v>0</v>
      </c>
      <c r="K332">
        <v>26</v>
      </c>
      <c r="L332">
        <v>78</v>
      </c>
      <c r="M332">
        <v>206</v>
      </c>
      <c r="N332">
        <v>256</v>
      </c>
      <c r="O332">
        <v>26</v>
      </c>
      <c r="P332">
        <v>540</v>
      </c>
      <c r="Q332">
        <v>566</v>
      </c>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row>
    <row r="333" spans="1:97" hidden="1">
      <c r="A333" t="s">
        <v>426</v>
      </c>
      <c r="B333" t="s">
        <v>47</v>
      </c>
      <c r="C333">
        <v>2016</v>
      </c>
      <c r="D333">
        <v>0</v>
      </c>
      <c r="E333">
        <v>0</v>
      </c>
      <c r="F333">
        <v>0</v>
      </c>
      <c r="G333">
        <v>0</v>
      </c>
      <c r="H333">
        <v>0</v>
      </c>
      <c r="I333">
        <v>0</v>
      </c>
      <c r="J333">
        <v>0</v>
      </c>
      <c r="K333">
        <v>23</v>
      </c>
      <c r="L333">
        <v>36</v>
      </c>
      <c r="M333">
        <v>108</v>
      </c>
      <c r="N333">
        <v>191</v>
      </c>
      <c r="O333">
        <v>23</v>
      </c>
      <c r="P333">
        <v>335</v>
      </c>
      <c r="Q333">
        <v>358</v>
      </c>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row>
    <row r="334" spans="1:97" hidden="1">
      <c r="A334" t="s">
        <v>427</v>
      </c>
      <c r="B334" t="s">
        <v>47</v>
      </c>
      <c r="C334">
        <v>2017</v>
      </c>
      <c r="D334">
        <v>0</v>
      </c>
      <c r="E334">
        <v>0</v>
      </c>
      <c r="F334">
        <v>0</v>
      </c>
      <c r="G334">
        <v>0</v>
      </c>
      <c r="H334">
        <v>0</v>
      </c>
      <c r="I334">
        <v>0</v>
      </c>
      <c r="J334">
        <v>0</v>
      </c>
      <c r="K334">
        <v>20</v>
      </c>
      <c r="L334">
        <v>86</v>
      </c>
      <c r="M334">
        <v>136</v>
      </c>
      <c r="N334">
        <v>206</v>
      </c>
      <c r="O334">
        <v>20</v>
      </c>
      <c r="P334">
        <v>428</v>
      </c>
      <c r="Q334">
        <v>448</v>
      </c>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row>
    <row r="335" spans="1:97">
      <c r="A335" t="s">
        <v>428</v>
      </c>
      <c r="B335" t="s">
        <v>48</v>
      </c>
      <c r="C335">
        <v>2009</v>
      </c>
      <c r="D335">
        <v>0</v>
      </c>
      <c r="E335">
        <v>0</v>
      </c>
      <c r="F335">
        <v>0</v>
      </c>
      <c r="G335">
        <v>0</v>
      </c>
      <c r="H335">
        <v>0</v>
      </c>
      <c r="I335">
        <v>0</v>
      </c>
      <c r="J335">
        <v>0</v>
      </c>
      <c r="K335">
        <v>0</v>
      </c>
      <c r="L335">
        <v>10</v>
      </c>
      <c r="M335">
        <v>88</v>
      </c>
      <c r="N335">
        <v>206</v>
      </c>
      <c r="O335">
        <v>0</v>
      </c>
      <c r="P335">
        <v>304</v>
      </c>
      <c r="Q335">
        <v>304</v>
      </c>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row>
    <row r="336" spans="1:97">
      <c r="A336" t="s">
        <v>429</v>
      </c>
      <c r="B336" t="s">
        <v>48</v>
      </c>
      <c r="C336">
        <v>2010</v>
      </c>
      <c r="D336">
        <v>0</v>
      </c>
      <c r="E336">
        <v>0</v>
      </c>
      <c r="F336">
        <v>0</v>
      </c>
      <c r="G336">
        <v>0</v>
      </c>
      <c r="H336">
        <v>0</v>
      </c>
      <c r="I336">
        <v>0</v>
      </c>
      <c r="J336">
        <v>0</v>
      </c>
      <c r="K336">
        <v>0</v>
      </c>
      <c r="L336">
        <v>0</v>
      </c>
      <c r="M336">
        <v>34</v>
      </c>
      <c r="N336">
        <v>227</v>
      </c>
      <c r="O336">
        <v>0</v>
      </c>
      <c r="P336">
        <v>261</v>
      </c>
      <c r="Q336">
        <v>261</v>
      </c>
    </row>
    <row r="337" spans="1:97">
      <c r="A337" t="s">
        <v>430</v>
      </c>
      <c r="B337" t="s">
        <v>48</v>
      </c>
      <c r="C337">
        <v>2011</v>
      </c>
      <c r="D337">
        <v>0</v>
      </c>
      <c r="E337">
        <v>0</v>
      </c>
      <c r="F337">
        <v>0</v>
      </c>
      <c r="G337">
        <v>0</v>
      </c>
      <c r="H337">
        <v>0</v>
      </c>
      <c r="I337">
        <v>0</v>
      </c>
      <c r="J337">
        <v>0</v>
      </c>
      <c r="K337">
        <v>0</v>
      </c>
      <c r="L337">
        <v>0</v>
      </c>
      <c r="M337">
        <v>34</v>
      </c>
      <c r="N337">
        <v>203</v>
      </c>
      <c r="O337">
        <v>0</v>
      </c>
      <c r="P337">
        <v>237</v>
      </c>
      <c r="Q337">
        <v>237</v>
      </c>
    </row>
    <row r="338" spans="1:97">
      <c r="A338" t="s">
        <v>431</v>
      </c>
      <c r="B338" t="s">
        <v>48</v>
      </c>
      <c r="C338">
        <v>2012</v>
      </c>
      <c r="D338">
        <v>0</v>
      </c>
      <c r="E338">
        <v>0</v>
      </c>
      <c r="F338">
        <v>0</v>
      </c>
      <c r="G338">
        <v>0</v>
      </c>
      <c r="H338">
        <v>0</v>
      </c>
      <c r="I338">
        <v>0</v>
      </c>
      <c r="J338">
        <v>0</v>
      </c>
      <c r="K338">
        <v>0</v>
      </c>
      <c r="L338">
        <v>0</v>
      </c>
      <c r="M338">
        <v>32</v>
      </c>
      <c r="N338">
        <v>188</v>
      </c>
      <c r="O338">
        <v>0</v>
      </c>
      <c r="P338">
        <v>220</v>
      </c>
      <c r="Q338">
        <v>220</v>
      </c>
    </row>
    <row r="339" spans="1:97">
      <c r="A339" t="s">
        <v>432</v>
      </c>
      <c r="B339" t="s">
        <v>48</v>
      </c>
      <c r="C339">
        <v>2013</v>
      </c>
      <c r="D339">
        <v>0</v>
      </c>
      <c r="E339">
        <v>0</v>
      </c>
      <c r="F339">
        <v>0</v>
      </c>
      <c r="G339">
        <v>0</v>
      </c>
      <c r="H339">
        <v>0</v>
      </c>
      <c r="I339">
        <v>0</v>
      </c>
      <c r="J339">
        <v>0</v>
      </c>
      <c r="K339">
        <v>0</v>
      </c>
      <c r="L339">
        <v>0</v>
      </c>
      <c r="M339">
        <v>67</v>
      </c>
      <c r="N339">
        <v>226</v>
      </c>
      <c r="O339">
        <v>0</v>
      </c>
      <c r="P339">
        <v>293</v>
      </c>
      <c r="Q339">
        <v>293</v>
      </c>
    </row>
    <row r="340" spans="1:97" hidden="1">
      <c r="A340" t="s">
        <v>433</v>
      </c>
      <c r="B340" t="s">
        <v>48</v>
      </c>
      <c r="C340">
        <v>2014</v>
      </c>
      <c r="D340">
        <v>0</v>
      </c>
      <c r="E340">
        <v>0</v>
      </c>
      <c r="F340">
        <v>0</v>
      </c>
      <c r="G340">
        <v>0</v>
      </c>
      <c r="H340">
        <v>0</v>
      </c>
      <c r="I340">
        <v>11</v>
      </c>
      <c r="J340">
        <v>0</v>
      </c>
      <c r="K340">
        <v>22</v>
      </c>
      <c r="L340">
        <v>27</v>
      </c>
      <c r="M340">
        <v>37</v>
      </c>
      <c r="N340">
        <v>176</v>
      </c>
      <c r="O340">
        <v>33</v>
      </c>
      <c r="P340">
        <v>240</v>
      </c>
      <c r="Q340">
        <v>273</v>
      </c>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row>
    <row r="341" spans="1:97">
      <c r="A341" t="s">
        <v>434</v>
      </c>
      <c r="B341" t="s">
        <v>48</v>
      </c>
      <c r="C341">
        <v>2015</v>
      </c>
      <c r="D341">
        <v>0</v>
      </c>
      <c r="E341">
        <v>0</v>
      </c>
      <c r="F341">
        <v>0</v>
      </c>
      <c r="G341">
        <v>0</v>
      </c>
      <c r="H341">
        <v>0</v>
      </c>
      <c r="I341">
        <v>0</v>
      </c>
      <c r="J341">
        <v>0</v>
      </c>
      <c r="K341">
        <v>0</v>
      </c>
      <c r="L341">
        <v>10</v>
      </c>
      <c r="M341">
        <v>48</v>
      </c>
      <c r="N341">
        <v>210</v>
      </c>
      <c r="O341">
        <v>0</v>
      </c>
      <c r="P341">
        <v>268</v>
      </c>
      <c r="Q341">
        <v>268</v>
      </c>
    </row>
    <row r="342" spans="1:97">
      <c r="A342" t="s">
        <v>435</v>
      </c>
      <c r="B342" t="s">
        <v>48</v>
      </c>
      <c r="C342">
        <v>2016</v>
      </c>
      <c r="D342">
        <v>0</v>
      </c>
      <c r="E342">
        <v>0</v>
      </c>
      <c r="F342">
        <v>0</v>
      </c>
      <c r="G342">
        <v>0</v>
      </c>
      <c r="H342">
        <v>0</v>
      </c>
      <c r="I342">
        <v>0</v>
      </c>
      <c r="J342">
        <v>0</v>
      </c>
      <c r="K342">
        <v>0</v>
      </c>
      <c r="L342">
        <v>40</v>
      </c>
      <c r="M342">
        <v>45</v>
      </c>
      <c r="N342">
        <v>160</v>
      </c>
      <c r="O342">
        <v>0</v>
      </c>
      <c r="P342">
        <v>245</v>
      </c>
      <c r="Q342">
        <v>245</v>
      </c>
    </row>
    <row r="343" spans="1:97" hidden="1">
      <c r="A343" t="s">
        <v>436</v>
      </c>
      <c r="B343" t="s">
        <v>48</v>
      </c>
      <c r="C343">
        <v>2017</v>
      </c>
      <c r="D343">
        <v>0</v>
      </c>
      <c r="E343">
        <v>0</v>
      </c>
      <c r="F343">
        <v>0</v>
      </c>
      <c r="G343">
        <v>0</v>
      </c>
      <c r="H343">
        <v>0</v>
      </c>
      <c r="I343">
        <v>0</v>
      </c>
      <c r="J343">
        <v>0</v>
      </c>
      <c r="K343">
        <v>21</v>
      </c>
      <c r="L343">
        <v>35</v>
      </c>
      <c r="M343">
        <v>90</v>
      </c>
      <c r="N343">
        <v>254</v>
      </c>
      <c r="O343">
        <v>21</v>
      </c>
      <c r="P343">
        <v>379</v>
      </c>
      <c r="Q343">
        <v>400</v>
      </c>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row>
    <row r="344" spans="1:97" hidden="1">
      <c r="A344" t="s">
        <v>437</v>
      </c>
      <c r="B344" t="s">
        <v>49</v>
      </c>
      <c r="C344">
        <v>2009</v>
      </c>
      <c r="D344">
        <v>0</v>
      </c>
      <c r="E344">
        <v>0</v>
      </c>
      <c r="F344">
        <v>0</v>
      </c>
      <c r="G344">
        <v>0</v>
      </c>
      <c r="H344">
        <v>10</v>
      </c>
      <c r="I344">
        <v>68</v>
      </c>
      <c r="J344">
        <v>0</v>
      </c>
      <c r="K344">
        <v>166</v>
      </c>
      <c r="L344">
        <v>270</v>
      </c>
      <c r="M344">
        <v>686</v>
      </c>
      <c r="N344">
        <v>1232</v>
      </c>
      <c r="O344">
        <v>244</v>
      </c>
      <c r="P344">
        <v>2188</v>
      </c>
      <c r="Q344">
        <v>2432</v>
      </c>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row>
    <row r="345" spans="1:97" hidden="1">
      <c r="A345" t="s">
        <v>438</v>
      </c>
      <c r="B345" t="s">
        <v>49</v>
      </c>
      <c r="C345">
        <v>2010</v>
      </c>
      <c r="D345">
        <v>0</v>
      </c>
      <c r="E345">
        <v>0</v>
      </c>
      <c r="F345">
        <v>0</v>
      </c>
      <c r="G345">
        <v>0</v>
      </c>
      <c r="H345">
        <v>0</v>
      </c>
      <c r="I345">
        <v>12</v>
      </c>
      <c r="J345">
        <v>0</v>
      </c>
      <c r="K345">
        <v>115</v>
      </c>
      <c r="L345">
        <v>256</v>
      </c>
      <c r="M345">
        <v>615</v>
      </c>
      <c r="N345">
        <v>1176</v>
      </c>
      <c r="O345">
        <v>127</v>
      </c>
      <c r="P345">
        <v>2047</v>
      </c>
      <c r="Q345">
        <v>2174</v>
      </c>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row>
    <row r="346" spans="1:97" hidden="1">
      <c r="A346" t="s">
        <v>439</v>
      </c>
      <c r="B346" t="s">
        <v>49</v>
      </c>
      <c r="C346">
        <v>2011</v>
      </c>
      <c r="D346">
        <v>0</v>
      </c>
      <c r="E346">
        <v>0</v>
      </c>
      <c r="F346">
        <v>0</v>
      </c>
      <c r="G346">
        <v>0</v>
      </c>
      <c r="H346">
        <v>0</v>
      </c>
      <c r="I346">
        <v>42</v>
      </c>
      <c r="J346">
        <v>0</v>
      </c>
      <c r="K346">
        <v>170</v>
      </c>
      <c r="L346">
        <v>312</v>
      </c>
      <c r="M346">
        <v>691</v>
      </c>
      <c r="N346">
        <v>1423</v>
      </c>
      <c r="O346">
        <v>212</v>
      </c>
      <c r="P346">
        <v>2426</v>
      </c>
      <c r="Q346">
        <v>2638</v>
      </c>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row>
    <row r="347" spans="1:97" hidden="1">
      <c r="A347" t="s">
        <v>440</v>
      </c>
      <c r="B347" t="s">
        <v>49</v>
      </c>
      <c r="C347">
        <v>2012</v>
      </c>
      <c r="D347">
        <v>0</v>
      </c>
      <c r="E347">
        <v>0</v>
      </c>
      <c r="F347">
        <v>0</v>
      </c>
      <c r="G347">
        <v>0</v>
      </c>
      <c r="H347">
        <v>0</v>
      </c>
      <c r="I347">
        <v>0</v>
      </c>
      <c r="J347">
        <v>0</v>
      </c>
      <c r="K347">
        <v>78</v>
      </c>
      <c r="L347">
        <v>258</v>
      </c>
      <c r="M347">
        <v>646</v>
      </c>
      <c r="N347">
        <v>1208</v>
      </c>
      <c r="O347">
        <v>78</v>
      </c>
      <c r="P347">
        <v>2112</v>
      </c>
      <c r="Q347">
        <v>2190</v>
      </c>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row>
    <row r="348" spans="1:97" hidden="1">
      <c r="A348" t="s">
        <v>441</v>
      </c>
      <c r="B348" t="s">
        <v>49</v>
      </c>
      <c r="C348">
        <v>2013</v>
      </c>
      <c r="D348">
        <v>0</v>
      </c>
      <c r="E348">
        <v>0</v>
      </c>
      <c r="F348">
        <v>0</v>
      </c>
      <c r="G348">
        <v>0</v>
      </c>
      <c r="H348">
        <v>0</v>
      </c>
      <c r="I348">
        <v>24</v>
      </c>
      <c r="J348">
        <v>0</v>
      </c>
      <c r="K348">
        <v>181</v>
      </c>
      <c r="L348">
        <v>302</v>
      </c>
      <c r="M348">
        <v>708</v>
      </c>
      <c r="N348">
        <v>1526</v>
      </c>
      <c r="O348">
        <v>205</v>
      </c>
      <c r="P348">
        <v>2536</v>
      </c>
      <c r="Q348">
        <v>2741</v>
      </c>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row>
    <row r="349" spans="1:97" hidden="1">
      <c r="A349" t="s">
        <v>442</v>
      </c>
      <c r="B349" t="s">
        <v>49</v>
      </c>
      <c r="C349">
        <v>2014</v>
      </c>
      <c r="D349">
        <v>0</v>
      </c>
      <c r="E349">
        <v>0</v>
      </c>
      <c r="F349">
        <v>0</v>
      </c>
      <c r="G349">
        <v>0</v>
      </c>
      <c r="H349">
        <v>0</v>
      </c>
      <c r="I349">
        <v>59</v>
      </c>
      <c r="J349">
        <v>0</v>
      </c>
      <c r="K349">
        <v>210</v>
      </c>
      <c r="L349">
        <v>320</v>
      </c>
      <c r="M349">
        <v>611</v>
      </c>
      <c r="N349">
        <v>1232</v>
      </c>
      <c r="O349">
        <v>269</v>
      </c>
      <c r="P349">
        <v>2163</v>
      </c>
      <c r="Q349">
        <v>2432</v>
      </c>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row>
    <row r="350" spans="1:97" hidden="1">
      <c r="A350" t="s">
        <v>443</v>
      </c>
      <c r="B350" t="s">
        <v>49</v>
      </c>
      <c r="C350">
        <v>2015</v>
      </c>
      <c r="D350">
        <v>0</v>
      </c>
      <c r="E350">
        <v>0</v>
      </c>
      <c r="F350">
        <v>0</v>
      </c>
      <c r="G350">
        <v>0</v>
      </c>
      <c r="H350">
        <v>0</v>
      </c>
      <c r="I350">
        <v>33</v>
      </c>
      <c r="J350">
        <v>0</v>
      </c>
      <c r="K350">
        <v>193</v>
      </c>
      <c r="L350">
        <v>355</v>
      </c>
      <c r="M350">
        <v>697</v>
      </c>
      <c r="N350">
        <v>1508</v>
      </c>
      <c r="O350">
        <v>226</v>
      </c>
      <c r="P350">
        <v>2560</v>
      </c>
      <c r="Q350">
        <v>2786</v>
      </c>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row>
    <row r="351" spans="1:97" hidden="1">
      <c r="A351" t="s">
        <v>444</v>
      </c>
      <c r="B351" t="s">
        <v>49</v>
      </c>
      <c r="C351">
        <v>2016</v>
      </c>
      <c r="D351">
        <v>0</v>
      </c>
      <c r="E351">
        <v>0</v>
      </c>
      <c r="F351">
        <v>0</v>
      </c>
      <c r="G351">
        <v>0</v>
      </c>
      <c r="H351">
        <v>0</v>
      </c>
      <c r="I351">
        <v>32</v>
      </c>
      <c r="J351">
        <v>0</v>
      </c>
      <c r="K351">
        <v>126</v>
      </c>
      <c r="L351">
        <v>356</v>
      </c>
      <c r="M351">
        <v>624</v>
      </c>
      <c r="N351">
        <v>1191</v>
      </c>
      <c r="O351">
        <v>158</v>
      </c>
      <c r="P351">
        <v>2171</v>
      </c>
      <c r="Q351">
        <v>2329</v>
      </c>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row>
    <row r="352" spans="1:97" hidden="1">
      <c r="A352" t="s">
        <v>445</v>
      </c>
      <c r="B352" t="s">
        <v>49</v>
      </c>
      <c r="C352">
        <v>2017</v>
      </c>
      <c r="D352">
        <v>0</v>
      </c>
      <c r="E352">
        <v>0</v>
      </c>
      <c r="F352">
        <v>0</v>
      </c>
      <c r="G352">
        <v>0</v>
      </c>
      <c r="H352">
        <v>0</v>
      </c>
      <c r="I352">
        <v>25</v>
      </c>
      <c r="J352">
        <v>0</v>
      </c>
      <c r="K352">
        <v>194</v>
      </c>
      <c r="L352">
        <v>360</v>
      </c>
      <c r="M352">
        <v>611</v>
      </c>
      <c r="N352">
        <v>1422</v>
      </c>
      <c r="O352">
        <v>219</v>
      </c>
      <c r="P352">
        <v>2393</v>
      </c>
      <c r="Q352">
        <v>2612</v>
      </c>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row>
    <row r="353" spans="1:97">
      <c r="A353" t="s">
        <v>446</v>
      </c>
      <c r="B353" t="s">
        <v>50</v>
      </c>
      <c r="C353">
        <v>2009</v>
      </c>
      <c r="D353">
        <v>0</v>
      </c>
      <c r="E353">
        <v>0</v>
      </c>
      <c r="F353">
        <v>0</v>
      </c>
      <c r="G353">
        <v>0</v>
      </c>
      <c r="H353">
        <v>0</v>
      </c>
      <c r="I353">
        <v>0</v>
      </c>
      <c r="J353">
        <v>0</v>
      </c>
      <c r="K353">
        <v>0</v>
      </c>
      <c r="L353">
        <v>0</v>
      </c>
      <c r="M353">
        <v>12</v>
      </c>
      <c r="N353">
        <v>58</v>
      </c>
      <c r="O353">
        <v>0</v>
      </c>
      <c r="P353">
        <v>70</v>
      </c>
      <c r="Q353">
        <v>70</v>
      </c>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row>
    <row r="354" spans="1:97">
      <c r="A354" t="s">
        <v>447</v>
      </c>
      <c r="B354" t="s">
        <v>50</v>
      </c>
      <c r="C354">
        <v>2010</v>
      </c>
      <c r="D354">
        <v>0</v>
      </c>
      <c r="E354">
        <v>0</v>
      </c>
      <c r="F354">
        <v>0</v>
      </c>
      <c r="G354">
        <v>0</v>
      </c>
      <c r="H354">
        <v>0</v>
      </c>
      <c r="I354">
        <v>0</v>
      </c>
      <c r="J354">
        <v>0</v>
      </c>
      <c r="K354">
        <v>0</v>
      </c>
      <c r="L354">
        <v>0</v>
      </c>
      <c r="M354">
        <v>10</v>
      </c>
      <c r="N354">
        <v>85</v>
      </c>
      <c r="O354">
        <v>0</v>
      </c>
      <c r="P354">
        <v>95</v>
      </c>
      <c r="Q354">
        <v>95</v>
      </c>
    </row>
    <row r="355" spans="1:97">
      <c r="A355" t="s">
        <v>448</v>
      </c>
      <c r="B355" t="s">
        <v>50</v>
      </c>
      <c r="C355">
        <v>2011</v>
      </c>
      <c r="D355">
        <v>0</v>
      </c>
      <c r="E355">
        <v>0</v>
      </c>
      <c r="F355">
        <v>0</v>
      </c>
      <c r="G355">
        <v>0</v>
      </c>
      <c r="H355">
        <v>0</v>
      </c>
      <c r="I355">
        <v>0</v>
      </c>
      <c r="J355">
        <v>0</v>
      </c>
      <c r="K355">
        <v>0</v>
      </c>
      <c r="L355">
        <v>0</v>
      </c>
      <c r="M355">
        <v>0</v>
      </c>
      <c r="N355">
        <v>101</v>
      </c>
      <c r="O355">
        <v>0</v>
      </c>
      <c r="P355">
        <v>101</v>
      </c>
      <c r="Q355">
        <v>101</v>
      </c>
    </row>
    <row r="356" spans="1:97">
      <c r="A356" t="s">
        <v>449</v>
      </c>
      <c r="B356" t="s">
        <v>50</v>
      </c>
      <c r="C356">
        <v>2012</v>
      </c>
      <c r="D356">
        <v>0</v>
      </c>
      <c r="E356">
        <v>0</v>
      </c>
      <c r="F356">
        <v>0</v>
      </c>
      <c r="G356">
        <v>0</v>
      </c>
      <c r="H356">
        <v>0</v>
      </c>
      <c r="I356">
        <v>0</v>
      </c>
      <c r="J356">
        <v>0</v>
      </c>
      <c r="K356">
        <v>0</v>
      </c>
      <c r="L356">
        <v>0</v>
      </c>
      <c r="M356">
        <v>0</v>
      </c>
      <c r="N356">
        <v>31</v>
      </c>
      <c r="O356">
        <v>0</v>
      </c>
      <c r="P356">
        <v>31</v>
      </c>
      <c r="Q356">
        <v>31</v>
      </c>
    </row>
    <row r="357" spans="1:97">
      <c r="A357" t="s">
        <v>450</v>
      </c>
      <c r="B357" t="s">
        <v>50</v>
      </c>
      <c r="C357">
        <v>2013</v>
      </c>
      <c r="D357">
        <v>0</v>
      </c>
      <c r="E357">
        <v>0</v>
      </c>
      <c r="F357">
        <v>0</v>
      </c>
      <c r="G357">
        <v>0</v>
      </c>
      <c r="H357">
        <v>0</v>
      </c>
      <c r="I357">
        <v>0</v>
      </c>
      <c r="J357">
        <v>0</v>
      </c>
      <c r="K357">
        <v>0</v>
      </c>
      <c r="L357">
        <v>0</v>
      </c>
      <c r="M357">
        <v>10</v>
      </c>
      <c r="N357">
        <v>61</v>
      </c>
      <c r="O357">
        <v>0</v>
      </c>
      <c r="P357">
        <v>71</v>
      </c>
      <c r="Q357">
        <v>71</v>
      </c>
    </row>
    <row r="358" spans="1:97">
      <c r="A358" t="s">
        <v>451</v>
      </c>
      <c r="B358" t="s">
        <v>50</v>
      </c>
      <c r="C358">
        <v>2014</v>
      </c>
      <c r="D358">
        <v>0</v>
      </c>
      <c r="E358">
        <v>0</v>
      </c>
      <c r="F358">
        <v>0</v>
      </c>
      <c r="G358">
        <v>0</v>
      </c>
      <c r="H358">
        <v>0</v>
      </c>
      <c r="I358">
        <v>0</v>
      </c>
      <c r="J358">
        <v>0</v>
      </c>
      <c r="K358">
        <v>0</v>
      </c>
      <c r="L358">
        <v>0</v>
      </c>
      <c r="M358">
        <v>0</v>
      </c>
      <c r="N358">
        <v>56</v>
      </c>
      <c r="O358">
        <v>0</v>
      </c>
      <c r="P358">
        <v>56</v>
      </c>
      <c r="Q358">
        <v>56</v>
      </c>
    </row>
    <row r="359" spans="1:97">
      <c r="A359" t="s">
        <v>452</v>
      </c>
      <c r="B359" t="s">
        <v>50</v>
      </c>
      <c r="C359">
        <v>2015</v>
      </c>
      <c r="D359">
        <v>0</v>
      </c>
      <c r="E359">
        <v>0</v>
      </c>
      <c r="F359">
        <v>0</v>
      </c>
      <c r="G359">
        <v>0</v>
      </c>
      <c r="H359">
        <v>0</v>
      </c>
      <c r="I359">
        <v>0</v>
      </c>
      <c r="J359">
        <v>0</v>
      </c>
      <c r="K359">
        <v>0</v>
      </c>
      <c r="L359">
        <v>0</v>
      </c>
      <c r="M359">
        <v>0</v>
      </c>
      <c r="N359">
        <v>135</v>
      </c>
      <c r="O359">
        <v>0</v>
      </c>
      <c r="P359">
        <v>135</v>
      </c>
      <c r="Q359">
        <v>135</v>
      </c>
    </row>
    <row r="360" spans="1:97">
      <c r="A360" t="s">
        <v>453</v>
      </c>
      <c r="B360" t="s">
        <v>50</v>
      </c>
      <c r="C360">
        <v>2016</v>
      </c>
      <c r="D360">
        <v>0</v>
      </c>
      <c r="E360">
        <v>0</v>
      </c>
      <c r="F360">
        <v>0</v>
      </c>
      <c r="G360">
        <v>0</v>
      </c>
      <c r="H360">
        <v>0</v>
      </c>
      <c r="I360">
        <v>0</v>
      </c>
      <c r="J360">
        <v>0</v>
      </c>
      <c r="K360">
        <v>0</v>
      </c>
      <c r="L360">
        <v>0</v>
      </c>
      <c r="M360">
        <v>0</v>
      </c>
      <c r="N360">
        <v>21</v>
      </c>
      <c r="O360">
        <v>0</v>
      </c>
      <c r="P360">
        <v>21</v>
      </c>
      <c r="Q360">
        <v>21</v>
      </c>
    </row>
    <row r="361" spans="1:97">
      <c r="A361" t="s">
        <v>454</v>
      </c>
      <c r="B361" t="s">
        <v>50</v>
      </c>
      <c r="C361">
        <v>2017</v>
      </c>
      <c r="D361">
        <v>0</v>
      </c>
      <c r="E361">
        <v>0</v>
      </c>
      <c r="F361">
        <v>0</v>
      </c>
      <c r="G361">
        <v>0</v>
      </c>
      <c r="H361">
        <v>0</v>
      </c>
      <c r="I361">
        <v>0</v>
      </c>
      <c r="J361">
        <v>0</v>
      </c>
      <c r="K361">
        <v>0</v>
      </c>
      <c r="L361">
        <v>0</v>
      </c>
      <c r="M361">
        <v>0</v>
      </c>
      <c r="N361">
        <v>79</v>
      </c>
      <c r="O361">
        <v>0</v>
      </c>
      <c r="P361">
        <v>79</v>
      </c>
      <c r="Q361">
        <v>79</v>
      </c>
    </row>
    <row r="362" spans="1:97" hidden="1">
      <c r="A362" t="s">
        <v>455</v>
      </c>
      <c r="B362" t="s">
        <v>51</v>
      </c>
      <c r="C362">
        <v>2009</v>
      </c>
      <c r="D362">
        <v>0</v>
      </c>
      <c r="E362">
        <v>0</v>
      </c>
      <c r="F362">
        <v>0</v>
      </c>
      <c r="G362">
        <v>0</v>
      </c>
      <c r="H362">
        <v>0</v>
      </c>
      <c r="I362">
        <v>10</v>
      </c>
      <c r="J362">
        <v>0</v>
      </c>
      <c r="K362">
        <v>12</v>
      </c>
      <c r="L362">
        <v>47</v>
      </c>
      <c r="M362">
        <v>197</v>
      </c>
      <c r="N362">
        <v>296</v>
      </c>
      <c r="O362">
        <v>22</v>
      </c>
      <c r="P362">
        <v>540</v>
      </c>
      <c r="Q362">
        <v>562</v>
      </c>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row>
    <row r="363" spans="1:97">
      <c r="A363" t="s">
        <v>456</v>
      </c>
      <c r="B363" t="s">
        <v>51</v>
      </c>
      <c r="C363">
        <v>2010</v>
      </c>
      <c r="D363">
        <v>0</v>
      </c>
      <c r="E363">
        <v>0</v>
      </c>
      <c r="F363">
        <v>0</v>
      </c>
      <c r="G363">
        <v>0</v>
      </c>
      <c r="H363">
        <v>0</v>
      </c>
      <c r="I363">
        <v>0</v>
      </c>
      <c r="J363">
        <v>0</v>
      </c>
      <c r="K363">
        <v>0</v>
      </c>
      <c r="L363">
        <v>32</v>
      </c>
      <c r="M363">
        <v>208</v>
      </c>
      <c r="N363">
        <v>327</v>
      </c>
      <c r="O363">
        <v>0</v>
      </c>
      <c r="P363">
        <v>567</v>
      </c>
      <c r="Q363">
        <v>567</v>
      </c>
    </row>
    <row r="364" spans="1:97" hidden="1">
      <c r="A364" t="s">
        <v>457</v>
      </c>
      <c r="B364" t="s">
        <v>51</v>
      </c>
      <c r="C364">
        <v>2011</v>
      </c>
      <c r="D364">
        <v>0</v>
      </c>
      <c r="E364">
        <v>0</v>
      </c>
      <c r="F364">
        <v>0</v>
      </c>
      <c r="G364">
        <v>0</v>
      </c>
      <c r="H364">
        <v>0</v>
      </c>
      <c r="I364">
        <v>0</v>
      </c>
      <c r="J364">
        <v>0</v>
      </c>
      <c r="K364">
        <v>10</v>
      </c>
      <c r="L364">
        <v>66</v>
      </c>
      <c r="M364">
        <v>212</v>
      </c>
      <c r="N364">
        <v>313</v>
      </c>
      <c r="O364">
        <v>10</v>
      </c>
      <c r="P364">
        <v>591</v>
      </c>
      <c r="Q364">
        <v>601</v>
      </c>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row>
    <row r="365" spans="1:97" hidden="1">
      <c r="A365" t="s">
        <v>458</v>
      </c>
      <c r="B365" t="s">
        <v>51</v>
      </c>
      <c r="C365">
        <v>2012</v>
      </c>
      <c r="D365">
        <v>0</v>
      </c>
      <c r="E365">
        <v>0</v>
      </c>
      <c r="F365">
        <v>0</v>
      </c>
      <c r="G365">
        <v>0</v>
      </c>
      <c r="H365">
        <v>0</v>
      </c>
      <c r="I365">
        <v>11</v>
      </c>
      <c r="J365">
        <v>0</v>
      </c>
      <c r="K365">
        <v>14</v>
      </c>
      <c r="L365">
        <v>44</v>
      </c>
      <c r="M365">
        <v>202</v>
      </c>
      <c r="N365">
        <v>287</v>
      </c>
      <c r="O365">
        <v>25</v>
      </c>
      <c r="P365">
        <v>533</v>
      </c>
      <c r="Q365">
        <v>558</v>
      </c>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row>
    <row r="366" spans="1:97" hidden="1">
      <c r="A366" t="s">
        <v>459</v>
      </c>
      <c r="B366" t="s">
        <v>51</v>
      </c>
      <c r="C366">
        <v>2013</v>
      </c>
      <c r="D366">
        <v>0</v>
      </c>
      <c r="E366">
        <v>0</v>
      </c>
      <c r="F366">
        <v>0</v>
      </c>
      <c r="G366">
        <v>0</v>
      </c>
      <c r="H366">
        <v>0</v>
      </c>
      <c r="I366">
        <v>0</v>
      </c>
      <c r="J366">
        <v>0</v>
      </c>
      <c r="K366">
        <v>17</v>
      </c>
      <c r="L366">
        <v>89</v>
      </c>
      <c r="M366">
        <v>171</v>
      </c>
      <c r="N366">
        <v>282</v>
      </c>
      <c r="O366">
        <v>17</v>
      </c>
      <c r="P366">
        <v>542</v>
      </c>
      <c r="Q366">
        <v>559</v>
      </c>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row>
    <row r="367" spans="1:97" hidden="1">
      <c r="A367" t="s">
        <v>460</v>
      </c>
      <c r="B367" t="s">
        <v>51</v>
      </c>
      <c r="C367">
        <v>2014</v>
      </c>
      <c r="D367">
        <v>0</v>
      </c>
      <c r="E367">
        <v>0</v>
      </c>
      <c r="F367">
        <v>0</v>
      </c>
      <c r="G367">
        <v>0</v>
      </c>
      <c r="H367">
        <v>0</v>
      </c>
      <c r="I367">
        <v>11</v>
      </c>
      <c r="J367">
        <v>0</v>
      </c>
      <c r="K367">
        <v>47</v>
      </c>
      <c r="L367">
        <v>93</v>
      </c>
      <c r="M367">
        <v>160</v>
      </c>
      <c r="N367">
        <v>251</v>
      </c>
      <c r="O367">
        <v>58</v>
      </c>
      <c r="P367">
        <v>504</v>
      </c>
      <c r="Q367">
        <v>562</v>
      </c>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row>
    <row r="368" spans="1:97" hidden="1">
      <c r="A368" t="s">
        <v>461</v>
      </c>
      <c r="B368" t="s">
        <v>51</v>
      </c>
      <c r="C368">
        <v>2015</v>
      </c>
      <c r="D368">
        <v>0</v>
      </c>
      <c r="E368">
        <v>0</v>
      </c>
      <c r="F368">
        <v>0</v>
      </c>
      <c r="G368">
        <v>0</v>
      </c>
      <c r="H368">
        <v>0</v>
      </c>
      <c r="I368">
        <v>0</v>
      </c>
      <c r="J368">
        <v>0</v>
      </c>
      <c r="K368">
        <v>34</v>
      </c>
      <c r="L368">
        <v>125</v>
      </c>
      <c r="M368">
        <v>221</v>
      </c>
      <c r="N368">
        <v>328</v>
      </c>
      <c r="O368">
        <v>34</v>
      </c>
      <c r="P368">
        <v>674</v>
      </c>
      <c r="Q368">
        <v>708</v>
      </c>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row>
    <row r="369" spans="1:97" hidden="1">
      <c r="A369" t="s">
        <v>462</v>
      </c>
      <c r="B369" t="s">
        <v>51</v>
      </c>
      <c r="C369">
        <v>2016</v>
      </c>
      <c r="D369">
        <v>0</v>
      </c>
      <c r="E369">
        <v>0</v>
      </c>
      <c r="F369">
        <v>0</v>
      </c>
      <c r="G369">
        <v>0</v>
      </c>
      <c r="H369">
        <v>0</v>
      </c>
      <c r="I369">
        <v>12</v>
      </c>
      <c r="J369">
        <v>0</v>
      </c>
      <c r="K369">
        <v>42</v>
      </c>
      <c r="L369">
        <v>79</v>
      </c>
      <c r="M369">
        <v>156</v>
      </c>
      <c r="N369">
        <v>244</v>
      </c>
      <c r="O369">
        <v>54</v>
      </c>
      <c r="P369">
        <v>479</v>
      </c>
      <c r="Q369">
        <v>533</v>
      </c>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row>
    <row r="370" spans="1:97" hidden="1">
      <c r="A370" t="s">
        <v>463</v>
      </c>
      <c r="B370" t="s">
        <v>51</v>
      </c>
      <c r="C370">
        <v>2017</v>
      </c>
      <c r="D370">
        <v>0</v>
      </c>
      <c r="E370">
        <v>0</v>
      </c>
      <c r="F370">
        <v>0</v>
      </c>
      <c r="G370">
        <v>0</v>
      </c>
      <c r="H370">
        <v>0</v>
      </c>
      <c r="I370">
        <v>0</v>
      </c>
      <c r="J370">
        <v>0</v>
      </c>
      <c r="K370">
        <v>31</v>
      </c>
      <c r="L370">
        <v>86</v>
      </c>
      <c r="M370">
        <v>207</v>
      </c>
      <c r="N370">
        <v>246</v>
      </c>
      <c r="O370">
        <v>31</v>
      </c>
      <c r="P370">
        <v>539</v>
      </c>
      <c r="Q370">
        <v>570</v>
      </c>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row>
    <row r="371" spans="1:97">
      <c r="A371" t="s">
        <v>464</v>
      </c>
      <c r="B371" t="s">
        <v>52</v>
      </c>
      <c r="C371">
        <v>2009</v>
      </c>
      <c r="D371">
        <v>0</v>
      </c>
      <c r="E371">
        <v>0</v>
      </c>
      <c r="F371">
        <v>0</v>
      </c>
      <c r="G371">
        <v>0</v>
      </c>
      <c r="H371">
        <v>0</v>
      </c>
      <c r="I371">
        <v>0</v>
      </c>
      <c r="J371">
        <v>0</v>
      </c>
      <c r="K371">
        <v>0</v>
      </c>
      <c r="L371">
        <v>0</v>
      </c>
      <c r="M371">
        <v>0</v>
      </c>
      <c r="N371">
        <v>30</v>
      </c>
      <c r="O371">
        <v>0</v>
      </c>
      <c r="P371">
        <v>30</v>
      </c>
      <c r="Q371">
        <v>30</v>
      </c>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row>
    <row r="372" spans="1:97">
      <c r="A372" t="s">
        <v>465</v>
      </c>
      <c r="B372" t="s">
        <v>52</v>
      </c>
      <c r="C372">
        <v>2010</v>
      </c>
      <c r="D372">
        <v>0</v>
      </c>
      <c r="E372">
        <v>0</v>
      </c>
      <c r="F372">
        <v>0</v>
      </c>
      <c r="G372">
        <v>0</v>
      </c>
      <c r="H372">
        <v>0</v>
      </c>
      <c r="I372">
        <v>0</v>
      </c>
      <c r="J372">
        <v>0</v>
      </c>
      <c r="K372">
        <v>0</v>
      </c>
      <c r="L372">
        <v>0</v>
      </c>
      <c r="M372">
        <v>0</v>
      </c>
      <c r="N372">
        <v>47</v>
      </c>
      <c r="O372">
        <v>0</v>
      </c>
      <c r="P372">
        <v>47</v>
      </c>
      <c r="Q372">
        <v>47</v>
      </c>
    </row>
    <row r="373" spans="1:97">
      <c r="A373" t="s">
        <v>466</v>
      </c>
      <c r="B373" t="s">
        <v>52</v>
      </c>
      <c r="C373">
        <v>2011</v>
      </c>
      <c r="D373">
        <v>0</v>
      </c>
      <c r="E373">
        <v>0</v>
      </c>
      <c r="F373">
        <v>0</v>
      </c>
      <c r="G373">
        <v>0</v>
      </c>
      <c r="H373">
        <v>0</v>
      </c>
      <c r="I373">
        <v>0</v>
      </c>
      <c r="J373">
        <v>0</v>
      </c>
      <c r="K373">
        <v>0</v>
      </c>
      <c r="L373">
        <v>0</v>
      </c>
      <c r="M373">
        <v>0</v>
      </c>
      <c r="N373">
        <v>40</v>
      </c>
      <c r="O373">
        <v>0</v>
      </c>
      <c r="P373">
        <v>40</v>
      </c>
      <c r="Q373">
        <v>40</v>
      </c>
    </row>
    <row r="374" spans="1:97">
      <c r="A374" t="s">
        <v>467</v>
      </c>
      <c r="B374" t="s">
        <v>52</v>
      </c>
      <c r="C374">
        <v>2012</v>
      </c>
      <c r="D374">
        <v>0</v>
      </c>
      <c r="E374">
        <v>0</v>
      </c>
      <c r="F374">
        <v>0</v>
      </c>
      <c r="G374">
        <v>0</v>
      </c>
      <c r="H374">
        <v>0</v>
      </c>
      <c r="I374">
        <v>0</v>
      </c>
      <c r="J374">
        <v>0</v>
      </c>
      <c r="K374">
        <v>0</v>
      </c>
      <c r="L374">
        <v>0</v>
      </c>
      <c r="M374">
        <v>0</v>
      </c>
      <c r="N374">
        <v>70</v>
      </c>
      <c r="O374">
        <v>0</v>
      </c>
      <c r="P374">
        <v>70</v>
      </c>
      <c r="Q374">
        <v>70</v>
      </c>
    </row>
    <row r="375" spans="1:97">
      <c r="A375" t="s">
        <v>468</v>
      </c>
      <c r="B375" t="s">
        <v>52</v>
      </c>
      <c r="C375">
        <v>2013</v>
      </c>
      <c r="D375">
        <v>0</v>
      </c>
      <c r="E375">
        <v>0</v>
      </c>
      <c r="F375">
        <v>0</v>
      </c>
      <c r="G375">
        <v>0</v>
      </c>
      <c r="H375">
        <v>0</v>
      </c>
      <c r="I375">
        <v>0</v>
      </c>
      <c r="J375">
        <v>0</v>
      </c>
      <c r="K375">
        <v>0</v>
      </c>
      <c r="L375">
        <v>0</v>
      </c>
      <c r="M375">
        <v>0</v>
      </c>
      <c r="N375">
        <v>67</v>
      </c>
      <c r="O375">
        <v>0</v>
      </c>
      <c r="P375">
        <v>67</v>
      </c>
      <c r="Q375">
        <v>67</v>
      </c>
    </row>
    <row r="376" spans="1:97">
      <c r="A376" t="s">
        <v>469</v>
      </c>
      <c r="B376" t="s">
        <v>52</v>
      </c>
      <c r="C376">
        <v>2014</v>
      </c>
      <c r="D376">
        <v>0</v>
      </c>
      <c r="E376">
        <v>0</v>
      </c>
      <c r="F376">
        <v>0</v>
      </c>
      <c r="G376">
        <v>0</v>
      </c>
      <c r="H376">
        <v>0</v>
      </c>
      <c r="I376">
        <v>0</v>
      </c>
      <c r="J376">
        <v>0</v>
      </c>
      <c r="K376">
        <v>0</v>
      </c>
      <c r="L376">
        <v>0</v>
      </c>
      <c r="M376">
        <v>0</v>
      </c>
      <c r="N376">
        <v>69</v>
      </c>
      <c r="O376">
        <v>0</v>
      </c>
      <c r="P376">
        <v>69</v>
      </c>
      <c r="Q376">
        <v>69</v>
      </c>
    </row>
    <row r="377" spans="1:97">
      <c r="A377" t="s">
        <v>470</v>
      </c>
      <c r="B377" t="s">
        <v>52</v>
      </c>
      <c r="C377">
        <v>2015</v>
      </c>
      <c r="D377">
        <v>0</v>
      </c>
      <c r="E377">
        <v>0</v>
      </c>
      <c r="F377">
        <v>0</v>
      </c>
      <c r="G377">
        <v>0</v>
      </c>
      <c r="H377">
        <v>0</v>
      </c>
      <c r="I377">
        <v>0</v>
      </c>
      <c r="J377">
        <v>0</v>
      </c>
      <c r="K377">
        <v>0</v>
      </c>
      <c r="L377">
        <v>0</v>
      </c>
      <c r="M377">
        <v>0</v>
      </c>
      <c r="N377">
        <v>82</v>
      </c>
      <c r="O377">
        <v>0</v>
      </c>
      <c r="P377">
        <v>82</v>
      </c>
      <c r="Q377">
        <v>82</v>
      </c>
    </row>
    <row r="378" spans="1:97">
      <c r="A378" t="s">
        <v>471</v>
      </c>
      <c r="B378" t="s">
        <v>52</v>
      </c>
      <c r="C378">
        <v>2016</v>
      </c>
      <c r="D378">
        <v>0</v>
      </c>
      <c r="E378">
        <v>0</v>
      </c>
      <c r="F378">
        <v>0</v>
      </c>
      <c r="G378">
        <v>0</v>
      </c>
      <c r="H378">
        <v>0</v>
      </c>
      <c r="I378">
        <v>0</v>
      </c>
      <c r="J378">
        <v>0</v>
      </c>
      <c r="K378">
        <v>0</v>
      </c>
      <c r="L378">
        <v>0</v>
      </c>
      <c r="M378">
        <v>11</v>
      </c>
      <c r="N378">
        <v>59</v>
      </c>
      <c r="O378">
        <v>0</v>
      </c>
      <c r="P378">
        <v>70</v>
      </c>
      <c r="Q378">
        <v>70</v>
      </c>
    </row>
    <row r="379" spans="1:97">
      <c r="A379" t="s">
        <v>472</v>
      </c>
      <c r="B379" t="s">
        <v>52</v>
      </c>
      <c r="C379">
        <v>2017</v>
      </c>
      <c r="D379">
        <v>0</v>
      </c>
      <c r="E379">
        <v>0</v>
      </c>
      <c r="F379">
        <v>0</v>
      </c>
      <c r="G379">
        <v>0</v>
      </c>
      <c r="H379">
        <v>0</v>
      </c>
      <c r="I379">
        <v>0</v>
      </c>
      <c r="J379">
        <v>0</v>
      </c>
      <c r="K379">
        <v>0</v>
      </c>
      <c r="L379">
        <v>0</v>
      </c>
      <c r="M379">
        <v>0</v>
      </c>
      <c r="N379">
        <v>55</v>
      </c>
      <c r="O379">
        <v>0</v>
      </c>
      <c r="P379">
        <v>55</v>
      </c>
      <c r="Q379">
        <v>55</v>
      </c>
    </row>
    <row r="380" spans="1:97" hidden="1">
      <c r="A380" t="s">
        <v>473</v>
      </c>
      <c r="B380" t="s">
        <v>53</v>
      </c>
      <c r="C380">
        <v>2009</v>
      </c>
      <c r="D380">
        <v>0</v>
      </c>
      <c r="E380">
        <v>0</v>
      </c>
      <c r="F380">
        <v>0</v>
      </c>
      <c r="G380">
        <v>0</v>
      </c>
      <c r="H380">
        <v>0</v>
      </c>
      <c r="I380">
        <v>11</v>
      </c>
      <c r="J380">
        <v>0</v>
      </c>
      <c r="K380">
        <v>109</v>
      </c>
      <c r="L380">
        <v>155</v>
      </c>
      <c r="M380">
        <v>378</v>
      </c>
      <c r="N380">
        <v>554</v>
      </c>
      <c r="O380">
        <v>120</v>
      </c>
      <c r="P380">
        <v>1087</v>
      </c>
      <c r="Q380">
        <v>1207</v>
      </c>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row>
    <row r="381" spans="1:97" hidden="1">
      <c r="A381" t="s">
        <v>474</v>
      </c>
      <c r="B381" t="s">
        <v>53</v>
      </c>
      <c r="C381">
        <v>2010</v>
      </c>
      <c r="D381">
        <v>0</v>
      </c>
      <c r="E381">
        <v>0</v>
      </c>
      <c r="F381">
        <v>0</v>
      </c>
      <c r="G381">
        <v>0</v>
      </c>
      <c r="H381">
        <v>0</v>
      </c>
      <c r="I381">
        <v>0</v>
      </c>
      <c r="J381">
        <v>0</v>
      </c>
      <c r="K381">
        <v>110</v>
      </c>
      <c r="L381">
        <v>209</v>
      </c>
      <c r="M381">
        <v>373</v>
      </c>
      <c r="N381">
        <v>535</v>
      </c>
      <c r="O381">
        <v>110</v>
      </c>
      <c r="P381">
        <v>1117</v>
      </c>
      <c r="Q381">
        <v>1227</v>
      </c>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row>
    <row r="382" spans="1:97" hidden="1">
      <c r="A382" t="s">
        <v>475</v>
      </c>
      <c r="B382" t="s">
        <v>53</v>
      </c>
      <c r="C382">
        <v>2011</v>
      </c>
      <c r="D382">
        <v>0</v>
      </c>
      <c r="E382">
        <v>0</v>
      </c>
      <c r="F382">
        <v>0</v>
      </c>
      <c r="G382">
        <v>0</v>
      </c>
      <c r="H382">
        <v>0</v>
      </c>
      <c r="I382">
        <v>27</v>
      </c>
      <c r="J382">
        <v>0</v>
      </c>
      <c r="K382">
        <v>87</v>
      </c>
      <c r="L382">
        <v>236</v>
      </c>
      <c r="M382">
        <v>406</v>
      </c>
      <c r="N382">
        <v>550</v>
      </c>
      <c r="O382">
        <v>114</v>
      </c>
      <c r="P382">
        <v>1192</v>
      </c>
      <c r="Q382">
        <v>1306</v>
      </c>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row>
    <row r="383" spans="1:97" hidden="1">
      <c r="A383" t="s">
        <v>476</v>
      </c>
      <c r="B383" t="s">
        <v>53</v>
      </c>
      <c r="C383">
        <v>2012</v>
      </c>
      <c r="D383">
        <v>0</v>
      </c>
      <c r="E383">
        <v>0</v>
      </c>
      <c r="F383">
        <v>0</v>
      </c>
      <c r="G383">
        <v>0</v>
      </c>
      <c r="H383">
        <v>0</v>
      </c>
      <c r="I383">
        <v>0</v>
      </c>
      <c r="J383">
        <v>0</v>
      </c>
      <c r="K383">
        <v>83</v>
      </c>
      <c r="L383">
        <v>211</v>
      </c>
      <c r="M383">
        <v>355</v>
      </c>
      <c r="N383">
        <v>630</v>
      </c>
      <c r="O383">
        <v>83</v>
      </c>
      <c r="P383">
        <v>1196</v>
      </c>
      <c r="Q383">
        <v>1279</v>
      </c>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row>
    <row r="384" spans="1:97" hidden="1">
      <c r="A384" t="s">
        <v>477</v>
      </c>
      <c r="B384" t="s">
        <v>53</v>
      </c>
      <c r="C384">
        <v>2013</v>
      </c>
      <c r="D384">
        <v>0</v>
      </c>
      <c r="E384">
        <v>0</v>
      </c>
      <c r="F384">
        <v>0</v>
      </c>
      <c r="G384">
        <v>0</v>
      </c>
      <c r="H384">
        <v>13</v>
      </c>
      <c r="I384">
        <v>25</v>
      </c>
      <c r="J384">
        <v>0</v>
      </c>
      <c r="K384">
        <v>142</v>
      </c>
      <c r="L384">
        <v>247</v>
      </c>
      <c r="M384">
        <v>411</v>
      </c>
      <c r="N384">
        <v>597</v>
      </c>
      <c r="O384">
        <v>180</v>
      </c>
      <c r="P384">
        <v>1255</v>
      </c>
      <c r="Q384">
        <v>1435</v>
      </c>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row>
    <row r="385" spans="1:97" hidden="1">
      <c r="A385" t="s">
        <v>478</v>
      </c>
      <c r="B385" t="s">
        <v>53</v>
      </c>
      <c r="C385">
        <v>2014</v>
      </c>
      <c r="D385">
        <v>0</v>
      </c>
      <c r="E385">
        <v>0</v>
      </c>
      <c r="F385">
        <v>0</v>
      </c>
      <c r="G385">
        <v>0</v>
      </c>
      <c r="H385">
        <v>16</v>
      </c>
      <c r="I385">
        <v>59</v>
      </c>
      <c r="J385">
        <v>0</v>
      </c>
      <c r="K385">
        <v>162</v>
      </c>
      <c r="L385">
        <v>257</v>
      </c>
      <c r="M385">
        <v>409</v>
      </c>
      <c r="N385">
        <v>582</v>
      </c>
      <c r="O385">
        <v>237</v>
      </c>
      <c r="P385">
        <v>1248</v>
      </c>
      <c r="Q385">
        <v>1485</v>
      </c>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row>
    <row r="386" spans="1:97" hidden="1">
      <c r="A386" t="s">
        <v>479</v>
      </c>
      <c r="B386" t="s">
        <v>53</v>
      </c>
      <c r="C386">
        <v>2015</v>
      </c>
      <c r="D386">
        <v>0</v>
      </c>
      <c r="E386">
        <v>0</v>
      </c>
      <c r="F386">
        <v>0</v>
      </c>
      <c r="G386">
        <v>0</v>
      </c>
      <c r="H386">
        <v>0</v>
      </c>
      <c r="I386">
        <v>32</v>
      </c>
      <c r="J386">
        <v>0</v>
      </c>
      <c r="K386">
        <v>80</v>
      </c>
      <c r="L386">
        <v>308</v>
      </c>
      <c r="M386">
        <v>485</v>
      </c>
      <c r="N386">
        <v>645</v>
      </c>
      <c r="O386">
        <v>112</v>
      </c>
      <c r="P386">
        <v>1438</v>
      </c>
      <c r="Q386">
        <v>1550</v>
      </c>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row>
    <row r="387" spans="1:97" hidden="1">
      <c r="A387" t="s">
        <v>480</v>
      </c>
      <c r="B387" t="s">
        <v>53</v>
      </c>
      <c r="C387">
        <v>2016</v>
      </c>
      <c r="D387">
        <v>0</v>
      </c>
      <c r="E387">
        <v>0</v>
      </c>
      <c r="F387">
        <v>0</v>
      </c>
      <c r="G387">
        <v>0</v>
      </c>
      <c r="H387">
        <v>0</v>
      </c>
      <c r="I387">
        <v>37</v>
      </c>
      <c r="J387">
        <v>0</v>
      </c>
      <c r="K387">
        <v>178</v>
      </c>
      <c r="L387">
        <v>281</v>
      </c>
      <c r="M387">
        <v>412</v>
      </c>
      <c r="N387">
        <v>519</v>
      </c>
      <c r="O387">
        <v>215</v>
      </c>
      <c r="P387">
        <v>1212</v>
      </c>
      <c r="Q387">
        <v>1427</v>
      </c>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row>
    <row r="388" spans="1:97" hidden="1">
      <c r="A388" t="s">
        <v>481</v>
      </c>
      <c r="B388" t="s">
        <v>53</v>
      </c>
      <c r="C388">
        <v>2017</v>
      </c>
      <c r="D388">
        <v>0</v>
      </c>
      <c r="E388">
        <v>0</v>
      </c>
      <c r="F388">
        <v>0</v>
      </c>
      <c r="G388">
        <v>0</v>
      </c>
      <c r="H388">
        <v>0</v>
      </c>
      <c r="I388">
        <v>48</v>
      </c>
      <c r="J388">
        <v>0</v>
      </c>
      <c r="K388">
        <v>157</v>
      </c>
      <c r="L388">
        <v>337</v>
      </c>
      <c r="M388">
        <v>439</v>
      </c>
      <c r="N388">
        <v>545</v>
      </c>
      <c r="O388">
        <v>205</v>
      </c>
      <c r="P388">
        <v>1321</v>
      </c>
      <c r="Q388">
        <v>1526</v>
      </c>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row>
    <row r="389" spans="1:97" hidden="1">
      <c r="A389" t="s">
        <v>482</v>
      </c>
      <c r="B389" t="s">
        <v>54</v>
      </c>
      <c r="C389">
        <v>2009</v>
      </c>
      <c r="D389">
        <v>0</v>
      </c>
      <c r="E389">
        <v>0</v>
      </c>
      <c r="F389">
        <v>0</v>
      </c>
      <c r="G389">
        <v>32</v>
      </c>
      <c r="H389">
        <v>86</v>
      </c>
      <c r="I389">
        <v>221</v>
      </c>
      <c r="J389">
        <v>0</v>
      </c>
      <c r="K389">
        <v>317</v>
      </c>
      <c r="L389">
        <v>415</v>
      </c>
      <c r="M389">
        <v>852</v>
      </c>
      <c r="N389">
        <v>1245</v>
      </c>
      <c r="O389">
        <v>656</v>
      </c>
      <c r="P389">
        <v>2512</v>
      </c>
      <c r="Q389">
        <v>3168</v>
      </c>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row>
    <row r="390" spans="1:97" hidden="1">
      <c r="A390" t="s">
        <v>483</v>
      </c>
      <c r="B390" t="s">
        <v>54</v>
      </c>
      <c r="C390">
        <v>2010</v>
      </c>
      <c r="D390">
        <v>0</v>
      </c>
      <c r="E390">
        <v>0</v>
      </c>
      <c r="F390">
        <v>0</v>
      </c>
      <c r="G390">
        <v>0</v>
      </c>
      <c r="H390">
        <v>22</v>
      </c>
      <c r="I390">
        <v>131</v>
      </c>
      <c r="J390">
        <v>0</v>
      </c>
      <c r="K390">
        <v>266</v>
      </c>
      <c r="L390">
        <v>390</v>
      </c>
      <c r="M390">
        <v>826</v>
      </c>
      <c r="N390">
        <v>1219</v>
      </c>
      <c r="O390">
        <v>419</v>
      </c>
      <c r="P390">
        <v>2435</v>
      </c>
      <c r="Q390">
        <v>2854</v>
      </c>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row>
    <row r="391" spans="1:97" hidden="1">
      <c r="A391" t="s">
        <v>484</v>
      </c>
      <c r="B391" t="s">
        <v>54</v>
      </c>
      <c r="C391">
        <v>2011</v>
      </c>
      <c r="D391">
        <v>0</v>
      </c>
      <c r="E391">
        <v>0</v>
      </c>
      <c r="F391">
        <v>0</v>
      </c>
      <c r="G391">
        <v>0</v>
      </c>
      <c r="H391">
        <v>14</v>
      </c>
      <c r="I391">
        <v>101</v>
      </c>
      <c r="J391">
        <v>0</v>
      </c>
      <c r="K391">
        <v>280</v>
      </c>
      <c r="L391">
        <v>405</v>
      </c>
      <c r="M391">
        <v>803</v>
      </c>
      <c r="N391">
        <v>1265</v>
      </c>
      <c r="O391">
        <v>395</v>
      </c>
      <c r="P391">
        <v>2473</v>
      </c>
      <c r="Q391">
        <v>2868</v>
      </c>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row>
    <row r="392" spans="1:97" hidden="1">
      <c r="A392" t="s">
        <v>485</v>
      </c>
      <c r="B392" t="s">
        <v>54</v>
      </c>
      <c r="C392">
        <v>2012</v>
      </c>
      <c r="D392">
        <v>0</v>
      </c>
      <c r="E392">
        <v>0</v>
      </c>
      <c r="F392">
        <v>0</v>
      </c>
      <c r="G392">
        <v>0</v>
      </c>
      <c r="H392">
        <v>24</v>
      </c>
      <c r="I392">
        <v>106</v>
      </c>
      <c r="J392">
        <v>0</v>
      </c>
      <c r="K392">
        <v>250</v>
      </c>
      <c r="L392">
        <v>440</v>
      </c>
      <c r="M392">
        <v>784</v>
      </c>
      <c r="N392">
        <v>1211</v>
      </c>
      <c r="O392">
        <v>380</v>
      </c>
      <c r="P392">
        <v>2435</v>
      </c>
      <c r="Q392">
        <v>2815</v>
      </c>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row>
    <row r="393" spans="1:97" hidden="1">
      <c r="A393" t="s">
        <v>486</v>
      </c>
      <c r="B393" t="s">
        <v>54</v>
      </c>
      <c r="C393">
        <v>2013</v>
      </c>
      <c r="D393">
        <v>0</v>
      </c>
      <c r="E393">
        <v>0</v>
      </c>
      <c r="F393">
        <v>0</v>
      </c>
      <c r="G393">
        <v>15</v>
      </c>
      <c r="H393">
        <v>42</v>
      </c>
      <c r="I393">
        <v>165</v>
      </c>
      <c r="J393">
        <v>0</v>
      </c>
      <c r="K393">
        <v>365</v>
      </c>
      <c r="L393">
        <v>490</v>
      </c>
      <c r="M393">
        <v>841</v>
      </c>
      <c r="N393">
        <v>1277</v>
      </c>
      <c r="O393">
        <v>587</v>
      </c>
      <c r="P393">
        <v>2608</v>
      </c>
      <c r="Q393">
        <v>3195</v>
      </c>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row>
    <row r="394" spans="1:97" hidden="1">
      <c r="A394" t="s">
        <v>487</v>
      </c>
      <c r="B394" t="s">
        <v>54</v>
      </c>
      <c r="C394">
        <v>2014</v>
      </c>
      <c r="D394">
        <v>0</v>
      </c>
      <c r="E394">
        <v>0</v>
      </c>
      <c r="F394">
        <v>0</v>
      </c>
      <c r="G394">
        <v>40</v>
      </c>
      <c r="H394">
        <v>66</v>
      </c>
      <c r="I394">
        <v>195</v>
      </c>
      <c r="J394">
        <v>0</v>
      </c>
      <c r="K394">
        <v>458</v>
      </c>
      <c r="L394">
        <v>533</v>
      </c>
      <c r="M394">
        <v>829</v>
      </c>
      <c r="N394">
        <v>1190</v>
      </c>
      <c r="O394">
        <v>759</v>
      </c>
      <c r="P394">
        <v>2552</v>
      </c>
      <c r="Q394">
        <v>3311</v>
      </c>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row>
    <row r="395" spans="1:97" hidden="1">
      <c r="A395" t="s">
        <v>488</v>
      </c>
      <c r="B395" t="s">
        <v>54</v>
      </c>
      <c r="C395">
        <v>2015</v>
      </c>
      <c r="D395">
        <v>0</v>
      </c>
      <c r="E395">
        <v>0</v>
      </c>
      <c r="F395">
        <v>0</v>
      </c>
      <c r="G395">
        <v>10</v>
      </c>
      <c r="H395">
        <v>10</v>
      </c>
      <c r="I395">
        <v>157</v>
      </c>
      <c r="J395">
        <v>0</v>
      </c>
      <c r="K395">
        <v>318</v>
      </c>
      <c r="L395">
        <v>496</v>
      </c>
      <c r="M395">
        <v>826</v>
      </c>
      <c r="N395">
        <v>1253</v>
      </c>
      <c r="O395">
        <v>495</v>
      </c>
      <c r="P395">
        <v>2575</v>
      </c>
      <c r="Q395">
        <v>3070</v>
      </c>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row>
    <row r="396" spans="1:97" hidden="1">
      <c r="A396" t="s">
        <v>489</v>
      </c>
      <c r="B396" t="s">
        <v>54</v>
      </c>
      <c r="C396">
        <v>2016</v>
      </c>
      <c r="D396">
        <v>0</v>
      </c>
      <c r="E396">
        <v>0</v>
      </c>
      <c r="F396">
        <v>0</v>
      </c>
      <c r="G396">
        <v>0</v>
      </c>
      <c r="H396">
        <v>24</v>
      </c>
      <c r="I396">
        <v>90</v>
      </c>
      <c r="J396">
        <v>0</v>
      </c>
      <c r="K396">
        <v>320</v>
      </c>
      <c r="L396">
        <v>518</v>
      </c>
      <c r="M396">
        <v>716</v>
      </c>
      <c r="N396">
        <v>1026</v>
      </c>
      <c r="O396">
        <v>434</v>
      </c>
      <c r="P396">
        <v>2260</v>
      </c>
      <c r="Q396">
        <v>2694</v>
      </c>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row>
    <row r="397" spans="1:97" hidden="1">
      <c r="A397" t="s">
        <v>490</v>
      </c>
      <c r="B397" t="s">
        <v>54</v>
      </c>
      <c r="C397">
        <v>2017</v>
      </c>
      <c r="D397">
        <v>0</v>
      </c>
      <c r="E397">
        <v>0</v>
      </c>
      <c r="F397">
        <v>0</v>
      </c>
      <c r="G397">
        <v>0</v>
      </c>
      <c r="H397">
        <v>21</v>
      </c>
      <c r="I397">
        <v>147</v>
      </c>
      <c r="J397">
        <v>0</v>
      </c>
      <c r="K397">
        <v>326</v>
      </c>
      <c r="L397">
        <v>518</v>
      </c>
      <c r="M397">
        <v>741</v>
      </c>
      <c r="N397">
        <v>1031</v>
      </c>
      <c r="O397">
        <v>494</v>
      </c>
      <c r="P397">
        <v>2290</v>
      </c>
      <c r="Q397">
        <v>2784</v>
      </c>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row>
    <row r="398" spans="1:97">
      <c r="A398" t="s">
        <v>491</v>
      </c>
      <c r="B398" t="s">
        <v>55</v>
      </c>
      <c r="C398">
        <v>2009</v>
      </c>
      <c r="D398">
        <v>0</v>
      </c>
      <c r="E398">
        <v>0</v>
      </c>
      <c r="F398">
        <v>0</v>
      </c>
      <c r="G398">
        <v>0</v>
      </c>
      <c r="H398">
        <v>0</v>
      </c>
      <c r="I398">
        <v>0</v>
      </c>
      <c r="J398">
        <v>0</v>
      </c>
      <c r="K398">
        <v>0</v>
      </c>
      <c r="L398">
        <v>0</v>
      </c>
      <c r="M398">
        <v>22</v>
      </c>
      <c r="N398">
        <v>98</v>
      </c>
      <c r="O398">
        <v>0</v>
      </c>
      <c r="P398">
        <v>120</v>
      </c>
      <c r="Q398">
        <v>120</v>
      </c>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row>
    <row r="399" spans="1:97">
      <c r="A399" t="s">
        <v>492</v>
      </c>
      <c r="B399" t="s">
        <v>55</v>
      </c>
      <c r="C399">
        <v>2010</v>
      </c>
      <c r="D399">
        <v>0</v>
      </c>
      <c r="E399">
        <v>0</v>
      </c>
      <c r="F399">
        <v>0</v>
      </c>
      <c r="G399">
        <v>0</v>
      </c>
      <c r="H399">
        <v>0</v>
      </c>
      <c r="I399">
        <v>0</v>
      </c>
      <c r="J399">
        <v>0</v>
      </c>
      <c r="K399">
        <v>0</v>
      </c>
      <c r="L399">
        <v>0</v>
      </c>
      <c r="M399">
        <v>36</v>
      </c>
      <c r="N399">
        <v>137</v>
      </c>
      <c r="O399">
        <v>0</v>
      </c>
      <c r="P399">
        <v>173</v>
      </c>
      <c r="Q399">
        <v>173</v>
      </c>
    </row>
    <row r="400" spans="1:97">
      <c r="A400" t="s">
        <v>493</v>
      </c>
      <c r="B400" t="s">
        <v>55</v>
      </c>
      <c r="C400">
        <v>2011</v>
      </c>
      <c r="D400">
        <v>0</v>
      </c>
      <c r="E400">
        <v>0</v>
      </c>
      <c r="F400">
        <v>0</v>
      </c>
      <c r="G400">
        <v>0</v>
      </c>
      <c r="H400">
        <v>0</v>
      </c>
      <c r="I400">
        <v>0</v>
      </c>
      <c r="J400">
        <v>0</v>
      </c>
      <c r="K400">
        <v>0</v>
      </c>
      <c r="L400">
        <v>0</v>
      </c>
      <c r="M400">
        <v>41</v>
      </c>
      <c r="N400">
        <v>135</v>
      </c>
      <c r="O400">
        <v>0</v>
      </c>
      <c r="P400">
        <v>176</v>
      </c>
      <c r="Q400">
        <v>176</v>
      </c>
    </row>
    <row r="401" spans="1:97">
      <c r="A401" t="s">
        <v>494</v>
      </c>
      <c r="B401" t="s">
        <v>55</v>
      </c>
      <c r="C401">
        <v>2012</v>
      </c>
      <c r="D401">
        <v>0</v>
      </c>
      <c r="E401">
        <v>0</v>
      </c>
      <c r="F401">
        <v>0</v>
      </c>
      <c r="G401">
        <v>0</v>
      </c>
      <c r="H401">
        <v>0</v>
      </c>
      <c r="I401">
        <v>0</v>
      </c>
      <c r="J401">
        <v>0</v>
      </c>
      <c r="K401">
        <v>0</v>
      </c>
      <c r="L401">
        <v>0</v>
      </c>
      <c r="M401">
        <v>34</v>
      </c>
      <c r="N401">
        <v>123</v>
      </c>
      <c r="O401">
        <v>0</v>
      </c>
      <c r="P401">
        <v>157</v>
      </c>
      <c r="Q401">
        <v>157</v>
      </c>
    </row>
    <row r="402" spans="1:97">
      <c r="A402" t="s">
        <v>495</v>
      </c>
      <c r="B402" t="s">
        <v>55</v>
      </c>
      <c r="C402">
        <v>2013</v>
      </c>
      <c r="D402">
        <v>0</v>
      </c>
      <c r="E402">
        <v>0</v>
      </c>
      <c r="F402">
        <v>0</v>
      </c>
      <c r="G402">
        <v>0</v>
      </c>
      <c r="H402">
        <v>0</v>
      </c>
      <c r="I402">
        <v>0</v>
      </c>
      <c r="J402">
        <v>0</v>
      </c>
      <c r="K402">
        <v>0</v>
      </c>
      <c r="L402">
        <v>0</v>
      </c>
      <c r="M402">
        <v>68</v>
      </c>
      <c r="N402">
        <v>162</v>
      </c>
      <c r="O402">
        <v>0</v>
      </c>
      <c r="P402">
        <v>230</v>
      </c>
      <c r="Q402">
        <v>230</v>
      </c>
    </row>
    <row r="403" spans="1:97">
      <c r="A403" t="s">
        <v>496</v>
      </c>
      <c r="B403" t="s">
        <v>55</v>
      </c>
      <c r="C403">
        <v>2014</v>
      </c>
      <c r="D403">
        <v>0</v>
      </c>
      <c r="E403">
        <v>0</v>
      </c>
      <c r="F403">
        <v>0</v>
      </c>
      <c r="G403">
        <v>0</v>
      </c>
      <c r="H403">
        <v>0</v>
      </c>
      <c r="I403">
        <v>0</v>
      </c>
      <c r="J403">
        <v>0</v>
      </c>
      <c r="K403">
        <v>0</v>
      </c>
      <c r="L403">
        <v>0</v>
      </c>
      <c r="M403">
        <v>59</v>
      </c>
      <c r="N403">
        <v>127</v>
      </c>
      <c r="O403">
        <v>0</v>
      </c>
      <c r="P403">
        <v>186</v>
      </c>
      <c r="Q403">
        <v>186</v>
      </c>
    </row>
    <row r="404" spans="1:97">
      <c r="A404" t="s">
        <v>497</v>
      </c>
      <c r="B404" t="s">
        <v>55</v>
      </c>
      <c r="C404">
        <v>2015</v>
      </c>
      <c r="D404">
        <v>0</v>
      </c>
      <c r="E404">
        <v>0</v>
      </c>
      <c r="F404">
        <v>0</v>
      </c>
      <c r="G404">
        <v>0</v>
      </c>
      <c r="H404">
        <v>0</v>
      </c>
      <c r="I404">
        <v>0</v>
      </c>
      <c r="J404">
        <v>0</v>
      </c>
      <c r="K404">
        <v>0</v>
      </c>
      <c r="L404">
        <v>0</v>
      </c>
      <c r="M404">
        <v>29</v>
      </c>
      <c r="N404">
        <v>141</v>
      </c>
      <c r="O404">
        <v>0</v>
      </c>
      <c r="P404">
        <v>170</v>
      </c>
      <c r="Q404">
        <v>170</v>
      </c>
    </row>
    <row r="405" spans="1:97">
      <c r="A405" t="s">
        <v>498</v>
      </c>
      <c r="B405" t="s">
        <v>55</v>
      </c>
      <c r="C405">
        <v>2016</v>
      </c>
      <c r="D405">
        <v>0</v>
      </c>
      <c r="E405">
        <v>0</v>
      </c>
      <c r="F405">
        <v>0</v>
      </c>
      <c r="G405">
        <v>0</v>
      </c>
      <c r="H405">
        <v>0</v>
      </c>
      <c r="I405">
        <v>0</v>
      </c>
      <c r="J405">
        <v>0</v>
      </c>
      <c r="K405">
        <v>0</v>
      </c>
      <c r="L405">
        <v>0</v>
      </c>
      <c r="M405">
        <v>38</v>
      </c>
      <c r="N405">
        <v>145</v>
      </c>
      <c r="O405">
        <v>0</v>
      </c>
      <c r="P405">
        <v>183</v>
      </c>
      <c r="Q405">
        <v>183</v>
      </c>
    </row>
    <row r="406" spans="1:97">
      <c r="A406" t="s">
        <v>499</v>
      </c>
      <c r="B406" t="s">
        <v>55</v>
      </c>
      <c r="C406">
        <v>2017</v>
      </c>
      <c r="D406">
        <v>0</v>
      </c>
      <c r="E406">
        <v>0</v>
      </c>
      <c r="F406">
        <v>0</v>
      </c>
      <c r="G406">
        <v>0</v>
      </c>
      <c r="H406">
        <v>0</v>
      </c>
      <c r="I406">
        <v>0</v>
      </c>
      <c r="J406">
        <v>0</v>
      </c>
      <c r="K406">
        <v>0</v>
      </c>
      <c r="L406">
        <v>0</v>
      </c>
      <c r="M406">
        <v>42</v>
      </c>
      <c r="N406">
        <v>67</v>
      </c>
      <c r="O406">
        <v>0</v>
      </c>
      <c r="P406">
        <v>109</v>
      </c>
      <c r="Q406">
        <v>109</v>
      </c>
    </row>
    <row r="407" spans="1:97">
      <c r="A407" t="s">
        <v>500</v>
      </c>
      <c r="B407" t="s">
        <v>56</v>
      </c>
      <c r="C407">
        <v>2009</v>
      </c>
      <c r="D407">
        <v>0</v>
      </c>
      <c r="E407">
        <v>0</v>
      </c>
      <c r="F407">
        <v>0</v>
      </c>
      <c r="G407">
        <v>0</v>
      </c>
      <c r="H407">
        <v>0</v>
      </c>
      <c r="I407">
        <v>0</v>
      </c>
      <c r="J407">
        <v>0</v>
      </c>
      <c r="K407">
        <v>0</v>
      </c>
      <c r="L407">
        <v>0</v>
      </c>
      <c r="M407">
        <v>0</v>
      </c>
      <c r="N407">
        <v>0</v>
      </c>
      <c r="O407">
        <v>0</v>
      </c>
      <c r="P407">
        <v>0</v>
      </c>
      <c r="Q407">
        <v>0</v>
      </c>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row>
    <row r="408" spans="1:97">
      <c r="A408" s="48" t="s">
        <v>501</v>
      </c>
      <c r="B408" s="48" t="s">
        <v>56</v>
      </c>
      <c r="C408">
        <v>2010</v>
      </c>
      <c r="D408">
        <v>0</v>
      </c>
      <c r="E408">
        <v>0</v>
      </c>
      <c r="F408">
        <v>0</v>
      </c>
      <c r="G408">
        <v>0</v>
      </c>
      <c r="H408">
        <v>0</v>
      </c>
      <c r="I408">
        <v>0</v>
      </c>
      <c r="J408">
        <v>0</v>
      </c>
      <c r="K408">
        <v>0</v>
      </c>
      <c r="L408">
        <v>0</v>
      </c>
      <c r="M408">
        <v>0</v>
      </c>
      <c r="N408">
        <v>0</v>
      </c>
      <c r="O408" s="48">
        <v>0</v>
      </c>
      <c r="P408" s="48">
        <v>0</v>
      </c>
      <c r="Q408" s="48">
        <v>0</v>
      </c>
    </row>
    <row r="409" spans="1:97">
      <c r="A409" s="48" t="s">
        <v>502</v>
      </c>
      <c r="B409" s="48" t="s">
        <v>56</v>
      </c>
      <c r="C409">
        <v>2011</v>
      </c>
      <c r="D409">
        <v>0</v>
      </c>
      <c r="E409">
        <v>0</v>
      </c>
      <c r="F409">
        <v>0</v>
      </c>
      <c r="G409">
        <v>0</v>
      </c>
      <c r="H409">
        <v>0</v>
      </c>
      <c r="I409">
        <v>0</v>
      </c>
      <c r="J409">
        <v>0</v>
      </c>
      <c r="K409">
        <v>0</v>
      </c>
      <c r="L409">
        <v>0</v>
      </c>
      <c r="M409">
        <v>0</v>
      </c>
      <c r="N409">
        <v>0</v>
      </c>
      <c r="O409" s="48">
        <v>0</v>
      </c>
      <c r="P409" s="48">
        <v>0</v>
      </c>
      <c r="Q409" s="48">
        <v>0</v>
      </c>
    </row>
    <row r="410" spans="1:97">
      <c r="A410" s="48" t="s">
        <v>503</v>
      </c>
      <c r="B410" s="48" t="s">
        <v>56</v>
      </c>
      <c r="C410">
        <v>2012</v>
      </c>
      <c r="D410">
        <v>0</v>
      </c>
      <c r="E410">
        <v>0</v>
      </c>
      <c r="F410">
        <v>0</v>
      </c>
      <c r="G410">
        <v>0</v>
      </c>
      <c r="H410">
        <v>0</v>
      </c>
      <c r="I410">
        <v>0</v>
      </c>
      <c r="J410">
        <v>0</v>
      </c>
      <c r="K410">
        <v>0</v>
      </c>
      <c r="L410">
        <v>0</v>
      </c>
      <c r="M410">
        <v>0</v>
      </c>
      <c r="N410">
        <v>0</v>
      </c>
      <c r="O410" s="48">
        <v>0</v>
      </c>
      <c r="P410" s="48">
        <v>0</v>
      </c>
      <c r="Q410" s="48">
        <v>0</v>
      </c>
    </row>
    <row r="411" spans="1:97">
      <c r="A411" s="48" t="s">
        <v>504</v>
      </c>
      <c r="B411" s="48" t="s">
        <v>56</v>
      </c>
      <c r="C411">
        <v>2013</v>
      </c>
      <c r="D411">
        <v>0</v>
      </c>
      <c r="E411">
        <v>0</v>
      </c>
      <c r="F411">
        <v>0</v>
      </c>
      <c r="G411">
        <v>0</v>
      </c>
      <c r="H411">
        <v>0</v>
      </c>
      <c r="I411">
        <v>0</v>
      </c>
      <c r="J411">
        <v>0</v>
      </c>
      <c r="K411">
        <v>0</v>
      </c>
      <c r="L411">
        <v>0</v>
      </c>
      <c r="M411">
        <v>0</v>
      </c>
      <c r="N411">
        <v>0</v>
      </c>
      <c r="O411" s="48">
        <v>0</v>
      </c>
      <c r="P411" s="48">
        <v>0</v>
      </c>
      <c r="Q411" s="48">
        <v>0</v>
      </c>
    </row>
    <row r="412" spans="1:97">
      <c r="A412" s="48" t="s">
        <v>505</v>
      </c>
      <c r="B412" s="48" t="s">
        <v>56</v>
      </c>
      <c r="C412">
        <v>2014</v>
      </c>
      <c r="D412">
        <v>0</v>
      </c>
      <c r="E412">
        <v>0</v>
      </c>
      <c r="F412">
        <v>0</v>
      </c>
      <c r="G412">
        <v>0</v>
      </c>
      <c r="H412">
        <v>0</v>
      </c>
      <c r="I412">
        <v>0</v>
      </c>
      <c r="J412">
        <v>0</v>
      </c>
      <c r="K412">
        <v>0</v>
      </c>
      <c r="L412">
        <v>0</v>
      </c>
      <c r="M412">
        <v>0</v>
      </c>
      <c r="N412">
        <v>0</v>
      </c>
      <c r="O412" s="48">
        <v>0</v>
      </c>
      <c r="P412" s="48">
        <v>0</v>
      </c>
      <c r="Q412" s="48">
        <v>0</v>
      </c>
    </row>
    <row r="413" spans="1:97">
      <c r="A413" t="s">
        <v>506</v>
      </c>
      <c r="B413" t="s">
        <v>56</v>
      </c>
      <c r="C413">
        <v>2015</v>
      </c>
      <c r="D413">
        <v>0</v>
      </c>
      <c r="E413">
        <v>0</v>
      </c>
      <c r="F413">
        <v>0</v>
      </c>
      <c r="G413">
        <v>0</v>
      </c>
      <c r="H413">
        <v>0</v>
      </c>
      <c r="I413">
        <v>0</v>
      </c>
      <c r="J413">
        <v>0</v>
      </c>
      <c r="K413">
        <v>0</v>
      </c>
      <c r="L413">
        <v>0</v>
      </c>
      <c r="M413">
        <v>0</v>
      </c>
      <c r="N413">
        <v>20</v>
      </c>
      <c r="O413">
        <v>0</v>
      </c>
      <c r="P413">
        <v>20</v>
      </c>
      <c r="Q413">
        <v>20</v>
      </c>
    </row>
    <row r="414" spans="1:97">
      <c r="A414" s="48" t="s">
        <v>507</v>
      </c>
      <c r="B414" s="48" t="s">
        <v>56</v>
      </c>
      <c r="C414">
        <v>2016</v>
      </c>
      <c r="D414">
        <v>0</v>
      </c>
      <c r="E414">
        <v>0</v>
      </c>
      <c r="F414">
        <v>0</v>
      </c>
      <c r="G414">
        <v>0</v>
      </c>
      <c r="H414">
        <v>0</v>
      </c>
      <c r="I414">
        <v>0</v>
      </c>
      <c r="J414">
        <v>0</v>
      </c>
      <c r="K414">
        <v>0</v>
      </c>
      <c r="L414">
        <v>0</v>
      </c>
      <c r="M414">
        <v>0</v>
      </c>
      <c r="N414">
        <v>0</v>
      </c>
      <c r="O414" s="48">
        <v>0</v>
      </c>
      <c r="P414" s="48">
        <v>0</v>
      </c>
      <c r="Q414" s="48">
        <v>0</v>
      </c>
    </row>
    <row r="415" spans="1:97">
      <c r="A415" s="48" t="s">
        <v>508</v>
      </c>
      <c r="B415" s="48" t="s">
        <v>56</v>
      </c>
      <c r="C415">
        <v>2017</v>
      </c>
      <c r="D415">
        <v>0</v>
      </c>
      <c r="E415">
        <v>0</v>
      </c>
      <c r="F415">
        <v>0</v>
      </c>
      <c r="G415">
        <v>0</v>
      </c>
      <c r="H415">
        <v>0</v>
      </c>
      <c r="I415">
        <v>0</v>
      </c>
      <c r="J415">
        <v>0</v>
      </c>
      <c r="K415">
        <v>0</v>
      </c>
      <c r="L415">
        <v>0</v>
      </c>
      <c r="M415">
        <v>0</v>
      </c>
      <c r="N415">
        <v>0</v>
      </c>
      <c r="O415" s="48">
        <v>0</v>
      </c>
      <c r="P415" s="48">
        <v>0</v>
      </c>
      <c r="Q415" s="48">
        <v>0</v>
      </c>
    </row>
    <row r="416" spans="1:97" hidden="1">
      <c r="A416" t="s">
        <v>509</v>
      </c>
      <c r="B416" t="s">
        <v>57</v>
      </c>
      <c r="C416">
        <v>2009</v>
      </c>
      <c r="D416">
        <v>0</v>
      </c>
      <c r="E416">
        <v>0</v>
      </c>
      <c r="F416">
        <v>0</v>
      </c>
      <c r="G416">
        <v>0</v>
      </c>
      <c r="H416">
        <v>0</v>
      </c>
      <c r="I416">
        <v>10</v>
      </c>
      <c r="J416">
        <v>0</v>
      </c>
      <c r="K416">
        <v>34</v>
      </c>
      <c r="L416">
        <v>110</v>
      </c>
      <c r="M416">
        <v>351</v>
      </c>
      <c r="N416">
        <v>550</v>
      </c>
      <c r="O416">
        <v>44</v>
      </c>
      <c r="P416">
        <v>1011</v>
      </c>
      <c r="Q416">
        <v>1055</v>
      </c>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row>
    <row r="417" spans="1:97">
      <c r="A417" t="s">
        <v>510</v>
      </c>
      <c r="B417" t="s">
        <v>57</v>
      </c>
      <c r="C417">
        <v>2010</v>
      </c>
      <c r="D417">
        <v>0</v>
      </c>
      <c r="E417">
        <v>0</v>
      </c>
      <c r="F417">
        <v>0</v>
      </c>
      <c r="G417">
        <v>0</v>
      </c>
      <c r="H417">
        <v>0</v>
      </c>
      <c r="I417">
        <v>0</v>
      </c>
      <c r="J417">
        <v>0</v>
      </c>
      <c r="K417">
        <v>0</v>
      </c>
      <c r="L417">
        <v>113</v>
      </c>
      <c r="M417">
        <v>329</v>
      </c>
      <c r="N417">
        <v>581</v>
      </c>
      <c r="O417">
        <v>0</v>
      </c>
      <c r="P417">
        <v>1023</v>
      </c>
      <c r="Q417">
        <v>1023</v>
      </c>
    </row>
    <row r="418" spans="1:97" hidden="1">
      <c r="A418" t="s">
        <v>511</v>
      </c>
      <c r="B418" t="s">
        <v>57</v>
      </c>
      <c r="C418">
        <v>2011</v>
      </c>
      <c r="D418">
        <v>0</v>
      </c>
      <c r="E418">
        <v>0</v>
      </c>
      <c r="F418">
        <v>0</v>
      </c>
      <c r="G418">
        <v>0</v>
      </c>
      <c r="H418">
        <v>0</v>
      </c>
      <c r="I418">
        <v>24</v>
      </c>
      <c r="J418">
        <v>0</v>
      </c>
      <c r="K418">
        <v>57</v>
      </c>
      <c r="L418">
        <v>197</v>
      </c>
      <c r="M418">
        <v>346</v>
      </c>
      <c r="N418">
        <v>661</v>
      </c>
      <c r="O418">
        <v>81</v>
      </c>
      <c r="P418">
        <v>1204</v>
      </c>
      <c r="Q418">
        <v>1285</v>
      </c>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row>
    <row r="419" spans="1:97" hidden="1">
      <c r="A419" t="s">
        <v>512</v>
      </c>
      <c r="B419" t="s">
        <v>57</v>
      </c>
      <c r="C419">
        <v>2012</v>
      </c>
      <c r="D419">
        <v>0</v>
      </c>
      <c r="E419">
        <v>0</v>
      </c>
      <c r="F419">
        <v>0</v>
      </c>
      <c r="G419">
        <v>0</v>
      </c>
      <c r="H419">
        <v>0</v>
      </c>
      <c r="I419">
        <v>0</v>
      </c>
      <c r="J419">
        <v>0</v>
      </c>
      <c r="K419">
        <v>20</v>
      </c>
      <c r="L419">
        <v>123</v>
      </c>
      <c r="M419">
        <v>330</v>
      </c>
      <c r="N419">
        <v>643</v>
      </c>
      <c r="O419">
        <v>20</v>
      </c>
      <c r="P419">
        <v>1096</v>
      </c>
      <c r="Q419">
        <v>1116</v>
      </c>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row>
    <row r="420" spans="1:97" hidden="1">
      <c r="A420" t="s">
        <v>513</v>
      </c>
      <c r="B420" t="s">
        <v>57</v>
      </c>
      <c r="C420">
        <v>2013</v>
      </c>
      <c r="D420">
        <v>0</v>
      </c>
      <c r="E420">
        <v>0</v>
      </c>
      <c r="F420">
        <v>0</v>
      </c>
      <c r="G420">
        <v>0</v>
      </c>
      <c r="H420">
        <v>0</v>
      </c>
      <c r="I420">
        <v>10</v>
      </c>
      <c r="J420">
        <v>0</v>
      </c>
      <c r="K420">
        <v>36</v>
      </c>
      <c r="L420">
        <v>195</v>
      </c>
      <c r="M420">
        <v>382</v>
      </c>
      <c r="N420">
        <v>649</v>
      </c>
      <c r="O420">
        <v>46</v>
      </c>
      <c r="P420">
        <v>1226</v>
      </c>
      <c r="Q420">
        <v>1272</v>
      </c>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row>
    <row r="421" spans="1:97" hidden="1">
      <c r="A421" t="s">
        <v>514</v>
      </c>
      <c r="B421" t="s">
        <v>57</v>
      </c>
      <c r="C421">
        <v>2014</v>
      </c>
      <c r="D421">
        <v>0</v>
      </c>
      <c r="E421">
        <v>0</v>
      </c>
      <c r="F421">
        <v>0</v>
      </c>
      <c r="G421">
        <v>0</v>
      </c>
      <c r="H421">
        <v>11</v>
      </c>
      <c r="I421">
        <v>29</v>
      </c>
      <c r="J421">
        <v>0</v>
      </c>
      <c r="K421">
        <v>104</v>
      </c>
      <c r="L421">
        <v>237</v>
      </c>
      <c r="M421">
        <v>372</v>
      </c>
      <c r="N421">
        <v>620</v>
      </c>
      <c r="O421">
        <v>144</v>
      </c>
      <c r="P421">
        <v>1229</v>
      </c>
      <c r="Q421">
        <v>1373</v>
      </c>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row>
    <row r="422" spans="1:97" hidden="1">
      <c r="A422" t="s">
        <v>515</v>
      </c>
      <c r="B422" t="s">
        <v>57</v>
      </c>
      <c r="C422">
        <v>2015</v>
      </c>
      <c r="D422">
        <v>0</v>
      </c>
      <c r="E422">
        <v>0</v>
      </c>
      <c r="F422">
        <v>0</v>
      </c>
      <c r="G422">
        <v>0</v>
      </c>
      <c r="H422">
        <v>0</v>
      </c>
      <c r="I422">
        <v>0</v>
      </c>
      <c r="J422">
        <v>0</v>
      </c>
      <c r="K422">
        <v>101</v>
      </c>
      <c r="L422">
        <v>224</v>
      </c>
      <c r="M422">
        <v>350</v>
      </c>
      <c r="N422">
        <v>632</v>
      </c>
      <c r="O422">
        <v>101</v>
      </c>
      <c r="P422">
        <v>1206</v>
      </c>
      <c r="Q422">
        <v>1307</v>
      </c>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row>
    <row r="423" spans="1:97" hidden="1">
      <c r="A423" t="s">
        <v>516</v>
      </c>
      <c r="B423" t="s">
        <v>57</v>
      </c>
      <c r="C423">
        <v>2016</v>
      </c>
      <c r="D423">
        <v>0</v>
      </c>
      <c r="E423">
        <v>0</v>
      </c>
      <c r="F423">
        <v>0</v>
      </c>
      <c r="G423">
        <v>0</v>
      </c>
      <c r="H423">
        <v>0</v>
      </c>
      <c r="I423">
        <v>0</v>
      </c>
      <c r="J423">
        <v>0</v>
      </c>
      <c r="K423">
        <v>80</v>
      </c>
      <c r="L423">
        <v>193</v>
      </c>
      <c r="M423">
        <v>295</v>
      </c>
      <c r="N423">
        <v>494</v>
      </c>
      <c r="O423">
        <v>80</v>
      </c>
      <c r="P423">
        <v>982</v>
      </c>
      <c r="Q423">
        <v>1062</v>
      </c>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row>
    <row r="424" spans="1:97" hidden="1">
      <c r="A424" t="s">
        <v>517</v>
      </c>
      <c r="B424" t="s">
        <v>57</v>
      </c>
      <c r="C424">
        <v>2017</v>
      </c>
      <c r="D424">
        <v>0</v>
      </c>
      <c r="E424">
        <v>0</v>
      </c>
      <c r="F424">
        <v>0</v>
      </c>
      <c r="G424">
        <v>0</v>
      </c>
      <c r="H424">
        <v>0</v>
      </c>
      <c r="I424">
        <v>13</v>
      </c>
      <c r="J424">
        <v>0</v>
      </c>
      <c r="K424">
        <v>72</v>
      </c>
      <c r="L424">
        <v>201</v>
      </c>
      <c r="M424">
        <v>315</v>
      </c>
      <c r="N424">
        <v>511</v>
      </c>
      <c r="O424">
        <v>85</v>
      </c>
      <c r="P424">
        <v>1027</v>
      </c>
      <c r="Q424">
        <v>1112</v>
      </c>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row>
    <row r="425" spans="1:97" hidden="1">
      <c r="A425" t="s">
        <v>518</v>
      </c>
      <c r="B425" t="s">
        <v>58</v>
      </c>
      <c r="C425">
        <v>2009</v>
      </c>
      <c r="D425">
        <v>0</v>
      </c>
      <c r="E425">
        <v>0</v>
      </c>
      <c r="F425">
        <v>0</v>
      </c>
      <c r="G425">
        <v>0</v>
      </c>
      <c r="H425">
        <v>0</v>
      </c>
      <c r="I425">
        <v>33</v>
      </c>
      <c r="J425">
        <v>0</v>
      </c>
      <c r="K425">
        <v>23</v>
      </c>
      <c r="L425">
        <v>26</v>
      </c>
      <c r="M425">
        <v>144</v>
      </c>
      <c r="N425">
        <v>320</v>
      </c>
      <c r="O425">
        <v>56</v>
      </c>
      <c r="P425">
        <v>490</v>
      </c>
      <c r="Q425">
        <v>546</v>
      </c>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row>
    <row r="426" spans="1:97" hidden="1">
      <c r="A426" t="s">
        <v>519</v>
      </c>
      <c r="B426" t="s">
        <v>58</v>
      </c>
      <c r="C426">
        <v>2010</v>
      </c>
      <c r="D426">
        <v>0</v>
      </c>
      <c r="E426">
        <v>0</v>
      </c>
      <c r="F426">
        <v>0</v>
      </c>
      <c r="G426">
        <v>0</v>
      </c>
      <c r="H426">
        <v>0</v>
      </c>
      <c r="I426">
        <v>0</v>
      </c>
      <c r="J426">
        <v>0</v>
      </c>
      <c r="K426">
        <v>11</v>
      </c>
      <c r="L426">
        <v>0</v>
      </c>
      <c r="M426">
        <v>102</v>
      </c>
      <c r="N426">
        <v>298</v>
      </c>
      <c r="O426">
        <v>11</v>
      </c>
      <c r="P426">
        <v>400</v>
      </c>
      <c r="Q426">
        <v>411</v>
      </c>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row>
    <row r="427" spans="1:97" hidden="1">
      <c r="A427" t="s">
        <v>520</v>
      </c>
      <c r="B427" t="s">
        <v>58</v>
      </c>
      <c r="C427">
        <v>2011</v>
      </c>
      <c r="D427">
        <v>0</v>
      </c>
      <c r="E427">
        <v>0</v>
      </c>
      <c r="F427">
        <v>0</v>
      </c>
      <c r="G427">
        <v>0</v>
      </c>
      <c r="H427">
        <v>0</v>
      </c>
      <c r="I427">
        <v>0</v>
      </c>
      <c r="J427">
        <v>0</v>
      </c>
      <c r="K427">
        <v>12</v>
      </c>
      <c r="L427">
        <v>46</v>
      </c>
      <c r="M427">
        <v>158</v>
      </c>
      <c r="N427">
        <v>365</v>
      </c>
      <c r="O427">
        <v>12</v>
      </c>
      <c r="P427">
        <v>569</v>
      </c>
      <c r="Q427">
        <v>581</v>
      </c>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row>
    <row r="428" spans="1:97">
      <c r="A428" t="s">
        <v>521</v>
      </c>
      <c r="B428" t="s">
        <v>58</v>
      </c>
      <c r="C428">
        <v>2012</v>
      </c>
      <c r="D428">
        <v>0</v>
      </c>
      <c r="E428">
        <v>0</v>
      </c>
      <c r="F428">
        <v>0</v>
      </c>
      <c r="G428">
        <v>0</v>
      </c>
      <c r="H428">
        <v>0</v>
      </c>
      <c r="I428">
        <v>0</v>
      </c>
      <c r="J428">
        <v>0</v>
      </c>
      <c r="K428">
        <v>0</v>
      </c>
      <c r="L428">
        <v>10</v>
      </c>
      <c r="M428">
        <v>155</v>
      </c>
      <c r="N428">
        <v>356</v>
      </c>
      <c r="O428">
        <v>0</v>
      </c>
      <c r="P428">
        <v>521</v>
      </c>
      <c r="Q428">
        <v>521</v>
      </c>
    </row>
    <row r="429" spans="1:97" hidden="1">
      <c r="A429" t="s">
        <v>522</v>
      </c>
      <c r="B429" t="s">
        <v>58</v>
      </c>
      <c r="C429">
        <v>2013</v>
      </c>
      <c r="D429">
        <v>0</v>
      </c>
      <c r="E429">
        <v>0</v>
      </c>
      <c r="F429">
        <v>0</v>
      </c>
      <c r="G429">
        <v>0</v>
      </c>
      <c r="H429">
        <v>0</v>
      </c>
      <c r="I429">
        <v>0</v>
      </c>
      <c r="J429">
        <v>0</v>
      </c>
      <c r="K429">
        <v>10</v>
      </c>
      <c r="L429">
        <v>22</v>
      </c>
      <c r="M429">
        <v>158</v>
      </c>
      <c r="N429">
        <v>416</v>
      </c>
      <c r="O429">
        <v>10</v>
      </c>
      <c r="P429">
        <v>596</v>
      </c>
      <c r="Q429">
        <v>606</v>
      </c>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row>
    <row r="430" spans="1:97" hidden="1">
      <c r="A430" t="s">
        <v>523</v>
      </c>
      <c r="B430" t="s">
        <v>58</v>
      </c>
      <c r="C430">
        <v>2014</v>
      </c>
      <c r="D430">
        <v>0</v>
      </c>
      <c r="E430">
        <v>0</v>
      </c>
      <c r="F430">
        <v>0</v>
      </c>
      <c r="G430">
        <v>0</v>
      </c>
      <c r="H430">
        <v>11</v>
      </c>
      <c r="I430">
        <v>14</v>
      </c>
      <c r="J430">
        <v>0</v>
      </c>
      <c r="K430">
        <v>30</v>
      </c>
      <c r="L430">
        <v>47</v>
      </c>
      <c r="M430">
        <v>133</v>
      </c>
      <c r="N430">
        <v>329</v>
      </c>
      <c r="O430">
        <v>55</v>
      </c>
      <c r="P430">
        <v>509</v>
      </c>
      <c r="Q430">
        <v>564</v>
      </c>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row>
    <row r="431" spans="1:97">
      <c r="A431" t="s">
        <v>524</v>
      </c>
      <c r="B431" t="s">
        <v>58</v>
      </c>
      <c r="C431">
        <v>2015</v>
      </c>
      <c r="D431">
        <v>0</v>
      </c>
      <c r="E431">
        <v>0</v>
      </c>
      <c r="F431">
        <v>0</v>
      </c>
      <c r="G431">
        <v>0</v>
      </c>
      <c r="H431">
        <v>0</v>
      </c>
      <c r="I431">
        <v>0</v>
      </c>
      <c r="J431">
        <v>0</v>
      </c>
      <c r="K431">
        <v>0</v>
      </c>
      <c r="L431">
        <v>80</v>
      </c>
      <c r="M431">
        <v>155</v>
      </c>
      <c r="N431">
        <v>436</v>
      </c>
      <c r="O431">
        <v>0</v>
      </c>
      <c r="P431">
        <v>671</v>
      </c>
      <c r="Q431">
        <v>671</v>
      </c>
    </row>
    <row r="432" spans="1:97" hidden="1">
      <c r="A432" t="s">
        <v>525</v>
      </c>
      <c r="B432" t="s">
        <v>58</v>
      </c>
      <c r="C432">
        <v>2016</v>
      </c>
      <c r="D432">
        <v>0</v>
      </c>
      <c r="E432">
        <v>0</v>
      </c>
      <c r="F432">
        <v>0</v>
      </c>
      <c r="G432">
        <v>0</v>
      </c>
      <c r="H432">
        <v>0</v>
      </c>
      <c r="I432">
        <v>0</v>
      </c>
      <c r="J432">
        <v>0</v>
      </c>
      <c r="K432">
        <v>39</v>
      </c>
      <c r="L432">
        <v>76</v>
      </c>
      <c r="M432">
        <v>163</v>
      </c>
      <c r="N432">
        <v>365</v>
      </c>
      <c r="O432">
        <v>39</v>
      </c>
      <c r="P432">
        <v>604</v>
      </c>
      <c r="Q432">
        <v>643</v>
      </c>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row>
    <row r="433" spans="1:97" hidden="1">
      <c r="A433" t="s">
        <v>526</v>
      </c>
      <c r="B433" t="s">
        <v>58</v>
      </c>
      <c r="C433">
        <v>2017</v>
      </c>
      <c r="D433">
        <v>0</v>
      </c>
      <c r="E433">
        <v>0</v>
      </c>
      <c r="F433">
        <v>0</v>
      </c>
      <c r="G433">
        <v>0</v>
      </c>
      <c r="H433">
        <v>0</v>
      </c>
      <c r="I433">
        <v>10</v>
      </c>
      <c r="J433">
        <v>0</v>
      </c>
      <c r="K433">
        <v>42</v>
      </c>
      <c r="L433">
        <v>115</v>
      </c>
      <c r="M433">
        <v>234</v>
      </c>
      <c r="N433">
        <v>488</v>
      </c>
      <c r="O433">
        <v>52</v>
      </c>
      <c r="P433">
        <v>837</v>
      </c>
      <c r="Q433">
        <v>889</v>
      </c>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row>
    <row r="434" spans="1:97" hidden="1">
      <c r="A434" t="s">
        <v>527</v>
      </c>
      <c r="B434" t="s">
        <v>59</v>
      </c>
      <c r="C434">
        <v>2009</v>
      </c>
      <c r="D434">
        <v>0</v>
      </c>
      <c r="E434">
        <v>0</v>
      </c>
      <c r="F434">
        <v>0</v>
      </c>
      <c r="G434">
        <v>0</v>
      </c>
      <c r="H434">
        <v>0</v>
      </c>
      <c r="I434">
        <v>10</v>
      </c>
      <c r="J434">
        <v>0</v>
      </c>
      <c r="K434">
        <v>0</v>
      </c>
      <c r="L434">
        <v>10</v>
      </c>
      <c r="M434">
        <v>94</v>
      </c>
      <c r="N434">
        <v>174</v>
      </c>
      <c r="O434">
        <v>10</v>
      </c>
      <c r="P434">
        <v>278</v>
      </c>
      <c r="Q434">
        <v>288</v>
      </c>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row>
    <row r="435" spans="1:97">
      <c r="A435" t="s">
        <v>528</v>
      </c>
      <c r="B435" t="s">
        <v>59</v>
      </c>
      <c r="C435">
        <v>2010</v>
      </c>
      <c r="D435">
        <v>0</v>
      </c>
      <c r="E435">
        <v>0</v>
      </c>
      <c r="F435">
        <v>0</v>
      </c>
      <c r="G435">
        <v>0</v>
      </c>
      <c r="H435">
        <v>0</v>
      </c>
      <c r="I435">
        <v>0</v>
      </c>
      <c r="J435">
        <v>0</v>
      </c>
      <c r="K435">
        <v>0</v>
      </c>
      <c r="L435">
        <v>0</v>
      </c>
      <c r="M435">
        <v>108</v>
      </c>
      <c r="N435">
        <v>186</v>
      </c>
      <c r="O435">
        <v>0</v>
      </c>
      <c r="P435">
        <v>294</v>
      </c>
      <c r="Q435">
        <v>294</v>
      </c>
    </row>
    <row r="436" spans="1:97">
      <c r="A436" t="s">
        <v>529</v>
      </c>
      <c r="B436" t="s">
        <v>59</v>
      </c>
      <c r="C436">
        <v>2011</v>
      </c>
      <c r="D436">
        <v>0</v>
      </c>
      <c r="E436">
        <v>0</v>
      </c>
      <c r="F436">
        <v>0</v>
      </c>
      <c r="G436">
        <v>0</v>
      </c>
      <c r="H436">
        <v>0</v>
      </c>
      <c r="I436">
        <v>0</v>
      </c>
      <c r="J436">
        <v>0</v>
      </c>
      <c r="K436">
        <v>0</v>
      </c>
      <c r="L436">
        <v>13</v>
      </c>
      <c r="M436">
        <v>81</v>
      </c>
      <c r="N436">
        <v>154</v>
      </c>
      <c r="O436">
        <v>0</v>
      </c>
      <c r="P436">
        <v>248</v>
      </c>
      <c r="Q436">
        <v>248</v>
      </c>
    </row>
    <row r="437" spans="1:97">
      <c r="A437" t="s">
        <v>530</v>
      </c>
      <c r="B437" t="s">
        <v>59</v>
      </c>
      <c r="C437">
        <v>2012</v>
      </c>
      <c r="D437">
        <v>0</v>
      </c>
      <c r="E437">
        <v>0</v>
      </c>
      <c r="F437">
        <v>0</v>
      </c>
      <c r="G437">
        <v>0</v>
      </c>
      <c r="H437">
        <v>0</v>
      </c>
      <c r="I437">
        <v>0</v>
      </c>
      <c r="J437">
        <v>0</v>
      </c>
      <c r="K437">
        <v>0</v>
      </c>
      <c r="L437">
        <v>0</v>
      </c>
      <c r="M437">
        <v>98</v>
      </c>
      <c r="N437">
        <v>170</v>
      </c>
      <c r="O437">
        <v>0</v>
      </c>
      <c r="P437">
        <v>268</v>
      </c>
      <c r="Q437">
        <v>268</v>
      </c>
    </row>
    <row r="438" spans="1:97">
      <c r="A438" t="s">
        <v>531</v>
      </c>
      <c r="B438" t="s">
        <v>59</v>
      </c>
      <c r="C438">
        <v>2013</v>
      </c>
      <c r="D438">
        <v>0</v>
      </c>
      <c r="E438">
        <v>0</v>
      </c>
      <c r="F438">
        <v>0</v>
      </c>
      <c r="G438">
        <v>0</v>
      </c>
      <c r="H438">
        <v>0</v>
      </c>
      <c r="I438">
        <v>0</v>
      </c>
      <c r="J438">
        <v>0</v>
      </c>
      <c r="K438">
        <v>0</v>
      </c>
      <c r="L438">
        <v>37</v>
      </c>
      <c r="M438">
        <v>98</v>
      </c>
      <c r="N438">
        <v>189</v>
      </c>
      <c r="O438">
        <v>0</v>
      </c>
      <c r="P438">
        <v>324</v>
      </c>
      <c r="Q438">
        <v>324</v>
      </c>
    </row>
    <row r="439" spans="1:97" hidden="1">
      <c r="A439" t="s">
        <v>532</v>
      </c>
      <c r="B439" t="s">
        <v>59</v>
      </c>
      <c r="C439">
        <v>2014</v>
      </c>
      <c r="D439">
        <v>0</v>
      </c>
      <c r="E439">
        <v>0</v>
      </c>
      <c r="F439">
        <v>0</v>
      </c>
      <c r="G439">
        <v>0</v>
      </c>
      <c r="H439">
        <v>0</v>
      </c>
      <c r="I439">
        <v>0</v>
      </c>
      <c r="J439">
        <v>0</v>
      </c>
      <c r="K439">
        <v>23</v>
      </c>
      <c r="L439">
        <v>32</v>
      </c>
      <c r="M439">
        <v>52</v>
      </c>
      <c r="N439">
        <v>179</v>
      </c>
      <c r="O439">
        <v>23</v>
      </c>
      <c r="P439">
        <v>263</v>
      </c>
      <c r="Q439">
        <v>286</v>
      </c>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row>
    <row r="440" spans="1:97">
      <c r="A440" t="s">
        <v>533</v>
      </c>
      <c r="B440" t="s">
        <v>59</v>
      </c>
      <c r="C440">
        <v>2015</v>
      </c>
      <c r="D440">
        <v>0</v>
      </c>
      <c r="E440">
        <v>0</v>
      </c>
      <c r="F440">
        <v>0</v>
      </c>
      <c r="G440">
        <v>0</v>
      </c>
      <c r="H440">
        <v>0</v>
      </c>
      <c r="I440">
        <v>0</v>
      </c>
      <c r="J440">
        <v>0</v>
      </c>
      <c r="K440">
        <v>0</v>
      </c>
      <c r="L440">
        <v>45</v>
      </c>
      <c r="M440">
        <v>93</v>
      </c>
      <c r="N440">
        <v>207</v>
      </c>
      <c r="O440">
        <v>0</v>
      </c>
      <c r="P440">
        <v>345</v>
      </c>
      <c r="Q440">
        <v>345</v>
      </c>
    </row>
    <row r="441" spans="1:97">
      <c r="A441" t="s">
        <v>534</v>
      </c>
      <c r="B441" t="s">
        <v>59</v>
      </c>
      <c r="C441">
        <v>2016</v>
      </c>
      <c r="D441">
        <v>0</v>
      </c>
      <c r="E441">
        <v>0</v>
      </c>
      <c r="F441">
        <v>0</v>
      </c>
      <c r="G441">
        <v>0</v>
      </c>
      <c r="H441">
        <v>0</v>
      </c>
      <c r="I441">
        <v>0</v>
      </c>
      <c r="J441">
        <v>0</v>
      </c>
      <c r="K441">
        <v>0</v>
      </c>
      <c r="L441">
        <v>13</v>
      </c>
      <c r="M441">
        <v>51</v>
      </c>
      <c r="N441">
        <v>143</v>
      </c>
      <c r="O441">
        <v>0</v>
      </c>
      <c r="P441">
        <v>207</v>
      </c>
      <c r="Q441">
        <v>207</v>
      </c>
    </row>
    <row r="442" spans="1:97">
      <c r="A442" t="s">
        <v>535</v>
      </c>
      <c r="B442" t="s">
        <v>59</v>
      </c>
      <c r="C442">
        <v>2017</v>
      </c>
      <c r="D442">
        <v>0</v>
      </c>
      <c r="E442">
        <v>0</v>
      </c>
      <c r="F442">
        <v>0</v>
      </c>
      <c r="G442">
        <v>0</v>
      </c>
      <c r="H442">
        <v>0</v>
      </c>
      <c r="I442">
        <v>0</v>
      </c>
      <c r="J442">
        <v>0</v>
      </c>
      <c r="K442">
        <v>0</v>
      </c>
      <c r="L442">
        <v>33</v>
      </c>
      <c r="M442">
        <v>101</v>
      </c>
      <c r="N442">
        <v>160</v>
      </c>
      <c r="O442">
        <v>0</v>
      </c>
      <c r="P442">
        <v>294</v>
      </c>
      <c r="Q442">
        <v>294</v>
      </c>
    </row>
    <row r="443" spans="1:97" hidden="1">
      <c r="A443" t="s">
        <v>536</v>
      </c>
      <c r="B443" t="s">
        <v>60</v>
      </c>
      <c r="C443">
        <v>2009</v>
      </c>
      <c r="D443">
        <v>0</v>
      </c>
      <c r="E443">
        <v>0</v>
      </c>
      <c r="F443">
        <v>0</v>
      </c>
      <c r="G443">
        <v>0</v>
      </c>
      <c r="H443">
        <v>0</v>
      </c>
      <c r="I443">
        <v>22</v>
      </c>
      <c r="J443">
        <v>0</v>
      </c>
      <c r="K443">
        <v>0</v>
      </c>
      <c r="L443">
        <v>25</v>
      </c>
      <c r="M443">
        <v>234</v>
      </c>
      <c r="N443">
        <v>514</v>
      </c>
      <c r="O443">
        <v>22</v>
      </c>
      <c r="P443">
        <v>773</v>
      </c>
      <c r="Q443">
        <v>795</v>
      </c>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row>
    <row r="444" spans="1:97">
      <c r="A444" t="s">
        <v>537</v>
      </c>
      <c r="B444" t="s">
        <v>60</v>
      </c>
      <c r="C444">
        <v>2010</v>
      </c>
      <c r="D444">
        <v>0</v>
      </c>
      <c r="E444">
        <v>0</v>
      </c>
      <c r="F444">
        <v>0</v>
      </c>
      <c r="G444">
        <v>0</v>
      </c>
      <c r="H444">
        <v>0</v>
      </c>
      <c r="I444">
        <v>0</v>
      </c>
      <c r="J444">
        <v>0</v>
      </c>
      <c r="K444">
        <v>0</v>
      </c>
      <c r="L444">
        <v>0</v>
      </c>
      <c r="M444">
        <v>225</v>
      </c>
      <c r="N444">
        <v>501</v>
      </c>
      <c r="O444">
        <v>0</v>
      </c>
      <c r="P444">
        <v>726</v>
      </c>
      <c r="Q444">
        <v>726</v>
      </c>
    </row>
    <row r="445" spans="1:97">
      <c r="A445" t="s">
        <v>538</v>
      </c>
      <c r="B445" t="s">
        <v>60</v>
      </c>
      <c r="C445">
        <v>2011</v>
      </c>
      <c r="D445">
        <v>0</v>
      </c>
      <c r="E445">
        <v>0</v>
      </c>
      <c r="F445">
        <v>0</v>
      </c>
      <c r="G445">
        <v>0</v>
      </c>
      <c r="H445">
        <v>0</v>
      </c>
      <c r="I445">
        <v>0</v>
      </c>
      <c r="J445">
        <v>0</v>
      </c>
      <c r="K445">
        <v>0</v>
      </c>
      <c r="L445">
        <v>33</v>
      </c>
      <c r="M445">
        <v>241</v>
      </c>
      <c r="N445">
        <v>532</v>
      </c>
      <c r="O445">
        <v>0</v>
      </c>
      <c r="P445">
        <v>806</v>
      </c>
      <c r="Q445">
        <v>806</v>
      </c>
    </row>
    <row r="446" spans="1:97">
      <c r="A446" t="s">
        <v>539</v>
      </c>
      <c r="B446" t="s">
        <v>60</v>
      </c>
      <c r="C446">
        <v>2012</v>
      </c>
      <c r="D446">
        <v>0</v>
      </c>
      <c r="E446">
        <v>0</v>
      </c>
      <c r="F446">
        <v>0</v>
      </c>
      <c r="G446">
        <v>0</v>
      </c>
      <c r="H446">
        <v>0</v>
      </c>
      <c r="I446">
        <v>0</v>
      </c>
      <c r="J446">
        <v>0</v>
      </c>
      <c r="K446">
        <v>0</v>
      </c>
      <c r="L446">
        <v>37</v>
      </c>
      <c r="M446">
        <v>257</v>
      </c>
      <c r="N446">
        <v>546</v>
      </c>
      <c r="O446">
        <v>0</v>
      </c>
      <c r="P446">
        <v>840</v>
      </c>
      <c r="Q446">
        <v>840</v>
      </c>
    </row>
    <row r="447" spans="1:97" hidden="1">
      <c r="A447" t="s">
        <v>540</v>
      </c>
      <c r="B447" t="s">
        <v>60</v>
      </c>
      <c r="C447">
        <v>2013</v>
      </c>
      <c r="D447">
        <v>0</v>
      </c>
      <c r="E447">
        <v>0</v>
      </c>
      <c r="F447">
        <v>0</v>
      </c>
      <c r="G447">
        <v>0</v>
      </c>
      <c r="H447">
        <v>0</v>
      </c>
      <c r="I447">
        <v>0</v>
      </c>
      <c r="J447">
        <v>0</v>
      </c>
      <c r="K447">
        <v>24</v>
      </c>
      <c r="L447">
        <v>70</v>
      </c>
      <c r="M447">
        <v>228</v>
      </c>
      <c r="N447">
        <v>642</v>
      </c>
      <c r="O447">
        <v>24</v>
      </c>
      <c r="P447">
        <v>940</v>
      </c>
      <c r="Q447">
        <v>964</v>
      </c>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row>
    <row r="448" spans="1:97" hidden="1">
      <c r="A448" t="s">
        <v>541</v>
      </c>
      <c r="B448" t="s">
        <v>60</v>
      </c>
      <c r="C448">
        <v>2014</v>
      </c>
      <c r="D448">
        <v>0</v>
      </c>
      <c r="E448">
        <v>0</v>
      </c>
      <c r="F448">
        <v>0</v>
      </c>
      <c r="G448">
        <v>0</v>
      </c>
      <c r="H448">
        <v>0</v>
      </c>
      <c r="I448">
        <v>14</v>
      </c>
      <c r="J448">
        <v>0</v>
      </c>
      <c r="K448">
        <v>21</v>
      </c>
      <c r="L448">
        <v>44</v>
      </c>
      <c r="M448">
        <v>193</v>
      </c>
      <c r="N448">
        <v>560</v>
      </c>
      <c r="O448">
        <v>35</v>
      </c>
      <c r="P448">
        <v>797</v>
      </c>
      <c r="Q448">
        <v>832</v>
      </c>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row>
    <row r="449" spans="1:97">
      <c r="A449" t="s">
        <v>542</v>
      </c>
      <c r="B449" t="s">
        <v>60</v>
      </c>
      <c r="C449">
        <v>2015</v>
      </c>
      <c r="D449">
        <v>0</v>
      </c>
      <c r="E449">
        <v>0</v>
      </c>
      <c r="F449">
        <v>0</v>
      </c>
      <c r="G449">
        <v>0</v>
      </c>
      <c r="H449">
        <v>0</v>
      </c>
      <c r="I449">
        <v>0</v>
      </c>
      <c r="J449">
        <v>0</v>
      </c>
      <c r="K449">
        <v>0</v>
      </c>
      <c r="L449">
        <v>52</v>
      </c>
      <c r="M449">
        <v>238</v>
      </c>
      <c r="N449">
        <v>595</v>
      </c>
      <c r="O449">
        <v>0</v>
      </c>
      <c r="P449">
        <v>885</v>
      </c>
      <c r="Q449">
        <v>885</v>
      </c>
    </row>
    <row r="450" spans="1:97" hidden="1">
      <c r="A450" t="s">
        <v>543</v>
      </c>
      <c r="B450" t="s">
        <v>60</v>
      </c>
      <c r="C450">
        <v>2016</v>
      </c>
      <c r="D450">
        <v>0</v>
      </c>
      <c r="E450">
        <v>0</v>
      </c>
      <c r="F450">
        <v>0</v>
      </c>
      <c r="G450">
        <v>0</v>
      </c>
      <c r="H450">
        <v>0</v>
      </c>
      <c r="I450">
        <v>0</v>
      </c>
      <c r="J450">
        <v>0</v>
      </c>
      <c r="K450">
        <v>35</v>
      </c>
      <c r="L450">
        <v>45</v>
      </c>
      <c r="M450">
        <v>158</v>
      </c>
      <c r="N450">
        <v>471</v>
      </c>
      <c r="O450">
        <v>35</v>
      </c>
      <c r="P450">
        <v>674</v>
      </c>
      <c r="Q450">
        <v>709</v>
      </c>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row>
    <row r="451" spans="1:97" hidden="1">
      <c r="A451" t="s">
        <v>544</v>
      </c>
      <c r="B451" t="s">
        <v>60</v>
      </c>
      <c r="C451">
        <v>2017</v>
      </c>
      <c r="D451">
        <v>0</v>
      </c>
      <c r="E451">
        <v>0</v>
      </c>
      <c r="F451">
        <v>0</v>
      </c>
      <c r="G451">
        <v>0</v>
      </c>
      <c r="H451">
        <v>0</v>
      </c>
      <c r="I451">
        <v>0</v>
      </c>
      <c r="J451">
        <v>0</v>
      </c>
      <c r="K451">
        <v>23</v>
      </c>
      <c r="L451">
        <v>105</v>
      </c>
      <c r="M451">
        <v>180</v>
      </c>
      <c r="N451">
        <v>521</v>
      </c>
      <c r="O451">
        <v>23</v>
      </c>
      <c r="P451">
        <v>806</v>
      </c>
      <c r="Q451">
        <v>829</v>
      </c>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row>
    <row r="452" spans="1:97">
      <c r="A452" t="s">
        <v>545</v>
      </c>
      <c r="B452" t="s">
        <v>61</v>
      </c>
      <c r="C452">
        <v>2009</v>
      </c>
      <c r="D452">
        <v>0</v>
      </c>
      <c r="E452">
        <v>0</v>
      </c>
      <c r="F452">
        <v>0</v>
      </c>
      <c r="G452">
        <v>0</v>
      </c>
      <c r="H452">
        <v>0</v>
      </c>
      <c r="I452">
        <v>0</v>
      </c>
      <c r="J452">
        <v>0</v>
      </c>
      <c r="K452">
        <v>0</v>
      </c>
      <c r="L452">
        <v>0</v>
      </c>
      <c r="M452">
        <v>0</v>
      </c>
      <c r="N452">
        <v>10</v>
      </c>
      <c r="O452">
        <v>0</v>
      </c>
      <c r="P452">
        <v>10</v>
      </c>
      <c r="Q452">
        <v>10</v>
      </c>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row>
    <row r="453" spans="1:97">
      <c r="A453" t="s">
        <v>546</v>
      </c>
      <c r="B453" t="s">
        <v>61</v>
      </c>
      <c r="C453">
        <v>2010</v>
      </c>
      <c r="D453">
        <v>0</v>
      </c>
      <c r="E453">
        <v>0</v>
      </c>
      <c r="F453">
        <v>0</v>
      </c>
      <c r="G453">
        <v>0</v>
      </c>
      <c r="H453">
        <v>0</v>
      </c>
      <c r="I453">
        <v>0</v>
      </c>
      <c r="J453">
        <v>0</v>
      </c>
      <c r="K453">
        <v>0</v>
      </c>
      <c r="L453">
        <v>0</v>
      </c>
      <c r="M453">
        <v>0</v>
      </c>
      <c r="N453">
        <v>10</v>
      </c>
      <c r="O453">
        <v>0</v>
      </c>
      <c r="P453">
        <v>10</v>
      </c>
      <c r="Q453">
        <v>10</v>
      </c>
    </row>
    <row r="454" spans="1:97">
      <c r="A454" t="s">
        <v>547</v>
      </c>
      <c r="B454" t="s">
        <v>61</v>
      </c>
      <c r="C454">
        <v>2011</v>
      </c>
      <c r="D454">
        <v>0</v>
      </c>
      <c r="E454">
        <v>0</v>
      </c>
      <c r="F454">
        <v>0</v>
      </c>
      <c r="G454">
        <v>0</v>
      </c>
      <c r="H454">
        <v>0</v>
      </c>
      <c r="I454">
        <v>0</v>
      </c>
      <c r="J454">
        <v>0</v>
      </c>
      <c r="K454">
        <v>0</v>
      </c>
      <c r="L454">
        <v>0</v>
      </c>
      <c r="M454">
        <v>0</v>
      </c>
      <c r="N454">
        <v>22</v>
      </c>
      <c r="O454">
        <v>0</v>
      </c>
      <c r="P454">
        <v>22</v>
      </c>
      <c r="Q454">
        <v>22</v>
      </c>
    </row>
    <row r="455" spans="1:97">
      <c r="A455" t="s">
        <v>548</v>
      </c>
      <c r="B455" t="s">
        <v>61</v>
      </c>
      <c r="C455">
        <v>2012</v>
      </c>
      <c r="D455">
        <v>0</v>
      </c>
      <c r="E455">
        <v>0</v>
      </c>
      <c r="F455">
        <v>0</v>
      </c>
      <c r="G455">
        <v>0</v>
      </c>
      <c r="H455">
        <v>0</v>
      </c>
      <c r="I455">
        <v>0</v>
      </c>
      <c r="J455">
        <v>0</v>
      </c>
      <c r="K455">
        <v>0</v>
      </c>
      <c r="L455">
        <v>0</v>
      </c>
      <c r="M455">
        <v>0</v>
      </c>
      <c r="N455">
        <v>0</v>
      </c>
      <c r="O455">
        <v>0</v>
      </c>
      <c r="P455">
        <v>0</v>
      </c>
      <c r="Q455">
        <v>0</v>
      </c>
    </row>
    <row r="456" spans="1:97">
      <c r="A456" t="s">
        <v>549</v>
      </c>
      <c r="B456" t="s">
        <v>61</v>
      </c>
      <c r="C456">
        <v>2013</v>
      </c>
      <c r="D456">
        <v>0</v>
      </c>
      <c r="E456">
        <v>0</v>
      </c>
      <c r="F456">
        <v>0</v>
      </c>
      <c r="G456">
        <v>0</v>
      </c>
      <c r="H456">
        <v>0</v>
      </c>
      <c r="I456">
        <v>0</v>
      </c>
      <c r="J456">
        <v>0</v>
      </c>
      <c r="K456">
        <v>0</v>
      </c>
      <c r="L456">
        <v>0</v>
      </c>
      <c r="M456">
        <v>0</v>
      </c>
      <c r="N456">
        <v>12</v>
      </c>
      <c r="O456">
        <v>0</v>
      </c>
      <c r="P456">
        <v>12</v>
      </c>
      <c r="Q456">
        <v>12</v>
      </c>
    </row>
    <row r="457" spans="1:97" s="48" customFormat="1">
      <c r="A457" s="48" t="s">
        <v>550</v>
      </c>
      <c r="B457" s="48" t="s">
        <v>61</v>
      </c>
      <c r="C457">
        <v>2014</v>
      </c>
      <c r="D457">
        <v>0</v>
      </c>
      <c r="E457">
        <v>0</v>
      </c>
      <c r="F457">
        <v>0</v>
      </c>
      <c r="G457">
        <v>0</v>
      </c>
      <c r="H457">
        <v>0</v>
      </c>
      <c r="I457">
        <v>0</v>
      </c>
      <c r="J457">
        <v>0</v>
      </c>
      <c r="K457">
        <v>0</v>
      </c>
      <c r="L457">
        <v>0</v>
      </c>
      <c r="M457">
        <v>0</v>
      </c>
      <c r="N457">
        <v>0</v>
      </c>
      <c r="O457" s="48">
        <v>0</v>
      </c>
      <c r="P457" s="48">
        <v>0</v>
      </c>
      <c r="Q457" s="48">
        <v>0</v>
      </c>
      <c r="R457" s="49"/>
      <c r="S457" s="49"/>
      <c r="T457" s="49"/>
      <c r="U457" s="49"/>
      <c r="V457" s="49"/>
      <c r="W457" s="49"/>
      <c r="X457" s="49"/>
      <c r="Y457" s="49"/>
      <c r="Z457" s="49"/>
      <c r="AA457" s="49"/>
      <c r="AB457" s="49"/>
      <c r="AC457" s="49"/>
      <c r="AD457" s="49"/>
      <c r="AE457" s="49"/>
      <c r="AF457" s="49"/>
      <c r="AG457" s="49"/>
      <c r="AH457" s="49"/>
      <c r="AI457" s="49"/>
      <c r="AJ457" s="49"/>
      <c r="AK457" s="49"/>
      <c r="AL457" s="49"/>
      <c r="AM457" s="49"/>
      <c r="AN457" s="49"/>
      <c r="AO457" s="49"/>
      <c r="AP457" s="49"/>
      <c r="AQ457" s="49"/>
      <c r="AR457" s="49"/>
      <c r="AS457" s="49"/>
      <c r="AT457" s="49"/>
      <c r="AU457" s="49"/>
      <c r="AV457" s="49"/>
      <c r="AW457" s="49"/>
      <c r="AX457" s="49"/>
      <c r="AY457" s="49"/>
      <c r="AZ457" s="49"/>
      <c r="BA457" s="49"/>
      <c r="BB457" s="49"/>
      <c r="BC457" s="49"/>
      <c r="BD457" s="49"/>
      <c r="BE457" s="49"/>
      <c r="BF457" s="49"/>
      <c r="BG457" s="49"/>
      <c r="BH457" s="49"/>
      <c r="BI457" s="49"/>
      <c r="BJ457" s="49"/>
      <c r="BK457" s="49"/>
      <c r="BL457" s="49"/>
      <c r="BM457" s="49"/>
      <c r="BN457" s="49"/>
      <c r="BO457" s="49"/>
      <c r="BP457" s="49"/>
      <c r="BQ457" s="49"/>
      <c r="BR457" s="49"/>
      <c r="BS457" s="49"/>
      <c r="BT457" s="49"/>
      <c r="BU457" s="49"/>
      <c r="BV457" s="49"/>
      <c r="BW457" s="49"/>
      <c r="BX457" s="49"/>
      <c r="BY457" s="49"/>
      <c r="BZ457" s="49"/>
      <c r="CA457" s="49"/>
      <c r="CB457" s="49"/>
      <c r="CC457" s="49"/>
      <c r="CD457" s="49"/>
      <c r="CE457" s="49"/>
      <c r="CF457" s="49"/>
      <c r="CG457" s="49"/>
      <c r="CH457" s="49"/>
      <c r="CI457" s="49"/>
      <c r="CJ457" s="49"/>
      <c r="CK457" s="49"/>
      <c r="CL457" s="49"/>
      <c r="CM457" s="49"/>
      <c r="CN457" s="49"/>
      <c r="CO457" s="49"/>
      <c r="CP457" s="49"/>
      <c r="CQ457" s="49"/>
      <c r="CR457" s="49"/>
      <c r="CS457" s="49"/>
    </row>
    <row r="458" spans="1:97" s="48" customFormat="1">
      <c r="A458" s="48" t="s">
        <v>551</v>
      </c>
      <c r="B458" s="48" t="s">
        <v>61</v>
      </c>
      <c r="C458">
        <v>2015</v>
      </c>
      <c r="D458">
        <v>0</v>
      </c>
      <c r="E458">
        <v>0</v>
      </c>
      <c r="F458">
        <v>0</v>
      </c>
      <c r="G458">
        <v>0</v>
      </c>
      <c r="H458">
        <v>0</v>
      </c>
      <c r="I458">
        <v>0</v>
      </c>
      <c r="J458">
        <v>0</v>
      </c>
      <c r="K458">
        <v>0</v>
      </c>
      <c r="L458">
        <v>0</v>
      </c>
      <c r="M458">
        <v>0</v>
      </c>
      <c r="N458">
        <v>0</v>
      </c>
      <c r="O458" s="48">
        <v>0</v>
      </c>
      <c r="P458" s="48">
        <v>0</v>
      </c>
      <c r="Q458" s="48">
        <v>0</v>
      </c>
      <c r="R458" s="49"/>
      <c r="S458" s="49"/>
      <c r="T458" s="49"/>
      <c r="U458" s="49"/>
      <c r="V458" s="49"/>
      <c r="W458" s="49"/>
      <c r="X458" s="49"/>
      <c r="Y458" s="49"/>
      <c r="Z458" s="49"/>
      <c r="AA458" s="49"/>
      <c r="AB458" s="49"/>
      <c r="AC458" s="49"/>
      <c r="AD458" s="49"/>
      <c r="AE458" s="49"/>
      <c r="AF458" s="49"/>
      <c r="AG458" s="49"/>
      <c r="AH458" s="49"/>
      <c r="AI458" s="49"/>
      <c r="AJ458" s="49"/>
      <c r="AK458" s="49"/>
      <c r="AL458" s="49"/>
      <c r="AM458" s="49"/>
      <c r="AN458" s="49"/>
      <c r="AO458" s="49"/>
      <c r="AP458" s="49"/>
      <c r="AQ458" s="49"/>
      <c r="AR458" s="49"/>
      <c r="AS458" s="49"/>
      <c r="AT458" s="49"/>
      <c r="AU458" s="49"/>
      <c r="AV458" s="49"/>
      <c r="AW458" s="49"/>
      <c r="AX458" s="49"/>
      <c r="AY458" s="49"/>
      <c r="AZ458" s="49"/>
      <c r="BA458" s="49"/>
      <c r="BB458" s="49"/>
      <c r="BC458" s="49"/>
      <c r="BD458" s="49"/>
      <c r="BE458" s="49"/>
      <c r="BF458" s="49"/>
      <c r="BG458" s="49"/>
      <c r="BH458" s="49"/>
      <c r="BI458" s="49"/>
      <c r="BJ458" s="49"/>
      <c r="BK458" s="49"/>
      <c r="BL458" s="49"/>
      <c r="BM458" s="49"/>
      <c r="BN458" s="49"/>
      <c r="BO458" s="49"/>
      <c r="BP458" s="49"/>
      <c r="BQ458" s="49"/>
      <c r="BR458" s="49"/>
      <c r="BS458" s="49"/>
      <c r="BT458" s="49"/>
      <c r="BU458" s="49"/>
      <c r="BV458" s="49"/>
      <c r="BW458" s="49"/>
      <c r="BX458" s="49"/>
      <c r="BY458" s="49"/>
      <c r="BZ458" s="49"/>
      <c r="CA458" s="49"/>
      <c r="CB458" s="49"/>
      <c r="CC458" s="49"/>
      <c r="CD458" s="49"/>
      <c r="CE458" s="49"/>
      <c r="CF458" s="49"/>
      <c r="CG458" s="49"/>
      <c r="CH458" s="49"/>
      <c r="CI458" s="49"/>
      <c r="CJ458" s="49"/>
      <c r="CK458" s="49"/>
      <c r="CL458" s="49"/>
      <c r="CM458" s="49"/>
      <c r="CN458" s="49"/>
      <c r="CO458" s="49"/>
      <c r="CP458" s="49"/>
      <c r="CQ458" s="49"/>
      <c r="CR458" s="49"/>
      <c r="CS458" s="49"/>
    </row>
    <row r="459" spans="1:97" s="48" customFormat="1">
      <c r="A459" s="48" t="s">
        <v>552</v>
      </c>
      <c r="B459" s="48" t="s">
        <v>61</v>
      </c>
      <c r="C459">
        <v>2016</v>
      </c>
      <c r="D459">
        <v>0</v>
      </c>
      <c r="E459">
        <v>0</v>
      </c>
      <c r="F459">
        <v>0</v>
      </c>
      <c r="G459">
        <v>0</v>
      </c>
      <c r="H459">
        <v>0</v>
      </c>
      <c r="I459">
        <v>0</v>
      </c>
      <c r="J459">
        <v>0</v>
      </c>
      <c r="K459">
        <v>0</v>
      </c>
      <c r="L459">
        <v>0</v>
      </c>
      <c r="M459">
        <v>0</v>
      </c>
      <c r="N459">
        <v>0</v>
      </c>
      <c r="O459" s="48">
        <v>0</v>
      </c>
      <c r="P459" s="48">
        <v>0</v>
      </c>
      <c r="Q459" s="48">
        <v>0</v>
      </c>
      <c r="R459" s="49"/>
      <c r="S459" s="49"/>
      <c r="T459" s="49"/>
      <c r="U459" s="49"/>
      <c r="V459" s="49"/>
      <c r="W459" s="49"/>
      <c r="X459" s="49"/>
      <c r="Y459" s="49"/>
      <c r="Z459" s="49"/>
      <c r="AA459" s="49"/>
      <c r="AB459" s="49"/>
      <c r="AC459" s="49"/>
      <c r="AD459" s="49"/>
      <c r="AE459" s="49"/>
      <c r="AF459" s="49"/>
      <c r="AG459" s="49"/>
      <c r="AH459" s="49"/>
      <c r="AI459" s="49"/>
      <c r="AJ459" s="49"/>
      <c r="AK459" s="49"/>
      <c r="AL459" s="49"/>
      <c r="AM459" s="49"/>
      <c r="AN459" s="49"/>
      <c r="AO459" s="49"/>
      <c r="AP459" s="49"/>
      <c r="AQ459" s="49"/>
      <c r="AR459" s="49"/>
      <c r="AS459" s="49"/>
      <c r="AT459" s="49"/>
      <c r="AU459" s="49"/>
      <c r="AV459" s="49"/>
      <c r="AW459" s="49"/>
      <c r="AX459" s="49"/>
      <c r="AY459" s="49"/>
      <c r="AZ459" s="49"/>
      <c r="BA459" s="49"/>
      <c r="BB459" s="49"/>
      <c r="BC459" s="49"/>
      <c r="BD459" s="49"/>
      <c r="BE459" s="49"/>
      <c r="BF459" s="49"/>
      <c r="BG459" s="49"/>
      <c r="BH459" s="49"/>
      <c r="BI459" s="49"/>
      <c r="BJ459" s="49"/>
      <c r="BK459" s="49"/>
      <c r="BL459" s="49"/>
      <c r="BM459" s="49"/>
      <c r="BN459" s="49"/>
      <c r="BO459" s="49"/>
      <c r="BP459" s="49"/>
      <c r="BQ459" s="49"/>
      <c r="BR459" s="49"/>
      <c r="BS459" s="49"/>
      <c r="BT459" s="49"/>
      <c r="BU459" s="49"/>
      <c r="BV459" s="49"/>
      <c r="BW459" s="49"/>
      <c r="BX459" s="49"/>
      <c r="BY459" s="49"/>
      <c r="BZ459" s="49"/>
      <c r="CA459" s="49"/>
      <c r="CB459" s="49"/>
      <c r="CC459" s="49"/>
      <c r="CD459" s="49"/>
      <c r="CE459" s="49"/>
      <c r="CF459" s="49"/>
      <c r="CG459" s="49"/>
      <c r="CH459" s="49"/>
      <c r="CI459" s="49"/>
      <c r="CJ459" s="49"/>
      <c r="CK459" s="49"/>
      <c r="CL459" s="49"/>
      <c r="CM459" s="49"/>
      <c r="CN459" s="49"/>
      <c r="CO459" s="49"/>
      <c r="CP459" s="49"/>
      <c r="CQ459" s="49"/>
      <c r="CR459" s="49"/>
      <c r="CS459" s="49"/>
    </row>
    <row r="460" spans="1:97">
      <c r="A460" t="s">
        <v>553</v>
      </c>
      <c r="B460" t="s">
        <v>61</v>
      </c>
      <c r="C460">
        <v>2017</v>
      </c>
      <c r="D460">
        <v>0</v>
      </c>
      <c r="E460">
        <v>0</v>
      </c>
      <c r="F460">
        <v>0</v>
      </c>
      <c r="G460">
        <v>0</v>
      </c>
      <c r="H460">
        <v>0</v>
      </c>
      <c r="I460">
        <v>0</v>
      </c>
      <c r="J460">
        <v>0</v>
      </c>
      <c r="K460">
        <v>0</v>
      </c>
      <c r="L460">
        <v>0</v>
      </c>
      <c r="M460">
        <v>0</v>
      </c>
      <c r="N460">
        <v>22</v>
      </c>
      <c r="O460">
        <v>0</v>
      </c>
      <c r="P460">
        <v>22</v>
      </c>
      <c r="Q460">
        <v>22</v>
      </c>
    </row>
  </sheetData>
  <autoFilter ref="A1:Q460" xr:uid="{59589975-EF47-42A6-B6DE-12C53671F8F1}">
    <filterColumn colId="14">
      <filters>
        <filter val="0"/>
      </filters>
    </filterColumn>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F3A75-F862-4FB0-B9A8-9E278AE17E04}">
  <dimension ref="A1:Z409"/>
  <sheetViews>
    <sheetView topLeftCell="E1" workbookViewId="0">
      <selection activeCell="K1" sqref="K1:K1048576"/>
    </sheetView>
  </sheetViews>
  <sheetFormatPr defaultRowHeight="14.4"/>
  <cols>
    <col min="2" max="2" width="13.109375" bestFit="1" customWidth="1"/>
    <col min="3" max="3" width="12.21875" bestFit="1" customWidth="1"/>
    <col min="4" max="4" width="11.5546875" bestFit="1" customWidth="1"/>
    <col min="5" max="5" width="15.21875" bestFit="1" customWidth="1"/>
    <col min="6" max="6" width="14.5546875" bestFit="1" customWidth="1"/>
    <col min="7" max="7" width="12.88671875" bestFit="1" customWidth="1"/>
    <col min="8" max="8" width="25.88671875" customWidth="1"/>
    <col min="9" max="9" width="24.77734375" bestFit="1" customWidth="1"/>
    <col min="10" max="10" width="16.77734375" bestFit="1" customWidth="1"/>
    <col min="11" max="11" width="12" bestFit="1" customWidth="1"/>
    <col min="12" max="12" width="18.44140625" bestFit="1" customWidth="1"/>
    <col min="14" max="14" width="12" bestFit="1" customWidth="1"/>
    <col min="15" max="15" width="12" customWidth="1"/>
    <col min="16" max="16" width="11.77734375" bestFit="1" customWidth="1"/>
    <col min="17" max="17" width="14.77734375" bestFit="1" customWidth="1"/>
    <col min="18" max="18" width="13.21875" bestFit="1" customWidth="1"/>
    <col min="19" max="19" width="17.77734375" customWidth="1"/>
    <col min="21" max="21" width="12.21875" customWidth="1"/>
    <col min="22" max="22" width="13.77734375" customWidth="1"/>
    <col min="23" max="23" width="12" bestFit="1" customWidth="1"/>
  </cols>
  <sheetData>
    <row r="1" spans="1:26" ht="15.6">
      <c r="A1" s="9" t="s">
        <v>66</v>
      </c>
      <c r="B1" s="8" t="s">
        <v>566</v>
      </c>
      <c r="C1" s="8" t="s">
        <v>571</v>
      </c>
      <c r="D1" s="8" t="s">
        <v>572</v>
      </c>
      <c r="E1" s="8" t="s">
        <v>573</v>
      </c>
      <c r="F1" s="8" t="s">
        <v>574</v>
      </c>
      <c r="G1" s="8" t="s">
        <v>567</v>
      </c>
      <c r="H1" s="10" t="s">
        <v>70</v>
      </c>
      <c r="I1" s="10" t="s">
        <v>69</v>
      </c>
      <c r="J1" s="8" t="s">
        <v>567</v>
      </c>
      <c r="K1" s="8" t="s">
        <v>569</v>
      </c>
      <c r="L1" s="8" t="s">
        <v>570</v>
      </c>
      <c r="M1" s="8" t="s">
        <v>0</v>
      </c>
      <c r="N1" s="8" t="s">
        <v>575</v>
      </c>
      <c r="O1" s="8"/>
      <c r="P1" s="8" t="s">
        <v>662</v>
      </c>
      <c r="Q1" s="8" t="s">
        <v>663</v>
      </c>
      <c r="R1" s="8" t="s">
        <v>664</v>
      </c>
      <c r="S1" t="s">
        <v>631</v>
      </c>
      <c r="U1" s="35" t="s">
        <v>567</v>
      </c>
      <c r="V1" s="35" t="s">
        <v>632</v>
      </c>
      <c r="W1" s="35" t="s">
        <v>633</v>
      </c>
    </row>
    <row r="2" spans="1:26">
      <c r="A2" t="s">
        <v>96</v>
      </c>
      <c r="B2">
        <f>VLOOKUP(A2,'US Pop after &gt;2009'!A3:B460,2,FALSE)</f>
        <v>4690952</v>
      </c>
      <c r="C2" s="11">
        <f>VLOOKUP(A2,'US Pop after &gt;2009'!A3:U460,21,FALSE)</f>
        <v>4061256.6100000003</v>
      </c>
      <c r="D2" s="11">
        <f>VLOOKUP(A2,'US Pop after &gt;2009'!A3:V460,22,FALSE)</f>
        <v>633101.50099999993</v>
      </c>
      <c r="E2">
        <f>VLOOKUP(A2,'Deaths After &gt;2009'!A3:O460,15,FALSE)</f>
        <v>55</v>
      </c>
      <c r="F2">
        <f>VLOOKUP(A2,'Deaths After &gt;2009'!A3:P460,16,FALSE)</f>
        <v>754</v>
      </c>
      <c r="G2">
        <f>VLOOKUP(A2,'Deaths After &gt;2009'!A3:Q460,17,FALSE)</f>
        <v>809</v>
      </c>
      <c r="H2">
        <f>VLOOKUP(A2,'Visits new'!A2:D409,4,FALSE)</f>
        <v>146695</v>
      </c>
      <c r="I2">
        <f>VLOOKUP(A2,'Visits new'!A2:E409,5,FALSE)</f>
        <v>452</v>
      </c>
      <c r="J2" s="12">
        <f>G2/B2</f>
        <v>1.7245966277207696E-4</v>
      </c>
      <c r="K2" s="12">
        <f>E2/C2</f>
        <v>1.3542606459432761E-5</v>
      </c>
      <c r="L2" s="12">
        <f>F2/D2</f>
        <v>1.1909622687816057E-3</v>
      </c>
      <c r="M2" s="12">
        <f>H2/B2</f>
        <v>3.1271903869406467E-2</v>
      </c>
      <c r="N2" s="12">
        <f>I2/B2</f>
        <v>9.6355707753991083E-5</v>
      </c>
      <c r="O2" s="12"/>
      <c r="P2" s="12" t="b">
        <f>OR(B2&gt;$W$14,B2&lt;$X$14)</f>
        <v>0</v>
      </c>
      <c r="Q2" s="12" t="b">
        <f>OR(G2&gt;$W$16,G2&lt;$X$16)</f>
        <v>0</v>
      </c>
      <c r="R2" t="b">
        <f>OR(H2&gt;$W$18,H2&lt;$X$18)</f>
        <v>0</v>
      </c>
      <c r="S2" t="s">
        <v>617</v>
      </c>
      <c r="U2" s="38">
        <f>_xlfn.VAR.S(G2:G409)</f>
        <v>1330719.4056884423</v>
      </c>
      <c r="V2" s="47">
        <f>_xlfn.VAR.S(H2:H409)</f>
        <v>924244080732.60962</v>
      </c>
      <c r="W2">
        <f>_xlfn.VAR.S($B$2:$B$409)</f>
        <v>46711928150852.266</v>
      </c>
    </row>
    <row r="3" spans="1:26">
      <c r="A3" t="s">
        <v>97</v>
      </c>
      <c r="B3">
        <f>VLOOKUP(A3,'US Pop after &gt;2009'!A4:B461,2,FALSE)</f>
        <v>4724265</v>
      </c>
      <c r="C3" s="11">
        <f>VLOOKUP(A3,'US Pop after &gt;2009'!A4:U461,21,FALSE)</f>
        <v>4080310.594000001</v>
      </c>
      <c r="D3" s="11">
        <f>VLOOKUP(A3,'US Pop after &gt;2009'!A4:V461,22,FALSE)</f>
        <v>644082.43099999998</v>
      </c>
      <c r="E3">
        <f>VLOOKUP(A3,'Deaths After &gt;2009'!A4:O461,15,FALSE)</f>
        <v>20</v>
      </c>
      <c r="F3">
        <f>VLOOKUP(A3,'Deaths After &gt;2009'!A4:P461,16,FALSE)</f>
        <v>756</v>
      </c>
      <c r="G3">
        <f>VLOOKUP(A3,'Deaths After &gt;2009'!A4:Q461,17,FALSE)</f>
        <v>776</v>
      </c>
      <c r="H3">
        <f>VLOOKUP(A3,'Visits new'!A3:D410,4,FALSE)</f>
        <v>424110</v>
      </c>
      <c r="I3">
        <f>VLOOKUP(A3,'Visits new'!A3:E410,5,FALSE)</f>
        <v>1294</v>
      </c>
      <c r="J3" s="12">
        <f t="shared" ref="J3:J66" si="0">G3/B3</f>
        <v>1.6425835553255375E-4</v>
      </c>
      <c r="K3" s="12">
        <f t="shared" ref="K3:K66" si="1">E3/C3</f>
        <v>4.9015876461486832E-6</v>
      </c>
      <c r="L3" s="12">
        <f t="shared" ref="L3:L66" si="2">F3/D3</f>
        <v>1.1737628036620053E-3</v>
      </c>
      <c r="M3" s="12">
        <f t="shared" ref="M3:M66" si="3">H3/B3</f>
        <v>8.9772694800143521E-2</v>
      </c>
      <c r="N3" s="12">
        <f t="shared" ref="N3:N66" si="4">I3/B3</f>
        <v>2.7390504131330484E-4</v>
      </c>
      <c r="O3" s="12"/>
      <c r="P3" s="12" t="b">
        <f t="shared" ref="P3:P66" si="5">OR(B3&gt;$W$14,B3&lt;$X$14)</f>
        <v>0</v>
      </c>
      <c r="Q3" s="12" t="b">
        <f t="shared" ref="Q3:Q66" si="6">OR(G3&gt;$W$16,G3&lt;$X$16)</f>
        <v>0</v>
      </c>
      <c r="R3" t="b">
        <f t="shared" ref="R3:R66" si="7">OR(H3&gt;$W$18,H3&lt;$X$18)</f>
        <v>0</v>
      </c>
      <c r="S3" t="s">
        <v>618</v>
      </c>
      <c r="U3" s="11">
        <f>_xlfn.STDEV.S(G2:G409)</f>
        <v>1153.5681192233262</v>
      </c>
      <c r="V3" s="11">
        <f>_xlfn.STDEV.S(H2:H409)</f>
        <v>961376.13904892071</v>
      </c>
      <c r="W3" s="11">
        <f>_xlfn.STDEV.S($B$2:$B$409)</f>
        <v>6834612.5091955485</v>
      </c>
    </row>
    <row r="4" spans="1:26">
      <c r="A4" t="s">
        <v>98</v>
      </c>
      <c r="B4">
        <f>VLOOKUP(A4,'US Pop after &gt;2009'!A5:B462,2,FALSE)</f>
        <v>4750975</v>
      </c>
      <c r="C4" s="11">
        <f>VLOOKUP(A4,'US Pop after &gt;2009'!A5:U462,21,FALSE)</f>
        <v>4092739.176</v>
      </c>
      <c r="D4" s="11">
        <f>VLOOKUP(A4,'US Pop after &gt;2009'!A5:V462,22,FALSE)</f>
        <v>658126.88799999992</v>
      </c>
      <c r="E4">
        <f>VLOOKUP(A4,'Deaths After &gt;2009'!A5:O462,15,FALSE)</f>
        <v>25</v>
      </c>
      <c r="F4">
        <f>VLOOKUP(A4,'Deaths After &gt;2009'!A5:P462,16,FALSE)</f>
        <v>736</v>
      </c>
      <c r="G4">
        <f>VLOOKUP(A4,'Deaths After &gt;2009'!A5:Q462,17,FALSE)</f>
        <v>761</v>
      </c>
      <c r="H4">
        <f>VLOOKUP(A4,'Visits new'!A4:D411,4,FALSE)</f>
        <v>479550</v>
      </c>
      <c r="I4">
        <f>VLOOKUP(A4,'Visits new'!A4:E411,5,FALSE)</f>
        <v>1256</v>
      </c>
      <c r="J4" s="12">
        <f t="shared" si="0"/>
        <v>1.6017764774598899E-4</v>
      </c>
      <c r="K4" s="12">
        <f t="shared" si="1"/>
        <v>6.1083785027399459E-6</v>
      </c>
      <c r="L4" s="12">
        <f t="shared" si="2"/>
        <v>1.1183253767926894E-3</v>
      </c>
      <c r="M4" s="12">
        <f t="shared" si="3"/>
        <v>0.10093717605333642</v>
      </c>
      <c r="N4" s="12">
        <f t="shared" si="4"/>
        <v>2.6436678786985831E-4</v>
      </c>
      <c r="O4" s="12"/>
      <c r="P4" s="12" t="b">
        <f t="shared" si="5"/>
        <v>0</v>
      </c>
      <c r="Q4" s="12" t="b">
        <f t="shared" si="6"/>
        <v>0</v>
      </c>
      <c r="R4" t="b">
        <f t="shared" si="7"/>
        <v>0</v>
      </c>
      <c r="S4" t="s">
        <v>619</v>
      </c>
      <c r="U4" s="11">
        <f>AVERAGE(G2:G409)</f>
        <v>907.62009803921569</v>
      </c>
      <c r="V4" s="11">
        <f>AVERAGE(G1:G408)</f>
        <v>909.79606879606877</v>
      </c>
      <c r="W4" s="11">
        <f>AVERAGE($B$2:$B$409)</f>
        <v>5983817.8995098043</v>
      </c>
    </row>
    <row r="5" spans="1:26">
      <c r="A5" t="s">
        <v>99</v>
      </c>
      <c r="B5">
        <f>VLOOKUP(A5,'US Pop after &gt;2009'!A6:B463,2,FALSE)</f>
        <v>4644134</v>
      </c>
      <c r="C5" s="11">
        <f>VLOOKUP(A5,'US Pop after &gt;2009'!A6:U463,21,FALSE)</f>
        <v>3986687.5750000002</v>
      </c>
      <c r="D5" s="11">
        <f>VLOOKUP(A5,'US Pop after &gt;2009'!A6:V463,22,FALSE)</f>
        <v>658993.38099999994</v>
      </c>
      <c r="E5">
        <f>VLOOKUP(A5,'Deaths After &gt;2009'!A6:O463,15,FALSE)</f>
        <v>94</v>
      </c>
      <c r="F5">
        <f>VLOOKUP(A5,'Deaths After &gt;2009'!A6:P463,16,FALSE)</f>
        <v>767</v>
      </c>
      <c r="G5">
        <f>VLOOKUP(A5,'Deaths After &gt;2009'!A6:Q463,17,FALSE)</f>
        <v>861</v>
      </c>
      <c r="H5">
        <f>VLOOKUP(A5,'Visits new'!A5:D412,4,FALSE)</f>
        <v>559552</v>
      </c>
      <c r="I5">
        <f>VLOOKUP(A5,'Visits new'!A5:E412,5,FALSE)</f>
        <v>1205</v>
      </c>
      <c r="J5" s="12">
        <f t="shared" si="0"/>
        <v>1.8539516732290671E-4</v>
      </c>
      <c r="K5" s="12">
        <f t="shared" si="1"/>
        <v>2.357847165889341E-5</v>
      </c>
      <c r="L5" s="12">
        <f t="shared" si="2"/>
        <v>1.1638963639302473E-3</v>
      </c>
      <c r="M5" s="12">
        <f t="shared" si="3"/>
        <v>0.12048575687092578</v>
      </c>
      <c r="N5" s="12">
        <f t="shared" si="4"/>
        <v>2.5946710409303436E-4</v>
      </c>
      <c r="O5" s="12"/>
      <c r="P5" s="12" t="b">
        <f t="shared" si="5"/>
        <v>0</v>
      </c>
      <c r="Q5" s="12" t="b">
        <f t="shared" si="6"/>
        <v>0</v>
      </c>
      <c r="R5" t="b">
        <f t="shared" si="7"/>
        <v>0</v>
      </c>
      <c r="S5" t="s">
        <v>630</v>
      </c>
      <c r="U5" s="11">
        <f ca="1">_xlfn.NORM.DIST(RAND(),U4,U3,FALSE)</f>
        <v>2.5394240811279145E-4</v>
      </c>
      <c r="V5" s="39">
        <f ca="1">_xlfn.NORM.DIST(RAND(),V4,V3,TRUE)</f>
        <v>0.49962254415721352</v>
      </c>
      <c r="W5">
        <f ca="1">_xlfn.NORM.DIST(RAND(),W4,W3,TRUE)</f>
        <v>0.19064640459709578</v>
      </c>
    </row>
    <row r="6" spans="1:26">
      <c r="A6" t="s">
        <v>100</v>
      </c>
      <c r="B6">
        <f>VLOOKUP(A6,'US Pop after &gt;2009'!A7:B464,2,FALSE)</f>
        <v>4505293</v>
      </c>
      <c r="C6" s="11">
        <f>VLOOKUP(A6,'US Pop after &gt;2009'!A7:U464,21,FALSE)</f>
        <v>3857482.7039999999</v>
      </c>
      <c r="D6" s="11">
        <f>VLOOKUP(A6,'US Pop after &gt;2009'!A7:V464,22,FALSE)</f>
        <v>646890.2350000001</v>
      </c>
      <c r="E6">
        <f>VLOOKUP(A6,'Deaths After &gt;2009'!A7:O464,15,FALSE)</f>
        <v>114</v>
      </c>
      <c r="F6">
        <f>VLOOKUP(A6,'Deaths After &gt;2009'!A7:P464,16,FALSE)</f>
        <v>773</v>
      </c>
      <c r="G6">
        <f>VLOOKUP(A6,'Deaths After &gt;2009'!A7:Q464,17,FALSE)</f>
        <v>887</v>
      </c>
      <c r="H6">
        <f>VLOOKUP(A6,'Visits new'!A6:D413,4,FALSE)</f>
        <v>476126</v>
      </c>
      <c r="I6">
        <f>VLOOKUP(A6,'Visits new'!A6:E413,5,FALSE)</f>
        <v>1176</v>
      </c>
      <c r="J6" s="12">
        <f t="shared" si="0"/>
        <v>1.9687953702456201E-4</v>
      </c>
      <c r="K6" s="12">
        <f t="shared" si="1"/>
        <v>2.9552951690953326E-5</v>
      </c>
      <c r="L6" s="12">
        <f t="shared" si="2"/>
        <v>1.194947702371794E-3</v>
      </c>
      <c r="M6" s="12">
        <f t="shared" si="3"/>
        <v>0.10568147288089809</v>
      </c>
      <c r="N6" s="12">
        <f t="shared" si="4"/>
        <v>2.6102630838882178E-4</v>
      </c>
      <c r="O6" s="12"/>
      <c r="P6" s="12" t="b">
        <f t="shared" si="5"/>
        <v>0</v>
      </c>
      <c r="Q6" s="12" t="b">
        <f t="shared" si="6"/>
        <v>0</v>
      </c>
      <c r="R6" t="b">
        <f t="shared" si="7"/>
        <v>0</v>
      </c>
    </row>
    <row r="7" spans="1:26">
      <c r="A7" t="s">
        <v>101</v>
      </c>
      <c r="B7">
        <f>VLOOKUP(A7,'US Pop after &gt;2009'!A8:B465,2,FALSE)</f>
        <v>4394374</v>
      </c>
      <c r="C7" s="11">
        <f>VLOOKUP(A7,'US Pop after &gt;2009'!A8:U465,21,FALSE)</f>
        <v>3750510.4929999993</v>
      </c>
      <c r="D7" s="11">
        <f>VLOOKUP(A7,'US Pop after &gt;2009'!A8:V465,22,FALSE)</f>
        <v>643878.32299999986</v>
      </c>
      <c r="E7">
        <f>VLOOKUP(A7,'Deaths After &gt;2009'!A8:O465,15,FALSE)</f>
        <v>102</v>
      </c>
      <c r="F7">
        <f>VLOOKUP(A7,'Deaths After &gt;2009'!A8:P465,16,FALSE)</f>
        <v>875</v>
      </c>
      <c r="G7">
        <f>VLOOKUP(A7,'Deaths After &gt;2009'!A8:Q465,17,FALSE)</f>
        <v>977</v>
      </c>
      <c r="H7">
        <f>VLOOKUP(A7,'Visits new'!A7:D414,4,FALSE)</f>
        <v>394970</v>
      </c>
      <c r="I7">
        <f>VLOOKUP(A7,'Visits new'!A7:E414,5,FALSE)</f>
        <v>981</v>
      </c>
      <c r="J7" s="12">
        <f t="shared" si="0"/>
        <v>2.223297334273323E-4</v>
      </c>
      <c r="K7" s="12">
        <f t="shared" si="1"/>
        <v>2.7196297728102373E-5</v>
      </c>
      <c r="L7" s="12">
        <f t="shared" si="2"/>
        <v>1.3589524118829517E-3</v>
      </c>
      <c r="M7" s="12">
        <f t="shared" si="3"/>
        <v>8.9880833993647338E-2</v>
      </c>
      <c r="N7" s="12">
        <f t="shared" si="4"/>
        <v>2.2323998822130296E-4</v>
      </c>
      <c r="O7" s="12"/>
      <c r="P7" s="12" t="b">
        <f t="shared" si="5"/>
        <v>0</v>
      </c>
      <c r="Q7" s="12" t="b">
        <f t="shared" si="6"/>
        <v>0</v>
      </c>
      <c r="R7" t="b">
        <f t="shared" si="7"/>
        <v>0</v>
      </c>
      <c r="S7" s="35" t="s">
        <v>621</v>
      </c>
    </row>
    <row r="8" spans="1:26">
      <c r="A8" t="s">
        <v>102</v>
      </c>
      <c r="B8">
        <f>VLOOKUP(A8,'US Pop after &gt;2009'!A9:B466,2,FALSE)</f>
        <v>4543394</v>
      </c>
      <c r="C8" s="11">
        <f>VLOOKUP(A8,'US Pop after &gt;2009'!A9:U466,21,FALSE)</f>
        <v>3851524.1850000001</v>
      </c>
      <c r="D8" s="11">
        <f>VLOOKUP(A8,'US Pop after &gt;2009'!A9:V466,22,FALSE)</f>
        <v>691297.94300000009</v>
      </c>
      <c r="E8">
        <f>VLOOKUP(A8,'Deaths After &gt;2009'!A9:O466,15,FALSE)</f>
        <v>118</v>
      </c>
      <c r="F8">
        <f>VLOOKUP(A8,'Deaths After &gt;2009'!A9:P466,16,FALSE)</f>
        <v>757</v>
      </c>
      <c r="G8">
        <f>VLOOKUP(A8,'Deaths After &gt;2009'!A9:Q466,17,FALSE)</f>
        <v>875</v>
      </c>
      <c r="H8">
        <f>VLOOKUP(A8,'Visits new'!A8:D415,4,FALSE)</f>
        <v>390229</v>
      </c>
      <c r="I8">
        <f>VLOOKUP(A8,'Visits new'!A8:E415,5,FALSE)</f>
        <v>1162</v>
      </c>
      <c r="J8" s="12">
        <f t="shared" si="0"/>
        <v>1.9258730367650262E-4</v>
      </c>
      <c r="K8" s="12">
        <f t="shared" si="1"/>
        <v>3.0637221612046034E-5</v>
      </c>
      <c r="L8" s="12">
        <f t="shared" si="2"/>
        <v>1.0950415919290532E-3</v>
      </c>
      <c r="M8" s="12">
        <f t="shared" si="3"/>
        <v>8.5889315344431935E-2</v>
      </c>
      <c r="N8" s="12">
        <f t="shared" si="4"/>
        <v>2.5575593928239549E-4</v>
      </c>
      <c r="O8" s="12"/>
      <c r="P8" s="12" t="b">
        <f t="shared" si="5"/>
        <v>0</v>
      </c>
      <c r="Q8" s="12" t="b">
        <f t="shared" si="6"/>
        <v>0</v>
      </c>
      <c r="R8" t="b">
        <f t="shared" si="7"/>
        <v>0</v>
      </c>
      <c r="S8" t="s">
        <v>639</v>
      </c>
      <c r="T8">
        <f>CORREL(B2:B409, G2:G409)</f>
        <v>0.95438335040878175</v>
      </c>
    </row>
    <row r="9" spans="1:26">
      <c r="A9" t="s">
        <v>103</v>
      </c>
      <c r="B9">
        <f>VLOOKUP(A9,'US Pop after &gt;2009'!A10:B467,2,FALSE)</f>
        <v>4593132</v>
      </c>
      <c r="C9" s="11">
        <f>VLOOKUP(A9,'US Pop after &gt;2009'!A10:U467,21,FALSE)</f>
        <v>3874070</v>
      </c>
      <c r="D9" s="11">
        <f>VLOOKUP(A9,'US Pop after &gt;2009'!A10:V467,22,FALSE)</f>
        <v>719062</v>
      </c>
      <c r="E9">
        <f>VLOOKUP(A9,'Deaths After &gt;2009'!A10:O467,15,FALSE)</f>
        <v>104</v>
      </c>
      <c r="F9">
        <f>VLOOKUP(A9,'Deaths After &gt;2009'!A10:P467,16,FALSE)</f>
        <v>940</v>
      </c>
      <c r="G9">
        <f>VLOOKUP(A9,'Deaths After &gt;2009'!A10:Q467,17,FALSE)</f>
        <v>1044</v>
      </c>
      <c r="H9">
        <f>VLOOKUP(A9,'Visits new'!A9:D416,4,FALSE)</f>
        <v>748867</v>
      </c>
      <c r="I9">
        <f>VLOOKUP(A9,'Visits new'!A9:E416,5,FALSE)</f>
        <v>1858</v>
      </c>
      <c r="J9" s="12">
        <f t="shared" si="0"/>
        <v>2.2729588437693496E-4</v>
      </c>
      <c r="K9" s="12">
        <f t="shared" si="1"/>
        <v>2.684515251402272E-5</v>
      </c>
      <c r="L9" s="12">
        <f t="shared" si="2"/>
        <v>1.3072586230394598E-3</v>
      </c>
      <c r="M9" s="12">
        <f t="shared" si="3"/>
        <v>0.16304060061848866</v>
      </c>
      <c r="N9" s="12">
        <f t="shared" si="4"/>
        <v>4.0451700495435357E-4</v>
      </c>
      <c r="O9" s="12"/>
      <c r="P9" s="12" t="b">
        <f t="shared" si="5"/>
        <v>0</v>
      </c>
      <c r="Q9" s="12" t="b">
        <f t="shared" si="6"/>
        <v>0</v>
      </c>
      <c r="R9" t="b">
        <f t="shared" si="7"/>
        <v>0</v>
      </c>
      <c r="S9" t="s">
        <v>640</v>
      </c>
      <c r="T9">
        <f>CORREL(B2:B409, H2:H409)</f>
        <v>0.48042717921153411</v>
      </c>
    </row>
    <row r="10" spans="1:26">
      <c r="A10" t="s">
        <v>105</v>
      </c>
      <c r="B10">
        <f>VLOOKUP(A10,'US Pop after &gt;2009'!A11:B468,2,FALSE)</f>
        <v>674090</v>
      </c>
      <c r="C10" s="11">
        <f>VLOOKUP(A10,'US Pop after &gt;2009'!A11:U468,21,FALSE)</f>
        <v>625347.31999999995</v>
      </c>
      <c r="D10" s="11">
        <f>VLOOKUP(A10,'US Pop after &gt;2009'!A11:V468,22,FALSE)</f>
        <v>48823.28300000001</v>
      </c>
      <c r="E10">
        <f>VLOOKUP(A10,'Deaths After &gt;2009'!A11:O468,15,FALSE)</f>
        <v>0</v>
      </c>
      <c r="F10">
        <f>VLOOKUP(A10,'Deaths After &gt;2009'!A11:P468,16,FALSE)</f>
        <v>0</v>
      </c>
      <c r="G10">
        <f>VLOOKUP(A10,'Deaths After &gt;2009'!A11:Q468,17,FALSE)</f>
        <v>0</v>
      </c>
      <c r="H10">
        <f>VLOOKUP(A10,'Visits new'!A10:D417,4,FALSE)</f>
        <v>23536</v>
      </c>
      <c r="I10">
        <f>VLOOKUP(A10,'Visits new'!A10:E417,5,FALSE)</f>
        <v>99</v>
      </c>
      <c r="J10" s="12">
        <f t="shared" si="0"/>
        <v>0</v>
      </c>
      <c r="K10" s="12">
        <f t="shared" si="1"/>
        <v>0</v>
      </c>
      <c r="L10" s="12">
        <f t="shared" si="2"/>
        <v>0</v>
      </c>
      <c r="M10" s="12">
        <f t="shared" si="3"/>
        <v>3.4915219036033764E-2</v>
      </c>
      <c r="N10" s="12">
        <f t="shared" si="4"/>
        <v>1.468646619887552E-4</v>
      </c>
      <c r="O10" s="12"/>
      <c r="P10" s="12" t="b">
        <f t="shared" si="5"/>
        <v>0</v>
      </c>
      <c r="Q10" s="12" t="b">
        <f t="shared" si="6"/>
        <v>0</v>
      </c>
      <c r="R10" t="b">
        <f t="shared" si="7"/>
        <v>0</v>
      </c>
      <c r="S10" t="s">
        <v>641</v>
      </c>
      <c r="T10">
        <f>CORREL(B2:B409,C2:C409)</f>
        <v>0.99948193462533608</v>
      </c>
    </row>
    <row r="11" spans="1:26">
      <c r="A11" t="s">
        <v>106</v>
      </c>
      <c r="B11">
        <f>VLOOKUP(A11,'US Pop after &gt;2009'!A12:B469,2,FALSE)</f>
        <v>665600</v>
      </c>
      <c r="C11" s="11">
        <f>VLOOKUP(A11,'US Pop after &gt;2009'!A12:U469,21,FALSE)</f>
        <v>614924.30900000001</v>
      </c>
      <c r="D11" s="11">
        <f>VLOOKUP(A11,'US Pop after &gt;2009'!A12:V469,22,FALSE)</f>
        <v>50856.977999999996</v>
      </c>
      <c r="E11">
        <f>VLOOKUP(A11,'Deaths After &gt;2009'!A12:O469,15,FALSE)</f>
        <v>0</v>
      </c>
      <c r="F11">
        <f>VLOOKUP(A11,'Deaths After &gt;2009'!A12:P469,16,FALSE)</f>
        <v>0</v>
      </c>
      <c r="G11">
        <f>VLOOKUP(A11,'Deaths After &gt;2009'!A12:Q469,17,FALSE)</f>
        <v>0</v>
      </c>
      <c r="H11">
        <f>VLOOKUP(A11,'Visits new'!A11:D418,4,FALSE)</f>
        <v>107111</v>
      </c>
      <c r="I11">
        <f>VLOOKUP(A11,'Visits new'!A11:E418,5,FALSE)</f>
        <v>355</v>
      </c>
      <c r="J11" s="12">
        <f t="shared" si="0"/>
        <v>0</v>
      </c>
      <c r="K11" s="12">
        <f t="shared" si="1"/>
        <v>0</v>
      </c>
      <c r="L11" s="12">
        <f t="shared" si="2"/>
        <v>0</v>
      </c>
      <c r="M11" s="12">
        <f t="shared" si="3"/>
        <v>0.16092397836538461</v>
      </c>
      <c r="N11" s="12">
        <f t="shared" si="4"/>
        <v>5.3335336538461533E-4</v>
      </c>
      <c r="O11" s="12"/>
      <c r="P11" s="12" t="b">
        <f t="shared" si="5"/>
        <v>0</v>
      </c>
      <c r="Q11" s="12" t="b">
        <f t="shared" si="6"/>
        <v>0</v>
      </c>
      <c r="R11" t="b">
        <f t="shared" si="7"/>
        <v>0</v>
      </c>
      <c r="S11" t="s">
        <v>642</v>
      </c>
      <c r="T11">
        <f>CORREL(B2:B409,D2:D409)</f>
        <v>0.97698104694461541</v>
      </c>
    </row>
    <row r="12" spans="1:26">
      <c r="A12" t="s">
        <v>107</v>
      </c>
      <c r="B12">
        <f>VLOOKUP(A12,'US Pop after &gt;2009'!A13:B470,2,FALSE)</f>
        <v>664868</v>
      </c>
      <c r="C12" s="11">
        <f>VLOOKUP(A12,'US Pop after &gt;2009'!A13:U470,21,FALSE)</f>
        <v>613528.18900000001</v>
      </c>
      <c r="D12" s="11">
        <f>VLOOKUP(A12,'US Pop after &gt;2009'!A13:V470,22,FALSE)</f>
        <v>51376.460999999996</v>
      </c>
      <c r="E12">
        <f>VLOOKUP(A12,'Deaths After &gt;2009'!A13:O470,15,FALSE)</f>
        <v>0</v>
      </c>
      <c r="F12">
        <f>VLOOKUP(A12,'Deaths After &gt;2009'!A13:P470,16,FALSE)</f>
        <v>0</v>
      </c>
      <c r="G12">
        <f>VLOOKUP(A12,'Deaths After &gt;2009'!A13:Q470,17,FALSE)</f>
        <v>0</v>
      </c>
      <c r="H12">
        <f>VLOOKUP(A12,'Visits new'!A12:D419,4,FALSE)</f>
        <v>105448</v>
      </c>
      <c r="I12">
        <f>VLOOKUP(A12,'Visits new'!A12:E419,5,FALSE)</f>
        <v>344</v>
      </c>
      <c r="J12" s="12">
        <f t="shared" si="0"/>
        <v>0</v>
      </c>
      <c r="K12" s="12">
        <f t="shared" si="1"/>
        <v>0</v>
      </c>
      <c r="L12" s="12">
        <f t="shared" si="2"/>
        <v>0</v>
      </c>
      <c r="M12" s="12">
        <f t="shared" si="3"/>
        <v>0.15859990253704495</v>
      </c>
      <c r="N12" s="12">
        <f t="shared" si="4"/>
        <v>5.1739593423055406E-4</v>
      </c>
      <c r="O12" s="12"/>
      <c r="P12" s="12" t="b">
        <f t="shared" si="5"/>
        <v>0</v>
      </c>
      <c r="Q12" s="12" t="b">
        <f t="shared" si="6"/>
        <v>0</v>
      </c>
      <c r="R12" t="b">
        <f t="shared" si="7"/>
        <v>0</v>
      </c>
    </row>
    <row r="13" spans="1:26">
      <c r="A13" t="s">
        <v>108</v>
      </c>
      <c r="B13">
        <f>VLOOKUP(A13,'US Pop after &gt;2009'!A14:B471,2,FALSE)</f>
        <v>689969</v>
      </c>
      <c r="C13" s="11">
        <f>VLOOKUP(A13,'US Pop after &gt;2009'!A14:U471,21,FALSE)</f>
        <v>632915.65899999999</v>
      </c>
      <c r="D13" s="11">
        <f>VLOOKUP(A13,'US Pop after &gt;2009'!A14:V471,22,FALSE)</f>
        <v>56874.692000000003</v>
      </c>
      <c r="E13">
        <f>VLOOKUP(A13,'Deaths After &gt;2009'!A14:O471,15,FALSE)</f>
        <v>0</v>
      </c>
      <c r="F13">
        <f>VLOOKUP(A13,'Deaths After &gt;2009'!A14:P471,16,FALSE)</f>
        <v>0</v>
      </c>
      <c r="G13">
        <f>VLOOKUP(A13,'Deaths After &gt;2009'!A14:Q471,17,FALSE)</f>
        <v>0</v>
      </c>
      <c r="H13">
        <f>VLOOKUP(A13,'Visits new'!A13:D420,4,FALSE)</f>
        <v>92149</v>
      </c>
      <c r="I13">
        <f>VLOOKUP(A13,'Visits new'!A13:E420,5,FALSE)</f>
        <v>364</v>
      </c>
      <c r="J13" s="12">
        <f t="shared" si="0"/>
        <v>0</v>
      </c>
      <c r="K13" s="12">
        <f t="shared" si="1"/>
        <v>0</v>
      </c>
      <c r="L13" s="12">
        <f t="shared" si="2"/>
        <v>0</v>
      </c>
      <c r="M13" s="12">
        <f t="shared" si="3"/>
        <v>0.13355527567180556</v>
      </c>
      <c r="N13" s="12">
        <f t="shared" si="4"/>
        <v>5.2755993385210061E-4</v>
      </c>
      <c r="O13" s="12"/>
      <c r="P13" s="12" t="b">
        <f t="shared" si="5"/>
        <v>0</v>
      </c>
      <c r="Q13" s="12" t="b">
        <f t="shared" si="6"/>
        <v>0</v>
      </c>
      <c r="R13" t="b">
        <f t="shared" si="7"/>
        <v>0</v>
      </c>
      <c r="S13" s="35" t="s">
        <v>661</v>
      </c>
      <c r="T13" s="9" t="s">
        <v>656</v>
      </c>
      <c r="U13" s="9" t="s">
        <v>657</v>
      </c>
      <c r="V13" s="9" t="s">
        <v>658</v>
      </c>
      <c r="W13" s="9" t="s">
        <v>659</v>
      </c>
      <c r="X13" s="9" t="s">
        <v>660</v>
      </c>
      <c r="Y13" s="9" t="s">
        <v>665</v>
      </c>
      <c r="Z13" s="9" t="s">
        <v>666</v>
      </c>
    </row>
    <row r="14" spans="1:26">
      <c r="A14" t="s">
        <v>109</v>
      </c>
      <c r="B14">
        <f>VLOOKUP(A14,'US Pop after &gt;2009'!A15:B472,2,FALSE)</f>
        <v>627424</v>
      </c>
      <c r="C14" s="11">
        <f>VLOOKUP(A14,'US Pop after &gt;2009'!A15:U472,21,FALSE)</f>
        <v>573376.91399999999</v>
      </c>
      <c r="D14" s="11">
        <f>VLOOKUP(A14,'US Pop after &gt;2009'!A15:V472,22,FALSE)</f>
        <v>54377.585000000006</v>
      </c>
      <c r="E14">
        <f>VLOOKUP(A14,'Deaths After &gt;2009'!A15:O472,15,FALSE)</f>
        <v>0</v>
      </c>
      <c r="F14">
        <f>VLOOKUP(A14,'Deaths After &gt;2009'!A15:P472,16,FALSE)</f>
        <v>0</v>
      </c>
      <c r="G14">
        <f>VLOOKUP(A14,'Deaths After &gt;2009'!A15:Q472,17,FALSE)</f>
        <v>0</v>
      </c>
      <c r="H14">
        <f>VLOOKUP(A14,'Visits new'!A14:D421,4,FALSE)</f>
        <v>70427</v>
      </c>
      <c r="I14">
        <f>VLOOKUP(A14,'Visits new'!A14:E421,5,FALSE)</f>
        <v>304</v>
      </c>
      <c r="J14" s="12">
        <f t="shared" si="0"/>
        <v>0</v>
      </c>
      <c r="K14" s="12">
        <f t="shared" si="1"/>
        <v>0</v>
      </c>
      <c r="L14" s="12">
        <f t="shared" si="2"/>
        <v>0</v>
      </c>
      <c r="M14" s="12">
        <f t="shared" si="3"/>
        <v>0.11224785790789003</v>
      </c>
      <c r="N14" s="12">
        <f t="shared" si="4"/>
        <v>4.84520834395879E-4</v>
      </c>
      <c r="O14" s="12"/>
      <c r="P14" s="12" t="b">
        <f t="shared" si="5"/>
        <v>0</v>
      </c>
      <c r="Q14" s="12" t="b">
        <f t="shared" si="6"/>
        <v>0</v>
      </c>
      <c r="R14" t="b">
        <f t="shared" si="7"/>
        <v>0</v>
      </c>
      <c r="S14" s="35"/>
      <c r="T14">
        <f>QUARTILE(B2:B409,1)</f>
        <v>1532901</v>
      </c>
      <c r="U14">
        <f>QUARTILE(B2:B409,3)</f>
        <v>6742041</v>
      </c>
      <c r="V14">
        <f>U14-T14</f>
        <v>5209140</v>
      </c>
      <c r="W14">
        <f>U14+(1.5*V14)</f>
        <v>14555751</v>
      </c>
      <c r="X14">
        <f>T14-(1.5*V14)</f>
        <v>-6280809</v>
      </c>
      <c r="Y14">
        <f>COUNTIF(P2:P409,"TRUE")</f>
        <v>32</v>
      </c>
      <c r="Z14" s="11">
        <f>(Y14/408)*100</f>
        <v>7.8431372549019605</v>
      </c>
    </row>
    <row r="15" spans="1:26">
      <c r="A15" t="s">
        <v>110</v>
      </c>
      <c r="B15">
        <f>VLOOKUP(A15,'US Pop after &gt;2009'!A16:B473,2,FALSE)</f>
        <v>680299</v>
      </c>
      <c r="C15" s="11">
        <f>VLOOKUP(A15,'US Pop after &gt;2009'!A16:U473,21,FALSE)</f>
        <v>616600.33299999998</v>
      </c>
      <c r="D15" s="11">
        <f>VLOOKUP(A15,'US Pop after &gt;2009'!A16:V473,22,FALSE)</f>
        <v>63707.814999999995</v>
      </c>
      <c r="E15">
        <f>VLOOKUP(A15,'Deaths After &gt;2009'!A16:O473,15,FALSE)</f>
        <v>0</v>
      </c>
      <c r="F15">
        <f>VLOOKUP(A15,'Deaths After &gt;2009'!A16:P473,16,FALSE)</f>
        <v>0</v>
      </c>
      <c r="G15">
        <f>VLOOKUP(A15,'Deaths After &gt;2009'!A16:Q473,17,FALSE)</f>
        <v>0</v>
      </c>
      <c r="H15">
        <f>VLOOKUP(A15,'Visits new'!A15:D422,4,FALSE)</f>
        <v>53244</v>
      </c>
      <c r="I15">
        <f>VLOOKUP(A15,'Visits new'!A15:E422,5,FALSE)</f>
        <v>290</v>
      </c>
      <c r="J15" s="12">
        <f t="shared" si="0"/>
        <v>0</v>
      </c>
      <c r="K15" s="12">
        <f t="shared" si="1"/>
        <v>0</v>
      </c>
      <c r="L15" s="12">
        <f t="shared" si="2"/>
        <v>0</v>
      </c>
      <c r="M15" s="12">
        <f t="shared" si="3"/>
        <v>7.8265586161379047E-2</v>
      </c>
      <c r="N15" s="12">
        <f t="shared" si="4"/>
        <v>4.2628314902711894E-4</v>
      </c>
      <c r="O15" s="12"/>
      <c r="P15" s="12" t="b">
        <f t="shared" si="5"/>
        <v>0</v>
      </c>
      <c r="Q15" s="12" t="b">
        <f t="shared" si="6"/>
        <v>0</v>
      </c>
      <c r="R15" t="b">
        <f t="shared" si="7"/>
        <v>0</v>
      </c>
      <c r="S15" s="35" t="s">
        <v>655</v>
      </c>
      <c r="T15" s="9" t="s">
        <v>656</v>
      </c>
      <c r="U15" s="9" t="s">
        <v>657</v>
      </c>
      <c r="V15" s="9" t="s">
        <v>658</v>
      </c>
      <c r="W15" s="9" t="s">
        <v>659</v>
      </c>
      <c r="X15" s="9" t="s">
        <v>660</v>
      </c>
      <c r="Y15" s="9" t="s">
        <v>665</v>
      </c>
      <c r="Z15" s="9" t="s">
        <v>666</v>
      </c>
    </row>
    <row r="16" spans="1:26">
      <c r="A16" t="s">
        <v>111</v>
      </c>
      <c r="B16">
        <f>VLOOKUP(A16,'US Pop after &gt;2009'!A17:B474,2,FALSE)</f>
        <v>699828</v>
      </c>
      <c r="C16" s="11">
        <f>VLOOKUP(A16,'US Pop after &gt;2009'!A17:U474,21,FALSE)</f>
        <v>628888.00199999986</v>
      </c>
      <c r="D16" s="11">
        <f>VLOOKUP(A16,'US Pop after &gt;2009'!A17:V474,22,FALSE)</f>
        <v>70440.233999999982</v>
      </c>
      <c r="E16">
        <f>VLOOKUP(A16,'Deaths After &gt;2009'!A17:O474,15,FALSE)</f>
        <v>0</v>
      </c>
      <c r="F16">
        <f>VLOOKUP(A16,'Deaths After &gt;2009'!A17:P474,16,FALSE)</f>
        <v>0</v>
      </c>
      <c r="G16">
        <f>VLOOKUP(A16,'Deaths After &gt;2009'!A17:Q474,17,FALSE)</f>
        <v>0</v>
      </c>
      <c r="H16">
        <f>VLOOKUP(A16,'Visits new'!A16:D423,4,FALSE)</f>
        <v>71839</v>
      </c>
      <c r="I16">
        <f>VLOOKUP(A16,'Visits new'!A16:E423,5,FALSE)</f>
        <v>282</v>
      </c>
      <c r="J16" s="12">
        <f t="shared" si="0"/>
        <v>0</v>
      </c>
      <c r="K16" s="12">
        <f t="shared" si="1"/>
        <v>0</v>
      </c>
      <c r="L16" s="12">
        <f t="shared" si="2"/>
        <v>0</v>
      </c>
      <c r="M16" s="12">
        <f t="shared" si="3"/>
        <v>0.10265236600993387</v>
      </c>
      <c r="N16" s="12">
        <f t="shared" si="4"/>
        <v>4.0295615494092836E-4</v>
      </c>
      <c r="O16" s="12"/>
      <c r="P16" s="12" t="b">
        <f t="shared" si="5"/>
        <v>0</v>
      </c>
      <c r="Q16" s="12" t="b">
        <f t="shared" si="6"/>
        <v>0</v>
      </c>
      <c r="R16" t="b">
        <f t="shared" si="7"/>
        <v>0</v>
      </c>
      <c r="S16" s="35"/>
      <c r="T16">
        <f>QUARTILE(G2:G409,1)</f>
        <v>140.75</v>
      </c>
      <c r="U16">
        <f>QUARTILE(G2:G409,3)</f>
        <v>1185</v>
      </c>
      <c r="V16">
        <f>U16-T16</f>
        <v>1044.25</v>
      </c>
      <c r="W16">
        <f>U16+(1.5*V16)</f>
        <v>2751.375</v>
      </c>
      <c r="X16">
        <f>T16-(1.5*V16)</f>
        <v>-1425.625</v>
      </c>
      <c r="Y16">
        <f>COUNTIFS(Q2:Q409, "TRUE")</f>
        <v>25</v>
      </c>
      <c r="Z16" s="11">
        <f>(Y16/408)*100</f>
        <v>6.1274509803921564</v>
      </c>
    </row>
    <row r="17" spans="1:26">
      <c r="A17" t="s">
        <v>112</v>
      </c>
      <c r="B17">
        <f>VLOOKUP(A17,'US Pop after &gt;2009'!A18:B475,2,FALSE)</f>
        <v>697411</v>
      </c>
      <c r="C17" s="11">
        <f>VLOOKUP(A17,'US Pop after &gt;2009'!A18:U475,21,FALSE)</f>
        <v>625102</v>
      </c>
      <c r="D17" s="11">
        <f>VLOOKUP(A17,'US Pop after &gt;2009'!A18:V475,22,FALSE)</f>
        <v>72309</v>
      </c>
      <c r="E17">
        <f>VLOOKUP(A17,'Deaths After &gt;2009'!A18:O475,15,FALSE)</f>
        <v>0</v>
      </c>
      <c r="F17">
        <f>VLOOKUP(A17,'Deaths After &gt;2009'!A18:P475,16,FALSE)</f>
        <v>0</v>
      </c>
      <c r="G17">
        <f>VLOOKUP(A17,'Deaths After &gt;2009'!A18:Q475,17,FALSE)</f>
        <v>0</v>
      </c>
      <c r="H17">
        <f>VLOOKUP(A17,'Visits new'!A17:D424,4,FALSE)</f>
        <v>120282</v>
      </c>
      <c r="I17">
        <f>VLOOKUP(A17,'Visits new'!A17:E424,5,FALSE)</f>
        <v>416</v>
      </c>
      <c r="J17" s="12">
        <f t="shared" si="0"/>
        <v>0</v>
      </c>
      <c r="K17" s="12">
        <f t="shared" si="1"/>
        <v>0</v>
      </c>
      <c r="L17" s="12">
        <f t="shared" si="2"/>
        <v>0</v>
      </c>
      <c r="M17" s="12">
        <f t="shared" si="3"/>
        <v>0.17246931866575091</v>
      </c>
      <c r="N17" s="12">
        <f t="shared" si="4"/>
        <v>5.9649188211829181E-4</v>
      </c>
      <c r="O17" s="12"/>
      <c r="P17" s="12" t="b">
        <f t="shared" si="5"/>
        <v>0</v>
      </c>
      <c r="Q17" s="12" t="b">
        <f t="shared" si="6"/>
        <v>0</v>
      </c>
      <c r="R17" t="b">
        <f t="shared" si="7"/>
        <v>0</v>
      </c>
      <c r="S17" s="35" t="s">
        <v>632</v>
      </c>
      <c r="T17" s="9" t="s">
        <v>656</v>
      </c>
      <c r="U17" s="9" t="s">
        <v>657</v>
      </c>
      <c r="V17" s="9" t="s">
        <v>658</v>
      </c>
      <c r="W17" s="9" t="s">
        <v>659</v>
      </c>
      <c r="X17" s="9" t="s">
        <v>660</v>
      </c>
      <c r="Y17" s="9" t="s">
        <v>665</v>
      </c>
      <c r="Z17" s="9" t="s">
        <v>666</v>
      </c>
    </row>
    <row r="18" spans="1:26">
      <c r="A18" t="s">
        <v>114</v>
      </c>
      <c r="B18">
        <f>VLOOKUP(A18,'US Pop after &gt;2009'!A19:B476,2,FALSE)</f>
        <v>6246816</v>
      </c>
      <c r="C18" s="11">
        <f>VLOOKUP(A18,'US Pop after &gt;2009'!A19:U476,21,FALSE)</f>
        <v>5407549.199</v>
      </c>
      <c r="D18" s="11">
        <f>VLOOKUP(A18,'US Pop after &gt;2009'!A19:V476,22,FALSE)</f>
        <v>831393.0199999999</v>
      </c>
      <c r="E18">
        <f>VLOOKUP(A18,'Deaths After &gt;2009'!A19:O476,15,FALSE)</f>
        <v>26</v>
      </c>
      <c r="F18">
        <f>VLOOKUP(A18,'Deaths After &gt;2009'!A19:P476,16,FALSE)</f>
        <v>560</v>
      </c>
      <c r="G18">
        <f>VLOOKUP(A18,'Deaths After &gt;2009'!A19:Q476,17,FALSE)</f>
        <v>586</v>
      </c>
      <c r="H18">
        <f>VLOOKUP(A18,'Visits new'!A18:D425,4,FALSE)</f>
        <v>317641</v>
      </c>
      <c r="I18">
        <f>VLOOKUP(A18,'Visits new'!A18:E425,5,FALSE)</f>
        <v>706</v>
      </c>
      <c r="J18" s="12">
        <f t="shared" si="0"/>
        <v>9.3807789440252445E-5</v>
      </c>
      <c r="K18" s="12">
        <f t="shared" si="1"/>
        <v>4.8080931015492365E-6</v>
      </c>
      <c r="L18" s="12">
        <f t="shared" si="2"/>
        <v>6.7356832031137339E-4</v>
      </c>
      <c r="M18" s="12">
        <f t="shared" si="3"/>
        <v>5.0848464241623252E-2</v>
      </c>
      <c r="N18" s="12">
        <f t="shared" si="4"/>
        <v>1.1301757567375124E-4</v>
      </c>
      <c r="O18" s="12"/>
      <c r="P18" s="12" t="b">
        <f t="shared" si="5"/>
        <v>0</v>
      </c>
      <c r="Q18" s="12" t="b">
        <f t="shared" si="6"/>
        <v>0</v>
      </c>
      <c r="R18" t="b">
        <f t="shared" si="7"/>
        <v>0</v>
      </c>
      <c r="T18">
        <f>QUARTILE(H2:H409,1)</f>
        <v>141532.5</v>
      </c>
      <c r="U18">
        <f>QUARTILE(H2:H409,3)</f>
        <v>734438.25</v>
      </c>
      <c r="V18">
        <f>U18-T18</f>
        <v>592905.75</v>
      </c>
      <c r="W18">
        <f>U18+(1.5*V18)</f>
        <v>1623796.875</v>
      </c>
      <c r="X18">
        <f>T18-(1.5*V18)</f>
        <v>-747826.125</v>
      </c>
      <c r="Y18">
        <f>COUNTIF(R2:R409, "TRUE")</f>
        <v>38</v>
      </c>
      <c r="Z18" s="11">
        <f>(Y18/408)*100</f>
        <v>9.3137254901960791</v>
      </c>
    </row>
    <row r="19" spans="1:26">
      <c r="A19" t="s">
        <v>115</v>
      </c>
      <c r="B19">
        <f>VLOOKUP(A19,'US Pop after &gt;2009'!A20:B477,2,FALSE)</f>
        <v>6257995</v>
      </c>
      <c r="C19" s="11">
        <f>VLOOKUP(A19,'US Pop after &gt;2009'!A20:U477,21,FALSE)</f>
        <v>5401002.5830000006</v>
      </c>
      <c r="D19" s="11">
        <f>VLOOKUP(A19,'US Pop after &gt;2009'!A20:V477,22,FALSE)</f>
        <v>852456.78099999996</v>
      </c>
      <c r="E19">
        <f>VLOOKUP(A19,'Deaths After &gt;2009'!A20:O477,15,FALSE)</f>
        <v>10</v>
      </c>
      <c r="F19">
        <f>VLOOKUP(A19,'Deaths After &gt;2009'!A20:P477,16,FALSE)</f>
        <v>522</v>
      </c>
      <c r="G19">
        <f>VLOOKUP(A19,'Deaths After &gt;2009'!A20:Q477,17,FALSE)</f>
        <v>532</v>
      </c>
      <c r="H19">
        <f>VLOOKUP(A19,'Visits new'!A19:D426,4,FALSE)</f>
        <v>1181254</v>
      </c>
      <c r="I19">
        <f>VLOOKUP(A19,'Visits new'!A19:E426,5,FALSE)</f>
        <v>2981</v>
      </c>
      <c r="J19" s="12">
        <f t="shared" si="0"/>
        <v>8.5011253604389269E-5</v>
      </c>
      <c r="K19" s="12">
        <f t="shared" si="1"/>
        <v>1.8515080943444901E-6</v>
      </c>
      <c r="L19" s="12">
        <f t="shared" si="2"/>
        <v>6.1234775959861834E-4</v>
      </c>
      <c r="M19" s="12">
        <f t="shared" si="3"/>
        <v>0.18875917925789329</v>
      </c>
      <c r="N19" s="12">
        <f t="shared" si="4"/>
        <v>4.7635065224564736E-4</v>
      </c>
      <c r="O19" s="12"/>
      <c r="P19" s="12" t="b">
        <f t="shared" si="5"/>
        <v>0</v>
      </c>
      <c r="Q19" s="12" t="b">
        <f t="shared" si="6"/>
        <v>0</v>
      </c>
      <c r="R19" t="b">
        <f t="shared" si="7"/>
        <v>0</v>
      </c>
    </row>
    <row r="20" spans="1:26">
      <c r="A20" t="s">
        <v>116</v>
      </c>
      <c r="B20">
        <f>VLOOKUP(A20,'US Pop after &gt;2009'!A21:B478,2,FALSE)</f>
        <v>6410979</v>
      </c>
      <c r="C20" s="11">
        <f>VLOOKUP(A20,'US Pop after &gt;2009'!A21:U478,21,FALSE)</f>
        <v>5510080.2369999997</v>
      </c>
      <c r="D20" s="11">
        <f>VLOOKUP(A20,'US Pop after &gt;2009'!A21:V478,22,FALSE)</f>
        <v>891925.98</v>
      </c>
      <c r="E20">
        <f>VLOOKUP(A20,'Deaths After &gt;2009'!A21:O478,15,FALSE)</f>
        <v>11</v>
      </c>
      <c r="F20">
        <f>VLOOKUP(A20,'Deaths After &gt;2009'!A21:P478,16,FALSE)</f>
        <v>507</v>
      </c>
      <c r="G20">
        <f>VLOOKUP(A20,'Deaths After &gt;2009'!A21:Q478,17,FALSE)</f>
        <v>518</v>
      </c>
      <c r="H20">
        <f>VLOOKUP(A20,'Visits new'!A20:D427,4,FALSE)</f>
        <v>820538</v>
      </c>
      <c r="I20">
        <f>VLOOKUP(A20,'Visits new'!A20:E427,5,FALSE)</f>
        <v>1495</v>
      </c>
      <c r="J20" s="12">
        <f t="shared" si="0"/>
        <v>8.0798892025695301E-5</v>
      </c>
      <c r="K20" s="12">
        <f t="shared" si="1"/>
        <v>1.9963411650769398E-6</v>
      </c>
      <c r="L20" s="12">
        <f t="shared" si="2"/>
        <v>5.6843281995216694E-4</v>
      </c>
      <c r="M20" s="12">
        <f t="shared" si="3"/>
        <v>0.12798950051154434</v>
      </c>
      <c r="N20" s="12">
        <f t="shared" si="4"/>
        <v>2.3319371347184259E-4</v>
      </c>
      <c r="O20" s="12"/>
      <c r="P20" s="12" t="b">
        <f t="shared" si="5"/>
        <v>0</v>
      </c>
      <c r="Q20" s="12" t="b">
        <f t="shared" si="6"/>
        <v>0</v>
      </c>
      <c r="R20" t="b">
        <f t="shared" si="7"/>
        <v>0</v>
      </c>
    </row>
    <row r="21" spans="1:26">
      <c r="A21" t="s">
        <v>117</v>
      </c>
      <c r="B21">
        <f>VLOOKUP(A21,'US Pop after &gt;2009'!A22:B479,2,FALSE)</f>
        <v>6471024</v>
      </c>
      <c r="C21" s="11">
        <f>VLOOKUP(A21,'US Pop after &gt;2009'!A22:U479,21,FALSE)</f>
        <v>5543969.3710000012</v>
      </c>
      <c r="D21" s="11">
        <f>VLOOKUP(A21,'US Pop after &gt;2009'!A22:V479,22,FALSE)</f>
        <v>925551.01699999999</v>
      </c>
      <c r="E21">
        <f>VLOOKUP(A21,'Deaths After &gt;2009'!A22:O479,15,FALSE)</f>
        <v>10</v>
      </c>
      <c r="F21">
        <f>VLOOKUP(A21,'Deaths After &gt;2009'!A22:P479,16,FALSE)</f>
        <v>583</v>
      </c>
      <c r="G21">
        <f>VLOOKUP(A21,'Deaths After &gt;2009'!A22:Q479,17,FALSE)</f>
        <v>593</v>
      </c>
      <c r="H21">
        <f>VLOOKUP(A21,'Visits new'!A21:D428,4,FALSE)</f>
        <v>970555</v>
      </c>
      <c r="I21">
        <f>VLOOKUP(A21,'Visits new'!A21:E428,5,FALSE)</f>
        <v>1825</v>
      </c>
      <c r="J21" s="12">
        <f t="shared" si="0"/>
        <v>9.1639283056282902E-5</v>
      </c>
      <c r="K21" s="12">
        <f t="shared" si="1"/>
        <v>1.803761769015011E-6</v>
      </c>
      <c r="L21" s="12">
        <f t="shared" si="2"/>
        <v>6.298950455369658E-4</v>
      </c>
      <c r="M21" s="12">
        <f t="shared" si="3"/>
        <v>0.14998476284433498</v>
      </c>
      <c r="N21" s="12">
        <f t="shared" si="4"/>
        <v>2.8202646134522141E-4</v>
      </c>
      <c r="O21" s="12"/>
      <c r="P21" s="12" t="b">
        <f t="shared" si="5"/>
        <v>0</v>
      </c>
      <c r="Q21" s="12" t="b">
        <f t="shared" si="6"/>
        <v>0</v>
      </c>
      <c r="R21" t="b">
        <f t="shared" si="7"/>
        <v>0</v>
      </c>
    </row>
    <row r="22" spans="1:26">
      <c r="A22" t="s">
        <v>118</v>
      </c>
      <c r="B22">
        <f>VLOOKUP(A22,'US Pop after &gt;2009'!A23:B480,2,FALSE)</f>
        <v>6524205</v>
      </c>
      <c r="C22" s="11">
        <f>VLOOKUP(A22,'US Pop after &gt;2009'!A23:U480,21,FALSE)</f>
        <v>5554161.6049999995</v>
      </c>
      <c r="D22" s="11">
        <f>VLOOKUP(A22,'US Pop after &gt;2009'!A23:V480,22,FALSE)</f>
        <v>966163.201</v>
      </c>
      <c r="E22">
        <f>VLOOKUP(A22,'Deaths After &gt;2009'!A23:O480,15,FALSE)</f>
        <v>58</v>
      </c>
      <c r="F22">
        <f>VLOOKUP(A22,'Deaths After &gt;2009'!A23:P480,16,FALSE)</f>
        <v>553</v>
      </c>
      <c r="G22">
        <f>VLOOKUP(A22,'Deaths After &gt;2009'!A23:Q480,17,FALSE)</f>
        <v>611</v>
      </c>
      <c r="H22">
        <f>VLOOKUP(A22,'Visits new'!A22:D429,4,FALSE)</f>
        <v>1212913</v>
      </c>
      <c r="I22">
        <f>VLOOKUP(A22,'Visits new'!A22:E429,5,FALSE)</f>
        <v>2784</v>
      </c>
      <c r="J22" s="12">
        <f t="shared" si="0"/>
        <v>9.3651257126347193E-5</v>
      </c>
      <c r="K22" s="12">
        <f t="shared" si="1"/>
        <v>1.0442620169313565E-5</v>
      </c>
      <c r="L22" s="12">
        <f t="shared" si="2"/>
        <v>5.7236706948436136E-4</v>
      </c>
      <c r="M22" s="12">
        <f t="shared" si="3"/>
        <v>0.18590970087543232</v>
      </c>
      <c r="N22" s="12">
        <f t="shared" si="4"/>
        <v>4.2671865767553288E-4</v>
      </c>
      <c r="O22" s="12"/>
      <c r="P22" s="12" t="b">
        <f t="shared" si="5"/>
        <v>0</v>
      </c>
      <c r="Q22" s="12" t="b">
        <f t="shared" si="6"/>
        <v>0</v>
      </c>
      <c r="R22" t="b">
        <f t="shared" si="7"/>
        <v>0</v>
      </c>
    </row>
    <row r="23" spans="1:26">
      <c r="A23" t="s">
        <v>119</v>
      </c>
      <c r="B23">
        <f>VLOOKUP(A23,'US Pop after &gt;2009'!A24:B481,2,FALSE)</f>
        <v>6522731</v>
      </c>
      <c r="C23" s="11">
        <f>VLOOKUP(A23,'US Pop after &gt;2009'!A24:U481,21,FALSE)</f>
        <v>5523563.6130000008</v>
      </c>
      <c r="D23" s="11">
        <f>VLOOKUP(A23,'US Pop after &gt;2009'!A24:V481,22,FALSE)</f>
        <v>1009586.7609999999</v>
      </c>
      <c r="E23">
        <f>VLOOKUP(A23,'Deaths After &gt;2009'!A24:O481,15,FALSE)</f>
        <v>12</v>
      </c>
      <c r="F23">
        <f>VLOOKUP(A23,'Deaths After &gt;2009'!A24:P481,16,FALSE)</f>
        <v>596</v>
      </c>
      <c r="G23">
        <f>VLOOKUP(A23,'Deaths After &gt;2009'!A24:Q481,17,FALSE)</f>
        <v>608</v>
      </c>
      <c r="H23">
        <f>VLOOKUP(A23,'Visits new'!A23:D430,4,FALSE)</f>
        <v>1103596</v>
      </c>
      <c r="I23">
        <f>VLOOKUP(A23,'Visits new'!A23:E430,5,FALSE)</f>
        <v>2714</v>
      </c>
      <c r="J23" s="12">
        <f t="shared" si="0"/>
        <v>9.3212490289726801E-5</v>
      </c>
      <c r="K23" s="12">
        <f t="shared" si="1"/>
        <v>2.1725105096567299E-6</v>
      </c>
      <c r="L23" s="12">
        <f t="shared" si="2"/>
        <v>5.903405462742593E-4</v>
      </c>
      <c r="M23" s="12">
        <f t="shared" si="3"/>
        <v>0.16919232143714036</v>
      </c>
      <c r="N23" s="12">
        <f t="shared" si="4"/>
        <v>4.1608338593144498E-4</v>
      </c>
      <c r="O23" s="12"/>
      <c r="P23" s="12" t="b">
        <f t="shared" si="5"/>
        <v>0</v>
      </c>
      <c r="Q23" s="12" t="b">
        <f t="shared" si="6"/>
        <v>0</v>
      </c>
      <c r="R23" t="b">
        <f t="shared" si="7"/>
        <v>0</v>
      </c>
    </row>
    <row r="24" spans="1:26">
      <c r="A24" t="s">
        <v>120</v>
      </c>
      <c r="B24">
        <f>VLOOKUP(A24,'US Pop after &gt;2009'!A25:B482,2,FALSE)</f>
        <v>6508490</v>
      </c>
      <c r="C24" s="11">
        <f>VLOOKUP(A24,'US Pop after &gt;2009'!A25:U482,21,FALSE)</f>
        <v>5504322.2209999999</v>
      </c>
      <c r="D24" s="11">
        <f>VLOOKUP(A24,'US Pop after &gt;2009'!A25:V482,22,FALSE)</f>
        <v>1006219.0380000001</v>
      </c>
      <c r="E24">
        <f>VLOOKUP(A24,'Deaths After &gt;2009'!A25:O482,15,FALSE)</f>
        <v>93</v>
      </c>
      <c r="F24">
        <f>VLOOKUP(A24,'Deaths After &gt;2009'!A25:P482,16,FALSE)</f>
        <v>649</v>
      </c>
      <c r="G24">
        <f>VLOOKUP(A24,'Deaths After &gt;2009'!A25:Q482,17,FALSE)</f>
        <v>742</v>
      </c>
      <c r="H24">
        <f>VLOOKUP(A24,'Visits new'!A24:D431,4,FALSE)</f>
        <v>1089562</v>
      </c>
      <c r="I24">
        <f>VLOOKUP(A24,'Visits new'!A24:E431,5,FALSE)</f>
        <v>2421</v>
      </c>
      <c r="J24" s="12">
        <f t="shared" si="0"/>
        <v>1.1400493816538091E-4</v>
      </c>
      <c r="K24" s="12">
        <f t="shared" si="1"/>
        <v>1.6895813192982766E-5</v>
      </c>
      <c r="L24" s="12">
        <f t="shared" si="2"/>
        <v>6.4498879020414635E-4</v>
      </c>
      <c r="M24" s="12">
        <f t="shared" si="3"/>
        <v>0.16740626474036222</v>
      </c>
      <c r="N24" s="12">
        <f t="shared" si="4"/>
        <v>3.7197568099513097E-4</v>
      </c>
      <c r="O24" s="12"/>
      <c r="P24" s="12" t="b">
        <f t="shared" si="5"/>
        <v>0</v>
      </c>
      <c r="Q24" s="12" t="b">
        <f t="shared" si="6"/>
        <v>0</v>
      </c>
      <c r="R24" t="b">
        <f t="shared" si="7"/>
        <v>0</v>
      </c>
    </row>
    <row r="25" spans="1:26">
      <c r="A25" t="s">
        <v>121</v>
      </c>
      <c r="B25">
        <f>VLOOKUP(A25,'US Pop after &gt;2009'!A26:B483,2,FALSE)</f>
        <v>6742401</v>
      </c>
      <c r="C25" s="11">
        <f>VLOOKUP(A25,'US Pop after &gt;2009'!A26:U483,21,FALSE)</f>
        <v>5649633</v>
      </c>
      <c r="D25" s="11">
        <f>VLOOKUP(A25,'US Pop after &gt;2009'!A26:V483,22,FALSE)</f>
        <v>1092768</v>
      </c>
      <c r="E25">
        <f>VLOOKUP(A25,'Deaths After &gt;2009'!A26:O483,15,FALSE)</f>
        <v>30</v>
      </c>
      <c r="F25">
        <f>VLOOKUP(A25,'Deaths After &gt;2009'!A26:P483,16,FALSE)</f>
        <v>666</v>
      </c>
      <c r="G25">
        <f>VLOOKUP(A25,'Deaths After &gt;2009'!A26:Q483,17,FALSE)</f>
        <v>696</v>
      </c>
      <c r="H25">
        <f>VLOOKUP(A25,'Visits new'!A25:D432,4,FALSE)</f>
        <v>999739</v>
      </c>
      <c r="I25">
        <f>VLOOKUP(A25,'Visits new'!A25:E432,5,FALSE)</f>
        <v>2351</v>
      </c>
      <c r="J25" s="12">
        <f t="shared" si="0"/>
        <v>1.0322732213643182E-4</v>
      </c>
      <c r="K25" s="12">
        <f t="shared" si="1"/>
        <v>5.3100794334782454E-6</v>
      </c>
      <c r="L25" s="12">
        <f t="shared" si="2"/>
        <v>6.0946147764209791E-4</v>
      </c>
      <c r="M25" s="12">
        <f t="shared" si="3"/>
        <v>0.14827640776631351</v>
      </c>
      <c r="N25" s="12">
        <f t="shared" si="4"/>
        <v>3.486888424464816E-4</v>
      </c>
      <c r="O25" s="12"/>
      <c r="P25" s="12" t="b">
        <f t="shared" si="5"/>
        <v>0</v>
      </c>
      <c r="Q25" s="12" t="b">
        <f t="shared" si="6"/>
        <v>0</v>
      </c>
      <c r="R25" t="b">
        <f t="shared" si="7"/>
        <v>0</v>
      </c>
    </row>
    <row r="26" spans="1:26">
      <c r="A26" t="s">
        <v>123</v>
      </c>
      <c r="B26">
        <f>VLOOKUP(A26,'US Pop after &gt;2009'!A27:B484,2,FALSE)</f>
        <v>2850272</v>
      </c>
      <c r="C26" s="11">
        <f>VLOOKUP(A26,'US Pop after &gt;2009'!A27:U484,21,FALSE)</f>
        <v>2447771.8590000002</v>
      </c>
      <c r="D26" s="11">
        <f>VLOOKUP(A26,'US Pop after &gt;2009'!A27:V484,22,FALSE)</f>
        <v>402670.83</v>
      </c>
      <c r="E26">
        <f>VLOOKUP(A26,'Deaths After &gt;2009'!A27:O484,15,FALSE)</f>
        <v>0</v>
      </c>
      <c r="F26">
        <f>VLOOKUP(A26,'Deaths After &gt;2009'!A27:P484,16,FALSE)</f>
        <v>462</v>
      </c>
      <c r="G26">
        <f>VLOOKUP(A26,'Deaths After &gt;2009'!A27:Q484,17,FALSE)</f>
        <v>462</v>
      </c>
      <c r="H26">
        <f>VLOOKUP(A26,'Visits new'!A26:D433,4,FALSE)</f>
        <v>46399</v>
      </c>
      <c r="I26">
        <f>VLOOKUP(A26,'Visits new'!A26:E433,5,FALSE)</f>
        <v>214</v>
      </c>
      <c r="J26" s="12">
        <f t="shared" si="0"/>
        <v>1.6208979353549415E-4</v>
      </c>
      <c r="K26" s="12">
        <f t="shared" si="1"/>
        <v>0</v>
      </c>
      <c r="L26" s="12">
        <f t="shared" si="2"/>
        <v>1.1473391305747177E-3</v>
      </c>
      <c r="M26" s="12">
        <f t="shared" si="3"/>
        <v>1.6278797251630721E-2</v>
      </c>
      <c r="N26" s="12">
        <f t="shared" si="4"/>
        <v>7.5080553715575215E-5</v>
      </c>
      <c r="O26" s="12"/>
      <c r="P26" s="12" t="b">
        <f t="shared" si="5"/>
        <v>0</v>
      </c>
      <c r="Q26" s="12" t="b">
        <f t="shared" si="6"/>
        <v>0</v>
      </c>
      <c r="R26" t="b">
        <f t="shared" si="7"/>
        <v>0</v>
      </c>
    </row>
    <row r="27" spans="1:26">
      <c r="A27" t="s">
        <v>124</v>
      </c>
      <c r="B27">
        <f>VLOOKUP(A27,'US Pop after &gt;2009'!A28:B485,2,FALSE)</f>
        <v>2827954</v>
      </c>
      <c r="C27" s="11">
        <f>VLOOKUP(A27,'US Pop after &gt;2009'!A28:U485,21,FALSE)</f>
        <v>2427292.7609999999</v>
      </c>
      <c r="D27" s="11">
        <f>VLOOKUP(A27,'US Pop after &gt;2009'!A28:V485,22,FALSE)</f>
        <v>400000.44199999992</v>
      </c>
      <c r="E27">
        <f>VLOOKUP(A27,'Deaths After &gt;2009'!A28:O485,15,FALSE)</f>
        <v>11</v>
      </c>
      <c r="F27">
        <f>VLOOKUP(A27,'Deaths After &gt;2009'!A28:P485,16,FALSE)</f>
        <v>563</v>
      </c>
      <c r="G27">
        <f>VLOOKUP(A27,'Deaths After &gt;2009'!A28:Q485,17,FALSE)</f>
        <v>574</v>
      </c>
      <c r="H27">
        <f>VLOOKUP(A27,'Visits new'!A27:D434,4,FALSE)</f>
        <v>141769</v>
      </c>
      <c r="I27">
        <f>VLOOKUP(A27,'Visits new'!A27:E434,5,FALSE)</f>
        <v>629</v>
      </c>
      <c r="J27" s="12">
        <f t="shared" si="0"/>
        <v>2.0297359858045781E-4</v>
      </c>
      <c r="K27" s="12">
        <f t="shared" si="1"/>
        <v>4.5317978023665355E-6</v>
      </c>
      <c r="L27" s="12">
        <f t="shared" si="2"/>
        <v>1.4074984447142189E-3</v>
      </c>
      <c r="M27" s="12">
        <f t="shared" si="3"/>
        <v>5.0131296336503352E-2</v>
      </c>
      <c r="N27" s="12">
        <f t="shared" si="4"/>
        <v>2.2242228833990936E-4</v>
      </c>
      <c r="O27" s="12"/>
      <c r="P27" s="12" t="b">
        <f t="shared" si="5"/>
        <v>0</v>
      </c>
      <c r="Q27" s="12" t="b">
        <f t="shared" si="6"/>
        <v>0</v>
      </c>
      <c r="R27" t="b">
        <f t="shared" si="7"/>
        <v>0</v>
      </c>
    </row>
    <row r="28" spans="1:26">
      <c r="A28" t="s">
        <v>125</v>
      </c>
      <c r="B28">
        <f>VLOOKUP(A28,'US Pop after &gt;2009'!A29:B486,2,FALSE)</f>
        <v>2801685</v>
      </c>
      <c r="C28" s="11">
        <f>VLOOKUP(A28,'US Pop after &gt;2009'!A29:U486,21,FALSE)</f>
        <v>2398239.0970000001</v>
      </c>
      <c r="D28" s="11">
        <f>VLOOKUP(A28,'US Pop after &gt;2009'!A29:V486,22,FALSE)</f>
        <v>403278.37800000003</v>
      </c>
      <c r="E28">
        <f>VLOOKUP(A28,'Deaths After &gt;2009'!A29:O486,15,FALSE)</f>
        <v>10</v>
      </c>
      <c r="F28">
        <f>VLOOKUP(A28,'Deaths After &gt;2009'!A29:P486,16,FALSE)</f>
        <v>536</v>
      </c>
      <c r="G28">
        <f>VLOOKUP(A28,'Deaths After &gt;2009'!A29:Q486,17,FALSE)</f>
        <v>546</v>
      </c>
      <c r="H28">
        <f>VLOOKUP(A28,'Visits new'!A28:D435,4,FALSE)</f>
        <v>164557</v>
      </c>
      <c r="I28">
        <f>VLOOKUP(A28,'Visits new'!A28:E435,5,FALSE)</f>
        <v>726</v>
      </c>
      <c r="J28" s="12">
        <f t="shared" si="0"/>
        <v>1.9488272236172161E-4</v>
      </c>
      <c r="K28" s="12">
        <f t="shared" si="1"/>
        <v>4.1697260346181404E-6</v>
      </c>
      <c r="L28" s="12">
        <f t="shared" si="2"/>
        <v>1.3291067144690807E-3</v>
      </c>
      <c r="M28" s="12">
        <f t="shared" si="3"/>
        <v>5.8735011252157181E-2</v>
      </c>
      <c r="N28" s="12">
        <f t="shared" si="4"/>
        <v>2.591297736897617E-4</v>
      </c>
      <c r="O28" s="12"/>
      <c r="P28" s="12" t="b">
        <f t="shared" si="5"/>
        <v>0</v>
      </c>
      <c r="Q28" s="12" t="b">
        <f t="shared" si="6"/>
        <v>0</v>
      </c>
      <c r="R28" t="b">
        <f t="shared" si="7"/>
        <v>0</v>
      </c>
    </row>
    <row r="29" spans="1:26">
      <c r="A29" t="s">
        <v>126</v>
      </c>
      <c r="B29">
        <f>VLOOKUP(A29,'US Pop after &gt;2009'!A30:B487,2,FALSE)</f>
        <v>2812846</v>
      </c>
      <c r="C29" s="11">
        <f>VLOOKUP(A29,'US Pop after &gt;2009'!A30:U487,21,FALSE)</f>
        <v>2406698.1850000001</v>
      </c>
      <c r="D29" s="11">
        <f>VLOOKUP(A29,'US Pop after &gt;2009'!A30:V487,22,FALSE)</f>
        <v>405408.07999999996</v>
      </c>
      <c r="E29">
        <f>VLOOKUP(A29,'Deaths After &gt;2009'!A30:O487,15,FALSE)</f>
        <v>0</v>
      </c>
      <c r="F29">
        <f>VLOOKUP(A29,'Deaths After &gt;2009'!A30:P487,16,FALSE)</f>
        <v>619</v>
      </c>
      <c r="G29">
        <f>VLOOKUP(A29,'Deaths After &gt;2009'!A30:Q487,17,FALSE)</f>
        <v>619</v>
      </c>
      <c r="H29">
        <f>VLOOKUP(A29,'Visits new'!A29:D436,4,FALSE)</f>
        <v>131217</v>
      </c>
      <c r="I29">
        <f>VLOOKUP(A29,'Visits new'!A29:E436,5,FALSE)</f>
        <v>603</v>
      </c>
      <c r="J29" s="12">
        <f t="shared" si="0"/>
        <v>2.200618163952097E-4</v>
      </c>
      <c r="K29" s="12">
        <f t="shared" si="1"/>
        <v>0</v>
      </c>
      <c r="L29" s="12">
        <f t="shared" si="2"/>
        <v>1.5268565934847675E-3</v>
      </c>
      <c r="M29" s="12">
        <f t="shared" si="3"/>
        <v>4.664919444576774E-2</v>
      </c>
      <c r="N29" s="12">
        <f t="shared" si="4"/>
        <v>2.1437362727998619E-4</v>
      </c>
      <c r="O29" s="12"/>
      <c r="P29" s="12" t="b">
        <f t="shared" si="5"/>
        <v>0</v>
      </c>
      <c r="Q29" s="12" t="b">
        <f t="shared" si="6"/>
        <v>0</v>
      </c>
      <c r="R29" t="b">
        <f t="shared" si="7"/>
        <v>0</v>
      </c>
    </row>
    <row r="30" spans="1:26">
      <c r="A30" t="s">
        <v>127</v>
      </c>
      <c r="B30">
        <f>VLOOKUP(A30,'US Pop after &gt;2009'!A31:B488,2,FALSE)</f>
        <v>2605417</v>
      </c>
      <c r="C30" s="11">
        <f>VLOOKUP(A30,'US Pop after &gt;2009'!A31:U488,21,FALSE)</f>
        <v>2224694.0789999999</v>
      </c>
      <c r="D30" s="11">
        <f>VLOOKUP(A30,'US Pop after &gt;2009'!A31:V488,22,FALSE)</f>
        <v>380861.74400000001</v>
      </c>
      <c r="E30">
        <f>VLOOKUP(A30,'Deaths After &gt;2009'!A31:O488,15,FALSE)</f>
        <v>43</v>
      </c>
      <c r="F30">
        <f>VLOOKUP(A30,'Deaths After &gt;2009'!A31:P488,16,FALSE)</f>
        <v>485</v>
      </c>
      <c r="G30">
        <f>VLOOKUP(A30,'Deaths After &gt;2009'!A31:Q488,17,FALSE)</f>
        <v>528</v>
      </c>
      <c r="H30">
        <f>VLOOKUP(A30,'Visits new'!A30:D437,4,FALSE)</f>
        <v>158526</v>
      </c>
      <c r="I30">
        <f>VLOOKUP(A30,'Visits new'!A30:E437,5,FALSE)</f>
        <v>570</v>
      </c>
      <c r="J30" s="12">
        <f t="shared" si="0"/>
        <v>2.0265469980429237E-4</v>
      </c>
      <c r="K30" s="12">
        <f t="shared" si="1"/>
        <v>1.9328500222074803E-5</v>
      </c>
      <c r="L30" s="12">
        <f t="shared" si="2"/>
        <v>1.2734279765310322E-3</v>
      </c>
      <c r="M30" s="12">
        <f t="shared" si="3"/>
        <v>6.0844770721922826E-2</v>
      </c>
      <c r="N30" s="12">
        <f t="shared" si="4"/>
        <v>2.1877496001599745E-4</v>
      </c>
      <c r="O30" s="12"/>
      <c r="P30" s="12" t="b">
        <f t="shared" si="5"/>
        <v>0</v>
      </c>
      <c r="Q30" s="12" t="b">
        <f t="shared" si="6"/>
        <v>0</v>
      </c>
      <c r="R30" t="b">
        <f t="shared" si="7"/>
        <v>0</v>
      </c>
    </row>
    <row r="31" spans="1:26">
      <c r="A31" t="s">
        <v>128</v>
      </c>
      <c r="B31">
        <f>VLOOKUP(A31,'US Pop after &gt;2009'!A32:B489,2,FALSE)</f>
        <v>2738361</v>
      </c>
      <c r="C31" s="11">
        <f>VLOOKUP(A31,'US Pop after &gt;2009'!A32:U489,21,FALSE)</f>
        <v>2323542.6290000002</v>
      </c>
      <c r="D31" s="11">
        <f>VLOOKUP(A31,'US Pop after &gt;2009'!A32:V489,22,FALSE)</f>
        <v>414375.35100000008</v>
      </c>
      <c r="E31">
        <f>VLOOKUP(A31,'Deaths After &gt;2009'!A32:O489,15,FALSE)</f>
        <v>0</v>
      </c>
      <c r="F31">
        <f>VLOOKUP(A31,'Deaths After &gt;2009'!A32:P489,16,FALSE)</f>
        <v>521</v>
      </c>
      <c r="G31">
        <f>VLOOKUP(A31,'Deaths After &gt;2009'!A32:Q489,17,FALSE)</f>
        <v>521</v>
      </c>
      <c r="H31">
        <f>VLOOKUP(A31,'Visits new'!A31:D438,4,FALSE)</f>
        <v>158798</v>
      </c>
      <c r="I31">
        <f>VLOOKUP(A31,'Visits new'!A31:E438,5,FALSE)</f>
        <v>589</v>
      </c>
      <c r="J31" s="12">
        <f t="shared" si="0"/>
        <v>1.902597940885077E-4</v>
      </c>
      <c r="K31" s="12">
        <f t="shared" si="1"/>
        <v>0</v>
      </c>
      <c r="L31" s="12">
        <f t="shared" si="2"/>
        <v>1.2573141687667612E-3</v>
      </c>
      <c r="M31" s="12">
        <f t="shared" si="3"/>
        <v>5.7990162728727146E-2</v>
      </c>
      <c r="N31" s="12">
        <f t="shared" si="4"/>
        <v>2.15092166445549E-4</v>
      </c>
      <c r="O31" s="12"/>
      <c r="P31" s="12" t="b">
        <f t="shared" si="5"/>
        <v>0</v>
      </c>
      <c r="Q31" s="12" t="b">
        <f t="shared" si="6"/>
        <v>0</v>
      </c>
      <c r="R31" t="b">
        <f t="shared" si="7"/>
        <v>0</v>
      </c>
    </row>
    <row r="32" spans="1:26">
      <c r="A32" t="s">
        <v>129</v>
      </c>
      <c r="B32">
        <f>VLOOKUP(A32,'US Pop after &gt;2009'!A33:B490,2,FALSE)</f>
        <v>2626239</v>
      </c>
      <c r="C32" s="11">
        <f>VLOOKUP(A32,'US Pop after &gt;2009'!A33:U490,21,FALSE)</f>
        <v>2229195.622</v>
      </c>
      <c r="D32" s="11">
        <f>VLOOKUP(A32,'US Pop after &gt;2009'!A33:V490,22,FALSE)</f>
        <v>396603.85199999996</v>
      </c>
      <c r="E32">
        <f>VLOOKUP(A32,'Deaths After &gt;2009'!A33:O490,15,FALSE)</f>
        <v>0</v>
      </c>
      <c r="F32">
        <f>VLOOKUP(A32,'Deaths After &gt;2009'!A33:P490,16,FALSE)</f>
        <v>491</v>
      </c>
      <c r="G32">
        <f>VLOOKUP(A32,'Deaths After &gt;2009'!A33:Q490,17,FALSE)</f>
        <v>491</v>
      </c>
      <c r="H32">
        <f>VLOOKUP(A32,'Visits new'!A32:D439,4,FALSE)</f>
        <v>146338</v>
      </c>
      <c r="I32">
        <f>VLOOKUP(A32,'Visits new'!A32:E439,5,FALSE)</f>
        <v>454</v>
      </c>
      <c r="J32" s="12">
        <f t="shared" si="0"/>
        <v>1.8695937422298579E-4</v>
      </c>
      <c r="K32" s="12">
        <f t="shared" si="1"/>
        <v>0</v>
      </c>
      <c r="L32" s="12">
        <f t="shared" si="2"/>
        <v>1.238011172922244E-3</v>
      </c>
      <c r="M32" s="12">
        <f t="shared" si="3"/>
        <v>5.5721508971574941E-2</v>
      </c>
      <c r="N32" s="12">
        <f t="shared" si="4"/>
        <v>1.7287078594141659E-4</v>
      </c>
      <c r="O32" s="12"/>
      <c r="P32" s="12" t="b">
        <f t="shared" si="5"/>
        <v>0</v>
      </c>
      <c r="Q32" s="12" t="b">
        <f t="shared" si="6"/>
        <v>0</v>
      </c>
      <c r="R32" t="b">
        <f t="shared" si="7"/>
        <v>0</v>
      </c>
    </row>
    <row r="33" spans="1:18">
      <c r="A33" t="s">
        <v>130</v>
      </c>
      <c r="B33">
        <f>VLOOKUP(A33,'US Pop after &gt;2009'!A34:B491,2,FALSE)</f>
        <v>2806372</v>
      </c>
      <c r="C33" s="11">
        <f>VLOOKUP(A33,'US Pop after &gt;2009'!A34:U491,21,FALSE)</f>
        <v>2367426</v>
      </c>
      <c r="D33" s="11">
        <f>VLOOKUP(A33,'US Pop after &gt;2009'!A34:V491,22,FALSE)</f>
        <v>438946</v>
      </c>
      <c r="E33">
        <f>VLOOKUP(A33,'Deaths After &gt;2009'!A34:O491,15,FALSE)</f>
        <v>11</v>
      </c>
      <c r="F33">
        <f>VLOOKUP(A33,'Deaths After &gt;2009'!A34:P491,16,FALSE)</f>
        <v>549</v>
      </c>
      <c r="G33">
        <f>VLOOKUP(A33,'Deaths After &gt;2009'!A34:Q491,17,FALSE)</f>
        <v>560</v>
      </c>
      <c r="H33">
        <f>VLOOKUP(A33,'Visits new'!A33:D440,4,FALSE)</f>
        <v>175079</v>
      </c>
      <c r="I33">
        <f>VLOOKUP(A33,'Visits new'!A33:E440,5,FALSE)</f>
        <v>570</v>
      </c>
      <c r="J33" s="12">
        <f t="shared" si="0"/>
        <v>1.9954589056618295E-4</v>
      </c>
      <c r="K33" s="12">
        <f t="shared" si="1"/>
        <v>4.6463965505152007E-6</v>
      </c>
      <c r="L33" s="12">
        <f t="shared" si="2"/>
        <v>1.2507233235978913E-3</v>
      </c>
      <c r="M33" s="12">
        <f t="shared" si="3"/>
        <v>6.2386241025779901E-2</v>
      </c>
      <c r="N33" s="12">
        <f t="shared" si="4"/>
        <v>2.0310921004057907E-4</v>
      </c>
      <c r="O33" s="12"/>
      <c r="P33" s="12" t="b">
        <f t="shared" si="5"/>
        <v>0</v>
      </c>
      <c r="Q33" s="12" t="b">
        <f t="shared" si="6"/>
        <v>0</v>
      </c>
      <c r="R33" t="b">
        <f t="shared" si="7"/>
        <v>0</v>
      </c>
    </row>
    <row r="34" spans="1:18">
      <c r="A34" t="s">
        <v>132</v>
      </c>
      <c r="B34">
        <f>VLOOKUP(A34,'US Pop after &gt;2009'!A35:B492,2,FALSE)</f>
        <v>36388689</v>
      </c>
      <c r="C34" s="11">
        <f>VLOOKUP(A34,'US Pop after &gt;2009'!A35:U492,21,FALSE)</f>
        <v>32379711.411999993</v>
      </c>
      <c r="D34" s="11">
        <f>VLOOKUP(A34,'US Pop after &gt;2009'!A35:V492,22,FALSE)</f>
        <v>4020743.9560000002</v>
      </c>
      <c r="E34">
        <f>VLOOKUP(A34,'Deaths After &gt;2009'!A35:O492,15,FALSE)</f>
        <v>503</v>
      </c>
      <c r="F34">
        <f>VLOOKUP(A34,'Deaths After &gt;2009'!A35:P492,16,FALSE)</f>
        <v>5229</v>
      </c>
      <c r="G34">
        <f>VLOOKUP(A34,'Deaths After &gt;2009'!A35:Q492,17,FALSE)</f>
        <v>5732</v>
      </c>
      <c r="H34">
        <f>VLOOKUP(A34,'Visits new'!A34:D441,4,FALSE)</f>
        <v>408582</v>
      </c>
      <c r="I34">
        <f>VLOOKUP(A34,'Visits new'!A34:E441,5,FALSE)</f>
        <v>1662</v>
      </c>
      <c r="J34" s="12">
        <f t="shared" si="0"/>
        <v>1.5752147597293214E-4</v>
      </c>
      <c r="K34" s="12">
        <f t="shared" si="1"/>
        <v>1.5534418871120237E-5</v>
      </c>
      <c r="L34" s="12">
        <f t="shared" si="2"/>
        <v>1.3005055923038735E-3</v>
      </c>
      <c r="M34" s="12">
        <f t="shared" si="3"/>
        <v>1.122826931192822E-2</v>
      </c>
      <c r="N34" s="12">
        <f t="shared" si="4"/>
        <v>4.5673533333393794E-5</v>
      </c>
      <c r="O34" s="12"/>
      <c r="P34" s="12" t="b">
        <f t="shared" si="5"/>
        <v>1</v>
      </c>
      <c r="Q34" s="12" t="b">
        <f t="shared" si="6"/>
        <v>1</v>
      </c>
      <c r="R34" t="b">
        <f t="shared" si="7"/>
        <v>0</v>
      </c>
    </row>
    <row r="35" spans="1:18">
      <c r="A35" t="s">
        <v>133</v>
      </c>
      <c r="B35">
        <f>VLOOKUP(A35,'US Pop after &gt;2009'!A36:B493,2,FALSE)</f>
        <v>36968289</v>
      </c>
      <c r="C35" s="11">
        <f>VLOOKUP(A35,'US Pop after &gt;2009'!A36:U493,21,FALSE)</f>
        <v>32822565.899999999</v>
      </c>
      <c r="D35" s="11">
        <f>VLOOKUP(A35,'US Pop after &gt;2009'!A36:V493,22,FALSE)</f>
        <v>4182654.7629999998</v>
      </c>
      <c r="E35">
        <f>VLOOKUP(A35,'Deaths After &gt;2009'!A36:O493,15,FALSE)</f>
        <v>708</v>
      </c>
      <c r="F35">
        <f>VLOOKUP(A35,'Deaths After &gt;2009'!A36:P493,16,FALSE)</f>
        <v>5338</v>
      </c>
      <c r="G35">
        <f>VLOOKUP(A35,'Deaths After &gt;2009'!A36:Q493,17,FALSE)</f>
        <v>6046</v>
      </c>
      <c r="H35">
        <f>VLOOKUP(A35,'Visits new'!A35:D442,4,FALSE)</f>
        <v>1568456</v>
      </c>
      <c r="I35">
        <f>VLOOKUP(A35,'Visits new'!A35:E442,5,FALSE)</f>
        <v>5675</v>
      </c>
      <c r="J35" s="12">
        <f t="shared" si="0"/>
        <v>1.635455728015976E-4</v>
      </c>
      <c r="K35" s="12">
        <f t="shared" si="1"/>
        <v>2.1570525660822879E-5</v>
      </c>
      <c r="L35" s="12">
        <f t="shared" si="2"/>
        <v>1.2762229498882503E-3</v>
      </c>
      <c r="M35" s="12">
        <f t="shared" si="3"/>
        <v>4.2427064990754645E-2</v>
      </c>
      <c r="N35" s="12">
        <f t="shared" si="4"/>
        <v>1.5350994469882012E-4</v>
      </c>
      <c r="O35" s="12"/>
      <c r="P35" s="12" t="b">
        <f t="shared" si="5"/>
        <v>1</v>
      </c>
      <c r="Q35" s="12" t="b">
        <f t="shared" si="6"/>
        <v>1</v>
      </c>
      <c r="R35" t="b">
        <f t="shared" si="7"/>
        <v>0</v>
      </c>
    </row>
    <row r="36" spans="1:18">
      <c r="A36" t="s">
        <v>134</v>
      </c>
      <c r="B36">
        <f>VLOOKUP(A36,'US Pop after &gt;2009'!A37:B494,2,FALSE)</f>
        <v>37285546</v>
      </c>
      <c r="C36" s="11">
        <f>VLOOKUP(A36,'US Pop after &gt;2009'!A37:U494,21,FALSE)</f>
        <v>32991158.924999997</v>
      </c>
      <c r="D36" s="11">
        <f>VLOOKUP(A36,'US Pop after &gt;2009'!A37:V494,22,FALSE)</f>
        <v>4305619.5500000007</v>
      </c>
      <c r="E36">
        <f>VLOOKUP(A36,'Deaths After &gt;2009'!A37:O494,15,FALSE)</f>
        <v>563</v>
      </c>
      <c r="F36">
        <f>VLOOKUP(A36,'Deaths After &gt;2009'!A37:P494,16,FALSE)</f>
        <v>5119</v>
      </c>
      <c r="G36">
        <f>VLOOKUP(A36,'Deaths After &gt;2009'!A37:Q494,17,FALSE)</f>
        <v>5682</v>
      </c>
      <c r="H36">
        <f>VLOOKUP(A36,'Visits new'!A36:D443,4,FALSE)</f>
        <v>1498652</v>
      </c>
      <c r="I36">
        <f>VLOOKUP(A36,'Visits new'!A36:E443,5,FALSE)</f>
        <v>5490</v>
      </c>
      <c r="J36" s="12">
        <f t="shared" si="0"/>
        <v>1.5239149240298103E-4</v>
      </c>
      <c r="K36" s="12">
        <f t="shared" si="1"/>
        <v>1.706517801571895E-5</v>
      </c>
      <c r="L36" s="12">
        <f t="shared" si="2"/>
        <v>1.188911361200039E-3</v>
      </c>
      <c r="M36" s="12">
        <f t="shared" si="3"/>
        <v>4.0193913212374574E-2</v>
      </c>
      <c r="N36" s="12">
        <f t="shared" si="4"/>
        <v>1.4724204387405243E-4</v>
      </c>
      <c r="O36" s="12"/>
      <c r="P36" s="12" t="b">
        <f t="shared" si="5"/>
        <v>1</v>
      </c>
      <c r="Q36" s="12" t="b">
        <f t="shared" si="6"/>
        <v>1</v>
      </c>
      <c r="R36" t="b">
        <f t="shared" si="7"/>
        <v>0</v>
      </c>
    </row>
    <row r="37" spans="1:18">
      <c r="A37" t="s">
        <v>135</v>
      </c>
      <c r="B37">
        <f>VLOOKUP(A37,'US Pop after &gt;2009'!A38:B495,2,FALSE)</f>
        <v>37571447</v>
      </c>
      <c r="C37" s="11">
        <f>VLOOKUP(A37,'US Pop after &gt;2009'!A38:U495,21,FALSE)</f>
        <v>33162829.121000011</v>
      </c>
      <c r="D37" s="11">
        <f>VLOOKUP(A37,'US Pop after &gt;2009'!A38:V495,22,FALSE)</f>
        <v>4436118.4850000003</v>
      </c>
      <c r="E37">
        <f>VLOOKUP(A37,'Deaths After &gt;2009'!A38:O495,15,FALSE)</f>
        <v>693</v>
      </c>
      <c r="F37">
        <f>VLOOKUP(A37,'Deaths After &gt;2009'!A38:P495,16,FALSE)</f>
        <v>5694</v>
      </c>
      <c r="G37">
        <f>VLOOKUP(A37,'Deaths After &gt;2009'!A38:Q495,17,FALSE)</f>
        <v>6387</v>
      </c>
      <c r="H37">
        <f>VLOOKUP(A37,'Visits new'!A37:D444,4,FALSE)</f>
        <v>1642397</v>
      </c>
      <c r="I37">
        <f>VLOOKUP(A37,'Visits new'!A37:E444,5,FALSE)</f>
        <v>5726</v>
      </c>
      <c r="J37" s="12">
        <f t="shared" si="0"/>
        <v>1.6999611433650666E-4</v>
      </c>
      <c r="K37" s="12">
        <f t="shared" si="1"/>
        <v>2.0896890234288397E-5</v>
      </c>
      <c r="L37" s="12">
        <f t="shared" si="2"/>
        <v>1.2835545351760369E-3</v>
      </c>
      <c r="M37" s="12">
        <f t="shared" si="3"/>
        <v>4.3713967151704322E-2</v>
      </c>
      <c r="N37" s="12">
        <f t="shared" si="4"/>
        <v>1.5240296707230892E-4</v>
      </c>
      <c r="O37" s="12"/>
      <c r="P37" s="12" t="b">
        <f t="shared" si="5"/>
        <v>1</v>
      </c>
      <c r="Q37" s="12" t="b">
        <f t="shared" si="6"/>
        <v>1</v>
      </c>
      <c r="R37" t="b">
        <f t="shared" si="7"/>
        <v>1</v>
      </c>
    </row>
    <row r="38" spans="1:18">
      <c r="A38" t="s">
        <v>136</v>
      </c>
      <c r="B38">
        <f>VLOOKUP(A38,'US Pop after &gt;2009'!A39:B496,2,FALSE)</f>
        <v>38025540</v>
      </c>
      <c r="C38" s="11">
        <f>VLOOKUP(A38,'US Pop after &gt;2009'!A39:U496,21,FALSE)</f>
        <v>33410621.633000001</v>
      </c>
      <c r="D38" s="11">
        <f>VLOOKUP(A38,'US Pop after &gt;2009'!A39:V496,22,FALSE)</f>
        <v>4609077.2750000004</v>
      </c>
      <c r="E38">
        <f>VLOOKUP(A38,'Deaths After &gt;2009'!A39:O496,15,FALSE)</f>
        <v>948</v>
      </c>
      <c r="F38">
        <f>VLOOKUP(A38,'Deaths After &gt;2009'!A39:P496,16,FALSE)</f>
        <v>4888</v>
      </c>
      <c r="G38">
        <f>VLOOKUP(A38,'Deaths After &gt;2009'!A39:Q496,17,FALSE)</f>
        <v>5836</v>
      </c>
      <c r="H38">
        <f>VLOOKUP(A38,'Visits new'!A38:D445,4,FALSE)</f>
        <v>1785847</v>
      </c>
      <c r="I38">
        <f>VLOOKUP(A38,'Visits new'!A38:E445,5,FALSE)</f>
        <v>6017</v>
      </c>
      <c r="J38" s="12">
        <f t="shared" si="0"/>
        <v>1.534757954785126E-4</v>
      </c>
      <c r="K38" s="12">
        <f t="shared" si="1"/>
        <v>2.8374210166255963E-5</v>
      </c>
      <c r="L38" s="12">
        <f t="shared" si="2"/>
        <v>1.0605159576110598E-3</v>
      </c>
      <c r="M38" s="12">
        <f t="shared" si="3"/>
        <v>4.6964408657970406E-2</v>
      </c>
      <c r="N38" s="12">
        <f t="shared" si="4"/>
        <v>1.5823575417995379E-4</v>
      </c>
      <c r="O38" s="12"/>
      <c r="P38" s="12" t="b">
        <f t="shared" si="5"/>
        <v>1</v>
      </c>
      <c r="Q38" s="12" t="b">
        <f t="shared" si="6"/>
        <v>1</v>
      </c>
      <c r="R38" t="b">
        <f t="shared" si="7"/>
        <v>1</v>
      </c>
    </row>
    <row r="39" spans="1:18">
      <c r="A39" t="s">
        <v>137</v>
      </c>
      <c r="B39">
        <f>VLOOKUP(A39,'US Pop after &gt;2009'!A40:B497,2,FALSE)</f>
        <v>38394172</v>
      </c>
      <c r="C39" s="11">
        <f>VLOOKUP(A39,'US Pop after &gt;2009'!A40:U497,21,FALSE)</f>
        <v>33584840.547999993</v>
      </c>
      <c r="D39" s="11">
        <f>VLOOKUP(A39,'US Pop after &gt;2009'!A40:V497,22,FALSE)</f>
        <v>4782780.3570000008</v>
      </c>
      <c r="E39">
        <f>VLOOKUP(A39,'Deaths After &gt;2009'!A40:O497,15,FALSE)</f>
        <v>620</v>
      </c>
      <c r="F39">
        <f>VLOOKUP(A39,'Deaths After &gt;2009'!A40:P497,16,FALSE)</f>
        <v>5423</v>
      </c>
      <c r="G39">
        <f>VLOOKUP(A39,'Deaths After &gt;2009'!A40:Q497,17,FALSE)</f>
        <v>6043</v>
      </c>
      <c r="H39">
        <f>VLOOKUP(A39,'Visits new'!A39:D446,4,FALSE)</f>
        <v>1931999</v>
      </c>
      <c r="I39">
        <f>VLOOKUP(A39,'Visits new'!A39:E446,5,FALSE)</f>
        <v>6575</v>
      </c>
      <c r="J39" s="12">
        <f t="shared" si="0"/>
        <v>1.5739367943655615E-4</v>
      </c>
      <c r="K39" s="12">
        <f t="shared" si="1"/>
        <v>1.8460709947807732E-5</v>
      </c>
      <c r="L39" s="12">
        <f t="shared" si="2"/>
        <v>1.1338593025839005E-3</v>
      </c>
      <c r="M39" s="12">
        <f t="shared" si="3"/>
        <v>5.0320111083525909E-2</v>
      </c>
      <c r="N39" s="12">
        <f t="shared" si="4"/>
        <v>1.7124994908081361E-4</v>
      </c>
      <c r="O39" s="12"/>
      <c r="P39" s="12" t="b">
        <f t="shared" si="5"/>
        <v>1</v>
      </c>
      <c r="Q39" s="12" t="b">
        <f t="shared" si="6"/>
        <v>1</v>
      </c>
      <c r="R39" t="b">
        <f t="shared" si="7"/>
        <v>1</v>
      </c>
    </row>
    <row r="40" spans="1:18">
      <c r="A40" t="s">
        <v>138</v>
      </c>
      <c r="B40">
        <f>VLOOKUP(A40,'US Pop after &gt;2009'!A41:B498,2,FALSE)</f>
        <v>38572021</v>
      </c>
      <c r="C40" s="11">
        <f>VLOOKUP(A40,'US Pop after &gt;2009'!A41:U498,21,FALSE)</f>
        <v>33617094.654999994</v>
      </c>
      <c r="D40" s="11">
        <f>VLOOKUP(A40,'US Pop after &gt;2009'!A41:V498,22,FALSE)</f>
        <v>4959017.1349999998</v>
      </c>
      <c r="E40">
        <f>VLOOKUP(A40,'Deaths After &gt;2009'!A41:O498,15,FALSE)</f>
        <v>733</v>
      </c>
      <c r="F40">
        <f>VLOOKUP(A40,'Deaths After &gt;2009'!A41:P498,16,FALSE)</f>
        <v>5085</v>
      </c>
      <c r="G40">
        <f>VLOOKUP(A40,'Deaths After &gt;2009'!A41:Q498,17,FALSE)</f>
        <v>5818</v>
      </c>
      <c r="H40">
        <f>VLOOKUP(A40,'Visits new'!A40:D447,4,FALSE)</f>
        <v>2127255</v>
      </c>
      <c r="I40">
        <f>VLOOKUP(A40,'Visits new'!A40:E447,5,FALSE)</f>
        <v>6131</v>
      </c>
      <c r="J40" s="12">
        <f t="shared" si="0"/>
        <v>1.5083472032746223E-4</v>
      </c>
      <c r="K40" s="12">
        <f t="shared" si="1"/>
        <v>2.1804382785678304E-5</v>
      </c>
      <c r="L40" s="12">
        <f t="shared" si="2"/>
        <v>1.0254048053415328E-3</v>
      </c>
      <c r="M40" s="12">
        <f t="shared" si="3"/>
        <v>5.5150208489205169E-2</v>
      </c>
      <c r="N40" s="12">
        <f t="shared" si="4"/>
        <v>1.5894941050664677E-4</v>
      </c>
      <c r="O40" s="12"/>
      <c r="P40" s="12" t="b">
        <f t="shared" si="5"/>
        <v>1</v>
      </c>
      <c r="Q40" s="12" t="b">
        <f t="shared" si="6"/>
        <v>1</v>
      </c>
      <c r="R40" t="b">
        <f t="shared" si="7"/>
        <v>1</v>
      </c>
    </row>
    <row r="41" spans="1:18">
      <c r="A41" t="s">
        <v>139</v>
      </c>
      <c r="B41">
        <f>VLOOKUP(A41,'US Pop after &gt;2009'!A42:B499,2,FALSE)</f>
        <v>38521420</v>
      </c>
      <c r="C41" s="11">
        <f>VLOOKUP(A41,'US Pop after &gt;2009'!A42:U499,21,FALSE)</f>
        <v>33442716</v>
      </c>
      <c r="D41" s="11">
        <f>VLOOKUP(A41,'US Pop after &gt;2009'!A42:V499,22,FALSE)</f>
        <v>5078704</v>
      </c>
      <c r="E41">
        <f>VLOOKUP(A41,'Deaths After &gt;2009'!A42:O499,15,FALSE)</f>
        <v>687</v>
      </c>
      <c r="F41">
        <f>VLOOKUP(A41,'Deaths After &gt;2009'!A42:P499,16,FALSE)</f>
        <v>5510</v>
      </c>
      <c r="G41">
        <f>VLOOKUP(A41,'Deaths After &gt;2009'!A42:Q499,17,FALSE)</f>
        <v>6197</v>
      </c>
      <c r="H41">
        <f>VLOOKUP(A41,'Visits new'!A41:D448,4,FALSE)</f>
        <v>2281986</v>
      </c>
      <c r="I41">
        <f>VLOOKUP(A41,'Visits new'!A41:E448,5,FALSE)</f>
        <v>5156</v>
      </c>
      <c r="J41" s="12">
        <f t="shared" si="0"/>
        <v>1.6087153588834472E-4</v>
      </c>
      <c r="K41" s="12">
        <f t="shared" si="1"/>
        <v>2.0542589902088095E-5</v>
      </c>
      <c r="L41" s="12">
        <f t="shared" si="2"/>
        <v>1.0849224526572132E-3</v>
      </c>
      <c r="M41" s="12">
        <f t="shared" si="3"/>
        <v>5.9239404985589834E-2</v>
      </c>
      <c r="N41" s="12">
        <f t="shared" si="4"/>
        <v>1.3384760997907138E-4</v>
      </c>
      <c r="O41" s="12"/>
      <c r="P41" s="12" t="b">
        <f t="shared" si="5"/>
        <v>1</v>
      </c>
      <c r="Q41" s="12" t="b">
        <f t="shared" si="6"/>
        <v>1</v>
      </c>
      <c r="R41" t="b">
        <f t="shared" si="7"/>
        <v>1</v>
      </c>
    </row>
    <row r="42" spans="1:18">
      <c r="A42" t="s">
        <v>141</v>
      </c>
      <c r="B42">
        <f>VLOOKUP(A42,'US Pop after &gt;2009'!A43:B500,2,FALSE)</f>
        <v>4846647</v>
      </c>
      <c r="C42" s="11">
        <f>VLOOKUP(A42,'US Pop after &gt;2009'!A43:U500,21,FALSE)</f>
        <v>4335896.9749999996</v>
      </c>
      <c r="D42" s="11">
        <f>VLOOKUP(A42,'US Pop after &gt;2009'!A43:V500,22,FALSE)</f>
        <v>509508.34799999988</v>
      </c>
      <c r="E42">
        <f>VLOOKUP(A42,'Deaths After &gt;2009'!A43:O500,15,FALSE)</f>
        <v>0</v>
      </c>
      <c r="F42">
        <f>VLOOKUP(A42,'Deaths After &gt;2009'!A43:P500,16,FALSE)</f>
        <v>385</v>
      </c>
      <c r="G42">
        <f>VLOOKUP(A42,'Deaths After &gt;2009'!A43:Q500,17,FALSE)</f>
        <v>385</v>
      </c>
      <c r="H42">
        <f>VLOOKUP(A42,'Visits new'!A42:D449,4,FALSE)</f>
        <v>237856</v>
      </c>
      <c r="I42">
        <f>VLOOKUP(A42,'Visits new'!A42:E449,5,FALSE)</f>
        <v>151</v>
      </c>
      <c r="J42" s="12">
        <f t="shared" si="0"/>
        <v>7.9436360849057086E-5</v>
      </c>
      <c r="K42" s="12">
        <f t="shared" si="1"/>
        <v>0</v>
      </c>
      <c r="L42" s="12">
        <f t="shared" si="2"/>
        <v>7.5563040627550247E-4</v>
      </c>
      <c r="M42" s="12">
        <f t="shared" si="3"/>
        <v>4.9076402717177461E-2</v>
      </c>
      <c r="N42" s="12">
        <f t="shared" si="4"/>
        <v>3.1155559709630181E-5</v>
      </c>
      <c r="O42" s="12"/>
      <c r="P42" s="12" t="b">
        <f t="shared" si="5"/>
        <v>0</v>
      </c>
      <c r="Q42" s="12" t="b">
        <f t="shared" si="6"/>
        <v>0</v>
      </c>
      <c r="R42" t="b">
        <f t="shared" si="7"/>
        <v>0</v>
      </c>
    </row>
    <row r="43" spans="1:18">
      <c r="A43" t="s">
        <v>142</v>
      </c>
      <c r="B43">
        <f>VLOOKUP(A43,'US Pop after &gt;2009'!A44:B501,2,FALSE)</f>
        <v>4941571</v>
      </c>
      <c r="C43" s="11">
        <f>VLOOKUP(A43,'US Pop after &gt;2009'!A44:U501,21,FALSE)</f>
        <v>4409041.4569999995</v>
      </c>
      <c r="D43" s="11">
        <f>VLOOKUP(A43,'US Pop after &gt;2009'!A44:V501,22,FALSE)</f>
        <v>530042.08699999994</v>
      </c>
      <c r="E43">
        <f>VLOOKUP(A43,'Deaths After &gt;2009'!A44:O501,15,FALSE)</f>
        <v>0</v>
      </c>
      <c r="F43">
        <f>VLOOKUP(A43,'Deaths After &gt;2009'!A44:P501,16,FALSE)</f>
        <v>408</v>
      </c>
      <c r="G43">
        <f>VLOOKUP(A43,'Deaths After &gt;2009'!A44:Q501,17,FALSE)</f>
        <v>408</v>
      </c>
      <c r="H43">
        <f>VLOOKUP(A43,'Visits new'!A43:D450,4,FALSE)</f>
        <v>1014549</v>
      </c>
      <c r="I43">
        <f>VLOOKUP(A43,'Visits new'!A43:E450,5,FALSE)</f>
        <v>588</v>
      </c>
      <c r="J43" s="12">
        <f t="shared" si="0"/>
        <v>8.2564836162426887E-5</v>
      </c>
      <c r="K43" s="12">
        <f t="shared" si="1"/>
        <v>0</v>
      </c>
      <c r="L43" s="12">
        <f t="shared" si="2"/>
        <v>7.6975019532741378E-4</v>
      </c>
      <c r="M43" s="12">
        <f t="shared" si="3"/>
        <v>0.20530899991116186</v>
      </c>
      <c r="N43" s="12">
        <f t="shared" si="4"/>
        <v>1.1899049917526228E-4</v>
      </c>
      <c r="O43" s="12"/>
      <c r="P43" s="12" t="b">
        <f t="shared" si="5"/>
        <v>0</v>
      </c>
      <c r="Q43" s="12" t="b">
        <f t="shared" si="6"/>
        <v>0</v>
      </c>
      <c r="R43" t="b">
        <f t="shared" si="7"/>
        <v>0</v>
      </c>
    </row>
    <row r="44" spans="1:18">
      <c r="A44" t="s">
        <v>143</v>
      </c>
      <c r="B44">
        <f>VLOOKUP(A44,'US Pop after &gt;2009'!A45:B502,2,FALSE)</f>
        <v>4918239</v>
      </c>
      <c r="C44" s="11">
        <f>VLOOKUP(A44,'US Pop after &gt;2009'!A45:U502,21,FALSE)</f>
        <v>4374601.2889999999</v>
      </c>
      <c r="D44" s="11">
        <f>VLOOKUP(A44,'US Pop after &gt;2009'!A45:V502,22,FALSE)</f>
        <v>544964.19100000011</v>
      </c>
      <c r="E44">
        <f>VLOOKUP(A44,'Deaths After &gt;2009'!A45:O502,15,FALSE)</f>
        <v>0</v>
      </c>
      <c r="F44">
        <f>VLOOKUP(A44,'Deaths After &gt;2009'!A45:P502,16,FALSE)</f>
        <v>375</v>
      </c>
      <c r="G44">
        <f>VLOOKUP(A44,'Deaths After &gt;2009'!A45:Q502,17,FALSE)</f>
        <v>375</v>
      </c>
      <c r="H44">
        <f>VLOOKUP(A44,'Visits new'!A44:D451,4,FALSE)</f>
        <v>1085384</v>
      </c>
      <c r="I44">
        <f>VLOOKUP(A44,'Visits new'!A44:E451,5,FALSE)</f>
        <v>549</v>
      </c>
      <c r="J44" s="12">
        <f t="shared" si="0"/>
        <v>7.6246802971551407E-5</v>
      </c>
      <c r="K44" s="12">
        <f t="shared" si="1"/>
        <v>0</v>
      </c>
      <c r="L44" s="12">
        <f t="shared" si="2"/>
        <v>6.8811860704440285E-4</v>
      </c>
      <c r="M44" s="12">
        <f t="shared" si="3"/>
        <v>0.22068549332393159</v>
      </c>
      <c r="N44" s="12">
        <f t="shared" si="4"/>
        <v>1.1162531955035126E-4</v>
      </c>
      <c r="O44" s="12"/>
      <c r="P44" s="12" t="b">
        <f t="shared" si="5"/>
        <v>0</v>
      </c>
      <c r="Q44" s="12" t="b">
        <f t="shared" si="6"/>
        <v>0</v>
      </c>
      <c r="R44" t="b">
        <f t="shared" si="7"/>
        <v>0</v>
      </c>
    </row>
    <row r="45" spans="1:18">
      <c r="A45" t="s">
        <v>144</v>
      </c>
      <c r="B45">
        <f>VLOOKUP(A45,'US Pop after &gt;2009'!A46:B503,2,FALSE)</f>
        <v>5066830</v>
      </c>
      <c r="C45" s="11">
        <f>VLOOKUP(A45,'US Pop after &gt;2009'!A46:U503,21,FALSE)</f>
        <v>4488604.1869999999</v>
      </c>
      <c r="D45" s="11">
        <f>VLOOKUP(A45,'US Pop after &gt;2009'!A46:V503,22,FALSE)</f>
        <v>576951.60800000001</v>
      </c>
      <c r="E45">
        <f>VLOOKUP(A45,'Deaths After &gt;2009'!A46:O503,15,FALSE)</f>
        <v>22</v>
      </c>
      <c r="F45">
        <f>VLOOKUP(A45,'Deaths After &gt;2009'!A46:P503,16,FALSE)</f>
        <v>375</v>
      </c>
      <c r="G45">
        <f>VLOOKUP(A45,'Deaths After &gt;2009'!A46:Q503,17,FALSE)</f>
        <v>397</v>
      </c>
      <c r="H45">
        <f>VLOOKUP(A45,'Visits new'!A45:D452,4,FALSE)</f>
        <v>1075821</v>
      </c>
      <c r="I45">
        <f>VLOOKUP(A45,'Visits new'!A45:E452,5,FALSE)</f>
        <v>530</v>
      </c>
      <c r="J45" s="12">
        <f t="shared" si="0"/>
        <v>7.8352737313073454E-5</v>
      </c>
      <c r="K45" s="12">
        <f t="shared" si="1"/>
        <v>4.9013009575932119E-6</v>
      </c>
      <c r="L45" s="12">
        <f t="shared" si="2"/>
        <v>6.499678565762832E-4</v>
      </c>
      <c r="M45" s="12">
        <f t="shared" si="3"/>
        <v>0.21232624737755165</v>
      </c>
      <c r="N45" s="12">
        <f t="shared" si="4"/>
        <v>1.0460189112324668E-4</v>
      </c>
      <c r="O45" s="12"/>
      <c r="P45" s="12" t="b">
        <f t="shared" si="5"/>
        <v>0</v>
      </c>
      <c r="Q45" s="12" t="b">
        <f t="shared" si="6"/>
        <v>0</v>
      </c>
      <c r="R45" t="b">
        <f t="shared" si="7"/>
        <v>0</v>
      </c>
    </row>
    <row r="46" spans="1:18">
      <c r="A46" t="s">
        <v>145</v>
      </c>
      <c r="B46">
        <f>VLOOKUP(A46,'US Pop after &gt;2009'!A47:B504,2,FALSE)</f>
        <v>5040592</v>
      </c>
      <c r="C46" s="11">
        <f>VLOOKUP(A46,'US Pop after &gt;2009'!A47:U504,21,FALSE)</f>
        <v>4447638.949000001</v>
      </c>
      <c r="D46" s="11">
        <f>VLOOKUP(A46,'US Pop after &gt;2009'!A47:V504,22,FALSE)</f>
        <v>591037.31799999997</v>
      </c>
      <c r="E46">
        <f>VLOOKUP(A46,'Deaths After &gt;2009'!A47:O504,15,FALSE)</f>
        <v>33</v>
      </c>
      <c r="F46">
        <f>VLOOKUP(A46,'Deaths After &gt;2009'!A47:P504,16,FALSE)</f>
        <v>427</v>
      </c>
      <c r="G46">
        <f>VLOOKUP(A46,'Deaths After &gt;2009'!A47:Q504,17,FALSE)</f>
        <v>460</v>
      </c>
      <c r="H46">
        <f>VLOOKUP(A46,'Visits new'!A46:D453,4,FALSE)</f>
        <v>526713</v>
      </c>
      <c r="I46">
        <f>VLOOKUP(A46,'Visits new'!A46:E453,5,FALSE)</f>
        <v>384</v>
      </c>
      <c r="J46" s="12">
        <f t="shared" si="0"/>
        <v>9.1259121944406533E-5</v>
      </c>
      <c r="K46" s="12">
        <f t="shared" si="1"/>
        <v>7.4196670139827022E-6</v>
      </c>
      <c r="L46" s="12">
        <f t="shared" si="2"/>
        <v>7.2245861131902333E-4</v>
      </c>
      <c r="M46" s="12">
        <f t="shared" si="3"/>
        <v>0.10449427368848739</v>
      </c>
      <c r="N46" s="12">
        <f t="shared" si="4"/>
        <v>7.6181527884026321E-5</v>
      </c>
      <c r="O46" s="12"/>
      <c r="P46" s="12" t="b">
        <f t="shared" si="5"/>
        <v>0</v>
      </c>
      <c r="Q46" s="12" t="b">
        <f t="shared" si="6"/>
        <v>0</v>
      </c>
      <c r="R46" t="b">
        <f t="shared" si="7"/>
        <v>0</v>
      </c>
    </row>
    <row r="47" spans="1:18">
      <c r="A47" t="s">
        <v>146</v>
      </c>
      <c r="B47">
        <f>VLOOKUP(A47,'US Pop after &gt;2009'!A48:B505,2,FALSE)</f>
        <v>5162330</v>
      </c>
      <c r="C47" s="11">
        <f>VLOOKUP(A47,'US Pop after &gt;2009'!A48:U505,21,FALSE)</f>
        <v>4537589.8249999993</v>
      </c>
      <c r="D47" s="11">
        <f>VLOOKUP(A47,'US Pop after &gt;2009'!A48:V505,22,FALSE)</f>
        <v>624871.98100000003</v>
      </c>
      <c r="E47">
        <f>VLOOKUP(A47,'Deaths After &gt;2009'!A48:O505,15,FALSE)</f>
        <v>0</v>
      </c>
      <c r="F47">
        <f>VLOOKUP(A47,'Deaths After &gt;2009'!A48:P505,16,FALSE)</f>
        <v>440</v>
      </c>
      <c r="G47">
        <f>VLOOKUP(A47,'Deaths After &gt;2009'!A48:Q505,17,FALSE)</f>
        <v>440</v>
      </c>
      <c r="H47">
        <f>VLOOKUP(A47,'Visits new'!A47:D454,4,FALSE)</f>
        <v>172916</v>
      </c>
      <c r="I47">
        <f>VLOOKUP(A47,'Visits new'!A47:E454,5,FALSE)</f>
        <v>284</v>
      </c>
      <c r="J47" s="12">
        <f t="shared" si="0"/>
        <v>8.5232830911623238E-5</v>
      </c>
      <c r="K47" s="12">
        <f t="shared" si="1"/>
        <v>0</v>
      </c>
      <c r="L47" s="12">
        <f t="shared" si="2"/>
        <v>7.0414423014431807E-4</v>
      </c>
      <c r="M47" s="12">
        <f t="shared" si="3"/>
        <v>3.3495727704350553E-2</v>
      </c>
      <c r="N47" s="12">
        <f t="shared" si="4"/>
        <v>5.5013918133865908E-5</v>
      </c>
      <c r="O47" s="12"/>
      <c r="P47" s="12" t="b">
        <f t="shared" si="5"/>
        <v>0</v>
      </c>
      <c r="Q47" s="12" t="b">
        <f t="shared" si="6"/>
        <v>0</v>
      </c>
      <c r="R47" t="b">
        <f t="shared" si="7"/>
        <v>0</v>
      </c>
    </row>
    <row r="48" spans="1:18">
      <c r="A48" t="s">
        <v>147</v>
      </c>
      <c r="B48">
        <f>VLOOKUP(A48,'US Pop after &gt;2009'!A49:B506,2,FALSE)</f>
        <v>5226520</v>
      </c>
      <c r="C48" s="11">
        <f>VLOOKUP(A48,'US Pop after &gt;2009'!A49:U506,21,FALSE)</f>
        <v>4569125.7140000006</v>
      </c>
      <c r="D48" s="11">
        <f>VLOOKUP(A48,'US Pop after &gt;2009'!A49:V506,22,FALSE)</f>
        <v>657373.85000000009</v>
      </c>
      <c r="E48">
        <f>VLOOKUP(A48,'Deaths After &gt;2009'!A49:O506,15,FALSE)</f>
        <v>12</v>
      </c>
      <c r="F48">
        <f>VLOOKUP(A48,'Deaths After &gt;2009'!A49:P506,16,FALSE)</f>
        <v>319</v>
      </c>
      <c r="G48">
        <f>VLOOKUP(A48,'Deaths After &gt;2009'!A49:Q506,17,FALSE)</f>
        <v>331</v>
      </c>
      <c r="H48">
        <f>VLOOKUP(A48,'Visits new'!A48:D455,4,FALSE)</f>
        <v>179328</v>
      </c>
      <c r="I48">
        <f>VLOOKUP(A48,'Visits new'!A48:E455,5,FALSE)</f>
        <v>321</v>
      </c>
      <c r="J48" s="12">
        <f t="shared" si="0"/>
        <v>6.3330858774098253E-5</v>
      </c>
      <c r="K48" s="12">
        <f t="shared" si="1"/>
        <v>2.626323010380624E-6</v>
      </c>
      <c r="L48" s="12">
        <f t="shared" si="2"/>
        <v>4.8526420696533632E-4</v>
      </c>
      <c r="M48" s="12">
        <f t="shared" si="3"/>
        <v>3.4311166894989399E-2</v>
      </c>
      <c r="N48" s="12">
        <f t="shared" si="4"/>
        <v>6.1417539777901926E-5</v>
      </c>
      <c r="O48" s="12"/>
      <c r="P48" s="12" t="b">
        <f t="shared" si="5"/>
        <v>0</v>
      </c>
      <c r="Q48" s="12" t="b">
        <f t="shared" si="6"/>
        <v>0</v>
      </c>
      <c r="R48" t="b">
        <f t="shared" si="7"/>
        <v>0</v>
      </c>
    </row>
    <row r="49" spans="1:18">
      <c r="A49" t="s">
        <v>148</v>
      </c>
      <c r="B49">
        <f>VLOOKUP(A49,'US Pop after &gt;2009'!A50:B507,2,FALSE)</f>
        <v>5273117</v>
      </c>
      <c r="C49" s="11">
        <f>VLOOKUP(A49,'US Pop after &gt;2009'!A50:U507,21,FALSE)</f>
        <v>4564872</v>
      </c>
      <c r="D49" s="11">
        <f>VLOOKUP(A49,'US Pop after &gt;2009'!A50:V507,22,FALSE)</f>
        <v>708245</v>
      </c>
      <c r="E49">
        <f>VLOOKUP(A49,'Deaths After &gt;2009'!A50:O507,15,FALSE)</f>
        <v>42</v>
      </c>
      <c r="F49">
        <f>VLOOKUP(A49,'Deaths After &gt;2009'!A50:P507,16,FALSE)</f>
        <v>334</v>
      </c>
      <c r="G49">
        <f>VLOOKUP(A49,'Deaths After &gt;2009'!A50:Q507,17,FALSE)</f>
        <v>376</v>
      </c>
      <c r="H49">
        <f>VLOOKUP(A49,'Visits new'!A49:D456,4,FALSE)</f>
        <v>529628</v>
      </c>
      <c r="I49">
        <f>VLOOKUP(A49,'Visits new'!A49:E456,5,FALSE)</f>
        <v>856</v>
      </c>
      <c r="J49" s="12">
        <f t="shared" si="0"/>
        <v>7.1305074399069854E-5</v>
      </c>
      <c r="K49" s="12">
        <f t="shared" si="1"/>
        <v>9.2006960983790996E-6</v>
      </c>
      <c r="L49" s="12">
        <f t="shared" si="2"/>
        <v>4.7158822158998654E-4</v>
      </c>
      <c r="M49" s="12">
        <f t="shared" si="3"/>
        <v>0.10043926580806002</v>
      </c>
      <c r="N49" s="12">
        <f t="shared" si="4"/>
        <v>1.6233282895107391E-4</v>
      </c>
      <c r="O49" s="12"/>
      <c r="P49" s="12" t="b">
        <f t="shared" si="5"/>
        <v>0</v>
      </c>
      <c r="Q49" s="12" t="b">
        <f t="shared" si="6"/>
        <v>0</v>
      </c>
      <c r="R49" t="b">
        <f t="shared" si="7"/>
        <v>0</v>
      </c>
    </row>
    <row r="50" spans="1:18">
      <c r="A50" t="s">
        <v>150</v>
      </c>
      <c r="B50">
        <f>VLOOKUP(A50,'US Pop after &gt;2009'!A51:B508,2,FALSE)</f>
        <v>3545837</v>
      </c>
      <c r="C50" s="11">
        <f>VLOOKUP(A50,'US Pop after &gt;2009'!A51:U508,21,FALSE)</f>
        <v>3055024.8389999997</v>
      </c>
      <c r="D50" s="11">
        <f>VLOOKUP(A50,'US Pop after &gt;2009'!A51:V508,22,FALSE)</f>
        <v>491649.24900000007</v>
      </c>
      <c r="E50">
        <f>VLOOKUP(A50,'Deaths After &gt;2009'!A51:O508,15,FALSE)</f>
        <v>0</v>
      </c>
      <c r="F50">
        <f>VLOOKUP(A50,'Deaths After &gt;2009'!A51:P508,16,FALSE)</f>
        <v>459</v>
      </c>
      <c r="G50">
        <f>VLOOKUP(A50,'Deaths After &gt;2009'!A51:Q508,17,FALSE)</f>
        <v>459</v>
      </c>
      <c r="H50">
        <f>VLOOKUP(A50,'Visits new'!A50:D457,4,FALSE)</f>
        <v>45209</v>
      </c>
      <c r="I50">
        <f>VLOOKUP(A50,'Visits new'!A50:E457,5,FALSE)</f>
        <v>225</v>
      </c>
      <c r="J50" s="12">
        <f t="shared" si="0"/>
        <v>1.294475747193117E-4</v>
      </c>
      <c r="K50" s="12">
        <f t="shared" si="1"/>
        <v>0</v>
      </c>
      <c r="L50" s="12">
        <f t="shared" si="2"/>
        <v>9.3359239525656209E-4</v>
      </c>
      <c r="M50" s="12">
        <f t="shared" si="3"/>
        <v>1.2749881057702315E-2</v>
      </c>
      <c r="N50" s="12">
        <f t="shared" si="4"/>
        <v>6.3454693489858671E-5</v>
      </c>
      <c r="O50" s="12"/>
      <c r="P50" s="12" t="b">
        <f t="shared" si="5"/>
        <v>0</v>
      </c>
      <c r="Q50" s="12" t="b">
        <f t="shared" si="6"/>
        <v>0</v>
      </c>
      <c r="R50" t="b">
        <f t="shared" si="7"/>
        <v>0</v>
      </c>
    </row>
    <row r="51" spans="1:18">
      <c r="A51" t="s">
        <v>151</v>
      </c>
      <c r="B51">
        <f>VLOOKUP(A51,'US Pop after &gt;2009'!A52:B509,2,FALSE)</f>
        <v>3558172</v>
      </c>
      <c r="C51" s="11">
        <f>VLOOKUP(A51,'US Pop after &gt;2009'!A52:U509,21,FALSE)</f>
        <v>3055379.196</v>
      </c>
      <c r="D51" s="11">
        <f>VLOOKUP(A51,'US Pop after &gt;2009'!A52:V509,22,FALSE)</f>
        <v>499633.78200000001</v>
      </c>
      <c r="E51">
        <f>VLOOKUP(A51,'Deaths After &gt;2009'!A52:O509,15,FALSE)</f>
        <v>0</v>
      </c>
      <c r="F51">
        <f>VLOOKUP(A51,'Deaths After &gt;2009'!A52:P509,16,FALSE)</f>
        <v>534</v>
      </c>
      <c r="G51">
        <f>VLOOKUP(A51,'Deaths After &gt;2009'!A52:Q509,17,FALSE)</f>
        <v>534</v>
      </c>
      <c r="H51">
        <f>VLOOKUP(A51,'Visits new'!A51:D458,4,FALSE)</f>
        <v>167272</v>
      </c>
      <c r="I51">
        <f>VLOOKUP(A51,'Visits new'!A51:E458,5,FALSE)</f>
        <v>680</v>
      </c>
      <c r="J51" s="12">
        <f t="shared" si="0"/>
        <v>1.5007706204196988E-4</v>
      </c>
      <c r="K51" s="12">
        <f t="shared" si="1"/>
        <v>0</v>
      </c>
      <c r="L51" s="12">
        <f t="shared" si="2"/>
        <v>1.0687828150098945E-3</v>
      </c>
      <c r="M51" s="12">
        <f t="shared" si="3"/>
        <v>4.7010656033491353E-2</v>
      </c>
      <c r="N51" s="12">
        <f t="shared" si="4"/>
        <v>1.9110936739426875E-4</v>
      </c>
      <c r="O51" s="12"/>
      <c r="P51" s="12" t="b">
        <f t="shared" si="5"/>
        <v>0</v>
      </c>
      <c r="Q51" s="12" t="b">
        <f t="shared" si="6"/>
        <v>0</v>
      </c>
      <c r="R51" t="b">
        <f t="shared" si="7"/>
        <v>0</v>
      </c>
    </row>
    <row r="52" spans="1:18">
      <c r="A52" t="s">
        <v>152</v>
      </c>
      <c r="B52">
        <f>VLOOKUP(A52,'US Pop after &gt;2009'!A53:B510,2,FALSE)</f>
        <v>3572213</v>
      </c>
      <c r="C52" s="11">
        <f>VLOOKUP(A52,'US Pop after &gt;2009'!A53:U510,21,FALSE)</f>
        <v>3056953.7100000004</v>
      </c>
      <c r="D52" s="11">
        <f>VLOOKUP(A52,'US Pop after &gt;2009'!A53:V510,22,FALSE)</f>
        <v>510276.24400000001</v>
      </c>
      <c r="E52">
        <f>VLOOKUP(A52,'Deaths After &gt;2009'!A53:O510,15,FALSE)</f>
        <v>0</v>
      </c>
      <c r="F52">
        <f>VLOOKUP(A52,'Deaths After &gt;2009'!A53:P510,16,FALSE)</f>
        <v>430</v>
      </c>
      <c r="G52">
        <f>VLOOKUP(A52,'Deaths After &gt;2009'!A53:Q510,17,FALSE)</f>
        <v>430</v>
      </c>
      <c r="H52">
        <f>VLOOKUP(A52,'Visits new'!A52:D459,4,FALSE)</f>
        <v>149864</v>
      </c>
      <c r="I52">
        <f>VLOOKUP(A52,'Visits new'!A52:E459,5,FALSE)</f>
        <v>677</v>
      </c>
      <c r="J52" s="12">
        <f t="shared" si="0"/>
        <v>1.2037356115102878E-4</v>
      </c>
      <c r="K52" s="12">
        <f t="shared" si="1"/>
        <v>0</v>
      </c>
      <c r="L52" s="12">
        <f t="shared" si="2"/>
        <v>8.4268081270896865E-4</v>
      </c>
      <c r="M52" s="12">
        <f t="shared" si="3"/>
        <v>4.1952705507762277E-2</v>
      </c>
      <c r="N52" s="12">
        <f t="shared" si="4"/>
        <v>1.8951837418429416E-4</v>
      </c>
      <c r="O52" s="12"/>
      <c r="P52" s="12" t="b">
        <f t="shared" si="5"/>
        <v>0</v>
      </c>
      <c r="Q52" s="12" t="b">
        <f t="shared" si="6"/>
        <v>0</v>
      </c>
      <c r="R52" t="b">
        <f t="shared" si="7"/>
        <v>0</v>
      </c>
    </row>
    <row r="53" spans="1:18">
      <c r="A53" t="s">
        <v>153</v>
      </c>
      <c r="B53">
        <f>VLOOKUP(A53,'US Pop after &gt;2009'!A54:B511,2,FALSE)</f>
        <v>3583561</v>
      </c>
      <c r="C53" s="11">
        <f>VLOOKUP(A53,'US Pop after &gt;2009'!A54:U511,21,FALSE)</f>
        <v>3060943.5240000002</v>
      </c>
      <c r="D53" s="11">
        <f>VLOOKUP(A53,'US Pop after &gt;2009'!A54:V511,22,FALSE)</f>
        <v>519807.239</v>
      </c>
      <c r="E53">
        <f>VLOOKUP(A53,'Deaths After &gt;2009'!A54:O511,15,FALSE)</f>
        <v>0</v>
      </c>
      <c r="F53">
        <f>VLOOKUP(A53,'Deaths After &gt;2009'!A54:P511,16,FALSE)</f>
        <v>467</v>
      </c>
      <c r="G53">
        <f>VLOOKUP(A53,'Deaths After &gt;2009'!A54:Q511,17,FALSE)</f>
        <v>467</v>
      </c>
      <c r="H53">
        <f>VLOOKUP(A53,'Visits new'!A53:D460,4,FALSE)</f>
        <v>134775</v>
      </c>
      <c r="I53">
        <f>VLOOKUP(A53,'Visits new'!A53:E460,5,FALSE)</f>
        <v>778</v>
      </c>
      <c r="J53" s="12">
        <f t="shared" si="0"/>
        <v>1.3031730170073847E-4</v>
      </c>
      <c r="K53" s="12">
        <f t="shared" si="1"/>
        <v>0</v>
      </c>
      <c r="L53" s="12">
        <f t="shared" si="2"/>
        <v>8.9840995846539177E-4</v>
      </c>
      <c r="M53" s="12">
        <f t="shared" si="3"/>
        <v>3.7609238408387632E-2</v>
      </c>
      <c r="N53" s="12">
        <f t="shared" si="4"/>
        <v>2.171024854885964E-4</v>
      </c>
      <c r="O53" s="12"/>
      <c r="P53" s="12" t="b">
        <f t="shared" si="5"/>
        <v>0</v>
      </c>
      <c r="Q53" s="12" t="b">
        <f t="shared" si="6"/>
        <v>0</v>
      </c>
      <c r="R53" t="b">
        <f t="shared" si="7"/>
        <v>0</v>
      </c>
    </row>
    <row r="54" spans="1:18">
      <c r="A54" t="s">
        <v>154</v>
      </c>
      <c r="B54">
        <f>VLOOKUP(A54,'US Pop after &gt;2009'!A55:B512,2,FALSE)</f>
        <v>3592053</v>
      </c>
      <c r="C54" s="11">
        <f>VLOOKUP(A54,'US Pop after &gt;2009'!A55:U512,21,FALSE)</f>
        <v>3064320.0740000005</v>
      </c>
      <c r="D54" s="11">
        <f>VLOOKUP(A54,'US Pop after &gt;2009'!A55:V512,22,FALSE)</f>
        <v>531465.28399999999</v>
      </c>
      <c r="E54">
        <f>VLOOKUP(A54,'Deaths After &gt;2009'!A55:O512,15,FALSE)</f>
        <v>0</v>
      </c>
      <c r="F54">
        <f>VLOOKUP(A54,'Deaths After &gt;2009'!A55:P512,16,FALSE)</f>
        <v>497</v>
      </c>
      <c r="G54">
        <f>VLOOKUP(A54,'Deaths After &gt;2009'!A55:Q512,17,FALSE)</f>
        <v>497</v>
      </c>
      <c r="H54">
        <f>VLOOKUP(A54,'Visits new'!A54:D461,4,FALSE)</f>
        <v>129767</v>
      </c>
      <c r="I54">
        <f>VLOOKUP(A54,'Visits new'!A54:E461,5,FALSE)</f>
        <v>655</v>
      </c>
      <c r="J54" s="12">
        <f t="shared" si="0"/>
        <v>1.3836098743531903E-4</v>
      </c>
      <c r="K54" s="12">
        <f t="shared" si="1"/>
        <v>0</v>
      </c>
      <c r="L54" s="12">
        <f t="shared" si="2"/>
        <v>9.3515045095588975E-4</v>
      </c>
      <c r="M54" s="12">
        <f t="shared" si="3"/>
        <v>3.6126137337060452E-2</v>
      </c>
      <c r="N54" s="12">
        <f t="shared" si="4"/>
        <v>1.8234697539262366E-4</v>
      </c>
      <c r="O54" s="12"/>
      <c r="P54" s="12" t="b">
        <f t="shared" si="5"/>
        <v>0</v>
      </c>
      <c r="Q54" s="12" t="b">
        <f t="shared" si="6"/>
        <v>0</v>
      </c>
      <c r="R54" t="b">
        <f t="shared" si="7"/>
        <v>0</v>
      </c>
    </row>
    <row r="55" spans="1:18">
      <c r="A55" t="s">
        <v>155</v>
      </c>
      <c r="B55">
        <f>VLOOKUP(A55,'US Pop after &gt;2009'!A56:B513,2,FALSE)</f>
        <v>3593222</v>
      </c>
      <c r="C55" s="11">
        <f>VLOOKUP(A55,'US Pop after &gt;2009'!A56:U513,21,FALSE)</f>
        <v>3052999.2419999996</v>
      </c>
      <c r="D55" s="11">
        <f>VLOOKUP(A55,'US Pop after &gt;2009'!A56:V513,22,FALSE)</f>
        <v>542415.62</v>
      </c>
      <c r="E55">
        <f>VLOOKUP(A55,'Deaths After &gt;2009'!A56:O513,15,FALSE)</f>
        <v>0</v>
      </c>
      <c r="F55">
        <f>VLOOKUP(A55,'Deaths After &gt;2009'!A56:P513,16,FALSE)</f>
        <v>548</v>
      </c>
      <c r="G55">
        <f>VLOOKUP(A55,'Deaths After &gt;2009'!A56:Q513,17,FALSE)</f>
        <v>548</v>
      </c>
      <c r="H55">
        <f>VLOOKUP(A55,'Visits new'!A55:D462,4,FALSE)</f>
        <v>197768</v>
      </c>
      <c r="I55">
        <f>VLOOKUP(A55,'Visits new'!A55:E462,5,FALSE)</f>
        <v>806</v>
      </c>
      <c r="J55" s="12">
        <f t="shared" si="0"/>
        <v>1.5250936346265274E-4</v>
      </c>
      <c r="K55" s="12">
        <f t="shared" si="1"/>
        <v>0</v>
      </c>
      <c r="L55" s="12">
        <f t="shared" si="2"/>
        <v>1.0102953893547535E-3</v>
      </c>
      <c r="M55" s="12">
        <f t="shared" si="3"/>
        <v>5.503918210452903E-2</v>
      </c>
      <c r="N55" s="12">
        <f t="shared" si="4"/>
        <v>2.2431121706368269E-4</v>
      </c>
      <c r="O55" s="12"/>
      <c r="P55" s="12" t="b">
        <f t="shared" si="5"/>
        <v>0</v>
      </c>
      <c r="Q55" s="12" t="b">
        <f t="shared" si="6"/>
        <v>0</v>
      </c>
      <c r="R55" t="b">
        <f t="shared" si="7"/>
        <v>0</v>
      </c>
    </row>
    <row r="56" spans="1:18">
      <c r="A56" t="s">
        <v>156</v>
      </c>
      <c r="B56">
        <f>VLOOKUP(A56,'US Pop after &gt;2009'!A57:B514,2,FALSE)</f>
        <v>3588570</v>
      </c>
      <c r="C56" s="11">
        <f>VLOOKUP(A56,'US Pop after &gt;2009'!A57:U514,21,FALSE)</f>
        <v>3037097.79</v>
      </c>
      <c r="D56" s="11">
        <f>VLOOKUP(A56,'US Pop after &gt;2009'!A57:V514,22,FALSE)</f>
        <v>553638.56299999997</v>
      </c>
      <c r="E56">
        <f>VLOOKUP(A56,'Deaths After &gt;2009'!A57:O514,15,FALSE)</f>
        <v>0</v>
      </c>
      <c r="F56">
        <f>VLOOKUP(A56,'Deaths After &gt;2009'!A57:P514,16,FALSE)</f>
        <v>399</v>
      </c>
      <c r="G56">
        <f>VLOOKUP(A56,'Deaths After &gt;2009'!A57:Q514,17,FALSE)</f>
        <v>399</v>
      </c>
      <c r="H56">
        <f>VLOOKUP(A56,'Visits new'!A56:D463,4,FALSE)</f>
        <v>159606</v>
      </c>
      <c r="I56">
        <f>VLOOKUP(A56,'Visits new'!A56:E463,5,FALSE)</f>
        <v>776</v>
      </c>
      <c r="J56" s="12">
        <f t="shared" si="0"/>
        <v>1.1118634999456609E-4</v>
      </c>
      <c r="K56" s="12">
        <f t="shared" si="1"/>
        <v>0</v>
      </c>
      <c r="L56" s="12">
        <f t="shared" si="2"/>
        <v>7.2068679218792063E-4</v>
      </c>
      <c r="M56" s="12">
        <f t="shared" si="3"/>
        <v>4.4476211973014323E-2</v>
      </c>
      <c r="N56" s="12">
        <f t="shared" si="4"/>
        <v>2.1624212430020872E-4</v>
      </c>
      <c r="O56" s="12"/>
      <c r="P56" s="12" t="b">
        <f t="shared" si="5"/>
        <v>0</v>
      </c>
      <c r="Q56" s="12" t="b">
        <f t="shared" si="6"/>
        <v>0</v>
      </c>
      <c r="R56" t="b">
        <f t="shared" si="7"/>
        <v>0</v>
      </c>
    </row>
    <row r="57" spans="1:18">
      <c r="A57" t="s">
        <v>157</v>
      </c>
      <c r="B57">
        <f>VLOOKUP(A57,'US Pop after &gt;2009'!A58:B515,2,FALSE)</f>
        <v>3594478</v>
      </c>
      <c r="C57" s="11">
        <f>VLOOKUP(A57,'US Pop after &gt;2009'!A58:U515,21,FALSE)</f>
        <v>3018721</v>
      </c>
      <c r="D57" s="11">
        <f>VLOOKUP(A57,'US Pop after &gt;2009'!A58:V515,22,FALSE)</f>
        <v>575757</v>
      </c>
      <c r="E57">
        <f>VLOOKUP(A57,'Deaths After &gt;2009'!A58:O515,15,FALSE)</f>
        <v>10</v>
      </c>
      <c r="F57">
        <f>VLOOKUP(A57,'Deaths After &gt;2009'!A58:P515,16,FALSE)</f>
        <v>527</v>
      </c>
      <c r="G57">
        <f>VLOOKUP(A57,'Deaths After &gt;2009'!A58:Q515,17,FALSE)</f>
        <v>537</v>
      </c>
      <c r="H57">
        <f>VLOOKUP(A57,'Visits new'!A57:D464,4,FALSE)</f>
        <v>136009</v>
      </c>
      <c r="I57">
        <f>VLOOKUP(A57,'Visits new'!A57:E464,5,FALSE)</f>
        <v>628</v>
      </c>
      <c r="J57" s="12">
        <f t="shared" si="0"/>
        <v>1.493958232600116E-4</v>
      </c>
      <c r="K57" s="12">
        <f t="shared" si="1"/>
        <v>3.3126612230809007E-6</v>
      </c>
      <c r="L57" s="12">
        <f t="shared" si="2"/>
        <v>9.1531670479038903E-4</v>
      </c>
      <c r="M57" s="12">
        <f t="shared" si="3"/>
        <v>3.7838317552646029E-2</v>
      </c>
      <c r="N57" s="12">
        <f t="shared" si="4"/>
        <v>1.7471243390556292E-4</v>
      </c>
      <c r="O57" s="12"/>
      <c r="P57" s="12" t="b">
        <f t="shared" si="5"/>
        <v>0</v>
      </c>
      <c r="Q57" s="12" t="b">
        <f t="shared" si="6"/>
        <v>0</v>
      </c>
      <c r="R57" t="b">
        <f t="shared" si="7"/>
        <v>0</v>
      </c>
    </row>
    <row r="58" spans="1:18">
      <c r="A58" t="s">
        <v>159</v>
      </c>
      <c r="B58">
        <f>VLOOKUP(A58,'US Pop after &gt;2009'!A59:B516,2,FALSE)</f>
        <v>881278</v>
      </c>
      <c r="C58" s="11">
        <f>VLOOKUP(A58,'US Pop after &gt;2009'!A59:U516,21,FALSE)</f>
        <v>758912.55399999989</v>
      </c>
      <c r="D58" s="11">
        <f>VLOOKUP(A58,'US Pop after &gt;2009'!A59:V516,22,FALSE)</f>
        <v>122781.06600000001</v>
      </c>
      <c r="E58">
        <f>VLOOKUP(A58,'Deaths After &gt;2009'!A59:O516,15,FALSE)</f>
        <v>0</v>
      </c>
      <c r="F58">
        <f>VLOOKUP(A58,'Deaths After &gt;2009'!A59:P516,16,FALSE)</f>
        <v>10</v>
      </c>
      <c r="G58">
        <f>VLOOKUP(A58,'Deaths After &gt;2009'!A59:Q516,17,FALSE)</f>
        <v>10</v>
      </c>
      <c r="H58">
        <f>VLOOKUP(A58,'Visits new'!A58:D465,4,FALSE)</f>
        <v>45953</v>
      </c>
      <c r="I58">
        <f>VLOOKUP(A58,'Visits new'!A58:E465,5,FALSE)</f>
        <v>164</v>
      </c>
      <c r="J58" s="12">
        <f t="shared" si="0"/>
        <v>1.1347157196707509E-5</v>
      </c>
      <c r="K58" s="12">
        <f t="shared" si="1"/>
        <v>0</v>
      </c>
      <c r="L58" s="12">
        <f t="shared" si="2"/>
        <v>8.1445782528065028E-5</v>
      </c>
      <c r="M58" s="12">
        <f t="shared" si="3"/>
        <v>5.2143591466030016E-2</v>
      </c>
      <c r="N58" s="12">
        <f t="shared" si="4"/>
        <v>1.8609337802600316E-4</v>
      </c>
      <c r="O58" s="12"/>
      <c r="P58" s="12" t="b">
        <f t="shared" si="5"/>
        <v>0</v>
      </c>
      <c r="Q58" s="12" t="b">
        <f t="shared" si="6"/>
        <v>0</v>
      </c>
      <c r="R58" t="b">
        <f t="shared" si="7"/>
        <v>0</v>
      </c>
    </row>
    <row r="59" spans="1:18">
      <c r="A59" t="s">
        <v>160</v>
      </c>
      <c r="B59">
        <f>VLOOKUP(A59,'US Pop after &gt;2009'!A60:B517,2,FALSE)</f>
        <v>890856</v>
      </c>
      <c r="C59" s="11">
        <f>VLOOKUP(A59,'US Pop after &gt;2009'!A60:U517,21,FALSE)</f>
        <v>763429.57799999998</v>
      </c>
      <c r="D59" s="11">
        <f>VLOOKUP(A59,'US Pop after &gt;2009'!A60:V517,22,FALSE)</f>
        <v>126582.414</v>
      </c>
      <c r="E59">
        <f>VLOOKUP(A59,'Deaths After &gt;2009'!A60:O517,15,FALSE)</f>
        <v>0</v>
      </c>
      <c r="F59">
        <f>VLOOKUP(A59,'Deaths After &gt;2009'!A60:P517,16,FALSE)</f>
        <v>0</v>
      </c>
      <c r="G59">
        <f>VLOOKUP(A59,'Deaths After &gt;2009'!A60:Q517,17,FALSE)</f>
        <v>0</v>
      </c>
      <c r="H59">
        <f>VLOOKUP(A59,'Visits new'!A59:D466,4,FALSE)</f>
        <v>122035</v>
      </c>
      <c r="I59">
        <f>VLOOKUP(A59,'Visits new'!A59:E466,5,FALSE)</f>
        <v>391</v>
      </c>
      <c r="J59" s="12">
        <f t="shared" si="0"/>
        <v>0</v>
      </c>
      <c r="K59" s="12">
        <f t="shared" si="1"/>
        <v>0</v>
      </c>
      <c r="L59" s="12">
        <f t="shared" si="2"/>
        <v>0</v>
      </c>
      <c r="M59" s="12">
        <f t="shared" si="3"/>
        <v>0.13698622448521422</v>
      </c>
      <c r="N59" s="12">
        <f t="shared" si="4"/>
        <v>4.3890370609840423E-4</v>
      </c>
      <c r="O59" s="12"/>
      <c r="P59" s="12" t="b">
        <f t="shared" si="5"/>
        <v>0</v>
      </c>
      <c r="Q59" s="12" t="b">
        <f t="shared" si="6"/>
        <v>0</v>
      </c>
      <c r="R59" t="b">
        <f t="shared" si="7"/>
        <v>0</v>
      </c>
    </row>
    <row r="60" spans="1:18">
      <c r="A60" t="s">
        <v>161</v>
      </c>
      <c r="B60">
        <f>VLOOKUP(A60,'US Pop after &gt;2009'!A61:B518,2,FALSE)</f>
        <v>900131</v>
      </c>
      <c r="C60" s="11">
        <f>VLOOKUP(A60,'US Pop after &gt;2009'!A61:U518,21,FALSE)</f>
        <v>768807.01</v>
      </c>
      <c r="D60" s="11">
        <f>VLOOKUP(A60,'US Pop after &gt;2009'!A61:V518,22,FALSE)</f>
        <v>130733.015</v>
      </c>
      <c r="E60">
        <f>VLOOKUP(A60,'Deaths After &gt;2009'!A61:O518,15,FALSE)</f>
        <v>0</v>
      </c>
      <c r="F60">
        <f>VLOOKUP(A60,'Deaths After &gt;2009'!A61:P518,16,FALSE)</f>
        <v>21</v>
      </c>
      <c r="G60">
        <f>VLOOKUP(A60,'Deaths After &gt;2009'!A61:Q518,17,FALSE)</f>
        <v>21</v>
      </c>
      <c r="H60">
        <f>VLOOKUP(A60,'Visits new'!A60:D467,4,FALSE)</f>
        <v>111630</v>
      </c>
      <c r="I60">
        <f>VLOOKUP(A60,'Visits new'!A60:E467,5,FALSE)</f>
        <v>361</v>
      </c>
      <c r="J60" s="12">
        <f t="shared" si="0"/>
        <v>2.3329937531314887E-5</v>
      </c>
      <c r="K60" s="12">
        <f t="shared" si="1"/>
        <v>0</v>
      </c>
      <c r="L60" s="12">
        <f t="shared" si="2"/>
        <v>1.6063272158146127E-4</v>
      </c>
      <c r="M60" s="12">
        <f t="shared" si="3"/>
        <v>0.12401528222003241</v>
      </c>
      <c r="N60" s="12">
        <f t="shared" si="4"/>
        <v>4.0105273565736542E-4</v>
      </c>
      <c r="O60" s="12"/>
      <c r="P60" s="12" t="b">
        <f t="shared" si="5"/>
        <v>0</v>
      </c>
      <c r="Q60" s="12" t="b">
        <f t="shared" si="6"/>
        <v>0</v>
      </c>
      <c r="R60" t="b">
        <f t="shared" si="7"/>
        <v>0</v>
      </c>
    </row>
    <row r="61" spans="1:18">
      <c r="A61" t="s">
        <v>162</v>
      </c>
      <c r="B61">
        <f>VLOOKUP(A61,'US Pop after &gt;2009'!A62:B519,2,FALSE)</f>
        <v>908446</v>
      </c>
      <c r="C61" s="11">
        <f>VLOOKUP(A61,'US Pop after &gt;2009'!A62:U519,21,FALSE)</f>
        <v>773012.60800000001</v>
      </c>
      <c r="D61" s="11">
        <f>VLOOKUP(A61,'US Pop after &gt;2009'!A62:V519,22,FALSE)</f>
        <v>135397.79</v>
      </c>
      <c r="E61">
        <f>VLOOKUP(A61,'Deaths After &gt;2009'!A62:O519,15,FALSE)</f>
        <v>0</v>
      </c>
      <c r="F61">
        <f>VLOOKUP(A61,'Deaths After &gt;2009'!A62:P519,16,FALSE)</f>
        <v>10</v>
      </c>
      <c r="G61">
        <f>VLOOKUP(A61,'Deaths After &gt;2009'!A62:Q519,17,FALSE)</f>
        <v>10</v>
      </c>
      <c r="H61">
        <f>VLOOKUP(A61,'Visits new'!A61:D468,4,FALSE)</f>
        <v>87639</v>
      </c>
      <c r="I61">
        <f>VLOOKUP(A61,'Visits new'!A61:E468,5,FALSE)</f>
        <v>341</v>
      </c>
      <c r="J61" s="12">
        <f t="shared" si="0"/>
        <v>1.1007808939661796E-5</v>
      </c>
      <c r="K61" s="12">
        <f t="shared" si="1"/>
        <v>0</v>
      </c>
      <c r="L61" s="12">
        <f t="shared" si="2"/>
        <v>7.3856449207922818E-5</v>
      </c>
      <c r="M61" s="12">
        <f t="shared" si="3"/>
        <v>9.6471336766302013E-2</v>
      </c>
      <c r="N61" s="12">
        <f t="shared" si="4"/>
        <v>3.7536628484246724E-4</v>
      </c>
      <c r="O61" s="12"/>
      <c r="P61" s="12" t="b">
        <f t="shared" si="5"/>
        <v>0</v>
      </c>
      <c r="Q61" s="12" t="b">
        <f t="shared" si="6"/>
        <v>0</v>
      </c>
      <c r="R61" t="b">
        <f t="shared" si="7"/>
        <v>0</v>
      </c>
    </row>
    <row r="62" spans="1:18">
      <c r="A62" t="s">
        <v>163</v>
      </c>
      <c r="B62">
        <f>VLOOKUP(A62,'US Pop after &gt;2009'!A63:B520,2,FALSE)</f>
        <v>917060</v>
      </c>
      <c r="C62" s="11">
        <f>VLOOKUP(A62,'US Pop after &gt;2009'!A63:U520,21,FALSE)</f>
        <v>776040.3949999999</v>
      </c>
      <c r="D62" s="11">
        <f>VLOOKUP(A62,'US Pop after &gt;2009'!A63:V520,22,FALSE)</f>
        <v>141084.97</v>
      </c>
      <c r="E62">
        <f>VLOOKUP(A62,'Deaths After &gt;2009'!A63:O520,15,FALSE)</f>
        <v>0</v>
      </c>
      <c r="F62">
        <f>VLOOKUP(A62,'Deaths After &gt;2009'!A63:P520,16,FALSE)</f>
        <v>31</v>
      </c>
      <c r="G62">
        <f>VLOOKUP(A62,'Deaths After &gt;2009'!A63:Q520,17,FALSE)</f>
        <v>31</v>
      </c>
      <c r="H62">
        <f>VLOOKUP(A62,'Visits new'!A62:D469,4,FALSE)</f>
        <v>95878</v>
      </c>
      <c r="I62">
        <f>VLOOKUP(A62,'Visits new'!A62:E469,5,FALSE)</f>
        <v>440</v>
      </c>
      <c r="J62" s="12">
        <f t="shared" si="0"/>
        <v>3.3803676967701129E-5</v>
      </c>
      <c r="K62" s="12">
        <f t="shared" si="1"/>
        <v>0</v>
      </c>
      <c r="L62" s="12">
        <f t="shared" si="2"/>
        <v>2.1972574399668513E-4</v>
      </c>
      <c r="M62" s="12">
        <f t="shared" si="3"/>
        <v>0.10454932065513707</v>
      </c>
      <c r="N62" s="12">
        <f t="shared" si="4"/>
        <v>4.7979412470285478E-4</v>
      </c>
      <c r="O62" s="12"/>
      <c r="P62" s="12" t="b">
        <f t="shared" si="5"/>
        <v>0</v>
      </c>
      <c r="Q62" s="12" t="b">
        <f t="shared" si="6"/>
        <v>0</v>
      </c>
      <c r="R62" t="b">
        <f t="shared" si="7"/>
        <v>0</v>
      </c>
    </row>
    <row r="63" spans="1:18">
      <c r="A63" t="s">
        <v>164</v>
      </c>
      <c r="B63">
        <f>VLOOKUP(A63,'US Pop after &gt;2009'!A64:B521,2,FALSE)</f>
        <v>926454</v>
      </c>
      <c r="C63" s="11">
        <f>VLOOKUP(A63,'US Pop after &gt;2009'!A64:U521,21,FALSE)</f>
        <v>778731.78099999996</v>
      </c>
      <c r="D63" s="11">
        <f>VLOOKUP(A63,'US Pop after &gt;2009'!A64:V521,22,FALSE)</f>
        <v>147549.38700000002</v>
      </c>
      <c r="E63">
        <f>VLOOKUP(A63,'Deaths After &gt;2009'!A64:O521,15,FALSE)</f>
        <v>0</v>
      </c>
      <c r="F63">
        <f>VLOOKUP(A63,'Deaths After &gt;2009'!A64:P521,16,FALSE)</f>
        <v>52</v>
      </c>
      <c r="G63">
        <f>VLOOKUP(A63,'Deaths After &gt;2009'!A64:Q521,17,FALSE)</f>
        <v>52</v>
      </c>
      <c r="H63">
        <f>VLOOKUP(A63,'Visits new'!A63:D470,4,FALSE)</f>
        <v>131652</v>
      </c>
      <c r="I63">
        <f>VLOOKUP(A63,'Visits new'!A63:E470,5,FALSE)</f>
        <v>559</v>
      </c>
      <c r="J63" s="12">
        <f t="shared" si="0"/>
        <v>5.612798908526489E-5</v>
      </c>
      <c r="K63" s="12">
        <f t="shared" si="1"/>
        <v>0</v>
      </c>
      <c r="L63" s="12">
        <f t="shared" si="2"/>
        <v>3.5242437164445821E-4</v>
      </c>
      <c r="M63" s="12">
        <f t="shared" si="3"/>
        <v>0.14210311575102488</v>
      </c>
      <c r="N63" s="12">
        <f t="shared" si="4"/>
        <v>6.0337588266659754E-4</v>
      </c>
      <c r="O63" s="12"/>
      <c r="P63" s="12" t="b">
        <f t="shared" si="5"/>
        <v>0</v>
      </c>
      <c r="Q63" s="12" t="b">
        <f t="shared" si="6"/>
        <v>0</v>
      </c>
      <c r="R63" t="b">
        <f t="shared" si="7"/>
        <v>0</v>
      </c>
    </row>
    <row r="64" spans="1:18">
      <c r="A64" t="s">
        <v>165</v>
      </c>
      <c r="B64">
        <f>VLOOKUP(A64,'US Pop after &gt;2009'!A65:B522,2,FALSE)</f>
        <v>934695</v>
      </c>
      <c r="C64" s="11">
        <f>VLOOKUP(A64,'US Pop after &gt;2009'!A65:U522,21,FALSE)</f>
        <v>781548.20700000005</v>
      </c>
      <c r="D64" s="11">
        <f>VLOOKUP(A64,'US Pop after &gt;2009'!A65:V522,22,FALSE)</f>
        <v>153659.04</v>
      </c>
      <c r="E64">
        <f>VLOOKUP(A64,'Deaths After &gt;2009'!A65:O522,15,FALSE)</f>
        <v>0</v>
      </c>
      <c r="F64">
        <f>VLOOKUP(A64,'Deaths After &gt;2009'!A65:P522,16,FALSE)</f>
        <v>0</v>
      </c>
      <c r="G64">
        <f>VLOOKUP(A64,'Deaths After &gt;2009'!A65:Q522,17,FALSE)</f>
        <v>0</v>
      </c>
      <c r="H64">
        <f>VLOOKUP(A64,'Visits new'!A64:D471,4,FALSE)</f>
        <v>146531</v>
      </c>
      <c r="I64">
        <f>VLOOKUP(A64,'Visits new'!A64:E471,5,FALSE)</f>
        <v>646</v>
      </c>
      <c r="J64" s="12">
        <f t="shared" si="0"/>
        <v>0</v>
      </c>
      <c r="K64" s="12">
        <f t="shared" si="1"/>
        <v>0</v>
      </c>
      <c r="L64" s="12">
        <f t="shared" si="2"/>
        <v>0</v>
      </c>
      <c r="M64" s="12">
        <f t="shared" si="3"/>
        <v>0.15676878553966803</v>
      </c>
      <c r="N64" s="12">
        <f t="shared" si="4"/>
        <v>6.9113454121397884E-4</v>
      </c>
      <c r="O64" s="12"/>
      <c r="P64" s="12" t="b">
        <f t="shared" si="5"/>
        <v>0</v>
      </c>
      <c r="Q64" s="12" t="b">
        <f t="shared" si="6"/>
        <v>0</v>
      </c>
      <c r="R64" t="b">
        <f t="shared" si="7"/>
        <v>0</v>
      </c>
    </row>
    <row r="65" spans="1:18">
      <c r="A65" t="s">
        <v>166</v>
      </c>
      <c r="B65">
        <f>VLOOKUP(A65,'US Pop after &gt;2009'!A66:B523,2,FALSE)</f>
        <v>943732</v>
      </c>
      <c r="C65" s="11">
        <f>VLOOKUP(A65,'US Pop after &gt;2009'!A66:U523,21,FALSE)</f>
        <v>783167</v>
      </c>
      <c r="D65" s="11">
        <f>VLOOKUP(A65,'US Pop after &gt;2009'!A66:V523,22,FALSE)</f>
        <v>160565</v>
      </c>
      <c r="E65">
        <f>VLOOKUP(A65,'Deaths After &gt;2009'!A66:O523,15,FALSE)</f>
        <v>0</v>
      </c>
      <c r="F65">
        <f>VLOOKUP(A65,'Deaths After &gt;2009'!A66:P523,16,FALSE)</f>
        <v>10</v>
      </c>
      <c r="G65">
        <f>VLOOKUP(A65,'Deaths After &gt;2009'!A66:Q523,17,FALSE)</f>
        <v>10</v>
      </c>
      <c r="H65">
        <f>VLOOKUP(A65,'Visits new'!A65:D472,4,FALSE)</f>
        <v>134651</v>
      </c>
      <c r="I65">
        <f>VLOOKUP(A65,'Visits new'!A65:E472,5,FALSE)</f>
        <v>636</v>
      </c>
      <c r="J65" s="12">
        <f t="shared" si="0"/>
        <v>1.0596228590320133E-5</v>
      </c>
      <c r="K65" s="12">
        <f t="shared" si="1"/>
        <v>0</v>
      </c>
      <c r="L65" s="12">
        <f t="shared" si="2"/>
        <v>6.228007349048672E-5</v>
      </c>
      <c r="M65" s="12">
        <f t="shared" si="3"/>
        <v>0.14267927759151963</v>
      </c>
      <c r="N65" s="12">
        <f t="shared" si="4"/>
        <v>6.7392013834436043E-4</v>
      </c>
      <c r="O65" s="12"/>
      <c r="P65" s="12" t="b">
        <f t="shared" si="5"/>
        <v>0</v>
      </c>
      <c r="Q65" s="12" t="b">
        <f t="shared" si="6"/>
        <v>0</v>
      </c>
      <c r="R65" t="b">
        <f t="shared" si="7"/>
        <v>0</v>
      </c>
    </row>
    <row r="66" spans="1:18">
      <c r="A66" t="s">
        <v>168</v>
      </c>
      <c r="B66">
        <f>VLOOKUP(A66,'US Pop after &gt;2009'!A67:B524,2,FALSE)</f>
        <v>584400</v>
      </c>
      <c r="C66" s="11">
        <f>VLOOKUP(A66,'US Pop after &gt;2009'!A67:U524,21,FALSE)</f>
        <v>518362.80000000005</v>
      </c>
      <c r="D66" s="11">
        <f>VLOOKUP(A66,'US Pop after &gt;2009'!A67:V524,22,FALSE)</f>
        <v>67206</v>
      </c>
      <c r="E66">
        <f>VLOOKUP(A66,'Deaths After &gt;2009'!A67:O524,15,FALSE)</f>
        <v>0</v>
      </c>
      <c r="F66">
        <f>VLOOKUP(A66,'Deaths After &gt;2009'!A67:P524,16,FALSE)</f>
        <v>0</v>
      </c>
      <c r="G66">
        <f>VLOOKUP(A66,'Deaths After &gt;2009'!A67:Q524,17,FALSE)</f>
        <v>0</v>
      </c>
      <c r="H66">
        <f>VLOOKUP(A66,'Visits new'!A66:D473,4,FALSE)</f>
        <v>35512</v>
      </c>
      <c r="I66">
        <f>VLOOKUP(A66,'Visits new'!A66:E473,5,FALSE)</f>
        <v>52</v>
      </c>
      <c r="J66" s="12">
        <f t="shared" si="0"/>
        <v>0</v>
      </c>
      <c r="K66" s="12">
        <f t="shared" si="1"/>
        <v>0</v>
      </c>
      <c r="L66" s="12">
        <f t="shared" si="2"/>
        <v>0</v>
      </c>
      <c r="M66" s="12">
        <f t="shared" si="3"/>
        <v>6.076659822039699E-2</v>
      </c>
      <c r="N66" s="12">
        <f t="shared" si="4"/>
        <v>8.8980150581793296E-5</v>
      </c>
      <c r="O66" s="12"/>
      <c r="P66" s="12" t="b">
        <f t="shared" si="5"/>
        <v>0</v>
      </c>
      <c r="Q66" s="12" t="b">
        <f t="shared" si="6"/>
        <v>0</v>
      </c>
      <c r="R66" t="b">
        <f t="shared" si="7"/>
        <v>0</v>
      </c>
    </row>
    <row r="67" spans="1:18">
      <c r="A67" t="s">
        <v>169</v>
      </c>
      <c r="B67">
        <f>VLOOKUP(A67,'US Pop after &gt;2009'!A68:B525,2,FALSE)</f>
        <v>593955</v>
      </c>
      <c r="C67" s="11">
        <f>VLOOKUP(A67,'US Pop after &gt;2009'!A68:U525,21,FALSE)</f>
        <v>526838.08499999996</v>
      </c>
      <c r="D67" s="11">
        <f>VLOOKUP(A67,'US Pop after &gt;2009'!A68:V525,22,FALSE)</f>
        <v>67116.915000000008</v>
      </c>
      <c r="E67">
        <f>VLOOKUP(A67,'Deaths After &gt;2009'!A68:O525,15,FALSE)</f>
        <v>0</v>
      </c>
      <c r="F67">
        <f>VLOOKUP(A67,'Deaths After &gt;2009'!A68:P525,16,FALSE)</f>
        <v>0</v>
      </c>
      <c r="G67">
        <f>VLOOKUP(A67,'Deaths After &gt;2009'!A68:Q525,17,FALSE)</f>
        <v>0</v>
      </c>
      <c r="H67">
        <f>VLOOKUP(A67,'Visits new'!A67:D474,4,FALSE)</f>
        <v>102474</v>
      </c>
      <c r="I67">
        <f>VLOOKUP(A67,'Visits new'!A67:E474,5,FALSE)</f>
        <v>118</v>
      </c>
      <c r="J67" s="12">
        <f t="shared" ref="J67:J130" si="8">G67/B67</f>
        <v>0</v>
      </c>
      <c r="K67" s="12">
        <f t="shared" ref="K67:K130" si="9">E67/C67</f>
        <v>0</v>
      </c>
      <c r="L67" s="12">
        <f t="shared" ref="L67:L130" si="10">F67/D67</f>
        <v>0</v>
      </c>
      <c r="M67" s="12">
        <f t="shared" ref="M67:M130" si="11">H67/B67</f>
        <v>0.17252822183498751</v>
      </c>
      <c r="N67" s="12">
        <f t="shared" ref="N67:N130" si="12">I67/B67</f>
        <v>1.9866824927814396E-4</v>
      </c>
      <c r="O67" s="12"/>
      <c r="P67" s="12" t="b">
        <f t="shared" ref="P67:P130" si="13">OR(B67&gt;$W$14,B67&lt;$X$14)</f>
        <v>0</v>
      </c>
      <c r="Q67" s="12" t="b">
        <f t="shared" ref="Q67:Q130" si="14">OR(G67&gt;$W$16,G67&lt;$X$16)</f>
        <v>0</v>
      </c>
      <c r="R67" t="b">
        <f t="shared" ref="R67:R130" si="15">OR(H67&gt;$W$18,H67&lt;$X$18)</f>
        <v>0</v>
      </c>
    </row>
    <row r="68" spans="1:18">
      <c r="A68" t="s">
        <v>170</v>
      </c>
      <c r="B68">
        <f>VLOOKUP(A68,'US Pop after &gt;2009'!A69:B526,2,FALSE)</f>
        <v>605759</v>
      </c>
      <c r="C68" s="11">
        <f>VLOOKUP(A68,'US Pop after &gt;2009'!A69:U526,21,FALSE)</f>
        <v>535490.95600000001</v>
      </c>
      <c r="D68" s="11">
        <f>VLOOKUP(A68,'US Pop after &gt;2009'!A69:V526,22,FALSE)</f>
        <v>69662.285000000003</v>
      </c>
      <c r="E68">
        <f>VLOOKUP(A68,'Deaths After &gt;2009'!A69:O526,15,FALSE)</f>
        <v>0</v>
      </c>
      <c r="F68">
        <f>VLOOKUP(A68,'Deaths After &gt;2009'!A69:P526,16,FALSE)</f>
        <v>0</v>
      </c>
      <c r="G68">
        <f>VLOOKUP(A68,'Deaths After &gt;2009'!A69:Q526,17,FALSE)</f>
        <v>0</v>
      </c>
      <c r="H68">
        <f>VLOOKUP(A68,'Visits new'!A68:D475,4,FALSE)</f>
        <v>103180</v>
      </c>
      <c r="I68">
        <f>VLOOKUP(A68,'Visits new'!A68:E475,5,FALSE)</f>
        <v>81</v>
      </c>
      <c r="J68" s="12">
        <f t="shared" si="8"/>
        <v>0</v>
      </c>
      <c r="K68" s="12">
        <f t="shared" si="9"/>
        <v>0</v>
      </c>
      <c r="L68" s="12">
        <f t="shared" si="10"/>
        <v>0</v>
      </c>
      <c r="M68" s="12">
        <f t="shared" si="11"/>
        <v>0.17033176560315241</v>
      </c>
      <c r="N68" s="12">
        <f t="shared" si="12"/>
        <v>1.3371654403814058E-4</v>
      </c>
      <c r="O68" s="12"/>
      <c r="P68" s="12" t="b">
        <f t="shared" si="13"/>
        <v>0</v>
      </c>
      <c r="Q68" s="12" t="b">
        <f t="shared" si="14"/>
        <v>0</v>
      </c>
      <c r="R68" t="b">
        <f t="shared" si="15"/>
        <v>0</v>
      </c>
    </row>
    <row r="69" spans="1:18">
      <c r="A69" t="s">
        <v>171</v>
      </c>
      <c r="B69">
        <f>VLOOKUP(A69,'US Pop after &gt;2009'!A70:B527,2,FALSE)</f>
        <v>619371</v>
      </c>
      <c r="C69" s="11">
        <f>VLOOKUP(A69,'US Pop after &gt;2009'!A70:U527,21,FALSE)</f>
        <v>547523.96400000004</v>
      </c>
      <c r="D69" s="11">
        <f>VLOOKUP(A69,'US Pop after &gt;2009'!A70:V527,22,FALSE)</f>
        <v>69988.922999999995</v>
      </c>
      <c r="E69">
        <f>VLOOKUP(A69,'Deaths After &gt;2009'!A70:O527,15,FALSE)</f>
        <v>0</v>
      </c>
      <c r="F69">
        <f>VLOOKUP(A69,'Deaths After &gt;2009'!A70:P527,16,FALSE)</f>
        <v>0</v>
      </c>
      <c r="G69">
        <f>VLOOKUP(A69,'Deaths After &gt;2009'!A70:Q527,17,FALSE)</f>
        <v>0</v>
      </c>
      <c r="H69">
        <f>VLOOKUP(A69,'Visits new'!A69:D476,4,FALSE)</f>
        <v>84012</v>
      </c>
      <c r="I69">
        <f>VLOOKUP(A69,'Visits new'!A69:E476,5,FALSE)</f>
        <v>107</v>
      </c>
      <c r="J69" s="12">
        <f t="shared" si="8"/>
        <v>0</v>
      </c>
      <c r="K69" s="12">
        <f t="shared" si="9"/>
        <v>0</v>
      </c>
      <c r="L69" s="12">
        <f t="shared" si="10"/>
        <v>0</v>
      </c>
      <c r="M69" s="12">
        <f t="shared" si="11"/>
        <v>0.13564083562194548</v>
      </c>
      <c r="N69" s="12">
        <f t="shared" si="12"/>
        <v>1.7275590881717096E-4</v>
      </c>
      <c r="O69" s="12"/>
      <c r="P69" s="12" t="b">
        <f t="shared" si="13"/>
        <v>0</v>
      </c>
      <c r="Q69" s="12" t="b">
        <f t="shared" si="14"/>
        <v>0</v>
      </c>
      <c r="R69" t="b">
        <f t="shared" si="15"/>
        <v>0</v>
      </c>
    </row>
    <row r="70" spans="1:18">
      <c r="A70" t="s">
        <v>172</v>
      </c>
      <c r="B70">
        <f>VLOOKUP(A70,'US Pop after &gt;2009'!A71:B528,2,FALSE)</f>
        <v>633736</v>
      </c>
      <c r="C70" s="11">
        <f>VLOOKUP(A70,'US Pop after &gt;2009'!A71:U528,21,FALSE)</f>
        <v>562123.83199999994</v>
      </c>
      <c r="D70" s="11">
        <f>VLOOKUP(A70,'US Pop after &gt;2009'!A71:V528,22,FALSE)</f>
        <v>71612.168000000005</v>
      </c>
      <c r="E70">
        <f>VLOOKUP(A70,'Deaths After &gt;2009'!A71:O528,15,FALSE)</f>
        <v>0</v>
      </c>
      <c r="F70">
        <f>VLOOKUP(A70,'Deaths After &gt;2009'!A71:P528,16,FALSE)</f>
        <v>0</v>
      </c>
      <c r="G70">
        <f>VLOOKUP(A70,'Deaths After &gt;2009'!A71:Q528,17,FALSE)</f>
        <v>0</v>
      </c>
      <c r="H70">
        <f>VLOOKUP(A70,'Visits new'!A70:D477,4,FALSE)</f>
        <v>73135</v>
      </c>
      <c r="I70">
        <f>VLOOKUP(A70,'Visits new'!A70:E477,5,FALSE)</f>
        <v>92</v>
      </c>
      <c r="J70" s="12">
        <f t="shared" si="8"/>
        <v>0</v>
      </c>
      <c r="K70" s="12">
        <f t="shared" si="9"/>
        <v>0</v>
      </c>
      <c r="L70" s="12">
        <f t="shared" si="10"/>
        <v>0</v>
      </c>
      <c r="M70" s="12">
        <f t="shared" si="11"/>
        <v>0.11540294381256548</v>
      </c>
      <c r="N70" s="12">
        <f t="shared" si="12"/>
        <v>1.4517085979019655E-4</v>
      </c>
      <c r="O70" s="12"/>
      <c r="P70" s="12" t="b">
        <f t="shared" si="13"/>
        <v>0</v>
      </c>
      <c r="Q70" s="12" t="b">
        <f t="shared" si="14"/>
        <v>0</v>
      </c>
      <c r="R70" t="b">
        <f t="shared" si="15"/>
        <v>0</v>
      </c>
    </row>
    <row r="71" spans="1:18">
      <c r="A71" t="s">
        <v>173</v>
      </c>
      <c r="B71">
        <f>VLOOKUP(A71,'US Pop after &gt;2009'!A72:B529,2,FALSE)</f>
        <v>647484</v>
      </c>
      <c r="C71" s="11">
        <f>VLOOKUP(A71,'US Pop after &gt;2009'!A72:U529,21,FALSE)</f>
        <v>573670.82399999991</v>
      </c>
      <c r="D71" s="11">
        <f>VLOOKUP(A71,'US Pop after &gt;2009'!A72:V529,22,FALSE)</f>
        <v>73813.175999999992</v>
      </c>
      <c r="E71">
        <f>VLOOKUP(A71,'Deaths After &gt;2009'!A72:O529,15,FALSE)</f>
        <v>0</v>
      </c>
      <c r="F71">
        <f>VLOOKUP(A71,'Deaths After &gt;2009'!A72:P529,16,FALSE)</f>
        <v>0</v>
      </c>
      <c r="G71">
        <f>VLOOKUP(A71,'Deaths After &gt;2009'!A72:Q529,17,FALSE)</f>
        <v>0</v>
      </c>
      <c r="H71">
        <f>VLOOKUP(A71,'Visits new'!A71:D478,4,FALSE)</f>
        <v>63840</v>
      </c>
      <c r="I71">
        <f>VLOOKUP(A71,'Visits new'!A71:E478,5,FALSE)</f>
        <v>71</v>
      </c>
      <c r="J71" s="12">
        <f t="shared" si="8"/>
        <v>0</v>
      </c>
      <c r="K71" s="12">
        <f t="shared" si="9"/>
        <v>0</v>
      </c>
      <c r="L71" s="12">
        <f t="shared" si="10"/>
        <v>0</v>
      </c>
      <c r="M71" s="12">
        <f t="shared" si="11"/>
        <v>9.8597030969105035E-2</v>
      </c>
      <c r="N71" s="12">
        <f t="shared" si="12"/>
        <v>1.0965521927954977E-4</v>
      </c>
      <c r="O71" s="12"/>
      <c r="P71" s="12" t="b">
        <f t="shared" si="13"/>
        <v>0</v>
      </c>
      <c r="Q71" s="12" t="b">
        <f t="shared" si="14"/>
        <v>0</v>
      </c>
      <c r="R71" t="b">
        <f t="shared" si="15"/>
        <v>0</v>
      </c>
    </row>
    <row r="72" spans="1:18">
      <c r="A72" t="s">
        <v>174</v>
      </c>
      <c r="B72">
        <f>VLOOKUP(A72,'US Pop after &gt;2009'!A73:B530,2,FALSE)</f>
        <v>659009</v>
      </c>
      <c r="C72" s="11">
        <f>VLOOKUP(A72,'US Pop after &gt;2009'!A73:U530,21,FALSE)</f>
        <v>585199.99200000009</v>
      </c>
      <c r="D72" s="11">
        <f>VLOOKUP(A72,'US Pop after &gt;2009'!A73:V530,22,FALSE)</f>
        <v>75127.025999999998</v>
      </c>
      <c r="E72">
        <f>VLOOKUP(A72,'Deaths After &gt;2009'!A73:O530,15,FALSE)</f>
        <v>0</v>
      </c>
      <c r="F72">
        <f>VLOOKUP(A72,'Deaths After &gt;2009'!A73:P530,16,FALSE)</f>
        <v>0</v>
      </c>
      <c r="G72">
        <f>VLOOKUP(A72,'Deaths After &gt;2009'!A73:Q530,17,FALSE)</f>
        <v>0</v>
      </c>
      <c r="H72">
        <f>VLOOKUP(A72,'Visits new'!A72:D479,4,FALSE)</f>
        <v>112261</v>
      </c>
      <c r="I72">
        <f>VLOOKUP(A72,'Visits new'!A72:E479,5,FALSE)</f>
        <v>103</v>
      </c>
      <c r="J72" s="12">
        <f t="shared" si="8"/>
        <v>0</v>
      </c>
      <c r="K72" s="12">
        <f t="shared" si="9"/>
        <v>0</v>
      </c>
      <c r="L72" s="12">
        <f t="shared" si="10"/>
        <v>0</v>
      </c>
      <c r="M72" s="12">
        <f t="shared" si="11"/>
        <v>0.17034820465274375</v>
      </c>
      <c r="N72" s="12">
        <f t="shared" si="12"/>
        <v>1.5629528580034566E-4</v>
      </c>
      <c r="O72" s="12"/>
      <c r="P72" s="12" t="b">
        <f t="shared" si="13"/>
        <v>0</v>
      </c>
      <c r="Q72" s="12" t="b">
        <f t="shared" si="14"/>
        <v>0</v>
      </c>
      <c r="R72" t="b">
        <f t="shared" si="15"/>
        <v>0</v>
      </c>
    </row>
    <row r="73" spans="1:18">
      <c r="A73" t="s">
        <v>175</v>
      </c>
      <c r="B73">
        <f>VLOOKUP(A73,'US Pop after &gt;2009'!A74:B531,2,FALSE)</f>
        <v>672391</v>
      </c>
      <c r="C73" s="11">
        <f>VLOOKUP(A73,'US Pop after &gt;2009'!A74:U531,21,FALSE)</f>
        <v>592622</v>
      </c>
      <c r="D73" s="11">
        <f>VLOOKUP(A73,'US Pop after &gt;2009'!A74:V531,22,FALSE)</f>
        <v>79769</v>
      </c>
      <c r="E73">
        <f>VLOOKUP(A73,'Deaths After &gt;2009'!A74:O531,15,FALSE)</f>
        <v>0</v>
      </c>
      <c r="F73">
        <f>VLOOKUP(A73,'Deaths After &gt;2009'!A74:P531,16,FALSE)</f>
        <v>0</v>
      </c>
      <c r="G73">
        <f>VLOOKUP(A73,'Deaths After &gt;2009'!A74:Q531,17,FALSE)</f>
        <v>0</v>
      </c>
      <c r="H73">
        <f>VLOOKUP(A73,'Visits new'!A73:D480,4,FALSE)</f>
        <v>268269</v>
      </c>
      <c r="I73">
        <f>VLOOKUP(A73,'Visits new'!A73:E480,5,FALSE)</f>
        <v>139</v>
      </c>
      <c r="J73" s="12">
        <f t="shared" si="8"/>
        <v>0</v>
      </c>
      <c r="K73" s="12">
        <f t="shared" si="9"/>
        <v>0</v>
      </c>
      <c r="L73" s="12">
        <f t="shared" si="10"/>
        <v>0</v>
      </c>
      <c r="M73" s="12">
        <f t="shared" si="11"/>
        <v>0.39897767816642399</v>
      </c>
      <c r="N73" s="12">
        <f t="shared" si="12"/>
        <v>2.0672495616389869E-4</v>
      </c>
      <c r="O73" s="12"/>
      <c r="P73" s="12" t="b">
        <f t="shared" si="13"/>
        <v>0</v>
      </c>
      <c r="Q73" s="12" t="b">
        <f t="shared" si="14"/>
        <v>0</v>
      </c>
      <c r="R73" t="b">
        <f t="shared" si="15"/>
        <v>0</v>
      </c>
    </row>
    <row r="74" spans="1:18">
      <c r="A74" t="s">
        <v>177</v>
      </c>
      <c r="B74">
        <f>VLOOKUP(A74,'US Pop after &gt;2009'!A75:B532,2,FALSE)</f>
        <v>18500150</v>
      </c>
      <c r="C74" s="11">
        <f>VLOOKUP(A74,'US Pop after &gt;2009'!A75:U532,21,FALSE)</f>
        <v>15362475.889999997</v>
      </c>
      <c r="D74" s="11">
        <f>VLOOKUP(A74,'US Pop after &gt;2009'!A75:V532,22,FALSE)</f>
        <v>3132222.9640000006</v>
      </c>
      <c r="E74">
        <f>VLOOKUP(A74,'Deaths After &gt;2009'!A75:O532,15,FALSE)</f>
        <v>200</v>
      </c>
      <c r="F74">
        <f>VLOOKUP(A74,'Deaths After &gt;2009'!A75:P532,16,FALSE)</f>
        <v>1904</v>
      </c>
      <c r="G74">
        <f>VLOOKUP(A74,'Deaths After &gt;2009'!A75:Q532,17,FALSE)</f>
        <v>2104</v>
      </c>
      <c r="H74">
        <f>VLOOKUP(A74,'Visits new'!A74:D481,4,FALSE)</f>
        <v>0</v>
      </c>
      <c r="I74">
        <f>VLOOKUP(A74,'Visits new'!A74:E481,5,FALSE)</f>
        <v>0</v>
      </c>
      <c r="J74" s="12">
        <f t="shared" si="8"/>
        <v>1.1372880760426267E-4</v>
      </c>
      <c r="K74" s="12">
        <f t="shared" si="9"/>
        <v>1.3018734833633646E-5</v>
      </c>
      <c r="L74" s="12">
        <f t="shared" si="10"/>
        <v>6.0787498906798756E-4</v>
      </c>
      <c r="M74" s="12">
        <f t="shared" si="11"/>
        <v>0</v>
      </c>
      <c r="N74" s="12">
        <f t="shared" si="12"/>
        <v>0</v>
      </c>
      <c r="O74" s="12"/>
      <c r="P74" s="12" t="b">
        <f t="shared" si="13"/>
        <v>1</v>
      </c>
      <c r="Q74" s="12" t="b">
        <f t="shared" si="14"/>
        <v>0</v>
      </c>
      <c r="R74" t="b">
        <f t="shared" si="15"/>
        <v>0</v>
      </c>
    </row>
    <row r="75" spans="1:18">
      <c r="A75" t="s">
        <v>178</v>
      </c>
      <c r="B75">
        <f>VLOOKUP(A75,'US Pop after &gt;2009'!A76:B533,2,FALSE)</f>
        <v>18587927</v>
      </c>
      <c r="C75" s="11">
        <f>VLOOKUP(A75,'US Pop after &gt;2009'!A76:U533,21,FALSE)</f>
        <v>15398701.668000001</v>
      </c>
      <c r="D75" s="11">
        <f>VLOOKUP(A75,'US Pop after &gt;2009'!A76:V533,22,FALSE)</f>
        <v>3193384.6750000007</v>
      </c>
      <c r="E75">
        <f>VLOOKUP(A75,'Deaths After &gt;2009'!A76:O533,15,FALSE)</f>
        <v>277</v>
      </c>
      <c r="F75">
        <f>VLOOKUP(A75,'Deaths After &gt;2009'!A76:P533,16,FALSE)</f>
        <v>2034</v>
      </c>
      <c r="G75">
        <f>VLOOKUP(A75,'Deaths After &gt;2009'!A76:Q533,17,FALSE)</f>
        <v>2311</v>
      </c>
      <c r="H75">
        <f>VLOOKUP(A75,'Visits new'!A75:D482,4,FALSE)</f>
        <v>0</v>
      </c>
      <c r="I75">
        <f>VLOOKUP(A75,'Visits new'!A75:E482,5,FALSE)</f>
        <v>0</v>
      </c>
      <c r="J75" s="12">
        <f t="shared" si="8"/>
        <v>1.2432801140223974E-4</v>
      </c>
      <c r="K75" s="12">
        <f t="shared" si="9"/>
        <v>1.7988529550879795E-5</v>
      </c>
      <c r="L75" s="12">
        <f t="shared" si="10"/>
        <v>6.3694174269812937E-4</v>
      </c>
      <c r="M75" s="12">
        <f t="shared" si="11"/>
        <v>0</v>
      </c>
      <c r="N75" s="12">
        <f t="shared" si="12"/>
        <v>0</v>
      </c>
      <c r="O75" s="12"/>
      <c r="P75" s="12" t="b">
        <f t="shared" si="13"/>
        <v>1</v>
      </c>
      <c r="Q75" s="12" t="b">
        <f t="shared" si="14"/>
        <v>0</v>
      </c>
      <c r="R75" t="b">
        <f t="shared" si="15"/>
        <v>0</v>
      </c>
    </row>
    <row r="76" spans="1:18">
      <c r="A76" t="s">
        <v>179</v>
      </c>
      <c r="B76">
        <f>VLOOKUP(A76,'US Pop after &gt;2009'!A77:B534,2,FALSE)</f>
        <v>18613958</v>
      </c>
      <c r="C76" s="11">
        <f>VLOOKUP(A76,'US Pop after &gt;2009'!A77:U534,21,FALSE)</f>
        <v>15356273.137</v>
      </c>
      <c r="D76" s="11">
        <f>VLOOKUP(A76,'US Pop after &gt;2009'!A77:V534,22,FALSE)</f>
        <v>3259859.5860000001</v>
      </c>
      <c r="E76">
        <f>VLOOKUP(A76,'Deaths After &gt;2009'!A77:O534,15,FALSE)</f>
        <v>211</v>
      </c>
      <c r="F76">
        <f>VLOOKUP(A76,'Deaths After &gt;2009'!A77:P534,16,FALSE)</f>
        <v>1985</v>
      </c>
      <c r="G76">
        <f>VLOOKUP(A76,'Deaths After &gt;2009'!A77:Q534,17,FALSE)</f>
        <v>2196</v>
      </c>
      <c r="H76">
        <f>VLOOKUP(A76,'Visits new'!A76:D483,4,FALSE)</f>
        <v>0</v>
      </c>
      <c r="I76">
        <f>VLOOKUP(A76,'Visits new'!A76:E483,5,FALSE)</f>
        <v>0</v>
      </c>
      <c r="J76" s="12">
        <f t="shared" si="8"/>
        <v>1.1797598339912447E-4</v>
      </c>
      <c r="K76" s="12">
        <f t="shared" si="9"/>
        <v>1.3740313038038403E-5</v>
      </c>
      <c r="L76" s="12">
        <f t="shared" si="10"/>
        <v>6.0892193287247925E-4</v>
      </c>
      <c r="M76" s="12">
        <f t="shared" si="11"/>
        <v>0</v>
      </c>
      <c r="N76" s="12">
        <f t="shared" si="12"/>
        <v>0</v>
      </c>
      <c r="O76" s="12"/>
      <c r="P76" s="12" t="b">
        <f t="shared" si="13"/>
        <v>1</v>
      </c>
      <c r="Q76" s="12" t="b">
        <f t="shared" si="14"/>
        <v>0</v>
      </c>
      <c r="R76" t="b">
        <f t="shared" si="15"/>
        <v>0</v>
      </c>
    </row>
    <row r="77" spans="1:18">
      <c r="A77" t="s">
        <v>180</v>
      </c>
      <c r="B77">
        <f>VLOOKUP(A77,'US Pop after &gt;2009'!A78:B535,2,FALSE)</f>
        <v>18717080</v>
      </c>
      <c r="C77" s="11">
        <f>VLOOKUP(A77,'US Pop after &gt;2009'!A78:U535,21,FALSE)</f>
        <v>15401622.26</v>
      </c>
      <c r="D77" s="11">
        <f>VLOOKUP(A77,'US Pop after &gt;2009'!A78:V535,22,FALSE)</f>
        <v>3313645.4390000002</v>
      </c>
      <c r="E77">
        <f>VLOOKUP(A77,'Deaths After &gt;2009'!A78:O535,15,FALSE)</f>
        <v>406</v>
      </c>
      <c r="F77">
        <f>VLOOKUP(A77,'Deaths After &gt;2009'!A78:P535,16,FALSE)</f>
        <v>2136</v>
      </c>
      <c r="G77">
        <f>VLOOKUP(A77,'Deaths After &gt;2009'!A78:Q535,17,FALSE)</f>
        <v>2542</v>
      </c>
      <c r="H77">
        <f>VLOOKUP(A77,'Visits new'!A77:D484,4,FALSE)</f>
        <v>0</v>
      </c>
      <c r="I77">
        <f>VLOOKUP(A77,'Visits new'!A77:E484,5,FALSE)</f>
        <v>0</v>
      </c>
      <c r="J77" s="12">
        <f t="shared" si="8"/>
        <v>1.3581178260711608E-4</v>
      </c>
      <c r="K77" s="12">
        <f t="shared" si="9"/>
        <v>2.6360859469617975E-5</v>
      </c>
      <c r="L77" s="12">
        <f t="shared" si="10"/>
        <v>6.4460728805209981E-4</v>
      </c>
      <c r="M77" s="12">
        <f t="shared" si="11"/>
        <v>0</v>
      </c>
      <c r="N77" s="12">
        <f t="shared" si="12"/>
        <v>0</v>
      </c>
      <c r="O77" s="12"/>
      <c r="P77" s="12" t="b">
        <f t="shared" si="13"/>
        <v>1</v>
      </c>
      <c r="Q77" s="12" t="b">
        <f t="shared" si="14"/>
        <v>0</v>
      </c>
      <c r="R77" t="b">
        <f t="shared" si="15"/>
        <v>0</v>
      </c>
    </row>
    <row r="78" spans="1:18">
      <c r="A78" t="s">
        <v>181</v>
      </c>
      <c r="B78">
        <f>VLOOKUP(A78,'US Pop after &gt;2009'!A79:B536,2,FALSE)</f>
        <v>19138571</v>
      </c>
      <c r="C78" s="11">
        <f>VLOOKUP(A78,'US Pop after &gt;2009'!A79:U536,21,FALSE)</f>
        <v>15674816.596000001</v>
      </c>
      <c r="D78" s="11">
        <f>VLOOKUP(A78,'US Pop after &gt;2009'!A79:V536,22,FALSE)</f>
        <v>3464609.3659999995</v>
      </c>
      <c r="E78">
        <f>VLOOKUP(A78,'Deaths After &gt;2009'!A79:O536,15,FALSE)</f>
        <v>451</v>
      </c>
      <c r="F78">
        <f>VLOOKUP(A78,'Deaths After &gt;2009'!A79:P536,16,FALSE)</f>
        <v>2143</v>
      </c>
      <c r="G78">
        <f>VLOOKUP(A78,'Deaths After &gt;2009'!A79:Q536,17,FALSE)</f>
        <v>2594</v>
      </c>
      <c r="H78">
        <f>VLOOKUP(A78,'Visits new'!A78:D485,4,FALSE)</f>
        <v>0</v>
      </c>
      <c r="I78">
        <f>VLOOKUP(A78,'Visits new'!A78:E485,5,FALSE)</f>
        <v>0</v>
      </c>
      <c r="J78" s="12">
        <f t="shared" si="8"/>
        <v>1.3553781000681816E-4</v>
      </c>
      <c r="K78" s="12">
        <f t="shared" si="9"/>
        <v>2.8772266472010207E-5</v>
      </c>
      <c r="L78" s="12">
        <f t="shared" si="10"/>
        <v>6.1854015088406945E-4</v>
      </c>
      <c r="M78" s="12">
        <f t="shared" si="11"/>
        <v>0</v>
      </c>
      <c r="N78" s="12">
        <f t="shared" si="12"/>
        <v>0</v>
      </c>
      <c r="O78" s="12"/>
      <c r="P78" s="12" t="b">
        <f t="shared" si="13"/>
        <v>1</v>
      </c>
      <c r="Q78" s="12" t="b">
        <f t="shared" si="14"/>
        <v>0</v>
      </c>
      <c r="R78" t="b">
        <f t="shared" si="15"/>
        <v>0</v>
      </c>
    </row>
    <row r="79" spans="1:18">
      <c r="A79" t="s">
        <v>182</v>
      </c>
      <c r="B79">
        <f>VLOOKUP(A79,'US Pop after &gt;2009'!A80:B537,2,FALSE)</f>
        <v>19266113</v>
      </c>
      <c r="C79" s="11">
        <f>VLOOKUP(A79,'US Pop after &gt;2009'!A80:U537,21,FALSE)</f>
        <v>15671162.011999998</v>
      </c>
      <c r="D79" s="11">
        <f>VLOOKUP(A79,'US Pop after &gt;2009'!A80:V537,22,FALSE)</f>
        <v>3597552.9379999996</v>
      </c>
      <c r="E79">
        <f>VLOOKUP(A79,'Deaths After &gt;2009'!A80:O537,15,FALSE)</f>
        <v>280</v>
      </c>
      <c r="F79">
        <f>VLOOKUP(A79,'Deaths After &gt;2009'!A80:P537,16,FALSE)</f>
        <v>2271</v>
      </c>
      <c r="G79">
        <f>VLOOKUP(A79,'Deaths After &gt;2009'!A80:Q537,17,FALSE)</f>
        <v>2551</v>
      </c>
      <c r="H79">
        <f>VLOOKUP(A79,'Visits new'!A79:D486,4,FALSE)</f>
        <v>0</v>
      </c>
      <c r="I79">
        <f>VLOOKUP(A79,'Visits new'!A79:E486,5,FALSE)</f>
        <v>0</v>
      </c>
      <c r="J79" s="12">
        <f t="shared" si="8"/>
        <v>1.3240864932122012E-4</v>
      </c>
      <c r="K79" s="12">
        <f t="shared" si="9"/>
        <v>1.7867213661985847E-5</v>
      </c>
      <c r="L79" s="12">
        <f t="shared" si="10"/>
        <v>6.3126242730496837E-4</v>
      </c>
      <c r="M79" s="12">
        <f t="shared" si="11"/>
        <v>0</v>
      </c>
      <c r="N79" s="12">
        <f t="shared" si="12"/>
        <v>0</v>
      </c>
      <c r="O79" s="12"/>
      <c r="P79" s="12" t="b">
        <f t="shared" si="13"/>
        <v>1</v>
      </c>
      <c r="Q79" s="12" t="b">
        <f t="shared" si="14"/>
        <v>0</v>
      </c>
      <c r="R79" t="b">
        <f t="shared" si="15"/>
        <v>0</v>
      </c>
    </row>
    <row r="80" spans="1:18">
      <c r="A80" t="s">
        <v>183</v>
      </c>
      <c r="B80">
        <f>VLOOKUP(A80,'US Pop after &gt;2009'!A81:B538,2,FALSE)</f>
        <v>19861484</v>
      </c>
      <c r="C80" s="11">
        <f>VLOOKUP(A80,'US Pop after &gt;2009'!A81:U538,21,FALSE)</f>
        <v>16075005.925000001</v>
      </c>
      <c r="D80" s="11">
        <f>VLOOKUP(A80,'US Pop after &gt;2009'!A81:V538,22,FALSE)</f>
        <v>3784942.3090000004</v>
      </c>
      <c r="E80">
        <f>VLOOKUP(A80,'Deaths After &gt;2009'!A81:O538,15,FALSE)</f>
        <v>412</v>
      </c>
      <c r="F80">
        <f>VLOOKUP(A80,'Deaths After &gt;2009'!A81:P538,16,FALSE)</f>
        <v>2260</v>
      </c>
      <c r="G80">
        <f>VLOOKUP(A80,'Deaths After &gt;2009'!A81:Q538,17,FALSE)</f>
        <v>2672</v>
      </c>
      <c r="H80">
        <f>VLOOKUP(A80,'Visits new'!A80:D487,4,FALSE)</f>
        <v>0</v>
      </c>
      <c r="I80">
        <f>VLOOKUP(A80,'Visits new'!A80:E487,5,FALSE)</f>
        <v>0</v>
      </c>
      <c r="J80" s="12">
        <f t="shared" si="8"/>
        <v>1.3453173992436819E-4</v>
      </c>
      <c r="K80" s="12">
        <f t="shared" si="9"/>
        <v>2.5629850584331899E-5</v>
      </c>
      <c r="L80" s="12">
        <f t="shared" si="10"/>
        <v>5.9710289232839126E-4</v>
      </c>
      <c r="M80" s="12">
        <f t="shared" si="11"/>
        <v>0</v>
      </c>
      <c r="N80" s="12">
        <f t="shared" si="12"/>
        <v>0</v>
      </c>
      <c r="O80" s="12"/>
      <c r="P80" s="12" t="b">
        <f t="shared" si="13"/>
        <v>1</v>
      </c>
      <c r="Q80" s="12" t="b">
        <f t="shared" si="14"/>
        <v>0</v>
      </c>
      <c r="R80" t="b">
        <f t="shared" si="15"/>
        <v>0</v>
      </c>
    </row>
    <row r="81" spans="1:18">
      <c r="A81" t="s">
        <v>184</v>
      </c>
      <c r="B81">
        <f>VLOOKUP(A81,'US Pop after &gt;2009'!A82:B539,2,FALSE)</f>
        <v>20177273</v>
      </c>
      <c r="C81" s="11">
        <f>VLOOKUP(A81,'US Pop after &gt;2009'!A82:U539,21,FALSE)</f>
        <v>16267535</v>
      </c>
      <c r="D81" s="11">
        <f>VLOOKUP(A81,'US Pop after &gt;2009'!A82:V539,22,FALSE)</f>
        <v>3909738</v>
      </c>
      <c r="E81">
        <f>VLOOKUP(A81,'Deaths After &gt;2009'!A82:O539,15,FALSE)</f>
        <v>351</v>
      </c>
      <c r="F81">
        <f>VLOOKUP(A81,'Deaths After &gt;2009'!A82:P539,16,FALSE)</f>
        <v>2554</v>
      </c>
      <c r="G81">
        <f>VLOOKUP(A81,'Deaths After &gt;2009'!A82:Q539,17,FALSE)</f>
        <v>2905</v>
      </c>
      <c r="H81">
        <f>VLOOKUP(A81,'Visits new'!A81:D488,4,FALSE)</f>
        <v>0</v>
      </c>
      <c r="I81">
        <f>VLOOKUP(A81,'Visits new'!A81:E488,5,FALSE)</f>
        <v>0</v>
      </c>
      <c r="J81" s="12">
        <f t="shared" si="8"/>
        <v>1.4397386604225458E-4</v>
      </c>
      <c r="K81" s="12">
        <f t="shared" si="9"/>
        <v>2.1576717062542049E-5</v>
      </c>
      <c r="L81" s="12">
        <f t="shared" si="10"/>
        <v>6.5324070308547528E-4</v>
      </c>
      <c r="M81" s="12">
        <f t="shared" si="11"/>
        <v>0</v>
      </c>
      <c r="N81" s="12">
        <f t="shared" si="12"/>
        <v>0</v>
      </c>
      <c r="O81" s="12"/>
      <c r="P81" s="12" t="b">
        <f t="shared" si="13"/>
        <v>1</v>
      </c>
      <c r="Q81" s="12" t="b">
        <f t="shared" si="14"/>
        <v>1</v>
      </c>
      <c r="R81" t="b">
        <f t="shared" si="15"/>
        <v>0</v>
      </c>
    </row>
    <row r="82" spans="1:18">
      <c r="A82" t="s">
        <v>186</v>
      </c>
      <c r="B82">
        <f>VLOOKUP(A82,'US Pop after &gt;2009'!A83:B540,2,FALSE)</f>
        <v>9411980</v>
      </c>
      <c r="C82" s="11">
        <f>VLOOKUP(A82,'US Pop after &gt;2009'!A83:U540,21,FALSE)</f>
        <v>8449250.1659999993</v>
      </c>
      <c r="D82" s="11">
        <f>VLOOKUP(A82,'US Pop after &gt;2009'!A83:V540,22,FALSE)</f>
        <v>962370.51300000015</v>
      </c>
      <c r="E82">
        <f>VLOOKUP(A82,'Deaths After &gt;2009'!A83:O540,15,FALSE)</f>
        <v>113</v>
      </c>
      <c r="F82">
        <f>VLOOKUP(A82,'Deaths After &gt;2009'!A83:P540,16,FALSE)</f>
        <v>1172</v>
      </c>
      <c r="G82">
        <f>VLOOKUP(A82,'Deaths After &gt;2009'!A83:Q540,17,FALSE)</f>
        <v>1285</v>
      </c>
      <c r="H82">
        <f>VLOOKUP(A82,'Visits new'!A82:D489,4,FALSE)</f>
        <v>491988</v>
      </c>
      <c r="I82">
        <f>VLOOKUP(A82,'Visits new'!A82:E489,5,FALSE)</f>
        <v>802</v>
      </c>
      <c r="J82" s="12">
        <f t="shared" si="8"/>
        <v>1.3652812691909672E-4</v>
      </c>
      <c r="K82" s="12">
        <f t="shared" si="9"/>
        <v>1.3373967840923318E-5</v>
      </c>
      <c r="L82" s="12">
        <f t="shared" si="10"/>
        <v>1.2178261741899398E-3</v>
      </c>
      <c r="M82" s="12">
        <f t="shared" si="11"/>
        <v>5.2272529265893042E-2</v>
      </c>
      <c r="N82" s="12">
        <f t="shared" si="12"/>
        <v>8.5210550808650256E-5</v>
      </c>
      <c r="O82" s="12"/>
      <c r="P82" s="12" t="b">
        <f t="shared" si="13"/>
        <v>0</v>
      </c>
      <c r="Q82" s="12" t="b">
        <f t="shared" si="14"/>
        <v>0</v>
      </c>
      <c r="R82" t="b">
        <f t="shared" si="15"/>
        <v>0</v>
      </c>
    </row>
    <row r="83" spans="1:18">
      <c r="A83" t="s">
        <v>187</v>
      </c>
      <c r="B83">
        <f>VLOOKUP(A83,'US Pop after &gt;2009'!A84:B541,2,FALSE)</f>
        <v>9455367</v>
      </c>
      <c r="C83" s="11">
        <f>VLOOKUP(A83,'US Pop after &gt;2009'!A84:U541,21,FALSE)</f>
        <v>8470442.4209999982</v>
      </c>
      <c r="D83" s="11">
        <f>VLOOKUP(A83,'US Pop after &gt;2009'!A84:V541,22,FALSE)</f>
        <v>986010.09999999986</v>
      </c>
      <c r="E83">
        <f>VLOOKUP(A83,'Deaths After &gt;2009'!A84:O541,15,FALSE)</f>
        <v>142</v>
      </c>
      <c r="F83">
        <f>VLOOKUP(A83,'Deaths After &gt;2009'!A84:P541,16,FALSE)</f>
        <v>1173</v>
      </c>
      <c r="G83">
        <f>VLOOKUP(A83,'Deaths After &gt;2009'!A84:Q541,17,FALSE)</f>
        <v>1315</v>
      </c>
      <c r="H83">
        <f>VLOOKUP(A83,'Visits new'!A83:D490,4,FALSE)</f>
        <v>1702789</v>
      </c>
      <c r="I83">
        <f>VLOOKUP(A83,'Visits new'!A83:E490,5,FALSE)</f>
        <v>2757</v>
      </c>
      <c r="J83" s="12">
        <f t="shared" si="8"/>
        <v>1.3907445369386507E-4</v>
      </c>
      <c r="K83" s="12">
        <f t="shared" si="9"/>
        <v>1.6764177470583155E-5</v>
      </c>
      <c r="L83" s="12">
        <f t="shared" si="10"/>
        <v>1.1896429864156565E-3</v>
      </c>
      <c r="M83" s="12">
        <f t="shared" si="11"/>
        <v>0.18008703416800215</v>
      </c>
      <c r="N83" s="12">
        <f t="shared" si="12"/>
        <v>2.9158043257337339E-4</v>
      </c>
      <c r="O83" s="12"/>
      <c r="P83" s="12" t="b">
        <f t="shared" si="13"/>
        <v>0</v>
      </c>
      <c r="Q83" s="12" t="b">
        <f t="shared" si="14"/>
        <v>0</v>
      </c>
      <c r="R83" t="b">
        <f t="shared" si="15"/>
        <v>1</v>
      </c>
    </row>
    <row r="84" spans="1:18">
      <c r="A84" t="s">
        <v>188</v>
      </c>
      <c r="B84">
        <f>VLOOKUP(A84,'US Pop after &gt;2009'!A85:B542,2,FALSE)</f>
        <v>9452262</v>
      </c>
      <c r="C84" s="11">
        <f>VLOOKUP(A84,'US Pop after &gt;2009'!A85:U542,21,FALSE)</f>
        <v>8449073.0590000022</v>
      </c>
      <c r="D84" s="11">
        <f>VLOOKUP(A84,'US Pop after &gt;2009'!A85:V542,22,FALSE)</f>
        <v>1008057.1840000005</v>
      </c>
      <c r="E84">
        <f>VLOOKUP(A84,'Deaths After &gt;2009'!A85:O542,15,FALSE)</f>
        <v>122</v>
      </c>
      <c r="F84">
        <f>VLOOKUP(A84,'Deaths After &gt;2009'!A85:P542,16,FALSE)</f>
        <v>1108</v>
      </c>
      <c r="G84">
        <f>VLOOKUP(A84,'Deaths After &gt;2009'!A85:Q542,17,FALSE)</f>
        <v>1230</v>
      </c>
      <c r="H84">
        <f>VLOOKUP(A84,'Visits new'!A84:D491,4,FALSE)</f>
        <v>1570495</v>
      </c>
      <c r="I84">
        <f>VLOOKUP(A84,'Visits new'!A84:E491,5,FALSE)</f>
        <v>2305</v>
      </c>
      <c r="J84" s="12">
        <f t="shared" si="8"/>
        <v>1.3012758215969893E-4</v>
      </c>
      <c r="K84" s="12">
        <f t="shared" si="9"/>
        <v>1.4439453789554451E-5</v>
      </c>
      <c r="L84" s="12">
        <f t="shared" si="10"/>
        <v>1.0991439945930682E-3</v>
      </c>
      <c r="M84" s="12">
        <f t="shared" si="11"/>
        <v>0.16615017653975314</v>
      </c>
      <c r="N84" s="12">
        <f t="shared" si="12"/>
        <v>2.438569730716309E-4</v>
      </c>
      <c r="O84" s="12"/>
      <c r="P84" s="12" t="b">
        <f t="shared" si="13"/>
        <v>0</v>
      </c>
      <c r="Q84" s="12" t="b">
        <f t="shared" si="14"/>
        <v>0</v>
      </c>
      <c r="R84" t="b">
        <f t="shared" si="15"/>
        <v>0</v>
      </c>
    </row>
    <row r="85" spans="1:18">
      <c r="A85" t="s">
        <v>189</v>
      </c>
      <c r="B85">
        <f>VLOOKUP(A85,'US Pop after &gt;2009'!A86:B543,2,FALSE)</f>
        <v>9590792</v>
      </c>
      <c r="C85" s="11">
        <f>VLOOKUP(A85,'US Pop after &gt;2009'!A86:U543,21,FALSE)</f>
        <v>8527149.3440000005</v>
      </c>
      <c r="D85" s="11">
        <f>VLOOKUP(A85,'US Pop after &gt;2009'!A86:V543,22,FALSE)</f>
        <v>1063965.2519999999</v>
      </c>
      <c r="E85">
        <f>VLOOKUP(A85,'Deaths After &gt;2009'!A86:O543,15,FALSE)</f>
        <v>172</v>
      </c>
      <c r="F85">
        <f>VLOOKUP(A85,'Deaths After &gt;2009'!A86:P543,16,FALSE)</f>
        <v>1151</v>
      </c>
      <c r="G85">
        <f>VLOOKUP(A85,'Deaths After &gt;2009'!A86:Q543,17,FALSE)</f>
        <v>1323</v>
      </c>
      <c r="H85">
        <f>VLOOKUP(A85,'Visits new'!A85:D492,4,FALSE)</f>
        <v>1514663</v>
      </c>
      <c r="I85">
        <f>VLOOKUP(A85,'Visits new'!A85:E492,5,FALSE)</f>
        <v>1910</v>
      </c>
      <c r="J85" s="12">
        <f t="shared" si="8"/>
        <v>1.3794481206557289E-4</v>
      </c>
      <c r="K85" s="12">
        <f t="shared" si="9"/>
        <v>2.017086755036432E-5</v>
      </c>
      <c r="L85" s="12">
        <f t="shared" si="10"/>
        <v>1.0818022466771312E-3</v>
      </c>
      <c r="M85" s="12">
        <f t="shared" si="11"/>
        <v>0.15792887594684568</v>
      </c>
      <c r="N85" s="12">
        <f t="shared" si="12"/>
        <v>1.991493507522632E-4</v>
      </c>
      <c r="O85" s="12"/>
      <c r="P85" s="12" t="b">
        <f t="shared" si="13"/>
        <v>0</v>
      </c>
      <c r="Q85" s="12" t="b">
        <f t="shared" si="14"/>
        <v>0</v>
      </c>
      <c r="R85" t="b">
        <f t="shared" si="15"/>
        <v>0</v>
      </c>
    </row>
    <row r="86" spans="1:18">
      <c r="A86" t="s">
        <v>190</v>
      </c>
      <c r="B86">
        <f>VLOOKUP(A86,'US Pop after &gt;2009'!A87:B544,2,FALSE)</f>
        <v>9478952</v>
      </c>
      <c r="C86" s="11">
        <f>VLOOKUP(A86,'US Pop after &gt;2009'!A87:U544,21,FALSE)</f>
        <v>8409035.8969999999</v>
      </c>
      <c r="D86" s="11">
        <f>VLOOKUP(A86,'US Pop after &gt;2009'!A87:V544,22,FALSE)</f>
        <v>1066700.2509999997</v>
      </c>
      <c r="E86">
        <f>VLOOKUP(A86,'Deaths After &gt;2009'!A87:O544,15,FALSE)</f>
        <v>248</v>
      </c>
      <c r="F86">
        <f>VLOOKUP(A86,'Deaths After &gt;2009'!A87:P544,16,FALSE)</f>
        <v>1133</v>
      </c>
      <c r="G86">
        <f>VLOOKUP(A86,'Deaths After &gt;2009'!A87:Q544,17,FALSE)</f>
        <v>1381</v>
      </c>
      <c r="H86">
        <f>VLOOKUP(A86,'Visits new'!A86:D493,4,FALSE)</f>
        <v>1186250</v>
      </c>
      <c r="I86">
        <f>VLOOKUP(A86,'Visits new'!A86:E493,5,FALSE)</f>
        <v>1636</v>
      </c>
      <c r="J86" s="12">
        <f t="shared" si="8"/>
        <v>1.4569121143350025E-4</v>
      </c>
      <c r="K86" s="12">
        <f t="shared" si="9"/>
        <v>2.9492084828473173E-5</v>
      </c>
      <c r="L86" s="12">
        <f t="shared" si="10"/>
        <v>1.0621540577475689E-3</v>
      </c>
      <c r="M86" s="12">
        <f t="shared" si="11"/>
        <v>0.12514569121143351</v>
      </c>
      <c r="N86" s="12">
        <f t="shared" si="12"/>
        <v>1.7259291955481999E-4</v>
      </c>
      <c r="O86" s="12"/>
      <c r="P86" s="12" t="b">
        <f t="shared" si="13"/>
        <v>0</v>
      </c>
      <c r="Q86" s="12" t="b">
        <f t="shared" si="14"/>
        <v>0</v>
      </c>
      <c r="R86" t="b">
        <f t="shared" si="15"/>
        <v>0</v>
      </c>
    </row>
    <row r="87" spans="1:18">
      <c r="A87" t="s">
        <v>191</v>
      </c>
      <c r="B87">
        <f>VLOOKUP(A87,'US Pop after &gt;2009'!A88:B545,2,FALSE)</f>
        <v>9631395</v>
      </c>
      <c r="C87" s="11">
        <f>VLOOKUP(A87,'US Pop after &gt;2009'!A88:U545,21,FALSE)</f>
        <v>8501038.2549999971</v>
      </c>
      <c r="D87" s="11">
        <f>VLOOKUP(A87,'US Pop after &gt;2009'!A88:V545,22,FALSE)</f>
        <v>1131307.0189999999</v>
      </c>
      <c r="E87">
        <f>VLOOKUP(A87,'Deaths After &gt;2009'!A88:O545,15,FALSE)</f>
        <v>173</v>
      </c>
      <c r="F87">
        <f>VLOOKUP(A87,'Deaths After &gt;2009'!A88:P545,16,FALSE)</f>
        <v>1159</v>
      </c>
      <c r="G87">
        <f>VLOOKUP(A87,'Deaths After &gt;2009'!A88:Q545,17,FALSE)</f>
        <v>1332</v>
      </c>
      <c r="H87">
        <f>VLOOKUP(A87,'Visits new'!A87:D494,4,FALSE)</f>
        <v>1393210</v>
      </c>
      <c r="I87">
        <f>VLOOKUP(A87,'Visits new'!A87:E494,5,FALSE)</f>
        <v>1524</v>
      </c>
      <c r="J87" s="12">
        <f t="shared" si="8"/>
        <v>1.3829772322700916E-4</v>
      </c>
      <c r="K87" s="12">
        <f t="shared" si="9"/>
        <v>2.0350455416224927E-5</v>
      </c>
      <c r="L87" s="12">
        <f t="shared" si="10"/>
        <v>1.0244787493888961E-3</v>
      </c>
      <c r="M87" s="12">
        <f t="shared" si="11"/>
        <v>0.14465298121404013</v>
      </c>
      <c r="N87" s="12">
        <f t="shared" si="12"/>
        <v>1.5823253017865013E-4</v>
      </c>
      <c r="O87" s="12"/>
      <c r="P87" s="12" t="b">
        <f t="shared" si="13"/>
        <v>0</v>
      </c>
      <c r="Q87" s="12" t="b">
        <f t="shared" si="14"/>
        <v>0</v>
      </c>
      <c r="R87" t="b">
        <f t="shared" si="15"/>
        <v>0</v>
      </c>
    </row>
    <row r="88" spans="1:18">
      <c r="A88" t="s">
        <v>192</v>
      </c>
      <c r="B88">
        <f>VLOOKUP(A88,'US Pop after &gt;2009'!A89:B546,2,FALSE)</f>
        <v>9574997</v>
      </c>
      <c r="C88" s="11">
        <f>VLOOKUP(A88,'US Pop after &gt;2009'!A89:U546,21,FALSE)</f>
        <v>8414507.3219999988</v>
      </c>
      <c r="D88" s="11">
        <f>VLOOKUP(A88,'US Pop after &gt;2009'!A89:V546,22,FALSE)</f>
        <v>1158465.159</v>
      </c>
      <c r="E88">
        <f>VLOOKUP(A88,'Deaths After &gt;2009'!A89:O546,15,FALSE)</f>
        <v>202</v>
      </c>
      <c r="F88">
        <f>VLOOKUP(A88,'Deaths After &gt;2009'!A89:P546,16,FALSE)</f>
        <v>1068</v>
      </c>
      <c r="G88">
        <f>VLOOKUP(A88,'Deaths After &gt;2009'!A89:Q546,17,FALSE)</f>
        <v>1270</v>
      </c>
      <c r="H88">
        <f>VLOOKUP(A88,'Visits new'!A88:D495,4,FALSE)</f>
        <v>2069227</v>
      </c>
      <c r="I88">
        <f>VLOOKUP(A88,'Visits new'!A88:E495,5,FALSE)</f>
        <v>1870</v>
      </c>
      <c r="J88" s="12">
        <f t="shared" si="8"/>
        <v>1.3263711727533699E-4</v>
      </c>
      <c r="K88" s="12">
        <f t="shared" si="9"/>
        <v>2.4006158919354022E-5</v>
      </c>
      <c r="L88" s="12">
        <f t="shared" si="10"/>
        <v>9.2190946935504685E-4</v>
      </c>
      <c r="M88" s="12">
        <f t="shared" si="11"/>
        <v>0.2161073261955069</v>
      </c>
      <c r="N88" s="12">
        <f t="shared" si="12"/>
        <v>1.9530032228730725E-4</v>
      </c>
      <c r="O88" s="12"/>
      <c r="P88" s="12" t="b">
        <f t="shared" si="13"/>
        <v>0</v>
      </c>
      <c r="Q88" s="12" t="b">
        <f t="shared" si="14"/>
        <v>0</v>
      </c>
      <c r="R88" t="b">
        <f t="shared" si="15"/>
        <v>1</v>
      </c>
    </row>
    <row r="89" spans="1:18">
      <c r="A89" t="s">
        <v>193</v>
      </c>
      <c r="B89">
        <f>VLOOKUP(A89,'US Pop after &gt;2009'!A90:B547,2,FALSE)</f>
        <v>9582620</v>
      </c>
      <c r="C89" s="11">
        <f>VLOOKUP(A89,'US Pop after &gt;2009'!A90:U547,21,FALSE)</f>
        <v>8376989</v>
      </c>
      <c r="D89" s="11">
        <f>VLOOKUP(A89,'US Pop after &gt;2009'!A90:V547,22,FALSE)</f>
        <v>1205631</v>
      </c>
      <c r="E89">
        <f>VLOOKUP(A89,'Deaths After &gt;2009'!A90:O547,15,FALSE)</f>
        <v>169</v>
      </c>
      <c r="F89">
        <f>VLOOKUP(A89,'Deaths After &gt;2009'!A90:P547,16,FALSE)</f>
        <v>1117</v>
      </c>
      <c r="G89">
        <f>VLOOKUP(A89,'Deaths After &gt;2009'!A90:Q547,17,FALSE)</f>
        <v>1286</v>
      </c>
      <c r="H89">
        <f>VLOOKUP(A89,'Visits new'!A89:D496,4,FALSE)</f>
        <v>2609650</v>
      </c>
      <c r="I89">
        <f>VLOOKUP(A89,'Visits new'!A89:E496,5,FALSE)</f>
        <v>2682</v>
      </c>
      <c r="J89" s="12">
        <f t="shared" si="8"/>
        <v>1.3420129359194042E-4</v>
      </c>
      <c r="K89" s="12">
        <f t="shared" si="9"/>
        <v>2.0174313228774681E-5</v>
      </c>
      <c r="L89" s="12">
        <f t="shared" si="10"/>
        <v>9.2648579872282649E-4</v>
      </c>
      <c r="M89" s="12">
        <f t="shared" si="11"/>
        <v>0.27233157528943025</v>
      </c>
      <c r="N89" s="12">
        <f t="shared" si="12"/>
        <v>2.7988170249889906E-4</v>
      </c>
      <c r="O89" s="12"/>
      <c r="P89" s="12" t="b">
        <f t="shared" si="13"/>
        <v>0</v>
      </c>
      <c r="Q89" s="12" t="b">
        <f t="shared" si="14"/>
        <v>0</v>
      </c>
      <c r="R89" t="b">
        <f t="shared" si="15"/>
        <v>1</v>
      </c>
    </row>
    <row r="90" spans="1:18">
      <c r="A90" t="s">
        <v>195</v>
      </c>
      <c r="B90">
        <f>VLOOKUP(A90,'US Pop after &gt;2009'!A91:B548,2,FALSE)</f>
        <v>1333591</v>
      </c>
      <c r="C90" s="11">
        <f>VLOOKUP(A90,'US Pop after &gt;2009'!A91:U548,21,FALSE)</f>
        <v>1147748.098</v>
      </c>
      <c r="D90" s="11">
        <f>VLOOKUP(A90,'US Pop after &gt;2009'!A91:V548,22,FALSE)</f>
        <v>185908.43599999999</v>
      </c>
      <c r="E90">
        <f>VLOOKUP(A90,'Deaths After &gt;2009'!A91:O548,15,FALSE)</f>
        <v>0</v>
      </c>
      <c r="F90">
        <f>VLOOKUP(A90,'Deaths After &gt;2009'!A91:P548,16,FALSE)</f>
        <v>141</v>
      </c>
      <c r="G90">
        <f>VLOOKUP(A90,'Deaths After &gt;2009'!A91:Q548,17,FALSE)</f>
        <v>141</v>
      </c>
      <c r="H90">
        <f>VLOOKUP(A90,'Visits new'!A90:D497,4,FALSE)</f>
        <v>27274</v>
      </c>
      <c r="I90">
        <f>VLOOKUP(A90,'Visits new'!A90:E497,5,FALSE)</f>
        <v>233</v>
      </c>
      <c r="J90" s="12">
        <f t="shared" si="8"/>
        <v>1.0572956776103018E-4</v>
      </c>
      <c r="K90" s="12">
        <f t="shared" si="9"/>
        <v>0</v>
      </c>
      <c r="L90" s="12">
        <f t="shared" si="10"/>
        <v>7.5843787960219299E-4</v>
      </c>
      <c r="M90" s="12">
        <f t="shared" si="11"/>
        <v>2.0451547738399554E-2</v>
      </c>
      <c r="N90" s="12">
        <f t="shared" si="12"/>
        <v>1.747162360873761E-4</v>
      </c>
      <c r="O90" s="12"/>
      <c r="P90" s="12" t="b">
        <f t="shared" si="13"/>
        <v>0</v>
      </c>
      <c r="Q90" s="12" t="b">
        <f t="shared" si="14"/>
        <v>0</v>
      </c>
      <c r="R90" t="b">
        <f t="shared" si="15"/>
        <v>0</v>
      </c>
    </row>
    <row r="91" spans="1:18">
      <c r="A91" t="s">
        <v>196</v>
      </c>
      <c r="B91">
        <f>VLOOKUP(A91,'US Pop after &gt;2009'!A92:B549,2,FALSE)</f>
        <v>1346554</v>
      </c>
      <c r="C91" s="11">
        <f>VLOOKUP(A91,'US Pop after &gt;2009'!A92:U549,21,FALSE)</f>
        <v>1156737.689</v>
      </c>
      <c r="D91" s="11">
        <f>VLOOKUP(A91,'US Pop after &gt;2009'!A92:V549,22,FALSE)</f>
        <v>191821.69</v>
      </c>
      <c r="E91">
        <f>VLOOKUP(A91,'Deaths After &gt;2009'!A92:O549,15,FALSE)</f>
        <v>0</v>
      </c>
      <c r="F91">
        <f>VLOOKUP(A91,'Deaths After &gt;2009'!A92:P549,16,FALSE)</f>
        <v>193</v>
      </c>
      <c r="G91">
        <f>VLOOKUP(A91,'Deaths After &gt;2009'!A92:Q549,17,FALSE)</f>
        <v>193</v>
      </c>
      <c r="H91">
        <f>VLOOKUP(A91,'Visits new'!A91:D498,4,FALSE)</f>
        <v>235913</v>
      </c>
      <c r="I91">
        <f>VLOOKUP(A91,'Visits new'!A91:E498,5,FALSE)</f>
        <v>903</v>
      </c>
      <c r="J91" s="12">
        <f t="shared" si="8"/>
        <v>1.4332882305499817E-4</v>
      </c>
      <c r="K91" s="12">
        <f t="shared" si="9"/>
        <v>0</v>
      </c>
      <c r="L91" s="12">
        <f t="shared" si="10"/>
        <v>1.0061427359961221E-3</v>
      </c>
      <c r="M91" s="12">
        <f t="shared" si="11"/>
        <v>0.17519757841126313</v>
      </c>
      <c r="N91" s="12">
        <f t="shared" si="12"/>
        <v>6.7060065916405877E-4</v>
      </c>
      <c r="O91" s="12"/>
      <c r="P91" s="12" t="b">
        <f t="shared" si="13"/>
        <v>0</v>
      </c>
      <c r="Q91" s="12" t="b">
        <f t="shared" si="14"/>
        <v>0</v>
      </c>
      <c r="R91" t="b">
        <f t="shared" si="15"/>
        <v>0</v>
      </c>
    </row>
    <row r="92" spans="1:18">
      <c r="A92" t="s">
        <v>197</v>
      </c>
      <c r="B92">
        <f>VLOOKUP(A92,'US Pop after &gt;2009'!A93:B550,2,FALSE)</f>
        <v>1362730</v>
      </c>
      <c r="C92" s="11">
        <f>VLOOKUP(A92,'US Pop after &gt;2009'!A93:U550,21,FALSE)</f>
        <v>1164954.3370000001</v>
      </c>
      <c r="D92" s="11">
        <f>VLOOKUP(A92,'US Pop after &gt;2009'!A93:V550,22,FALSE)</f>
        <v>197109.54500000004</v>
      </c>
      <c r="E92">
        <f>VLOOKUP(A92,'Deaths After &gt;2009'!A93:O550,15,FALSE)</f>
        <v>0</v>
      </c>
      <c r="F92">
        <f>VLOOKUP(A92,'Deaths After &gt;2009'!A93:P550,16,FALSE)</f>
        <v>270</v>
      </c>
      <c r="G92">
        <f>VLOOKUP(A92,'Deaths After &gt;2009'!A93:Q550,17,FALSE)</f>
        <v>270</v>
      </c>
      <c r="H92">
        <f>VLOOKUP(A92,'Visits new'!A92:D499,4,FALSE)</f>
        <v>644722</v>
      </c>
      <c r="I92">
        <f>VLOOKUP(A92,'Visits new'!A92:E499,5,FALSE)</f>
        <v>1090</v>
      </c>
      <c r="J92" s="12">
        <f t="shared" si="8"/>
        <v>1.9813169153097093E-4</v>
      </c>
      <c r="K92" s="12">
        <f t="shared" si="9"/>
        <v>0</v>
      </c>
      <c r="L92" s="12">
        <f t="shared" si="10"/>
        <v>1.3697966782887149E-3</v>
      </c>
      <c r="M92" s="12">
        <f t="shared" si="11"/>
        <v>0.47311059417492829</v>
      </c>
      <c r="N92" s="12">
        <f t="shared" si="12"/>
        <v>7.9986497692132699E-4</v>
      </c>
      <c r="O92" s="12"/>
      <c r="P92" s="12" t="b">
        <f t="shared" si="13"/>
        <v>0</v>
      </c>
      <c r="Q92" s="12" t="b">
        <f t="shared" si="14"/>
        <v>0</v>
      </c>
      <c r="R92" t="b">
        <f t="shared" si="15"/>
        <v>0</v>
      </c>
    </row>
    <row r="93" spans="1:18">
      <c r="A93" t="s">
        <v>198</v>
      </c>
      <c r="B93">
        <f>VLOOKUP(A93,'US Pop after &gt;2009'!A94:B551,2,FALSE)</f>
        <v>1376298</v>
      </c>
      <c r="C93" s="11">
        <f>VLOOKUP(A93,'US Pop after &gt;2009'!A94:U551,21,FALSE)</f>
        <v>1169849.7549999999</v>
      </c>
      <c r="D93" s="11">
        <f>VLOOKUP(A93,'US Pop after &gt;2009'!A94:V551,22,FALSE)</f>
        <v>202208.25300000003</v>
      </c>
      <c r="E93">
        <f>VLOOKUP(A93,'Deaths After &gt;2009'!A94:O551,15,FALSE)</f>
        <v>0</v>
      </c>
      <c r="F93">
        <f>VLOOKUP(A93,'Deaths After &gt;2009'!A94:P551,16,FALSE)</f>
        <v>319</v>
      </c>
      <c r="G93">
        <f>VLOOKUP(A93,'Deaths After &gt;2009'!A94:Q551,17,FALSE)</f>
        <v>319</v>
      </c>
      <c r="H93">
        <f>VLOOKUP(A93,'Visits new'!A93:D500,4,FALSE)</f>
        <v>124600</v>
      </c>
      <c r="I93">
        <f>VLOOKUP(A93,'Visits new'!A93:E500,5,FALSE)</f>
        <v>775</v>
      </c>
      <c r="J93" s="12">
        <f t="shared" si="8"/>
        <v>2.3178119854857016E-4</v>
      </c>
      <c r="K93" s="12">
        <f t="shared" si="9"/>
        <v>0</v>
      </c>
      <c r="L93" s="12">
        <f t="shared" si="10"/>
        <v>1.5775815045491737E-3</v>
      </c>
      <c r="M93" s="12">
        <f t="shared" si="11"/>
        <v>9.0532718931510478E-2</v>
      </c>
      <c r="N93" s="12">
        <f t="shared" si="12"/>
        <v>5.631047927120435E-4</v>
      </c>
      <c r="O93" s="12"/>
      <c r="P93" s="12" t="b">
        <f t="shared" si="13"/>
        <v>0</v>
      </c>
      <c r="Q93" s="12" t="b">
        <f t="shared" si="14"/>
        <v>0</v>
      </c>
      <c r="R93" t="b">
        <f t="shared" si="15"/>
        <v>0</v>
      </c>
    </row>
    <row r="94" spans="1:18">
      <c r="A94" t="s">
        <v>199</v>
      </c>
      <c r="B94">
        <f>VLOOKUP(A94,'US Pop after &gt;2009'!A95:B552,2,FALSE)</f>
        <v>1391072</v>
      </c>
      <c r="C94" s="11">
        <f>VLOOKUP(A94,'US Pop after &gt;2009'!A95:U552,21,FALSE)</f>
        <v>1178545.9849999999</v>
      </c>
      <c r="D94" s="11">
        <f>VLOOKUP(A94,'US Pop after &gt;2009'!A95:V552,22,FALSE)</f>
        <v>212874.065</v>
      </c>
      <c r="E94">
        <f>VLOOKUP(A94,'Deaths After &gt;2009'!A95:O552,15,FALSE)</f>
        <v>0</v>
      </c>
      <c r="F94">
        <f>VLOOKUP(A94,'Deaths After &gt;2009'!A95:P552,16,FALSE)</f>
        <v>286</v>
      </c>
      <c r="G94">
        <f>VLOOKUP(A94,'Deaths After &gt;2009'!A95:Q552,17,FALSE)</f>
        <v>286</v>
      </c>
      <c r="H94">
        <f>VLOOKUP(A94,'Visits new'!A94:D501,4,FALSE)</f>
        <v>91479</v>
      </c>
      <c r="I94">
        <f>VLOOKUP(A94,'Visits new'!A94:E501,5,FALSE)</f>
        <v>845</v>
      </c>
      <c r="J94" s="12">
        <f t="shared" si="8"/>
        <v>2.0559683467139011E-4</v>
      </c>
      <c r="K94" s="12">
        <f t="shared" si="9"/>
        <v>0</v>
      </c>
      <c r="L94" s="12">
        <f t="shared" si="10"/>
        <v>1.3435173514443858E-3</v>
      </c>
      <c r="M94" s="12">
        <f t="shared" si="11"/>
        <v>6.5761513422741599E-2</v>
      </c>
      <c r="N94" s="12">
        <f t="shared" si="12"/>
        <v>6.0744519334728899E-4</v>
      </c>
      <c r="O94" s="12"/>
      <c r="P94" s="12" t="b">
        <f t="shared" si="13"/>
        <v>0</v>
      </c>
      <c r="Q94" s="12" t="b">
        <f t="shared" si="14"/>
        <v>0</v>
      </c>
      <c r="R94" t="b">
        <f t="shared" si="15"/>
        <v>0</v>
      </c>
    </row>
    <row r="95" spans="1:18">
      <c r="A95" t="s">
        <v>200</v>
      </c>
      <c r="B95">
        <f>VLOOKUP(A95,'US Pop after &gt;2009'!A96:B553,2,FALSE)</f>
        <v>1406214</v>
      </c>
      <c r="C95" s="11">
        <f>VLOOKUP(A95,'US Pop after &gt;2009'!A96:U553,21,FALSE)</f>
        <v>1185327.6230000001</v>
      </c>
      <c r="D95" s="11">
        <f>VLOOKUP(A95,'US Pop after &gt;2009'!A96:V553,22,FALSE)</f>
        <v>219910.652</v>
      </c>
      <c r="E95">
        <f>VLOOKUP(A95,'Deaths After &gt;2009'!A96:O553,15,FALSE)</f>
        <v>0</v>
      </c>
      <c r="F95">
        <f>VLOOKUP(A95,'Deaths After &gt;2009'!A96:P553,16,FALSE)</f>
        <v>405</v>
      </c>
      <c r="G95">
        <f>VLOOKUP(A95,'Deaths After &gt;2009'!A96:Q553,17,FALSE)</f>
        <v>405</v>
      </c>
      <c r="H95">
        <f>VLOOKUP(A95,'Visits new'!A95:D502,4,FALSE)</f>
        <v>103882</v>
      </c>
      <c r="I95">
        <f>VLOOKUP(A95,'Visits new'!A95:E502,5,FALSE)</f>
        <v>834</v>
      </c>
      <c r="J95" s="12">
        <f t="shared" si="8"/>
        <v>2.8800737298874851E-4</v>
      </c>
      <c r="K95" s="12">
        <f t="shared" si="9"/>
        <v>0</v>
      </c>
      <c r="L95" s="12">
        <f t="shared" si="10"/>
        <v>1.8416570380592569E-3</v>
      </c>
      <c r="M95" s="12">
        <f t="shared" si="11"/>
        <v>7.3873535606955976E-2</v>
      </c>
      <c r="N95" s="12">
        <f t="shared" si="12"/>
        <v>5.9308184956201543E-4</v>
      </c>
      <c r="O95" s="12"/>
      <c r="P95" s="12" t="b">
        <f t="shared" si="13"/>
        <v>0</v>
      </c>
      <c r="Q95" s="12" t="b">
        <f t="shared" si="14"/>
        <v>0</v>
      </c>
      <c r="R95" t="b">
        <f t="shared" si="15"/>
        <v>0</v>
      </c>
    </row>
    <row r="96" spans="1:18">
      <c r="A96" t="s">
        <v>201</v>
      </c>
      <c r="B96">
        <f>VLOOKUP(A96,'US Pop after &gt;2009'!A97:B554,2,FALSE)</f>
        <v>1413673</v>
      </c>
      <c r="C96" s="11">
        <f>VLOOKUP(A96,'US Pop after &gt;2009'!A97:U554,21,FALSE)</f>
        <v>1185619.6740000001</v>
      </c>
      <c r="D96" s="11">
        <f>VLOOKUP(A96,'US Pop after &gt;2009'!A97:V554,22,FALSE)</f>
        <v>228155.08799999999</v>
      </c>
      <c r="E96">
        <f>VLOOKUP(A96,'Deaths After &gt;2009'!A97:O554,15,FALSE)</f>
        <v>0</v>
      </c>
      <c r="F96">
        <f>VLOOKUP(A96,'Deaths After &gt;2009'!A97:P554,16,FALSE)</f>
        <v>348</v>
      </c>
      <c r="G96">
        <f>VLOOKUP(A96,'Deaths After &gt;2009'!A97:Q554,17,FALSE)</f>
        <v>348</v>
      </c>
      <c r="H96">
        <f>VLOOKUP(A96,'Visits new'!A96:D503,4,FALSE)</f>
        <v>70876</v>
      </c>
      <c r="I96">
        <f>VLOOKUP(A96,'Visits new'!A96:E503,5,FALSE)</f>
        <v>724</v>
      </c>
      <c r="J96" s="12">
        <f t="shared" si="8"/>
        <v>2.4616725367181802E-4</v>
      </c>
      <c r="K96" s="12">
        <f t="shared" si="9"/>
        <v>0</v>
      </c>
      <c r="L96" s="12">
        <f t="shared" si="10"/>
        <v>1.5252782791326574E-3</v>
      </c>
      <c r="M96" s="12">
        <f t="shared" si="11"/>
        <v>5.0136063997826941E-2</v>
      </c>
      <c r="N96" s="12">
        <f t="shared" si="12"/>
        <v>5.1214106798389729E-4</v>
      </c>
      <c r="O96" s="12"/>
      <c r="P96" s="12" t="b">
        <f t="shared" si="13"/>
        <v>0</v>
      </c>
      <c r="Q96" s="12" t="b">
        <f t="shared" si="14"/>
        <v>0</v>
      </c>
      <c r="R96" t="b">
        <f t="shared" si="15"/>
        <v>0</v>
      </c>
    </row>
    <row r="97" spans="1:18">
      <c r="A97" t="s">
        <v>202</v>
      </c>
      <c r="B97">
        <f>VLOOKUP(A97,'US Pop after &gt;2009'!A98:B555,2,FALSE)</f>
        <v>1421658</v>
      </c>
      <c r="C97" s="11">
        <f>VLOOKUP(A97,'US Pop after &gt;2009'!A98:U555,21,FALSE)</f>
        <v>1183532</v>
      </c>
      <c r="D97" s="11">
        <f>VLOOKUP(A97,'US Pop after &gt;2009'!A98:V555,22,FALSE)</f>
        <v>238126</v>
      </c>
      <c r="E97">
        <f>VLOOKUP(A97,'Deaths After &gt;2009'!A98:O555,15,FALSE)</f>
        <v>0</v>
      </c>
      <c r="F97">
        <f>VLOOKUP(A97,'Deaths After &gt;2009'!A98:P555,16,FALSE)</f>
        <v>458</v>
      </c>
      <c r="G97">
        <f>VLOOKUP(A97,'Deaths After &gt;2009'!A98:Q555,17,FALSE)</f>
        <v>458</v>
      </c>
      <c r="H97">
        <f>VLOOKUP(A97,'Visits new'!A97:D504,4,FALSE)</f>
        <v>64789</v>
      </c>
      <c r="I97">
        <f>VLOOKUP(A97,'Visits new'!A97:E504,5,FALSE)</f>
        <v>744</v>
      </c>
      <c r="J97" s="12">
        <f t="shared" si="8"/>
        <v>3.2215905653821099E-4</v>
      </c>
      <c r="K97" s="12">
        <f t="shared" si="9"/>
        <v>0</v>
      </c>
      <c r="L97" s="12">
        <f t="shared" si="10"/>
        <v>1.9233515029858143E-3</v>
      </c>
      <c r="M97" s="12">
        <f t="shared" si="11"/>
        <v>4.5572845227192474E-2</v>
      </c>
      <c r="N97" s="12">
        <f t="shared" si="12"/>
        <v>5.2333261586119868E-4</v>
      </c>
      <c r="O97" s="12"/>
      <c r="P97" s="12" t="b">
        <f t="shared" si="13"/>
        <v>0</v>
      </c>
      <c r="Q97" s="12" t="b">
        <f t="shared" si="14"/>
        <v>0</v>
      </c>
      <c r="R97" t="b">
        <f t="shared" si="15"/>
        <v>0</v>
      </c>
    </row>
    <row r="98" spans="1:18">
      <c r="A98" t="s">
        <v>204</v>
      </c>
      <c r="B98">
        <f>VLOOKUP(A98,'US Pop after &gt;2009'!A99:B556,2,FALSE)</f>
        <v>1500717</v>
      </c>
      <c r="C98" s="11">
        <f>VLOOKUP(A98,'US Pop after &gt;2009'!A99:U556,21,FALSE)</f>
        <v>1322254.821</v>
      </c>
      <c r="D98" s="11">
        <f>VLOOKUP(A98,'US Pop after &gt;2009'!A99:V556,22,FALSE)</f>
        <v>177896.86999999997</v>
      </c>
      <c r="E98">
        <f>VLOOKUP(A98,'Deaths After &gt;2009'!A99:O556,15,FALSE)</f>
        <v>0</v>
      </c>
      <c r="F98">
        <f>VLOOKUP(A98,'Deaths After &gt;2009'!A99:P556,16,FALSE)</f>
        <v>78</v>
      </c>
      <c r="G98">
        <f>VLOOKUP(A98,'Deaths After &gt;2009'!A99:Q556,17,FALSE)</f>
        <v>78</v>
      </c>
      <c r="H98">
        <f>VLOOKUP(A98,'Visits new'!A98:D505,4,FALSE)</f>
        <v>55591</v>
      </c>
      <c r="I98">
        <f>VLOOKUP(A98,'Visits new'!A98:E505,5,FALSE)</f>
        <v>161</v>
      </c>
      <c r="J98" s="12">
        <f t="shared" si="8"/>
        <v>5.1975155875491513E-5</v>
      </c>
      <c r="K98" s="12">
        <f t="shared" si="9"/>
        <v>0</v>
      </c>
      <c r="L98" s="12">
        <f t="shared" si="10"/>
        <v>4.3845628087779183E-4</v>
      </c>
      <c r="M98" s="12">
        <f t="shared" si="11"/>
        <v>3.7042960131723701E-2</v>
      </c>
      <c r="N98" s="12">
        <f t="shared" si="12"/>
        <v>1.0728205251223248E-4</v>
      </c>
      <c r="O98" s="12"/>
      <c r="P98" s="12" t="b">
        <f t="shared" si="13"/>
        <v>0</v>
      </c>
      <c r="Q98" s="12" t="b">
        <f t="shared" si="14"/>
        <v>0</v>
      </c>
      <c r="R98" t="b">
        <f t="shared" si="15"/>
        <v>0</v>
      </c>
    </row>
    <row r="99" spans="1:18">
      <c r="A99" t="s">
        <v>205</v>
      </c>
      <c r="B99">
        <f>VLOOKUP(A99,'US Pop after &gt;2009'!A100:B557,2,FALSE)</f>
        <v>1529400</v>
      </c>
      <c r="C99" s="11">
        <f>VLOOKUP(A99,'US Pop after &gt;2009'!A100:U557,21,FALSE)</f>
        <v>1342513.2049999998</v>
      </c>
      <c r="D99" s="11">
        <f>VLOOKUP(A99,'US Pop after &gt;2009'!A100:V557,22,FALSE)</f>
        <v>186788.20300000001</v>
      </c>
      <c r="E99">
        <f>VLOOKUP(A99,'Deaths After &gt;2009'!A100:O557,15,FALSE)</f>
        <v>0</v>
      </c>
      <c r="F99">
        <f>VLOOKUP(A99,'Deaths After &gt;2009'!A100:P557,16,FALSE)</f>
        <v>61</v>
      </c>
      <c r="G99">
        <f>VLOOKUP(A99,'Deaths After &gt;2009'!A100:Q557,17,FALSE)</f>
        <v>61</v>
      </c>
      <c r="H99">
        <f>VLOOKUP(A99,'Visits new'!A99:D506,4,FALSE)</f>
        <v>203832</v>
      </c>
      <c r="I99">
        <f>VLOOKUP(A99,'Visits new'!A99:E506,5,FALSE)</f>
        <v>457</v>
      </c>
      <c r="J99" s="12">
        <f t="shared" si="8"/>
        <v>3.9884922191709165E-5</v>
      </c>
      <c r="K99" s="12">
        <f t="shared" si="9"/>
        <v>0</v>
      </c>
      <c r="L99" s="12">
        <f t="shared" si="10"/>
        <v>3.2657308663117232E-4</v>
      </c>
      <c r="M99" s="12">
        <f t="shared" si="11"/>
        <v>0.13327579442918791</v>
      </c>
      <c r="N99" s="12">
        <f t="shared" si="12"/>
        <v>2.9880999084608344E-4</v>
      </c>
      <c r="O99" s="12"/>
      <c r="P99" s="12" t="b">
        <f t="shared" si="13"/>
        <v>0</v>
      </c>
      <c r="Q99" s="12" t="b">
        <f t="shared" si="14"/>
        <v>0</v>
      </c>
      <c r="R99" t="b">
        <f t="shared" si="15"/>
        <v>0</v>
      </c>
    </row>
    <row r="100" spans="1:18">
      <c r="A100" t="s">
        <v>206</v>
      </c>
      <c r="B100">
        <f>VLOOKUP(A100,'US Pop after &gt;2009'!A101:B558,2,FALSE)</f>
        <v>1536407</v>
      </c>
      <c r="C100" s="11">
        <f>VLOOKUP(A100,'US Pop after &gt;2009'!A101:U558,21,FALSE)</f>
        <v>1346330.5879999998</v>
      </c>
      <c r="D100" s="11">
        <f>VLOOKUP(A100,'US Pop after &gt;2009'!A101:V558,22,FALSE)</f>
        <v>191302.495</v>
      </c>
      <c r="E100">
        <f>VLOOKUP(A100,'Deaths After &gt;2009'!A101:O558,15,FALSE)</f>
        <v>0</v>
      </c>
      <c r="F100">
        <f>VLOOKUP(A100,'Deaths After &gt;2009'!A101:P558,16,FALSE)</f>
        <v>46</v>
      </c>
      <c r="G100">
        <f>VLOOKUP(A100,'Deaths After &gt;2009'!A101:Q558,17,FALSE)</f>
        <v>46</v>
      </c>
      <c r="H100">
        <f>VLOOKUP(A100,'Visits new'!A100:D507,4,FALSE)</f>
        <v>196357</v>
      </c>
      <c r="I100">
        <f>VLOOKUP(A100,'Visits new'!A100:E507,5,FALSE)</f>
        <v>416</v>
      </c>
      <c r="J100" s="12">
        <f t="shared" si="8"/>
        <v>2.9939983350765781E-5</v>
      </c>
      <c r="K100" s="12">
        <f t="shared" si="9"/>
        <v>0</v>
      </c>
      <c r="L100" s="12">
        <f t="shared" si="10"/>
        <v>2.4045687433402267E-4</v>
      </c>
      <c r="M100" s="12">
        <f t="shared" si="11"/>
        <v>0.1278027241479634</v>
      </c>
      <c r="N100" s="12">
        <f t="shared" si="12"/>
        <v>2.7076158856344706E-4</v>
      </c>
      <c r="O100" s="12"/>
      <c r="P100" s="12" t="b">
        <f t="shared" si="13"/>
        <v>0</v>
      </c>
      <c r="Q100" s="12" t="b">
        <f t="shared" si="14"/>
        <v>0</v>
      </c>
      <c r="R100" t="b">
        <f t="shared" si="15"/>
        <v>0</v>
      </c>
    </row>
    <row r="101" spans="1:18">
      <c r="A101" t="s">
        <v>207</v>
      </c>
      <c r="B101">
        <f>VLOOKUP(A101,'US Pop after &gt;2009'!A102:B559,2,FALSE)</f>
        <v>1553580</v>
      </c>
      <c r="C101" s="11">
        <f>VLOOKUP(A101,'US Pop after &gt;2009'!A102:U559,21,FALSE)</f>
        <v>1358169.7220000003</v>
      </c>
      <c r="D101" s="11">
        <f>VLOOKUP(A101,'US Pop after &gt;2009'!A102:V559,22,FALSE)</f>
        <v>195739.24599999996</v>
      </c>
      <c r="E101">
        <f>VLOOKUP(A101,'Deaths After &gt;2009'!A102:O559,15,FALSE)</f>
        <v>0</v>
      </c>
      <c r="F101">
        <f>VLOOKUP(A101,'Deaths After &gt;2009'!A102:P559,16,FALSE)</f>
        <v>106</v>
      </c>
      <c r="G101">
        <f>VLOOKUP(A101,'Deaths After &gt;2009'!A102:Q559,17,FALSE)</f>
        <v>106</v>
      </c>
      <c r="H101">
        <f>VLOOKUP(A101,'Visits new'!A101:D508,4,FALSE)</f>
        <v>147681</v>
      </c>
      <c r="I101">
        <f>VLOOKUP(A101,'Visits new'!A101:E508,5,FALSE)</f>
        <v>371</v>
      </c>
      <c r="J101" s="12">
        <f t="shared" si="8"/>
        <v>6.8229508618803026E-5</v>
      </c>
      <c r="K101" s="12">
        <f t="shared" si="9"/>
        <v>0</v>
      </c>
      <c r="L101" s="12">
        <f t="shared" si="10"/>
        <v>5.4153677489898993E-4</v>
      </c>
      <c r="M101" s="12">
        <f t="shared" si="11"/>
        <v>9.5058510022013668E-2</v>
      </c>
      <c r="N101" s="12">
        <f t="shared" si="12"/>
        <v>2.3880328016581058E-4</v>
      </c>
      <c r="O101" s="12"/>
      <c r="P101" s="12" t="b">
        <f t="shared" si="13"/>
        <v>0</v>
      </c>
      <c r="Q101" s="12" t="b">
        <f t="shared" si="14"/>
        <v>0</v>
      </c>
      <c r="R101" t="b">
        <f t="shared" si="15"/>
        <v>0</v>
      </c>
    </row>
    <row r="102" spans="1:18">
      <c r="A102" t="s">
        <v>208</v>
      </c>
      <c r="B102">
        <f>VLOOKUP(A102,'US Pop after &gt;2009'!A103:B560,2,FALSE)</f>
        <v>1447565</v>
      </c>
      <c r="C102" s="11">
        <f>VLOOKUP(A102,'US Pop after &gt;2009'!A103:U560,21,FALSE)</f>
        <v>1257628.9709999999</v>
      </c>
      <c r="D102" s="11">
        <f>VLOOKUP(A102,'US Pop after &gt;2009'!A103:V560,22,FALSE)</f>
        <v>189451.18100000004</v>
      </c>
      <c r="E102">
        <f>VLOOKUP(A102,'Deaths After &gt;2009'!A103:O560,15,FALSE)</f>
        <v>0</v>
      </c>
      <c r="F102">
        <f>VLOOKUP(A102,'Deaths After &gt;2009'!A103:P560,16,FALSE)</f>
        <v>56</v>
      </c>
      <c r="G102">
        <f>VLOOKUP(A102,'Deaths After &gt;2009'!A103:Q560,17,FALSE)</f>
        <v>56</v>
      </c>
      <c r="H102">
        <f>VLOOKUP(A102,'Visits new'!A102:D509,4,FALSE)</f>
        <v>108986</v>
      </c>
      <c r="I102">
        <f>VLOOKUP(A102,'Visits new'!A102:E509,5,FALSE)</f>
        <v>344</v>
      </c>
      <c r="J102" s="12">
        <f t="shared" si="8"/>
        <v>3.8685654875601439E-5</v>
      </c>
      <c r="K102" s="12">
        <f t="shared" si="9"/>
        <v>0</v>
      </c>
      <c r="L102" s="12">
        <f t="shared" si="10"/>
        <v>2.9559066195528224E-4</v>
      </c>
      <c r="M102" s="12">
        <f t="shared" si="11"/>
        <v>7.5289192540576755E-2</v>
      </c>
      <c r="N102" s="12">
        <f t="shared" si="12"/>
        <v>2.3764045137869458E-4</v>
      </c>
      <c r="O102" s="12"/>
      <c r="P102" s="12" t="b">
        <f t="shared" si="13"/>
        <v>0</v>
      </c>
      <c r="Q102" s="12" t="b">
        <f t="shared" si="14"/>
        <v>0</v>
      </c>
      <c r="R102" t="b">
        <f t="shared" si="15"/>
        <v>0</v>
      </c>
    </row>
    <row r="103" spans="1:18">
      <c r="A103" t="s">
        <v>209</v>
      </c>
      <c r="B103">
        <f>VLOOKUP(A103,'US Pop after &gt;2009'!A104:B561,2,FALSE)</f>
        <v>1484099</v>
      </c>
      <c r="C103" s="11">
        <f>VLOOKUP(A103,'US Pop after &gt;2009'!A104:U561,21,FALSE)</f>
        <v>1288076.402</v>
      </c>
      <c r="D103" s="11">
        <f>VLOOKUP(A103,'US Pop after &gt;2009'!A104:V561,22,FALSE)</f>
        <v>195342.87899999999</v>
      </c>
      <c r="E103">
        <f>VLOOKUP(A103,'Deaths After &gt;2009'!A104:O561,15,FALSE)</f>
        <v>0</v>
      </c>
      <c r="F103">
        <f>VLOOKUP(A103,'Deaths After &gt;2009'!A104:P561,16,FALSE)</f>
        <v>82</v>
      </c>
      <c r="G103">
        <f>VLOOKUP(A103,'Deaths After &gt;2009'!A104:Q561,17,FALSE)</f>
        <v>82</v>
      </c>
      <c r="H103">
        <f>VLOOKUP(A103,'Visits new'!A103:D510,4,FALSE)</f>
        <v>128063</v>
      </c>
      <c r="I103">
        <f>VLOOKUP(A103,'Visits new'!A103:E510,5,FALSE)</f>
        <v>360</v>
      </c>
      <c r="J103" s="12">
        <f t="shared" si="8"/>
        <v>5.5252378715975144E-5</v>
      </c>
      <c r="K103" s="12">
        <f t="shared" si="9"/>
        <v>0</v>
      </c>
      <c r="L103" s="12">
        <f t="shared" si="10"/>
        <v>4.1977470804041957E-4</v>
      </c>
      <c r="M103" s="12">
        <f t="shared" si="11"/>
        <v>8.6290065554925924E-2</v>
      </c>
      <c r="N103" s="12">
        <f t="shared" si="12"/>
        <v>2.4257141875306162E-4</v>
      </c>
      <c r="O103" s="12"/>
      <c r="P103" s="12" t="b">
        <f t="shared" si="13"/>
        <v>0</v>
      </c>
      <c r="Q103" s="12" t="b">
        <f t="shared" si="14"/>
        <v>0</v>
      </c>
      <c r="R103" t="b">
        <f t="shared" si="15"/>
        <v>0</v>
      </c>
    </row>
    <row r="104" spans="1:18">
      <c r="A104" t="s">
        <v>210</v>
      </c>
      <c r="B104">
        <f>VLOOKUP(A104,'US Pop after &gt;2009'!A105:B562,2,FALSE)</f>
        <v>1498415</v>
      </c>
      <c r="C104" s="11">
        <f>VLOOKUP(A104,'US Pop after &gt;2009'!A105:U562,21,FALSE)</f>
        <v>1288068.3059999999</v>
      </c>
      <c r="D104" s="11">
        <f>VLOOKUP(A104,'US Pop after &gt;2009'!A105:V562,22,FALSE)</f>
        <v>209266.174</v>
      </c>
      <c r="E104">
        <f>VLOOKUP(A104,'Deaths After &gt;2009'!A105:O562,15,FALSE)</f>
        <v>0</v>
      </c>
      <c r="F104">
        <f>VLOOKUP(A104,'Deaths After &gt;2009'!A105:P562,16,FALSE)</f>
        <v>42</v>
      </c>
      <c r="G104">
        <f>VLOOKUP(A104,'Deaths After &gt;2009'!A105:Q562,17,FALSE)</f>
        <v>42</v>
      </c>
      <c r="H104">
        <f>VLOOKUP(A104,'Visits new'!A104:D511,4,FALSE)</f>
        <v>82959</v>
      </c>
      <c r="I104">
        <f>VLOOKUP(A104,'Visits new'!A104:E511,5,FALSE)</f>
        <v>309</v>
      </c>
      <c r="J104" s="12">
        <f t="shared" si="8"/>
        <v>2.8029617962980882E-5</v>
      </c>
      <c r="K104" s="12">
        <f t="shared" si="9"/>
        <v>0</v>
      </c>
      <c r="L104" s="12">
        <f t="shared" si="10"/>
        <v>2.0070133264824729E-4</v>
      </c>
      <c r="M104" s="12">
        <f t="shared" si="11"/>
        <v>5.53645018235936E-2</v>
      </c>
      <c r="N104" s="12">
        <f t="shared" si="12"/>
        <v>2.0621790358478793E-4</v>
      </c>
      <c r="O104" s="12"/>
      <c r="P104" s="12" t="b">
        <f t="shared" si="13"/>
        <v>0</v>
      </c>
      <c r="Q104" s="12" t="b">
        <f t="shared" si="14"/>
        <v>0</v>
      </c>
      <c r="R104" t="b">
        <f t="shared" si="15"/>
        <v>0</v>
      </c>
    </row>
    <row r="105" spans="1:18">
      <c r="A105" t="s">
        <v>211</v>
      </c>
      <c r="B105">
        <f>VLOOKUP(A105,'US Pop after &gt;2009'!A106:B563,2,FALSE)</f>
        <v>1477406</v>
      </c>
      <c r="C105" s="11">
        <f>VLOOKUP(A105,'US Pop after &gt;2009'!A106:U563,21,FALSE)</f>
        <v>1263702</v>
      </c>
      <c r="D105" s="11">
        <f>VLOOKUP(A105,'US Pop after &gt;2009'!A106:V563,22,FALSE)</f>
        <v>213704</v>
      </c>
      <c r="E105">
        <f>VLOOKUP(A105,'Deaths After &gt;2009'!A106:O563,15,FALSE)</f>
        <v>0</v>
      </c>
      <c r="F105">
        <f>VLOOKUP(A105,'Deaths After &gt;2009'!A106:P563,16,FALSE)</f>
        <v>105</v>
      </c>
      <c r="G105">
        <f>VLOOKUP(A105,'Deaths After &gt;2009'!A106:Q563,17,FALSE)</f>
        <v>105</v>
      </c>
      <c r="H105">
        <f>VLOOKUP(A105,'Visits new'!A105:D512,4,FALSE)</f>
        <v>56727</v>
      </c>
      <c r="I105">
        <f>VLOOKUP(A105,'Visits new'!A105:E512,5,FALSE)</f>
        <v>248</v>
      </c>
      <c r="J105" s="12">
        <f t="shared" si="8"/>
        <v>7.1070511423400207E-5</v>
      </c>
      <c r="K105" s="12">
        <f t="shared" si="9"/>
        <v>0</v>
      </c>
      <c r="L105" s="12">
        <f t="shared" si="10"/>
        <v>4.9133380750945236E-4</v>
      </c>
      <c r="M105" s="12">
        <f t="shared" si="11"/>
        <v>3.8396351443002123E-2</v>
      </c>
      <c r="N105" s="12">
        <f t="shared" si="12"/>
        <v>1.6786177936193572E-4</v>
      </c>
      <c r="O105" s="12"/>
      <c r="P105" s="12" t="b">
        <f t="shared" si="13"/>
        <v>0</v>
      </c>
      <c r="Q105" s="12" t="b">
        <f t="shared" si="14"/>
        <v>0</v>
      </c>
      <c r="R105" t="b">
        <f t="shared" si="15"/>
        <v>0</v>
      </c>
    </row>
    <row r="106" spans="1:18">
      <c r="A106" t="s">
        <v>213</v>
      </c>
      <c r="B106">
        <f>VLOOKUP(A106,'US Pop after &gt;2009'!A107:B564,2,FALSE)</f>
        <v>12699765</v>
      </c>
      <c r="C106" s="11">
        <f>VLOOKUP(A106,'US Pop after &gt;2009'!A107:U564,21,FALSE)</f>
        <v>11146725.976</v>
      </c>
      <c r="D106" s="11">
        <f>VLOOKUP(A106,'US Pop after &gt;2009'!A107:V564,22,FALSE)</f>
        <v>1556220.4290000005</v>
      </c>
      <c r="E106">
        <f>VLOOKUP(A106,'Deaths After &gt;2009'!A107:O564,15,FALSE)</f>
        <v>168</v>
      </c>
      <c r="F106">
        <f>VLOOKUP(A106,'Deaths After &gt;2009'!A107:P564,16,FALSE)</f>
        <v>1912</v>
      </c>
      <c r="G106">
        <f>VLOOKUP(A106,'Deaths After &gt;2009'!A107:Q564,17,FALSE)</f>
        <v>2080</v>
      </c>
      <c r="H106">
        <f>VLOOKUP(A106,'Visits new'!A106:D513,4,FALSE)</f>
        <v>509981</v>
      </c>
      <c r="I106">
        <f>VLOOKUP(A106,'Visits new'!A106:E513,5,FALSE)</f>
        <v>1014</v>
      </c>
      <c r="J106" s="12">
        <f t="shared" si="8"/>
        <v>1.6378255818119469E-4</v>
      </c>
      <c r="K106" s="12">
        <f t="shared" si="9"/>
        <v>1.5071690141277409E-5</v>
      </c>
      <c r="L106" s="12">
        <f t="shared" si="10"/>
        <v>1.2286177230230919E-3</v>
      </c>
      <c r="M106" s="12">
        <f t="shared" si="11"/>
        <v>4.0156727309521079E-2</v>
      </c>
      <c r="N106" s="12">
        <f t="shared" si="12"/>
        <v>7.9843997113332414E-5</v>
      </c>
      <c r="O106" s="12"/>
      <c r="P106" s="12" t="b">
        <f t="shared" si="13"/>
        <v>0</v>
      </c>
      <c r="Q106" s="12" t="b">
        <f t="shared" si="14"/>
        <v>0</v>
      </c>
      <c r="R106" t="b">
        <f t="shared" si="15"/>
        <v>0</v>
      </c>
    </row>
    <row r="107" spans="1:18">
      <c r="A107" t="s">
        <v>214</v>
      </c>
      <c r="B107">
        <f>VLOOKUP(A107,'US Pop after &gt;2009'!A108:B565,2,FALSE)</f>
        <v>12597962</v>
      </c>
      <c r="C107" s="11">
        <f>VLOOKUP(A107,'US Pop after &gt;2009'!A108:U565,21,FALSE)</f>
        <v>11030582.356000002</v>
      </c>
      <c r="D107" s="11">
        <f>VLOOKUP(A107,'US Pop after &gt;2009'!A108:V565,22,FALSE)</f>
        <v>1559619.9859999993</v>
      </c>
      <c r="E107">
        <f>VLOOKUP(A107,'Deaths After &gt;2009'!A108:O565,15,FALSE)</f>
        <v>242</v>
      </c>
      <c r="F107">
        <f>VLOOKUP(A107,'Deaths After &gt;2009'!A108:P565,16,FALSE)</f>
        <v>2049</v>
      </c>
      <c r="G107">
        <f>VLOOKUP(A107,'Deaths After &gt;2009'!A108:Q565,17,FALSE)</f>
        <v>2291</v>
      </c>
      <c r="H107">
        <f>VLOOKUP(A107,'Visits new'!A107:D514,4,FALSE)</f>
        <v>1919888</v>
      </c>
      <c r="I107">
        <f>VLOOKUP(A107,'Visits new'!A107:E514,5,FALSE)</f>
        <v>3645</v>
      </c>
      <c r="J107" s="12">
        <f t="shared" si="8"/>
        <v>1.8185481111944931E-4</v>
      </c>
      <c r="K107" s="12">
        <f t="shared" si="9"/>
        <v>2.1939004867532302E-5</v>
      </c>
      <c r="L107" s="12">
        <f t="shared" si="10"/>
        <v>1.3137815739686224E-3</v>
      </c>
      <c r="M107" s="12">
        <f t="shared" si="11"/>
        <v>0.15239671305565139</v>
      </c>
      <c r="N107" s="12">
        <f t="shared" si="12"/>
        <v>2.8933251267149402E-4</v>
      </c>
      <c r="O107" s="12"/>
      <c r="P107" s="12" t="b">
        <f t="shared" si="13"/>
        <v>0</v>
      </c>
      <c r="Q107" s="12" t="b">
        <f t="shared" si="14"/>
        <v>0</v>
      </c>
      <c r="R107" t="b">
        <f t="shared" si="15"/>
        <v>1</v>
      </c>
    </row>
    <row r="108" spans="1:18">
      <c r="A108" t="s">
        <v>215</v>
      </c>
      <c r="B108">
        <f>VLOOKUP(A108,'US Pop after &gt;2009'!A109:B566,2,FALSE)</f>
        <v>12694550</v>
      </c>
      <c r="C108" s="11">
        <f>VLOOKUP(A108,'US Pop after &gt;2009'!A109:U566,21,FALSE)</f>
        <v>11097142.779000001</v>
      </c>
      <c r="D108" s="11">
        <f>VLOOKUP(A108,'US Pop after &gt;2009'!A109:V566,22,FALSE)</f>
        <v>1601625.2590000001</v>
      </c>
      <c r="E108">
        <f>VLOOKUP(A108,'Deaths After &gt;2009'!A109:O566,15,FALSE)</f>
        <v>218</v>
      </c>
      <c r="F108">
        <f>VLOOKUP(A108,'Deaths After &gt;2009'!A109:P566,16,FALSE)</f>
        <v>1983</v>
      </c>
      <c r="G108">
        <f>VLOOKUP(A108,'Deaths After &gt;2009'!A109:Q566,17,FALSE)</f>
        <v>2201</v>
      </c>
      <c r="H108">
        <f>VLOOKUP(A108,'Visits new'!A108:D515,4,FALSE)</f>
        <v>2101219</v>
      </c>
      <c r="I108">
        <f>VLOOKUP(A108,'Visits new'!A108:E515,5,FALSE)</f>
        <v>3974</v>
      </c>
      <c r="J108" s="12">
        <f t="shared" si="8"/>
        <v>1.7338149048213604E-4</v>
      </c>
      <c r="K108" s="12">
        <f t="shared" si="9"/>
        <v>1.964469632782761E-5</v>
      </c>
      <c r="L108" s="12">
        <f t="shared" si="10"/>
        <v>1.2381173366597111E-3</v>
      </c>
      <c r="M108" s="12">
        <f t="shared" si="11"/>
        <v>0.16552134577436775</v>
      </c>
      <c r="N108" s="12">
        <f t="shared" si="12"/>
        <v>3.1304772520491077E-4</v>
      </c>
      <c r="O108" s="12"/>
      <c r="P108" s="12" t="b">
        <f t="shared" si="13"/>
        <v>0</v>
      </c>
      <c r="Q108" s="12" t="b">
        <f t="shared" si="14"/>
        <v>0</v>
      </c>
      <c r="R108" t="b">
        <f t="shared" si="15"/>
        <v>1</v>
      </c>
    </row>
    <row r="109" spans="1:18">
      <c r="A109" t="s">
        <v>216</v>
      </c>
      <c r="B109">
        <f>VLOOKUP(A109,'US Pop after &gt;2009'!A110:B567,2,FALSE)</f>
        <v>12580101</v>
      </c>
      <c r="C109" s="11">
        <f>VLOOKUP(A109,'US Pop after &gt;2009'!A110:U567,21,FALSE)</f>
        <v>10967942.179000001</v>
      </c>
      <c r="D109" s="11">
        <f>VLOOKUP(A109,'US Pop after &gt;2009'!A110:V567,22,FALSE)</f>
        <v>1605856.5229999998</v>
      </c>
      <c r="E109">
        <f>VLOOKUP(A109,'Deaths After &gt;2009'!A110:O567,15,FALSE)</f>
        <v>185</v>
      </c>
      <c r="F109">
        <f>VLOOKUP(A109,'Deaths After &gt;2009'!A110:P567,16,FALSE)</f>
        <v>2122</v>
      </c>
      <c r="G109">
        <f>VLOOKUP(A109,'Deaths After &gt;2009'!A110:Q567,17,FALSE)</f>
        <v>2307</v>
      </c>
      <c r="H109">
        <f>VLOOKUP(A109,'Visits new'!A109:D516,4,FALSE)</f>
        <v>2225186</v>
      </c>
      <c r="I109">
        <f>VLOOKUP(A109,'Visits new'!A109:E516,5,FALSE)</f>
        <v>4334</v>
      </c>
      <c r="J109" s="12">
        <f t="shared" si="8"/>
        <v>1.8338485517723586E-4</v>
      </c>
      <c r="K109" s="12">
        <f t="shared" si="9"/>
        <v>1.6867339103429455E-5</v>
      </c>
      <c r="L109" s="12">
        <f t="shared" si="10"/>
        <v>1.3214131957665562E-3</v>
      </c>
      <c r="M109" s="12">
        <f t="shared" si="11"/>
        <v>0.1768814097756449</v>
      </c>
      <c r="N109" s="12">
        <f t="shared" si="12"/>
        <v>3.4451233738107506E-4</v>
      </c>
      <c r="O109" s="12"/>
      <c r="P109" s="12" t="b">
        <f t="shared" si="13"/>
        <v>0</v>
      </c>
      <c r="Q109" s="12" t="b">
        <f t="shared" si="14"/>
        <v>0</v>
      </c>
      <c r="R109" t="b">
        <f t="shared" si="15"/>
        <v>1</v>
      </c>
    </row>
    <row r="110" spans="1:18">
      <c r="A110" t="s">
        <v>217</v>
      </c>
      <c r="B110">
        <f>VLOOKUP(A110,'US Pop after &gt;2009'!A111:B568,2,FALSE)</f>
        <v>12558195</v>
      </c>
      <c r="C110" s="11">
        <f>VLOOKUP(A110,'US Pop after &gt;2009'!A111:U568,21,FALSE)</f>
        <v>10921971.859999999</v>
      </c>
      <c r="D110" s="11">
        <f>VLOOKUP(A110,'US Pop after &gt;2009'!A111:V568,22,FALSE)</f>
        <v>1630702.03</v>
      </c>
      <c r="E110">
        <f>VLOOKUP(A110,'Deaths After &gt;2009'!A111:O568,15,FALSE)</f>
        <v>229</v>
      </c>
      <c r="F110">
        <f>VLOOKUP(A110,'Deaths After &gt;2009'!A111:P568,16,FALSE)</f>
        <v>2125</v>
      </c>
      <c r="G110">
        <f>VLOOKUP(A110,'Deaths After &gt;2009'!A111:Q568,17,FALSE)</f>
        <v>2354</v>
      </c>
      <c r="H110">
        <f>VLOOKUP(A110,'Visits new'!A110:D517,4,FALSE)</f>
        <v>2734075</v>
      </c>
      <c r="I110">
        <f>VLOOKUP(A110,'Visits new'!A110:E517,5,FALSE)</f>
        <v>4830</v>
      </c>
      <c r="J110" s="12">
        <f t="shared" si="8"/>
        <v>1.8744732025581702E-4</v>
      </c>
      <c r="K110" s="12">
        <f t="shared" si="9"/>
        <v>2.0966909907420327E-5</v>
      </c>
      <c r="L110" s="12">
        <f t="shared" si="10"/>
        <v>1.303119736718547E-3</v>
      </c>
      <c r="M110" s="12">
        <f t="shared" si="11"/>
        <v>0.21771241806644984</v>
      </c>
      <c r="N110" s="12">
        <f t="shared" si="12"/>
        <v>3.846094124195396E-4</v>
      </c>
      <c r="O110" s="12"/>
      <c r="P110" s="12" t="b">
        <f t="shared" si="13"/>
        <v>0</v>
      </c>
      <c r="Q110" s="12" t="b">
        <f t="shared" si="14"/>
        <v>0</v>
      </c>
      <c r="R110" t="b">
        <f t="shared" si="15"/>
        <v>1</v>
      </c>
    </row>
    <row r="111" spans="1:18">
      <c r="A111" t="s">
        <v>218</v>
      </c>
      <c r="B111">
        <f>VLOOKUP(A111,'US Pop after &gt;2009'!A112:B569,2,FALSE)</f>
        <v>12514525</v>
      </c>
      <c r="C111" s="11">
        <f>VLOOKUP(A111,'US Pop after &gt;2009'!A112:U569,21,FALSE)</f>
        <v>10843197.758000001</v>
      </c>
      <c r="D111" s="11">
        <f>VLOOKUP(A111,'US Pop after &gt;2009'!A112:V569,22,FALSE)</f>
        <v>1667285.6799999997</v>
      </c>
      <c r="E111">
        <f>VLOOKUP(A111,'Deaths After &gt;2009'!A112:O569,15,FALSE)</f>
        <v>214</v>
      </c>
      <c r="F111">
        <f>VLOOKUP(A111,'Deaths After &gt;2009'!A112:P569,16,FALSE)</f>
        <v>1997</v>
      </c>
      <c r="G111">
        <f>VLOOKUP(A111,'Deaths After &gt;2009'!A112:Q569,17,FALSE)</f>
        <v>2211</v>
      </c>
      <c r="H111">
        <f>VLOOKUP(A111,'Visits new'!A111:D518,4,FALSE)</f>
        <v>2456456</v>
      </c>
      <c r="I111">
        <f>VLOOKUP(A111,'Visits new'!A111:E518,5,FALSE)</f>
        <v>4121</v>
      </c>
      <c r="J111" s="12">
        <f t="shared" si="8"/>
        <v>1.7667470399395903E-4</v>
      </c>
      <c r="K111" s="12">
        <f t="shared" si="9"/>
        <v>1.9735875410195573E-5</v>
      </c>
      <c r="L111" s="12">
        <f t="shared" si="10"/>
        <v>1.1977551441574191E-3</v>
      </c>
      <c r="M111" s="12">
        <f t="shared" si="11"/>
        <v>0.19628839288746477</v>
      </c>
      <c r="N111" s="12">
        <f t="shared" si="12"/>
        <v>3.2929735647177982E-4</v>
      </c>
      <c r="O111" s="12"/>
      <c r="P111" s="12" t="b">
        <f t="shared" si="13"/>
        <v>0</v>
      </c>
      <c r="Q111" s="12" t="b">
        <f t="shared" si="14"/>
        <v>0</v>
      </c>
      <c r="R111" t="b">
        <f t="shared" si="15"/>
        <v>1</v>
      </c>
    </row>
    <row r="112" spans="1:18">
      <c r="A112" t="s">
        <v>219</v>
      </c>
      <c r="B112">
        <f>VLOOKUP(A112,'US Pop after &gt;2009'!A113:B570,2,FALSE)</f>
        <v>12613152</v>
      </c>
      <c r="C112" s="11">
        <f>VLOOKUP(A112,'US Pop after &gt;2009'!A113:U570,21,FALSE)</f>
        <v>10868056.310000004</v>
      </c>
      <c r="D112" s="11">
        <f>VLOOKUP(A112,'US Pop after &gt;2009'!A113:V570,22,FALSE)</f>
        <v>1741843.075</v>
      </c>
      <c r="E112">
        <f>VLOOKUP(A112,'Deaths After &gt;2009'!A113:O570,15,FALSE)</f>
        <v>242</v>
      </c>
      <c r="F112">
        <f>VLOOKUP(A112,'Deaths After &gt;2009'!A113:P570,16,FALSE)</f>
        <v>1799</v>
      </c>
      <c r="G112">
        <f>VLOOKUP(A112,'Deaths After &gt;2009'!A113:Q570,17,FALSE)</f>
        <v>2041</v>
      </c>
      <c r="H112">
        <f>VLOOKUP(A112,'Visits new'!A112:D519,4,FALSE)</f>
        <v>2303718</v>
      </c>
      <c r="I112">
        <f>VLOOKUP(A112,'Visits new'!A112:E519,5,FALSE)</f>
        <v>3725</v>
      </c>
      <c r="J112" s="12">
        <f t="shared" si="8"/>
        <v>1.6181522271356121E-4</v>
      </c>
      <c r="K112" s="12">
        <f t="shared" si="9"/>
        <v>2.2267091106008441E-5</v>
      </c>
      <c r="L112" s="12">
        <f t="shared" si="10"/>
        <v>1.032814049566434E-3</v>
      </c>
      <c r="M112" s="12">
        <f t="shared" si="11"/>
        <v>0.18264411623676619</v>
      </c>
      <c r="N112" s="12">
        <f t="shared" si="12"/>
        <v>2.9532665585890028E-4</v>
      </c>
      <c r="O112" s="12"/>
      <c r="P112" s="12" t="b">
        <f t="shared" si="13"/>
        <v>0</v>
      </c>
      <c r="Q112" s="12" t="b">
        <f t="shared" si="14"/>
        <v>0</v>
      </c>
      <c r="R112" t="b">
        <f t="shared" si="15"/>
        <v>1</v>
      </c>
    </row>
    <row r="113" spans="1:18">
      <c r="A113" t="s">
        <v>220</v>
      </c>
      <c r="B113">
        <f>VLOOKUP(A113,'US Pop after &gt;2009'!A114:B571,2,FALSE)</f>
        <v>12491161</v>
      </c>
      <c r="C113" s="11">
        <f>VLOOKUP(A113,'US Pop after &gt;2009'!A114:U571,21,FALSE)</f>
        <v>10717398</v>
      </c>
      <c r="D113" s="11">
        <f>VLOOKUP(A113,'US Pop after &gt;2009'!A114:V571,22,FALSE)</f>
        <v>1773763</v>
      </c>
      <c r="E113">
        <f>VLOOKUP(A113,'Deaths After &gt;2009'!A114:O571,15,FALSE)</f>
        <v>225</v>
      </c>
      <c r="F113">
        <f>VLOOKUP(A113,'Deaths After &gt;2009'!A114:P571,16,FALSE)</f>
        <v>2026</v>
      </c>
      <c r="G113">
        <f>VLOOKUP(A113,'Deaths After &gt;2009'!A114:Q571,17,FALSE)</f>
        <v>2251</v>
      </c>
      <c r="H113">
        <f>VLOOKUP(A113,'Visits new'!A113:D520,4,FALSE)</f>
        <v>2260998</v>
      </c>
      <c r="I113">
        <f>VLOOKUP(A113,'Visits new'!A113:E520,5,FALSE)</f>
        <v>3671</v>
      </c>
      <c r="J113" s="12">
        <f t="shared" si="8"/>
        <v>1.8020742827668302E-4</v>
      </c>
      <c r="K113" s="12">
        <f t="shared" si="9"/>
        <v>2.0993901691436673E-5</v>
      </c>
      <c r="L113" s="12">
        <f t="shared" si="10"/>
        <v>1.1422044545973729E-3</v>
      </c>
      <c r="M113" s="12">
        <f t="shared" si="11"/>
        <v>0.18100783425976177</v>
      </c>
      <c r="N113" s="12">
        <f t="shared" si="12"/>
        <v>2.9388781395100106E-4</v>
      </c>
      <c r="O113" s="12"/>
      <c r="P113" s="12" t="b">
        <f t="shared" si="13"/>
        <v>0</v>
      </c>
      <c r="Q113" s="12" t="b">
        <f t="shared" si="14"/>
        <v>0</v>
      </c>
      <c r="R113" t="b">
        <f t="shared" si="15"/>
        <v>1</v>
      </c>
    </row>
    <row r="114" spans="1:18">
      <c r="A114" t="s">
        <v>222</v>
      </c>
      <c r="B114">
        <f>VLOOKUP(A114,'US Pop after &gt;2009'!A115:B572,2,FALSE)</f>
        <v>6417398</v>
      </c>
      <c r="C114" s="11">
        <f>VLOOKUP(A114,'US Pop after &gt;2009'!A115:U572,21,FALSE)</f>
        <v>5601419.9879999999</v>
      </c>
      <c r="D114" s="11">
        <f>VLOOKUP(A114,'US Pop after &gt;2009'!A115:V572,22,FALSE)</f>
        <v>816965.27399999986</v>
      </c>
      <c r="E114">
        <f>VLOOKUP(A114,'Deaths After &gt;2009'!A115:O572,15,FALSE)</f>
        <v>53</v>
      </c>
      <c r="F114">
        <f>VLOOKUP(A114,'Deaths After &gt;2009'!A115:P572,16,FALSE)</f>
        <v>951</v>
      </c>
      <c r="G114">
        <f>VLOOKUP(A114,'Deaths After &gt;2009'!A115:Q572,17,FALSE)</f>
        <v>1004</v>
      </c>
      <c r="H114">
        <f>VLOOKUP(A114,'Visits new'!A114:D521,4,FALSE)</f>
        <v>148225</v>
      </c>
      <c r="I114">
        <f>VLOOKUP(A114,'Visits new'!A114:E521,5,FALSE)</f>
        <v>558</v>
      </c>
      <c r="J114" s="12">
        <f t="shared" si="8"/>
        <v>1.5644970126521684E-4</v>
      </c>
      <c r="K114" s="12">
        <f t="shared" si="9"/>
        <v>9.4618864704918824E-6</v>
      </c>
      <c r="L114" s="12">
        <f t="shared" si="10"/>
        <v>1.1640641655963459E-3</v>
      </c>
      <c r="M114" s="12">
        <f t="shared" si="11"/>
        <v>2.309736750003662E-2</v>
      </c>
      <c r="N114" s="12">
        <f t="shared" si="12"/>
        <v>8.6951128790827681E-5</v>
      </c>
      <c r="O114" s="12"/>
      <c r="P114" s="12" t="b">
        <f t="shared" si="13"/>
        <v>0</v>
      </c>
      <c r="Q114" s="12" t="b">
        <f t="shared" si="14"/>
        <v>0</v>
      </c>
      <c r="R114" t="b">
        <f t="shared" si="15"/>
        <v>0</v>
      </c>
    </row>
    <row r="115" spans="1:18">
      <c r="A115" t="s">
        <v>223</v>
      </c>
      <c r="B115">
        <f>VLOOKUP(A115,'US Pop after &gt;2009'!A116:B573,2,FALSE)</f>
        <v>6122854</v>
      </c>
      <c r="C115" s="11">
        <f>VLOOKUP(A115,'US Pop after &gt;2009'!A116:U573,21,FALSE)</f>
        <v>5341913.858</v>
      </c>
      <c r="D115" s="11">
        <f>VLOOKUP(A115,'US Pop after &gt;2009'!A116:V573,22,FALSE)</f>
        <v>782863.51899999997</v>
      </c>
      <c r="E115">
        <f>VLOOKUP(A115,'Deaths After &gt;2009'!A116:O573,15,FALSE)</f>
        <v>12</v>
      </c>
      <c r="F115">
        <f>VLOOKUP(A115,'Deaths After &gt;2009'!A116:P573,16,FALSE)</f>
        <v>785</v>
      </c>
      <c r="G115">
        <f>VLOOKUP(A115,'Deaths After &gt;2009'!A116:Q573,17,FALSE)</f>
        <v>797</v>
      </c>
      <c r="H115">
        <f>VLOOKUP(A115,'Visits new'!A115:D522,4,FALSE)</f>
        <v>500628</v>
      </c>
      <c r="I115">
        <f>VLOOKUP(A115,'Visits new'!A115:E522,5,FALSE)</f>
        <v>1953</v>
      </c>
      <c r="J115" s="12">
        <f t="shared" si="8"/>
        <v>1.3016805561589416E-4</v>
      </c>
      <c r="K115" s="12">
        <f t="shared" si="9"/>
        <v>2.2463859056860143E-6</v>
      </c>
      <c r="L115" s="12">
        <f t="shared" si="10"/>
        <v>1.0027290593419517E-3</v>
      </c>
      <c r="M115" s="12">
        <f t="shared" si="11"/>
        <v>8.1763831050029934E-2</v>
      </c>
      <c r="N115" s="12">
        <f t="shared" si="12"/>
        <v>3.1896889914409196E-4</v>
      </c>
      <c r="O115" s="12"/>
      <c r="P115" s="12" t="b">
        <f t="shared" si="13"/>
        <v>0</v>
      </c>
      <c r="Q115" s="12" t="b">
        <f t="shared" si="14"/>
        <v>0</v>
      </c>
      <c r="R115" t="b">
        <f t="shared" si="15"/>
        <v>0</v>
      </c>
    </row>
    <row r="116" spans="1:18">
      <c r="A116" t="s">
        <v>224</v>
      </c>
      <c r="B116">
        <f>VLOOKUP(A116,'US Pop after &gt;2009'!A117:B574,2,FALSE)</f>
        <v>6196359</v>
      </c>
      <c r="C116" s="11">
        <f>VLOOKUP(A116,'US Pop after &gt;2009'!A117:U574,21,FALSE)</f>
        <v>5388492.2180000003</v>
      </c>
      <c r="D116" s="11">
        <f>VLOOKUP(A116,'US Pop after &gt;2009'!A117:V574,22,FALSE)</f>
        <v>806244.01600000006</v>
      </c>
      <c r="E116">
        <f>VLOOKUP(A116,'Deaths After &gt;2009'!A117:O574,15,FALSE)</f>
        <v>0</v>
      </c>
      <c r="F116">
        <f>VLOOKUP(A116,'Deaths After &gt;2009'!A117:P574,16,FALSE)</f>
        <v>751</v>
      </c>
      <c r="G116">
        <f>VLOOKUP(A116,'Deaths After &gt;2009'!A117:Q574,17,FALSE)</f>
        <v>751</v>
      </c>
      <c r="H116">
        <f>VLOOKUP(A116,'Visits new'!A116:D523,4,FALSE)</f>
        <v>424967</v>
      </c>
      <c r="I116">
        <f>VLOOKUP(A116,'Visits new'!A116:E523,5,FALSE)</f>
        <v>1884</v>
      </c>
      <c r="J116" s="12">
        <f t="shared" si="8"/>
        <v>1.2120020805766741E-4</v>
      </c>
      <c r="K116" s="12">
        <f t="shared" si="9"/>
        <v>0</v>
      </c>
      <c r="L116" s="12">
        <f t="shared" si="10"/>
        <v>9.3147978167443528E-4</v>
      </c>
      <c r="M116" s="12">
        <f t="shared" si="11"/>
        <v>6.8583340636008988E-2</v>
      </c>
      <c r="N116" s="12">
        <f t="shared" si="12"/>
        <v>3.0404952327649188E-4</v>
      </c>
      <c r="O116" s="12"/>
      <c r="P116" s="12" t="b">
        <f t="shared" si="13"/>
        <v>0</v>
      </c>
      <c r="Q116" s="12" t="b">
        <f t="shared" si="14"/>
        <v>0</v>
      </c>
      <c r="R116" t="b">
        <f t="shared" si="15"/>
        <v>0</v>
      </c>
    </row>
    <row r="117" spans="1:18">
      <c r="A117" t="s">
        <v>225</v>
      </c>
      <c r="B117">
        <f>VLOOKUP(A117,'US Pop after &gt;2009'!A118:B575,2,FALSE)</f>
        <v>6295415</v>
      </c>
      <c r="C117" s="11">
        <f>VLOOKUP(A117,'US Pop after &gt;2009'!A118:U575,21,FALSE)</f>
        <v>5466138.909</v>
      </c>
      <c r="D117" s="11">
        <f>VLOOKUP(A117,'US Pop after &gt;2009'!A118:V575,22,FALSE)</f>
        <v>831703.03299999994</v>
      </c>
      <c r="E117">
        <f>VLOOKUP(A117,'Deaths After &gt;2009'!A118:O575,15,FALSE)</f>
        <v>55</v>
      </c>
      <c r="F117">
        <f>VLOOKUP(A117,'Deaths After &gt;2009'!A118:P575,16,FALSE)</f>
        <v>892</v>
      </c>
      <c r="G117">
        <f>VLOOKUP(A117,'Deaths After &gt;2009'!A118:Q575,17,FALSE)</f>
        <v>947</v>
      </c>
      <c r="H117">
        <f>VLOOKUP(A117,'Visits new'!A117:D524,4,FALSE)</f>
        <v>419058</v>
      </c>
      <c r="I117">
        <f>VLOOKUP(A117,'Visits new'!A117:E524,5,FALSE)</f>
        <v>1831</v>
      </c>
      <c r="J117" s="12">
        <f t="shared" si="8"/>
        <v>1.5042693769989747E-4</v>
      </c>
      <c r="K117" s="12">
        <f t="shared" si="9"/>
        <v>1.0061947000549597E-5</v>
      </c>
      <c r="L117" s="12">
        <f t="shared" si="10"/>
        <v>1.0724981929938447E-3</v>
      </c>
      <c r="M117" s="12">
        <f t="shared" si="11"/>
        <v>6.6565587812717666E-2</v>
      </c>
      <c r="N117" s="12">
        <f t="shared" si="12"/>
        <v>2.9084659232155464E-4</v>
      </c>
      <c r="O117" s="12"/>
      <c r="P117" s="12" t="b">
        <f t="shared" si="13"/>
        <v>0</v>
      </c>
      <c r="Q117" s="12" t="b">
        <f t="shared" si="14"/>
        <v>0</v>
      </c>
      <c r="R117" t="b">
        <f t="shared" si="15"/>
        <v>0</v>
      </c>
    </row>
    <row r="118" spans="1:18">
      <c r="A118" t="s">
        <v>226</v>
      </c>
      <c r="B118">
        <f>VLOOKUP(A118,'US Pop after &gt;2009'!A119:B576,2,FALSE)</f>
        <v>6228350</v>
      </c>
      <c r="C118" s="11">
        <f>VLOOKUP(A118,'US Pop after &gt;2009'!A119:U576,21,FALSE)</f>
        <v>5383265.824</v>
      </c>
      <c r="D118" s="11">
        <f>VLOOKUP(A118,'US Pop after &gt;2009'!A119:V576,22,FALSE)</f>
        <v>844157.8</v>
      </c>
      <c r="E118">
        <f>VLOOKUP(A118,'Deaths After &gt;2009'!A119:O576,15,FALSE)</f>
        <v>77</v>
      </c>
      <c r="F118">
        <f>VLOOKUP(A118,'Deaths After &gt;2009'!A119:P576,16,FALSE)</f>
        <v>805</v>
      </c>
      <c r="G118">
        <f>VLOOKUP(A118,'Deaths After &gt;2009'!A119:Q576,17,FALSE)</f>
        <v>882</v>
      </c>
      <c r="H118">
        <f>VLOOKUP(A118,'Visits new'!A118:D525,4,FALSE)</f>
        <v>366274</v>
      </c>
      <c r="I118">
        <f>VLOOKUP(A118,'Visits new'!A118:E525,5,FALSE)</f>
        <v>1714</v>
      </c>
      <c r="J118" s="12">
        <f t="shared" si="8"/>
        <v>1.4161053890677307E-4</v>
      </c>
      <c r="K118" s="12">
        <f t="shared" si="9"/>
        <v>1.4303584945910336E-5</v>
      </c>
      <c r="L118" s="12">
        <f t="shared" si="10"/>
        <v>9.5361317516701259E-4</v>
      </c>
      <c r="M118" s="12">
        <f t="shared" si="11"/>
        <v>5.8807549350951699E-2</v>
      </c>
      <c r="N118" s="12">
        <f t="shared" si="12"/>
        <v>2.7519326948549774E-4</v>
      </c>
      <c r="O118" s="12"/>
      <c r="P118" s="12" t="b">
        <f t="shared" si="13"/>
        <v>0</v>
      </c>
      <c r="Q118" s="12" t="b">
        <f t="shared" si="14"/>
        <v>0</v>
      </c>
      <c r="R118" t="b">
        <f t="shared" si="15"/>
        <v>0</v>
      </c>
    </row>
    <row r="119" spans="1:18">
      <c r="A119" t="s">
        <v>227</v>
      </c>
      <c r="B119">
        <f>VLOOKUP(A119,'US Pop after &gt;2009'!A120:B577,2,FALSE)</f>
        <v>6085821</v>
      </c>
      <c r="C119" s="11">
        <f>VLOOKUP(A119,'US Pop after &gt;2009'!A120:U577,21,FALSE)</f>
        <v>5252536.0829999996</v>
      </c>
      <c r="D119" s="11">
        <f>VLOOKUP(A119,'US Pop after &gt;2009'!A120:V577,22,FALSE)</f>
        <v>834075.39499999979</v>
      </c>
      <c r="E119">
        <f>VLOOKUP(A119,'Deaths After &gt;2009'!A120:O577,15,FALSE)</f>
        <v>13</v>
      </c>
      <c r="F119">
        <f>VLOOKUP(A119,'Deaths After &gt;2009'!A120:P577,16,FALSE)</f>
        <v>850</v>
      </c>
      <c r="G119">
        <f>VLOOKUP(A119,'Deaths After &gt;2009'!A120:Q577,17,FALSE)</f>
        <v>863</v>
      </c>
      <c r="H119">
        <f>VLOOKUP(A119,'Visits new'!A119:D526,4,FALSE)</f>
        <v>310945</v>
      </c>
      <c r="I119">
        <f>VLOOKUP(A119,'Visits new'!A119:E526,5,FALSE)</f>
        <v>1535</v>
      </c>
      <c r="J119" s="12">
        <f t="shared" si="8"/>
        <v>1.4180502515601429E-4</v>
      </c>
      <c r="K119" s="12">
        <f t="shared" si="9"/>
        <v>2.4749948966699943E-6</v>
      </c>
      <c r="L119" s="12">
        <f t="shared" si="10"/>
        <v>1.0190925246032468E-3</v>
      </c>
      <c r="M119" s="12">
        <f t="shared" si="11"/>
        <v>5.1093352893553719E-2</v>
      </c>
      <c r="N119" s="12">
        <f t="shared" si="12"/>
        <v>2.5222562411875079E-4</v>
      </c>
      <c r="O119" s="12"/>
      <c r="P119" s="12" t="b">
        <f t="shared" si="13"/>
        <v>0</v>
      </c>
      <c r="Q119" s="12" t="b">
        <f t="shared" si="14"/>
        <v>0</v>
      </c>
      <c r="R119" t="b">
        <f t="shared" si="15"/>
        <v>0</v>
      </c>
    </row>
    <row r="120" spans="1:18">
      <c r="A120" t="s">
        <v>228</v>
      </c>
      <c r="B120">
        <f>VLOOKUP(A120,'US Pop after &gt;2009'!A121:B578,2,FALSE)</f>
        <v>6207101</v>
      </c>
      <c r="C120" s="11">
        <f>VLOOKUP(A120,'US Pop after &gt;2009'!A121:U578,21,FALSE)</f>
        <v>5324101.5089999996</v>
      </c>
      <c r="D120" s="11">
        <f>VLOOKUP(A120,'US Pop after &gt;2009'!A121:V578,22,FALSE)</f>
        <v>883020.91400000011</v>
      </c>
      <c r="E120">
        <f>VLOOKUP(A120,'Deaths After &gt;2009'!A121:O578,15,FALSE)</f>
        <v>63</v>
      </c>
      <c r="F120">
        <f>VLOOKUP(A120,'Deaths After &gt;2009'!A121:P578,16,FALSE)</f>
        <v>749</v>
      </c>
      <c r="G120">
        <f>VLOOKUP(A120,'Deaths After &gt;2009'!A121:Q578,17,FALSE)</f>
        <v>812</v>
      </c>
      <c r="H120">
        <f>VLOOKUP(A120,'Visits new'!A120:D527,4,FALSE)</f>
        <v>253265</v>
      </c>
      <c r="I120">
        <f>VLOOKUP(A120,'Visits new'!A120:E527,5,FALSE)</f>
        <v>1243</v>
      </c>
      <c r="J120" s="12">
        <f t="shared" si="8"/>
        <v>1.3081791322551382E-4</v>
      </c>
      <c r="K120" s="12">
        <f t="shared" si="9"/>
        <v>1.183298250296377E-5</v>
      </c>
      <c r="L120" s="12">
        <f t="shared" si="10"/>
        <v>8.482245302742625E-4</v>
      </c>
      <c r="M120" s="12">
        <f t="shared" si="11"/>
        <v>4.0802461567807577E-2</v>
      </c>
      <c r="N120" s="12">
        <f t="shared" si="12"/>
        <v>2.0025451494989368E-4</v>
      </c>
      <c r="O120" s="12"/>
      <c r="P120" s="12" t="b">
        <f t="shared" si="13"/>
        <v>0</v>
      </c>
      <c r="Q120" s="12" t="b">
        <f t="shared" si="14"/>
        <v>0</v>
      </c>
      <c r="R120" t="b">
        <f t="shared" si="15"/>
        <v>0</v>
      </c>
    </row>
    <row r="121" spans="1:18">
      <c r="A121" t="s">
        <v>229</v>
      </c>
      <c r="B121">
        <f>VLOOKUP(A121,'US Pop after &gt;2009'!A122:B579,2,FALSE)</f>
        <v>6424375</v>
      </c>
      <c r="C121" s="11">
        <f>VLOOKUP(A121,'US Pop after &gt;2009'!A122:U579,21,FALSE)</f>
        <v>5484127</v>
      </c>
      <c r="D121" s="11">
        <f>VLOOKUP(A121,'US Pop after &gt;2009'!A122:V579,22,FALSE)</f>
        <v>940248</v>
      </c>
      <c r="E121">
        <f>VLOOKUP(A121,'Deaths After &gt;2009'!A122:O579,15,FALSE)</f>
        <v>57</v>
      </c>
      <c r="F121">
        <f>VLOOKUP(A121,'Deaths After &gt;2009'!A122:P579,16,FALSE)</f>
        <v>882</v>
      </c>
      <c r="G121">
        <f>VLOOKUP(A121,'Deaths After &gt;2009'!A122:Q579,17,FALSE)</f>
        <v>939</v>
      </c>
      <c r="H121">
        <f>VLOOKUP(A121,'Visits new'!A121:D528,4,FALSE)</f>
        <v>226600</v>
      </c>
      <c r="I121">
        <f>VLOOKUP(A121,'Visits new'!A121:E528,5,FALSE)</f>
        <v>1122</v>
      </c>
      <c r="J121" s="12">
        <f t="shared" si="8"/>
        <v>1.4616207802315399E-4</v>
      </c>
      <c r="K121" s="12">
        <f t="shared" si="9"/>
        <v>1.0393632386704392E-5</v>
      </c>
      <c r="L121" s="12">
        <f t="shared" si="10"/>
        <v>9.380503867064859E-4</v>
      </c>
      <c r="M121" s="12">
        <f t="shared" si="11"/>
        <v>3.5271913610273375E-2</v>
      </c>
      <c r="N121" s="12">
        <f t="shared" si="12"/>
        <v>1.7464733923533418E-4</v>
      </c>
      <c r="O121" s="12"/>
      <c r="P121" s="12" t="b">
        <f t="shared" si="13"/>
        <v>0</v>
      </c>
      <c r="Q121" s="12" t="b">
        <f t="shared" si="14"/>
        <v>0</v>
      </c>
      <c r="R121" t="b">
        <f t="shared" si="15"/>
        <v>0</v>
      </c>
    </row>
    <row r="122" spans="1:18">
      <c r="A122" t="s">
        <v>231</v>
      </c>
      <c r="B122">
        <f>VLOOKUP(A122,'US Pop after &gt;2009'!A123:B580,2,FALSE)</f>
        <v>2899335</v>
      </c>
      <c r="C122" s="11">
        <f>VLOOKUP(A122,'US Pop after &gt;2009'!A123:U580,21,FALSE)</f>
        <v>2473183.4710000004</v>
      </c>
      <c r="D122" s="11">
        <f>VLOOKUP(A122,'US Pop after &gt;2009'!A123:V580,22,FALSE)</f>
        <v>426239.08</v>
      </c>
      <c r="E122">
        <f>VLOOKUP(A122,'Deaths After &gt;2009'!A123:O580,15,FALSE)</f>
        <v>0</v>
      </c>
      <c r="F122">
        <f>VLOOKUP(A122,'Deaths After &gt;2009'!A123:P580,16,FALSE)</f>
        <v>434</v>
      </c>
      <c r="G122">
        <f>VLOOKUP(A122,'Deaths After &gt;2009'!A123:Q580,17,FALSE)</f>
        <v>434</v>
      </c>
      <c r="H122">
        <f>VLOOKUP(A122,'Visits new'!A122:D529,4,FALSE)</f>
        <v>40195</v>
      </c>
      <c r="I122">
        <f>VLOOKUP(A122,'Visits new'!A122:E529,5,FALSE)</f>
        <v>118</v>
      </c>
      <c r="J122" s="12">
        <f t="shared" si="8"/>
        <v>1.4968949776414245E-4</v>
      </c>
      <c r="K122" s="12">
        <f t="shared" si="9"/>
        <v>0</v>
      </c>
      <c r="L122" s="12">
        <f t="shared" si="10"/>
        <v>1.018207903414206E-3</v>
      </c>
      <c r="M122" s="12">
        <f t="shared" si="11"/>
        <v>1.3863523877026973E-2</v>
      </c>
      <c r="N122" s="12">
        <f t="shared" si="12"/>
        <v>4.0698987871356707E-5</v>
      </c>
      <c r="O122" s="12"/>
      <c r="P122" s="12" t="b">
        <f t="shared" si="13"/>
        <v>0</v>
      </c>
      <c r="Q122" s="12" t="b">
        <f t="shared" si="14"/>
        <v>0</v>
      </c>
      <c r="R122" t="b">
        <f t="shared" si="15"/>
        <v>0</v>
      </c>
    </row>
    <row r="123" spans="1:18">
      <c r="A123" t="s">
        <v>232</v>
      </c>
      <c r="B123">
        <f>VLOOKUP(A123,'US Pop after &gt;2009'!A124:B581,2,FALSE)</f>
        <v>2839877</v>
      </c>
      <c r="C123" s="11">
        <f>VLOOKUP(A123,'US Pop after &gt;2009'!A124:U581,21,FALSE)</f>
        <v>2421811.0809999998</v>
      </c>
      <c r="D123" s="11">
        <f>VLOOKUP(A123,'US Pop after &gt;2009'!A124:V581,22,FALSE)</f>
        <v>417420.435</v>
      </c>
      <c r="E123">
        <f>VLOOKUP(A123,'Deaths After &gt;2009'!A124:O581,15,FALSE)</f>
        <v>0</v>
      </c>
      <c r="F123">
        <f>VLOOKUP(A123,'Deaths After &gt;2009'!A124:P581,16,FALSE)</f>
        <v>497</v>
      </c>
      <c r="G123">
        <f>VLOOKUP(A123,'Deaths After &gt;2009'!A124:Q581,17,FALSE)</f>
        <v>497</v>
      </c>
      <c r="H123">
        <f>VLOOKUP(A123,'Visits new'!A123:D530,4,FALSE)</f>
        <v>153447</v>
      </c>
      <c r="I123">
        <f>VLOOKUP(A123,'Visits new'!A123:E530,5,FALSE)</f>
        <v>440</v>
      </c>
      <c r="J123" s="12">
        <f t="shared" si="8"/>
        <v>1.7500757955362151E-4</v>
      </c>
      <c r="K123" s="12">
        <f t="shared" si="9"/>
        <v>0</v>
      </c>
      <c r="L123" s="12">
        <f t="shared" si="10"/>
        <v>1.1906460688729818E-3</v>
      </c>
      <c r="M123" s="12">
        <f t="shared" si="11"/>
        <v>5.4032973963308972E-2</v>
      </c>
      <c r="N123" s="12">
        <f t="shared" si="12"/>
        <v>1.5493628773358847E-4</v>
      </c>
      <c r="O123" s="12"/>
      <c r="P123" s="12" t="b">
        <f t="shared" si="13"/>
        <v>0</v>
      </c>
      <c r="Q123" s="12" t="b">
        <f t="shared" si="14"/>
        <v>0</v>
      </c>
      <c r="R123" t="b">
        <f t="shared" si="15"/>
        <v>0</v>
      </c>
    </row>
    <row r="124" spans="1:18">
      <c r="A124" t="s">
        <v>233</v>
      </c>
      <c r="B124">
        <f>VLOOKUP(A124,'US Pop after &gt;2009'!A125:B582,2,FALSE)</f>
        <v>2961052</v>
      </c>
      <c r="C124" s="11">
        <f>VLOOKUP(A124,'US Pop after &gt;2009'!A125:U582,21,FALSE)</f>
        <v>2521062.6969999992</v>
      </c>
      <c r="D124" s="11">
        <f>VLOOKUP(A124,'US Pop after &gt;2009'!A125:V582,22,FALSE)</f>
        <v>438910.20600000006</v>
      </c>
      <c r="E124">
        <f>VLOOKUP(A124,'Deaths After &gt;2009'!A125:O582,15,FALSE)</f>
        <v>0</v>
      </c>
      <c r="F124">
        <f>VLOOKUP(A124,'Deaths After &gt;2009'!A125:P582,16,FALSE)</f>
        <v>513</v>
      </c>
      <c r="G124">
        <f>VLOOKUP(A124,'Deaths After &gt;2009'!A125:Q582,17,FALSE)</f>
        <v>513</v>
      </c>
      <c r="H124">
        <f>VLOOKUP(A124,'Visits new'!A124:D531,4,FALSE)</f>
        <v>159525</v>
      </c>
      <c r="I124">
        <f>VLOOKUP(A124,'Visits new'!A124:E531,5,FALSE)</f>
        <v>482</v>
      </c>
      <c r="J124" s="12">
        <f t="shared" si="8"/>
        <v>1.7324923709546473E-4</v>
      </c>
      <c r="K124" s="12">
        <f t="shared" si="9"/>
        <v>0</v>
      </c>
      <c r="L124" s="12">
        <f t="shared" si="10"/>
        <v>1.1688039899441299E-3</v>
      </c>
      <c r="M124" s="12">
        <f t="shared" si="11"/>
        <v>5.3874433816089688E-2</v>
      </c>
      <c r="N124" s="12">
        <f t="shared" si="12"/>
        <v>1.6277998495129435E-4</v>
      </c>
      <c r="O124" s="12"/>
      <c r="P124" s="12" t="b">
        <f t="shared" si="13"/>
        <v>0</v>
      </c>
      <c r="Q124" s="12" t="b">
        <f t="shared" si="14"/>
        <v>0</v>
      </c>
      <c r="R124" t="b">
        <f t="shared" si="15"/>
        <v>0</v>
      </c>
    </row>
    <row r="125" spans="1:18">
      <c r="A125" t="s">
        <v>234</v>
      </c>
      <c r="B125">
        <f>VLOOKUP(A125,'US Pop after &gt;2009'!A126:B583,2,FALSE)</f>
        <v>2869003</v>
      </c>
      <c r="C125" s="11">
        <f>VLOOKUP(A125,'US Pop after &gt;2009'!A126:U583,21,FALSE)</f>
        <v>2444125.426</v>
      </c>
      <c r="D125" s="11">
        <f>VLOOKUP(A125,'US Pop after &gt;2009'!A126:V583,22,FALSE)</f>
        <v>424006.62299999991</v>
      </c>
      <c r="E125">
        <f>VLOOKUP(A125,'Deaths After &gt;2009'!A126:O583,15,FALSE)</f>
        <v>0</v>
      </c>
      <c r="F125">
        <f>VLOOKUP(A125,'Deaths After &gt;2009'!A126:P583,16,FALSE)</f>
        <v>621</v>
      </c>
      <c r="G125">
        <f>VLOOKUP(A125,'Deaths After &gt;2009'!A126:Q583,17,FALSE)</f>
        <v>621</v>
      </c>
      <c r="H125">
        <f>VLOOKUP(A125,'Visits new'!A125:D532,4,FALSE)</f>
        <v>531881</v>
      </c>
      <c r="I125">
        <f>VLOOKUP(A125,'Visits new'!A125:E532,5,FALSE)</f>
        <v>660</v>
      </c>
      <c r="J125" s="12">
        <f t="shared" si="8"/>
        <v>2.1645149900505507E-4</v>
      </c>
      <c r="K125" s="12">
        <f t="shared" si="9"/>
        <v>0</v>
      </c>
      <c r="L125" s="12">
        <f t="shared" si="10"/>
        <v>1.4645997640466105E-3</v>
      </c>
      <c r="M125" s="12">
        <f t="shared" si="11"/>
        <v>0.18538879185556795</v>
      </c>
      <c r="N125" s="12">
        <f t="shared" si="12"/>
        <v>2.3004507140633872E-4</v>
      </c>
      <c r="O125" s="12"/>
      <c r="P125" s="12" t="b">
        <f t="shared" si="13"/>
        <v>0</v>
      </c>
      <c r="Q125" s="12" t="b">
        <f t="shared" si="14"/>
        <v>0</v>
      </c>
      <c r="R125" t="b">
        <f t="shared" si="15"/>
        <v>0</v>
      </c>
    </row>
    <row r="126" spans="1:18">
      <c r="A126" t="s">
        <v>235</v>
      </c>
      <c r="B126">
        <f>VLOOKUP(A126,'US Pop after &gt;2009'!A127:B584,2,FALSE)</f>
        <v>2715855</v>
      </c>
      <c r="C126" s="11">
        <f>VLOOKUP(A126,'US Pop after &gt;2009'!A127:U584,21,FALSE)</f>
        <v>2315151.9499999997</v>
      </c>
      <c r="D126" s="11">
        <f>VLOOKUP(A126,'US Pop after &gt;2009'!A127:V584,22,FALSE)</f>
        <v>400292.60699999996</v>
      </c>
      <c r="E126">
        <f>VLOOKUP(A126,'Deaths After &gt;2009'!A127:O584,15,FALSE)</f>
        <v>0</v>
      </c>
      <c r="F126">
        <f>VLOOKUP(A126,'Deaths After &gt;2009'!A127:P584,16,FALSE)</f>
        <v>420</v>
      </c>
      <c r="G126">
        <f>VLOOKUP(A126,'Deaths After &gt;2009'!A127:Q584,17,FALSE)</f>
        <v>420</v>
      </c>
      <c r="H126">
        <f>VLOOKUP(A126,'Visits new'!A126:D533,4,FALSE)</f>
        <v>1556877</v>
      </c>
      <c r="I126">
        <f>VLOOKUP(A126,'Visits new'!A126:E533,5,FALSE)</f>
        <v>783</v>
      </c>
      <c r="J126" s="12">
        <f t="shared" si="8"/>
        <v>1.5464743147185694E-4</v>
      </c>
      <c r="K126" s="12">
        <f t="shared" si="9"/>
        <v>0</v>
      </c>
      <c r="L126" s="12">
        <f t="shared" si="10"/>
        <v>1.0492324680880256E-3</v>
      </c>
      <c r="M126" s="12">
        <f t="shared" si="11"/>
        <v>0.57325483135145283</v>
      </c>
      <c r="N126" s="12">
        <f t="shared" si="12"/>
        <v>2.8830699724396183E-4</v>
      </c>
      <c r="O126" s="12"/>
      <c r="P126" s="12" t="b">
        <f t="shared" si="13"/>
        <v>0</v>
      </c>
      <c r="Q126" s="12" t="b">
        <f t="shared" si="14"/>
        <v>0</v>
      </c>
      <c r="R126" t="b">
        <f t="shared" si="15"/>
        <v>0</v>
      </c>
    </row>
    <row r="127" spans="1:18">
      <c r="A127" t="s">
        <v>236</v>
      </c>
      <c r="B127">
        <f>VLOOKUP(A127,'US Pop after &gt;2009'!A128:B585,2,FALSE)</f>
        <v>2858834</v>
      </c>
      <c r="C127" s="11">
        <f>VLOOKUP(A127,'US Pop after &gt;2009'!A128:U585,21,FALSE)</f>
        <v>2422981.2779999999</v>
      </c>
      <c r="D127" s="11">
        <f>VLOOKUP(A127,'US Pop after &gt;2009'!A128:V585,22,FALSE)</f>
        <v>435418.72400000005</v>
      </c>
      <c r="E127">
        <f>VLOOKUP(A127,'Deaths After &gt;2009'!A128:O585,15,FALSE)</f>
        <v>11</v>
      </c>
      <c r="F127">
        <f>VLOOKUP(A127,'Deaths After &gt;2009'!A128:P585,16,FALSE)</f>
        <v>451</v>
      </c>
      <c r="G127">
        <f>VLOOKUP(A127,'Deaths After &gt;2009'!A128:Q585,17,FALSE)</f>
        <v>462</v>
      </c>
      <c r="H127">
        <f>VLOOKUP(A127,'Visits new'!A127:D534,4,FALSE)</f>
        <v>86571</v>
      </c>
      <c r="I127">
        <f>VLOOKUP(A127,'Visits new'!A127:E534,5,FALSE)</f>
        <v>342</v>
      </c>
      <c r="J127" s="12">
        <f t="shared" si="8"/>
        <v>1.6160434638737333E-4</v>
      </c>
      <c r="K127" s="12">
        <f t="shared" si="9"/>
        <v>4.5398617396993356E-6</v>
      </c>
      <c r="L127" s="12">
        <f t="shared" si="10"/>
        <v>1.0357845796268512E-3</v>
      </c>
      <c r="M127" s="12">
        <f t="shared" si="11"/>
        <v>3.028192612792488E-2</v>
      </c>
      <c r="N127" s="12">
        <f t="shared" si="12"/>
        <v>1.1962919148156207E-4</v>
      </c>
      <c r="O127" s="12"/>
      <c r="P127" s="12" t="b">
        <f t="shared" si="13"/>
        <v>0</v>
      </c>
      <c r="Q127" s="12" t="b">
        <f t="shared" si="14"/>
        <v>0</v>
      </c>
      <c r="R127" t="b">
        <f t="shared" si="15"/>
        <v>0</v>
      </c>
    </row>
    <row r="128" spans="1:18">
      <c r="A128" t="s">
        <v>237</v>
      </c>
      <c r="B128">
        <f>VLOOKUP(A128,'US Pop after &gt;2009'!A129:B586,2,FALSE)</f>
        <v>2728192</v>
      </c>
      <c r="C128" s="11">
        <f>VLOOKUP(A128,'US Pop after &gt;2009'!A129:U586,21,FALSE)</f>
        <v>2311921.36</v>
      </c>
      <c r="D128" s="11">
        <f>VLOOKUP(A128,'US Pop after &gt;2009'!A129:V586,22,FALSE)</f>
        <v>416589.34300000005</v>
      </c>
      <c r="E128">
        <f>VLOOKUP(A128,'Deaths After &gt;2009'!A129:O586,15,FALSE)</f>
        <v>0</v>
      </c>
      <c r="F128">
        <f>VLOOKUP(A128,'Deaths After &gt;2009'!A129:P586,16,FALSE)</f>
        <v>362</v>
      </c>
      <c r="G128">
        <f>VLOOKUP(A128,'Deaths After &gt;2009'!A129:Q586,17,FALSE)</f>
        <v>362</v>
      </c>
      <c r="H128">
        <f>VLOOKUP(A128,'Visits new'!A128:D535,4,FALSE)</f>
        <v>90980</v>
      </c>
      <c r="I128">
        <f>VLOOKUP(A128,'Visits new'!A128:E535,5,FALSE)</f>
        <v>349</v>
      </c>
      <c r="J128" s="12">
        <f t="shared" si="8"/>
        <v>1.3268860842638642E-4</v>
      </c>
      <c r="K128" s="12">
        <f t="shared" si="9"/>
        <v>0</v>
      </c>
      <c r="L128" s="12">
        <f t="shared" si="10"/>
        <v>8.6896125904977828E-4</v>
      </c>
      <c r="M128" s="12">
        <f t="shared" si="11"/>
        <v>3.3348092802852586E-2</v>
      </c>
      <c r="N128" s="12">
        <f t="shared" si="12"/>
        <v>1.2792354790278689E-4</v>
      </c>
      <c r="O128" s="12"/>
      <c r="P128" s="12" t="b">
        <f t="shared" si="13"/>
        <v>0</v>
      </c>
      <c r="Q128" s="12" t="b">
        <f t="shared" si="14"/>
        <v>0</v>
      </c>
      <c r="R128" t="b">
        <f t="shared" si="15"/>
        <v>0</v>
      </c>
    </row>
    <row r="129" spans="1:18">
      <c r="A129" t="s">
        <v>238</v>
      </c>
      <c r="B129">
        <f>VLOOKUP(A129,'US Pop after &gt;2009'!A130:B587,2,FALSE)</f>
        <v>2660904</v>
      </c>
      <c r="C129" s="11">
        <f>VLOOKUP(A129,'US Pop after &gt;2009'!A130:U587,21,FALSE)</f>
        <v>2247914</v>
      </c>
      <c r="D129" s="11">
        <f>VLOOKUP(A129,'US Pop after &gt;2009'!A130:V587,22,FALSE)</f>
        <v>412990</v>
      </c>
      <c r="E129">
        <f>VLOOKUP(A129,'Deaths After &gt;2009'!A130:O587,15,FALSE)</f>
        <v>0</v>
      </c>
      <c r="F129">
        <f>VLOOKUP(A129,'Deaths After &gt;2009'!A130:P587,16,FALSE)</f>
        <v>413</v>
      </c>
      <c r="G129">
        <f>VLOOKUP(A129,'Deaths After &gt;2009'!A130:Q587,17,FALSE)</f>
        <v>413</v>
      </c>
      <c r="H129">
        <f>VLOOKUP(A129,'Visits new'!A129:D536,4,FALSE)</f>
        <v>136033</v>
      </c>
      <c r="I129">
        <f>VLOOKUP(A129,'Visits new'!A129:E536,5,FALSE)</f>
        <v>471</v>
      </c>
      <c r="J129" s="12">
        <f t="shared" si="8"/>
        <v>1.5521040969535165E-4</v>
      </c>
      <c r="K129" s="12">
        <f t="shared" si="9"/>
        <v>0</v>
      </c>
      <c r="L129" s="12">
        <f t="shared" si="10"/>
        <v>1.0000242136613477E-3</v>
      </c>
      <c r="M129" s="12">
        <f t="shared" si="11"/>
        <v>5.1122851482052714E-2</v>
      </c>
      <c r="N129" s="12">
        <f t="shared" si="12"/>
        <v>1.7700751323610322E-4</v>
      </c>
      <c r="O129" s="12"/>
      <c r="P129" s="12" t="b">
        <f t="shared" si="13"/>
        <v>0</v>
      </c>
      <c r="Q129" s="12" t="b">
        <f t="shared" si="14"/>
        <v>0</v>
      </c>
      <c r="R129" t="b">
        <f t="shared" si="15"/>
        <v>0</v>
      </c>
    </row>
    <row r="130" spans="1:18">
      <c r="A130" t="s">
        <v>240</v>
      </c>
      <c r="B130">
        <f>VLOOKUP(A130,'US Pop after &gt;2009'!A131:B588,2,FALSE)</f>
        <v>2728651</v>
      </c>
      <c r="C130" s="11">
        <f>VLOOKUP(A130,'US Pop after &gt;2009'!A131:U588,21,FALSE)</f>
        <v>2372934.7879999992</v>
      </c>
      <c r="D130" s="11">
        <f>VLOOKUP(A130,'US Pop after &gt;2009'!A131:V588,22,FALSE)</f>
        <v>355943.44200000004</v>
      </c>
      <c r="E130">
        <f>VLOOKUP(A130,'Deaths After &gt;2009'!A131:O588,15,FALSE)</f>
        <v>0</v>
      </c>
      <c r="F130">
        <f>VLOOKUP(A130,'Deaths After &gt;2009'!A131:P588,16,FALSE)</f>
        <v>402</v>
      </c>
      <c r="G130">
        <f>VLOOKUP(A130,'Deaths After &gt;2009'!A131:Q588,17,FALSE)</f>
        <v>402</v>
      </c>
      <c r="H130">
        <f>VLOOKUP(A130,'Visits new'!A130:D537,4,FALSE)</f>
        <v>116899</v>
      </c>
      <c r="I130">
        <f>VLOOKUP(A130,'Visits new'!A130:E537,5,FALSE)</f>
        <v>543</v>
      </c>
      <c r="J130" s="12">
        <f t="shared" si="8"/>
        <v>1.4732554657961023E-4</v>
      </c>
      <c r="K130" s="12">
        <f t="shared" si="9"/>
        <v>0</v>
      </c>
      <c r="L130" s="12">
        <f t="shared" si="10"/>
        <v>1.1293929106860746E-3</v>
      </c>
      <c r="M130" s="12">
        <f t="shared" si="11"/>
        <v>4.2841316093556854E-2</v>
      </c>
      <c r="N130" s="12">
        <f t="shared" si="12"/>
        <v>1.9899943232021977E-4</v>
      </c>
      <c r="O130" s="12"/>
      <c r="P130" s="12" t="b">
        <f t="shared" si="13"/>
        <v>0</v>
      </c>
      <c r="Q130" s="12" t="b">
        <f t="shared" si="14"/>
        <v>0</v>
      </c>
      <c r="R130" t="b">
        <f t="shared" si="15"/>
        <v>0</v>
      </c>
    </row>
    <row r="131" spans="1:18">
      <c r="A131" t="s">
        <v>241</v>
      </c>
      <c r="B131">
        <f>VLOOKUP(A131,'US Pop after &gt;2009'!A132:B589,2,FALSE)</f>
        <v>2733429</v>
      </c>
      <c r="C131" s="11">
        <f>VLOOKUP(A131,'US Pop after &gt;2009'!A132:U589,21,FALSE)</f>
        <v>2377584.8150000004</v>
      </c>
      <c r="D131" s="11">
        <f>VLOOKUP(A131,'US Pop after &gt;2009'!A132:V589,22,FALSE)</f>
        <v>355419.89799999999</v>
      </c>
      <c r="E131">
        <f>VLOOKUP(A131,'Deaths After &gt;2009'!A132:O589,15,FALSE)</f>
        <v>0</v>
      </c>
      <c r="F131">
        <f>VLOOKUP(A131,'Deaths After &gt;2009'!A132:P589,16,FALSE)</f>
        <v>481</v>
      </c>
      <c r="G131">
        <f>VLOOKUP(A131,'Deaths After &gt;2009'!A132:Q589,17,FALSE)</f>
        <v>481</v>
      </c>
      <c r="H131">
        <f>VLOOKUP(A131,'Visits new'!A131:D538,4,FALSE)</f>
        <v>367324</v>
      </c>
      <c r="I131">
        <f>VLOOKUP(A131,'Visits new'!A131:E538,5,FALSE)</f>
        <v>1703</v>
      </c>
      <c r="J131" s="12">
        <f t="shared" ref="J131:J194" si="16">G131/B131</f>
        <v>1.7596945082531867E-4</v>
      </c>
      <c r="K131" s="12">
        <f t="shared" ref="K131:K194" si="17">E131/C131</f>
        <v>0</v>
      </c>
      <c r="L131" s="12">
        <f t="shared" ref="L131:L194" si="18">F131/D131</f>
        <v>1.3533288448583146E-3</v>
      </c>
      <c r="M131" s="12">
        <f t="shared" ref="M131:M194" si="19">H131/B131</f>
        <v>0.1343821258938864</v>
      </c>
      <c r="N131" s="12">
        <f t="shared" ref="N131:N194" si="20">I131/B131</f>
        <v>6.230269745436959E-4</v>
      </c>
      <c r="O131" s="12"/>
      <c r="P131" s="12" t="b">
        <f t="shared" ref="P131:P194" si="21">OR(B131&gt;$W$14,B131&lt;$X$14)</f>
        <v>0</v>
      </c>
      <c r="Q131" s="12" t="b">
        <f t="shared" ref="Q131:Q194" si="22">OR(G131&gt;$W$16,G131&lt;$X$16)</f>
        <v>0</v>
      </c>
      <c r="R131" t="b">
        <f t="shared" ref="R131:R194" si="23">OR(H131&gt;$W$18,H131&lt;$X$18)</f>
        <v>0</v>
      </c>
    </row>
    <row r="132" spans="1:18">
      <c r="A132" t="s">
        <v>242</v>
      </c>
      <c r="B132">
        <f>VLOOKUP(A132,'US Pop after &gt;2009'!A133:B590,2,FALSE)</f>
        <v>2782137</v>
      </c>
      <c r="C132" s="11">
        <f>VLOOKUP(A132,'US Pop after &gt;2009'!A133:U590,21,FALSE)</f>
        <v>2419309.7770000002</v>
      </c>
      <c r="D132" s="11">
        <f>VLOOKUP(A132,'US Pop after &gt;2009'!A133:V590,22,FALSE)</f>
        <v>364201.97499999998</v>
      </c>
      <c r="E132">
        <f>VLOOKUP(A132,'Deaths After &gt;2009'!A133:O590,15,FALSE)</f>
        <v>0</v>
      </c>
      <c r="F132">
        <f>VLOOKUP(A132,'Deaths After &gt;2009'!A133:P590,16,FALSE)</f>
        <v>492</v>
      </c>
      <c r="G132">
        <f>VLOOKUP(A132,'Deaths After &gt;2009'!A133:Q590,17,FALSE)</f>
        <v>492</v>
      </c>
      <c r="H132">
        <f>VLOOKUP(A132,'Visits new'!A132:D539,4,FALSE)</f>
        <v>337022</v>
      </c>
      <c r="I132">
        <f>VLOOKUP(A132,'Visits new'!A132:E539,5,FALSE)</f>
        <v>1526</v>
      </c>
      <c r="J132" s="12">
        <f t="shared" si="16"/>
        <v>1.7684247756311066E-4</v>
      </c>
      <c r="K132" s="12">
        <f t="shared" si="17"/>
        <v>0</v>
      </c>
      <c r="L132" s="12">
        <f t="shared" si="18"/>
        <v>1.3508987698378078E-3</v>
      </c>
      <c r="M132" s="12">
        <f t="shared" si="19"/>
        <v>0.12113781600259081</v>
      </c>
      <c r="N132" s="12">
        <f t="shared" si="20"/>
        <v>5.4849922918964809E-4</v>
      </c>
      <c r="O132" s="12"/>
      <c r="P132" s="12" t="b">
        <f t="shared" si="21"/>
        <v>0</v>
      </c>
      <c r="Q132" s="12" t="b">
        <f t="shared" si="22"/>
        <v>0</v>
      </c>
      <c r="R132" t="b">
        <f t="shared" si="23"/>
        <v>0</v>
      </c>
    </row>
    <row r="133" spans="1:18">
      <c r="A133" t="s">
        <v>243</v>
      </c>
      <c r="B133">
        <f>VLOOKUP(A133,'US Pop after &gt;2009'!A134:B591,2,FALSE)</f>
        <v>2671957</v>
      </c>
      <c r="C133" s="11">
        <f>VLOOKUP(A133,'US Pop after &gt;2009'!A134:U591,21,FALSE)</f>
        <v>2318866.6939999997</v>
      </c>
      <c r="D133" s="11">
        <f>VLOOKUP(A133,'US Pop after &gt;2009'!A134:V591,22,FALSE)</f>
        <v>352205.13799999998</v>
      </c>
      <c r="E133">
        <f>VLOOKUP(A133,'Deaths After &gt;2009'!A134:O591,15,FALSE)</f>
        <v>11</v>
      </c>
      <c r="F133">
        <f>VLOOKUP(A133,'Deaths After &gt;2009'!A134:P591,16,FALSE)</f>
        <v>537</v>
      </c>
      <c r="G133">
        <f>VLOOKUP(A133,'Deaths After &gt;2009'!A134:Q591,17,FALSE)</f>
        <v>548</v>
      </c>
      <c r="H133">
        <f>VLOOKUP(A133,'Visits new'!A133:D540,4,FALSE)</f>
        <v>295468</v>
      </c>
      <c r="I133">
        <f>VLOOKUP(A133,'Visits new'!A133:E540,5,FALSE)</f>
        <v>1397</v>
      </c>
      <c r="J133" s="12">
        <f t="shared" si="16"/>
        <v>2.0509312088480466E-4</v>
      </c>
      <c r="K133" s="12">
        <f t="shared" si="17"/>
        <v>4.7436965774971801E-6</v>
      </c>
      <c r="L133" s="12">
        <f t="shared" si="18"/>
        <v>1.5246796314481931E-3</v>
      </c>
      <c r="M133" s="12">
        <f t="shared" si="19"/>
        <v>0.11058112087881654</v>
      </c>
      <c r="N133" s="12">
        <f t="shared" si="20"/>
        <v>5.2283775524830677E-4</v>
      </c>
      <c r="O133" s="12"/>
      <c r="P133" s="12" t="b">
        <f t="shared" si="21"/>
        <v>0</v>
      </c>
      <c r="Q133" s="12" t="b">
        <f t="shared" si="22"/>
        <v>0</v>
      </c>
      <c r="R133" t="b">
        <f t="shared" si="23"/>
        <v>0</v>
      </c>
    </row>
    <row r="134" spans="1:18">
      <c r="A134" t="s">
        <v>244</v>
      </c>
      <c r="B134">
        <f>VLOOKUP(A134,'US Pop after &gt;2009'!A135:B592,2,FALSE)</f>
        <v>2722708</v>
      </c>
      <c r="C134" s="11">
        <f>VLOOKUP(A134,'US Pop after &gt;2009'!A135:U592,21,FALSE)</f>
        <v>2354476.6739999996</v>
      </c>
      <c r="D134" s="11">
        <f>VLOOKUP(A134,'US Pop after &gt;2009'!A135:V592,22,FALSE)</f>
        <v>368061.12199999997</v>
      </c>
      <c r="E134">
        <f>VLOOKUP(A134,'Deaths After &gt;2009'!A135:O592,15,FALSE)</f>
        <v>12</v>
      </c>
      <c r="F134">
        <f>VLOOKUP(A134,'Deaths After &gt;2009'!A135:P592,16,FALSE)</f>
        <v>453</v>
      </c>
      <c r="G134">
        <f>VLOOKUP(A134,'Deaths After &gt;2009'!A135:Q592,17,FALSE)</f>
        <v>465</v>
      </c>
      <c r="H134">
        <f>VLOOKUP(A134,'Visits new'!A134:D541,4,FALSE)</f>
        <v>271947</v>
      </c>
      <c r="I134">
        <f>VLOOKUP(A134,'Visits new'!A134:E541,5,FALSE)</f>
        <v>1270</v>
      </c>
      <c r="J134" s="12">
        <f t="shared" si="16"/>
        <v>1.7078584996995638E-4</v>
      </c>
      <c r="K134" s="12">
        <f t="shared" si="17"/>
        <v>5.0966739796208324E-6</v>
      </c>
      <c r="L134" s="12">
        <f t="shared" si="18"/>
        <v>1.2307738386995409E-3</v>
      </c>
      <c r="M134" s="12">
        <f t="shared" si="19"/>
        <v>9.9881074283397264E-2</v>
      </c>
      <c r="N134" s="12">
        <f t="shared" si="20"/>
        <v>4.6644737518676261E-4</v>
      </c>
      <c r="O134" s="12"/>
      <c r="P134" s="12" t="b">
        <f t="shared" si="21"/>
        <v>0</v>
      </c>
      <c r="Q134" s="12" t="b">
        <f t="shared" si="22"/>
        <v>0</v>
      </c>
      <c r="R134" t="b">
        <f t="shared" si="23"/>
        <v>0</v>
      </c>
    </row>
    <row r="135" spans="1:18">
      <c r="A135" t="s">
        <v>245</v>
      </c>
      <c r="B135">
        <f>VLOOKUP(A135,'US Pop after &gt;2009'!A136:B593,2,FALSE)</f>
        <v>2767279</v>
      </c>
      <c r="C135" s="11">
        <f>VLOOKUP(A135,'US Pop after &gt;2009'!A136:U593,21,FALSE)</f>
        <v>2382229.5699999998</v>
      </c>
      <c r="D135" s="11">
        <f>VLOOKUP(A135,'US Pop after &gt;2009'!A136:V593,22,FALSE)</f>
        <v>385218.7919999999</v>
      </c>
      <c r="E135">
        <f>VLOOKUP(A135,'Deaths After &gt;2009'!A136:O593,15,FALSE)</f>
        <v>0</v>
      </c>
      <c r="F135">
        <f>VLOOKUP(A135,'Deaths After &gt;2009'!A136:P593,16,FALSE)</f>
        <v>497</v>
      </c>
      <c r="G135">
        <f>VLOOKUP(A135,'Deaths After &gt;2009'!A136:Q593,17,FALSE)</f>
        <v>497</v>
      </c>
      <c r="H135">
        <f>VLOOKUP(A135,'Visits new'!A135:D542,4,FALSE)</f>
        <v>289099</v>
      </c>
      <c r="I135">
        <f>VLOOKUP(A135,'Visits new'!A135:E542,5,FALSE)</f>
        <v>1299</v>
      </c>
      <c r="J135" s="12">
        <f t="shared" si="16"/>
        <v>1.7959880445737492E-4</v>
      </c>
      <c r="K135" s="12">
        <f t="shared" si="17"/>
        <v>0</v>
      </c>
      <c r="L135" s="12">
        <f t="shared" si="18"/>
        <v>1.2901758956764501E-3</v>
      </c>
      <c r="M135" s="12">
        <f t="shared" si="19"/>
        <v>0.10447049249461295</v>
      </c>
      <c r="N135" s="12">
        <f t="shared" si="20"/>
        <v>4.6941417905458754E-4</v>
      </c>
      <c r="O135" s="12"/>
      <c r="P135" s="12" t="b">
        <f t="shared" si="21"/>
        <v>0</v>
      </c>
      <c r="Q135" s="12" t="b">
        <f t="shared" si="22"/>
        <v>0</v>
      </c>
      <c r="R135" t="b">
        <f t="shared" si="23"/>
        <v>0</v>
      </c>
    </row>
    <row r="136" spans="1:18">
      <c r="A136" t="s">
        <v>246</v>
      </c>
      <c r="B136">
        <f>VLOOKUP(A136,'US Pop after &gt;2009'!A137:B594,2,FALSE)</f>
        <v>2741649</v>
      </c>
      <c r="C136" s="11">
        <f>VLOOKUP(A136,'US Pop after &gt;2009'!A137:U594,21,FALSE)</f>
        <v>2358520.773</v>
      </c>
      <c r="D136" s="11">
        <f>VLOOKUP(A136,'US Pop after &gt;2009'!A137:V594,22,FALSE)</f>
        <v>384869.66600000008</v>
      </c>
      <c r="E136">
        <f>VLOOKUP(A136,'Deaths After &gt;2009'!A137:O594,15,FALSE)</f>
        <v>0</v>
      </c>
      <c r="F136">
        <f>VLOOKUP(A136,'Deaths After &gt;2009'!A137:P594,16,FALSE)</f>
        <v>384</v>
      </c>
      <c r="G136">
        <f>VLOOKUP(A136,'Deaths After &gt;2009'!A137:Q594,17,FALSE)</f>
        <v>384</v>
      </c>
      <c r="H136">
        <f>VLOOKUP(A136,'Visits new'!A136:D543,4,FALSE)</f>
        <v>289299</v>
      </c>
      <c r="I136">
        <f>VLOOKUP(A136,'Visits new'!A136:E543,5,FALSE)</f>
        <v>1238</v>
      </c>
      <c r="J136" s="12">
        <f t="shared" si="16"/>
        <v>1.4006169279874995E-4</v>
      </c>
      <c r="K136" s="12">
        <f t="shared" si="17"/>
        <v>0</v>
      </c>
      <c r="L136" s="12">
        <f t="shared" si="18"/>
        <v>9.97740362317876E-4</v>
      </c>
      <c r="M136" s="12">
        <f t="shared" si="19"/>
        <v>0.10552007204423323</v>
      </c>
      <c r="N136" s="12">
        <f t="shared" si="20"/>
        <v>4.515530616793032E-4</v>
      </c>
      <c r="O136" s="12"/>
      <c r="P136" s="12" t="b">
        <f t="shared" si="21"/>
        <v>0</v>
      </c>
      <c r="Q136" s="12" t="b">
        <f t="shared" si="22"/>
        <v>0</v>
      </c>
      <c r="R136" t="b">
        <f t="shared" si="23"/>
        <v>0</v>
      </c>
    </row>
    <row r="137" spans="1:18">
      <c r="A137" t="s">
        <v>247</v>
      </c>
      <c r="B137">
        <f>VLOOKUP(A137,'US Pop after &gt;2009'!A138:B595,2,FALSE)</f>
        <v>2714883</v>
      </c>
      <c r="C137" s="11">
        <f>VLOOKUP(A137,'US Pop after &gt;2009'!A138:U595,21,FALSE)</f>
        <v>2321144</v>
      </c>
      <c r="D137" s="11">
        <f>VLOOKUP(A137,'US Pop after &gt;2009'!A138:V595,22,FALSE)</f>
        <v>393739</v>
      </c>
      <c r="E137">
        <f>VLOOKUP(A137,'Deaths After &gt;2009'!A138:O595,15,FALSE)</f>
        <v>0</v>
      </c>
      <c r="F137">
        <f>VLOOKUP(A137,'Deaths After &gt;2009'!A138:P595,16,FALSE)</f>
        <v>404</v>
      </c>
      <c r="G137">
        <f>VLOOKUP(A137,'Deaths After &gt;2009'!A138:Q595,17,FALSE)</f>
        <v>404</v>
      </c>
      <c r="H137">
        <f>VLOOKUP(A137,'Visits new'!A137:D544,4,FALSE)</f>
        <v>265913</v>
      </c>
      <c r="I137">
        <f>VLOOKUP(A137,'Visits new'!A137:E544,5,FALSE)</f>
        <v>1147</v>
      </c>
      <c r="J137" s="12">
        <f t="shared" si="16"/>
        <v>1.4880935937202451E-4</v>
      </c>
      <c r="K137" s="12">
        <f t="shared" si="17"/>
        <v>0</v>
      </c>
      <c r="L137" s="12">
        <f t="shared" si="18"/>
        <v>1.0260604105765494E-3</v>
      </c>
      <c r="M137" s="12">
        <f t="shared" si="19"/>
        <v>9.7946394006666215E-2</v>
      </c>
      <c r="N137" s="12">
        <f t="shared" si="20"/>
        <v>4.2248597821710915E-4</v>
      </c>
      <c r="O137" s="12"/>
      <c r="P137" s="12" t="b">
        <f t="shared" si="21"/>
        <v>0</v>
      </c>
      <c r="Q137" s="12" t="b">
        <f t="shared" si="22"/>
        <v>0</v>
      </c>
      <c r="R137" t="b">
        <f t="shared" si="23"/>
        <v>0</v>
      </c>
    </row>
    <row r="138" spans="1:18">
      <c r="A138" t="s">
        <v>249</v>
      </c>
      <c r="B138">
        <f>VLOOKUP(A138,'US Pop after &gt;2009'!A139:B596,2,FALSE)</f>
        <v>4032123</v>
      </c>
      <c r="C138" s="11">
        <f>VLOOKUP(A138,'US Pop after &gt;2009'!A139:U596,21,FALSE)</f>
        <v>3508058.372</v>
      </c>
      <c r="D138" s="11">
        <f>VLOOKUP(A138,'US Pop after &gt;2009'!A139:V596,22,FALSE)</f>
        <v>524273.91599999997</v>
      </c>
      <c r="E138">
        <f>VLOOKUP(A138,'Deaths After &gt;2009'!A139:O596,15,FALSE)</f>
        <v>11</v>
      </c>
      <c r="F138">
        <f>VLOOKUP(A138,'Deaths After &gt;2009'!A139:P596,16,FALSE)</f>
        <v>734</v>
      </c>
      <c r="G138">
        <f>VLOOKUP(A138,'Deaths After &gt;2009'!A139:Q596,17,FALSE)</f>
        <v>745</v>
      </c>
      <c r="H138">
        <f>VLOOKUP(A138,'Visits new'!A138:D545,4,FALSE)</f>
        <v>183721</v>
      </c>
      <c r="I138">
        <f>VLOOKUP(A138,'Visits new'!A138:E545,5,FALSE)</f>
        <v>187</v>
      </c>
      <c r="J138" s="12">
        <f t="shared" si="16"/>
        <v>1.8476618892826434E-4</v>
      </c>
      <c r="K138" s="12">
        <f t="shared" si="17"/>
        <v>3.13563767575758E-6</v>
      </c>
      <c r="L138" s="12">
        <f t="shared" si="18"/>
        <v>1.4000315056681173E-3</v>
      </c>
      <c r="M138" s="12">
        <f t="shared" si="19"/>
        <v>4.556433422293913E-2</v>
      </c>
      <c r="N138" s="12">
        <f t="shared" si="20"/>
        <v>4.6377553462530783E-5</v>
      </c>
      <c r="O138" s="12"/>
      <c r="P138" s="12" t="b">
        <f t="shared" si="21"/>
        <v>0</v>
      </c>
      <c r="Q138" s="12" t="b">
        <f t="shared" si="22"/>
        <v>0</v>
      </c>
      <c r="R138" t="b">
        <f t="shared" si="23"/>
        <v>0</v>
      </c>
    </row>
    <row r="139" spans="1:18">
      <c r="A139" t="s">
        <v>250</v>
      </c>
      <c r="B139">
        <f>VLOOKUP(A139,'US Pop after &gt;2009'!A140:B597,2,FALSE)</f>
        <v>4079507</v>
      </c>
      <c r="C139" s="11">
        <f>VLOOKUP(A139,'US Pop after &gt;2009'!A140:U597,21,FALSE)</f>
        <v>3539480.1209999998</v>
      </c>
      <c r="D139" s="11">
        <f>VLOOKUP(A139,'US Pop after &gt;2009'!A140:V597,22,FALSE)</f>
        <v>541225.6930000002</v>
      </c>
      <c r="E139">
        <f>VLOOKUP(A139,'Deaths After &gt;2009'!A140:O597,15,FALSE)</f>
        <v>57</v>
      </c>
      <c r="F139">
        <f>VLOOKUP(A139,'Deaths After &gt;2009'!A140:P597,16,FALSE)</f>
        <v>743</v>
      </c>
      <c r="G139">
        <f>VLOOKUP(A139,'Deaths After &gt;2009'!A140:Q597,17,FALSE)</f>
        <v>800</v>
      </c>
      <c r="H139">
        <f>VLOOKUP(A139,'Visits new'!A139:D546,4,FALSE)</f>
        <v>801841</v>
      </c>
      <c r="I139">
        <f>VLOOKUP(A139,'Visits new'!A139:E546,5,FALSE)</f>
        <v>657</v>
      </c>
      <c r="J139" s="12">
        <f t="shared" si="16"/>
        <v>1.9610212704623378E-4</v>
      </c>
      <c r="K139" s="12">
        <f t="shared" si="17"/>
        <v>1.6104059932930472E-5</v>
      </c>
      <c r="L139" s="12">
        <f t="shared" si="18"/>
        <v>1.3728099194285658E-3</v>
      </c>
      <c r="M139" s="12">
        <f t="shared" si="19"/>
        <v>0.19655340706609892</v>
      </c>
      <c r="N139" s="12">
        <f t="shared" si="20"/>
        <v>1.610488718367195E-4</v>
      </c>
      <c r="O139" s="12"/>
      <c r="P139" s="12" t="b">
        <f t="shared" si="21"/>
        <v>0</v>
      </c>
      <c r="Q139" s="12" t="b">
        <f t="shared" si="22"/>
        <v>0</v>
      </c>
      <c r="R139" t="b">
        <f t="shared" si="23"/>
        <v>0</v>
      </c>
    </row>
    <row r="140" spans="1:18">
      <c r="A140" t="s">
        <v>251</v>
      </c>
      <c r="B140">
        <f>VLOOKUP(A140,'US Pop after &gt;2009'!A141:B598,2,FALSE)</f>
        <v>4189112</v>
      </c>
      <c r="C140" s="11">
        <f>VLOOKUP(A140,'US Pop after &gt;2009'!A141:U598,21,FALSE)</f>
        <v>3627137.3549999991</v>
      </c>
      <c r="D140" s="11">
        <f>VLOOKUP(A140,'US Pop after &gt;2009'!A141:V598,22,FALSE)</f>
        <v>561653.06999999995</v>
      </c>
      <c r="E140">
        <f>VLOOKUP(A140,'Deaths After &gt;2009'!A141:O598,15,FALSE)</f>
        <v>23</v>
      </c>
      <c r="F140">
        <f>VLOOKUP(A140,'Deaths After &gt;2009'!A141:P598,16,FALSE)</f>
        <v>691</v>
      </c>
      <c r="G140">
        <f>VLOOKUP(A140,'Deaths After &gt;2009'!A141:Q598,17,FALSE)</f>
        <v>714</v>
      </c>
      <c r="H140">
        <f>VLOOKUP(A140,'Visits new'!A140:D547,4,FALSE)</f>
        <v>941329</v>
      </c>
      <c r="I140">
        <f>VLOOKUP(A140,'Visits new'!A140:E547,5,FALSE)</f>
        <v>733</v>
      </c>
      <c r="J140" s="12">
        <f t="shared" si="16"/>
        <v>1.7044185020596251E-4</v>
      </c>
      <c r="K140" s="12">
        <f t="shared" si="17"/>
        <v>6.3410887840501995E-6</v>
      </c>
      <c r="L140" s="12">
        <f t="shared" si="18"/>
        <v>1.2302968449900934E-3</v>
      </c>
      <c r="M140" s="12">
        <f t="shared" si="19"/>
        <v>0.22470848237048807</v>
      </c>
      <c r="N140" s="12">
        <f t="shared" si="20"/>
        <v>1.7497741764841809E-4</v>
      </c>
      <c r="O140" s="12"/>
      <c r="P140" s="12" t="b">
        <f t="shared" si="21"/>
        <v>0</v>
      </c>
      <c r="Q140" s="12" t="b">
        <f t="shared" si="22"/>
        <v>0</v>
      </c>
      <c r="R140" t="b">
        <f t="shared" si="23"/>
        <v>0</v>
      </c>
    </row>
    <row r="141" spans="1:18">
      <c r="A141" t="s">
        <v>252</v>
      </c>
      <c r="B141">
        <f>VLOOKUP(A141,'US Pop after &gt;2009'!A142:B599,2,FALSE)</f>
        <v>4094900</v>
      </c>
      <c r="C141" s="11">
        <f>VLOOKUP(A141,'US Pop after &gt;2009'!A142:U599,21,FALSE)</f>
        <v>3537210.4850000003</v>
      </c>
      <c r="D141" s="11">
        <f>VLOOKUP(A141,'US Pop after &gt;2009'!A142:V599,22,FALSE)</f>
        <v>559609.09299999988</v>
      </c>
      <c r="E141">
        <f>VLOOKUP(A141,'Deaths After &gt;2009'!A142:O599,15,FALSE)</f>
        <v>21</v>
      </c>
      <c r="F141">
        <f>VLOOKUP(A141,'Deaths After &gt;2009'!A142:P599,16,FALSE)</f>
        <v>736</v>
      </c>
      <c r="G141">
        <f>VLOOKUP(A141,'Deaths After &gt;2009'!A142:Q599,17,FALSE)</f>
        <v>757</v>
      </c>
      <c r="H141">
        <f>VLOOKUP(A141,'Visits new'!A141:D548,4,FALSE)</f>
        <v>732741</v>
      </c>
      <c r="I141">
        <f>VLOOKUP(A141,'Visits new'!A141:E548,5,FALSE)</f>
        <v>652</v>
      </c>
      <c r="J141" s="12">
        <f t="shared" si="16"/>
        <v>1.8486409924540283E-4</v>
      </c>
      <c r="K141" s="12">
        <f t="shared" si="17"/>
        <v>5.9368816441806965E-6</v>
      </c>
      <c r="L141" s="12">
        <f t="shared" si="18"/>
        <v>1.3152037899427059E-3</v>
      </c>
      <c r="M141" s="12">
        <f t="shared" si="19"/>
        <v>0.17893990085227968</v>
      </c>
      <c r="N141" s="12">
        <f t="shared" si="20"/>
        <v>1.5922244743461379E-4</v>
      </c>
      <c r="O141" s="12"/>
      <c r="P141" s="12" t="b">
        <f t="shared" si="21"/>
        <v>0</v>
      </c>
      <c r="Q141" s="12" t="b">
        <f t="shared" si="22"/>
        <v>0</v>
      </c>
      <c r="R141" t="b">
        <f t="shared" si="23"/>
        <v>0</v>
      </c>
    </row>
    <row r="142" spans="1:18">
      <c r="A142" t="s">
        <v>253</v>
      </c>
      <c r="B142">
        <f>VLOOKUP(A142,'US Pop after &gt;2009'!A143:B600,2,FALSE)</f>
        <v>4030950</v>
      </c>
      <c r="C142" s="11">
        <f>VLOOKUP(A142,'US Pop after &gt;2009'!A143:U600,21,FALSE)</f>
        <v>3469482.5210000006</v>
      </c>
      <c r="D142" s="11">
        <f>VLOOKUP(A142,'US Pop after &gt;2009'!A143:V600,22,FALSE)</f>
        <v>561445.85</v>
      </c>
      <c r="E142">
        <f>VLOOKUP(A142,'Deaths After &gt;2009'!A143:O600,15,FALSE)</f>
        <v>75</v>
      </c>
      <c r="F142">
        <f>VLOOKUP(A142,'Deaths After &gt;2009'!A143:P600,16,FALSE)</f>
        <v>785</v>
      </c>
      <c r="G142">
        <f>VLOOKUP(A142,'Deaths After &gt;2009'!A143:Q600,17,FALSE)</f>
        <v>860</v>
      </c>
      <c r="H142">
        <f>VLOOKUP(A142,'Visits new'!A142:D549,4,FALSE)</f>
        <v>1071609</v>
      </c>
      <c r="I142">
        <f>VLOOKUP(A142,'Visits new'!A142:E549,5,FALSE)</f>
        <v>803</v>
      </c>
      <c r="J142" s="12">
        <f t="shared" si="16"/>
        <v>2.1334921048388097E-4</v>
      </c>
      <c r="K142" s="12">
        <f t="shared" si="17"/>
        <v>2.1617056591593069E-5</v>
      </c>
      <c r="L142" s="12">
        <f t="shared" si="18"/>
        <v>1.3981757991442987E-3</v>
      </c>
      <c r="M142" s="12">
        <f t="shared" si="19"/>
        <v>0.26584527220630372</v>
      </c>
      <c r="N142" s="12">
        <f t="shared" si="20"/>
        <v>1.9920862327739119E-4</v>
      </c>
      <c r="O142" s="12"/>
      <c r="P142" s="12" t="b">
        <f t="shared" si="21"/>
        <v>0</v>
      </c>
      <c r="Q142" s="12" t="b">
        <f t="shared" si="22"/>
        <v>0</v>
      </c>
      <c r="R142" t="b">
        <f t="shared" si="23"/>
        <v>0</v>
      </c>
    </row>
    <row r="143" spans="1:18">
      <c r="A143" t="s">
        <v>254</v>
      </c>
      <c r="B143">
        <f>VLOOKUP(A143,'US Pop after &gt;2009'!A144:B601,2,FALSE)</f>
        <v>4141008</v>
      </c>
      <c r="C143" s="11">
        <f>VLOOKUP(A143,'US Pop after &gt;2009'!A144:U601,21,FALSE)</f>
        <v>3544386.1630000006</v>
      </c>
      <c r="D143" s="11">
        <f>VLOOKUP(A143,'US Pop after &gt;2009'!A144:V601,22,FALSE)</f>
        <v>596258.80399999989</v>
      </c>
      <c r="E143">
        <f>VLOOKUP(A143,'Deaths After &gt;2009'!A144:O601,15,FALSE)</f>
        <v>56</v>
      </c>
      <c r="F143">
        <f>VLOOKUP(A143,'Deaths After &gt;2009'!A144:P601,16,FALSE)</f>
        <v>779</v>
      </c>
      <c r="G143">
        <f>VLOOKUP(A143,'Deaths After &gt;2009'!A144:Q601,17,FALSE)</f>
        <v>835</v>
      </c>
      <c r="H143">
        <f>VLOOKUP(A143,'Visits new'!A143:D550,4,FALSE)</f>
        <v>1130453</v>
      </c>
      <c r="I143">
        <f>VLOOKUP(A143,'Visits new'!A143:E550,5,FALSE)</f>
        <v>992</v>
      </c>
      <c r="J143" s="12">
        <f t="shared" si="16"/>
        <v>2.0164172587930281E-4</v>
      </c>
      <c r="K143" s="12">
        <f t="shared" si="17"/>
        <v>1.5799632834758923E-5</v>
      </c>
      <c r="L143" s="12">
        <f t="shared" si="18"/>
        <v>1.3064796608017887E-3</v>
      </c>
      <c r="M143" s="12">
        <f t="shared" si="19"/>
        <v>0.272989813108306</v>
      </c>
      <c r="N143" s="12">
        <f t="shared" si="20"/>
        <v>2.3955520008654897E-4</v>
      </c>
      <c r="O143" s="12"/>
      <c r="P143" s="12" t="b">
        <f t="shared" si="21"/>
        <v>0</v>
      </c>
      <c r="Q143" s="12" t="b">
        <f t="shared" si="22"/>
        <v>0</v>
      </c>
      <c r="R143" t="b">
        <f t="shared" si="23"/>
        <v>0</v>
      </c>
    </row>
    <row r="144" spans="1:18">
      <c r="A144" t="s">
        <v>255</v>
      </c>
      <c r="B144">
        <f>VLOOKUP(A144,'US Pop after &gt;2009'!A145:B602,2,FALSE)</f>
        <v>4055532</v>
      </c>
      <c r="C144" s="11">
        <f>VLOOKUP(A144,'US Pop after &gt;2009'!A145:U602,21,FALSE)</f>
        <v>3453613.35</v>
      </c>
      <c r="D144" s="11">
        <f>VLOOKUP(A144,'US Pop after &gt;2009'!A145:V602,22,FALSE)</f>
        <v>602014.45499999984</v>
      </c>
      <c r="E144">
        <f>VLOOKUP(A144,'Deaths After &gt;2009'!A145:O602,15,FALSE)</f>
        <v>53</v>
      </c>
      <c r="F144">
        <f>VLOOKUP(A144,'Deaths After &gt;2009'!A145:P602,16,FALSE)</f>
        <v>691</v>
      </c>
      <c r="G144">
        <f>VLOOKUP(A144,'Deaths After &gt;2009'!A145:Q602,17,FALSE)</f>
        <v>744</v>
      </c>
      <c r="H144">
        <f>VLOOKUP(A144,'Visits new'!A144:D551,4,FALSE)</f>
        <v>1075730</v>
      </c>
      <c r="I144">
        <f>VLOOKUP(A144,'Visits new'!A144:E551,5,FALSE)</f>
        <v>1374</v>
      </c>
      <c r="J144" s="12">
        <f t="shared" si="16"/>
        <v>1.8345312033045234E-4</v>
      </c>
      <c r="K144" s="12">
        <f t="shared" si="17"/>
        <v>1.5346245983210599E-5</v>
      </c>
      <c r="L144" s="12">
        <f t="shared" si="18"/>
        <v>1.1478129707035028E-3</v>
      </c>
      <c r="M144" s="12">
        <f t="shared" si="19"/>
        <v>0.26525003378101814</v>
      </c>
      <c r="N144" s="12">
        <f t="shared" si="20"/>
        <v>3.3879648835220632E-4</v>
      </c>
      <c r="O144" s="12"/>
      <c r="P144" s="12" t="b">
        <f t="shared" si="21"/>
        <v>0</v>
      </c>
      <c r="Q144" s="12" t="b">
        <f t="shared" si="22"/>
        <v>0</v>
      </c>
      <c r="R144" t="b">
        <f t="shared" si="23"/>
        <v>0</v>
      </c>
    </row>
    <row r="145" spans="1:18">
      <c r="A145" t="s">
        <v>256</v>
      </c>
      <c r="B145">
        <f>VLOOKUP(A145,'US Pop after &gt;2009'!A146:B603,2,FALSE)</f>
        <v>3887172</v>
      </c>
      <c r="C145" s="11">
        <f>VLOOKUP(A145,'US Pop after &gt;2009'!A146:U603,21,FALSE)</f>
        <v>3297832</v>
      </c>
      <c r="D145" s="11">
        <f>VLOOKUP(A145,'US Pop after &gt;2009'!A146:V603,22,FALSE)</f>
        <v>589340</v>
      </c>
      <c r="E145">
        <f>VLOOKUP(A145,'Deaths After &gt;2009'!A146:O603,15,FALSE)</f>
        <v>39</v>
      </c>
      <c r="F145">
        <f>VLOOKUP(A145,'Deaths After &gt;2009'!A146:P603,16,FALSE)</f>
        <v>724</v>
      </c>
      <c r="G145">
        <f>VLOOKUP(A145,'Deaths After &gt;2009'!A146:Q603,17,FALSE)</f>
        <v>763</v>
      </c>
      <c r="H145">
        <f>VLOOKUP(A145,'Visits new'!A145:D552,4,FALSE)</f>
        <v>450355</v>
      </c>
      <c r="I145">
        <f>VLOOKUP(A145,'Visits new'!A145:E552,5,FALSE)</f>
        <v>1086</v>
      </c>
      <c r="J145" s="12">
        <f t="shared" si="16"/>
        <v>1.9628665775530386E-4</v>
      </c>
      <c r="K145" s="12">
        <f t="shared" si="17"/>
        <v>1.1825951109698735E-5</v>
      </c>
      <c r="L145" s="12">
        <f t="shared" si="18"/>
        <v>1.228492890351919E-3</v>
      </c>
      <c r="M145" s="12">
        <f t="shared" si="19"/>
        <v>0.11585672051558304</v>
      </c>
      <c r="N145" s="12">
        <f t="shared" si="20"/>
        <v>2.7938048535027519E-4</v>
      </c>
      <c r="O145" s="12"/>
      <c r="P145" s="12" t="b">
        <f t="shared" si="21"/>
        <v>0</v>
      </c>
      <c r="Q145" s="12" t="b">
        <f t="shared" si="22"/>
        <v>0</v>
      </c>
      <c r="R145" t="b">
        <f t="shared" si="23"/>
        <v>0</v>
      </c>
    </row>
    <row r="146" spans="1:18">
      <c r="A146" t="s">
        <v>258</v>
      </c>
      <c r="B146">
        <f>VLOOKUP(A146,'US Pop after &gt;2009'!A147:B604,2,FALSE)</f>
        <v>4421938</v>
      </c>
      <c r="C146" s="11">
        <f>VLOOKUP(A146,'US Pop after &gt;2009'!A147:U604,21,FALSE)</f>
        <v>3887509.9660000005</v>
      </c>
      <c r="D146" s="11">
        <f>VLOOKUP(A146,'US Pop after &gt;2009'!A147:V604,22,FALSE)</f>
        <v>535176.98699999996</v>
      </c>
      <c r="E146">
        <f>VLOOKUP(A146,'Deaths After &gt;2009'!A147:O604,15,FALSE)</f>
        <v>11</v>
      </c>
      <c r="F146">
        <f>VLOOKUP(A146,'Deaths After &gt;2009'!A147:P604,16,FALSE)</f>
        <v>707</v>
      </c>
      <c r="G146">
        <f>VLOOKUP(A146,'Deaths After &gt;2009'!A147:Q604,17,FALSE)</f>
        <v>718</v>
      </c>
      <c r="H146">
        <f>VLOOKUP(A146,'Visits new'!A146:D553,4,FALSE)</f>
        <v>226172</v>
      </c>
      <c r="I146">
        <f>VLOOKUP(A146,'Visits new'!A146:E553,5,FALSE)</f>
        <v>512</v>
      </c>
      <c r="J146" s="12">
        <f t="shared" si="16"/>
        <v>1.623722449297118E-4</v>
      </c>
      <c r="K146" s="12">
        <f t="shared" si="17"/>
        <v>2.8295747396676897E-6</v>
      </c>
      <c r="L146" s="12">
        <f t="shared" si="18"/>
        <v>1.3210582987941521E-3</v>
      </c>
      <c r="M146" s="12">
        <f t="shared" si="19"/>
        <v>5.1147709443235073E-2</v>
      </c>
      <c r="N146" s="12">
        <f t="shared" si="20"/>
        <v>1.1578633621728754E-4</v>
      </c>
      <c r="O146" s="12"/>
      <c r="P146" s="12" t="b">
        <f t="shared" si="21"/>
        <v>0</v>
      </c>
      <c r="Q146" s="12" t="b">
        <f t="shared" si="22"/>
        <v>0</v>
      </c>
      <c r="R146" t="b">
        <f t="shared" si="23"/>
        <v>0</v>
      </c>
    </row>
    <row r="147" spans="1:18">
      <c r="A147" t="s">
        <v>259</v>
      </c>
      <c r="B147">
        <f>VLOOKUP(A147,'US Pop after &gt;2009'!A148:B605,2,FALSE)</f>
        <v>4465332</v>
      </c>
      <c r="C147" s="11">
        <f>VLOOKUP(A147,'US Pop after &gt;2009'!A148:U605,21,FALSE)</f>
        <v>3919123.1570000001</v>
      </c>
      <c r="D147" s="11">
        <f>VLOOKUP(A147,'US Pop after &gt;2009'!A148:V605,22,FALSE)</f>
        <v>546632.58599999989</v>
      </c>
      <c r="E147">
        <f>VLOOKUP(A147,'Deaths After &gt;2009'!A148:O605,15,FALSE)</f>
        <v>38</v>
      </c>
      <c r="F147">
        <f>VLOOKUP(A147,'Deaths After &gt;2009'!A148:P605,16,FALSE)</f>
        <v>618</v>
      </c>
      <c r="G147">
        <f>VLOOKUP(A147,'Deaths After &gt;2009'!A148:Q605,17,FALSE)</f>
        <v>656</v>
      </c>
      <c r="H147">
        <f>VLOOKUP(A147,'Visits new'!A147:D554,4,FALSE)</f>
        <v>746177</v>
      </c>
      <c r="I147">
        <f>VLOOKUP(A147,'Visits new'!A147:E554,5,FALSE)</f>
        <v>1368</v>
      </c>
      <c r="J147" s="12">
        <f t="shared" si="16"/>
        <v>1.4690956909810962E-4</v>
      </c>
      <c r="K147" s="12">
        <f t="shared" si="17"/>
        <v>9.6960464057190129E-6</v>
      </c>
      <c r="L147" s="12">
        <f t="shared" si="18"/>
        <v>1.1305582869148604E-3</v>
      </c>
      <c r="M147" s="12">
        <f t="shared" si="19"/>
        <v>0.1671044840562807</v>
      </c>
      <c r="N147" s="12">
        <f t="shared" si="20"/>
        <v>3.0636019897288714E-4</v>
      </c>
      <c r="O147" s="12"/>
      <c r="P147" s="12" t="b">
        <f t="shared" si="21"/>
        <v>0</v>
      </c>
      <c r="Q147" s="12" t="b">
        <f t="shared" si="22"/>
        <v>0</v>
      </c>
      <c r="R147" t="b">
        <f t="shared" si="23"/>
        <v>0</v>
      </c>
    </row>
    <row r="148" spans="1:18">
      <c r="A148" t="s">
        <v>260</v>
      </c>
      <c r="B148">
        <f>VLOOKUP(A148,'US Pop after &gt;2009'!A149:B606,2,FALSE)</f>
        <v>4385910</v>
      </c>
      <c r="C148" s="11">
        <f>VLOOKUP(A148,'US Pop after &gt;2009'!A149:U606,21,FALSE)</f>
        <v>3845475.8480000002</v>
      </c>
      <c r="D148" s="11">
        <f>VLOOKUP(A148,'US Pop after &gt;2009'!A149:V606,22,FALSE)</f>
        <v>540326.72000000009</v>
      </c>
      <c r="E148">
        <f>VLOOKUP(A148,'Deaths After &gt;2009'!A149:O606,15,FALSE)</f>
        <v>12</v>
      </c>
      <c r="F148">
        <f>VLOOKUP(A148,'Deaths After &gt;2009'!A149:P606,16,FALSE)</f>
        <v>600</v>
      </c>
      <c r="G148">
        <f>VLOOKUP(A148,'Deaths After &gt;2009'!A149:Q606,17,FALSE)</f>
        <v>612</v>
      </c>
      <c r="H148">
        <f>VLOOKUP(A148,'Visits new'!A148:D555,4,FALSE)</f>
        <v>954156</v>
      </c>
      <c r="I148">
        <f>VLOOKUP(A148,'Visits new'!A148:E555,5,FALSE)</f>
        <v>1455</v>
      </c>
      <c r="J148" s="12">
        <f t="shared" si="16"/>
        <v>1.3953774701259259E-4</v>
      </c>
      <c r="K148" s="12">
        <f t="shared" si="17"/>
        <v>3.1205500890718372E-6</v>
      </c>
      <c r="L148" s="12">
        <f t="shared" si="18"/>
        <v>1.1104392542349191E-3</v>
      </c>
      <c r="M148" s="12">
        <f t="shared" si="19"/>
        <v>0.21755029172965246</v>
      </c>
      <c r="N148" s="12">
        <f t="shared" si="20"/>
        <v>3.3174415343680105E-4</v>
      </c>
      <c r="O148" s="12"/>
      <c r="P148" s="12" t="b">
        <f t="shared" si="21"/>
        <v>0</v>
      </c>
      <c r="Q148" s="12" t="b">
        <f t="shared" si="22"/>
        <v>0</v>
      </c>
      <c r="R148" t="b">
        <f t="shared" si="23"/>
        <v>0</v>
      </c>
    </row>
    <row r="149" spans="1:18">
      <c r="A149" t="s">
        <v>261</v>
      </c>
      <c r="B149">
        <f>VLOOKUP(A149,'US Pop after &gt;2009'!A150:B607,2,FALSE)</f>
        <v>4326373</v>
      </c>
      <c r="C149" s="11">
        <f>VLOOKUP(A149,'US Pop after &gt;2009'!A150:U607,21,FALSE)</f>
        <v>3780552.3979999996</v>
      </c>
      <c r="D149" s="11">
        <f>VLOOKUP(A149,'US Pop after &gt;2009'!A150:V607,22,FALSE)</f>
        <v>547080.58799999999</v>
      </c>
      <c r="E149">
        <f>VLOOKUP(A149,'Deaths After &gt;2009'!A150:O607,15,FALSE)</f>
        <v>94</v>
      </c>
      <c r="F149">
        <f>VLOOKUP(A149,'Deaths After &gt;2009'!A150:P607,16,FALSE)</f>
        <v>636</v>
      </c>
      <c r="G149">
        <f>VLOOKUP(A149,'Deaths After &gt;2009'!A150:Q607,17,FALSE)</f>
        <v>730</v>
      </c>
      <c r="H149">
        <f>VLOOKUP(A149,'Visits new'!A149:D556,4,FALSE)</f>
        <v>1586719</v>
      </c>
      <c r="I149">
        <f>VLOOKUP(A149,'Visits new'!A149:E556,5,FALSE)</f>
        <v>2681</v>
      </c>
      <c r="J149" s="12">
        <f t="shared" si="16"/>
        <v>1.687325618942241E-4</v>
      </c>
      <c r="K149" s="12">
        <f t="shared" si="17"/>
        <v>2.4864091303093217E-5</v>
      </c>
      <c r="L149" s="12">
        <f t="shared" si="18"/>
        <v>1.1625343942929301E-3</v>
      </c>
      <c r="M149" s="12">
        <f t="shared" si="19"/>
        <v>0.36675501626882379</v>
      </c>
      <c r="N149" s="12">
        <f t="shared" si="20"/>
        <v>6.1968766909371897E-4</v>
      </c>
      <c r="O149" s="12"/>
      <c r="P149" s="12" t="b">
        <f t="shared" si="21"/>
        <v>0</v>
      </c>
      <c r="Q149" s="12" t="b">
        <f t="shared" si="22"/>
        <v>0</v>
      </c>
      <c r="R149" t="b">
        <f t="shared" si="23"/>
        <v>0</v>
      </c>
    </row>
    <row r="150" spans="1:18">
      <c r="A150" t="s">
        <v>262</v>
      </c>
      <c r="B150">
        <f>VLOOKUP(A150,'US Pop after &gt;2009'!A151:B608,2,FALSE)</f>
        <v>4461998</v>
      </c>
      <c r="C150" s="11">
        <f>VLOOKUP(A150,'US Pop after &gt;2009'!A151:U608,21,FALSE)</f>
        <v>3881918.1460000002</v>
      </c>
      <c r="D150" s="11">
        <f>VLOOKUP(A150,'US Pop after &gt;2009'!A151:V608,22,FALSE)</f>
        <v>580674.83199999982</v>
      </c>
      <c r="E150">
        <f>VLOOKUP(A150,'Deaths After &gt;2009'!A151:O608,15,FALSE)</f>
        <v>97</v>
      </c>
      <c r="F150">
        <f>VLOOKUP(A150,'Deaths After &gt;2009'!A151:P608,16,FALSE)</f>
        <v>568</v>
      </c>
      <c r="G150">
        <f>VLOOKUP(A150,'Deaths After &gt;2009'!A151:Q608,17,FALSE)</f>
        <v>665</v>
      </c>
      <c r="H150">
        <f>VLOOKUP(A150,'Visits new'!A150:D557,4,FALSE)</f>
        <v>2021780</v>
      </c>
      <c r="I150">
        <f>VLOOKUP(A150,'Visits new'!A150:E557,5,FALSE)</f>
        <v>3376</v>
      </c>
      <c r="J150" s="12">
        <f t="shared" si="16"/>
        <v>1.490363733914717E-4</v>
      </c>
      <c r="K150" s="12">
        <f t="shared" si="17"/>
        <v>2.4987646918817848E-5</v>
      </c>
      <c r="L150" s="12">
        <f t="shared" si="18"/>
        <v>9.7817223805560108E-4</v>
      </c>
      <c r="M150" s="12">
        <f t="shared" si="19"/>
        <v>0.45311091578257096</v>
      </c>
      <c r="N150" s="12">
        <f t="shared" si="20"/>
        <v>7.5661172416482481E-4</v>
      </c>
      <c r="O150" s="12"/>
      <c r="P150" s="12" t="b">
        <f t="shared" si="21"/>
        <v>0</v>
      </c>
      <c r="Q150" s="12" t="b">
        <f t="shared" si="22"/>
        <v>0</v>
      </c>
      <c r="R150" t="b">
        <f t="shared" si="23"/>
        <v>1</v>
      </c>
    </row>
    <row r="151" spans="1:18">
      <c r="A151" t="s">
        <v>263</v>
      </c>
      <c r="B151">
        <f>VLOOKUP(A151,'US Pop after &gt;2009'!A152:B609,2,FALSE)</f>
        <v>4389027</v>
      </c>
      <c r="C151" s="11">
        <f>VLOOKUP(A151,'US Pop after &gt;2009'!A152:U609,21,FALSE)</f>
        <v>3802699.6060000001</v>
      </c>
      <c r="D151" s="11">
        <f>VLOOKUP(A151,'US Pop after &gt;2009'!A152:V609,22,FALSE)</f>
        <v>583976.42999999993</v>
      </c>
      <c r="E151">
        <f>VLOOKUP(A151,'Deaths After &gt;2009'!A152:O609,15,FALSE)</f>
        <v>26</v>
      </c>
      <c r="F151">
        <f>VLOOKUP(A151,'Deaths After &gt;2009'!A152:P609,16,FALSE)</f>
        <v>543</v>
      </c>
      <c r="G151">
        <f>VLOOKUP(A151,'Deaths After &gt;2009'!A152:Q609,17,FALSE)</f>
        <v>569</v>
      </c>
      <c r="H151">
        <f>VLOOKUP(A151,'Visits new'!A151:D558,4,FALSE)</f>
        <v>2262652</v>
      </c>
      <c r="I151">
        <f>VLOOKUP(A151,'Visits new'!A151:E558,5,FALSE)</f>
        <v>3796</v>
      </c>
      <c r="J151" s="12">
        <f t="shared" si="16"/>
        <v>1.2964149001589646E-4</v>
      </c>
      <c r="K151" s="12">
        <f t="shared" si="17"/>
        <v>6.8372479274924872E-6</v>
      </c>
      <c r="L151" s="12">
        <f t="shared" si="18"/>
        <v>9.298320481872874E-4</v>
      </c>
      <c r="M151" s="12">
        <f t="shared" si="19"/>
        <v>0.51552473931010223</v>
      </c>
      <c r="N151" s="12">
        <f t="shared" si="20"/>
        <v>8.6488417592327411E-4</v>
      </c>
      <c r="O151" s="12"/>
      <c r="P151" s="12" t="b">
        <f t="shared" si="21"/>
        <v>0</v>
      </c>
      <c r="Q151" s="12" t="b">
        <f t="shared" si="22"/>
        <v>0</v>
      </c>
      <c r="R151" t="b">
        <f t="shared" si="23"/>
        <v>1</v>
      </c>
    </row>
    <row r="152" spans="1:18">
      <c r="A152" t="s">
        <v>264</v>
      </c>
      <c r="B152">
        <f>VLOOKUP(A152,'US Pop after &gt;2009'!A153:B610,2,FALSE)</f>
        <v>4481311</v>
      </c>
      <c r="C152" s="11">
        <f>VLOOKUP(A152,'US Pop after &gt;2009'!A153:U610,21,FALSE)</f>
        <v>3827638.625</v>
      </c>
      <c r="D152" s="11">
        <f>VLOOKUP(A152,'US Pop after &gt;2009'!A153:V610,22,FALSE)</f>
        <v>652120.7350000001</v>
      </c>
      <c r="E152">
        <f>VLOOKUP(A152,'Deaths After &gt;2009'!A153:O610,15,FALSE)</f>
        <v>31</v>
      </c>
      <c r="F152">
        <f>VLOOKUP(A152,'Deaths After &gt;2009'!A153:P610,16,FALSE)</f>
        <v>509</v>
      </c>
      <c r="G152">
        <f>VLOOKUP(A152,'Deaths After &gt;2009'!A153:Q610,17,FALSE)</f>
        <v>540</v>
      </c>
      <c r="H152">
        <f>VLOOKUP(A152,'Visits new'!A152:D559,4,FALSE)</f>
        <v>2402652</v>
      </c>
      <c r="I152">
        <f>VLOOKUP(A152,'Visits new'!A152:E559,5,FALSE)</f>
        <v>4044</v>
      </c>
      <c r="J152" s="12">
        <f t="shared" si="16"/>
        <v>1.2050045176511963E-4</v>
      </c>
      <c r="K152" s="12">
        <f t="shared" si="17"/>
        <v>8.0989881849151837E-6</v>
      </c>
      <c r="L152" s="12">
        <f t="shared" si="18"/>
        <v>7.8053031084803631E-4</v>
      </c>
      <c r="M152" s="12">
        <f t="shared" si="19"/>
        <v>0.53614935450808932</v>
      </c>
      <c r="N152" s="12">
        <f t="shared" si="20"/>
        <v>9.0241449432989585E-4</v>
      </c>
      <c r="O152" s="12"/>
      <c r="P152" s="12" t="b">
        <f t="shared" si="21"/>
        <v>0</v>
      </c>
      <c r="Q152" s="12" t="b">
        <f t="shared" si="22"/>
        <v>0</v>
      </c>
      <c r="R152" t="b">
        <f t="shared" si="23"/>
        <v>1</v>
      </c>
    </row>
    <row r="153" spans="1:18">
      <c r="A153" t="s">
        <v>265</v>
      </c>
      <c r="B153">
        <f>VLOOKUP(A153,'US Pop after &gt;2009'!A154:B611,2,FALSE)</f>
        <v>4332996</v>
      </c>
      <c r="C153" s="11">
        <f>VLOOKUP(A153,'US Pop after &gt;2009'!A154:U611,21,FALSE)</f>
        <v>3730089</v>
      </c>
      <c r="D153" s="11">
        <f>VLOOKUP(A153,'US Pop after &gt;2009'!A154:V611,22,FALSE)</f>
        <v>602907</v>
      </c>
      <c r="E153">
        <f>VLOOKUP(A153,'Deaths After &gt;2009'!A154:O611,15,FALSE)</f>
        <v>58</v>
      </c>
      <c r="F153">
        <f>VLOOKUP(A153,'Deaths After &gt;2009'!A154:P611,16,FALSE)</f>
        <v>570</v>
      </c>
      <c r="G153">
        <f>VLOOKUP(A153,'Deaths After &gt;2009'!A154:Q611,17,FALSE)</f>
        <v>628</v>
      </c>
      <c r="H153">
        <f>VLOOKUP(A153,'Visits new'!A153:D560,4,FALSE)</f>
        <v>2740078</v>
      </c>
      <c r="I153">
        <f>VLOOKUP(A153,'Visits new'!A153:E560,5,FALSE)</f>
        <v>4910</v>
      </c>
      <c r="J153" s="12">
        <f t="shared" si="16"/>
        <v>1.4493435950552457E-4</v>
      </c>
      <c r="K153" s="12">
        <f t="shared" si="17"/>
        <v>1.5549226841504317E-5</v>
      </c>
      <c r="L153" s="12">
        <f t="shared" si="18"/>
        <v>9.4541944279963579E-4</v>
      </c>
      <c r="M153" s="12">
        <f t="shared" si="19"/>
        <v>0.63237492026302355</v>
      </c>
      <c r="N153" s="12">
        <f t="shared" si="20"/>
        <v>1.1331651356244041E-3</v>
      </c>
      <c r="O153" s="12"/>
      <c r="P153" s="12" t="b">
        <f t="shared" si="21"/>
        <v>0</v>
      </c>
      <c r="Q153" s="12" t="b">
        <f t="shared" si="22"/>
        <v>0</v>
      </c>
      <c r="R153" t="b">
        <f t="shared" si="23"/>
        <v>1</v>
      </c>
    </row>
    <row r="154" spans="1:18">
      <c r="A154" t="s">
        <v>267</v>
      </c>
      <c r="B154">
        <f>VLOOKUP(A154,'US Pop after &gt;2009'!A155:B612,2,FALSE)</f>
        <v>1327665</v>
      </c>
      <c r="C154" s="11">
        <f>VLOOKUP(A154,'US Pop after &gt;2009'!A155:U612,21,FALSE)</f>
        <v>1124619.4280000001</v>
      </c>
      <c r="D154" s="11">
        <f>VLOOKUP(A154,'US Pop after &gt;2009'!A155:V612,22,FALSE)</f>
        <v>203415.772</v>
      </c>
      <c r="E154">
        <f>VLOOKUP(A154,'Deaths After &gt;2009'!A155:O612,15,FALSE)</f>
        <v>0</v>
      </c>
      <c r="F154">
        <f>VLOOKUP(A154,'Deaths After &gt;2009'!A155:P612,16,FALSE)</f>
        <v>100</v>
      </c>
      <c r="G154">
        <f>VLOOKUP(A154,'Deaths After &gt;2009'!A155:Q612,17,FALSE)</f>
        <v>100</v>
      </c>
      <c r="H154">
        <f>VLOOKUP(A154,'Visits new'!A154:D561,4,FALSE)</f>
        <v>73503</v>
      </c>
      <c r="I154">
        <f>VLOOKUP(A154,'Visits new'!A154:E561,5,FALSE)</f>
        <v>393</v>
      </c>
      <c r="J154" s="12">
        <f t="shared" si="16"/>
        <v>7.5320205021598064E-5</v>
      </c>
      <c r="K154" s="12">
        <f t="shared" si="17"/>
        <v>0</v>
      </c>
      <c r="L154" s="12">
        <f t="shared" si="18"/>
        <v>4.916039647112516E-4</v>
      </c>
      <c r="M154" s="12">
        <f t="shared" si="19"/>
        <v>5.536261029702523E-2</v>
      </c>
      <c r="N154" s="12">
        <f t="shared" si="20"/>
        <v>2.9600840573488043E-4</v>
      </c>
      <c r="O154" s="12"/>
      <c r="P154" s="12" t="b">
        <f t="shared" si="21"/>
        <v>0</v>
      </c>
      <c r="Q154" s="12" t="b">
        <f t="shared" si="22"/>
        <v>0</v>
      </c>
      <c r="R154" t="b">
        <f t="shared" si="23"/>
        <v>0</v>
      </c>
    </row>
    <row r="155" spans="1:18">
      <c r="A155" t="s">
        <v>268</v>
      </c>
      <c r="B155">
        <f>VLOOKUP(A155,'US Pop after &gt;2009'!A156:B613,2,FALSE)</f>
        <v>1328640</v>
      </c>
      <c r="C155" s="11">
        <f>VLOOKUP(A155,'US Pop after &gt;2009'!A156:U613,21,FALSE)</f>
        <v>1123918.1440000001</v>
      </c>
      <c r="D155" s="11">
        <f>VLOOKUP(A155,'US Pop after &gt;2009'!A156:V613,22,FALSE)</f>
        <v>205112.72999999998</v>
      </c>
      <c r="E155">
        <f>VLOOKUP(A155,'Deaths After &gt;2009'!A156:O613,15,FALSE)</f>
        <v>0</v>
      </c>
      <c r="F155">
        <f>VLOOKUP(A155,'Deaths After &gt;2009'!A156:P613,16,FALSE)</f>
        <v>148</v>
      </c>
      <c r="G155">
        <f>VLOOKUP(A155,'Deaths After &gt;2009'!A156:Q613,17,FALSE)</f>
        <v>148</v>
      </c>
      <c r="H155">
        <f>VLOOKUP(A155,'Visits new'!A155:D562,4,FALSE)</f>
        <v>262444</v>
      </c>
      <c r="I155">
        <f>VLOOKUP(A155,'Visits new'!A155:E562,5,FALSE)</f>
        <v>1332</v>
      </c>
      <c r="J155" s="12">
        <f t="shared" si="16"/>
        <v>1.1139210019267823E-4</v>
      </c>
      <c r="K155" s="12">
        <f t="shared" si="17"/>
        <v>0</v>
      </c>
      <c r="L155" s="12">
        <f t="shared" si="18"/>
        <v>7.2155443496851716E-4</v>
      </c>
      <c r="M155" s="12">
        <f t="shared" si="19"/>
        <v>0.19752829961464355</v>
      </c>
      <c r="N155" s="12">
        <f t="shared" si="20"/>
        <v>1.002528901734104E-3</v>
      </c>
      <c r="O155" s="12"/>
      <c r="P155" s="12" t="b">
        <f t="shared" si="21"/>
        <v>0</v>
      </c>
      <c r="Q155" s="12" t="b">
        <f t="shared" si="22"/>
        <v>0</v>
      </c>
      <c r="R155" t="b">
        <f t="shared" si="23"/>
        <v>0</v>
      </c>
    </row>
    <row r="156" spans="1:18">
      <c r="A156" t="s">
        <v>269</v>
      </c>
      <c r="B156">
        <f>VLOOKUP(A156,'US Pop after &gt;2009'!A157:B614,2,FALSE)</f>
        <v>1311652</v>
      </c>
      <c r="C156" s="11">
        <f>VLOOKUP(A156,'US Pop after &gt;2009'!A157:U614,21,FALSE)</f>
        <v>1102380.656</v>
      </c>
      <c r="D156" s="11">
        <f>VLOOKUP(A156,'US Pop after &gt;2009'!A157:V614,22,FALSE)</f>
        <v>209726.86400000003</v>
      </c>
      <c r="E156">
        <f>VLOOKUP(A156,'Deaths After &gt;2009'!A157:O614,15,FALSE)</f>
        <v>0</v>
      </c>
      <c r="F156">
        <f>VLOOKUP(A156,'Deaths After &gt;2009'!A157:P614,16,FALSE)</f>
        <v>51</v>
      </c>
      <c r="G156">
        <f>VLOOKUP(A156,'Deaths After &gt;2009'!A157:Q614,17,FALSE)</f>
        <v>51</v>
      </c>
      <c r="H156">
        <f>VLOOKUP(A156,'Visits new'!A156:D563,4,FALSE)</f>
        <v>280443</v>
      </c>
      <c r="I156">
        <f>VLOOKUP(A156,'Visits new'!A156:E563,5,FALSE)</f>
        <v>1465</v>
      </c>
      <c r="J156" s="12">
        <f t="shared" si="16"/>
        <v>3.8882264503084662E-5</v>
      </c>
      <c r="K156" s="12">
        <f t="shared" si="17"/>
        <v>0</v>
      </c>
      <c r="L156" s="12">
        <f t="shared" si="18"/>
        <v>2.4317342579441799E-4</v>
      </c>
      <c r="M156" s="12">
        <f t="shared" si="19"/>
        <v>0.21380899811840337</v>
      </c>
      <c r="N156" s="12">
        <f t="shared" si="20"/>
        <v>1.1169121077846868E-3</v>
      </c>
      <c r="O156" s="12"/>
      <c r="P156" s="12" t="b">
        <f t="shared" si="21"/>
        <v>0</v>
      </c>
      <c r="Q156" s="12" t="b">
        <f t="shared" si="22"/>
        <v>0</v>
      </c>
      <c r="R156" t="b">
        <f t="shared" si="23"/>
        <v>0</v>
      </c>
    </row>
    <row r="157" spans="1:18">
      <c r="A157" t="s">
        <v>270</v>
      </c>
      <c r="B157">
        <f>VLOOKUP(A157,'US Pop after &gt;2009'!A158:B615,2,FALSE)</f>
        <v>1328320</v>
      </c>
      <c r="C157" s="11">
        <f>VLOOKUP(A157,'US Pop after &gt;2009'!A158:U615,21,FALSE)</f>
        <v>1109160.132</v>
      </c>
      <c r="D157" s="11">
        <f>VLOOKUP(A157,'US Pop after &gt;2009'!A158:V615,22,FALSE)</f>
        <v>220400.67299999998</v>
      </c>
      <c r="E157">
        <f>VLOOKUP(A157,'Deaths After &gt;2009'!A158:O615,15,FALSE)</f>
        <v>0</v>
      </c>
      <c r="F157">
        <f>VLOOKUP(A157,'Deaths After &gt;2009'!A158:P615,16,FALSE)</f>
        <v>105</v>
      </c>
      <c r="G157">
        <f>VLOOKUP(A157,'Deaths After &gt;2009'!A158:Q615,17,FALSE)</f>
        <v>105</v>
      </c>
      <c r="H157">
        <f>VLOOKUP(A157,'Visits new'!A157:D564,4,FALSE)</f>
        <v>282930</v>
      </c>
      <c r="I157">
        <f>VLOOKUP(A157,'Visits new'!A157:E564,5,FALSE)</f>
        <v>1636</v>
      </c>
      <c r="J157" s="12">
        <f t="shared" si="16"/>
        <v>7.904721753794266E-5</v>
      </c>
      <c r="K157" s="12">
        <f t="shared" si="17"/>
        <v>0</v>
      </c>
      <c r="L157" s="12">
        <f t="shared" si="18"/>
        <v>4.7640507885382007E-4</v>
      </c>
      <c r="M157" s="12">
        <f t="shared" si="19"/>
        <v>0.21299837388581064</v>
      </c>
      <c r="N157" s="12">
        <f t="shared" si="20"/>
        <v>1.2316309323054686E-3</v>
      </c>
      <c r="O157" s="12"/>
      <c r="P157" s="12" t="b">
        <f t="shared" si="21"/>
        <v>0</v>
      </c>
      <c r="Q157" s="12" t="b">
        <f t="shared" si="22"/>
        <v>0</v>
      </c>
      <c r="R157" t="b">
        <f t="shared" si="23"/>
        <v>0</v>
      </c>
    </row>
    <row r="158" spans="1:18">
      <c r="A158" t="s">
        <v>271</v>
      </c>
      <c r="B158">
        <f>VLOOKUP(A158,'US Pop after &gt;2009'!A159:B616,2,FALSE)</f>
        <v>1328535</v>
      </c>
      <c r="C158" s="11">
        <f>VLOOKUP(A158,'US Pop after &gt;2009'!A159:U616,21,FALSE)</f>
        <v>1102122.1329999999</v>
      </c>
      <c r="D158" s="11">
        <f>VLOOKUP(A158,'US Pop after &gt;2009'!A159:V616,22,FALSE)</f>
        <v>226674.226</v>
      </c>
      <c r="E158">
        <f>VLOOKUP(A158,'Deaths After &gt;2009'!A159:O616,15,FALSE)</f>
        <v>0</v>
      </c>
      <c r="F158">
        <f>VLOOKUP(A158,'Deaths After &gt;2009'!A159:P616,16,FALSE)</f>
        <v>61</v>
      </c>
      <c r="G158">
        <f>VLOOKUP(A158,'Deaths After &gt;2009'!A159:Q616,17,FALSE)</f>
        <v>61</v>
      </c>
      <c r="H158">
        <f>VLOOKUP(A158,'Visits new'!A158:D565,4,FALSE)</f>
        <v>263930</v>
      </c>
      <c r="I158">
        <f>VLOOKUP(A158,'Visits new'!A158:E565,5,FALSE)</f>
        <v>1548</v>
      </c>
      <c r="J158" s="12">
        <f t="shared" si="16"/>
        <v>4.5915237460812098E-5</v>
      </c>
      <c r="K158" s="12">
        <f t="shared" si="17"/>
        <v>0</v>
      </c>
      <c r="L158" s="12">
        <f t="shared" si="18"/>
        <v>2.6910867228460282E-4</v>
      </c>
      <c r="M158" s="12">
        <f t="shared" si="19"/>
        <v>0.19866243644314979</v>
      </c>
      <c r="N158" s="12">
        <f t="shared" si="20"/>
        <v>1.1651932391694611E-3</v>
      </c>
      <c r="O158" s="12"/>
      <c r="P158" s="12" t="b">
        <f t="shared" si="21"/>
        <v>0</v>
      </c>
      <c r="Q158" s="12" t="b">
        <f t="shared" si="22"/>
        <v>0</v>
      </c>
      <c r="R158" t="b">
        <f t="shared" si="23"/>
        <v>0</v>
      </c>
    </row>
    <row r="159" spans="1:18">
      <c r="A159" t="s">
        <v>272</v>
      </c>
      <c r="B159">
        <f>VLOOKUP(A159,'US Pop after &gt;2009'!A160:B617,2,FALSE)</f>
        <v>1293764</v>
      </c>
      <c r="C159" s="11">
        <f>VLOOKUP(A159,'US Pop after &gt;2009'!A160:U617,21,FALSE)</f>
        <v>1067820.7759999998</v>
      </c>
      <c r="D159" s="11">
        <f>VLOOKUP(A159,'US Pop after &gt;2009'!A160:V617,22,FALSE)</f>
        <v>226323.83199999999</v>
      </c>
      <c r="E159">
        <f>VLOOKUP(A159,'Deaths After &gt;2009'!A160:O617,15,FALSE)</f>
        <v>0</v>
      </c>
      <c r="F159">
        <f>VLOOKUP(A159,'Deaths After &gt;2009'!A160:P617,16,FALSE)</f>
        <v>170</v>
      </c>
      <c r="G159">
        <f>VLOOKUP(A159,'Deaths After &gt;2009'!A160:Q617,17,FALSE)</f>
        <v>170</v>
      </c>
      <c r="H159">
        <f>VLOOKUP(A159,'Visits new'!A159:D566,4,FALSE)</f>
        <v>262184</v>
      </c>
      <c r="I159">
        <f>VLOOKUP(A159,'Visits new'!A159:E566,5,FALSE)</f>
        <v>1397</v>
      </c>
      <c r="J159" s="12">
        <f t="shared" si="16"/>
        <v>1.3139954427546292E-4</v>
      </c>
      <c r="K159" s="12">
        <f t="shared" si="17"/>
        <v>0</v>
      </c>
      <c r="L159" s="12">
        <f t="shared" si="18"/>
        <v>7.5113609776631925E-4</v>
      </c>
      <c r="M159" s="12">
        <f t="shared" si="19"/>
        <v>0.20265210656657628</v>
      </c>
      <c r="N159" s="12">
        <f t="shared" si="20"/>
        <v>1.0797950785460099E-3</v>
      </c>
      <c r="O159" s="12"/>
      <c r="P159" s="12" t="b">
        <f t="shared" si="21"/>
        <v>0</v>
      </c>
      <c r="Q159" s="12" t="b">
        <f t="shared" si="22"/>
        <v>0</v>
      </c>
      <c r="R159" t="b">
        <f t="shared" si="23"/>
        <v>0</v>
      </c>
    </row>
    <row r="160" spans="1:18">
      <c r="A160" t="s">
        <v>273</v>
      </c>
      <c r="B160">
        <f>VLOOKUP(A160,'US Pop after &gt;2009'!A161:B618,2,FALSE)</f>
        <v>1262864</v>
      </c>
      <c r="C160" s="11">
        <f>VLOOKUP(A160,'US Pop after &gt;2009'!A161:U618,21,FALSE)</f>
        <v>1033501.1359999999</v>
      </c>
      <c r="D160" s="11">
        <f>VLOOKUP(A160,'US Pop after &gt;2009'!A161:V618,22,FALSE)</f>
        <v>228693.141</v>
      </c>
      <c r="E160">
        <f>VLOOKUP(A160,'Deaths After &gt;2009'!A161:O618,15,FALSE)</f>
        <v>0</v>
      </c>
      <c r="F160">
        <f>VLOOKUP(A160,'Deaths After &gt;2009'!A161:P618,16,FALSE)</f>
        <v>80</v>
      </c>
      <c r="G160">
        <f>VLOOKUP(A160,'Deaths After &gt;2009'!A161:Q618,17,FALSE)</f>
        <v>80</v>
      </c>
      <c r="H160">
        <f>VLOOKUP(A160,'Visits new'!A160:D567,4,FALSE)</f>
        <v>253914</v>
      </c>
      <c r="I160">
        <f>VLOOKUP(A160,'Visits new'!A160:E567,5,FALSE)</f>
        <v>1367</v>
      </c>
      <c r="J160" s="12">
        <f t="shared" si="16"/>
        <v>6.3348072318159359E-5</v>
      </c>
      <c r="K160" s="12">
        <f t="shared" si="17"/>
        <v>0</v>
      </c>
      <c r="L160" s="12">
        <f t="shared" si="18"/>
        <v>3.4981372703259166E-4</v>
      </c>
      <c r="M160" s="12">
        <f t="shared" si="19"/>
        <v>0.20106203043241394</v>
      </c>
      <c r="N160" s="12">
        <f t="shared" si="20"/>
        <v>1.082460185736548E-3</v>
      </c>
      <c r="O160" s="12"/>
      <c r="P160" s="12" t="b">
        <f t="shared" si="21"/>
        <v>0</v>
      </c>
      <c r="Q160" s="12" t="b">
        <f t="shared" si="22"/>
        <v>0</v>
      </c>
      <c r="R160" t="b">
        <f t="shared" si="23"/>
        <v>0</v>
      </c>
    </row>
    <row r="161" spans="1:18">
      <c r="A161" t="s">
        <v>274</v>
      </c>
      <c r="B161">
        <f>VLOOKUP(A161,'US Pop after &gt;2009'!A162:B619,2,FALSE)</f>
        <v>1243290</v>
      </c>
      <c r="C161" s="11">
        <f>VLOOKUP(A161,'US Pop after &gt;2009'!A162:U619,21,FALSE)</f>
        <v>1011731</v>
      </c>
      <c r="D161" s="11">
        <f>VLOOKUP(A161,'US Pop after &gt;2009'!A162:V619,22,FALSE)</f>
        <v>231559</v>
      </c>
      <c r="E161">
        <f>VLOOKUP(A161,'Deaths After &gt;2009'!A162:O619,15,FALSE)</f>
        <v>0</v>
      </c>
      <c r="F161">
        <f>VLOOKUP(A161,'Deaths After &gt;2009'!A162:P619,16,FALSE)</f>
        <v>130</v>
      </c>
      <c r="G161">
        <f>VLOOKUP(A161,'Deaths After &gt;2009'!A162:Q619,17,FALSE)</f>
        <v>130</v>
      </c>
      <c r="H161">
        <f>VLOOKUP(A161,'Visits new'!A161:D568,4,FALSE)</f>
        <v>203764</v>
      </c>
      <c r="I161">
        <f>VLOOKUP(A161,'Visits new'!A161:E568,5,FALSE)</f>
        <v>1272</v>
      </c>
      <c r="J161" s="12">
        <f t="shared" si="16"/>
        <v>1.0456128497776062E-4</v>
      </c>
      <c r="K161" s="12">
        <f t="shared" si="17"/>
        <v>0</v>
      </c>
      <c r="L161" s="12">
        <f t="shared" si="18"/>
        <v>5.6141199435133158E-4</v>
      </c>
      <c r="M161" s="12">
        <f t="shared" si="19"/>
        <v>0.16389096670929551</v>
      </c>
      <c r="N161" s="12">
        <f t="shared" si="20"/>
        <v>1.0230919576285501E-3</v>
      </c>
      <c r="O161" s="12"/>
      <c r="P161" s="12" t="b">
        <f t="shared" si="21"/>
        <v>0</v>
      </c>
      <c r="Q161" s="12" t="b">
        <f t="shared" si="22"/>
        <v>0</v>
      </c>
      <c r="R161" t="b">
        <f t="shared" si="23"/>
        <v>0</v>
      </c>
    </row>
    <row r="162" spans="1:18">
      <c r="A162" t="s">
        <v>276</v>
      </c>
      <c r="B162">
        <f>VLOOKUP(A162,'US Pop after &gt;2009'!A163:B620,2,FALSE)</f>
        <v>5696345</v>
      </c>
      <c r="C162" s="11">
        <f>VLOOKUP(A162,'US Pop after &gt;2009'!A163:U620,21,FALSE)</f>
        <v>5019785.0659999996</v>
      </c>
      <c r="D162" s="11">
        <f>VLOOKUP(A162,'US Pop after &gt;2009'!A163:V620,22,FALSE)</f>
        <v>676447.65800000005</v>
      </c>
      <c r="E162">
        <f>VLOOKUP(A162,'Deaths After &gt;2009'!A163:O620,15,FALSE)</f>
        <v>13</v>
      </c>
      <c r="F162">
        <f>VLOOKUP(A162,'Deaths After &gt;2009'!A163:P620,16,FALSE)</f>
        <v>726</v>
      </c>
      <c r="G162">
        <f>VLOOKUP(A162,'Deaths After &gt;2009'!A163:Q620,17,FALSE)</f>
        <v>739</v>
      </c>
      <c r="H162">
        <f>VLOOKUP(A162,'Visits new'!A162:D569,4,FALSE)</f>
        <v>112167</v>
      </c>
      <c r="I162">
        <f>VLOOKUP(A162,'Visits new'!A162:E569,5,FALSE)</f>
        <v>245</v>
      </c>
      <c r="J162" s="12">
        <f t="shared" si="16"/>
        <v>1.2973231080631528E-4</v>
      </c>
      <c r="K162" s="12">
        <f t="shared" si="17"/>
        <v>2.5897523159012482E-6</v>
      </c>
      <c r="L162" s="12">
        <f t="shared" si="18"/>
        <v>1.0732537712474421E-3</v>
      </c>
      <c r="M162" s="12">
        <f t="shared" si="19"/>
        <v>1.9691047505022957E-2</v>
      </c>
      <c r="N162" s="12">
        <f t="shared" si="20"/>
        <v>4.3010035382337268E-5</v>
      </c>
      <c r="O162" s="12"/>
      <c r="P162" s="12" t="b">
        <f t="shared" si="21"/>
        <v>0</v>
      </c>
      <c r="Q162" s="12" t="b">
        <f t="shared" si="22"/>
        <v>0</v>
      </c>
      <c r="R162" t="b">
        <f t="shared" si="23"/>
        <v>0</v>
      </c>
    </row>
    <row r="163" spans="1:18">
      <c r="A163" t="s">
        <v>277</v>
      </c>
      <c r="B163">
        <f>VLOOKUP(A163,'US Pop after &gt;2009'!A164:B621,2,FALSE)</f>
        <v>5704065</v>
      </c>
      <c r="C163" s="11">
        <f>VLOOKUP(A163,'US Pop after &gt;2009'!A164:U621,21,FALSE)</f>
        <v>5011558.1660000002</v>
      </c>
      <c r="D163" s="11">
        <f>VLOOKUP(A163,'US Pop after &gt;2009'!A164:V621,22,FALSE)</f>
        <v>691979.24199999997</v>
      </c>
      <c r="E163">
        <f>VLOOKUP(A163,'Deaths After &gt;2009'!A164:O621,15,FALSE)</f>
        <v>30</v>
      </c>
      <c r="F163">
        <f>VLOOKUP(A163,'Deaths After &gt;2009'!A164:P621,16,FALSE)</f>
        <v>847</v>
      </c>
      <c r="G163">
        <f>VLOOKUP(A163,'Deaths After &gt;2009'!A164:Q621,17,FALSE)</f>
        <v>877</v>
      </c>
      <c r="H163">
        <f>VLOOKUP(A163,'Visits new'!A163:D570,4,FALSE)</f>
        <v>365373</v>
      </c>
      <c r="I163">
        <f>VLOOKUP(A163,'Visits new'!A163:E570,5,FALSE)</f>
        <v>601</v>
      </c>
      <c r="J163" s="12">
        <f t="shared" si="16"/>
        <v>1.5375000109570981E-4</v>
      </c>
      <c r="K163" s="12">
        <f t="shared" si="17"/>
        <v>5.9861621887439143E-6</v>
      </c>
      <c r="L163" s="12">
        <f t="shared" si="18"/>
        <v>1.2240251565234091E-3</v>
      </c>
      <c r="M163" s="12">
        <f t="shared" si="19"/>
        <v>6.4054845097312185E-2</v>
      </c>
      <c r="N163" s="12">
        <f t="shared" si="20"/>
        <v>1.0536345571097103E-4</v>
      </c>
      <c r="O163" s="12"/>
      <c r="P163" s="12" t="b">
        <f t="shared" si="21"/>
        <v>0</v>
      </c>
      <c r="Q163" s="12" t="b">
        <f t="shared" si="22"/>
        <v>0</v>
      </c>
      <c r="R163" t="b">
        <f t="shared" si="23"/>
        <v>0</v>
      </c>
    </row>
    <row r="164" spans="1:18">
      <c r="A164" t="s">
        <v>278</v>
      </c>
      <c r="B164">
        <f>VLOOKUP(A164,'US Pop after &gt;2009'!A165:B622,2,FALSE)</f>
        <v>5785496</v>
      </c>
      <c r="C164" s="11">
        <f>VLOOKUP(A164,'US Pop after &gt;2009'!A165:U622,21,FALSE)</f>
        <v>5067083.7610000009</v>
      </c>
      <c r="D164" s="11">
        <f>VLOOKUP(A164,'US Pop after &gt;2009'!A165:V622,22,FALSE)</f>
        <v>716292.64900000009</v>
      </c>
      <c r="E164">
        <f>VLOOKUP(A164,'Deaths After &gt;2009'!A165:O622,15,FALSE)</f>
        <v>11</v>
      </c>
      <c r="F164">
        <f>VLOOKUP(A164,'Deaths After &gt;2009'!A165:P622,16,FALSE)</f>
        <v>752</v>
      </c>
      <c r="G164">
        <f>VLOOKUP(A164,'Deaths After &gt;2009'!A165:Q622,17,FALSE)</f>
        <v>763</v>
      </c>
      <c r="H164">
        <f>VLOOKUP(A164,'Visits new'!A164:D571,4,FALSE)</f>
        <v>295307</v>
      </c>
      <c r="I164">
        <f>VLOOKUP(A164,'Visits new'!A164:E571,5,FALSE)</f>
        <v>582</v>
      </c>
      <c r="J164" s="12">
        <f t="shared" si="16"/>
        <v>1.3188151888792249E-4</v>
      </c>
      <c r="K164" s="12">
        <f t="shared" si="17"/>
        <v>2.1708739225240524E-6</v>
      </c>
      <c r="L164" s="12">
        <f t="shared" si="18"/>
        <v>1.0498502267890786E-3</v>
      </c>
      <c r="M164" s="12">
        <f t="shared" si="19"/>
        <v>5.1042641806337781E-2</v>
      </c>
      <c r="N164" s="12">
        <f t="shared" si="20"/>
        <v>1.0059638793285831E-4</v>
      </c>
      <c r="O164" s="12"/>
      <c r="P164" s="12" t="b">
        <f t="shared" si="21"/>
        <v>0</v>
      </c>
      <c r="Q164" s="12" t="b">
        <f t="shared" si="22"/>
        <v>0</v>
      </c>
      <c r="R164" t="b">
        <f t="shared" si="23"/>
        <v>0</v>
      </c>
    </row>
    <row r="165" spans="1:18">
      <c r="A165" t="s">
        <v>279</v>
      </c>
      <c r="B165">
        <f>VLOOKUP(A165,'US Pop after &gt;2009'!A166:B623,2,FALSE)</f>
        <v>5801682</v>
      </c>
      <c r="C165" s="11">
        <f>VLOOKUP(A165,'US Pop after &gt;2009'!A166:U623,21,FALSE)</f>
        <v>5070569.9690000005</v>
      </c>
      <c r="D165" s="11">
        <f>VLOOKUP(A165,'US Pop after &gt;2009'!A166:V623,22,FALSE)</f>
        <v>734077.25000000012</v>
      </c>
      <c r="E165">
        <f>VLOOKUP(A165,'Deaths After &gt;2009'!A166:O623,15,FALSE)</f>
        <v>43</v>
      </c>
      <c r="F165">
        <f>VLOOKUP(A165,'Deaths After &gt;2009'!A166:P623,16,FALSE)</f>
        <v>900</v>
      </c>
      <c r="G165">
        <f>VLOOKUP(A165,'Deaths After &gt;2009'!A166:Q623,17,FALSE)</f>
        <v>943</v>
      </c>
      <c r="H165">
        <f>VLOOKUP(A165,'Visits new'!A165:D572,4,FALSE)</f>
        <v>388905</v>
      </c>
      <c r="I165">
        <f>VLOOKUP(A165,'Visits new'!A165:E572,5,FALSE)</f>
        <v>709</v>
      </c>
      <c r="J165" s="12">
        <f t="shared" si="16"/>
        <v>1.6253907056608757E-4</v>
      </c>
      <c r="K165" s="12">
        <f t="shared" si="17"/>
        <v>8.4803089717506266E-6</v>
      </c>
      <c r="L165" s="12">
        <f t="shared" si="18"/>
        <v>1.2260290044406087E-3</v>
      </c>
      <c r="M165" s="12">
        <f t="shared" si="19"/>
        <v>6.7033146594384183E-2</v>
      </c>
      <c r="N165" s="12">
        <f t="shared" si="20"/>
        <v>1.2220593958786434E-4</v>
      </c>
      <c r="O165" s="12"/>
      <c r="P165" s="12" t="b">
        <f t="shared" si="21"/>
        <v>0</v>
      </c>
      <c r="Q165" s="12" t="b">
        <f t="shared" si="22"/>
        <v>0</v>
      </c>
      <c r="R165" t="b">
        <f t="shared" si="23"/>
        <v>0</v>
      </c>
    </row>
    <row r="166" spans="1:18">
      <c r="A166" t="s">
        <v>280</v>
      </c>
      <c r="B166">
        <f>VLOOKUP(A166,'US Pop after &gt;2009'!A167:B624,2,FALSE)</f>
        <v>5887776</v>
      </c>
      <c r="C166" s="11">
        <f>VLOOKUP(A166,'US Pop after &gt;2009'!A167:U624,21,FALSE)</f>
        <v>5120576.7969999993</v>
      </c>
      <c r="D166" s="11">
        <f>VLOOKUP(A166,'US Pop after &gt;2009'!A167:V624,22,FALSE)</f>
        <v>763840.40599999984</v>
      </c>
      <c r="E166">
        <f>VLOOKUP(A166,'Deaths After &gt;2009'!A167:O624,15,FALSE)</f>
        <v>58</v>
      </c>
      <c r="F166">
        <f>VLOOKUP(A166,'Deaths After &gt;2009'!A167:P624,16,FALSE)</f>
        <v>797</v>
      </c>
      <c r="G166">
        <f>VLOOKUP(A166,'Deaths After &gt;2009'!A167:Q624,17,FALSE)</f>
        <v>855</v>
      </c>
      <c r="H166">
        <f>VLOOKUP(A166,'Visits new'!A166:D573,4,FALSE)</f>
        <v>438827</v>
      </c>
      <c r="I166">
        <f>VLOOKUP(A166,'Visits new'!A166:E573,5,FALSE)</f>
        <v>921</v>
      </c>
      <c r="J166" s="12">
        <f t="shared" si="16"/>
        <v>1.4521612235248081E-4</v>
      </c>
      <c r="K166" s="12">
        <f t="shared" si="17"/>
        <v>1.1326848966307966E-5</v>
      </c>
      <c r="L166" s="12">
        <f t="shared" si="18"/>
        <v>1.0434116783290463E-3</v>
      </c>
      <c r="M166" s="12">
        <f t="shared" si="19"/>
        <v>7.4531877571429345E-2</v>
      </c>
      <c r="N166" s="12">
        <f t="shared" si="20"/>
        <v>1.5642578793758458E-4</v>
      </c>
      <c r="O166" s="12"/>
      <c r="P166" s="12" t="b">
        <f t="shared" si="21"/>
        <v>0</v>
      </c>
      <c r="Q166" s="12" t="b">
        <f t="shared" si="22"/>
        <v>0</v>
      </c>
      <c r="R166" t="b">
        <f t="shared" si="23"/>
        <v>0</v>
      </c>
    </row>
    <row r="167" spans="1:18">
      <c r="A167" t="s">
        <v>281</v>
      </c>
      <c r="B167">
        <f>VLOOKUP(A167,'US Pop after &gt;2009'!A168:B625,2,FALSE)</f>
        <v>5930195</v>
      </c>
      <c r="C167" s="11">
        <f>VLOOKUP(A167,'US Pop after &gt;2009'!A168:U625,21,FALSE)</f>
        <v>5147282.4460000005</v>
      </c>
      <c r="D167" s="11">
        <f>VLOOKUP(A167,'US Pop after &gt;2009'!A168:V625,22,FALSE)</f>
        <v>786230.71900000004</v>
      </c>
      <c r="E167">
        <f>VLOOKUP(A167,'Deaths After &gt;2009'!A168:O625,15,FALSE)</f>
        <v>25</v>
      </c>
      <c r="F167">
        <f>VLOOKUP(A167,'Deaths After &gt;2009'!A168:P625,16,FALSE)</f>
        <v>993</v>
      </c>
      <c r="G167">
        <f>VLOOKUP(A167,'Deaths After &gt;2009'!A168:Q625,17,FALSE)</f>
        <v>1018</v>
      </c>
      <c r="H167">
        <f>VLOOKUP(A167,'Visits new'!A167:D574,4,FALSE)</f>
        <v>400260</v>
      </c>
      <c r="I167">
        <f>VLOOKUP(A167,'Visits new'!A167:E574,5,FALSE)</f>
        <v>1269</v>
      </c>
      <c r="J167" s="12">
        <f t="shared" si="16"/>
        <v>1.7166383230231047E-4</v>
      </c>
      <c r="K167" s="12">
        <f t="shared" si="17"/>
        <v>4.8569318397182043E-6</v>
      </c>
      <c r="L167" s="12">
        <f t="shared" si="18"/>
        <v>1.2629880466423239E-3</v>
      </c>
      <c r="M167" s="12">
        <f t="shared" si="19"/>
        <v>6.749525099933476E-2</v>
      </c>
      <c r="N167" s="12">
        <f t="shared" si="20"/>
        <v>2.1398959056152453E-4</v>
      </c>
      <c r="O167" s="12"/>
      <c r="P167" s="12" t="b">
        <f t="shared" si="21"/>
        <v>0</v>
      </c>
      <c r="Q167" s="12" t="b">
        <f t="shared" si="22"/>
        <v>0</v>
      </c>
      <c r="R167" t="b">
        <f t="shared" si="23"/>
        <v>0</v>
      </c>
    </row>
    <row r="168" spans="1:18">
      <c r="A168" t="s">
        <v>282</v>
      </c>
      <c r="B168">
        <f>VLOOKUP(A168,'US Pop after &gt;2009'!A169:B626,2,FALSE)</f>
        <v>5878915</v>
      </c>
      <c r="C168" s="11">
        <f>VLOOKUP(A168,'US Pop after &gt;2009'!A169:U626,21,FALSE)</f>
        <v>5074976.1530000009</v>
      </c>
      <c r="D168" s="11">
        <f>VLOOKUP(A168,'US Pop after &gt;2009'!A169:V626,22,FALSE)</f>
        <v>804822.50199999998</v>
      </c>
      <c r="E168">
        <f>VLOOKUP(A168,'Deaths After &gt;2009'!A169:O626,15,FALSE)</f>
        <v>38</v>
      </c>
      <c r="F168">
        <f>VLOOKUP(A168,'Deaths After &gt;2009'!A169:P626,16,FALSE)</f>
        <v>833</v>
      </c>
      <c r="G168">
        <f>VLOOKUP(A168,'Deaths After &gt;2009'!A169:Q626,17,FALSE)</f>
        <v>871</v>
      </c>
      <c r="H168">
        <f>VLOOKUP(A168,'Visits new'!A168:D575,4,FALSE)</f>
        <v>384833</v>
      </c>
      <c r="I168">
        <f>VLOOKUP(A168,'Visits new'!A168:E575,5,FALSE)</f>
        <v>1447</v>
      </c>
      <c r="J168" s="12">
        <f t="shared" si="16"/>
        <v>1.4815659011909509E-4</v>
      </c>
      <c r="K168" s="12">
        <f t="shared" si="17"/>
        <v>7.4877199132328604E-6</v>
      </c>
      <c r="L168" s="12">
        <f t="shared" si="18"/>
        <v>1.035010822796304E-3</v>
      </c>
      <c r="M168" s="12">
        <f t="shared" si="19"/>
        <v>6.5459868019864212E-2</v>
      </c>
      <c r="N168" s="12">
        <f t="shared" si="20"/>
        <v>2.4613385293034516E-4</v>
      </c>
      <c r="O168" s="12"/>
      <c r="P168" s="12" t="b">
        <f t="shared" si="21"/>
        <v>0</v>
      </c>
      <c r="Q168" s="12" t="b">
        <f t="shared" si="22"/>
        <v>0</v>
      </c>
      <c r="R168" t="b">
        <f t="shared" si="23"/>
        <v>0</v>
      </c>
    </row>
    <row r="169" spans="1:18">
      <c r="A169" t="s">
        <v>283</v>
      </c>
      <c r="B169">
        <f>VLOOKUP(A169,'US Pop after &gt;2009'!A170:B627,2,FALSE)</f>
        <v>5921207</v>
      </c>
      <c r="C169" s="11">
        <f>VLOOKUP(A169,'US Pop after &gt;2009'!A170:U627,21,FALSE)</f>
        <v>5084733</v>
      </c>
      <c r="D169" s="11">
        <f>VLOOKUP(A169,'US Pop after &gt;2009'!A170:V627,22,FALSE)</f>
        <v>836474</v>
      </c>
      <c r="E169">
        <f>VLOOKUP(A169,'Deaths After &gt;2009'!A170:O627,15,FALSE)</f>
        <v>15</v>
      </c>
      <c r="F169">
        <f>VLOOKUP(A169,'Deaths After &gt;2009'!A170:P627,16,FALSE)</f>
        <v>822</v>
      </c>
      <c r="G169">
        <f>VLOOKUP(A169,'Deaths After &gt;2009'!A170:Q627,17,FALSE)</f>
        <v>837</v>
      </c>
      <c r="H169">
        <f>VLOOKUP(A169,'Visits new'!A169:D576,4,FALSE)</f>
        <v>361602</v>
      </c>
      <c r="I169">
        <f>VLOOKUP(A169,'Visits new'!A169:E576,5,FALSE)</f>
        <v>1752</v>
      </c>
      <c r="J169" s="12">
        <f t="shared" si="16"/>
        <v>1.4135631468381363E-4</v>
      </c>
      <c r="K169" s="12">
        <f t="shared" si="17"/>
        <v>2.9500074045185852E-6</v>
      </c>
      <c r="L169" s="12">
        <f t="shared" si="18"/>
        <v>9.8269641375583702E-4</v>
      </c>
      <c r="M169" s="12">
        <f t="shared" si="19"/>
        <v>6.1068967864153376E-2</v>
      </c>
      <c r="N169" s="12">
        <f t="shared" si="20"/>
        <v>2.9588561926647725E-4</v>
      </c>
      <c r="O169" s="12"/>
      <c r="P169" s="12" t="b">
        <f t="shared" si="21"/>
        <v>0</v>
      </c>
      <c r="Q169" s="12" t="b">
        <f t="shared" si="22"/>
        <v>0</v>
      </c>
      <c r="R169" t="b">
        <f t="shared" si="23"/>
        <v>0</v>
      </c>
    </row>
    <row r="170" spans="1:18">
      <c r="A170" t="s">
        <v>285</v>
      </c>
      <c r="B170">
        <f>VLOOKUP(A170,'US Pop after &gt;2009'!A171:B628,2,FALSE)</f>
        <v>6476616</v>
      </c>
      <c r="C170" s="11">
        <f>VLOOKUP(A170,'US Pop after &gt;2009'!A171:U628,21,FALSE)</f>
        <v>5596882.6769999992</v>
      </c>
      <c r="D170" s="11">
        <f>VLOOKUP(A170,'US Pop after &gt;2009'!A171:V628,22,FALSE)</f>
        <v>874616.72600000002</v>
      </c>
      <c r="E170">
        <f>VLOOKUP(A170,'Deaths After &gt;2009'!A171:O628,15,FALSE)</f>
        <v>12</v>
      </c>
      <c r="F170">
        <f>VLOOKUP(A170,'Deaths After &gt;2009'!A171:P628,16,FALSE)</f>
        <v>1121</v>
      </c>
      <c r="G170">
        <f>VLOOKUP(A170,'Deaths After &gt;2009'!A171:Q628,17,FALSE)</f>
        <v>1133</v>
      </c>
      <c r="H170">
        <f>VLOOKUP(A170,'Visits new'!A170:D577,4,FALSE)</f>
        <v>335811</v>
      </c>
      <c r="I170">
        <f>VLOOKUP(A170,'Visits new'!A170:E577,5,FALSE)</f>
        <v>685</v>
      </c>
      <c r="J170" s="12">
        <f t="shared" si="16"/>
        <v>1.7493703501952253E-4</v>
      </c>
      <c r="K170" s="12">
        <f t="shared" si="17"/>
        <v>2.1440506604351679E-6</v>
      </c>
      <c r="L170" s="12">
        <f t="shared" si="18"/>
        <v>1.2817042787722768E-3</v>
      </c>
      <c r="M170" s="12">
        <f t="shared" si="19"/>
        <v>5.1849762283266446E-2</v>
      </c>
      <c r="N170" s="12">
        <f t="shared" si="20"/>
        <v>1.0576510943369191E-4</v>
      </c>
      <c r="O170" s="12"/>
      <c r="P170" s="12" t="b">
        <f t="shared" si="21"/>
        <v>0</v>
      </c>
      <c r="Q170" s="12" t="b">
        <f t="shared" si="22"/>
        <v>0</v>
      </c>
      <c r="R170" t="b">
        <f t="shared" si="23"/>
        <v>0</v>
      </c>
    </row>
    <row r="171" spans="1:18">
      <c r="A171" t="s">
        <v>286</v>
      </c>
      <c r="B171">
        <f>VLOOKUP(A171,'US Pop after &gt;2009'!A172:B629,2,FALSE)</f>
        <v>6511549</v>
      </c>
      <c r="C171" s="11">
        <f>VLOOKUP(A171,'US Pop after &gt;2009'!A172:U629,21,FALSE)</f>
        <v>5618110.2640000004</v>
      </c>
      <c r="D171" s="11">
        <f>VLOOKUP(A171,'US Pop after &gt;2009'!A172:V629,22,FALSE)</f>
        <v>894689.74699999997</v>
      </c>
      <c r="E171">
        <f>VLOOKUP(A171,'Deaths After &gt;2009'!A172:O629,15,FALSE)</f>
        <v>13</v>
      </c>
      <c r="F171">
        <f>VLOOKUP(A171,'Deaths After &gt;2009'!A172:P629,16,FALSE)</f>
        <v>1244</v>
      </c>
      <c r="G171">
        <f>VLOOKUP(A171,'Deaths After &gt;2009'!A172:Q629,17,FALSE)</f>
        <v>1257</v>
      </c>
      <c r="H171">
        <f>VLOOKUP(A171,'Visits new'!A171:D578,4,FALSE)</f>
        <v>1336153</v>
      </c>
      <c r="I171">
        <f>VLOOKUP(A171,'Visits new'!A171:E578,5,FALSE)</f>
        <v>2227</v>
      </c>
      <c r="J171" s="12">
        <f t="shared" si="16"/>
        <v>1.9304162496511966E-4</v>
      </c>
      <c r="K171" s="12">
        <f t="shared" si="17"/>
        <v>2.3139453284322363E-6</v>
      </c>
      <c r="L171" s="12">
        <f t="shared" si="18"/>
        <v>1.390426127237155E-3</v>
      </c>
      <c r="M171" s="12">
        <f t="shared" si="19"/>
        <v>0.20519741155291929</v>
      </c>
      <c r="N171" s="12">
        <f t="shared" si="20"/>
        <v>3.4200771582921358E-4</v>
      </c>
      <c r="O171" s="12"/>
      <c r="P171" s="12" t="b">
        <f t="shared" si="21"/>
        <v>0</v>
      </c>
      <c r="Q171" s="12" t="b">
        <f t="shared" si="22"/>
        <v>0</v>
      </c>
      <c r="R171" t="b">
        <f t="shared" si="23"/>
        <v>0</v>
      </c>
    </row>
    <row r="172" spans="1:18">
      <c r="A172" t="s">
        <v>287</v>
      </c>
      <c r="B172">
        <f>VLOOKUP(A172,'US Pop after &gt;2009'!A173:B630,2,FALSE)</f>
        <v>6544014</v>
      </c>
      <c r="C172" s="11">
        <f>VLOOKUP(A172,'US Pop after &gt;2009'!A173:U630,21,FALSE)</f>
        <v>5637799.4390000002</v>
      </c>
      <c r="D172" s="11">
        <f>VLOOKUP(A172,'US Pop after &gt;2009'!A173:V630,22,FALSE)</f>
        <v>909459.38199999998</v>
      </c>
      <c r="E172">
        <f>VLOOKUP(A172,'Deaths After &gt;2009'!A173:O630,15,FALSE)</f>
        <v>0</v>
      </c>
      <c r="F172">
        <f>VLOOKUP(A172,'Deaths After &gt;2009'!A173:P630,16,FALSE)</f>
        <v>1197</v>
      </c>
      <c r="G172">
        <f>VLOOKUP(A172,'Deaths After &gt;2009'!A173:Q630,17,FALSE)</f>
        <v>1197</v>
      </c>
      <c r="H172">
        <f>VLOOKUP(A172,'Visits new'!A172:D579,4,FALSE)</f>
        <v>1314710</v>
      </c>
      <c r="I172">
        <f>VLOOKUP(A172,'Visits new'!A172:E579,5,FALSE)</f>
        <v>2185</v>
      </c>
      <c r="J172" s="12">
        <f t="shared" si="16"/>
        <v>1.8291525659938992E-4</v>
      </c>
      <c r="K172" s="12">
        <f t="shared" si="17"/>
        <v>0</v>
      </c>
      <c r="L172" s="12">
        <f t="shared" si="18"/>
        <v>1.3161665311183738E-3</v>
      </c>
      <c r="M172" s="12">
        <f t="shared" si="19"/>
        <v>0.20090268755537505</v>
      </c>
      <c r="N172" s="12">
        <f t="shared" si="20"/>
        <v>3.3389292871317209E-4</v>
      </c>
      <c r="O172" s="12"/>
      <c r="P172" s="12" t="b">
        <f t="shared" si="21"/>
        <v>0</v>
      </c>
      <c r="Q172" s="12" t="b">
        <f t="shared" si="22"/>
        <v>0</v>
      </c>
      <c r="R172" t="b">
        <f t="shared" si="23"/>
        <v>0</v>
      </c>
    </row>
    <row r="173" spans="1:18">
      <c r="A173" t="s">
        <v>288</v>
      </c>
      <c r="B173">
        <f>VLOOKUP(A173,'US Pop after &gt;2009'!A174:B631,2,FALSE)</f>
        <v>6605058</v>
      </c>
      <c r="C173" s="11">
        <f>VLOOKUP(A173,'US Pop after &gt;2009'!A174:U631,21,FALSE)</f>
        <v>5674941.5349999992</v>
      </c>
      <c r="D173" s="11">
        <f>VLOOKUP(A173,'US Pop after &gt;2009'!A174:V631,22,FALSE)</f>
        <v>935524.70600000001</v>
      </c>
      <c r="E173">
        <f>VLOOKUP(A173,'Deaths After &gt;2009'!A174:O631,15,FALSE)</f>
        <v>39</v>
      </c>
      <c r="F173">
        <f>VLOOKUP(A173,'Deaths After &gt;2009'!A174:P631,16,FALSE)</f>
        <v>1383</v>
      </c>
      <c r="G173">
        <f>VLOOKUP(A173,'Deaths After &gt;2009'!A174:Q631,17,FALSE)</f>
        <v>1422</v>
      </c>
      <c r="H173">
        <f>VLOOKUP(A173,'Visits new'!A173:D580,4,FALSE)</f>
        <v>1337844</v>
      </c>
      <c r="I173">
        <f>VLOOKUP(A173,'Visits new'!A173:E580,5,FALSE)</f>
        <v>2236</v>
      </c>
      <c r="J173" s="12">
        <f t="shared" si="16"/>
        <v>2.152895553680225E-4</v>
      </c>
      <c r="K173" s="12">
        <f t="shared" si="17"/>
        <v>6.8723174960427161E-6</v>
      </c>
      <c r="L173" s="12">
        <f t="shared" si="18"/>
        <v>1.4783147800695282E-3</v>
      </c>
      <c r="M173" s="12">
        <f t="shared" si="19"/>
        <v>0.20254841062712847</v>
      </c>
      <c r="N173" s="12">
        <f t="shared" si="20"/>
        <v>3.3852844289936589E-4</v>
      </c>
      <c r="O173" s="12"/>
      <c r="P173" s="12" t="b">
        <f t="shared" si="21"/>
        <v>0</v>
      </c>
      <c r="Q173" s="12" t="b">
        <f t="shared" si="22"/>
        <v>0</v>
      </c>
      <c r="R173" t="b">
        <f t="shared" si="23"/>
        <v>0</v>
      </c>
    </row>
    <row r="174" spans="1:18">
      <c r="A174" t="s">
        <v>289</v>
      </c>
      <c r="B174">
        <f>VLOOKUP(A174,'US Pop after &gt;2009'!A175:B632,2,FALSE)</f>
        <v>6657291</v>
      </c>
      <c r="C174" s="11">
        <f>VLOOKUP(A174,'US Pop after &gt;2009'!A175:U632,21,FALSE)</f>
        <v>5697933.0559999999</v>
      </c>
      <c r="D174" s="11">
        <f>VLOOKUP(A174,'US Pop after &gt;2009'!A175:V632,22,FALSE)</f>
        <v>960533.90700000012</v>
      </c>
      <c r="E174">
        <f>VLOOKUP(A174,'Deaths After &gt;2009'!A175:O632,15,FALSE)</f>
        <v>74</v>
      </c>
      <c r="F174">
        <f>VLOOKUP(A174,'Deaths After &gt;2009'!A175:P632,16,FALSE)</f>
        <v>1178</v>
      </c>
      <c r="G174">
        <f>VLOOKUP(A174,'Deaths After &gt;2009'!A175:Q632,17,FALSE)</f>
        <v>1252</v>
      </c>
      <c r="H174">
        <f>VLOOKUP(A174,'Visits new'!A174:D581,4,FALSE)</f>
        <v>1341175</v>
      </c>
      <c r="I174">
        <f>VLOOKUP(A174,'Visits new'!A174:E581,5,FALSE)</f>
        <v>2259</v>
      </c>
      <c r="J174" s="12">
        <f t="shared" si="16"/>
        <v>1.8806448448775937E-4</v>
      </c>
      <c r="K174" s="12">
        <f t="shared" si="17"/>
        <v>1.298716556911405E-5</v>
      </c>
      <c r="L174" s="12">
        <f t="shared" si="18"/>
        <v>1.2264012664365005E-3</v>
      </c>
      <c r="M174" s="12">
        <f t="shared" si="19"/>
        <v>0.20145957267002448</v>
      </c>
      <c r="N174" s="12">
        <f t="shared" si="20"/>
        <v>3.393272128257575E-4</v>
      </c>
      <c r="O174" s="12"/>
      <c r="P174" s="12" t="b">
        <f t="shared" si="21"/>
        <v>0</v>
      </c>
      <c r="Q174" s="12" t="b">
        <f t="shared" si="22"/>
        <v>0</v>
      </c>
      <c r="R174" t="b">
        <f t="shared" si="23"/>
        <v>0</v>
      </c>
    </row>
    <row r="175" spans="1:18">
      <c r="A175" t="s">
        <v>290</v>
      </c>
      <c r="B175">
        <f>VLOOKUP(A175,'US Pop after &gt;2009'!A176:B633,2,FALSE)</f>
        <v>6688538</v>
      </c>
      <c r="C175" s="11">
        <f>VLOOKUP(A175,'US Pop after &gt;2009'!A176:U633,21,FALSE)</f>
        <v>5703846.1950000003</v>
      </c>
      <c r="D175" s="11">
        <f>VLOOKUP(A175,'US Pop after &gt;2009'!A176:V633,22,FALSE)</f>
        <v>980267.26599999995</v>
      </c>
      <c r="E175">
        <f>VLOOKUP(A175,'Deaths After &gt;2009'!A176:O633,15,FALSE)</f>
        <v>40</v>
      </c>
      <c r="F175">
        <f>VLOOKUP(A175,'Deaths After &gt;2009'!A176:P633,16,FALSE)</f>
        <v>1366</v>
      </c>
      <c r="G175">
        <f>VLOOKUP(A175,'Deaths After &gt;2009'!A176:Q633,17,FALSE)</f>
        <v>1406</v>
      </c>
      <c r="H175">
        <f>VLOOKUP(A175,'Visits new'!A175:D582,4,FALSE)</f>
        <v>1147979</v>
      </c>
      <c r="I175">
        <f>VLOOKUP(A175,'Visits new'!A175:E582,5,FALSE)</f>
        <v>1933</v>
      </c>
      <c r="J175" s="12">
        <f t="shared" si="16"/>
        <v>2.102103628625568E-4</v>
      </c>
      <c r="K175" s="12">
        <f t="shared" si="17"/>
        <v>7.012811817237298E-6</v>
      </c>
      <c r="L175" s="12">
        <f t="shared" si="18"/>
        <v>1.3934975158091222E-3</v>
      </c>
      <c r="M175" s="12">
        <f t="shared" si="19"/>
        <v>0.17163377108719424</v>
      </c>
      <c r="N175" s="12">
        <f t="shared" si="20"/>
        <v>2.8900187155997322E-4</v>
      </c>
      <c r="O175" s="12"/>
      <c r="P175" s="12" t="b">
        <f t="shared" si="21"/>
        <v>0</v>
      </c>
      <c r="Q175" s="12" t="b">
        <f t="shared" si="22"/>
        <v>0</v>
      </c>
      <c r="R175" t="b">
        <f t="shared" si="23"/>
        <v>0</v>
      </c>
    </row>
    <row r="176" spans="1:18">
      <c r="A176" t="s">
        <v>291</v>
      </c>
      <c r="B176">
        <f>VLOOKUP(A176,'US Pop after &gt;2009'!A177:B634,2,FALSE)</f>
        <v>6741921</v>
      </c>
      <c r="C176" s="11">
        <f>VLOOKUP(A176,'US Pop after &gt;2009'!A177:U634,21,FALSE)</f>
        <v>5727121.6679999996</v>
      </c>
      <c r="D176" s="11">
        <f>VLOOKUP(A176,'US Pop after &gt;2009'!A177:V634,22,FALSE)</f>
        <v>1016590.8530000001</v>
      </c>
      <c r="E176">
        <f>VLOOKUP(A176,'Deaths After &gt;2009'!A177:O634,15,FALSE)</f>
        <v>22</v>
      </c>
      <c r="F176">
        <f>VLOOKUP(A176,'Deaths After &gt;2009'!A177:P634,16,FALSE)</f>
        <v>1096</v>
      </c>
      <c r="G176">
        <f>VLOOKUP(A176,'Deaths After &gt;2009'!A177:Q634,17,FALSE)</f>
        <v>1118</v>
      </c>
      <c r="H176">
        <f>VLOOKUP(A176,'Visits new'!A176:D583,4,FALSE)</f>
        <v>1193451</v>
      </c>
      <c r="I176">
        <f>VLOOKUP(A176,'Visits new'!A176:E583,5,FALSE)</f>
        <v>1876</v>
      </c>
      <c r="J176" s="12">
        <f t="shared" si="16"/>
        <v>1.6582810744890069E-4</v>
      </c>
      <c r="K176" s="12">
        <f t="shared" si="17"/>
        <v>3.8413711590804642E-6</v>
      </c>
      <c r="L176" s="12">
        <f t="shared" si="18"/>
        <v>1.0781131826689766E-3</v>
      </c>
      <c r="M176" s="12">
        <f t="shared" si="19"/>
        <v>0.17701942814221644</v>
      </c>
      <c r="N176" s="12">
        <f t="shared" si="20"/>
        <v>2.7825897099654535E-4</v>
      </c>
      <c r="O176" s="12"/>
      <c r="P176" s="12" t="b">
        <f t="shared" si="21"/>
        <v>0</v>
      </c>
      <c r="Q176" s="12" t="b">
        <f t="shared" si="22"/>
        <v>0</v>
      </c>
      <c r="R176" t="b">
        <f t="shared" si="23"/>
        <v>0</v>
      </c>
    </row>
    <row r="177" spans="1:18">
      <c r="A177" t="s">
        <v>292</v>
      </c>
      <c r="B177">
        <f>VLOOKUP(A177,'US Pop after &gt;2009'!A178:B635,2,FALSE)</f>
        <v>6772044</v>
      </c>
      <c r="C177" s="11">
        <f>VLOOKUP(A177,'US Pop after &gt;2009'!A178:U635,21,FALSE)</f>
        <v>5725952</v>
      </c>
      <c r="D177" s="11">
        <f>VLOOKUP(A177,'US Pop after &gt;2009'!A178:V635,22,FALSE)</f>
        <v>1046092</v>
      </c>
      <c r="E177">
        <f>VLOOKUP(A177,'Deaths After &gt;2009'!A178:O635,15,FALSE)</f>
        <v>38</v>
      </c>
      <c r="F177">
        <f>VLOOKUP(A177,'Deaths After &gt;2009'!A178:P635,16,FALSE)</f>
        <v>1297</v>
      </c>
      <c r="G177">
        <f>VLOOKUP(A177,'Deaths After &gt;2009'!A178:Q635,17,FALSE)</f>
        <v>1335</v>
      </c>
      <c r="H177">
        <f>VLOOKUP(A177,'Visits new'!A177:D584,4,FALSE)</f>
        <v>1386991</v>
      </c>
      <c r="I177">
        <f>VLOOKUP(A177,'Visits new'!A177:E584,5,FALSE)</f>
        <v>1925</v>
      </c>
      <c r="J177" s="12">
        <f t="shared" si="16"/>
        <v>1.9713398200011696E-4</v>
      </c>
      <c r="K177" s="12">
        <f t="shared" si="17"/>
        <v>6.636451021594313E-6</v>
      </c>
      <c r="L177" s="12">
        <f t="shared" si="18"/>
        <v>1.2398527089395579E-3</v>
      </c>
      <c r="M177" s="12">
        <f t="shared" si="19"/>
        <v>0.20481128002121662</v>
      </c>
      <c r="N177" s="12">
        <f t="shared" si="20"/>
        <v>2.8425686543088026E-4</v>
      </c>
      <c r="O177" s="12"/>
      <c r="P177" s="12" t="b">
        <f t="shared" si="21"/>
        <v>0</v>
      </c>
      <c r="Q177" s="12" t="b">
        <f t="shared" si="22"/>
        <v>0</v>
      </c>
      <c r="R177" t="b">
        <f t="shared" si="23"/>
        <v>0</v>
      </c>
    </row>
    <row r="178" spans="1:18">
      <c r="A178" t="s">
        <v>294</v>
      </c>
      <c r="B178">
        <f>VLOOKUP(A178,'US Pop after &gt;2009'!A179:B636,2,FALSE)</f>
        <v>9937232</v>
      </c>
      <c r="C178" s="11">
        <f>VLOOKUP(A178,'US Pop after &gt;2009'!A179:U636,21,FALSE)</f>
        <v>8625271.3869999982</v>
      </c>
      <c r="D178" s="11">
        <f>VLOOKUP(A178,'US Pop after &gt;2009'!A179:V636,22,FALSE)</f>
        <v>1313897.5009999997</v>
      </c>
      <c r="E178">
        <f>VLOOKUP(A178,'Deaths After &gt;2009'!A179:O636,15,FALSE)</f>
        <v>62</v>
      </c>
      <c r="F178">
        <f>VLOOKUP(A178,'Deaths After &gt;2009'!A179:P636,16,FALSE)</f>
        <v>1269</v>
      </c>
      <c r="G178">
        <f>VLOOKUP(A178,'Deaths After &gt;2009'!A179:Q636,17,FALSE)</f>
        <v>1331</v>
      </c>
      <c r="H178">
        <f>VLOOKUP(A178,'Visits new'!A178:D585,4,FALSE)</f>
        <v>188121</v>
      </c>
      <c r="I178">
        <f>VLOOKUP(A178,'Visits new'!A178:E585,5,FALSE)</f>
        <v>654</v>
      </c>
      <c r="J178" s="12">
        <f t="shared" si="16"/>
        <v>1.3394071910568256E-4</v>
      </c>
      <c r="K178" s="12">
        <f t="shared" si="17"/>
        <v>7.1881796198837695E-6</v>
      </c>
      <c r="L178" s="12">
        <f t="shared" si="18"/>
        <v>9.6582876444636782E-4</v>
      </c>
      <c r="M178" s="12">
        <f t="shared" si="19"/>
        <v>1.8930925634019616E-2</v>
      </c>
      <c r="N178" s="12">
        <f t="shared" si="20"/>
        <v>6.5813095638705019E-5</v>
      </c>
      <c r="O178" s="12"/>
      <c r="P178" s="12" t="b">
        <f t="shared" si="21"/>
        <v>0</v>
      </c>
      <c r="Q178" s="12" t="b">
        <f t="shared" si="22"/>
        <v>0</v>
      </c>
      <c r="R178" t="b">
        <f t="shared" si="23"/>
        <v>0</v>
      </c>
    </row>
    <row r="179" spans="1:18">
      <c r="A179" t="s">
        <v>295</v>
      </c>
      <c r="B179">
        <f>VLOOKUP(A179,'US Pop after &gt;2009'!A180:B637,2,FALSE)</f>
        <v>9857189</v>
      </c>
      <c r="C179" s="11">
        <f>VLOOKUP(A179,'US Pop after &gt;2009'!A180:U637,21,FALSE)</f>
        <v>8535682.0439999998</v>
      </c>
      <c r="D179" s="11">
        <f>VLOOKUP(A179,'US Pop after &gt;2009'!A180:V637,22,FALSE)</f>
        <v>1327198.3290000001</v>
      </c>
      <c r="E179">
        <f>VLOOKUP(A179,'Deaths After &gt;2009'!A180:O637,15,FALSE)</f>
        <v>142</v>
      </c>
      <c r="F179">
        <f>VLOOKUP(A179,'Deaths After &gt;2009'!A180:P637,16,FALSE)</f>
        <v>1460</v>
      </c>
      <c r="G179">
        <f>VLOOKUP(A179,'Deaths After &gt;2009'!A180:Q637,17,FALSE)</f>
        <v>1602</v>
      </c>
      <c r="H179">
        <f>VLOOKUP(A179,'Visits new'!A179:D586,4,FALSE)</f>
        <v>695410</v>
      </c>
      <c r="I179">
        <f>VLOOKUP(A179,'Visits new'!A179:E586,5,FALSE)</f>
        <v>2320</v>
      </c>
      <c r="J179" s="12">
        <f t="shared" si="16"/>
        <v>1.6252097834382602E-4</v>
      </c>
      <c r="K179" s="12">
        <f t="shared" si="17"/>
        <v>1.6636046102468903E-5</v>
      </c>
      <c r="L179" s="12">
        <f t="shared" si="18"/>
        <v>1.100061662298853E-3</v>
      </c>
      <c r="M179" s="12">
        <f t="shared" si="19"/>
        <v>7.0548510330886424E-2</v>
      </c>
      <c r="N179" s="12">
        <f t="shared" si="20"/>
        <v>2.3536121707720122E-4</v>
      </c>
      <c r="O179" s="12"/>
      <c r="P179" s="12" t="b">
        <f t="shared" si="21"/>
        <v>0</v>
      </c>
      <c r="Q179" s="12" t="b">
        <f t="shared" si="22"/>
        <v>0</v>
      </c>
      <c r="R179" t="b">
        <f t="shared" si="23"/>
        <v>0</v>
      </c>
    </row>
    <row r="180" spans="1:18">
      <c r="A180" t="s">
        <v>296</v>
      </c>
      <c r="B180">
        <f>VLOOKUP(A180,'US Pop after &gt;2009'!A181:B638,2,FALSE)</f>
        <v>9778449</v>
      </c>
      <c r="C180" s="11">
        <f>VLOOKUP(A180,'US Pop after &gt;2009'!A181:U638,21,FALSE)</f>
        <v>8431328.0210000016</v>
      </c>
      <c r="D180" s="11">
        <f>VLOOKUP(A180,'US Pop after &gt;2009'!A181:V638,22,FALSE)</f>
        <v>1348383.52</v>
      </c>
      <c r="E180">
        <f>VLOOKUP(A180,'Deaths After &gt;2009'!A181:O638,15,FALSE)</f>
        <v>97</v>
      </c>
      <c r="F180">
        <f>VLOOKUP(A180,'Deaths After &gt;2009'!A181:P638,16,FALSE)</f>
        <v>1330</v>
      </c>
      <c r="G180">
        <f>VLOOKUP(A180,'Deaths After &gt;2009'!A181:Q638,17,FALSE)</f>
        <v>1427</v>
      </c>
      <c r="H180">
        <f>VLOOKUP(A180,'Visits new'!A180:D587,4,FALSE)</f>
        <v>651156</v>
      </c>
      <c r="I180">
        <f>VLOOKUP(A180,'Visits new'!A180:E587,5,FALSE)</f>
        <v>2307</v>
      </c>
      <c r="J180" s="12">
        <f t="shared" si="16"/>
        <v>1.4593316383815062E-4</v>
      </c>
      <c r="K180" s="12">
        <f t="shared" si="17"/>
        <v>1.1504711921823114E-5</v>
      </c>
      <c r="L180" s="12">
        <f t="shared" si="18"/>
        <v>9.8636625282990699E-4</v>
      </c>
      <c r="M180" s="12">
        <f t="shared" si="19"/>
        <v>6.6590928684088863E-2</v>
      </c>
      <c r="N180" s="12">
        <f t="shared" si="20"/>
        <v>2.359269859667929E-4</v>
      </c>
      <c r="O180" s="12"/>
      <c r="P180" s="12" t="b">
        <f t="shared" si="21"/>
        <v>0</v>
      </c>
      <c r="Q180" s="12" t="b">
        <f t="shared" si="22"/>
        <v>0</v>
      </c>
      <c r="R180" t="b">
        <f t="shared" si="23"/>
        <v>0</v>
      </c>
    </row>
    <row r="181" spans="1:18">
      <c r="A181" t="s">
        <v>297</v>
      </c>
      <c r="B181">
        <f>VLOOKUP(A181,'US Pop after &gt;2009'!A182:B639,2,FALSE)</f>
        <v>9711943</v>
      </c>
      <c r="C181" s="11">
        <f>VLOOKUP(A181,'US Pop after &gt;2009'!A182:U639,21,FALSE)</f>
        <v>8348557.8549999995</v>
      </c>
      <c r="D181" s="11">
        <f>VLOOKUP(A181,'US Pop after &gt;2009'!A182:V639,22,FALSE)</f>
        <v>1362462.2759999996</v>
      </c>
      <c r="E181">
        <f>VLOOKUP(A181,'Deaths After &gt;2009'!A182:O639,15,FALSE)</f>
        <v>181</v>
      </c>
      <c r="F181">
        <f>VLOOKUP(A181,'Deaths After &gt;2009'!A182:P639,16,FALSE)</f>
        <v>1586</v>
      </c>
      <c r="G181">
        <f>VLOOKUP(A181,'Deaths After &gt;2009'!A182:Q639,17,FALSE)</f>
        <v>1767</v>
      </c>
      <c r="H181">
        <f>VLOOKUP(A181,'Visits new'!A181:D588,4,FALSE)</f>
        <v>663548</v>
      </c>
      <c r="I181">
        <f>VLOOKUP(A181,'Visits new'!A181:E588,5,FALSE)</f>
        <v>2309</v>
      </c>
      <c r="J181" s="12">
        <f t="shared" si="16"/>
        <v>1.8194093602073242E-4</v>
      </c>
      <c r="K181" s="12">
        <f t="shared" si="17"/>
        <v>2.1680391169787252E-5</v>
      </c>
      <c r="L181" s="12">
        <f t="shared" si="18"/>
        <v>1.1640689272192372E-3</v>
      </c>
      <c r="M181" s="12">
        <f t="shared" si="19"/>
        <v>6.8322888633098447E-2</v>
      </c>
      <c r="N181" s="12">
        <f t="shared" si="20"/>
        <v>2.3774851232137586E-4</v>
      </c>
      <c r="O181" s="12"/>
      <c r="P181" s="12" t="b">
        <f t="shared" si="21"/>
        <v>0</v>
      </c>
      <c r="Q181" s="12" t="b">
        <f t="shared" si="22"/>
        <v>0</v>
      </c>
      <c r="R181" t="b">
        <f t="shared" si="23"/>
        <v>0</v>
      </c>
    </row>
    <row r="182" spans="1:18">
      <c r="A182" t="s">
        <v>298</v>
      </c>
      <c r="B182">
        <f>VLOOKUP(A182,'US Pop after &gt;2009'!A183:B640,2,FALSE)</f>
        <v>9750020</v>
      </c>
      <c r="C182" s="11">
        <f>VLOOKUP(A182,'US Pop after &gt;2009'!A183:U640,21,FALSE)</f>
        <v>8342341.8890000014</v>
      </c>
      <c r="D182" s="11">
        <f>VLOOKUP(A182,'US Pop after &gt;2009'!A183:V640,22,FALSE)</f>
        <v>1411023.4650000001</v>
      </c>
      <c r="E182">
        <f>VLOOKUP(A182,'Deaths After &gt;2009'!A183:O640,15,FALSE)</f>
        <v>173</v>
      </c>
      <c r="F182">
        <f>VLOOKUP(A182,'Deaths After &gt;2009'!A183:P640,16,FALSE)</f>
        <v>1553</v>
      </c>
      <c r="G182">
        <f>VLOOKUP(A182,'Deaths After &gt;2009'!A183:Q640,17,FALSE)</f>
        <v>1726</v>
      </c>
      <c r="H182">
        <f>VLOOKUP(A182,'Visits new'!A182:D589,4,FALSE)</f>
        <v>688508</v>
      </c>
      <c r="I182">
        <f>VLOOKUP(A182,'Visits new'!A182:E589,5,FALSE)</f>
        <v>2159</v>
      </c>
      <c r="J182" s="12">
        <f t="shared" si="16"/>
        <v>1.7702527789686584E-4</v>
      </c>
      <c r="K182" s="12">
        <f t="shared" si="17"/>
        <v>2.0737582120449102E-5</v>
      </c>
      <c r="L182" s="12">
        <f t="shared" si="18"/>
        <v>1.1006195421420578E-3</v>
      </c>
      <c r="M182" s="12">
        <f t="shared" si="19"/>
        <v>7.0616060274748149E-2</v>
      </c>
      <c r="N182" s="12">
        <f t="shared" si="20"/>
        <v>2.2143544320934726E-4</v>
      </c>
      <c r="O182" s="12"/>
      <c r="P182" s="12" t="b">
        <f t="shared" si="21"/>
        <v>0</v>
      </c>
      <c r="Q182" s="12" t="b">
        <f t="shared" si="22"/>
        <v>0</v>
      </c>
      <c r="R182" t="b">
        <f t="shared" si="23"/>
        <v>0</v>
      </c>
    </row>
    <row r="183" spans="1:18">
      <c r="A183" t="s">
        <v>299</v>
      </c>
      <c r="B183">
        <f>VLOOKUP(A183,'US Pop after &gt;2009'!A184:B641,2,FALSE)</f>
        <v>9637574</v>
      </c>
      <c r="C183" s="11">
        <f>VLOOKUP(A183,'US Pop after &gt;2009'!A184:U641,21,FALSE)</f>
        <v>8216115.3319999985</v>
      </c>
      <c r="D183" s="11">
        <f>VLOOKUP(A183,'US Pop after &gt;2009'!A184:V641,22,FALSE)</f>
        <v>1424742.8689999999</v>
      </c>
      <c r="E183">
        <f>VLOOKUP(A183,'Deaths After &gt;2009'!A184:O641,15,FALSE)</f>
        <v>169</v>
      </c>
      <c r="F183">
        <f>VLOOKUP(A183,'Deaths After &gt;2009'!A184:P641,16,FALSE)</f>
        <v>1607</v>
      </c>
      <c r="G183">
        <f>VLOOKUP(A183,'Deaths After &gt;2009'!A184:Q641,17,FALSE)</f>
        <v>1776</v>
      </c>
      <c r="H183">
        <f>VLOOKUP(A183,'Visits new'!A183:D590,4,FALSE)</f>
        <v>863972</v>
      </c>
      <c r="I183">
        <f>VLOOKUP(A183,'Visits new'!A183:E590,5,FALSE)</f>
        <v>2681</v>
      </c>
      <c r="J183" s="12">
        <f t="shared" si="16"/>
        <v>1.8427874068723104E-4</v>
      </c>
      <c r="K183" s="12">
        <f t="shared" si="17"/>
        <v>2.0569331511423828E-5</v>
      </c>
      <c r="L183" s="12">
        <f t="shared" si="18"/>
        <v>1.1279228238060407E-3</v>
      </c>
      <c r="M183" s="12">
        <f t="shared" si="19"/>
        <v>8.9646211795624084E-2</v>
      </c>
      <c r="N183" s="12">
        <f t="shared" si="20"/>
        <v>2.7818204041805543E-4</v>
      </c>
      <c r="O183" s="12"/>
      <c r="P183" s="12" t="b">
        <f t="shared" si="21"/>
        <v>0</v>
      </c>
      <c r="Q183" s="12" t="b">
        <f t="shared" si="22"/>
        <v>0</v>
      </c>
      <c r="R183" t="b">
        <f t="shared" si="23"/>
        <v>0</v>
      </c>
    </row>
    <row r="184" spans="1:18">
      <c r="A184" t="s">
        <v>300</v>
      </c>
      <c r="B184">
        <f>VLOOKUP(A184,'US Pop after &gt;2009'!A185:B642,2,FALSE)</f>
        <v>9624709</v>
      </c>
      <c r="C184" s="11">
        <f>VLOOKUP(A184,'US Pop after &gt;2009'!A185:U642,21,FALSE)</f>
        <v>8169819.7270000009</v>
      </c>
      <c r="D184" s="11">
        <f>VLOOKUP(A184,'US Pop after &gt;2009'!A185:V642,22,FALSE)</f>
        <v>1455310.746</v>
      </c>
      <c r="E184">
        <f>VLOOKUP(A184,'Deaths After &gt;2009'!A185:O642,15,FALSE)</f>
        <v>160</v>
      </c>
      <c r="F184">
        <f>VLOOKUP(A184,'Deaths After &gt;2009'!A185:P642,16,FALSE)</f>
        <v>1354</v>
      </c>
      <c r="G184">
        <f>VLOOKUP(A184,'Deaths After &gt;2009'!A185:Q642,17,FALSE)</f>
        <v>1514</v>
      </c>
      <c r="H184">
        <f>VLOOKUP(A184,'Visits new'!A184:D591,4,FALSE)</f>
        <v>1088281</v>
      </c>
      <c r="I184">
        <f>VLOOKUP(A184,'Visits new'!A184:E591,5,FALSE)</f>
        <v>3526</v>
      </c>
      <c r="J184" s="12">
        <f t="shared" si="16"/>
        <v>1.5730345717465327E-4</v>
      </c>
      <c r="K184" s="12">
        <f t="shared" si="17"/>
        <v>1.9584275460965748E-5</v>
      </c>
      <c r="L184" s="12">
        <f t="shared" si="18"/>
        <v>9.3038548895590988E-4</v>
      </c>
      <c r="M184" s="12">
        <f t="shared" si="19"/>
        <v>0.11307157442370465</v>
      </c>
      <c r="N184" s="12">
        <f t="shared" si="20"/>
        <v>3.6634873843978036E-4</v>
      </c>
      <c r="O184" s="12"/>
      <c r="P184" s="12" t="b">
        <f t="shared" si="21"/>
        <v>0</v>
      </c>
      <c r="Q184" s="12" t="b">
        <f t="shared" si="22"/>
        <v>0</v>
      </c>
      <c r="R184" t="b">
        <f t="shared" si="23"/>
        <v>0</v>
      </c>
    </row>
    <row r="185" spans="1:18">
      <c r="A185" t="s">
        <v>301</v>
      </c>
      <c r="B185">
        <f>VLOOKUP(A185,'US Pop after &gt;2009'!A186:B643,2,FALSE)</f>
        <v>9551028</v>
      </c>
      <c r="C185" s="11">
        <f>VLOOKUP(A185,'US Pop after &gt;2009'!A186:U643,21,FALSE)</f>
        <v>8052940</v>
      </c>
      <c r="D185" s="11">
        <f>VLOOKUP(A185,'US Pop after &gt;2009'!A186:V643,22,FALSE)</f>
        <v>1498088</v>
      </c>
      <c r="E185">
        <f>VLOOKUP(A185,'Deaths After &gt;2009'!A186:O643,15,FALSE)</f>
        <v>172</v>
      </c>
      <c r="F185">
        <f>VLOOKUP(A185,'Deaths After &gt;2009'!A186:P643,16,FALSE)</f>
        <v>1495</v>
      </c>
      <c r="G185">
        <f>VLOOKUP(A185,'Deaths After &gt;2009'!A186:Q643,17,FALSE)</f>
        <v>1667</v>
      </c>
      <c r="H185">
        <f>VLOOKUP(A185,'Visits new'!A185:D592,4,FALSE)</f>
        <v>1113070</v>
      </c>
      <c r="I185">
        <f>VLOOKUP(A185,'Visits new'!A185:E592,5,FALSE)</f>
        <v>3711</v>
      </c>
      <c r="J185" s="12">
        <f t="shared" si="16"/>
        <v>1.7453618605243332E-4</v>
      </c>
      <c r="K185" s="12">
        <f t="shared" si="17"/>
        <v>2.135865907358058E-5</v>
      </c>
      <c r="L185" s="12">
        <f t="shared" si="18"/>
        <v>9.9793870587041623E-4</v>
      </c>
      <c r="M185" s="12">
        <f t="shared" si="19"/>
        <v>0.11653928770808755</v>
      </c>
      <c r="N185" s="12">
        <f t="shared" si="20"/>
        <v>3.8854456295175764E-4</v>
      </c>
      <c r="O185" s="12"/>
      <c r="P185" s="12" t="b">
        <f t="shared" si="21"/>
        <v>0</v>
      </c>
      <c r="Q185" s="12" t="b">
        <f t="shared" si="22"/>
        <v>0</v>
      </c>
      <c r="R185" t="b">
        <f t="shared" si="23"/>
        <v>0</v>
      </c>
    </row>
    <row r="186" spans="1:18">
      <c r="A186" t="s">
        <v>303</v>
      </c>
      <c r="B186">
        <f>VLOOKUP(A186,'US Pop after &gt;2009'!A187:B644,2,FALSE)</f>
        <v>5228413</v>
      </c>
      <c r="C186" s="11">
        <f>VLOOKUP(A186,'US Pop after &gt;2009'!A187:U644,21,FALSE)</f>
        <v>4575469.3540000003</v>
      </c>
      <c r="D186" s="11">
        <f>VLOOKUP(A186,'US Pop after &gt;2009'!A187:V644,22,FALSE)</f>
        <v>653204.97400000005</v>
      </c>
      <c r="E186">
        <f>VLOOKUP(A186,'Deaths After &gt;2009'!A187:O644,15,FALSE)</f>
        <v>0</v>
      </c>
      <c r="F186">
        <f>VLOOKUP(A186,'Deaths After &gt;2009'!A187:P644,16,FALSE)</f>
        <v>439</v>
      </c>
      <c r="G186">
        <f>VLOOKUP(A186,'Deaths After &gt;2009'!A187:Q644,17,FALSE)</f>
        <v>439</v>
      </c>
      <c r="H186">
        <f>VLOOKUP(A186,'Visits new'!A186:D593,4,FALSE)</f>
        <v>72521</v>
      </c>
      <c r="I186">
        <f>VLOOKUP(A186,'Visits new'!A186:E593,5,FALSE)</f>
        <v>220</v>
      </c>
      <c r="J186" s="12">
        <f t="shared" si="16"/>
        <v>8.3964292797833679E-5</v>
      </c>
      <c r="K186" s="12">
        <f t="shared" si="17"/>
        <v>0</v>
      </c>
      <c r="L186" s="12">
        <f t="shared" si="18"/>
        <v>6.7207081616619776E-4</v>
      </c>
      <c r="M186" s="12">
        <f t="shared" si="19"/>
        <v>1.387055689747539E-2</v>
      </c>
      <c r="N186" s="12">
        <f t="shared" si="20"/>
        <v>4.2077777711898432E-5</v>
      </c>
      <c r="O186" s="12"/>
      <c r="P186" s="12" t="b">
        <f t="shared" si="21"/>
        <v>0</v>
      </c>
      <c r="Q186" s="12" t="b">
        <f t="shared" si="22"/>
        <v>0</v>
      </c>
      <c r="R186" t="b">
        <f t="shared" si="23"/>
        <v>0</v>
      </c>
    </row>
    <row r="187" spans="1:18">
      <c r="A187" t="s">
        <v>304</v>
      </c>
      <c r="B187">
        <f>VLOOKUP(A187,'US Pop after &gt;2009'!A188:B645,2,FALSE)</f>
        <v>5049930</v>
      </c>
      <c r="C187" s="11">
        <f>VLOOKUP(A187,'US Pop after &gt;2009'!A188:U645,21,FALSE)</f>
        <v>4422373.1720000003</v>
      </c>
      <c r="D187" s="11">
        <f>VLOOKUP(A187,'US Pop after &gt;2009'!A188:V645,22,FALSE)</f>
        <v>629019.29100000008</v>
      </c>
      <c r="E187">
        <f>VLOOKUP(A187,'Deaths After &gt;2009'!A188:O645,15,FALSE)</f>
        <v>0</v>
      </c>
      <c r="F187">
        <f>VLOOKUP(A187,'Deaths After &gt;2009'!A188:P645,16,FALSE)</f>
        <v>501</v>
      </c>
      <c r="G187">
        <f>VLOOKUP(A187,'Deaths After &gt;2009'!A188:Q645,17,FALSE)</f>
        <v>501</v>
      </c>
      <c r="H187">
        <f>VLOOKUP(A187,'Visits new'!A187:D594,4,FALSE)</f>
        <v>208509</v>
      </c>
      <c r="I187">
        <f>VLOOKUP(A187,'Visits new'!A187:E594,5,FALSE)</f>
        <v>605</v>
      </c>
      <c r="J187" s="12">
        <f t="shared" si="16"/>
        <v>9.9209295970439189E-5</v>
      </c>
      <c r="K187" s="12">
        <f t="shared" si="17"/>
        <v>0</v>
      </c>
      <c r="L187" s="12">
        <f t="shared" si="18"/>
        <v>7.9647795730322039E-4</v>
      </c>
      <c r="M187" s="12">
        <f t="shared" si="19"/>
        <v>4.1289483220559496E-2</v>
      </c>
      <c r="N187" s="12">
        <f t="shared" si="20"/>
        <v>1.1980364084254634E-4</v>
      </c>
      <c r="O187" s="12"/>
      <c r="P187" s="12" t="b">
        <f t="shared" si="21"/>
        <v>0</v>
      </c>
      <c r="Q187" s="12" t="b">
        <f t="shared" si="22"/>
        <v>0</v>
      </c>
      <c r="R187" t="b">
        <f t="shared" si="23"/>
        <v>0</v>
      </c>
    </row>
    <row r="188" spans="1:18">
      <c r="A188" t="s">
        <v>305</v>
      </c>
      <c r="B188">
        <f>VLOOKUP(A188,'US Pop after &gt;2009'!A189:B646,2,FALSE)</f>
        <v>5032187</v>
      </c>
      <c r="C188" s="11">
        <f>VLOOKUP(A188,'US Pop after &gt;2009'!A189:U646,21,FALSE)</f>
        <v>4397739.4610000001</v>
      </c>
      <c r="D188" s="11">
        <f>VLOOKUP(A188,'US Pop after &gt;2009'!A189:V646,22,FALSE)</f>
        <v>633021.27599999995</v>
      </c>
      <c r="E188">
        <f>VLOOKUP(A188,'Deaths After &gt;2009'!A189:O646,15,FALSE)</f>
        <v>0</v>
      </c>
      <c r="F188">
        <f>VLOOKUP(A188,'Deaths After &gt;2009'!A189:P646,16,FALSE)</f>
        <v>517</v>
      </c>
      <c r="G188">
        <f>VLOOKUP(A188,'Deaths After &gt;2009'!A189:Q646,17,FALSE)</f>
        <v>517</v>
      </c>
      <c r="H188">
        <f>VLOOKUP(A188,'Visits new'!A188:D595,4,FALSE)</f>
        <v>212972</v>
      </c>
      <c r="I188">
        <f>VLOOKUP(A188,'Visits new'!A188:E595,5,FALSE)</f>
        <v>672</v>
      </c>
      <c r="J188" s="12">
        <f t="shared" si="16"/>
        <v>1.0273863034104258E-4</v>
      </c>
      <c r="K188" s="12">
        <f t="shared" si="17"/>
        <v>0</v>
      </c>
      <c r="L188" s="12">
        <f t="shared" si="18"/>
        <v>8.1671820458685508E-4</v>
      </c>
      <c r="M188" s="12">
        <f t="shared" si="19"/>
        <v>4.2321956636349169E-2</v>
      </c>
      <c r="N188" s="12">
        <f t="shared" si="20"/>
        <v>1.3354034736785418E-4</v>
      </c>
      <c r="O188" s="12"/>
      <c r="P188" s="12" t="b">
        <f t="shared" si="21"/>
        <v>0</v>
      </c>
      <c r="Q188" s="12" t="b">
        <f t="shared" si="22"/>
        <v>0</v>
      </c>
      <c r="R188" t="b">
        <f t="shared" si="23"/>
        <v>0</v>
      </c>
    </row>
    <row r="189" spans="1:18">
      <c r="A189" t="s">
        <v>306</v>
      </c>
      <c r="B189">
        <f>VLOOKUP(A189,'US Pop after &gt;2009'!A190:B647,2,FALSE)</f>
        <v>5190792</v>
      </c>
      <c r="C189" s="11">
        <f>VLOOKUP(A189,'US Pop after &gt;2009'!A190:U647,21,FALSE)</f>
        <v>4468478.0240000002</v>
      </c>
      <c r="D189" s="11">
        <f>VLOOKUP(A189,'US Pop after &gt;2009'!A190:V647,22,FALSE)</f>
        <v>724180.80300000007</v>
      </c>
      <c r="E189">
        <f>VLOOKUP(A189,'Deaths After &gt;2009'!A190:O647,15,FALSE)</f>
        <v>0</v>
      </c>
      <c r="F189">
        <f>VLOOKUP(A189,'Deaths After &gt;2009'!A190:P647,16,FALSE)</f>
        <v>567</v>
      </c>
      <c r="G189">
        <f>VLOOKUP(A189,'Deaths After &gt;2009'!A190:Q647,17,FALSE)</f>
        <v>567</v>
      </c>
      <c r="H189">
        <f>VLOOKUP(A189,'Visits new'!A189:D596,4,FALSE)</f>
        <v>216501</v>
      </c>
      <c r="I189">
        <f>VLOOKUP(A189,'Visits new'!A189:E596,5,FALSE)</f>
        <v>652</v>
      </c>
      <c r="J189" s="12">
        <f t="shared" si="16"/>
        <v>1.0923188600121137E-4</v>
      </c>
      <c r="K189" s="12">
        <f t="shared" si="17"/>
        <v>0</v>
      </c>
      <c r="L189" s="12">
        <f t="shared" si="18"/>
        <v>7.8295364590049755E-4</v>
      </c>
      <c r="M189" s="12">
        <f t="shared" si="19"/>
        <v>4.1708664111372598E-2</v>
      </c>
      <c r="N189" s="12">
        <f t="shared" si="20"/>
        <v>1.2560703645994676E-4</v>
      </c>
      <c r="O189" s="12"/>
      <c r="P189" s="12" t="b">
        <f t="shared" si="21"/>
        <v>0</v>
      </c>
      <c r="Q189" s="12" t="b">
        <f t="shared" si="22"/>
        <v>0</v>
      </c>
      <c r="R189" t="b">
        <f t="shared" si="23"/>
        <v>0</v>
      </c>
    </row>
    <row r="190" spans="1:18">
      <c r="A190" t="s">
        <v>307</v>
      </c>
      <c r="B190">
        <f>VLOOKUP(A190,'US Pop after &gt;2009'!A191:B648,2,FALSE)</f>
        <v>5166404</v>
      </c>
      <c r="C190" s="11">
        <f>VLOOKUP(A190,'US Pop after &gt;2009'!A191:U648,21,FALSE)</f>
        <v>4481090.7209999999</v>
      </c>
      <c r="D190" s="11">
        <f>VLOOKUP(A190,'US Pop after &gt;2009'!A191:V648,22,FALSE)</f>
        <v>686069.95200000005</v>
      </c>
      <c r="E190">
        <f>VLOOKUP(A190,'Deaths After &gt;2009'!A191:O648,15,FALSE)</f>
        <v>20</v>
      </c>
      <c r="F190">
        <f>VLOOKUP(A190,'Deaths After &gt;2009'!A191:P648,16,FALSE)</f>
        <v>425</v>
      </c>
      <c r="G190">
        <f>VLOOKUP(A190,'Deaths After &gt;2009'!A191:Q648,17,FALSE)</f>
        <v>445</v>
      </c>
      <c r="H190">
        <f>VLOOKUP(A190,'Visits new'!A190:D597,4,FALSE)</f>
        <v>230671</v>
      </c>
      <c r="I190">
        <f>VLOOKUP(A190,'Visits new'!A190:E597,5,FALSE)</f>
        <v>758</v>
      </c>
      <c r="J190" s="12">
        <f t="shared" si="16"/>
        <v>8.6133411169548492E-5</v>
      </c>
      <c r="K190" s="12">
        <f t="shared" si="17"/>
        <v>4.4631990837125479E-6</v>
      </c>
      <c r="L190" s="12">
        <f t="shared" si="18"/>
        <v>6.1947035978045565E-4</v>
      </c>
      <c r="M190" s="12">
        <f t="shared" si="19"/>
        <v>4.4648269860429031E-2</v>
      </c>
      <c r="N190" s="12">
        <f t="shared" si="20"/>
        <v>1.4671713632925337E-4</v>
      </c>
      <c r="O190" s="12"/>
      <c r="P190" s="12" t="b">
        <f t="shared" si="21"/>
        <v>0</v>
      </c>
      <c r="Q190" s="12" t="b">
        <f t="shared" si="22"/>
        <v>0</v>
      </c>
      <c r="R190" t="b">
        <f t="shared" si="23"/>
        <v>0</v>
      </c>
    </row>
    <row r="191" spans="1:18">
      <c r="A191" t="s">
        <v>308</v>
      </c>
      <c r="B191">
        <f>VLOOKUP(A191,'US Pop after &gt;2009'!A192:B649,2,FALSE)</f>
        <v>5152678</v>
      </c>
      <c r="C191" s="11">
        <f>VLOOKUP(A191,'US Pop after &gt;2009'!A192:U649,21,FALSE)</f>
        <v>4446516.4200000009</v>
      </c>
      <c r="D191" s="11">
        <f>VLOOKUP(A191,'US Pop after &gt;2009'!A192:V649,22,FALSE)</f>
        <v>704357.04099999985</v>
      </c>
      <c r="E191">
        <f>VLOOKUP(A191,'Deaths After &gt;2009'!A192:O649,15,FALSE)</f>
        <v>0</v>
      </c>
      <c r="F191">
        <f>VLOOKUP(A191,'Deaths After &gt;2009'!A192:P649,16,FALSE)</f>
        <v>562</v>
      </c>
      <c r="G191">
        <f>VLOOKUP(A191,'Deaths After &gt;2009'!A192:Q649,17,FALSE)</f>
        <v>562</v>
      </c>
      <c r="H191">
        <f>VLOOKUP(A191,'Visits new'!A191:D598,4,FALSE)</f>
        <v>252376</v>
      </c>
      <c r="I191">
        <f>VLOOKUP(A191,'Visits new'!A191:E598,5,FALSE)</f>
        <v>756</v>
      </c>
      <c r="J191" s="12">
        <f t="shared" si="16"/>
        <v>1.0906949745355716E-4</v>
      </c>
      <c r="K191" s="12">
        <f t="shared" si="17"/>
        <v>0</v>
      </c>
      <c r="L191" s="12">
        <f t="shared" si="18"/>
        <v>7.9789079584142346E-4</v>
      </c>
      <c r="M191" s="12">
        <f t="shared" si="19"/>
        <v>4.8979579162524808E-2</v>
      </c>
      <c r="N191" s="12">
        <f t="shared" si="20"/>
        <v>1.4671982219731177E-4</v>
      </c>
      <c r="O191" s="12"/>
      <c r="P191" s="12" t="b">
        <f t="shared" si="21"/>
        <v>0</v>
      </c>
      <c r="Q191" s="12" t="b">
        <f t="shared" si="22"/>
        <v>0</v>
      </c>
      <c r="R191" t="b">
        <f t="shared" si="23"/>
        <v>0</v>
      </c>
    </row>
    <row r="192" spans="1:18">
      <c r="A192" t="s">
        <v>309</v>
      </c>
      <c r="B192">
        <f>VLOOKUP(A192,'US Pop after &gt;2009'!A193:B650,2,FALSE)</f>
        <v>5195638</v>
      </c>
      <c r="C192" s="11">
        <f>VLOOKUP(A192,'US Pop after &gt;2009'!A193:U650,21,FALSE)</f>
        <v>4461170.943</v>
      </c>
      <c r="D192" s="11">
        <f>VLOOKUP(A192,'US Pop after &gt;2009'!A193:V650,22,FALSE)</f>
        <v>733677.36399999983</v>
      </c>
      <c r="E192">
        <f>VLOOKUP(A192,'Deaths After &gt;2009'!A193:O650,15,FALSE)</f>
        <v>0</v>
      </c>
      <c r="F192">
        <f>VLOOKUP(A192,'Deaths After &gt;2009'!A193:P650,16,FALSE)</f>
        <v>344</v>
      </c>
      <c r="G192">
        <f>VLOOKUP(A192,'Deaths After &gt;2009'!A193:Q650,17,FALSE)</f>
        <v>344</v>
      </c>
      <c r="H192">
        <f>VLOOKUP(A192,'Visits new'!A192:D599,4,FALSE)</f>
        <v>208374</v>
      </c>
      <c r="I192">
        <f>VLOOKUP(A192,'Visits new'!A192:E599,5,FALSE)</f>
        <v>783</v>
      </c>
      <c r="J192" s="12">
        <f t="shared" si="16"/>
        <v>6.620938564234075E-5</v>
      </c>
      <c r="K192" s="12">
        <f t="shared" si="17"/>
        <v>0</v>
      </c>
      <c r="L192" s="12">
        <f t="shared" si="18"/>
        <v>4.6887094638509261E-4</v>
      </c>
      <c r="M192" s="12">
        <f t="shared" si="19"/>
        <v>4.0105565476270671E-2</v>
      </c>
      <c r="N192" s="12">
        <f t="shared" si="20"/>
        <v>1.5070333999404886E-4</v>
      </c>
      <c r="O192" s="12"/>
      <c r="P192" s="12" t="b">
        <f t="shared" si="21"/>
        <v>0</v>
      </c>
      <c r="Q192" s="12" t="b">
        <f t="shared" si="22"/>
        <v>0</v>
      </c>
      <c r="R192" t="b">
        <f t="shared" si="23"/>
        <v>0</v>
      </c>
    </row>
    <row r="193" spans="1:18">
      <c r="A193" t="s">
        <v>310</v>
      </c>
      <c r="B193">
        <f>VLOOKUP(A193,'US Pop after &gt;2009'!A194:B651,2,FALSE)</f>
        <v>4927974</v>
      </c>
      <c r="C193" s="11">
        <f>VLOOKUP(A193,'US Pop after &gt;2009'!A194:U651,21,FALSE)</f>
        <v>4225209</v>
      </c>
      <c r="D193" s="11">
        <f>VLOOKUP(A193,'US Pop after &gt;2009'!A194:V651,22,FALSE)</f>
        <v>702765</v>
      </c>
      <c r="E193">
        <f>VLOOKUP(A193,'Deaths After &gt;2009'!A194:O651,15,FALSE)</f>
        <v>0</v>
      </c>
      <c r="F193">
        <f>VLOOKUP(A193,'Deaths After &gt;2009'!A194:P651,16,FALSE)</f>
        <v>492</v>
      </c>
      <c r="G193">
        <f>VLOOKUP(A193,'Deaths After &gt;2009'!A194:Q651,17,FALSE)</f>
        <v>492</v>
      </c>
      <c r="H193">
        <f>VLOOKUP(A193,'Visits new'!A193:D600,4,FALSE)</f>
        <v>293219</v>
      </c>
      <c r="I193">
        <f>VLOOKUP(A193,'Visits new'!A193:E600,5,FALSE)</f>
        <v>981</v>
      </c>
      <c r="J193" s="12">
        <f t="shared" si="16"/>
        <v>9.9838189081354728E-5</v>
      </c>
      <c r="K193" s="12">
        <f t="shared" si="17"/>
        <v>0</v>
      </c>
      <c r="L193" s="12">
        <f t="shared" si="18"/>
        <v>7.0009178032485965E-4</v>
      </c>
      <c r="M193" s="12">
        <f t="shared" si="19"/>
        <v>5.9500922691556407E-2</v>
      </c>
      <c r="N193" s="12">
        <f t="shared" si="20"/>
        <v>1.9906760871709145E-4</v>
      </c>
      <c r="O193" s="12"/>
      <c r="P193" s="12" t="b">
        <f t="shared" si="21"/>
        <v>0</v>
      </c>
      <c r="Q193" s="12" t="b">
        <f t="shared" si="22"/>
        <v>0</v>
      </c>
      <c r="R193" t="b">
        <f t="shared" si="23"/>
        <v>0</v>
      </c>
    </row>
    <row r="194" spans="1:18">
      <c r="A194" t="s">
        <v>312</v>
      </c>
      <c r="B194">
        <f>VLOOKUP(A194,'US Pop after &gt;2009'!A195:B652,2,FALSE)</f>
        <v>2821136</v>
      </c>
      <c r="C194" s="11">
        <f>VLOOKUP(A194,'US Pop after &gt;2009'!A195:U652,21,FALSE)</f>
        <v>2469415.1429999992</v>
      </c>
      <c r="D194" s="11">
        <f>VLOOKUP(A194,'US Pop after &gt;2009'!A195:V652,22,FALSE)</f>
        <v>350795.66600000003</v>
      </c>
      <c r="E194">
        <f>VLOOKUP(A194,'Deaths After &gt;2009'!A195:O652,15,FALSE)</f>
        <v>10</v>
      </c>
      <c r="F194">
        <f>VLOOKUP(A194,'Deaths After &gt;2009'!A195:P652,16,FALSE)</f>
        <v>371</v>
      </c>
      <c r="G194">
        <f>VLOOKUP(A194,'Deaths After &gt;2009'!A195:Q652,17,FALSE)</f>
        <v>381</v>
      </c>
      <c r="H194">
        <f>VLOOKUP(A194,'Visits new'!A194:D601,4,FALSE)</f>
        <v>220284</v>
      </c>
      <c r="I194">
        <f>VLOOKUP(A194,'Visits new'!A194:E601,5,FALSE)</f>
        <v>587</v>
      </c>
      <c r="J194" s="12">
        <f t="shared" si="16"/>
        <v>1.3505197906091729E-4</v>
      </c>
      <c r="K194" s="12">
        <f t="shared" si="17"/>
        <v>4.0495418635245665E-6</v>
      </c>
      <c r="L194" s="12">
        <f t="shared" si="18"/>
        <v>1.0575957343783146E-3</v>
      </c>
      <c r="M194" s="12">
        <f t="shared" si="19"/>
        <v>7.8083438728228635E-2</v>
      </c>
      <c r="N194" s="12">
        <f t="shared" si="20"/>
        <v>2.0807220920933978E-4</v>
      </c>
      <c r="O194" s="12"/>
      <c r="P194" s="12" t="b">
        <f t="shared" si="21"/>
        <v>0</v>
      </c>
      <c r="Q194" s="12" t="b">
        <f t="shared" si="22"/>
        <v>0</v>
      </c>
      <c r="R194" t="b">
        <f t="shared" si="23"/>
        <v>0</v>
      </c>
    </row>
    <row r="195" spans="1:18">
      <c r="A195" t="s">
        <v>313</v>
      </c>
      <c r="B195">
        <f>VLOOKUP(A195,'US Pop after &gt;2009'!A196:B653,2,FALSE)</f>
        <v>2752624</v>
      </c>
      <c r="C195" s="11">
        <f>VLOOKUP(A195,'US Pop after &gt;2009'!A196:U653,21,FALSE)</f>
        <v>2404939.9879999999</v>
      </c>
      <c r="D195" s="11">
        <f>VLOOKUP(A195,'US Pop after &gt;2009'!A196:V653,22,FALSE)</f>
        <v>347002.89099999995</v>
      </c>
      <c r="E195">
        <f>VLOOKUP(A195,'Deaths After &gt;2009'!A196:O653,15,FALSE)</f>
        <v>0</v>
      </c>
      <c r="F195">
        <f>VLOOKUP(A195,'Deaths After &gt;2009'!A196:P653,16,FALSE)</f>
        <v>439</v>
      </c>
      <c r="G195">
        <f>VLOOKUP(A195,'Deaths After &gt;2009'!A196:Q653,17,FALSE)</f>
        <v>439</v>
      </c>
      <c r="H195">
        <f>VLOOKUP(A195,'Visits new'!A195:D602,4,FALSE)</f>
        <v>795501</v>
      </c>
      <c r="I195">
        <f>VLOOKUP(A195,'Visits new'!A195:E602,5,FALSE)</f>
        <v>2124</v>
      </c>
      <c r="J195" s="12">
        <f t="shared" ref="J195:J258" si="24">G195/B195</f>
        <v>1.5948418672510304E-4</v>
      </c>
      <c r="K195" s="12">
        <f t="shared" ref="K195:K258" si="25">E195/C195</f>
        <v>0</v>
      </c>
      <c r="L195" s="12">
        <f t="shared" ref="L195:L258" si="26">F195/D195</f>
        <v>1.2651191427681795E-3</v>
      </c>
      <c r="M195" s="12">
        <f t="shared" ref="M195:M258" si="27">H195/B195</f>
        <v>0.28899733490662</v>
      </c>
      <c r="N195" s="12">
        <f t="shared" ref="N195:N258" si="28">I195/B195</f>
        <v>7.7162736356291305E-4</v>
      </c>
      <c r="O195" s="12"/>
      <c r="P195" s="12" t="b">
        <f t="shared" ref="P195:P258" si="29">OR(B195&gt;$W$14,B195&lt;$X$14)</f>
        <v>0</v>
      </c>
      <c r="Q195" s="12" t="b">
        <f t="shared" ref="Q195:Q258" si="30">OR(G195&gt;$W$16,G195&lt;$X$16)</f>
        <v>0</v>
      </c>
      <c r="R195" t="b">
        <f t="shared" ref="R195:R258" si="31">OR(H195&gt;$W$18,H195&lt;$X$18)</f>
        <v>0</v>
      </c>
    </row>
    <row r="196" spans="1:18">
      <c r="A196" t="s">
        <v>314</v>
      </c>
      <c r="B196">
        <f>VLOOKUP(A196,'US Pop after &gt;2009'!A197:B654,2,FALSE)</f>
        <v>2787849</v>
      </c>
      <c r="C196" s="11">
        <f>VLOOKUP(A196,'US Pop after &gt;2009'!A197:U654,21,FALSE)</f>
        <v>2429112.7739999993</v>
      </c>
      <c r="D196" s="11">
        <f>VLOOKUP(A196,'US Pop after &gt;2009'!A197:V654,22,FALSE)</f>
        <v>358986.98300000001</v>
      </c>
      <c r="E196">
        <f>VLOOKUP(A196,'Deaths After &gt;2009'!A197:O654,15,FALSE)</f>
        <v>0</v>
      </c>
      <c r="F196">
        <f>VLOOKUP(A196,'Deaths After &gt;2009'!A197:P654,16,FALSE)</f>
        <v>385</v>
      </c>
      <c r="G196">
        <f>VLOOKUP(A196,'Deaths After &gt;2009'!A197:Q654,17,FALSE)</f>
        <v>385</v>
      </c>
      <c r="H196">
        <f>VLOOKUP(A196,'Visits new'!A196:D603,4,FALSE)</f>
        <v>618102</v>
      </c>
      <c r="I196">
        <f>VLOOKUP(A196,'Visits new'!A196:E603,5,FALSE)</f>
        <v>1892</v>
      </c>
      <c r="J196" s="12">
        <f t="shared" si="24"/>
        <v>1.3809930164797305E-4</v>
      </c>
      <c r="K196" s="12">
        <f t="shared" si="25"/>
        <v>0</v>
      </c>
      <c r="L196" s="12">
        <f t="shared" si="26"/>
        <v>1.072462284795435E-3</v>
      </c>
      <c r="M196" s="12">
        <f t="shared" si="27"/>
        <v>0.22171286895380632</v>
      </c>
      <c r="N196" s="12">
        <f t="shared" si="28"/>
        <v>6.7865942524146755E-4</v>
      </c>
      <c r="O196" s="12"/>
      <c r="P196" s="12" t="b">
        <f t="shared" si="29"/>
        <v>0</v>
      </c>
      <c r="Q196" s="12" t="b">
        <f t="shared" si="30"/>
        <v>0</v>
      </c>
      <c r="R196" t="b">
        <f t="shared" si="31"/>
        <v>0</v>
      </c>
    </row>
    <row r="197" spans="1:18">
      <c r="A197" t="s">
        <v>315</v>
      </c>
      <c r="B197">
        <f>VLOOKUP(A197,'US Pop after &gt;2009'!A198:B655,2,FALSE)</f>
        <v>2808240</v>
      </c>
      <c r="C197" s="11">
        <f>VLOOKUP(A197,'US Pop after &gt;2009'!A198:U655,21,FALSE)</f>
        <v>2439437.4309999999</v>
      </c>
      <c r="D197" s="11">
        <f>VLOOKUP(A197,'US Pop after &gt;2009'!A198:V655,22,FALSE)</f>
        <v>368194.85700000008</v>
      </c>
      <c r="E197">
        <f>VLOOKUP(A197,'Deaths After &gt;2009'!A198:O655,15,FALSE)</f>
        <v>38</v>
      </c>
      <c r="F197">
        <f>VLOOKUP(A197,'Deaths After &gt;2009'!A198:P655,16,FALSE)</f>
        <v>560</v>
      </c>
      <c r="G197">
        <f>VLOOKUP(A197,'Deaths After &gt;2009'!A198:Q655,17,FALSE)</f>
        <v>598</v>
      </c>
      <c r="H197">
        <f>VLOOKUP(A197,'Visits new'!A197:D604,4,FALSE)</f>
        <v>845638</v>
      </c>
      <c r="I197">
        <f>VLOOKUP(A197,'Visits new'!A197:E604,5,FALSE)</f>
        <v>2171</v>
      </c>
      <c r="J197" s="12">
        <f t="shared" si="24"/>
        <v>2.1294476255590691E-4</v>
      </c>
      <c r="K197" s="12">
        <f t="shared" si="25"/>
        <v>1.5577362024990589E-5</v>
      </c>
      <c r="L197" s="12">
        <f t="shared" si="26"/>
        <v>1.5209337918590208E-3</v>
      </c>
      <c r="M197" s="12">
        <f t="shared" si="27"/>
        <v>0.30112739651881604</v>
      </c>
      <c r="N197" s="12">
        <f t="shared" si="28"/>
        <v>7.7308207275731419E-4</v>
      </c>
      <c r="O197" s="12"/>
      <c r="P197" s="12" t="b">
        <f t="shared" si="29"/>
        <v>0</v>
      </c>
      <c r="Q197" s="12" t="b">
        <f t="shared" si="30"/>
        <v>0</v>
      </c>
      <c r="R197" t="b">
        <f t="shared" si="31"/>
        <v>0</v>
      </c>
    </row>
    <row r="198" spans="1:18">
      <c r="A198" t="s">
        <v>316</v>
      </c>
      <c r="B198">
        <f>VLOOKUP(A198,'US Pop after &gt;2009'!A199:B656,2,FALSE)</f>
        <v>2684587</v>
      </c>
      <c r="C198" s="11">
        <f>VLOOKUP(A198,'US Pop after &gt;2009'!A199:U656,21,FALSE)</f>
        <v>2315482.5740000005</v>
      </c>
      <c r="D198" s="11">
        <f>VLOOKUP(A198,'US Pop after &gt;2009'!A199:V656,22,FALSE)</f>
        <v>369023.799</v>
      </c>
      <c r="E198">
        <f>VLOOKUP(A198,'Deaths After &gt;2009'!A199:O656,15,FALSE)</f>
        <v>87</v>
      </c>
      <c r="F198">
        <f>VLOOKUP(A198,'Deaths After &gt;2009'!A199:P656,16,FALSE)</f>
        <v>525</v>
      </c>
      <c r="G198">
        <f>VLOOKUP(A198,'Deaths After &gt;2009'!A199:Q656,17,FALSE)</f>
        <v>612</v>
      </c>
      <c r="H198">
        <f>VLOOKUP(A198,'Visits new'!A198:D605,4,FALSE)</f>
        <v>897864</v>
      </c>
      <c r="I198">
        <f>VLOOKUP(A198,'Visits new'!A198:E605,5,FALSE)</f>
        <v>2322</v>
      </c>
      <c r="J198" s="12">
        <f t="shared" si="24"/>
        <v>2.2796802636681173E-4</v>
      </c>
      <c r="K198" s="12">
        <f t="shared" si="25"/>
        <v>3.7573161196245731E-5</v>
      </c>
      <c r="L198" s="12">
        <f t="shared" si="26"/>
        <v>1.422672471051115E-3</v>
      </c>
      <c r="M198" s="12">
        <f t="shared" si="27"/>
        <v>0.33445144448661934</v>
      </c>
      <c r="N198" s="12">
        <f t="shared" si="28"/>
        <v>8.649375118034916E-4</v>
      </c>
      <c r="O198" s="12"/>
      <c r="P198" s="12" t="b">
        <f t="shared" si="29"/>
        <v>0</v>
      </c>
      <c r="Q198" s="12" t="b">
        <f t="shared" si="30"/>
        <v>0</v>
      </c>
      <c r="R198" t="b">
        <f t="shared" si="31"/>
        <v>0</v>
      </c>
    </row>
    <row r="199" spans="1:18">
      <c r="A199" t="s">
        <v>317</v>
      </c>
      <c r="B199">
        <f>VLOOKUP(A199,'US Pop after &gt;2009'!A200:B657,2,FALSE)</f>
        <v>2747550</v>
      </c>
      <c r="C199" s="11">
        <f>VLOOKUP(A199,'US Pop after &gt;2009'!A200:U657,21,FALSE)</f>
        <v>2369483.0510000004</v>
      </c>
      <c r="D199" s="11">
        <f>VLOOKUP(A199,'US Pop after &gt;2009'!A200:V657,22,FALSE)</f>
        <v>378589.554</v>
      </c>
      <c r="E199">
        <f>VLOOKUP(A199,'Deaths After &gt;2009'!A200:O657,15,FALSE)</f>
        <v>33</v>
      </c>
      <c r="F199">
        <f>VLOOKUP(A199,'Deaths After &gt;2009'!A200:P657,16,FALSE)</f>
        <v>628</v>
      </c>
      <c r="G199">
        <f>VLOOKUP(A199,'Deaths After &gt;2009'!A200:Q657,17,FALSE)</f>
        <v>661</v>
      </c>
      <c r="H199">
        <f>VLOOKUP(A199,'Visits new'!A199:D606,4,FALSE)</f>
        <v>950595</v>
      </c>
      <c r="I199">
        <f>VLOOKUP(A199,'Visits new'!A199:E606,5,FALSE)</f>
        <v>2492</v>
      </c>
      <c r="J199" s="12">
        <f t="shared" si="24"/>
        <v>2.4057796946370401E-4</v>
      </c>
      <c r="K199" s="12">
        <f t="shared" si="25"/>
        <v>1.3927088436472633E-5</v>
      </c>
      <c r="L199" s="12">
        <f t="shared" si="26"/>
        <v>1.6587885042385507E-3</v>
      </c>
      <c r="M199" s="12">
        <f t="shared" si="27"/>
        <v>0.3459791450565049</v>
      </c>
      <c r="N199" s="12">
        <f t="shared" si="28"/>
        <v>9.0698986369674799E-4</v>
      </c>
      <c r="O199" s="12"/>
      <c r="P199" s="12" t="b">
        <f t="shared" si="29"/>
        <v>0</v>
      </c>
      <c r="Q199" s="12" t="b">
        <f t="shared" si="30"/>
        <v>0</v>
      </c>
      <c r="R199" t="b">
        <f t="shared" si="31"/>
        <v>0</v>
      </c>
    </row>
    <row r="200" spans="1:18">
      <c r="A200" t="s">
        <v>318</v>
      </c>
      <c r="B200">
        <f>VLOOKUP(A200,'US Pop after &gt;2009'!A201:B658,2,FALSE)</f>
        <v>2734849</v>
      </c>
      <c r="C200" s="11">
        <f>VLOOKUP(A200,'US Pop after &gt;2009'!A201:U658,21,FALSE)</f>
        <v>2347497.9789999998</v>
      </c>
      <c r="D200" s="11">
        <f>VLOOKUP(A200,'US Pop after &gt;2009'!A201:V658,22,FALSE)</f>
        <v>387205.27600000007</v>
      </c>
      <c r="E200">
        <f>VLOOKUP(A200,'Deaths After &gt;2009'!A201:O658,15,FALSE)</f>
        <v>45</v>
      </c>
      <c r="F200">
        <f>VLOOKUP(A200,'Deaths After &gt;2009'!A201:P658,16,FALSE)</f>
        <v>611</v>
      </c>
      <c r="G200">
        <f>VLOOKUP(A200,'Deaths After &gt;2009'!A201:Q658,17,FALSE)</f>
        <v>656</v>
      </c>
      <c r="H200">
        <f>VLOOKUP(A200,'Visits new'!A200:D607,4,FALSE)</f>
        <v>952489</v>
      </c>
      <c r="I200">
        <f>VLOOKUP(A200,'Visits new'!A200:E607,5,FALSE)</f>
        <v>2483</v>
      </c>
      <c r="J200" s="12">
        <f t="shared" si="24"/>
        <v>2.3986699082837845E-4</v>
      </c>
      <c r="K200" s="12">
        <f t="shared" si="25"/>
        <v>1.9169345576676215E-5</v>
      </c>
      <c r="L200" s="12">
        <f t="shared" si="26"/>
        <v>1.5779743662377159E-3</v>
      </c>
      <c r="M200" s="12">
        <f t="shared" si="27"/>
        <v>0.34827846071209051</v>
      </c>
      <c r="N200" s="12">
        <f t="shared" si="28"/>
        <v>9.079111863214386E-4</v>
      </c>
      <c r="O200" s="12"/>
      <c r="P200" s="12" t="b">
        <f t="shared" si="29"/>
        <v>0</v>
      </c>
      <c r="Q200" s="12" t="b">
        <f t="shared" si="30"/>
        <v>0</v>
      </c>
      <c r="R200" t="b">
        <f t="shared" si="31"/>
        <v>0</v>
      </c>
    </row>
    <row r="201" spans="1:18">
      <c r="A201" t="s">
        <v>319</v>
      </c>
      <c r="B201">
        <f>VLOOKUP(A201,'US Pop after &gt;2009'!A202:B659,2,FALSE)</f>
        <v>2366832</v>
      </c>
      <c r="C201" s="11">
        <f>VLOOKUP(A201,'US Pop after &gt;2009'!A202:U659,21,FALSE)</f>
        <v>2019617</v>
      </c>
      <c r="D201" s="11">
        <f>VLOOKUP(A201,'US Pop after &gt;2009'!A202:V659,22,FALSE)</f>
        <v>347215</v>
      </c>
      <c r="E201">
        <f>VLOOKUP(A201,'Deaths After &gt;2009'!A202:O659,15,FALSE)</f>
        <v>54</v>
      </c>
      <c r="F201">
        <f>VLOOKUP(A201,'Deaths After &gt;2009'!A202:P659,16,FALSE)</f>
        <v>567</v>
      </c>
      <c r="G201">
        <f>VLOOKUP(A201,'Deaths After &gt;2009'!A202:Q659,17,FALSE)</f>
        <v>621</v>
      </c>
      <c r="H201">
        <f>VLOOKUP(A201,'Visits new'!A201:D608,4,FALSE)</f>
        <v>890896</v>
      </c>
      <c r="I201">
        <f>VLOOKUP(A201,'Visits new'!A201:E608,5,FALSE)</f>
        <v>2349</v>
      </c>
      <c r="J201" s="12">
        <f t="shared" si="24"/>
        <v>2.6237603682897643E-4</v>
      </c>
      <c r="K201" s="12">
        <f t="shared" si="25"/>
        <v>2.6737742849263003E-5</v>
      </c>
      <c r="L201" s="12">
        <f t="shared" si="26"/>
        <v>1.6329939662744985E-3</v>
      </c>
      <c r="M201" s="12">
        <f t="shared" si="27"/>
        <v>0.37640863398838614</v>
      </c>
      <c r="N201" s="12">
        <f t="shared" si="28"/>
        <v>9.9246587844004129E-4</v>
      </c>
      <c r="O201" s="12"/>
      <c r="P201" s="12" t="b">
        <f t="shared" si="29"/>
        <v>0</v>
      </c>
      <c r="Q201" s="12" t="b">
        <f t="shared" si="30"/>
        <v>0</v>
      </c>
      <c r="R201" t="b">
        <f t="shared" si="31"/>
        <v>0</v>
      </c>
    </row>
    <row r="202" spans="1:18">
      <c r="A202" t="s">
        <v>321</v>
      </c>
      <c r="B202">
        <f>VLOOKUP(A202,'US Pop after &gt;2009'!A203:B660,2,FALSE)</f>
        <v>5733300</v>
      </c>
      <c r="C202" s="11">
        <f>VLOOKUP(A202,'US Pop after &gt;2009'!A203:U660,21,FALSE)</f>
        <v>4948277.8610000005</v>
      </c>
      <c r="D202" s="11">
        <f>VLOOKUP(A202,'US Pop after &gt;2009'!A203:V660,22,FALSE)</f>
        <v>786591.89400000009</v>
      </c>
      <c r="E202">
        <f>VLOOKUP(A202,'Deaths After &gt;2009'!A203:O660,15,FALSE)</f>
        <v>22</v>
      </c>
      <c r="F202">
        <f>VLOOKUP(A202,'Deaths After &gt;2009'!A203:P660,16,FALSE)</f>
        <v>986</v>
      </c>
      <c r="G202">
        <f>VLOOKUP(A202,'Deaths After &gt;2009'!A203:Q660,17,FALSE)</f>
        <v>1008</v>
      </c>
      <c r="H202">
        <f>VLOOKUP(A202,'Visits new'!A202:D609,4,FALSE)</f>
        <v>108334</v>
      </c>
      <c r="I202">
        <f>VLOOKUP(A202,'Visits new'!A202:E609,5,FALSE)</f>
        <v>408</v>
      </c>
      <c r="J202" s="12">
        <f t="shared" si="24"/>
        <v>1.758149756684632E-4</v>
      </c>
      <c r="K202" s="12">
        <f t="shared" si="25"/>
        <v>4.4459912353333379E-6</v>
      </c>
      <c r="L202" s="12">
        <f t="shared" si="26"/>
        <v>1.2535089765366944E-3</v>
      </c>
      <c r="M202" s="12">
        <f t="shared" si="27"/>
        <v>1.8895574974273105E-2</v>
      </c>
      <c r="N202" s="12">
        <f t="shared" si="28"/>
        <v>7.1163204437235095E-5</v>
      </c>
      <c r="O202" s="12"/>
      <c r="P202" s="12" t="b">
        <f t="shared" si="29"/>
        <v>0</v>
      </c>
      <c r="Q202" s="12" t="b">
        <f t="shared" si="30"/>
        <v>0</v>
      </c>
      <c r="R202" t="b">
        <f t="shared" si="31"/>
        <v>0</v>
      </c>
    </row>
    <row r="203" spans="1:18">
      <c r="A203" t="s">
        <v>322</v>
      </c>
      <c r="B203">
        <f>VLOOKUP(A203,'US Pop after &gt;2009'!A204:B661,2,FALSE)</f>
        <v>5750826</v>
      </c>
      <c r="C203" s="11">
        <f>VLOOKUP(A203,'US Pop after &gt;2009'!A204:U661,21,FALSE)</f>
        <v>4962202.3370000003</v>
      </c>
      <c r="D203" s="11">
        <f>VLOOKUP(A203,'US Pop after &gt;2009'!A204:V661,22,FALSE)</f>
        <v>787256.8600000001</v>
      </c>
      <c r="E203">
        <f>VLOOKUP(A203,'Deaths After &gt;2009'!A204:O661,15,FALSE)</f>
        <v>39</v>
      </c>
      <c r="F203">
        <f>VLOOKUP(A203,'Deaths After &gt;2009'!A204:P661,16,FALSE)</f>
        <v>1001</v>
      </c>
      <c r="G203">
        <f>VLOOKUP(A203,'Deaths After &gt;2009'!A204:Q661,17,FALSE)</f>
        <v>1040</v>
      </c>
      <c r="H203">
        <f>VLOOKUP(A203,'Visits new'!A203:D610,4,FALSE)</f>
        <v>312055</v>
      </c>
      <c r="I203">
        <f>VLOOKUP(A203,'Visits new'!A203:E610,5,FALSE)</f>
        <v>1339</v>
      </c>
      <c r="J203" s="12">
        <f t="shared" si="24"/>
        <v>1.8084358664303179E-4</v>
      </c>
      <c r="K203" s="12">
        <f t="shared" si="25"/>
        <v>7.8594134925135348E-6</v>
      </c>
      <c r="L203" s="12">
        <f t="shared" si="26"/>
        <v>1.2715036868653007E-3</v>
      </c>
      <c r="M203" s="12">
        <f t="shared" si="27"/>
        <v>5.426263983643393E-2</v>
      </c>
      <c r="N203" s="12">
        <f t="shared" si="28"/>
        <v>2.3283611780290344E-4</v>
      </c>
      <c r="O203" s="12"/>
      <c r="P203" s="12" t="b">
        <f t="shared" si="29"/>
        <v>0</v>
      </c>
      <c r="Q203" s="12" t="b">
        <f t="shared" si="30"/>
        <v>0</v>
      </c>
      <c r="R203" t="b">
        <f t="shared" si="31"/>
        <v>0</v>
      </c>
    </row>
    <row r="204" spans="1:18">
      <c r="A204" t="s">
        <v>323</v>
      </c>
      <c r="B204">
        <f>VLOOKUP(A204,'US Pop after &gt;2009'!A205:B662,2,FALSE)</f>
        <v>5772855</v>
      </c>
      <c r="C204" s="11">
        <f>VLOOKUP(A204,'US Pop after &gt;2009'!A205:U662,21,FALSE)</f>
        <v>4966841.9189999988</v>
      </c>
      <c r="D204" s="11">
        <f>VLOOKUP(A204,'US Pop after &gt;2009'!A205:V662,22,FALSE)</f>
        <v>804906.40200000023</v>
      </c>
      <c r="E204">
        <f>VLOOKUP(A204,'Deaths After &gt;2009'!A205:O662,15,FALSE)</f>
        <v>69</v>
      </c>
      <c r="F204">
        <f>VLOOKUP(A204,'Deaths After &gt;2009'!A205:P662,16,FALSE)</f>
        <v>1019</v>
      </c>
      <c r="G204">
        <f>VLOOKUP(A204,'Deaths After &gt;2009'!A205:Q662,17,FALSE)</f>
        <v>1088</v>
      </c>
      <c r="H204">
        <f>VLOOKUP(A204,'Visits new'!A204:D611,4,FALSE)</f>
        <v>325645</v>
      </c>
      <c r="I204">
        <f>VLOOKUP(A204,'Visits new'!A204:E611,5,FALSE)</f>
        <v>1307</v>
      </c>
      <c r="J204" s="12">
        <f t="shared" si="24"/>
        <v>1.88468270898888E-4</v>
      </c>
      <c r="K204" s="12">
        <f t="shared" si="25"/>
        <v>1.3892127256164445E-5</v>
      </c>
      <c r="L204" s="12">
        <f t="shared" si="26"/>
        <v>1.2659857064970888E-3</v>
      </c>
      <c r="M204" s="12">
        <f t="shared" si="27"/>
        <v>5.6409696761827555E-2</v>
      </c>
      <c r="N204" s="12">
        <f t="shared" si="28"/>
        <v>2.2640443939783695E-4</v>
      </c>
      <c r="O204" s="12"/>
      <c r="P204" s="12" t="b">
        <f t="shared" si="29"/>
        <v>0</v>
      </c>
      <c r="Q204" s="12" t="b">
        <f t="shared" si="30"/>
        <v>0</v>
      </c>
      <c r="R204" t="b">
        <f t="shared" si="31"/>
        <v>0</v>
      </c>
    </row>
    <row r="205" spans="1:18">
      <c r="A205" t="s">
        <v>324</v>
      </c>
      <c r="B205">
        <f>VLOOKUP(A205,'US Pop after &gt;2009'!A206:B663,2,FALSE)</f>
        <v>5560104</v>
      </c>
      <c r="C205" s="11">
        <f>VLOOKUP(A205,'US Pop after &gt;2009'!A206:U663,21,FALSE)</f>
        <v>4776528.5519999992</v>
      </c>
      <c r="D205" s="11">
        <f>VLOOKUP(A205,'US Pop after &gt;2009'!A206:V663,22,FALSE)</f>
        <v>783191.95000000007</v>
      </c>
      <c r="E205">
        <f>VLOOKUP(A205,'Deaths After &gt;2009'!A206:O663,15,FALSE)</f>
        <v>55</v>
      </c>
      <c r="F205">
        <f>VLOOKUP(A205,'Deaths After &gt;2009'!A206:P663,16,FALSE)</f>
        <v>1130</v>
      </c>
      <c r="G205">
        <f>VLOOKUP(A205,'Deaths After &gt;2009'!A206:Q663,17,FALSE)</f>
        <v>1185</v>
      </c>
      <c r="H205">
        <f>VLOOKUP(A205,'Visits new'!A205:D612,4,FALSE)</f>
        <v>297395</v>
      </c>
      <c r="I205">
        <f>VLOOKUP(A205,'Visits new'!A205:E612,5,FALSE)</f>
        <v>1139</v>
      </c>
      <c r="J205" s="12">
        <f t="shared" si="24"/>
        <v>2.1312550988254896E-4</v>
      </c>
      <c r="K205" s="12">
        <f t="shared" si="25"/>
        <v>1.1514638591864113E-5</v>
      </c>
      <c r="L205" s="12">
        <f t="shared" si="26"/>
        <v>1.442813603995802E-3</v>
      </c>
      <c r="M205" s="12">
        <f t="shared" si="27"/>
        <v>5.3487308870481559E-2</v>
      </c>
      <c r="N205" s="12">
        <f t="shared" si="28"/>
        <v>2.0485228333858504E-4</v>
      </c>
      <c r="O205" s="12"/>
      <c r="P205" s="12" t="b">
        <f t="shared" si="29"/>
        <v>0</v>
      </c>
      <c r="Q205" s="12" t="b">
        <f t="shared" si="30"/>
        <v>0</v>
      </c>
      <c r="R205" t="b">
        <f t="shared" si="31"/>
        <v>0</v>
      </c>
    </row>
    <row r="206" spans="1:18">
      <c r="A206" t="s">
        <v>325</v>
      </c>
      <c r="B206">
        <f>VLOOKUP(A206,'US Pop after &gt;2009'!A207:B664,2,FALSE)</f>
        <v>5773588</v>
      </c>
      <c r="C206" s="11">
        <f>VLOOKUP(A206,'US Pop after &gt;2009'!A207:U664,21,FALSE)</f>
        <v>4937790.8739999998</v>
      </c>
      <c r="D206" s="11">
        <f>VLOOKUP(A206,'US Pop after &gt;2009'!A207:V664,22,FALSE)</f>
        <v>834746.84699999995</v>
      </c>
      <c r="E206">
        <f>VLOOKUP(A206,'Deaths After &gt;2009'!A207:O664,15,FALSE)</f>
        <v>87</v>
      </c>
      <c r="F206">
        <f>VLOOKUP(A206,'Deaths After &gt;2009'!A207:P664,16,FALSE)</f>
        <v>1090</v>
      </c>
      <c r="G206">
        <f>VLOOKUP(A206,'Deaths After &gt;2009'!A207:Q664,17,FALSE)</f>
        <v>1177</v>
      </c>
      <c r="H206">
        <f>VLOOKUP(A206,'Visits new'!A206:D613,4,FALSE)</f>
        <v>300344</v>
      </c>
      <c r="I206">
        <f>VLOOKUP(A206,'Visits new'!A206:E613,5,FALSE)</f>
        <v>1079</v>
      </c>
      <c r="J206" s="12">
        <f t="shared" si="24"/>
        <v>2.0385936786622116E-4</v>
      </c>
      <c r="K206" s="12">
        <f t="shared" si="25"/>
        <v>1.7619215195625153E-5</v>
      </c>
      <c r="L206" s="12">
        <f t="shared" si="26"/>
        <v>1.3057851058885163E-3</v>
      </c>
      <c r="M206" s="12">
        <f t="shared" si="27"/>
        <v>5.2020338132890677E-2</v>
      </c>
      <c r="N206" s="12">
        <f t="shared" si="28"/>
        <v>1.8688552075416535E-4</v>
      </c>
      <c r="O206" s="12"/>
      <c r="P206" s="12" t="b">
        <f t="shared" si="29"/>
        <v>0</v>
      </c>
      <c r="Q206" s="12" t="b">
        <f t="shared" si="30"/>
        <v>0</v>
      </c>
      <c r="R206" t="b">
        <f t="shared" si="31"/>
        <v>0</v>
      </c>
    </row>
    <row r="207" spans="1:18">
      <c r="A207" t="s">
        <v>326</v>
      </c>
      <c r="B207">
        <f>VLOOKUP(A207,'US Pop after &gt;2009'!A208:B665,2,FALSE)</f>
        <v>5583743</v>
      </c>
      <c r="C207" s="11">
        <f>VLOOKUP(A207,'US Pop after &gt;2009'!A208:U665,21,FALSE)</f>
        <v>4767425.358</v>
      </c>
      <c r="D207" s="11">
        <f>VLOOKUP(A207,'US Pop after &gt;2009'!A208:V665,22,FALSE)</f>
        <v>817059.43</v>
      </c>
      <c r="E207">
        <f>VLOOKUP(A207,'Deaths After &gt;2009'!A208:O665,15,FALSE)</f>
        <v>36</v>
      </c>
      <c r="F207">
        <f>VLOOKUP(A207,'Deaths After &gt;2009'!A208:P665,16,FALSE)</f>
        <v>1149</v>
      </c>
      <c r="G207">
        <f>VLOOKUP(A207,'Deaths After &gt;2009'!A208:Q665,17,FALSE)</f>
        <v>1185</v>
      </c>
      <c r="H207">
        <f>VLOOKUP(A207,'Visits new'!A207:D614,4,FALSE)</f>
        <v>287361</v>
      </c>
      <c r="I207">
        <f>VLOOKUP(A207,'Visits new'!A207:E614,5,FALSE)</f>
        <v>972</v>
      </c>
      <c r="J207" s="12">
        <f t="shared" si="24"/>
        <v>2.1222323448625769E-4</v>
      </c>
      <c r="K207" s="12">
        <f t="shared" si="25"/>
        <v>7.5512456507766894E-6</v>
      </c>
      <c r="L207" s="12">
        <f t="shared" si="26"/>
        <v>1.4062624551068458E-3</v>
      </c>
      <c r="M207" s="12">
        <f t="shared" si="27"/>
        <v>5.1463865725911814E-2</v>
      </c>
      <c r="N207" s="12">
        <f t="shared" si="28"/>
        <v>1.7407677967986706E-4</v>
      </c>
      <c r="O207" s="12"/>
      <c r="P207" s="12" t="b">
        <f t="shared" si="29"/>
        <v>0</v>
      </c>
      <c r="Q207" s="12" t="b">
        <f t="shared" si="30"/>
        <v>0</v>
      </c>
      <c r="R207" t="b">
        <f t="shared" si="31"/>
        <v>0</v>
      </c>
    </row>
    <row r="208" spans="1:18">
      <c r="A208" t="s">
        <v>327</v>
      </c>
      <c r="B208">
        <f>VLOOKUP(A208,'US Pop after &gt;2009'!A209:B666,2,FALSE)</f>
        <v>5777156</v>
      </c>
      <c r="C208" s="11">
        <f>VLOOKUP(A208,'US Pop after &gt;2009'!A209:U666,21,FALSE)</f>
        <v>4899941.8020000011</v>
      </c>
      <c r="D208" s="11">
        <f>VLOOKUP(A208,'US Pop after &gt;2009'!A209:V666,22,FALSE)</f>
        <v>877110.41499999992</v>
      </c>
      <c r="E208">
        <f>VLOOKUP(A208,'Deaths After &gt;2009'!A209:O666,15,FALSE)</f>
        <v>71</v>
      </c>
      <c r="F208">
        <f>VLOOKUP(A208,'Deaths After &gt;2009'!A209:P666,16,FALSE)</f>
        <v>956</v>
      </c>
      <c r="G208">
        <f>VLOOKUP(A208,'Deaths After &gt;2009'!A209:Q666,17,FALSE)</f>
        <v>1027</v>
      </c>
      <c r="H208">
        <f>VLOOKUP(A208,'Visits new'!A208:D615,4,FALSE)</f>
        <v>302192</v>
      </c>
      <c r="I208">
        <f>VLOOKUP(A208,'Visits new'!A208:E615,5,FALSE)</f>
        <v>962</v>
      </c>
      <c r="J208" s="12">
        <f t="shared" si="24"/>
        <v>1.7776913069337231E-4</v>
      </c>
      <c r="K208" s="12">
        <f t="shared" si="25"/>
        <v>1.4489968017787486E-5</v>
      </c>
      <c r="L208" s="12">
        <f t="shared" si="26"/>
        <v>1.0899425929174493E-3</v>
      </c>
      <c r="M208" s="12">
        <f t="shared" si="27"/>
        <v>5.2308090693760044E-2</v>
      </c>
      <c r="N208" s="12">
        <f t="shared" si="28"/>
        <v>1.6651791988999431E-4</v>
      </c>
      <c r="O208" s="12"/>
      <c r="P208" s="12" t="b">
        <f t="shared" si="29"/>
        <v>0</v>
      </c>
      <c r="Q208" s="12" t="b">
        <f t="shared" si="30"/>
        <v>0</v>
      </c>
      <c r="R208" t="b">
        <f t="shared" si="31"/>
        <v>0</v>
      </c>
    </row>
    <row r="209" spans="1:18">
      <c r="A209" t="s">
        <v>328</v>
      </c>
      <c r="B209">
        <f>VLOOKUP(A209,'US Pop after &gt;2009'!A210:B667,2,FALSE)</f>
        <v>5568576</v>
      </c>
      <c r="C209" s="11">
        <f>VLOOKUP(A209,'US Pop after &gt;2009'!A210:U667,21,FALSE)</f>
        <v>4715641</v>
      </c>
      <c r="D209" s="11">
        <f>VLOOKUP(A209,'US Pop after &gt;2009'!A210:V667,22,FALSE)</f>
        <v>852935</v>
      </c>
      <c r="E209">
        <f>VLOOKUP(A209,'Deaths After &gt;2009'!A210:O667,15,FALSE)</f>
        <v>20</v>
      </c>
      <c r="F209">
        <f>VLOOKUP(A209,'Deaths After &gt;2009'!A210:P667,16,FALSE)</f>
        <v>1097</v>
      </c>
      <c r="G209">
        <f>VLOOKUP(A209,'Deaths After &gt;2009'!A210:Q667,17,FALSE)</f>
        <v>1117</v>
      </c>
      <c r="H209">
        <f>VLOOKUP(A209,'Visits new'!A209:D616,4,FALSE)</f>
        <v>262468</v>
      </c>
      <c r="I209">
        <f>VLOOKUP(A209,'Visits new'!A209:E616,5,FALSE)</f>
        <v>891</v>
      </c>
      <c r="J209" s="12">
        <f t="shared" si="24"/>
        <v>2.0058988150651081E-4</v>
      </c>
      <c r="K209" s="12">
        <f t="shared" si="25"/>
        <v>4.2412049602588494E-6</v>
      </c>
      <c r="L209" s="12">
        <f t="shared" si="26"/>
        <v>1.2861472445145291E-3</v>
      </c>
      <c r="M209" s="12">
        <f t="shared" si="27"/>
        <v>4.7133773517682082E-2</v>
      </c>
      <c r="N209" s="12">
        <f t="shared" si="28"/>
        <v>1.6000499948281213E-4</v>
      </c>
      <c r="O209" s="12"/>
      <c r="P209" s="12" t="b">
        <f t="shared" si="29"/>
        <v>0</v>
      </c>
      <c r="Q209" s="12" t="b">
        <f t="shared" si="30"/>
        <v>0</v>
      </c>
      <c r="R209" t="b">
        <f t="shared" si="31"/>
        <v>0</v>
      </c>
    </row>
    <row r="210" spans="1:18">
      <c r="A210" t="s">
        <v>330</v>
      </c>
      <c r="B210">
        <f>VLOOKUP(A210,'US Pop after &gt;2009'!A211:B668,2,FALSE)</f>
        <v>937821</v>
      </c>
      <c r="C210" s="11">
        <f>VLOOKUP(A210,'US Pop after &gt;2009'!A211:U668,21,FALSE)</f>
        <v>804009.78</v>
      </c>
      <c r="D210" s="11">
        <f>VLOOKUP(A210,'US Pop after &gt;2009'!A211:V668,22,FALSE)</f>
        <v>134086.67199999999</v>
      </c>
      <c r="E210">
        <f>VLOOKUP(A210,'Deaths After &gt;2009'!A211:O668,15,FALSE)</f>
        <v>0</v>
      </c>
      <c r="F210">
        <f>VLOOKUP(A210,'Deaths After &gt;2009'!A211:P668,16,FALSE)</f>
        <v>53</v>
      </c>
      <c r="G210">
        <f>VLOOKUP(A210,'Deaths After &gt;2009'!A211:Q668,17,FALSE)</f>
        <v>53</v>
      </c>
      <c r="H210">
        <f>VLOOKUP(A210,'Visits new'!A210:D617,4,FALSE)</f>
        <v>31291</v>
      </c>
      <c r="I210">
        <f>VLOOKUP(A210,'Visits new'!A210:E617,5,FALSE)</f>
        <v>82</v>
      </c>
      <c r="J210" s="12">
        <f t="shared" si="24"/>
        <v>5.6513982945572768E-5</v>
      </c>
      <c r="K210" s="12">
        <f t="shared" si="25"/>
        <v>0</v>
      </c>
      <c r="L210" s="12">
        <f t="shared" si="26"/>
        <v>3.9526672718075964E-4</v>
      </c>
      <c r="M210" s="12">
        <f t="shared" si="27"/>
        <v>3.3365642270753164E-2</v>
      </c>
      <c r="N210" s="12">
        <f t="shared" si="28"/>
        <v>8.7436728330886169E-5</v>
      </c>
      <c r="O210" s="12"/>
      <c r="P210" s="12" t="b">
        <f t="shared" si="29"/>
        <v>0</v>
      </c>
      <c r="Q210" s="12" t="b">
        <f t="shared" si="30"/>
        <v>0</v>
      </c>
      <c r="R210" t="b">
        <f t="shared" si="31"/>
        <v>0</v>
      </c>
    </row>
    <row r="211" spans="1:18">
      <c r="A211" t="s">
        <v>331</v>
      </c>
      <c r="B211">
        <f>VLOOKUP(A211,'US Pop after &gt;2009'!A212:B669,2,FALSE)</f>
        <v>921330</v>
      </c>
      <c r="C211" s="11">
        <f>VLOOKUP(A211,'US Pop after &gt;2009'!A212:U669,21,FALSE)</f>
        <v>785728.63899999997</v>
      </c>
      <c r="D211" s="11">
        <f>VLOOKUP(A211,'US Pop after &gt;2009'!A212:V669,22,FALSE)</f>
        <v>135259.59100000001</v>
      </c>
      <c r="E211">
        <f>VLOOKUP(A211,'Deaths After &gt;2009'!A212:O669,15,FALSE)</f>
        <v>0</v>
      </c>
      <c r="F211">
        <f>VLOOKUP(A211,'Deaths After &gt;2009'!A212:P669,16,FALSE)</f>
        <v>27</v>
      </c>
      <c r="G211">
        <f>VLOOKUP(A211,'Deaths After &gt;2009'!A212:Q669,17,FALSE)</f>
        <v>27</v>
      </c>
      <c r="H211">
        <f>VLOOKUP(A211,'Visits new'!A211:D618,4,FALSE)</f>
        <v>114560</v>
      </c>
      <c r="I211">
        <f>VLOOKUP(A211,'Visits new'!A211:E618,5,FALSE)</f>
        <v>291</v>
      </c>
      <c r="J211" s="12">
        <f t="shared" si="24"/>
        <v>2.9305460584155513E-5</v>
      </c>
      <c r="K211" s="12">
        <f t="shared" si="25"/>
        <v>0</v>
      </c>
      <c r="L211" s="12">
        <f t="shared" si="26"/>
        <v>1.9961615882750966E-4</v>
      </c>
      <c r="M211" s="12">
        <f t="shared" si="27"/>
        <v>0.1243419838711428</v>
      </c>
      <c r="N211" s="12">
        <f t="shared" si="28"/>
        <v>3.1584774185145387E-4</v>
      </c>
      <c r="O211" s="12"/>
      <c r="P211" s="12" t="b">
        <f t="shared" si="29"/>
        <v>0</v>
      </c>
      <c r="Q211" s="12" t="b">
        <f t="shared" si="30"/>
        <v>0</v>
      </c>
      <c r="R211" t="b">
        <f t="shared" si="31"/>
        <v>0</v>
      </c>
    </row>
    <row r="212" spans="1:18">
      <c r="A212" t="s">
        <v>332</v>
      </c>
      <c r="B212">
        <f>VLOOKUP(A212,'US Pop after &gt;2009'!A213:B670,2,FALSE)</f>
        <v>916291</v>
      </c>
      <c r="C212" s="11">
        <f>VLOOKUP(A212,'US Pop after &gt;2009'!A213:U670,21,FALSE)</f>
        <v>779322.73699999996</v>
      </c>
      <c r="D212" s="11">
        <f>VLOOKUP(A212,'US Pop after &gt;2009'!A213:V670,22,FALSE)</f>
        <v>137110.86399999997</v>
      </c>
      <c r="E212">
        <f>VLOOKUP(A212,'Deaths After &gt;2009'!A213:O670,15,FALSE)</f>
        <v>0</v>
      </c>
      <c r="F212">
        <f>VLOOKUP(A212,'Deaths After &gt;2009'!A213:P670,16,FALSE)</f>
        <v>39</v>
      </c>
      <c r="G212">
        <f>VLOOKUP(A212,'Deaths After &gt;2009'!A213:Q670,17,FALSE)</f>
        <v>39</v>
      </c>
      <c r="H212">
        <f>VLOOKUP(A212,'Visits new'!A212:D619,4,FALSE)</f>
        <v>106071</v>
      </c>
      <c r="I212">
        <f>VLOOKUP(A212,'Visits new'!A212:E619,5,FALSE)</f>
        <v>346</v>
      </c>
      <c r="J212" s="12">
        <f t="shared" si="24"/>
        <v>4.2562897594759746E-5</v>
      </c>
      <c r="K212" s="12">
        <f t="shared" si="25"/>
        <v>0</v>
      </c>
      <c r="L212" s="12">
        <f t="shared" si="26"/>
        <v>2.8444135542753205E-4</v>
      </c>
      <c r="M212" s="12">
        <f t="shared" si="27"/>
        <v>0.11576125925060925</v>
      </c>
      <c r="N212" s="12">
        <f t="shared" si="28"/>
        <v>3.7760929660991978E-4</v>
      </c>
      <c r="O212" s="12"/>
      <c r="P212" s="12" t="b">
        <f t="shared" si="29"/>
        <v>0</v>
      </c>
      <c r="Q212" s="12" t="b">
        <f t="shared" si="30"/>
        <v>0</v>
      </c>
      <c r="R212" t="b">
        <f t="shared" si="31"/>
        <v>0</v>
      </c>
    </row>
    <row r="213" spans="1:18">
      <c r="A213" t="s">
        <v>333</v>
      </c>
      <c r="B213">
        <f>VLOOKUP(A213,'US Pop after &gt;2009'!A214:B671,2,FALSE)</f>
        <v>892590</v>
      </c>
      <c r="C213" s="11">
        <f>VLOOKUP(A213,'US Pop after &gt;2009'!A214:U671,21,FALSE)</f>
        <v>757396.076</v>
      </c>
      <c r="D213" s="11">
        <f>VLOOKUP(A213,'US Pop after &gt;2009'!A214:V671,22,FALSE)</f>
        <v>135565.01100000003</v>
      </c>
      <c r="E213">
        <f>VLOOKUP(A213,'Deaths After &gt;2009'!A214:O671,15,FALSE)</f>
        <v>0</v>
      </c>
      <c r="F213">
        <f>VLOOKUP(A213,'Deaths After &gt;2009'!A214:P671,16,FALSE)</f>
        <v>71</v>
      </c>
      <c r="G213">
        <f>VLOOKUP(A213,'Deaths After &gt;2009'!A214:Q671,17,FALSE)</f>
        <v>71</v>
      </c>
      <c r="H213">
        <f>VLOOKUP(A213,'Visits new'!A213:D620,4,FALSE)</f>
        <v>106430</v>
      </c>
      <c r="I213">
        <f>VLOOKUP(A213,'Visits new'!A213:E620,5,FALSE)</f>
        <v>342</v>
      </c>
      <c r="J213" s="12">
        <f t="shared" si="24"/>
        <v>7.9543799504811836E-5</v>
      </c>
      <c r="K213" s="12">
        <f t="shared" si="25"/>
        <v>0</v>
      </c>
      <c r="L213" s="12">
        <f t="shared" si="26"/>
        <v>5.2373395964243298E-4</v>
      </c>
      <c r="M213" s="12">
        <f t="shared" si="27"/>
        <v>0.11923727579291724</v>
      </c>
      <c r="N213" s="12">
        <f t="shared" si="28"/>
        <v>3.8315463986824858E-4</v>
      </c>
      <c r="O213" s="12"/>
      <c r="P213" s="12" t="b">
        <f t="shared" si="29"/>
        <v>0</v>
      </c>
      <c r="Q213" s="12" t="b">
        <f t="shared" si="30"/>
        <v>0</v>
      </c>
      <c r="R213" t="b">
        <f t="shared" si="31"/>
        <v>0</v>
      </c>
    </row>
    <row r="214" spans="1:18">
      <c r="A214" t="s">
        <v>334</v>
      </c>
      <c r="B214">
        <f>VLOOKUP(A214,'US Pop after &gt;2009'!A215:B672,2,FALSE)</f>
        <v>886141</v>
      </c>
      <c r="C214" s="11">
        <f>VLOOKUP(A214,'US Pop after &gt;2009'!A215:U672,21,FALSE)</f>
        <v>749988.41499999992</v>
      </c>
      <c r="D214" s="11">
        <f>VLOOKUP(A214,'US Pop after &gt;2009'!A215:V672,22,FALSE)</f>
        <v>136192.69900000002</v>
      </c>
      <c r="E214">
        <f>VLOOKUP(A214,'Deaths After &gt;2009'!A215:O672,15,FALSE)</f>
        <v>0</v>
      </c>
      <c r="F214">
        <f>VLOOKUP(A214,'Deaths After &gt;2009'!A215:P672,16,FALSE)</f>
        <v>46</v>
      </c>
      <c r="G214">
        <f>VLOOKUP(A214,'Deaths After &gt;2009'!A215:Q672,17,FALSE)</f>
        <v>46</v>
      </c>
      <c r="H214">
        <f>VLOOKUP(A214,'Visits new'!A214:D621,4,FALSE)</f>
        <v>125298</v>
      </c>
      <c r="I214">
        <f>VLOOKUP(A214,'Visits new'!A214:E621,5,FALSE)</f>
        <v>465</v>
      </c>
      <c r="J214" s="12">
        <f t="shared" si="24"/>
        <v>5.1910474743861305E-5</v>
      </c>
      <c r="K214" s="12">
        <f t="shared" si="25"/>
        <v>0</v>
      </c>
      <c r="L214" s="12">
        <f t="shared" si="26"/>
        <v>3.3775672512371599E-4</v>
      </c>
      <c r="M214" s="12">
        <f t="shared" si="27"/>
        <v>0.14139736227078986</v>
      </c>
      <c r="N214" s="12">
        <f t="shared" si="28"/>
        <v>5.2474719034555453E-4</v>
      </c>
      <c r="O214" s="12"/>
      <c r="P214" s="12" t="b">
        <f t="shared" si="29"/>
        <v>0</v>
      </c>
      <c r="Q214" s="12" t="b">
        <f t="shared" si="30"/>
        <v>0</v>
      </c>
      <c r="R214" t="b">
        <f t="shared" si="31"/>
        <v>0</v>
      </c>
    </row>
    <row r="215" spans="1:18">
      <c r="A215" t="s">
        <v>335</v>
      </c>
      <c r="B215">
        <f>VLOOKUP(A215,'US Pop after &gt;2009'!A216:B673,2,FALSE)</f>
        <v>950613</v>
      </c>
      <c r="C215" s="11">
        <f>VLOOKUP(A215,'US Pop after &gt;2009'!A216:U673,21,FALSE)</f>
        <v>797319.63699999999</v>
      </c>
      <c r="D215" s="11">
        <f>VLOOKUP(A215,'US Pop after &gt;2009'!A216:V673,22,FALSE)</f>
        <v>153462.34</v>
      </c>
      <c r="E215">
        <f>VLOOKUP(A215,'Deaths After &gt;2009'!A216:O673,15,FALSE)</f>
        <v>0</v>
      </c>
      <c r="F215">
        <f>VLOOKUP(A215,'Deaths After &gt;2009'!A216:P673,16,FALSE)</f>
        <v>58</v>
      </c>
      <c r="G215">
        <f>VLOOKUP(A215,'Deaths After &gt;2009'!A216:Q673,17,FALSE)</f>
        <v>58</v>
      </c>
      <c r="H215">
        <f>VLOOKUP(A215,'Visits new'!A215:D622,4,FALSE)</f>
        <v>136204</v>
      </c>
      <c r="I215">
        <f>VLOOKUP(A215,'Visits new'!A215:E622,5,FALSE)</f>
        <v>401</v>
      </c>
      <c r="J215" s="12">
        <f t="shared" si="24"/>
        <v>6.1013261968855883E-5</v>
      </c>
      <c r="K215" s="12">
        <f t="shared" si="25"/>
        <v>0</v>
      </c>
      <c r="L215" s="12">
        <f t="shared" si="26"/>
        <v>3.7794288813789757E-4</v>
      </c>
      <c r="M215" s="12">
        <f t="shared" si="27"/>
        <v>0.14328017815872496</v>
      </c>
      <c r="N215" s="12">
        <f t="shared" si="28"/>
        <v>4.2183306981915879E-4</v>
      </c>
      <c r="O215" s="12"/>
      <c r="P215" s="12" t="b">
        <f t="shared" si="29"/>
        <v>0</v>
      </c>
      <c r="Q215" s="12" t="b">
        <f t="shared" si="30"/>
        <v>0</v>
      </c>
      <c r="R215" t="b">
        <f t="shared" si="31"/>
        <v>0</v>
      </c>
    </row>
    <row r="216" spans="1:18">
      <c r="A216" t="s">
        <v>336</v>
      </c>
      <c r="B216">
        <f>VLOOKUP(A216,'US Pop after &gt;2009'!A217:B674,2,FALSE)</f>
        <v>946419</v>
      </c>
      <c r="C216" s="11">
        <f>VLOOKUP(A216,'US Pop after &gt;2009'!A217:U674,21,FALSE)</f>
        <v>790314.5190000002</v>
      </c>
      <c r="D216" s="11">
        <f>VLOOKUP(A216,'US Pop after &gt;2009'!A217:V674,22,FALSE)</f>
        <v>155915.878</v>
      </c>
      <c r="E216">
        <f>VLOOKUP(A216,'Deaths After &gt;2009'!A217:O674,15,FALSE)</f>
        <v>0</v>
      </c>
      <c r="F216">
        <f>VLOOKUP(A216,'Deaths After &gt;2009'!A217:P674,16,FALSE)</f>
        <v>11</v>
      </c>
      <c r="G216">
        <f>VLOOKUP(A216,'Deaths After &gt;2009'!A217:Q674,17,FALSE)</f>
        <v>11</v>
      </c>
      <c r="H216">
        <f>VLOOKUP(A216,'Visits new'!A216:D623,4,FALSE)</f>
        <v>135522</v>
      </c>
      <c r="I216">
        <f>VLOOKUP(A216,'Visits new'!A216:E623,5,FALSE)</f>
        <v>353</v>
      </c>
      <c r="J216" s="12">
        <f t="shared" si="24"/>
        <v>1.1622759052808534E-5</v>
      </c>
      <c r="K216" s="12">
        <f t="shared" si="25"/>
        <v>0</v>
      </c>
      <c r="L216" s="12">
        <f t="shared" si="26"/>
        <v>7.0550864614314654E-5</v>
      </c>
      <c r="M216" s="12">
        <f t="shared" si="27"/>
        <v>0.14319450475951984</v>
      </c>
      <c r="N216" s="12">
        <f t="shared" si="28"/>
        <v>3.7298490414921934E-4</v>
      </c>
      <c r="O216" s="12"/>
      <c r="P216" s="12" t="b">
        <f t="shared" si="29"/>
        <v>0</v>
      </c>
      <c r="Q216" s="12" t="b">
        <f t="shared" si="30"/>
        <v>0</v>
      </c>
      <c r="R216" t="b">
        <f t="shared" si="31"/>
        <v>0</v>
      </c>
    </row>
    <row r="217" spans="1:18">
      <c r="A217" t="s">
        <v>337</v>
      </c>
      <c r="B217">
        <f>VLOOKUP(A217,'US Pop after &gt;2009'!A218:B675,2,FALSE)</f>
        <v>805712</v>
      </c>
      <c r="C217" s="11">
        <f>VLOOKUP(A217,'US Pop after &gt;2009'!A218:U675,21,FALSE)</f>
        <v>671167</v>
      </c>
      <c r="D217" s="11">
        <f>VLOOKUP(A217,'US Pop after &gt;2009'!A218:V675,22,FALSE)</f>
        <v>134545</v>
      </c>
      <c r="E217">
        <f>VLOOKUP(A217,'Deaths After &gt;2009'!A218:O675,15,FALSE)</f>
        <v>0</v>
      </c>
      <c r="F217">
        <f>VLOOKUP(A217,'Deaths After &gt;2009'!A218:P675,16,FALSE)</f>
        <v>54</v>
      </c>
      <c r="G217">
        <f>VLOOKUP(A217,'Deaths After &gt;2009'!A218:Q675,17,FALSE)</f>
        <v>54</v>
      </c>
      <c r="H217">
        <f>VLOOKUP(A217,'Visits new'!A217:D624,4,FALSE)</f>
        <v>145145</v>
      </c>
      <c r="I217">
        <f>VLOOKUP(A217,'Visits new'!A217:E624,5,FALSE)</f>
        <v>358</v>
      </c>
      <c r="J217" s="12">
        <f t="shared" si="24"/>
        <v>6.7021466727565187E-5</v>
      </c>
      <c r="K217" s="12">
        <f t="shared" si="25"/>
        <v>0</v>
      </c>
      <c r="L217" s="12">
        <f t="shared" si="26"/>
        <v>4.0135270727265971E-4</v>
      </c>
      <c r="M217" s="12">
        <f t="shared" si="27"/>
        <v>0.18014501459578608</v>
      </c>
      <c r="N217" s="12">
        <f t="shared" si="28"/>
        <v>4.4432750163830251E-4</v>
      </c>
      <c r="O217" s="12"/>
      <c r="P217" s="12" t="b">
        <f t="shared" si="29"/>
        <v>0</v>
      </c>
      <c r="Q217" s="12" t="b">
        <f t="shared" si="30"/>
        <v>0</v>
      </c>
      <c r="R217" t="b">
        <f t="shared" si="31"/>
        <v>0</v>
      </c>
    </row>
    <row r="218" spans="1:18">
      <c r="A218" t="s">
        <v>339</v>
      </c>
      <c r="B218">
        <f>VLOOKUP(A218,'US Pop after &gt;2009'!A219:B676,2,FALSE)</f>
        <v>1736701</v>
      </c>
      <c r="C218" s="11">
        <f>VLOOKUP(A218,'US Pop after &gt;2009'!A219:U676,21,FALSE)</f>
        <v>1504933.4380000001</v>
      </c>
      <c r="D218" s="11">
        <f>VLOOKUP(A218,'US Pop after &gt;2009'!A219:V676,22,FALSE)</f>
        <v>231307.87799999997</v>
      </c>
      <c r="E218">
        <f>VLOOKUP(A218,'Deaths After &gt;2009'!A219:O676,15,FALSE)</f>
        <v>0</v>
      </c>
      <c r="F218">
        <f>VLOOKUP(A218,'Deaths After &gt;2009'!A219:P676,16,FALSE)</f>
        <v>139</v>
      </c>
      <c r="G218">
        <f>VLOOKUP(A218,'Deaths After &gt;2009'!A219:Q676,17,FALSE)</f>
        <v>139</v>
      </c>
      <c r="H218">
        <f>VLOOKUP(A218,'Visits new'!A218:D625,4,FALSE)</f>
        <v>39081</v>
      </c>
      <c r="I218">
        <f>VLOOKUP(A218,'Visits new'!A218:E625,5,FALSE)</f>
        <v>189</v>
      </c>
      <c r="J218" s="12">
        <f t="shared" si="24"/>
        <v>8.003680541440351E-5</v>
      </c>
      <c r="K218" s="12">
        <f t="shared" si="25"/>
        <v>0</v>
      </c>
      <c r="L218" s="12">
        <f t="shared" si="26"/>
        <v>6.0093067820197641E-4</v>
      </c>
      <c r="M218" s="12">
        <f t="shared" si="27"/>
        <v>2.2503010017268371E-2</v>
      </c>
      <c r="N218" s="12">
        <f t="shared" si="28"/>
        <v>1.0882702318936881E-4</v>
      </c>
      <c r="O218" s="12"/>
      <c r="P218" s="12" t="b">
        <f t="shared" si="29"/>
        <v>0</v>
      </c>
      <c r="Q218" s="12" t="b">
        <f t="shared" si="30"/>
        <v>0</v>
      </c>
      <c r="R218" t="b">
        <f t="shared" si="31"/>
        <v>0</v>
      </c>
    </row>
    <row r="219" spans="1:18">
      <c r="A219" t="s">
        <v>340</v>
      </c>
      <c r="B219">
        <f>VLOOKUP(A219,'US Pop after &gt;2009'!A220:B677,2,FALSE)</f>
        <v>1738683</v>
      </c>
      <c r="C219" s="11">
        <f>VLOOKUP(A219,'US Pop after &gt;2009'!A220:U677,21,FALSE)</f>
        <v>1509882.1860000002</v>
      </c>
      <c r="D219" s="11">
        <f>VLOOKUP(A219,'US Pop after &gt;2009'!A220:V677,22,FALSE)</f>
        <v>230538.68000000005</v>
      </c>
      <c r="E219">
        <f>VLOOKUP(A219,'Deaths After &gt;2009'!A220:O677,15,FALSE)</f>
        <v>0</v>
      </c>
      <c r="F219">
        <f>VLOOKUP(A219,'Deaths After &gt;2009'!A220:P677,16,FALSE)</f>
        <v>189</v>
      </c>
      <c r="G219">
        <f>VLOOKUP(A219,'Deaths After &gt;2009'!A220:Q677,17,FALSE)</f>
        <v>189</v>
      </c>
      <c r="H219">
        <f>VLOOKUP(A219,'Visits new'!A219:D626,4,FALSE)</f>
        <v>126524</v>
      </c>
      <c r="I219">
        <f>VLOOKUP(A219,'Visits new'!A219:E626,5,FALSE)</f>
        <v>693</v>
      </c>
      <c r="J219" s="12">
        <f t="shared" si="24"/>
        <v>1.0870296655572062E-4</v>
      </c>
      <c r="K219" s="12">
        <f t="shared" si="25"/>
        <v>0</v>
      </c>
      <c r="L219" s="12">
        <f t="shared" si="26"/>
        <v>8.1981904294758674E-4</v>
      </c>
      <c r="M219" s="12">
        <f t="shared" si="27"/>
        <v>7.2770021907386226E-2</v>
      </c>
      <c r="N219" s="12">
        <f t="shared" si="28"/>
        <v>3.985775440376423E-4</v>
      </c>
      <c r="O219" s="12"/>
      <c r="P219" s="12" t="b">
        <f t="shared" si="29"/>
        <v>0</v>
      </c>
      <c r="Q219" s="12" t="b">
        <f t="shared" si="30"/>
        <v>0</v>
      </c>
      <c r="R219" t="b">
        <f t="shared" si="31"/>
        <v>0</v>
      </c>
    </row>
    <row r="220" spans="1:18">
      <c r="A220" t="s">
        <v>341</v>
      </c>
      <c r="B220">
        <f>VLOOKUP(A220,'US Pop after &gt;2009'!A221:B678,2,FALSE)</f>
        <v>1704870</v>
      </c>
      <c r="C220" s="11">
        <f>VLOOKUP(A220,'US Pop after &gt;2009'!A221:U678,21,FALSE)</f>
        <v>1479336.2180000001</v>
      </c>
      <c r="D220" s="11">
        <f>VLOOKUP(A220,'US Pop after &gt;2009'!A221:V678,22,FALSE)</f>
        <v>225516.60700000002</v>
      </c>
      <c r="E220">
        <f>VLOOKUP(A220,'Deaths After &gt;2009'!A221:O678,15,FALSE)</f>
        <v>0</v>
      </c>
      <c r="F220">
        <f>VLOOKUP(A220,'Deaths After &gt;2009'!A221:P678,16,FALSE)</f>
        <v>168</v>
      </c>
      <c r="G220">
        <f>VLOOKUP(A220,'Deaths After &gt;2009'!A221:Q678,17,FALSE)</f>
        <v>168</v>
      </c>
      <c r="H220">
        <f>VLOOKUP(A220,'Visits new'!A220:D627,4,FALSE)</f>
        <v>129995</v>
      </c>
      <c r="I220">
        <f>VLOOKUP(A220,'Visits new'!A220:E627,5,FALSE)</f>
        <v>679</v>
      </c>
      <c r="J220" s="12">
        <f t="shared" si="24"/>
        <v>9.8541237748332717E-5</v>
      </c>
      <c r="K220" s="12">
        <f t="shared" si="25"/>
        <v>0</v>
      </c>
      <c r="L220" s="12">
        <f t="shared" si="26"/>
        <v>7.4495622399994692E-4</v>
      </c>
      <c r="M220" s="12">
        <f t="shared" si="27"/>
        <v>7.6249215482705426E-2</v>
      </c>
      <c r="N220" s="12">
        <f t="shared" si="28"/>
        <v>3.9827083589951139E-4</v>
      </c>
      <c r="O220" s="12"/>
      <c r="P220" s="12" t="b">
        <f t="shared" si="29"/>
        <v>0</v>
      </c>
      <c r="Q220" s="12" t="b">
        <f t="shared" si="30"/>
        <v>0</v>
      </c>
      <c r="R220" t="b">
        <f t="shared" si="31"/>
        <v>0</v>
      </c>
    </row>
    <row r="221" spans="1:18">
      <c r="A221" t="s">
        <v>342</v>
      </c>
      <c r="B221">
        <f>VLOOKUP(A221,'US Pop after &gt;2009'!A222:B679,2,FALSE)</f>
        <v>1725065</v>
      </c>
      <c r="C221" s="11">
        <f>VLOOKUP(A221,'US Pop after &gt;2009'!A222:U679,21,FALSE)</f>
        <v>1496781.7530000003</v>
      </c>
      <c r="D221" s="11">
        <f>VLOOKUP(A221,'US Pop after &gt;2009'!A222:V679,22,FALSE)</f>
        <v>228392.94</v>
      </c>
      <c r="E221">
        <f>VLOOKUP(A221,'Deaths After &gt;2009'!A222:O679,15,FALSE)</f>
        <v>0</v>
      </c>
      <c r="F221">
        <f>VLOOKUP(A221,'Deaths After &gt;2009'!A222:P679,16,FALSE)</f>
        <v>208</v>
      </c>
      <c r="G221">
        <f>VLOOKUP(A221,'Deaths After &gt;2009'!A222:Q679,17,FALSE)</f>
        <v>208</v>
      </c>
      <c r="H221">
        <f>VLOOKUP(A221,'Visits new'!A221:D628,4,FALSE)</f>
        <v>114444</v>
      </c>
      <c r="I221">
        <f>VLOOKUP(A221,'Visits new'!A221:E628,5,FALSE)</f>
        <v>656</v>
      </c>
      <c r="J221" s="12">
        <f t="shared" si="24"/>
        <v>1.2057516673284775E-4</v>
      </c>
      <c r="K221" s="12">
        <f t="shared" si="25"/>
        <v>0</v>
      </c>
      <c r="L221" s="12">
        <f t="shared" si="26"/>
        <v>9.1071116296326845E-4</v>
      </c>
      <c r="M221" s="12">
        <f t="shared" si="27"/>
        <v>6.6341847988336672E-2</v>
      </c>
      <c r="N221" s="12">
        <f t="shared" si="28"/>
        <v>3.8027552584975058E-4</v>
      </c>
      <c r="O221" s="12"/>
      <c r="P221" s="12" t="b">
        <f t="shared" si="29"/>
        <v>0</v>
      </c>
      <c r="Q221" s="12" t="b">
        <f t="shared" si="30"/>
        <v>0</v>
      </c>
      <c r="R221" t="b">
        <f t="shared" si="31"/>
        <v>0</v>
      </c>
    </row>
    <row r="222" spans="1:18">
      <c r="A222" t="s">
        <v>343</v>
      </c>
      <c r="B222">
        <f>VLOOKUP(A222,'US Pop after &gt;2009'!A223:B680,2,FALSE)</f>
        <v>1668040</v>
      </c>
      <c r="C222" s="11">
        <f>VLOOKUP(A222,'US Pop after &gt;2009'!A223:U680,21,FALSE)</f>
        <v>1443253.834</v>
      </c>
      <c r="D222" s="11">
        <f>VLOOKUP(A222,'US Pop after &gt;2009'!A223:V680,22,FALSE)</f>
        <v>227180.55</v>
      </c>
      <c r="E222">
        <f>VLOOKUP(A222,'Deaths After &gt;2009'!A223:O680,15,FALSE)</f>
        <v>0</v>
      </c>
      <c r="F222">
        <f>VLOOKUP(A222,'Deaths After &gt;2009'!A223:P680,16,FALSE)</f>
        <v>187</v>
      </c>
      <c r="G222">
        <f>VLOOKUP(A222,'Deaths After &gt;2009'!A223:Q680,17,FALSE)</f>
        <v>187</v>
      </c>
      <c r="H222">
        <f>VLOOKUP(A222,'Visits new'!A222:D629,4,FALSE)</f>
        <v>103428</v>
      </c>
      <c r="I222">
        <f>VLOOKUP(A222,'Visits new'!A222:E629,5,FALSE)</f>
        <v>671</v>
      </c>
      <c r="J222" s="12">
        <f t="shared" si="24"/>
        <v>1.1210762331838565E-4</v>
      </c>
      <c r="K222" s="12">
        <f t="shared" si="25"/>
        <v>0</v>
      </c>
      <c r="L222" s="12">
        <f t="shared" si="26"/>
        <v>8.2313384662551447E-4</v>
      </c>
      <c r="M222" s="12">
        <f t="shared" si="27"/>
        <v>6.2005707297187115E-2</v>
      </c>
      <c r="N222" s="12">
        <f t="shared" si="28"/>
        <v>4.0226853073067794E-4</v>
      </c>
      <c r="O222" s="12"/>
      <c r="P222" s="12" t="b">
        <f t="shared" si="29"/>
        <v>0</v>
      </c>
      <c r="Q222" s="12" t="b">
        <f t="shared" si="30"/>
        <v>0</v>
      </c>
      <c r="R222" t="b">
        <f t="shared" si="31"/>
        <v>0</v>
      </c>
    </row>
    <row r="223" spans="1:18">
      <c r="A223" t="s">
        <v>344</v>
      </c>
      <c r="B223">
        <f>VLOOKUP(A223,'US Pop after &gt;2009'!A224:B681,2,FALSE)</f>
        <v>1649860</v>
      </c>
      <c r="C223" s="11">
        <f>VLOOKUP(A223,'US Pop after &gt;2009'!A224:U681,21,FALSE)</f>
        <v>1423933.0899999999</v>
      </c>
      <c r="D223" s="11">
        <f>VLOOKUP(A223,'US Pop after &gt;2009'!A224:V681,22,FALSE)</f>
        <v>224954.77700000006</v>
      </c>
      <c r="E223">
        <f>VLOOKUP(A223,'Deaths After &gt;2009'!A224:O681,15,FALSE)</f>
        <v>0</v>
      </c>
      <c r="F223">
        <f>VLOOKUP(A223,'Deaths After &gt;2009'!A224:P681,16,FALSE)</f>
        <v>208</v>
      </c>
      <c r="G223">
        <f>VLOOKUP(A223,'Deaths After &gt;2009'!A224:Q681,17,FALSE)</f>
        <v>208</v>
      </c>
      <c r="H223">
        <f>VLOOKUP(A223,'Visits new'!A223:D630,4,FALSE)</f>
        <v>119876</v>
      </c>
      <c r="I223">
        <f>VLOOKUP(A223,'Visits new'!A223:E630,5,FALSE)</f>
        <v>683</v>
      </c>
      <c r="J223" s="12">
        <f t="shared" si="24"/>
        <v>1.2607130301965015E-4</v>
      </c>
      <c r="K223" s="12">
        <f t="shared" si="25"/>
        <v>0</v>
      </c>
      <c r="L223" s="12">
        <f t="shared" si="26"/>
        <v>9.2463028691317786E-4</v>
      </c>
      <c r="M223" s="12">
        <f t="shared" si="27"/>
        <v>7.2658286157613369E-2</v>
      </c>
      <c r="N223" s="12">
        <f t="shared" si="28"/>
        <v>4.1397451905010124E-4</v>
      </c>
      <c r="O223" s="12"/>
      <c r="P223" s="12" t="b">
        <f t="shared" si="29"/>
        <v>0</v>
      </c>
      <c r="Q223" s="12" t="b">
        <f t="shared" si="30"/>
        <v>0</v>
      </c>
      <c r="R223" t="b">
        <f t="shared" si="31"/>
        <v>0</v>
      </c>
    </row>
    <row r="224" spans="1:18">
      <c r="A224" t="s">
        <v>345</v>
      </c>
      <c r="B224">
        <f>VLOOKUP(A224,'US Pop after &gt;2009'!A225:B682,2,FALSE)</f>
        <v>1795077</v>
      </c>
      <c r="C224" s="11">
        <f>VLOOKUP(A224,'US Pop after &gt;2009'!A225:U682,21,FALSE)</f>
        <v>1541769.4040000001</v>
      </c>
      <c r="D224" s="11">
        <f>VLOOKUP(A224,'US Pop after &gt;2009'!A225:V682,22,FALSE)</f>
        <v>253300.77500000002</v>
      </c>
      <c r="E224">
        <f>VLOOKUP(A224,'Deaths After &gt;2009'!A225:O682,15,FALSE)</f>
        <v>0</v>
      </c>
      <c r="F224">
        <f>VLOOKUP(A224,'Deaths After &gt;2009'!A225:P682,16,FALSE)</f>
        <v>187</v>
      </c>
      <c r="G224">
        <f>VLOOKUP(A224,'Deaths After &gt;2009'!A225:Q682,17,FALSE)</f>
        <v>187</v>
      </c>
      <c r="H224">
        <f>VLOOKUP(A224,'Visits new'!A224:D631,4,FALSE)</f>
        <v>140076</v>
      </c>
      <c r="I224">
        <f>VLOOKUP(A224,'Visits new'!A224:E631,5,FALSE)</f>
        <v>690</v>
      </c>
      <c r="J224" s="12">
        <f t="shared" si="24"/>
        <v>1.0417380424349485E-4</v>
      </c>
      <c r="K224" s="12">
        <f t="shared" si="25"/>
        <v>0</v>
      </c>
      <c r="L224" s="12">
        <f t="shared" si="26"/>
        <v>7.3825277478918084E-4</v>
      </c>
      <c r="M224" s="12">
        <f t="shared" si="27"/>
        <v>7.8033421407549652E-2</v>
      </c>
      <c r="N224" s="12">
        <f t="shared" si="28"/>
        <v>3.8438462528348367E-4</v>
      </c>
      <c r="O224" s="12"/>
      <c r="P224" s="12" t="b">
        <f t="shared" si="29"/>
        <v>0</v>
      </c>
      <c r="Q224" s="12" t="b">
        <f t="shared" si="30"/>
        <v>0</v>
      </c>
      <c r="R224" t="b">
        <f t="shared" si="31"/>
        <v>0</v>
      </c>
    </row>
    <row r="225" spans="1:18">
      <c r="A225" t="s">
        <v>346</v>
      </c>
      <c r="B225">
        <f>VLOOKUP(A225,'US Pop after &gt;2009'!A226:B683,2,FALSE)</f>
        <v>1705402</v>
      </c>
      <c r="C225" s="11">
        <f>VLOOKUP(A225,'US Pop after &gt;2009'!A226:U683,21,FALSE)</f>
        <v>1464708</v>
      </c>
      <c r="D225" s="11">
        <f>VLOOKUP(A225,'US Pop after &gt;2009'!A226:V683,22,FALSE)</f>
        <v>240694</v>
      </c>
      <c r="E225">
        <f>VLOOKUP(A225,'Deaths After &gt;2009'!A226:O683,15,FALSE)</f>
        <v>0</v>
      </c>
      <c r="F225">
        <f>VLOOKUP(A225,'Deaths After &gt;2009'!A226:P683,16,FALSE)</f>
        <v>243</v>
      </c>
      <c r="G225">
        <f>VLOOKUP(A225,'Deaths After &gt;2009'!A226:Q683,17,FALSE)</f>
        <v>243</v>
      </c>
      <c r="H225">
        <f>VLOOKUP(A225,'Visits new'!A225:D632,4,FALSE)</f>
        <v>203371</v>
      </c>
      <c r="I225">
        <f>VLOOKUP(A225,'Visits new'!A225:E632,5,FALSE)</f>
        <v>1039</v>
      </c>
      <c r="J225" s="12">
        <f t="shared" si="24"/>
        <v>1.4248839862976588E-4</v>
      </c>
      <c r="K225" s="12">
        <f t="shared" si="25"/>
        <v>0</v>
      </c>
      <c r="L225" s="12">
        <f t="shared" si="26"/>
        <v>1.0095806293468055E-3</v>
      </c>
      <c r="M225" s="12">
        <f t="shared" si="27"/>
        <v>0.11925106221289761</v>
      </c>
      <c r="N225" s="12">
        <f t="shared" si="28"/>
        <v>6.0924051924414306E-4</v>
      </c>
      <c r="O225" s="12"/>
      <c r="P225" s="12" t="b">
        <f t="shared" si="29"/>
        <v>0</v>
      </c>
      <c r="Q225" s="12" t="b">
        <f t="shared" si="30"/>
        <v>0</v>
      </c>
      <c r="R225" t="b">
        <f t="shared" si="31"/>
        <v>0</v>
      </c>
    </row>
    <row r="226" spans="1:18">
      <c r="A226" t="s">
        <v>348</v>
      </c>
      <c r="B226">
        <f>VLOOKUP(A226,'US Pop after &gt;2009'!A227:B684,2,FALSE)</f>
        <v>2633331</v>
      </c>
      <c r="C226" s="11">
        <f>VLOOKUP(A226,'US Pop after &gt;2009'!A227:U684,21,FALSE)</f>
        <v>2331275.6849999996</v>
      </c>
      <c r="D226" s="11">
        <f>VLOOKUP(A226,'US Pop after &gt;2009'!A227:V684,22,FALSE)</f>
        <v>301759.87200000003</v>
      </c>
      <c r="E226">
        <f>VLOOKUP(A226,'Deaths After &gt;2009'!A227:O684,15,FALSE)</f>
        <v>0</v>
      </c>
      <c r="F226">
        <f>VLOOKUP(A226,'Deaths After &gt;2009'!A227:P684,16,FALSE)</f>
        <v>233</v>
      </c>
      <c r="G226">
        <f>VLOOKUP(A226,'Deaths After &gt;2009'!A227:Q684,17,FALSE)</f>
        <v>233</v>
      </c>
      <c r="H226">
        <f>VLOOKUP(A226,'Visits new'!A226:D633,4,FALSE)</f>
        <v>149999</v>
      </c>
      <c r="I226">
        <f>VLOOKUP(A226,'Visits new'!A226:E633,5,FALSE)</f>
        <v>444</v>
      </c>
      <c r="J226" s="12">
        <f t="shared" si="24"/>
        <v>8.8481091059194604E-5</v>
      </c>
      <c r="K226" s="12">
        <f t="shared" si="25"/>
        <v>0</v>
      </c>
      <c r="L226" s="12">
        <f t="shared" si="26"/>
        <v>7.7213712497863193E-4</v>
      </c>
      <c r="M226" s="12">
        <f t="shared" si="27"/>
        <v>5.6961696042009152E-2</v>
      </c>
      <c r="N226" s="12">
        <f t="shared" si="28"/>
        <v>1.68607744335976E-4</v>
      </c>
      <c r="O226" s="12"/>
      <c r="P226" s="12" t="b">
        <f t="shared" si="29"/>
        <v>0</v>
      </c>
      <c r="Q226" s="12" t="b">
        <f t="shared" si="30"/>
        <v>0</v>
      </c>
      <c r="R226" t="b">
        <f t="shared" si="31"/>
        <v>0</v>
      </c>
    </row>
    <row r="227" spans="1:18">
      <c r="A227" t="s">
        <v>349</v>
      </c>
      <c r="B227">
        <f>VLOOKUP(A227,'US Pop after &gt;2009'!A228:B685,2,FALSE)</f>
        <v>2667327</v>
      </c>
      <c r="C227" s="11">
        <f>VLOOKUP(A227,'US Pop after &gt;2009'!A228:U685,21,FALSE)</f>
        <v>2354675.5890000002</v>
      </c>
      <c r="D227" s="11">
        <f>VLOOKUP(A227,'US Pop after &gt;2009'!A228:V685,22,FALSE)</f>
        <v>314395.99099999998</v>
      </c>
      <c r="E227">
        <f>VLOOKUP(A227,'Deaths After &gt;2009'!A228:O685,15,FALSE)</f>
        <v>0</v>
      </c>
      <c r="F227">
        <f>VLOOKUP(A227,'Deaths After &gt;2009'!A228:P685,16,FALSE)</f>
        <v>240</v>
      </c>
      <c r="G227">
        <f>VLOOKUP(A227,'Deaths After &gt;2009'!A228:Q685,17,FALSE)</f>
        <v>240</v>
      </c>
      <c r="H227">
        <f>VLOOKUP(A227,'Visits new'!A227:D634,4,FALSE)</f>
        <v>629223</v>
      </c>
      <c r="I227">
        <f>VLOOKUP(A227,'Visits new'!A227:E634,5,FALSE)</f>
        <v>1548</v>
      </c>
      <c r="J227" s="12">
        <f t="shared" si="24"/>
        <v>8.9977719267266443E-5</v>
      </c>
      <c r="K227" s="12">
        <f t="shared" si="25"/>
        <v>0</v>
      </c>
      <c r="L227" s="12">
        <f t="shared" si="26"/>
        <v>7.6336851254569594E-4</v>
      </c>
      <c r="M227" s="12">
        <f t="shared" si="27"/>
        <v>0.23590021021044663</v>
      </c>
      <c r="N227" s="12">
        <f t="shared" si="28"/>
        <v>5.8035628927386861E-4</v>
      </c>
      <c r="O227" s="12"/>
      <c r="P227" s="12" t="b">
        <f t="shared" si="29"/>
        <v>0</v>
      </c>
      <c r="Q227" s="12" t="b">
        <f t="shared" si="30"/>
        <v>0</v>
      </c>
      <c r="R227" t="b">
        <f t="shared" si="31"/>
        <v>0</v>
      </c>
    </row>
    <row r="228" spans="1:18">
      <c r="A228" t="s">
        <v>350</v>
      </c>
      <c r="B228">
        <f>VLOOKUP(A228,'US Pop after &gt;2009'!A229:B686,2,FALSE)</f>
        <v>2669454</v>
      </c>
      <c r="C228" s="11">
        <f>VLOOKUP(A228,'US Pop after &gt;2009'!A229:U686,21,FALSE)</f>
        <v>2345049.1880000001</v>
      </c>
      <c r="D228" s="11">
        <f>VLOOKUP(A228,'US Pop after &gt;2009'!A229:V686,22,FALSE)</f>
        <v>326416.68300000002</v>
      </c>
      <c r="E228">
        <f>VLOOKUP(A228,'Deaths After &gt;2009'!A229:O686,15,FALSE)</f>
        <v>0</v>
      </c>
      <c r="F228">
        <f>VLOOKUP(A228,'Deaths After &gt;2009'!A229:P686,16,FALSE)</f>
        <v>314</v>
      </c>
      <c r="G228">
        <f>VLOOKUP(A228,'Deaths After &gt;2009'!A229:Q686,17,FALSE)</f>
        <v>314</v>
      </c>
      <c r="H228">
        <f>VLOOKUP(A228,'Visits new'!A228:D635,4,FALSE)</f>
        <v>612124</v>
      </c>
      <c r="I228">
        <f>VLOOKUP(A228,'Visits new'!A228:E635,5,FALSE)</f>
        <v>1499</v>
      </c>
      <c r="J228" s="12">
        <f t="shared" si="24"/>
        <v>1.1762705032564712E-4</v>
      </c>
      <c r="K228" s="12">
        <f t="shared" si="25"/>
        <v>0</v>
      </c>
      <c r="L228" s="12">
        <f t="shared" si="26"/>
        <v>9.6196063606221981E-4</v>
      </c>
      <c r="M228" s="12">
        <f t="shared" si="27"/>
        <v>0.22930681704947903</v>
      </c>
      <c r="N228" s="12">
        <f t="shared" si="28"/>
        <v>5.6153805235078038E-4</v>
      </c>
      <c r="O228" s="12"/>
      <c r="P228" s="12" t="b">
        <f t="shared" si="29"/>
        <v>0</v>
      </c>
      <c r="Q228" s="12" t="b">
        <f t="shared" si="30"/>
        <v>0</v>
      </c>
      <c r="R228" t="b">
        <f t="shared" si="31"/>
        <v>0</v>
      </c>
    </row>
    <row r="229" spans="1:18">
      <c r="A229" t="s">
        <v>351</v>
      </c>
      <c r="B229">
        <f>VLOOKUP(A229,'US Pop after &gt;2009'!A230:B687,2,FALSE)</f>
        <v>2724791</v>
      </c>
      <c r="C229" s="11">
        <f>VLOOKUP(A229,'US Pop after &gt;2009'!A230:U687,21,FALSE)</f>
        <v>2378387.5579999997</v>
      </c>
      <c r="D229" s="11">
        <f>VLOOKUP(A229,'US Pop after &gt;2009'!A230:V687,22,FALSE)</f>
        <v>343911.67700000003</v>
      </c>
      <c r="E229">
        <f>VLOOKUP(A229,'Deaths After &gt;2009'!A230:O687,15,FALSE)</f>
        <v>23</v>
      </c>
      <c r="F229">
        <f>VLOOKUP(A229,'Deaths After &gt;2009'!A230:P687,16,FALSE)</f>
        <v>253</v>
      </c>
      <c r="G229">
        <f>VLOOKUP(A229,'Deaths After &gt;2009'!A230:Q687,17,FALSE)</f>
        <v>276</v>
      </c>
      <c r="H229">
        <f>VLOOKUP(A229,'Visits new'!A229:D636,4,FALSE)</f>
        <v>515027</v>
      </c>
      <c r="I229">
        <f>VLOOKUP(A229,'Visits new'!A229:E636,5,FALSE)</f>
        <v>1300</v>
      </c>
      <c r="J229" s="12">
        <f t="shared" si="24"/>
        <v>1.0129217250056977E-4</v>
      </c>
      <c r="K229" s="12">
        <f t="shared" si="25"/>
        <v>9.6704172213803698E-6</v>
      </c>
      <c r="L229" s="12">
        <f t="shared" si="26"/>
        <v>7.3565399758147778E-4</v>
      </c>
      <c r="M229" s="12">
        <f t="shared" si="27"/>
        <v>0.1890152308929382</v>
      </c>
      <c r="N229" s="12">
        <f t="shared" si="28"/>
        <v>4.7710081250268367E-4</v>
      </c>
      <c r="O229" s="12"/>
      <c r="P229" s="12" t="b">
        <f t="shared" si="29"/>
        <v>0</v>
      </c>
      <c r="Q229" s="12" t="b">
        <f t="shared" si="30"/>
        <v>0</v>
      </c>
      <c r="R229" t="b">
        <f t="shared" si="31"/>
        <v>0</v>
      </c>
    </row>
    <row r="230" spans="1:18">
      <c r="A230" t="s">
        <v>352</v>
      </c>
      <c r="B230">
        <f>VLOOKUP(A230,'US Pop after &gt;2009'!A231:B688,2,FALSE)</f>
        <v>2710050</v>
      </c>
      <c r="C230" s="11">
        <f>VLOOKUP(A230,'US Pop after &gt;2009'!A231:U688,21,FALSE)</f>
        <v>2357522.7459999998</v>
      </c>
      <c r="D230" s="11">
        <f>VLOOKUP(A230,'US Pop after &gt;2009'!A231:V688,22,FALSE)</f>
        <v>352140.33999999997</v>
      </c>
      <c r="E230">
        <f>VLOOKUP(A230,'Deaths After &gt;2009'!A231:O688,15,FALSE)</f>
        <v>32</v>
      </c>
      <c r="F230">
        <f>VLOOKUP(A230,'Deaths After &gt;2009'!A231:P688,16,FALSE)</f>
        <v>488</v>
      </c>
      <c r="G230">
        <f>VLOOKUP(A230,'Deaths After &gt;2009'!A231:Q688,17,FALSE)</f>
        <v>520</v>
      </c>
      <c r="H230">
        <f>VLOOKUP(A230,'Visits new'!A230:D637,4,FALSE)</f>
        <v>807206</v>
      </c>
      <c r="I230">
        <f>VLOOKUP(A230,'Visits new'!A230:E637,5,FALSE)</f>
        <v>1754</v>
      </c>
      <c r="J230" s="12">
        <f t="shared" si="24"/>
        <v>1.918783786277006E-4</v>
      </c>
      <c r="K230" s="12">
        <f t="shared" si="25"/>
        <v>1.3573569991761174E-5</v>
      </c>
      <c r="L230" s="12">
        <f t="shared" si="26"/>
        <v>1.3858111229176414E-3</v>
      </c>
      <c r="M230" s="12">
        <f t="shared" si="27"/>
        <v>0.29785649711259937</v>
      </c>
      <c r="N230" s="12">
        <f t="shared" si="28"/>
        <v>6.4722053098651311E-4</v>
      </c>
      <c r="O230" s="12"/>
      <c r="P230" s="12" t="b">
        <f t="shared" si="29"/>
        <v>0</v>
      </c>
      <c r="Q230" s="12" t="b">
        <f t="shared" si="30"/>
        <v>0</v>
      </c>
      <c r="R230" t="b">
        <f t="shared" si="31"/>
        <v>0</v>
      </c>
    </row>
    <row r="231" spans="1:18">
      <c r="A231" t="s">
        <v>353</v>
      </c>
      <c r="B231">
        <f>VLOOKUP(A231,'US Pop after &gt;2009'!A232:B689,2,FALSE)</f>
        <v>2786021</v>
      </c>
      <c r="C231" s="11">
        <f>VLOOKUP(A231,'US Pop after &gt;2009'!A232:U689,21,FALSE)</f>
        <v>2405709.27</v>
      </c>
      <c r="D231" s="11">
        <f>VLOOKUP(A231,'US Pop after &gt;2009'!A232:V689,22,FALSE)</f>
        <v>376977.897</v>
      </c>
      <c r="E231">
        <f>VLOOKUP(A231,'Deaths After &gt;2009'!A232:O689,15,FALSE)</f>
        <v>32</v>
      </c>
      <c r="F231">
        <f>VLOOKUP(A231,'Deaths After &gt;2009'!A232:P689,16,FALSE)</f>
        <v>422</v>
      </c>
      <c r="G231">
        <f>VLOOKUP(A231,'Deaths After &gt;2009'!A232:Q689,17,FALSE)</f>
        <v>454</v>
      </c>
      <c r="H231">
        <f>VLOOKUP(A231,'Visits new'!A231:D638,4,FALSE)</f>
        <v>577937</v>
      </c>
      <c r="I231">
        <f>VLOOKUP(A231,'Visits new'!A231:E638,5,FALSE)</f>
        <v>1221</v>
      </c>
      <c r="J231" s="12">
        <f t="shared" si="24"/>
        <v>1.6295641705500426E-4</v>
      </c>
      <c r="K231" s="12">
        <f t="shared" si="25"/>
        <v>1.3301690440757207E-5</v>
      </c>
      <c r="L231" s="12">
        <f t="shared" si="26"/>
        <v>1.1194290258349018E-3</v>
      </c>
      <c r="M231" s="12">
        <f t="shared" si="27"/>
        <v>0.20744172423682378</v>
      </c>
      <c r="N231" s="12">
        <f t="shared" si="28"/>
        <v>4.3825943881973612E-4</v>
      </c>
      <c r="O231" s="12"/>
      <c r="P231" s="12" t="b">
        <f t="shared" si="29"/>
        <v>0</v>
      </c>
      <c r="Q231" s="12" t="b">
        <f t="shared" si="30"/>
        <v>0</v>
      </c>
      <c r="R231" t="b">
        <f t="shared" si="31"/>
        <v>0</v>
      </c>
    </row>
    <row r="232" spans="1:18">
      <c r="A232" t="s">
        <v>354</v>
      </c>
      <c r="B232">
        <f>VLOOKUP(A232,'US Pop after &gt;2009'!A233:B690,2,FALSE)</f>
        <v>2821018</v>
      </c>
      <c r="C232" s="11">
        <f>VLOOKUP(A232,'US Pop after &gt;2009'!A233:U690,21,FALSE)</f>
        <v>2417053.71</v>
      </c>
      <c r="D232" s="11">
        <f>VLOOKUP(A232,'US Pop after &gt;2009'!A233:V690,22,FALSE)</f>
        <v>401912.06399999995</v>
      </c>
      <c r="E232">
        <f>VLOOKUP(A232,'Deaths After &gt;2009'!A233:O690,15,FALSE)</f>
        <v>47</v>
      </c>
      <c r="F232">
        <f>VLOOKUP(A232,'Deaths After &gt;2009'!A233:P690,16,FALSE)</f>
        <v>327</v>
      </c>
      <c r="G232">
        <f>VLOOKUP(A232,'Deaths After &gt;2009'!A233:Q690,17,FALSE)</f>
        <v>374</v>
      </c>
      <c r="H232">
        <f>VLOOKUP(A232,'Visits new'!A232:D639,4,FALSE)</f>
        <v>701177</v>
      </c>
      <c r="I232">
        <f>VLOOKUP(A232,'Visits new'!A232:E639,5,FALSE)</f>
        <v>1340</v>
      </c>
      <c r="J232" s="12">
        <f t="shared" si="24"/>
        <v>1.325762543876005E-4</v>
      </c>
      <c r="K232" s="12">
        <f t="shared" si="25"/>
        <v>1.9445161605448974E-5</v>
      </c>
      <c r="L232" s="12">
        <f t="shared" si="26"/>
        <v>8.1361081014975467E-4</v>
      </c>
      <c r="M232" s="12">
        <f t="shared" si="27"/>
        <v>0.24855459979340791</v>
      </c>
      <c r="N232" s="12">
        <f t="shared" si="28"/>
        <v>4.7500583122830127E-4</v>
      </c>
      <c r="O232" s="12"/>
      <c r="P232" s="12" t="b">
        <f t="shared" si="29"/>
        <v>0</v>
      </c>
      <c r="Q232" s="12" t="b">
        <f t="shared" si="30"/>
        <v>0</v>
      </c>
      <c r="R232" t="b">
        <f t="shared" si="31"/>
        <v>0</v>
      </c>
    </row>
    <row r="233" spans="1:18">
      <c r="A233" t="s">
        <v>355</v>
      </c>
      <c r="B233">
        <f>VLOOKUP(A233,'US Pop after &gt;2009'!A234:B691,2,FALSE)</f>
        <v>2818761</v>
      </c>
      <c r="C233" s="11">
        <f>VLOOKUP(A233,'US Pop after &gt;2009'!A234:U691,21,FALSE)</f>
        <v>2411699</v>
      </c>
      <c r="D233" s="11">
        <f>VLOOKUP(A233,'US Pop after &gt;2009'!A234:V691,22,FALSE)</f>
        <v>407062</v>
      </c>
      <c r="E233">
        <f>VLOOKUP(A233,'Deaths After &gt;2009'!A234:O691,15,FALSE)</f>
        <v>49</v>
      </c>
      <c r="F233">
        <f>VLOOKUP(A233,'Deaths After &gt;2009'!A234:P691,16,FALSE)</f>
        <v>408</v>
      </c>
      <c r="G233">
        <f>VLOOKUP(A233,'Deaths After &gt;2009'!A234:Q691,17,FALSE)</f>
        <v>457</v>
      </c>
      <c r="H233">
        <f>VLOOKUP(A233,'Visits new'!A233:D640,4,FALSE)</f>
        <v>912503</v>
      </c>
      <c r="I233">
        <f>VLOOKUP(A233,'Visits new'!A233:E640,5,FALSE)</f>
        <v>1709</v>
      </c>
      <c r="J233" s="12">
        <f t="shared" si="24"/>
        <v>1.621279704096942E-4</v>
      </c>
      <c r="K233" s="12">
        <f t="shared" si="25"/>
        <v>2.0317626702171375E-5</v>
      </c>
      <c r="L233" s="12">
        <f t="shared" si="26"/>
        <v>1.002304317278449E-3</v>
      </c>
      <c r="M233" s="12">
        <f t="shared" si="27"/>
        <v>0.32372485641741178</v>
      </c>
      <c r="N233" s="12">
        <f t="shared" si="28"/>
        <v>6.0629475148833126E-4</v>
      </c>
      <c r="O233" s="12"/>
      <c r="P233" s="12" t="b">
        <f t="shared" si="29"/>
        <v>0</v>
      </c>
      <c r="Q233" s="12" t="b">
        <f t="shared" si="30"/>
        <v>0</v>
      </c>
      <c r="R233" t="b">
        <f t="shared" si="31"/>
        <v>0</v>
      </c>
    </row>
    <row r="234" spans="1:18">
      <c r="A234" t="s">
        <v>357</v>
      </c>
      <c r="B234">
        <f>VLOOKUP(A234,'US Pop after &gt;2009'!A235:B692,2,FALSE)</f>
        <v>1313939</v>
      </c>
      <c r="C234" s="11">
        <f>VLOOKUP(A234,'US Pop after &gt;2009'!A235:U692,21,FALSE)</f>
        <v>1143077.3500000001</v>
      </c>
      <c r="D234" s="11">
        <f>VLOOKUP(A234,'US Pop after &gt;2009'!A235:V692,22,FALSE)</f>
        <v>170318.71800000002</v>
      </c>
      <c r="E234">
        <f>VLOOKUP(A234,'Deaths After &gt;2009'!A235:O692,15,FALSE)</f>
        <v>0</v>
      </c>
      <c r="F234">
        <f>VLOOKUP(A234,'Deaths After &gt;2009'!A235:P692,16,FALSE)</f>
        <v>63</v>
      </c>
      <c r="G234">
        <f>VLOOKUP(A234,'Deaths After &gt;2009'!A235:Q692,17,FALSE)</f>
        <v>63</v>
      </c>
      <c r="H234">
        <f>VLOOKUP(A234,'Visits new'!A234:D641,4,FALSE)</f>
        <v>62977</v>
      </c>
      <c r="I234">
        <f>VLOOKUP(A234,'Visits new'!A234:E641,5,FALSE)</f>
        <v>372</v>
      </c>
      <c r="J234" s="12">
        <f t="shared" si="24"/>
        <v>4.7947431349552756E-5</v>
      </c>
      <c r="K234" s="12">
        <f t="shared" si="25"/>
        <v>0</v>
      </c>
      <c r="L234" s="12">
        <f t="shared" si="26"/>
        <v>3.6989475226087594E-4</v>
      </c>
      <c r="M234" s="12">
        <f t="shared" si="27"/>
        <v>4.7929926731758478E-2</v>
      </c>
      <c r="N234" s="12">
        <f t="shared" si="28"/>
        <v>2.8311816606402582E-4</v>
      </c>
      <c r="O234" s="12"/>
      <c r="P234" s="12" t="b">
        <f t="shared" si="29"/>
        <v>0</v>
      </c>
      <c r="Q234" s="12" t="b">
        <f t="shared" si="30"/>
        <v>0</v>
      </c>
      <c r="R234" t="b">
        <f t="shared" si="31"/>
        <v>0</v>
      </c>
    </row>
    <row r="235" spans="1:18">
      <c r="A235" t="s">
        <v>358</v>
      </c>
      <c r="B235">
        <f>VLOOKUP(A235,'US Pop after &gt;2009'!A236:B693,2,FALSE)</f>
        <v>1255618</v>
      </c>
      <c r="C235" s="11">
        <f>VLOOKUP(A235,'US Pop after &gt;2009'!A236:U693,21,FALSE)</f>
        <v>1091366.7320000001</v>
      </c>
      <c r="D235" s="11">
        <f>VLOOKUP(A235,'US Pop after &gt;2009'!A236:V693,22,FALSE)</f>
        <v>164747.16699999999</v>
      </c>
      <c r="E235">
        <f>VLOOKUP(A235,'Deaths After &gt;2009'!A236:O693,15,FALSE)</f>
        <v>0</v>
      </c>
      <c r="F235">
        <f>VLOOKUP(A235,'Deaths After &gt;2009'!A236:P693,16,FALSE)</f>
        <v>113</v>
      </c>
      <c r="G235">
        <f>VLOOKUP(A235,'Deaths After &gt;2009'!A236:Q693,17,FALSE)</f>
        <v>113</v>
      </c>
      <c r="H235">
        <f>VLOOKUP(A235,'Visits new'!A235:D642,4,FALSE)</f>
        <v>216418</v>
      </c>
      <c r="I235">
        <f>VLOOKUP(A235,'Visits new'!A235:E642,5,FALSE)</f>
        <v>1234</v>
      </c>
      <c r="J235" s="12">
        <f t="shared" si="24"/>
        <v>8.9995524116411195E-5</v>
      </c>
      <c r="K235" s="12">
        <f t="shared" si="25"/>
        <v>0</v>
      </c>
      <c r="L235" s="12">
        <f t="shared" si="26"/>
        <v>6.8589950320663187E-4</v>
      </c>
      <c r="M235" s="12">
        <f t="shared" si="27"/>
        <v>0.1723597463559777</v>
      </c>
      <c r="N235" s="12">
        <f t="shared" si="28"/>
        <v>9.8278298017390642E-4</v>
      </c>
      <c r="O235" s="12"/>
      <c r="P235" s="12" t="b">
        <f t="shared" si="29"/>
        <v>0</v>
      </c>
      <c r="Q235" s="12" t="b">
        <f t="shared" si="30"/>
        <v>0</v>
      </c>
      <c r="R235" t="b">
        <f t="shared" si="31"/>
        <v>0</v>
      </c>
    </row>
    <row r="236" spans="1:18">
      <c r="A236" t="s">
        <v>359</v>
      </c>
      <c r="B236">
        <f>VLOOKUP(A236,'US Pop after &gt;2009'!A237:B694,2,FALSE)</f>
        <v>1317474</v>
      </c>
      <c r="C236" s="11">
        <f>VLOOKUP(A236,'US Pop after &gt;2009'!A237:U694,21,FALSE)</f>
        <v>1137306.324</v>
      </c>
      <c r="D236" s="11">
        <f>VLOOKUP(A236,'US Pop after &gt;2009'!A237:V694,22,FALSE)</f>
        <v>181157.38500000001</v>
      </c>
      <c r="E236">
        <f>VLOOKUP(A236,'Deaths After &gt;2009'!A237:O694,15,FALSE)</f>
        <v>0</v>
      </c>
      <c r="F236">
        <f>VLOOKUP(A236,'Deaths After &gt;2009'!A237:P694,16,FALSE)</f>
        <v>98</v>
      </c>
      <c r="G236">
        <f>VLOOKUP(A236,'Deaths After &gt;2009'!A237:Q694,17,FALSE)</f>
        <v>98</v>
      </c>
      <c r="H236">
        <f>VLOOKUP(A236,'Visits new'!A236:D643,4,FALSE)</f>
        <v>201775</v>
      </c>
      <c r="I236">
        <f>VLOOKUP(A236,'Visits new'!A236:E643,5,FALSE)</f>
        <v>1258</v>
      </c>
      <c r="J236" s="12">
        <f t="shared" si="24"/>
        <v>7.4384769642512873E-5</v>
      </c>
      <c r="K236" s="12">
        <f t="shared" si="25"/>
        <v>0</v>
      </c>
      <c r="L236" s="12">
        <f t="shared" si="26"/>
        <v>5.4096607764568907E-4</v>
      </c>
      <c r="M236" s="12">
        <f t="shared" si="27"/>
        <v>0.1531529274961024</v>
      </c>
      <c r="N236" s="12">
        <f t="shared" si="28"/>
        <v>9.5485755316613457E-4</v>
      </c>
      <c r="O236" s="12"/>
      <c r="P236" s="12" t="b">
        <f t="shared" si="29"/>
        <v>0</v>
      </c>
      <c r="Q236" s="12" t="b">
        <f t="shared" si="30"/>
        <v>0</v>
      </c>
      <c r="R236" t="b">
        <f t="shared" si="31"/>
        <v>0</v>
      </c>
    </row>
    <row r="237" spans="1:18">
      <c r="A237" t="s">
        <v>360</v>
      </c>
      <c r="B237">
        <f>VLOOKUP(A237,'US Pop after &gt;2009'!A238:B695,2,FALSE)</f>
        <v>1319171</v>
      </c>
      <c r="C237" s="11">
        <f>VLOOKUP(A237,'US Pop after &gt;2009'!A238:U695,21,FALSE)</f>
        <v>1132052.095</v>
      </c>
      <c r="D237" s="11">
        <f>VLOOKUP(A237,'US Pop after &gt;2009'!A238:V695,22,FALSE)</f>
        <v>186859.56200000003</v>
      </c>
      <c r="E237">
        <f>VLOOKUP(A237,'Deaths After &gt;2009'!A238:O695,15,FALSE)</f>
        <v>0</v>
      </c>
      <c r="F237">
        <f>VLOOKUP(A237,'Deaths After &gt;2009'!A238:P695,16,FALSE)</f>
        <v>80</v>
      </c>
      <c r="G237">
        <f>VLOOKUP(A237,'Deaths After &gt;2009'!A238:Q695,17,FALSE)</f>
        <v>80</v>
      </c>
      <c r="H237">
        <f>VLOOKUP(A237,'Visits new'!A237:D644,4,FALSE)</f>
        <v>186057</v>
      </c>
      <c r="I237">
        <f>VLOOKUP(A237,'Visits new'!A237:E644,5,FALSE)</f>
        <v>1176</v>
      </c>
      <c r="J237" s="12">
        <f t="shared" si="24"/>
        <v>6.0644146968057967E-5</v>
      </c>
      <c r="K237" s="12">
        <f t="shared" si="25"/>
        <v>0</v>
      </c>
      <c r="L237" s="12">
        <f t="shared" si="26"/>
        <v>4.2812901380984711E-4</v>
      </c>
      <c r="M237" s="12">
        <f t="shared" si="27"/>
        <v>0.14104085065544952</v>
      </c>
      <c r="N237" s="12">
        <f t="shared" si="28"/>
        <v>8.9146896043045215E-4</v>
      </c>
      <c r="O237" s="12"/>
      <c r="P237" s="12" t="b">
        <f t="shared" si="29"/>
        <v>0</v>
      </c>
      <c r="Q237" s="12" t="b">
        <f t="shared" si="30"/>
        <v>0</v>
      </c>
      <c r="R237" t="b">
        <f t="shared" si="31"/>
        <v>0</v>
      </c>
    </row>
    <row r="238" spans="1:18">
      <c r="A238" t="s">
        <v>361</v>
      </c>
      <c r="B238">
        <f>VLOOKUP(A238,'US Pop after &gt;2009'!A239:B696,2,FALSE)</f>
        <v>1277778</v>
      </c>
      <c r="C238" s="11">
        <f>VLOOKUP(A238,'US Pop after &gt;2009'!A239:U696,21,FALSE)</f>
        <v>1091816.0659999999</v>
      </c>
      <c r="D238" s="11">
        <f>VLOOKUP(A238,'US Pop after &gt;2009'!A239:V696,22,FALSE)</f>
        <v>186227.503</v>
      </c>
      <c r="E238">
        <f>VLOOKUP(A238,'Deaths After &gt;2009'!A239:O696,15,FALSE)</f>
        <v>0</v>
      </c>
      <c r="F238">
        <f>VLOOKUP(A238,'Deaths After &gt;2009'!A239:P696,16,FALSE)</f>
        <v>59</v>
      </c>
      <c r="G238">
        <f>VLOOKUP(A238,'Deaths After &gt;2009'!A239:Q696,17,FALSE)</f>
        <v>59</v>
      </c>
      <c r="H238">
        <f>VLOOKUP(A238,'Visits new'!A238:D645,4,FALSE)</f>
        <v>178759</v>
      </c>
      <c r="I238">
        <f>VLOOKUP(A238,'Visits new'!A238:E645,5,FALSE)</f>
        <v>1093</v>
      </c>
      <c r="J238" s="12">
        <f t="shared" si="24"/>
        <v>4.6173905013233909E-5</v>
      </c>
      <c r="K238" s="12">
        <f t="shared" si="25"/>
        <v>0</v>
      </c>
      <c r="L238" s="12">
        <f t="shared" si="26"/>
        <v>3.1681679155629337E-4</v>
      </c>
      <c r="M238" s="12">
        <f t="shared" si="27"/>
        <v>0.13989832349594375</v>
      </c>
      <c r="N238" s="12">
        <f t="shared" si="28"/>
        <v>8.5539115558414685E-4</v>
      </c>
      <c r="O238" s="12"/>
      <c r="P238" s="12" t="b">
        <f t="shared" si="29"/>
        <v>0</v>
      </c>
      <c r="Q238" s="12" t="b">
        <f t="shared" si="30"/>
        <v>0</v>
      </c>
      <c r="R238" t="b">
        <f t="shared" si="31"/>
        <v>0</v>
      </c>
    </row>
    <row r="239" spans="1:18">
      <c r="A239" t="s">
        <v>362</v>
      </c>
      <c r="B239">
        <f>VLOOKUP(A239,'US Pop after &gt;2009'!A240:B697,2,FALSE)</f>
        <v>1244818</v>
      </c>
      <c r="C239" s="11">
        <f>VLOOKUP(A239,'US Pop after &gt;2009'!A240:U697,21,FALSE)</f>
        <v>1060674.743</v>
      </c>
      <c r="D239" s="11">
        <f>VLOOKUP(A239,'US Pop after &gt;2009'!A240:V697,22,FALSE)</f>
        <v>184193.99400000001</v>
      </c>
      <c r="E239">
        <f>VLOOKUP(A239,'Deaths After &gt;2009'!A240:O697,15,FALSE)</f>
        <v>0</v>
      </c>
      <c r="F239">
        <f>VLOOKUP(A239,'Deaths After &gt;2009'!A240:P697,16,FALSE)</f>
        <v>140</v>
      </c>
      <c r="G239">
        <f>VLOOKUP(A239,'Deaths After &gt;2009'!A240:Q697,17,FALSE)</f>
        <v>140</v>
      </c>
      <c r="H239">
        <f>VLOOKUP(A239,'Visits new'!A239:D646,4,FALSE)</f>
        <v>199771</v>
      </c>
      <c r="I239">
        <f>VLOOKUP(A239,'Visits new'!A239:E646,5,FALSE)</f>
        <v>1101</v>
      </c>
      <c r="J239" s="12">
        <f t="shared" si="24"/>
        <v>1.1246624004472943E-4</v>
      </c>
      <c r="K239" s="12">
        <f t="shared" si="25"/>
        <v>0</v>
      </c>
      <c r="L239" s="12">
        <f t="shared" si="26"/>
        <v>7.6006821373339679E-4</v>
      </c>
      <c r="M239" s="12">
        <f t="shared" si="27"/>
        <v>0.16048209457125459</v>
      </c>
      <c r="N239" s="12">
        <f t="shared" si="28"/>
        <v>8.8446664492319361E-4</v>
      </c>
      <c r="O239" s="12"/>
      <c r="P239" s="12" t="b">
        <f t="shared" si="29"/>
        <v>0</v>
      </c>
      <c r="Q239" s="12" t="b">
        <f t="shared" si="30"/>
        <v>0</v>
      </c>
      <c r="R239" t="b">
        <f t="shared" si="31"/>
        <v>0</v>
      </c>
    </row>
    <row r="240" spans="1:18">
      <c r="A240" t="s">
        <v>363</v>
      </c>
      <c r="B240">
        <f>VLOOKUP(A240,'US Pop after &gt;2009'!A241:B698,2,FALSE)</f>
        <v>1327503</v>
      </c>
      <c r="C240" s="11">
        <f>VLOOKUP(A240,'US Pop after &gt;2009'!A241:U698,21,FALSE)</f>
        <v>1116633.7350000003</v>
      </c>
      <c r="D240" s="11">
        <f>VLOOKUP(A240,'US Pop after &gt;2009'!A241:V698,22,FALSE)</f>
        <v>210513.984</v>
      </c>
      <c r="E240">
        <f>VLOOKUP(A240,'Deaths After &gt;2009'!A241:O698,15,FALSE)</f>
        <v>0</v>
      </c>
      <c r="F240">
        <f>VLOOKUP(A240,'Deaths After &gt;2009'!A241:P698,16,FALSE)</f>
        <v>45</v>
      </c>
      <c r="G240">
        <f>VLOOKUP(A240,'Deaths After &gt;2009'!A241:Q698,17,FALSE)</f>
        <v>45</v>
      </c>
      <c r="H240">
        <f>VLOOKUP(A240,'Visits new'!A240:D647,4,FALSE)</f>
        <v>186841</v>
      </c>
      <c r="I240">
        <f>VLOOKUP(A240,'Visits new'!A240:E647,5,FALSE)</f>
        <v>990</v>
      </c>
      <c r="J240" s="12">
        <f t="shared" si="24"/>
        <v>3.3898228478579711E-5</v>
      </c>
      <c r="K240" s="12">
        <f t="shared" si="25"/>
        <v>0</v>
      </c>
      <c r="L240" s="12">
        <f t="shared" si="26"/>
        <v>2.137625213534508E-4</v>
      </c>
      <c r="M240" s="12">
        <f t="shared" si="27"/>
        <v>0.14074619793702914</v>
      </c>
      <c r="N240" s="12">
        <f t="shared" si="28"/>
        <v>7.4576102652875364E-4</v>
      </c>
      <c r="O240" s="12"/>
      <c r="P240" s="12" t="b">
        <f t="shared" si="29"/>
        <v>0</v>
      </c>
      <c r="Q240" s="12" t="b">
        <f t="shared" si="30"/>
        <v>0</v>
      </c>
      <c r="R240" t="b">
        <f t="shared" si="31"/>
        <v>0</v>
      </c>
    </row>
    <row r="241" spans="1:18">
      <c r="A241" t="s">
        <v>364</v>
      </c>
      <c r="B241">
        <f>VLOOKUP(A241,'US Pop after &gt;2009'!A242:B699,2,FALSE)</f>
        <v>1332309</v>
      </c>
      <c r="C241" s="11">
        <f>VLOOKUP(A241,'US Pop after &gt;2009'!A242:U699,21,FALSE)</f>
        <v>1115419</v>
      </c>
      <c r="D241" s="11">
        <f>VLOOKUP(A241,'US Pop after &gt;2009'!A242:V699,22,FALSE)</f>
        <v>216890</v>
      </c>
      <c r="E241">
        <f>VLOOKUP(A241,'Deaths After &gt;2009'!A242:O699,15,FALSE)</f>
        <v>0</v>
      </c>
      <c r="F241">
        <f>VLOOKUP(A241,'Deaths After &gt;2009'!A242:P699,16,FALSE)</f>
        <v>98</v>
      </c>
      <c r="G241">
        <f>VLOOKUP(A241,'Deaths After &gt;2009'!A242:Q699,17,FALSE)</f>
        <v>98</v>
      </c>
      <c r="H241">
        <f>VLOOKUP(A241,'Visits new'!A241:D648,4,FALSE)</f>
        <v>149644</v>
      </c>
      <c r="I241">
        <f>VLOOKUP(A241,'Visits new'!A241:E648,5,FALSE)</f>
        <v>879</v>
      </c>
      <c r="J241" s="12">
        <f t="shared" si="24"/>
        <v>7.3556509788645121E-5</v>
      </c>
      <c r="K241" s="12">
        <f t="shared" si="25"/>
        <v>0</v>
      </c>
      <c r="L241" s="12">
        <f t="shared" si="26"/>
        <v>4.5184194753100648E-4</v>
      </c>
      <c r="M241" s="12">
        <f t="shared" si="27"/>
        <v>0.11231928929400012</v>
      </c>
      <c r="N241" s="12">
        <f t="shared" si="28"/>
        <v>6.5975685820631705E-4</v>
      </c>
      <c r="O241" s="12"/>
      <c r="P241" s="12" t="b">
        <f t="shared" si="29"/>
        <v>0</v>
      </c>
      <c r="Q241" s="12" t="b">
        <f t="shared" si="30"/>
        <v>0</v>
      </c>
      <c r="R241" t="b">
        <f t="shared" si="31"/>
        <v>0</v>
      </c>
    </row>
    <row r="242" spans="1:18">
      <c r="A242" t="s">
        <v>366</v>
      </c>
      <c r="B242">
        <f>VLOOKUP(A242,'US Pop after &gt;2009'!A243:B700,2,FALSE)</f>
        <v>8721577</v>
      </c>
      <c r="C242" s="11">
        <f>VLOOKUP(A242,'US Pop after &gt;2009'!A243:U700,21,FALSE)</f>
        <v>7565713.5820000004</v>
      </c>
      <c r="D242" s="11">
        <f>VLOOKUP(A242,'US Pop after &gt;2009'!A243:V700,22,FALSE)</f>
        <v>1155586.2860000001</v>
      </c>
      <c r="E242">
        <f>VLOOKUP(A242,'Deaths After &gt;2009'!A243:O700,15,FALSE)</f>
        <v>31</v>
      </c>
      <c r="F242">
        <f>VLOOKUP(A242,'Deaths After &gt;2009'!A243:P700,16,FALSE)</f>
        <v>924</v>
      </c>
      <c r="G242">
        <f>VLOOKUP(A242,'Deaths After &gt;2009'!A243:Q700,17,FALSE)</f>
        <v>955</v>
      </c>
      <c r="H242">
        <f>VLOOKUP(A242,'Visits new'!A242:D649,4,FALSE)</f>
        <v>86782</v>
      </c>
      <c r="I242">
        <f>VLOOKUP(A242,'Visits new'!A242:E649,5,FALSE)</f>
        <v>317</v>
      </c>
      <c r="J242" s="12">
        <f t="shared" si="24"/>
        <v>1.0949854596250196E-4</v>
      </c>
      <c r="K242" s="12">
        <f t="shared" si="25"/>
        <v>4.0974324052861028E-6</v>
      </c>
      <c r="L242" s="12">
        <f t="shared" si="26"/>
        <v>7.9959412048612698E-4</v>
      </c>
      <c r="M242" s="12">
        <f t="shared" si="27"/>
        <v>9.9502647285003611E-3</v>
      </c>
      <c r="N242" s="12">
        <f t="shared" si="28"/>
        <v>3.6346637769751961E-5</v>
      </c>
      <c r="O242" s="12"/>
      <c r="P242" s="12" t="b">
        <f t="shared" si="29"/>
        <v>0</v>
      </c>
      <c r="Q242" s="12" t="b">
        <f t="shared" si="30"/>
        <v>0</v>
      </c>
      <c r="R242" t="b">
        <f t="shared" si="31"/>
        <v>0</v>
      </c>
    </row>
    <row r="243" spans="1:18">
      <c r="A243" t="s">
        <v>367</v>
      </c>
      <c r="B243">
        <f>VLOOKUP(A243,'US Pop after &gt;2009'!A244:B701,2,FALSE)</f>
        <v>8753064</v>
      </c>
      <c r="C243" s="11">
        <f>VLOOKUP(A243,'US Pop after &gt;2009'!A244:U701,21,FALSE)</f>
        <v>7576792.1579999998</v>
      </c>
      <c r="D243" s="11">
        <f>VLOOKUP(A243,'US Pop after &gt;2009'!A244:V701,22,FALSE)</f>
        <v>1173040.6779999998</v>
      </c>
      <c r="E243">
        <f>VLOOKUP(A243,'Deaths After &gt;2009'!A244:O701,15,FALSE)</f>
        <v>58</v>
      </c>
      <c r="F243">
        <f>VLOOKUP(A243,'Deaths After &gt;2009'!A244:P701,16,FALSE)</f>
        <v>989</v>
      </c>
      <c r="G243">
        <f>VLOOKUP(A243,'Deaths After &gt;2009'!A244:Q701,17,FALSE)</f>
        <v>1047</v>
      </c>
      <c r="H243">
        <f>VLOOKUP(A243,'Visits new'!A243:D650,4,FALSE)</f>
        <v>257094</v>
      </c>
      <c r="I243">
        <f>VLOOKUP(A243,'Visits new'!A243:E650,5,FALSE)</f>
        <v>1023</v>
      </c>
      <c r="J243" s="12">
        <f t="shared" si="24"/>
        <v>1.1961525701171612E-4</v>
      </c>
      <c r="K243" s="12">
        <f t="shared" si="25"/>
        <v>7.6549546022270606E-6</v>
      </c>
      <c r="L243" s="12">
        <f t="shared" si="26"/>
        <v>8.4310801709469802E-4</v>
      </c>
      <c r="M243" s="12">
        <f t="shared" si="27"/>
        <v>2.9371886233209309E-2</v>
      </c>
      <c r="N243" s="12">
        <f t="shared" si="28"/>
        <v>1.1687336000285158E-4</v>
      </c>
      <c r="O243" s="12"/>
      <c r="P243" s="12" t="b">
        <f t="shared" si="29"/>
        <v>0</v>
      </c>
      <c r="Q243" s="12" t="b">
        <f t="shared" si="30"/>
        <v>0</v>
      </c>
      <c r="R243" t="b">
        <f t="shared" si="31"/>
        <v>0</v>
      </c>
    </row>
    <row r="244" spans="1:18">
      <c r="A244" t="s">
        <v>368</v>
      </c>
      <c r="B244">
        <f>VLOOKUP(A244,'US Pop after &gt;2009'!A245:B702,2,FALSE)</f>
        <v>8793888</v>
      </c>
      <c r="C244" s="11">
        <f>VLOOKUP(A244,'US Pop after &gt;2009'!A245:U702,21,FALSE)</f>
        <v>7597577.3550000004</v>
      </c>
      <c r="D244" s="11">
        <f>VLOOKUP(A244,'US Pop after &gt;2009'!A245:V702,22,FALSE)</f>
        <v>1198409.213</v>
      </c>
      <c r="E244">
        <f>VLOOKUP(A244,'Deaths After &gt;2009'!A245:O702,15,FALSE)</f>
        <v>23</v>
      </c>
      <c r="F244">
        <f>VLOOKUP(A244,'Deaths After &gt;2009'!A245:P702,16,FALSE)</f>
        <v>952</v>
      </c>
      <c r="G244">
        <f>VLOOKUP(A244,'Deaths After &gt;2009'!A245:Q702,17,FALSE)</f>
        <v>975</v>
      </c>
      <c r="H244">
        <f>VLOOKUP(A244,'Visits new'!A244:D651,4,FALSE)</f>
        <v>219330</v>
      </c>
      <c r="I244">
        <f>VLOOKUP(A244,'Visits new'!A244:E651,5,FALSE)</f>
        <v>868</v>
      </c>
      <c r="J244" s="12">
        <f t="shared" si="24"/>
        <v>1.108724605089353E-4</v>
      </c>
      <c r="K244" s="12">
        <f t="shared" si="25"/>
        <v>3.0272807929837784E-6</v>
      </c>
      <c r="L244" s="12">
        <f t="shared" si="26"/>
        <v>7.9438641632004875E-4</v>
      </c>
      <c r="M244" s="12">
        <f t="shared" si="27"/>
        <v>2.4941186424025413E-2</v>
      </c>
      <c r="N244" s="12">
        <f t="shared" si="28"/>
        <v>9.870491868898034E-5</v>
      </c>
      <c r="O244" s="12"/>
      <c r="P244" s="12" t="b">
        <f t="shared" si="29"/>
        <v>0</v>
      </c>
      <c r="Q244" s="12" t="b">
        <f t="shared" si="30"/>
        <v>0</v>
      </c>
      <c r="R244" t="b">
        <f t="shared" si="31"/>
        <v>0</v>
      </c>
    </row>
    <row r="245" spans="1:18">
      <c r="A245" t="s">
        <v>369</v>
      </c>
      <c r="B245">
        <f>VLOOKUP(A245,'US Pop after &gt;2009'!A246:B703,2,FALSE)</f>
        <v>8832406</v>
      </c>
      <c r="C245" s="11">
        <f>VLOOKUP(A245,'US Pop after &gt;2009'!A246:U703,21,FALSE)</f>
        <v>7610468.3039999995</v>
      </c>
      <c r="D245" s="11">
        <f>VLOOKUP(A245,'US Pop after &gt;2009'!A246:V703,22,FALSE)</f>
        <v>1221817.905</v>
      </c>
      <c r="E245">
        <f>VLOOKUP(A245,'Deaths After &gt;2009'!A246:O703,15,FALSE)</f>
        <v>63</v>
      </c>
      <c r="F245">
        <f>VLOOKUP(A245,'Deaths After &gt;2009'!A246:P703,16,FALSE)</f>
        <v>1146</v>
      </c>
      <c r="G245">
        <f>VLOOKUP(A245,'Deaths After &gt;2009'!A246:Q703,17,FALSE)</f>
        <v>1209</v>
      </c>
      <c r="H245">
        <f>VLOOKUP(A245,'Visits new'!A245:D652,4,FALSE)</f>
        <v>306598</v>
      </c>
      <c r="I245">
        <f>VLOOKUP(A245,'Visits new'!A245:E652,5,FALSE)</f>
        <v>928</v>
      </c>
      <c r="J245" s="12">
        <f t="shared" si="24"/>
        <v>1.3688229458654866E-4</v>
      </c>
      <c r="K245" s="12">
        <f t="shared" si="25"/>
        <v>8.2780713989555305E-6</v>
      </c>
      <c r="L245" s="12">
        <f t="shared" si="26"/>
        <v>9.3794664107496443E-4</v>
      </c>
      <c r="M245" s="12">
        <f t="shared" si="27"/>
        <v>3.4712851741643215E-2</v>
      </c>
      <c r="N245" s="12">
        <f t="shared" si="28"/>
        <v>1.0506763389273545E-4</v>
      </c>
      <c r="O245" s="12"/>
      <c r="P245" s="12" t="b">
        <f t="shared" si="29"/>
        <v>0</v>
      </c>
      <c r="Q245" s="12" t="b">
        <f t="shared" si="30"/>
        <v>0</v>
      </c>
      <c r="R245" t="b">
        <f t="shared" si="31"/>
        <v>0</v>
      </c>
    </row>
    <row r="246" spans="1:18">
      <c r="A246" t="s">
        <v>370</v>
      </c>
      <c r="B246">
        <f>VLOOKUP(A246,'US Pop after &gt;2009'!A247:B704,2,FALSE)</f>
        <v>8874374</v>
      </c>
      <c r="C246" s="11">
        <f>VLOOKUP(A246,'US Pop after &gt;2009'!A247:U704,21,FALSE)</f>
        <v>7630191.614000001</v>
      </c>
      <c r="D246" s="11">
        <f>VLOOKUP(A246,'US Pop after &gt;2009'!A247:V704,22,FALSE)</f>
        <v>1247956.8370000003</v>
      </c>
      <c r="E246">
        <f>VLOOKUP(A246,'Deaths After &gt;2009'!A247:O704,15,FALSE)</f>
        <v>43</v>
      </c>
      <c r="F246">
        <f>VLOOKUP(A246,'Deaths After &gt;2009'!A247:P704,16,FALSE)</f>
        <v>1026</v>
      </c>
      <c r="G246">
        <f>VLOOKUP(A246,'Deaths After &gt;2009'!A247:Q704,17,FALSE)</f>
        <v>1069</v>
      </c>
      <c r="H246">
        <f>VLOOKUP(A246,'Visits new'!A246:D653,4,FALSE)</f>
        <v>452989</v>
      </c>
      <c r="I246">
        <f>VLOOKUP(A246,'Visits new'!A246:E653,5,FALSE)</f>
        <v>1269</v>
      </c>
      <c r="J246" s="12">
        <f t="shared" si="24"/>
        <v>1.2045920084053253E-4</v>
      </c>
      <c r="K246" s="12">
        <f t="shared" si="25"/>
        <v>5.6355072290849019E-6</v>
      </c>
      <c r="L246" s="12">
        <f t="shared" si="26"/>
        <v>8.2214381906543441E-4</v>
      </c>
      <c r="M246" s="12">
        <f t="shared" si="27"/>
        <v>5.104461452717679E-2</v>
      </c>
      <c r="N246" s="12">
        <f t="shared" si="28"/>
        <v>1.4299600174615134E-4</v>
      </c>
      <c r="O246" s="12"/>
      <c r="P246" s="12" t="b">
        <f t="shared" si="29"/>
        <v>0</v>
      </c>
      <c r="Q246" s="12" t="b">
        <f t="shared" si="30"/>
        <v>0</v>
      </c>
      <c r="R246" t="b">
        <f t="shared" si="31"/>
        <v>0</v>
      </c>
    </row>
    <row r="247" spans="1:18">
      <c r="A247" t="s">
        <v>371</v>
      </c>
      <c r="B247">
        <f>VLOOKUP(A247,'US Pop after &gt;2009'!A248:B705,2,FALSE)</f>
        <v>8904413</v>
      </c>
      <c r="C247" s="11">
        <f>VLOOKUP(A247,'US Pop after &gt;2009'!A248:U705,21,FALSE)</f>
        <v>7624172.5719999997</v>
      </c>
      <c r="D247" s="11">
        <f>VLOOKUP(A247,'US Pop after &gt;2009'!A248:V705,22,FALSE)</f>
        <v>1279769.193</v>
      </c>
      <c r="E247">
        <f>VLOOKUP(A247,'Deaths After &gt;2009'!A248:O705,15,FALSE)</f>
        <v>53</v>
      </c>
      <c r="F247">
        <f>VLOOKUP(A247,'Deaths After &gt;2009'!A248:P705,16,FALSE)</f>
        <v>1225</v>
      </c>
      <c r="G247">
        <f>VLOOKUP(A247,'Deaths After &gt;2009'!A248:Q705,17,FALSE)</f>
        <v>1278</v>
      </c>
      <c r="H247">
        <f>VLOOKUP(A247,'Visits new'!A247:D654,4,FALSE)</f>
        <v>335471</v>
      </c>
      <c r="I247">
        <f>VLOOKUP(A247,'Visits new'!A247:E654,5,FALSE)</f>
        <v>1007</v>
      </c>
      <c r="J247" s="12">
        <f t="shared" si="24"/>
        <v>1.4352434012213943E-4</v>
      </c>
      <c r="K247" s="12">
        <f t="shared" si="25"/>
        <v>6.9515740232119191E-6</v>
      </c>
      <c r="L247" s="12">
        <f t="shared" si="26"/>
        <v>9.5720385105410176E-4</v>
      </c>
      <c r="M247" s="12">
        <f t="shared" si="27"/>
        <v>3.7674690066599563E-2</v>
      </c>
      <c r="N247" s="12">
        <f t="shared" si="28"/>
        <v>1.1308999256885321E-4</v>
      </c>
      <c r="O247" s="12"/>
      <c r="P247" s="12" t="b">
        <f t="shared" si="29"/>
        <v>0</v>
      </c>
      <c r="Q247" s="12" t="b">
        <f t="shared" si="30"/>
        <v>0</v>
      </c>
      <c r="R247" t="b">
        <f t="shared" si="31"/>
        <v>0</v>
      </c>
    </row>
    <row r="248" spans="1:18">
      <c r="A248" t="s">
        <v>372</v>
      </c>
      <c r="B248">
        <f>VLOOKUP(A248,'US Pop after &gt;2009'!A249:B706,2,FALSE)</f>
        <v>8850952</v>
      </c>
      <c r="C248" s="11">
        <f>VLOOKUP(A248,'US Pop after &gt;2009'!A249:U706,21,FALSE)</f>
        <v>7550311.6539999992</v>
      </c>
      <c r="D248" s="11">
        <f>VLOOKUP(A248,'US Pop after &gt;2009'!A249:V706,22,FALSE)</f>
        <v>1301696.476</v>
      </c>
      <c r="E248">
        <f>VLOOKUP(A248,'Deaths After &gt;2009'!A249:O706,15,FALSE)</f>
        <v>63</v>
      </c>
      <c r="F248">
        <f>VLOOKUP(A248,'Deaths After &gt;2009'!A249:P706,16,FALSE)</f>
        <v>1021</v>
      </c>
      <c r="G248">
        <f>VLOOKUP(A248,'Deaths After &gt;2009'!A249:Q706,17,FALSE)</f>
        <v>1084</v>
      </c>
      <c r="H248">
        <f>VLOOKUP(A248,'Visits new'!A248:D655,4,FALSE)</f>
        <v>355474</v>
      </c>
      <c r="I248">
        <f>VLOOKUP(A248,'Visits new'!A248:E655,5,FALSE)</f>
        <v>829</v>
      </c>
      <c r="J248" s="12">
        <f t="shared" si="24"/>
        <v>1.2247270124162915E-4</v>
      </c>
      <c r="K248" s="12">
        <f t="shared" si="25"/>
        <v>8.3440264305677903E-6</v>
      </c>
      <c r="L248" s="12">
        <f t="shared" si="26"/>
        <v>7.8436103870961084E-4</v>
      </c>
      <c r="M248" s="12">
        <f t="shared" si="27"/>
        <v>4.0162233395910407E-2</v>
      </c>
      <c r="N248" s="12">
        <f t="shared" si="28"/>
        <v>9.3662241078699781E-5</v>
      </c>
      <c r="O248" s="12"/>
      <c r="P248" s="12" t="b">
        <f t="shared" si="29"/>
        <v>0</v>
      </c>
      <c r="Q248" s="12" t="b">
        <f t="shared" si="30"/>
        <v>0</v>
      </c>
      <c r="R248" t="b">
        <f t="shared" si="31"/>
        <v>0</v>
      </c>
    </row>
    <row r="249" spans="1:18">
      <c r="A249" t="s">
        <v>373</v>
      </c>
      <c r="B249">
        <f>VLOOKUP(A249,'US Pop after &gt;2009'!A250:B707,2,FALSE)</f>
        <v>8960161</v>
      </c>
      <c r="C249" s="11">
        <f>VLOOKUP(A249,'US Pop after &gt;2009'!A250:U707,21,FALSE)</f>
        <v>7606162</v>
      </c>
      <c r="D249" s="11">
        <f>VLOOKUP(A249,'US Pop after &gt;2009'!A250:V707,22,FALSE)</f>
        <v>1353999</v>
      </c>
      <c r="E249">
        <f>VLOOKUP(A249,'Deaths After &gt;2009'!A250:O707,15,FALSE)</f>
        <v>69</v>
      </c>
      <c r="F249">
        <f>VLOOKUP(A249,'Deaths After &gt;2009'!A250:P707,16,FALSE)</f>
        <v>1124</v>
      </c>
      <c r="G249">
        <f>VLOOKUP(A249,'Deaths After &gt;2009'!A250:Q707,17,FALSE)</f>
        <v>1193</v>
      </c>
      <c r="H249">
        <f>VLOOKUP(A249,'Visits new'!A249:D656,4,FALSE)</f>
        <v>959695</v>
      </c>
      <c r="I249">
        <f>VLOOKUP(A249,'Visits new'!A249:E656,5,FALSE)</f>
        <v>1683</v>
      </c>
      <c r="J249" s="12">
        <f t="shared" si="24"/>
        <v>1.331449289806288E-4</v>
      </c>
      <c r="K249" s="12">
        <f t="shared" si="25"/>
        <v>9.071592216942E-6</v>
      </c>
      <c r="L249" s="12">
        <f t="shared" si="26"/>
        <v>8.3013355253585858E-4</v>
      </c>
      <c r="M249" s="12">
        <f t="shared" si="27"/>
        <v>0.10710689238731314</v>
      </c>
      <c r="N249" s="12">
        <f t="shared" si="28"/>
        <v>1.8783144633227015E-4</v>
      </c>
      <c r="O249" s="12"/>
      <c r="P249" s="12" t="b">
        <f t="shared" si="29"/>
        <v>0</v>
      </c>
      <c r="Q249" s="12" t="b">
        <f t="shared" si="30"/>
        <v>0</v>
      </c>
      <c r="R249" t="b">
        <f t="shared" si="31"/>
        <v>0</v>
      </c>
    </row>
    <row r="250" spans="1:18">
      <c r="A250" t="s">
        <v>375</v>
      </c>
      <c r="B250">
        <f>VLOOKUP(A250,'US Pop after &gt;2009'!A251:B708,2,FALSE)</f>
        <v>1986370</v>
      </c>
      <c r="C250" s="11">
        <f>VLOOKUP(A250,'US Pop after &gt;2009'!A251:U708,21,FALSE)</f>
        <v>1733021.5530000003</v>
      </c>
      <c r="D250" s="11">
        <f>VLOOKUP(A250,'US Pop after &gt;2009'!A251:V708,22,FALSE)</f>
        <v>252441.02599999995</v>
      </c>
      <c r="E250">
        <f>VLOOKUP(A250,'Deaths After &gt;2009'!A251:O708,15,FALSE)</f>
        <v>0</v>
      </c>
      <c r="F250">
        <f>VLOOKUP(A250,'Deaths After &gt;2009'!A251:P708,16,FALSE)</f>
        <v>132</v>
      </c>
      <c r="G250">
        <f>VLOOKUP(A250,'Deaths After &gt;2009'!A251:Q708,17,FALSE)</f>
        <v>132</v>
      </c>
      <c r="H250">
        <f>VLOOKUP(A250,'Visits new'!A250:D657,4,FALSE)</f>
        <v>97332</v>
      </c>
      <c r="I250">
        <f>VLOOKUP(A250,'Visits new'!A250:E657,5,FALSE)</f>
        <v>302</v>
      </c>
      <c r="J250" s="12">
        <f t="shared" si="24"/>
        <v>6.6452876352341206E-5</v>
      </c>
      <c r="K250" s="12">
        <f t="shared" si="25"/>
        <v>0</v>
      </c>
      <c r="L250" s="12">
        <f t="shared" si="26"/>
        <v>5.2289440465196025E-4</v>
      </c>
      <c r="M250" s="12">
        <f t="shared" si="27"/>
        <v>4.8999934553985408E-2</v>
      </c>
      <c r="N250" s="12">
        <f t="shared" si="28"/>
        <v>1.5203612620005337E-4</v>
      </c>
      <c r="O250" s="12"/>
      <c r="P250" s="12" t="b">
        <f t="shared" si="29"/>
        <v>0</v>
      </c>
      <c r="Q250" s="12" t="b">
        <f t="shared" si="30"/>
        <v>0</v>
      </c>
      <c r="R250" t="b">
        <f t="shared" si="31"/>
        <v>0</v>
      </c>
    </row>
    <row r="251" spans="1:18">
      <c r="A251" t="s">
        <v>376</v>
      </c>
      <c r="B251">
        <f>VLOOKUP(A251,'US Pop after &gt;2009'!A252:B709,2,FALSE)</f>
        <v>2004554</v>
      </c>
      <c r="C251" s="11">
        <f>VLOOKUP(A251,'US Pop after &gt;2009'!A252:U709,21,FALSE)</f>
        <v>1744465.7040000004</v>
      </c>
      <c r="D251" s="11">
        <f>VLOOKUP(A251,'US Pop after &gt;2009'!A252:V709,22,FALSE)</f>
        <v>258420.30999999997</v>
      </c>
      <c r="E251">
        <f>VLOOKUP(A251,'Deaths After &gt;2009'!A252:O709,15,FALSE)</f>
        <v>0</v>
      </c>
      <c r="F251">
        <f>VLOOKUP(A251,'Deaths After &gt;2009'!A252:P709,16,FALSE)</f>
        <v>162</v>
      </c>
      <c r="G251">
        <f>VLOOKUP(A251,'Deaths After &gt;2009'!A252:Q709,17,FALSE)</f>
        <v>162</v>
      </c>
      <c r="H251">
        <f>VLOOKUP(A251,'Visits new'!A251:D658,4,FALSE)</f>
        <v>360759</v>
      </c>
      <c r="I251">
        <f>VLOOKUP(A251,'Visits new'!A251:E658,5,FALSE)</f>
        <v>1046</v>
      </c>
      <c r="J251" s="12">
        <f t="shared" si="24"/>
        <v>8.081598200896559E-5</v>
      </c>
      <c r="K251" s="12">
        <f t="shared" si="25"/>
        <v>0</v>
      </c>
      <c r="L251" s="12">
        <f t="shared" si="26"/>
        <v>6.2688571188541649E-4</v>
      </c>
      <c r="M251" s="12">
        <f t="shared" si="27"/>
        <v>0.17996970897266923</v>
      </c>
      <c r="N251" s="12">
        <f t="shared" si="28"/>
        <v>5.2181183445295059E-4</v>
      </c>
      <c r="O251" s="12"/>
      <c r="P251" s="12" t="b">
        <f t="shared" si="29"/>
        <v>0</v>
      </c>
      <c r="Q251" s="12" t="b">
        <f t="shared" si="30"/>
        <v>0</v>
      </c>
      <c r="R251" t="b">
        <f t="shared" si="31"/>
        <v>0</v>
      </c>
    </row>
    <row r="252" spans="1:18">
      <c r="A252" t="s">
        <v>377</v>
      </c>
      <c r="B252">
        <f>VLOOKUP(A252,'US Pop after &gt;2009'!A253:B710,2,FALSE)</f>
        <v>2000640</v>
      </c>
      <c r="C252" s="11">
        <f>VLOOKUP(A252,'US Pop after &gt;2009'!A253:U710,21,FALSE)</f>
        <v>1739639.7130000002</v>
      </c>
      <c r="D252" s="11">
        <f>VLOOKUP(A252,'US Pop after &gt;2009'!A253:V710,22,FALSE)</f>
        <v>262105.11200000002</v>
      </c>
      <c r="E252">
        <f>VLOOKUP(A252,'Deaths After &gt;2009'!A253:O710,15,FALSE)</f>
        <v>0</v>
      </c>
      <c r="F252">
        <f>VLOOKUP(A252,'Deaths After &gt;2009'!A253:P710,16,FALSE)</f>
        <v>103</v>
      </c>
      <c r="G252">
        <f>VLOOKUP(A252,'Deaths After &gt;2009'!A253:Q710,17,FALSE)</f>
        <v>103</v>
      </c>
      <c r="H252">
        <f>VLOOKUP(A252,'Visits new'!A252:D659,4,FALSE)</f>
        <v>347837</v>
      </c>
      <c r="I252">
        <f>VLOOKUP(A252,'Visits new'!A252:E659,5,FALSE)</f>
        <v>1016</v>
      </c>
      <c r="J252" s="12">
        <f t="shared" si="24"/>
        <v>5.148352527191299E-5</v>
      </c>
      <c r="K252" s="12">
        <f t="shared" si="25"/>
        <v>0</v>
      </c>
      <c r="L252" s="12">
        <f t="shared" si="26"/>
        <v>3.9297211417990197E-4</v>
      </c>
      <c r="M252" s="12">
        <f t="shared" si="27"/>
        <v>0.17386286388355726</v>
      </c>
      <c r="N252" s="12">
        <f t="shared" si="28"/>
        <v>5.0783749200255916E-4</v>
      </c>
      <c r="O252" s="12"/>
      <c r="P252" s="12" t="b">
        <f t="shared" si="29"/>
        <v>0</v>
      </c>
      <c r="Q252" s="12" t="b">
        <f t="shared" si="30"/>
        <v>0</v>
      </c>
      <c r="R252" t="b">
        <f t="shared" si="31"/>
        <v>0</v>
      </c>
    </row>
    <row r="253" spans="1:18">
      <c r="A253" t="s">
        <v>378</v>
      </c>
      <c r="B253">
        <f>VLOOKUP(A253,'US Pop after &gt;2009'!A254:B711,2,FALSE)</f>
        <v>2011476</v>
      </c>
      <c r="C253" s="11">
        <f>VLOOKUP(A253,'US Pop after &gt;2009'!A254:U711,21,FALSE)</f>
        <v>1738833.875</v>
      </c>
      <c r="D253" s="11">
        <f>VLOOKUP(A253,'US Pop after &gt;2009'!A254:V711,22,FALSE)</f>
        <v>272530.85399999993</v>
      </c>
      <c r="E253">
        <f>VLOOKUP(A253,'Deaths After &gt;2009'!A254:O711,15,FALSE)</f>
        <v>0</v>
      </c>
      <c r="F253">
        <f>VLOOKUP(A253,'Deaths After &gt;2009'!A254:P711,16,FALSE)</f>
        <v>166</v>
      </c>
      <c r="G253">
        <f>VLOOKUP(A253,'Deaths After &gt;2009'!A254:Q711,17,FALSE)</f>
        <v>166</v>
      </c>
      <c r="H253">
        <f>VLOOKUP(A253,'Visits new'!A253:D660,4,FALSE)</f>
        <v>428831</v>
      </c>
      <c r="I253">
        <f>VLOOKUP(A253,'Visits new'!A253:E660,5,FALSE)</f>
        <v>1175</v>
      </c>
      <c r="J253" s="12">
        <f t="shared" si="24"/>
        <v>8.2526463154419943E-5</v>
      </c>
      <c r="K253" s="12">
        <f t="shared" si="25"/>
        <v>0</v>
      </c>
      <c r="L253" s="12">
        <f t="shared" si="26"/>
        <v>6.0910534555474603E-4</v>
      </c>
      <c r="M253" s="12">
        <f t="shared" si="27"/>
        <v>0.21319220313839191</v>
      </c>
      <c r="N253" s="12">
        <f t="shared" si="28"/>
        <v>5.8414815787014116E-4</v>
      </c>
      <c r="O253" s="12"/>
      <c r="P253" s="12" t="b">
        <f t="shared" si="29"/>
        <v>0</v>
      </c>
      <c r="Q253" s="12" t="b">
        <f t="shared" si="30"/>
        <v>0</v>
      </c>
      <c r="R253" t="b">
        <f t="shared" si="31"/>
        <v>0</v>
      </c>
    </row>
    <row r="254" spans="1:18">
      <c r="A254" t="s">
        <v>379</v>
      </c>
      <c r="B254">
        <f>VLOOKUP(A254,'US Pop after &gt;2009'!A255:B712,2,FALSE)</f>
        <v>1983368</v>
      </c>
      <c r="C254" s="11">
        <f>VLOOKUP(A254,'US Pop after &gt;2009'!A255:U712,21,FALSE)</f>
        <v>1706169.5029999998</v>
      </c>
      <c r="D254" s="11">
        <f>VLOOKUP(A254,'US Pop after &gt;2009'!A255:V712,22,FALSE)</f>
        <v>278905.38299999997</v>
      </c>
      <c r="E254">
        <f>VLOOKUP(A254,'Deaths After &gt;2009'!A255:O712,15,FALSE)</f>
        <v>0</v>
      </c>
      <c r="F254">
        <f>VLOOKUP(A254,'Deaths After &gt;2009'!A255:P712,16,FALSE)</f>
        <v>129</v>
      </c>
      <c r="G254">
        <f>VLOOKUP(A254,'Deaths After &gt;2009'!A255:Q712,17,FALSE)</f>
        <v>129</v>
      </c>
      <c r="H254">
        <f>VLOOKUP(A254,'Visits new'!A254:D661,4,FALSE)</f>
        <v>502519</v>
      </c>
      <c r="I254">
        <f>VLOOKUP(A254,'Visits new'!A254:E661,5,FALSE)</f>
        <v>1210</v>
      </c>
      <c r="J254" s="12">
        <f t="shared" si="24"/>
        <v>6.504087995772847E-5</v>
      </c>
      <c r="K254" s="12">
        <f t="shared" si="25"/>
        <v>0</v>
      </c>
      <c r="L254" s="12">
        <f t="shared" si="26"/>
        <v>4.6252244618742266E-4</v>
      </c>
      <c r="M254" s="12">
        <f t="shared" si="27"/>
        <v>0.2533664957788973</v>
      </c>
      <c r="N254" s="12">
        <f t="shared" si="28"/>
        <v>6.1007337014613524E-4</v>
      </c>
      <c r="O254" s="12"/>
      <c r="P254" s="12" t="b">
        <f t="shared" si="29"/>
        <v>0</v>
      </c>
      <c r="Q254" s="12" t="b">
        <f t="shared" si="30"/>
        <v>0</v>
      </c>
      <c r="R254" t="b">
        <f t="shared" si="31"/>
        <v>0</v>
      </c>
    </row>
    <row r="255" spans="1:18">
      <c r="A255" t="s">
        <v>380</v>
      </c>
      <c r="B255">
        <f>VLOOKUP(A255,'US Pop after &gt;2009'!A256:B713,2,FALSE)</f>
        <v>1938740</v>
      </c>
      <c r="C255" s="11">
        <f>VLOOKUP(A255,'US Pop after &gt;2009'!A256:U713,21,FALSE)</f>
        <v>1658031.6450000003</v>
      </c>
      <c r="D255" s="11">
        <f>VLOOKUP(A255,'US Pop after &gt;2009'!A256:V713,22,FALSE)</f>
        <v>281054.47100000002</v>
      </c>
      <c r="E255">
        <f>VLOOKUP(A255,'Deaths After &gt;2009'!A256:O713,15,FALSE)</f>
        <v>0</v>
      </c>
      <c r="F255">
        <f>VLOOKUP(A255,'Deaths After &gt;2009'!A256:P713,16,FALSE)</f>
        <v>115</v>
      </c>
      <c r="G255">
        <f>VLOOKUP(A255,'Deaths After &gt;2009'!A256:Q713,17,FALSE)</f>
        <v>115</v>
      </c>
      <c r="H255">
        <f>VLOOKUP(A255,'Visits new'!A255:D662,4,FALSE)</f>
        <v>519623</v>
      </c>
      <c r="I255">
        <f>VLOOKUP(A255,'Visits new'!A255:E662,5,FALSE)</f>
        <v>1162</v>
      </c>
      <c r="J255" s="12">
        <f t="shared" si="24"/>
        <v>5.93168759090956E-5</v>
      </c>
      <c r="K255" s="12">
        <f t="shared" si="25"/>
        <v>0</v>
      </c>
      <c r="L255" s="12">
        <f t="shared" si="26"/>
        <v>4.0917335202256928E-4</v>
      </c>
      <c r="M255" s="12">
        <f t="shared" si="27"/>
        <v>0.26802098270010422</v>
      </c>
      <c r="N255" s="12">
        <f t="shared" si="28"/>
        <v>5.9935834614233986E-4</v>
      </c>
      <c r="O255" s="12"/>
      <c r="P255" s="12" t="b">
        <f t="shared" si="29"/>
        <v>0</v>
      </c>
      <c r="Q255" s="12" t="b">
        <f t="shared" si="30"/>
        <v>0</v>
      </c>
      <c r="R255" t="b">
        <f t="shared" si="31"/>
        <v>0</v>
      </c>
    </row>
    <row r="256" spans="1:18">
      <c r="A256" t="s">
        <v>381</v>
      </c>
      <c r="B256">
        <f>VLOOKUP(A256,'US Pop after &gt;2009'!A257:B714,2,FALSE)</f>
        <v>1984131</v>
      </c>
      <c r="C256" s="11">
        <f>VLOOKUP(A256,'US Pop after &gt;2009'!A257:U714,21,FALSE)</f>
        <v>1684914.7970000003</v>
      </c>
      <c r="D256" s="11">
        <f>VLOOKUP(A256,'US Pop after &gt;2009'!A257:V714,22,FALSE)</f>
        <v>299286.43400000001</v>
      </c>
      <c r="E256">
        <f>VLOOKUP(A256,'Deaths After &gt;2009'!A257:O714,15,FALSE)</f>
        <v>0</v>
      </c>
      <c r="F256">
        <f>VLOOKUP(A256,'Deaths After &gt;2009'!A257:P714,16,FALSE)</f>
        <v>119</v>
      </c>
      <c r="G256">
        <f>VLOOKUP(A256,'Deaths After &gt;2009'!A257:Q714,17,FALSE)</f>
        <v>119</v>
      </c>
      <c r="H256">
        <f>VLOOKUP(A256,'Visits new'!A256:D663,4,FALSE)</f>
        <v>509096</v>
      </c>
      <c r="I256">
        <f>VLOOKUP(A256,'Visits new'!A256:E663,5,FALSE)</f>
        <v>1202</v>
      </c>
      <c r="J256" s="12">
        <f t="shared" si="24"/>
        <v>5.9975878608821698E-5</v>
      </c>
      <c r="K256" s="12">
        <f t="shared" si="25"/>
        <v>0</v>
      </c>
      <c r="L256" s="12">
        <f t="shared" si="26"/>
        <v>3.9761240898743841E-4</v>
      </c>
      <c r="M256" s="12">
        <f t="shared" si="27"/>
        <v>0.25658386467425792</v>
      </c>
      <c r="N256" s="12">
        <f t="shared" si="28"/>
        <v>6.0580677384708978E-4</v>
      </c>
      <c r="O256" s="12"/>
      <c r="P256" s="12" t="b">
        <f t="shared" si="29"/>
        <v>0</v>
      </c>
      <c r="Q256" s="12" t="b">
        <f t="shared" si="30"/>
        <v>0</v>
      </c>
      <c r="R256" t="b">
        <f t="shared" si="31"/>
        <v>0</v>
      </c>
    </row>
    <row r="257" spans="1:18">
      <c r="A257" t="s">
        <v>382</v>
      </c>
      <c r="B257">
        <f>VLOOKUP(A257,'US Pop after &gt;2009'!A258:B715,2,FALSE)</f>
        <v>2022867</v>
      </c>
      <c r="C257" s="11">
        <f>VLOOKUP(A257,'US Pop after &gt;2009'!A258:U715,21,FALSE)</f>
        <v>1712623</v>
      </c>
      <c r="D257" s="11">
        <f>VLOOKUP(A257,'US Pop after &gt;2009'!A258:V715,22,FALSE)</f>
        <v>310244</v>
      </c>
      <c r="E257">
        <f>VLOOKUP(A257,'Deaths After &gt;2009'!A258:O715,15,FALSE)</f>
        <v>0</v>
      </c>
      <c r="F257">
        <f>VLOOKUP(A257,'Deaths After &gt;2009'!A258:P715,16,FALSE)</f>
        <v>120</v>
      </c>
      <c r="G257">
        <f>VLOOKUP(A257,'Deaths After &gt;2009'!A258:Q715,17,FALSE)</f>
        <v>120</v>
      </c>
      <c r="H257">
        <f>VLOOKUP(A257,'Visits new'!A257:D664,4,FALSE)</f>
        <v>576693</v>
      </c>
      <c r="I257">
        <f>VLOOKUP(A257,'Visits new'!A257:E664,5,FALSE)</f>
        <v>1325</v>
      </c>
      <c r="J257" s="12">
        <f t="shared" si="24"/>
        <v>5.9321744830480702E-5</v>
      </c>
      <c r="K257" s="12">
        <f t="shared" si="25"/>
        <v>0</v>
      </c>
      <c r="L257" s="12">
        <f t="shared" si="26"/>
        <v>3.8679233119738013E-4</v>
      </c>
      <c r="M257" s="12">
        <f t="shared" si="27"/>
        <v>0.28508695826270336</v>
      </c>
      <c r="N257" s="12">
        <f t="shared" si="28"/>
        <v>6.5501093250322441E-4</v>
      </c>
      <c r="O257" s="12"/>
      <c r="P257" s="12" t="b">
        <f t="shared" si="29"/>
        <v>0</v>
      </c>
      <c r="Q257" s="12" t="b">
        <f t="shared" si="30"/>
        <v>0</v>
      </c>
      <c r="R257" t="b">
        <f t="shared" si="31"/>
        <v>0</v>
      </c>
    </row>
    <row r="258" spans="1:18">
      <c r="A258" t="s">
        <v>384</v>
      </c>
      <c r="B258">
        <f>VLOOKUP(A258,'US Pop after &gt;2009'!A259:B716,2,FALSE)</f>
        <v>19229752</v>
      </c>
      <c r="C258" s="11">
        <f>VLOOKUP(A258,'US Pop after &gt;2009'!A259:U716,21,FALSE)</f>
        <v>16684315.417000001</v>
      </c>
      <c r="D258" s="11">
        <f>VLOOKUP(A258,'US Pop after &gt;2009'!A259:V716,22,FALSE)</f>
        <v>2556539.7110000001</v>
      </c>
      <c r="E258">
        <f>VLOOKUP(A258,'Deaths After &gt;2009'!A259:O716,15,FALSE)</f>
        <v>457</v>
      </c>
      <c r="F258">
        <f>VLOOKUP(A258,'Deaths After &gt;2009'!A259:P716,16,FALSE)</f>
        <v>4065</v>
      </c>
      <c r="G258">
        <f>VLOOKUP(A258,'Deaths After &gt;2009'!A259:Q716,17,FALSE)</f>
        <v>4522</v>
      </c>
      <c r="H258">
        <f>VLOOKUP(A258,'Visits new'!A258:D665,4,FALSE)</f>
        <v>1346467</v>
      </c>
      <c r="I258">
        <f>VLOOKUP(A258,'Visits new'!A258:E665,5,FALSE)</f>
        <v>1844</v>
      </c>
      <c r="J258" s="12">
        <f t="shared" si="24"/>
        <v>2.3515643883498862E-4</v>
      </c>
      <c r="K258" s="12">
        <f t="shared" si="25"/>
        <v>2.7390994990082303E-5</v>
      </c>
      <c r="L258" s="12">
        <f t="shared" si="26"/>
        <v>1.5900398427255253E-3</v>
      </c>
      <c r="M258" s="12">
        <f t="shared" si="27"/>
        <v>7.0019987777273474E-2</v>
      </c>
      <c r="N258" s="12">
        <f t="shared" si="28"/>
        <v>9.589307235995555E-5</v>
      </c>
      <c r="O258" s="12"/>
      <c r="P258" s="12" t="b">
        <f t="shared" si="29"/>
        <v>1</v>
      </c>
      <c r="Q258" s="12" t="b">
        <f t="shared" si="30"/>
        <v>1</v>
      </c>
      <c r="R258" t="b">
        <f t="shared" si="31"/>
        <v>0</v>
      </c>
    </row>
    <row r="259" spans="1:18">
      <c r="A259" t="s">
        <v>385</v>
      </c>
      <c r="B259">
        <f>VLOOKUP(A259,'US Pop after &gt;2009'!A260:B717,2,FALSE)</f>
        <v>19219373</v>
      </c>
      <c r="C259" s="11">
        <f>VLOOKUP(A259,'US Pop after &gt;2009'!A260:U717,21,FALSE)</f>
        <v>16631002.557000002</v>
      </c>
      <c r="D259" s="11">
        <f>VLOOKUP(A259,'US Pop after &gt;2009'!A260:V717,22,FALSE)</f>
        <v>2580093.8390000002</v>
      </c>
      <c r="E259">
        <f>VLOOKUP(A259,'Deaths After &gt;2009'!A260:O717,15,FALSE)</f>
        <v>491</v>
      </c>
      <c r="F259">
        <f>VLOOKUP(A259,'Deaths After &gt;2009'!A260:P717,16,FALSE)</f>
        <v>4296</v>
      </c>
      <c r="G259">
        <f>VLOOKUP(A259,'Deaths After &gt;2009'!A260:Q717,17,FALSE)</f>
        <v>4787</v>
      </c>
      <c r="H259">
        <f>VLOOKUP(A259,'Visits new'!A259:D666,4,FALSE)</f>
        <v>5263001</v>
      </c>
      <c r="I259">
        <f>VLOOKUP(A259,'Visits new'!A259:E666,5,FALSE)</f>
        <v>6616</v>
      </c>
      <c r="J259" s="12">
        <f t="shared" ref="J259:J322" si="32">G259/B259</f>
        <v>2.4907160082693645E-4</v>
      </c>
      <c r="K259" s="12">
        <f t="shared" ref="K259:K322" si="33">E259/C259</f>
        <v>2.9523175065193992E-5</v>
      </c>
      <c r="L259" s="12">
        <f t="shared" ref="L259:L322" si="34">F259/D259</f>
        <v>1.6650557181536682E-3</v>
      </c>
      <c r="M259" s="12">
        <f t="shared" ref="M259:M322" si="35">H259/B259</f>
        <v>0.27383832968952732</v>
      </c>
      <c r="N259" s="12">
        <f t="shared" ref="N259:N322" si="36">I259/B259</f>
        <v>3.442359956279531E-4</v>
      </c>
      <c r="O259" s="12"/>
      <c r="P259" s="12" t="b">
        <f t="shared" ref="P259:P322" si="37">OR(B259&gt;$W$14,B259&lt;$X$14)</f>
        <v>1</v>
      </c>
      <c r="Q259" s="12" t="b">
        <f t="shared" ref="Q259:Q322" si="38">OR(G259&gt;$W$16,G259&lt;$X$16)</f>
        <v>1</v>
      </c>
      <c r="R259" t="b">
        <f t="shared" ref="R259:R322" si="39">OR(H259&gt;$W$18,H259&lt;$X$18)</f>
        <v>1</v>
      </c>
    </row>
    <row r="260" spans="1:18">
      <c r="A260" t="s">
        <v>386</v>
      </c>
      <c r="B260">
        <f>VLOOKUP(A260,'US Pop after &gt;2009'!A261:B718,2,FALSE)</f>
        <v>19158450</v>
      </c>
      <c r="C260" s="11">
        <f>VLOOKUP(A260,'US Pop after &gt;2009'!A261:U718,21,FALSE)</f>
        <v>16550300.02</v>
      </c>
      <c r="D260" s="11">
        <f>VLOOKUP(A260,'US Pop after &gt;2009'!A261:V718,22,FALSE)</f>
        <v>2598739.3800000004</v>
      </c>
      <c r="E260">
        <f>VLOOKUP(A260,'Deaths After &gt;2009'!A261:O718,15,FALSE)</f>
        <v>423</v>
      </c>
      <c r="F260">
        <f>VLOOKUP(A260,'Deaths After &gt;2009'!A261:P718,16,FALSE)</f>
        <v>3869</v>
      </c>
      <c r="G260">
        <f>VLOOKUP(A260,'Deaths After &gt;2009'!A261:Q718,17,FALSE)</f>
        <v>4292</v>
      </c>
      <c r="H260">
        <f>VLOOKUP(A260,'Visits new'!A260:D667,4,FALSE)</f>
        <v>5657162</v>
      </c>
      <c r="I260">
        <f>VLOOKUP(A260,'Visits new'!A260:E667,5,FALSE)</f>
        <v>9966</v>
      </c>
      <c r="J260" s="12">
        <f t="shared" si="32"/>
        <v>2.2402647395796632E-4</v>
      </c>
      <c r="K260" s="12">
        <f t="shared" si="33"/>
        <v>2.5558449060671469E-5</v>
      </c>
      <c r="L260" s="12">
        <f t="shared" si="34"/>
        <v>1.4887987728881068E-3</v>
      </c>
      <c r="M260" s="12">
        <f t="shared" si="35"/>
        <v>0.29528286474114557</v>
      </c>
      <c r="N260" s="12">
        <f t="shared" si="36"/>
        <v>5.2018821981945299E-4</v>
      </c>
      <c r="O260" s="12"/>
      <c r="P260" s="12" t="b">
        <f t="shared" si="37"/>
        <v>1</v>
      </c>
      <c r="Q260" s="12" t="b">
        <f t="shared" si="38"/>
        <v>1</v>
      </c>
      <c r="R260" t="b">
        <f t="shared" si="39"/>
        <v>1</v>
      </c>
    </row>
    <row r="261" spans="1:18">
      <c r="A261" t="s">
        <v>387</v>
      </c>
      <c r="B261">
        <f>VLOOKUP(A261,'US Pop after &gt;2009'!A262:B719,2,FALSE)</f>
        <v>19427961</v>
      </c>
      <c r="C261" s="11">
        <f>VLOOKUP(A261,'US Pop after &gt;2009'!A262:U719,21,FALSE)</f>
        <v>16743536.904000001</v>
      </c>
      <c r="D261" s="11">
        <f>VLOOKUP(A261,'US Pop after &gt;2009'!A262:V719,22,FALSE)</f>
        <v>2688178.497</v>
      </c>
      <c r="E261">
        <f>VLOOKUP(A261,'Deaths After &gt;2009'!A262:O719,15,FALSE)</f>
        <v>485</v>
      </c>
      <c r="F261">
        <f>VLOOKUP(A261,'Deaths After &gt;2009'!A262:P719,16,FALSE)</f>
        <v>4282</v>
      </c>
      <c r="G261">
        <f>VLOOKUP(A261,'Deaths After &gt;2009'!A262:Q719,17,FALSE)</f>
        <v>4767</v>
      </c>
      <c r="H261">
        <f>VLOOKUP(A261,'Visits new'!A261:D668,4,FALSE)</f>
        <v>5483385</v>
      </c>
      <c r="I261">
        <f>VLOOKUP(A261,'Visits new'!A261:E668,5,FALSE)</f>
        <v>12358</v>
      </c>
      <c r="J261" s="12">
        <f t="shared" si="32"/>
        <v>2.4536800336381155E-4</v>
      </c>
      <c r="K261" s="12">
        <f t="shared" si="33"/>
        <v>2.8966400753961032E-5</v>
      </c>
      <c r="L261" s="12">
        <f t="shared" si="34"/>
        <v>1.5929001756314547E-3</v>
      </c>
      <c r="M261" s="12">
        <f t="shared" si="35"/>
        <v>0.28224191926265446</v>
      </c>
      <c r="N261" s="12">
        <f t="shared" si="36"/>
        <v>6.3609351490874412E-4</v>
      </c>
      <c r="O261" s="12"/>
      <c r="P261" s="12" t="b">
        <f t="shared" si="37"/>
        <v>1</v>
      </c>
      <c r="Q261" s="12" t="b">
        <f t="shared" si="38"/>
        <v>1</v>
      </c>
      <c r="R261" t="b">
        <f t="shared" si="39"/>
        <v>1</v>
      </c>
    </row>
    <row r="262" spans="1:18">
      <c r="A262" t="s">
        <v>388</v>
      </c>
      <c r="B262">
        <f>VLOOKUP(A262,'US Pop after &gt;2009'!A263:B720,2,FALSE)</f>
        <v>19503160</v>
      </c>
      <c r="C262" s="11">
        <f>VLOOKUP(A262,'US Pop after &gt;2009'!A263:U720,21,FALSE)</f>
        <v>16757274.874</v>
      </c>
      <c r="D262" s="11">
        <f>VLOOKUP(A262,'US Pop after &gt;2009'!A263:V720,22,FALSE)</f>
        <v>2738027.1939999997</v>
      </c>
      <c r="E262">
        <f>VLOOKUP(A262,'Deaths After &gt;2009'!A263:O720,15,FALSE)</f>
        <v>571</v>
      </c>
      <c r="F262">
        <f>VLOOKUP(A262,'Deaths After &gt;2009'!A263:P720,16,FALSE)</f>
        <v>4030</v>
      </c>
      <c r="G262">
        <f>VLOOKUP(A262,'Deaths After &gt;2009'!A263:Q720,17,FALSE)</f>
        <v>4601</v>
      </c>
      <c r="H262">
        <f>VLOOKUP(A262,'Visits new'!A262:D669,4,FALSE)</f>
        <v>5836794</v>
      </c>
      <c r="I262">
        <f>VLOOKUP(A262,'Visits new'!A262:E669,5,FALSE)</f>
        <v>11393</v>
      </c>
      <c r="J262" s="12">
        <f t="shared" si="32"/>
        <v>2.3591048835163122E-4</v>
      </c>
      <c r="K262" s="12">
        <f t="shared" si="33"/>
        <v>3.4074752863661833E-5</v>
      </c>
      <c r="L262" s="12">
        <f t="shared" si="34"/>
        <v>1.4718626640492017E-3</v>
      </c>
      <c r="M262" s="12">
        <f t="shared" si="35"/>
        <v>0.29927427145139557</v>
      </c>
      <c r="N262" s="12">
        <f t="shared" si="36"/>
        <v>5.8416174609652997E-4</v>
      </c>
      <c r="O262" s="12"/>
      <c r="P262" s="12" t="b">
        <f t="shared" si="37"/>
        <v>1</v>
      </c>
      <c r="Q262" s="12" t="b">
        <f t="shared" si="38"/>
        <v>1</v>
      </c>
      <c r="R262" t="b">
        <f t="shared" si="39"/>
        <v>1</v>
      </c>
    </row>
    <row r="263" spans="1:18">
      <c r="A263" t="s">
        <v>389</v>
      </c>
      <c r="B263">
        <f>VLOOKUP(A263,'US Pop after &gt;2009'!A264:B721,2,FALSE)</f>
        <v>19540557</v>
      </c>
      <c r="C263" s="11">
        <f>VLOOKUP(A263,'US Pop after &gt;2009'!A264:U721,21,FALSE)</f>
        <v>16748405.048</v>
      </c>
      <c r="D263" s="11">
        <f>VLOOKUP(A263,'US Pop after &gt;2009'!A264:V721,22,FALSE)</f>
        <v>2793290.3169999998</v>
      </c>
      <c r="E263">
        <f>VLOOKUP(A263,'Deaths After &gt;2009'!A264:O721,15,FALSE)</f>
        <v>455</v>
      </c>
      <c r="F263">
        <f>VLOOKUP(A263,'Deaths After &gt;2009'!A264:P721,16,FALSE)</f>
        <v>4298</v>
      </c>
      <c r="G263">
        <f>VLOOKUP(A263,'Deaths After &gt;2009'!A264:Q721,17,FALSE)</f>
        <v>4753</v>
      </c>
      <c r="H263">
        <f>VLOOKUP(A263,'Visits new'!A263:D670,4,FALSE)</f>
        <v>5590353</v>
      </c>
      <c r="I263">
        <f>VLOOKUP(A263,'Visits new'!A263:E670,5,FALSE)</f>
        <v>8132</v>
      </c>
      <c r="J263" s="12">
        <f t="shared" si="32"/>
        <v>2.4323769276382448E-4</v>
      </c>
      <c r="K263" s="12">
        <f t="shared" si="33"/>
        <v>2.7166765951503755E-5</v>
      </c>
      <c r="L263" s="12">
        <f t="shared" si="34"/>
        <v>1.5386871797185987E-3</v>
      </c>
      <c r="M263" s="12">
        <f t="shared" si="35"/>
        <v>0.28608974657170727</v>
      </c>
      <c r="N263" s="12">
        <f t="shared" si="36"/>
        <v>4.1616009205878827E-4</v>
      </c>
      <c r="O263" s="12"/>
      <c r="P263" s="12" t="b">
        <f t="shared" si="37"/>
        <v>1</v>
      </c>
      <c r="Q263" s="12" t="b">
        <f t="shared" si="38"/>
        <v>1</v>
      </c>
      <c r="R263" t="b">
        <f t="shared" si="39"/>
        <v>1</v>
      </c>
    </row>
    <row r="264" spans="1:18">
      <c r="A264" t="s">
        <v>390</v>
      </c>
      <c r="B264">
        <f>VLOOKUP(A264,'US Pop after &gt;2009'!A265:B722,2,FALSE)</f>
        <v>19651526</v>
      </c>
      <c r="C264" s="11">
        <f>VLOOKUP(A264,'US Pop after &gt;2009'!A265:U722,21,FALSE)</f>
        <v>16766122.699999999</v>
      </c>
      <c r="D264" s="11">
        <f>VLOOKUP(A264,'US Pop after &gt;2009'!A265:V722,22,FALSE)</f>
        <v>2884666.1940000006</v>
      </c>
      <c r="E264">
        <f>VLOOKUP(A264,'Deaths After &gt;2009'!A265:O722,15,FALSE)</f>
        <v>469</v>
      </c>
      <c r="F264">
        <f>VLOOKUP(A264,'Deaths After &gt;2009'!A265:P722,16,FALSE)</f>
        <v>3903</v>
      </c>
      <c r="G264">
        <f>VLOOKUP(A264,'Deaths After &gt;2009'!A265:Q722,17,FALSE)</f>
        <v>4372</v>
      </c>
      <c r="H264">
        <f>VLOOKUP(A264,'Visits new'!A264:D671,4,FALSE)</f>
        <v>5630111</v>
      </c>
      <c r="I264">
        <f>VLOOKUP(A264,'Visits new'!A264:E671,5,FALSE)</f>
        <v>6964</v>
      </c>
      <c r="J264" s="12">
        <f t="shared" si="32"/>
        <v>2.2247636137773729E-4</v>
      </c>
      <c r="K264" s="12">
        <f t="shared" si="33"/>
        <v>2.7973074537978899E-5</v>
      </c>
      <c r="L264" s="12">
        <f t="shared" si="34"/>
        <v>1.3530161680814564E-3</v>
      </c>
      <c r="M264" s="12">
        <f t="shared" si="35"/>
        <v>0.28649739465525476</v>
      </c>
      <c r="N264" s="12">
        <f t="shared" si="36"/>
        <v>3.5437451524120823E-4</v>
      </c>
      <c r="O264" s="12"/>
      <c r="P264" s="12" t="b">
        <f t="shared" si="37"/>
        <v>1</v>
      </c>
      <c r="Q264" s="12" t="b">
        <f t="shared" si="38"/>
        <v>1</v>
      </c>
      <c r="R264" t="b">
        <f t="shared" si="39"/>
        <v>1</v>
      </c>
    </row>
    <row r="265" spans="1:18">
      <c r="A265" t="s">
        <v>391</v>
      </c>
      <c r="B265">
        <f>VLOOKUP(A265,'US Pop after &gt;2009'!A266:B723,2,FALSE)</f>
        <v>19683115</v>
      </c>
      <c r="C265" s="11">
        <f>VLOOKUP(A265,'US Pop after &gt;2009'!A266:U723,21,FALSE)</f>
        <v>16705305</v>
      </c>
      <c r="D265" s="11">
        <f>VLOOKUP(A265,'US Pop after &gt;2009'!A266:V723,22,FALSE)</f>
        <v>2977810</v>
      </c>
      <c r="E265">
        <f>VLOOKUP(A265,'Deaths After &gt;2009'!A266:O723,15,FALSE)</f>
        <v>437</v>
      </c>
      <c r="F265">
        <f>VLOOKUP(A265,'Deaths After &gt;2009'!A266:P723,16,FALSE)</f>
        <v>3955</v>
      </c>
      <c r="G265">
        <f>VLOOKUP(A265,'Deaths After &gt;2009'!A266:Q723,17,FALSE)</f>
        <v>4392</v>
      </c>
      <c r="H265">
        <f>VLOOKUP(A265,'Visits new'!A265:D672,4,FALSE)</f>
        <v>5730041</v>
      </c>
      <c r="I265">
        <f>VLOOKUP(A265,'Visits new'!A265:E672,5,FALSE)</f>
        <v>6697</v>
      </c>
      <c r="J265" s="12">
        <f t="shared" si="32"/>
        <v>2.2313541327173062E-4</v>
      </c>
      <c r="K265" s="12">
        <f t="shared" si="33"/>
        <v>2.6159354767841712E-5</v>
      </c>
      <c r="L265" s="12">
        <f t="shared" si="34"/>
        <v>1.3281572699399894E-3</v>
      </c>
      <c r="M265" s="12">
        <f t="shared" si="35"/>
        <v>0.29111454157535532</v>
      </c>
      <c r="N265" s="12">
        <f t="shared" si="36"/>
        <v>3.4024086126611567E-4</v>
      </c>
      <c r="O265" s="12"/>
      <c r="P265" s="12" t="b">
        <f t="shared" si="37"/>
        <v>1</v>
      </c>
      <c r="Q265" s="12" t="b">
        <f t="shared" si="38"/>
        <v>1</v>
      </c>
      <c r="R265" t="b">
        <f t="shared" si="39"/>
        <v>1</v>
      </c>
    </row>
    <row r="266" spans="1:18">
      <c r="A266" t="s">
        <v>393</v>
      </c>
      <c r="B266">
        <f>VLOOKUP(A266,'US Pop after &gt;2009'!A267:B724,2,FALSE)</f>
        <v>9229081</v>
      </c>
      <c r="C266" s="11">
        <f>VLOOKUP(A266,'US Pop after &gt;2009'!A267:U724,21,FALSE)</f>
        <v>8071831.0980000012</v>
      </c>
      <c r="D266" s="11">
        <f>VLOOKUP(A266,'US Pop after &gt;2009'!A267:V724,22,FALSE)</f>
        <v>1160752.6300000001</v>
      </c>
      <c r="E266">
        <f>VLOOKUP(A266,'Deaths After &gt;2009'!A267:O724,15,FALSE)</f>
        <v>136</v>
      </c>
      <c r="F266">
        <f>VLOOKUP(A266,'Deaths After &gt;2009'!A267:P724,16,FALSE)</f>
        <v>1436</v>
      </c>
      <c r="G266">
        <f>VLOOKUP(A266,'Deaths After &gt;2009'!A267:Q724,17,FALSE)</f>
        <v>1572</v>
      </c>
      <c r="H266">
        <f>VLOOKUP(A266,'Visits new'!A266:D673,4,FALSE)</f>
        <v>282461</v>
      </c>
      <c r="I266">
        <f>VLOOKUP(A266,'Visits new'!A266:E673,5,FALSE)</f>
        <v>957</v>
      </c>
      <c r="J266" s="12">
        <f t="shared" si="32"/>
        <v>1.7033115214830165E-4</v>
      </c>
      <c r="K266" s="12">
        <f t="shared" si="33"/>
        <v>1.6848717267349341E-5</v>
      </c>
      <c r="L266" s="12">
        <f t="shared" si="34"/>
        <v>1.2371283621386237E-3</v>
      </c>
      <c r="M266" s="12">
        <f t="shared" si="35"/>
        <v>3.0605539164733738E-2</v>
      </c>
      <c r="N266" s="12">
        <f t="shared" si="36"/>
        <v>1.0369396476203861E-4</v>
      </c>
      <c r="O266" s="12"/>
      <c r="P266" s="12" t="b">
        <f t="shared" si="37"/>
        <v>0</v>
      </c>
      <c r="Q266" s="12" t="b">
        <f t="shared" si="38"/>
        <v>0</v>
      </c>
      <c r="R266" t="b">
        <f t="shared" si="39"/>
        <v>0</v>
      </c>
    </row>
    <row r="267" spans="1:18">
      <c r="A267" t="s">
        <v>394</v>
      </c>
      <c r="B267">
        <f>VLOOKUP(A267,'US Pop after &gt;2009'!A268:B725,2,FALSE)</f>
        <v>9277245</v>
      </c>
      <c r="C267" s="11">
        <f>VLOOKUP(A267,'US Pop after &gt;2009'!A268:U725,21,FALSE)</f>
        <v>8097276.9400000004</v>
      </c>
      <c r="D267" s="11">
        <f>VLOOKUP(A267,'US Pop after &gt;2009'!A268:V725,22,FALSE)</f>
        <v>1176965.2209999999</v>
      </c>
      <c r="E267">
        <f>VLOOKUP(A267,'Deaths After &gt;2009'!A268:O725,15,FALSE)</f>
        <v>88</v>
      </c>
      <c r="F267">
        <f>VLOOKUP(A267,'Deaths After &gt;2009'!A268:P725,16,FALSE)</f>
        <v>1344</v>
      </c>
      <c r="G267">
        <f>VLOOKUP(A267,'Deaths After &gt;2009'!A268:Q725,17,FALSE)</f>
        <v>1432</v>
      </c>
      <c r="H267">
        <f>VLOOKUP(A267,'Visits new'!A267:D674,4,FALSE)</f>
        <v>739530</v>
      </c>
      <c r="I267">
        <f>VLOOKUP(A267,'Visits new'!A267:E674,5,FALSE)</f>
        <v>2521</v>
      </c>
      <c r="J267" s="12">
        <f t="shared" si="32"/>
        <v>1.5435616931535169E-4</v>
      </c>
      <c r="K267" s="12">
        <f t="shared" si="33"/>
        <v>1.0867851087726288E-5</v>
      </c>
      <c r="L267" s="12">
        <f t="shared" si="34"/>
        <v>1.1419198936550396E-3</v>
      </c>
      <c r="M267" s="12">
        <f t="shared" si="35"/>
        <v>7.9714397970518186E-2</v>
      </c>
      <c r="N267" s="12">
        <f t="shared" si="36"/>
        <v>2.7174015561731956E-4</v>
      </c>
      <c r="O267" s="12"/>
      <c r="P267" s="12" t="b">
        <f t="shared" si="37"/>
        <v>0</v>
      </c>
      <c r="Q267" s="12" t="b">
        <f t="shared" si="38"/>
        <v>0</v>
      </c>
      <c r="R267" t="b">
        <f t="shared" si="39"/>
        <v>0</v>
      </c>
    </row>
    <row r="268" spans="1:18">
      <c r="A268" t="s">
        <v>395</v>
      </c>
      <c r="B268">
        <f>VLOOKUP(A268,'US Pop after &gt;2009'!A269:B726,2,FALSE)</f>
        <v>9333264</v>
      </c>
      <c r="C268" s="11">
        <f>VLOOKUP(A268,'US Pop after &gt;2009'!A269:U726,21,FALSE)</f>
        <v>8126314.2719999999</v>
      </c>
      <c r="D268" s="11">
        <f>VLOOKUP(A268,'US Pop after &gt;2009'!A269:V726,22,FALSE)</f>
        <v>1205772.523</v>
      </c>
      <c r="E268">
        <f>VLOOKUP(A268,'Deaths After &gt;2009'!A269:O726,15,FALSE)</f>
        <v>190</v>
      </c>
      <c r="F268">
        <f>VLOOKUP(A268,'Deaths After &gt;2009'!A269:P726,16,FALSE)</f>
        <v>1597</v>
      </c>
      <c r="G268">
        <f>VLOOKUP(A268,'Deaths After &gt;2009'!A269:Q726,17,FALSE)</f>
        <v>1787</v>
      </c>
      <c r="H268">
        <f>VLOOKUP(A268,'Visits new'!A268:D675,4,FALSE)</f>
        <v>745825</v>
      </c>
      <c r="I268">
        <f>VLOOKUP(A268,'Visits new'!A268:E675,5,FALSE)</f>
        <v>2563</v>
      </c>
      <c r="J268" s="12">
        <f t="shared" si="32"/>
        <v>1.9146570803097395E-4</v>
      </c>
      <c r="K268" s="12">
        <f t="shared" si="33"/>
        <v>2.3380833381581528E-5</v>
      </c>
      <c r="L268" s="12">
        <f t="shared" si="34"/>
        <v>1.3244620934192576E-3</v>
      </c>
      <c r="M268" s="12">
        <f t="shared" si="35"/>
        <v>7.9910415048797506E-2</v>
      </c>
      <c r="N268" s="12">
        <f t="shared" si="36"/>
        <v>2.7460918281107231E-4</v>
      </c>
      <c r="O268" s="12"/>
      <c r="P268" s="12" t="b">
        <f t="shared" si="37"/>
        <v>0</v>
      </c>
      <c r="Q268" s="12" t="b">
        <f t="shared" si="38"/>
        <v>0</v>
      </c>
      <c r="R268" t="b">
        <f t="shared" si="39"/>
        <v>0</v>
      </c>
    </row>
    <row r="269" spans="1:18">
      <c r="A269" t="s">
        <v>396</v>
      </c>
      <c r="B269">
        <f>VLOOKUP(A269,'US Pop after &gt;2009'!A270:B727,2,FALSE)</f>
        <v>9484977</v>
      </c>
      <c r="C269" s="11">
        <f>VLOOKUP(A269,'US Pop after &gt;2009'!A270:U727,21,FALSE)</f>
        <v>8231192.9819999998</v>
      </c>
      <c r="D269" s="11">
        <f>VLOOKUP(A269,'US Pop after &gt;2009'!A270:V727,22,FALSE)</f>
        <v>1256150.5819999999</v>
      </c>
      <c r="E269">
        <f>VLOOKUP(A269,'Deaths After &gt;2009'!A270:O727,15,FALSE)</f>
        <v>207</v>
      </c>
      <c r="F269">
        <f>VLOOKUP(A269,'Deaths After &gt;2009'!A270:P727,16,FALSE)</f>
        <v>1586</v>
      </c>
      <c r="G269">
        <f>VLOOKUP(A269,'Deaths After &gt;2009'!A270:Q727,17,FALSE)</f>
        <v>1793</v>
      </c>
      <c r="H269">
        <f>VLOOKUP(A269,'Visits new'!A269:D676,4,FALSE)</f>
        <v>611489</v>
      </c>
      <c r="I269">
        <f>VLOOKUP(A269,'Visits new'!A269:E676,5,FALSE)</f>
        <v>2111</v>
      </c>
      <c r="J269" s="12">
        <f t="shared" si="32"/>
        <v>1.8903577731395658E-4</v>
      </c>
      <c r="K269" s="12">
        <f t="shared" si="33"/>
        <v>2.5148237983566695E-5</v>
      </c>
      <c r="L269" s="12">
        <f t="shared" si="34"/>
        <v>1.262587481729161E-3</v>
      </c>
      <c r="M269" s="12">
        <f t="shared" si="35"/>
        <v>6.4469212735044065E-2</v>
      </c>
      <c r="N269" s="12">
        <f t="shared" si="36"/>
        <v>2.2256247959272858E-4</v>
      </c>
      <c r="O269" s="12"/>
      <c r="P269" s="12" t="b">
        <f t="shared" si="37"/>
        <v>0</v>
      </c>
      <c r="Q269" s="12" t="b">
        <f t="shared" si="38"/>
        <v>0</v>
      </c>
      <c r="R269" t="b">
        <f t="shared" si="39"/>
        <v>0</v>
      </c>
    </row>
    <row r="270" spans="1:18">
      <c r="A270" t="s">
        <v>397</v>
      </c>
      <c r="B270">
        <f>VLOOKUP(A270,'US Pop after &gt;2009'!A271:B728,2,FALSE)</f>
        <v>9609925</v>
      </c>
      <c r="C270" s="11">
        <f>VLOOKUP(A270,'US Pop after &gt;2009'!A271:U728,21,FALSE)</f>
        <v>8288197.6119999988</v>
      </c>
      <c r="D270" s="11">
        <f>VLOOKUP(A270,'US Pop after &gt;2009'!A271:V728,22,FALSE)</f>
        <v>1323965.7349999999</v>
      </c>
      <c r="E270">
        <f>VLOOKUP(A270,'Deaths After &gt;2009'!A271:O728,15,FALSE)</f>
        <v>216</v>
      </c>
      <c r="F270">
        <f>VLOOKUP(A270,'Deaths After &gt;2009'!A271:P728,16,FALSE)</f>
        <v>1528</v>
      </c>
      <c r="G270">
        <f>VLOOKUP(A270,'Deaths After &gt;2009'!A271:Q728,17,FALSE)</f>
        <v>1744</v>
      </c>
      <c r="H270">
        <f>VLOOKUP(A270,'Visits new'!A270:D677,4,FALSE)</f>
        <v>574499</v>
      </c>
      <c r="I270">
        <f>VLOOKUP(A270,'Visits new'!A270:E677,5,FALSE)</f>
        <v>2034</v>
      </c>
      <c r="J270" s="12">
        <f t="shared" si="32"/>
        <v>1.8147904380107024E-4</v>
      </c>
      <c r="K270" s="12">
        <f t="shared" si="33"/>
        <v>2.6061154681841341E-5</v>
      </c>
      <c r="L270" s="12">
        <f t="shared" si="34"/>
        <v>1.1541084180702005E-3</v>
      </c>
      <c r="M270" s="12">
        <f t="shared" si="35"/>
        <v>5.9781840128825148E-2</v>
      </c>
      <c r="N270" s="12">
        <f t="shared" si="36"/>
        <v>2.1165617837808306E-4</v>
      </c>
      <c r="O270" s="12"/>
      <c r="P270" s="12" t="b">
        <f t="shared" si="37"/>
        <v>0</v>
      </c>
      <c r="Q270" s="12" t="b">
        <f t="shared" si="38"/>
        <v>0</v>
      </c>
      <c r="R270" t="b">
        <f t="shared" si="39"/>
        <v>0</v>
      </c>
    </row>
    <row r="271" spans="1:18">
      <c r="A271" t="s">
        <v>398</v>
      </c>
      <c r="B271">
        <f>VLOOKUP(A271,'US Pop after &gt;2009'!A272:B729,2,FALSE)</f>
        <v>9108554</v>
      </c>
      <c r="C271" s="11">
        <f>VLOOKUP(A271,'US Pop after &gt;2009'!A272:U729,21,FALSE)</f>
        <v>7844137.2180000003</v>
      </c>
      <c r="D271" s="11">
        <f>VLOOKUP(A271,'US Pop after &gt;2009'!A272:V729,22,FALSE)</f>
        <v>1264593.7900000003</v>
      </c>
      <c r="E271">
        <f>VLOOKUP(A271,'Deaths After &gt;2009'!A272:O729,15,FALSE)</f>
        <v>208</v>
      </c>
      <c r="F271">
        <f>VLOOKUP(A271,'Deaths After &gt;2009'!A272:P729,16,FALSE)</f>
        <v>1778</v>
      </c>
      <c r="G271">
        <f>VLOOKUP(A271,'Deaths After &gt;2009'!A272:Q729,17,FALSE)</f>
        <v>1986</v>
      </c>
      <c r="H271">
        <f>VLOOKUP(A271,'Visits new'!A271:D678,4,FALSE)</f>
        <v>546361</v>
      </c>
      <c r="I271">
        <f>VLOOKUP(A271,'Visits new'!A271:E678,5,FALSE)</f>
        <v>1935</v>
      </c>
      <c r="J271" s="12">
        <f t="shared" si="32"/>
        <v>2.180368036463307E-4</v>
      </c>
      <c r="K271" s="12">
        <f t="shared" si="33"/>
        <v>2.6516619255805578E-5</v>
      </c>
      <c r="L271" s="12">
        <f t="shared" si="34"/>
        <v>1.4059850792087153E-3</v>
      </c>
      <c r="M271" s="12">
        <f t="shared" si="35"/>
        <v>5.9983286040791985E-2</v>
      </c>
      <c r="N271" s="12">
        <f t="shared" si="36"/>
        <v>2.1243767122640982E-4</v>
      </c>
      <c r="O271" s="12"/>
      <c r="P271" s="12" t="b">
        <f t="shared" si="37"/>
        <v>0</v>
      </c>
      <c r="Q271" s="12" t="b">
        <f t="shared" si="38"/>
        <v>0</v>
      </c>
      <c r="R271" t="b">
        <f t="shared" si="39"/>
        <v>0</v>
      </c>
    </row>
    <row r="272" spans="1:18">
      <c r="A272" t="s">
        <v>399</v>
      </c>
      <c r="B272">
        <f>VLOOKUP(A272,'US Pop after &gt;2009'!A273:B730,2,FALSE)</f>
        <v>9436298</v>
      </c>
      <c r="C272" s="11">
        <f>VLOOKUP(A272,'US Pop after &gt;2009'!A273:U730,21,FALSE)</f>
        <v>8090828.4709999999</v>
      </c>
      <c r="D272" s="11">
        <f>VLOOKUP(A272,'US Pop after &gt;2009'!A273:V730,22,FALSE)</f>
        <v>1345528.3689999997</v>
      </c>
      <c r="E272">
        <f>VLOOKUP(A272,'Deaths After &gt;2009'!A273:O730,15,FALSE)</f>
        <v>233</v>
      </c>
      <c r="F272">
        <f>VLOOKUP(A272,'Deaths After &gt;2009'!A273:P730,16,FALSE)</f>
        <v>1550</v>
      </c>
      <c r="G272">
        <f>VLOOKUP(A272,'Deaths After &gt;2009'!A273:Q730,17,FALSE)</f>
        <v>1783</v>
      </c>
      <c r="H272">
        <f>VLOOKUP(A272,'Visits new'!A272:D679,4,FALSE)</f>
        <v>538196</v>
      </c>
      <c r="I272">
        <f>VLOOKUP(A272,'Visits new'!A272:E679,5,FALSE)</f>
        <v>1892</v>
      </c>
      <c r="J272" s="12">
        <f t="shared" si="32"/>
        <v>1.8895121794585123E-4</v>
      </c>
      <c r="K272" s="12">
        <f t="shared" si="33"/>
        <v>2.8798039760099125E-5</v>
      </c>
      <c r="L272" s="12">
        <f t="shared" si="34"/>
        <v>1.1519638200954204E-3</v>
      </c>
      <c r="M272" s="12">
        <f t="shared" si="35"/>
        <v>5.7034654903861663E-2</v>
      </c>
      <c r="N272" s="12">
        <f t="shared" si="36"/>
        <v>2.00502358022182E-4</v>
      </c>
      <c r="O272" s="12"/>
      <c r="P272" s="12" t="b">
        <f t="shared" si="37"/>
        <v>0</v>
      </c>
      <c r="Q272" s="12" t="b">
        <f t="shared" si="38"/>
        <v>0</v>
      </c>
      <c r="R272" t="b">
        <f t="shared" si="39"/>
        <v>0</v>
      </c>
    </row>
    <row r="273" spans="1:18">
      <c r="A273" t="s">
        <v>400</v>
      </c>
      <c r="B273">
        <f>VLOOKUP(A273,'US Pop after &gt;2009'!A274:B731,2,FALSE)</f>
        <v>9857165</v>
      </c>
      <c r="C273" s="11">
        <f>VLOOKUP(A273,'US Pop after &gt;2009'!A274:U731,21,FALSE)</f>
        <v>8391552</v>
      </c>
      <c r="D273" s="11">
        <f>VLOOKUP(A273,'US Pop after &gt;2009'!A274:V731,22,FALSE)</f>
        <v>1465613</v>
      </c>
      <c r="E273">
        <f>VLOOKUP(A273,'Deaths After &gt;2009'!A274:O731,15,FALSE)</f>
        <v>243</v>
      </c>
      <c r="F273">
        <f>VLOOKUP(A273,'Deaths After &gt;2009'!A274:P731,16,FALSE)</f>
        <v>1690</v>
      </c>
      <c r="G273">
        <f>VLOOKUP(A273,'Deaths After &gt;2009'!A274:Q731,17,FALSE)</f>
        <v>1933</v>
      </c>
      <c r="H273">
        <f>VLOOKUP(A273,'Visits new'!A273:D680,4,FALSE)</f>
        <v>561380</v>
      </c>
      <c r="I273">
        <f>VLOOKUP(A273,'Visits new'!A273:E680,5,FALSE)</f>
        <v>1911</v>
      </c>
      <c r="J273" s="12">
        <f t="shared" si="32"/>
        <v>1.961010087586035E-4</v>
      </c>
      <c r="K273" s="12">
        <f t="shared" si="33"/>
        <v>2.8957694595707683E-5</v>
      </c>
      <c r="L273" s="12">
        <f t="shared" si="34"/>
        <v>1.1531011256040989E-3</v>
      </c>
      <c r="M273" s="12">
        <f t="shared" si="35"/>
        <v>5.6951466268445342E-2</v>
      </c>
      <c r="N273" s="12">
        <f t="shared" si="36"/>
        <v>1.9386912971427382E-4</v>
      </c>
      <c r="O273" s="12"/>
      <c r="P273" s="12" t="b">
        <f t="shared" si="37"/>
        <v>0</v>
      </c>
      <c r="Q273" s="12" t="b">
        <f t="shared" si="38"/>
        <v>0</v>
      </c>
      <c r="R273" t="b">
        <f t="shared" si="39"/>
        <v>0</v>
      </c>
    </row>
    <row r="274" spans="1:18">
      <c r="A274" t="s">
        <v>402</v>
      </c>
      <c r="B274">
        <f>VLOOKUP(A274,'US Pop after &gt;2009'!A275:B732,2,FALSE)</f>
        <v>557840</v>
      </c>
      <c r="C274" s="11">
        <f>VLOOKUP(A274,'US Pop after &gt;2009'!A275:U732,21,FALSE)</f>
        <v>475192.48699999991</v>
      </c>
      <c r="D274" s="11">
        <f>VLOOKUP(A274,'US Pop after &gt;2009'!A275:V732,22,FALSE)</f>
        <v>82344.636999999988</v>
      </c>
      <c r="E274">
        <f>VLOOKUP(A274,'Deaths After &gt;2009'!A275:O732,15,FALSE)</f>
        <v>0</v>
      </c>
      <c r="F274">
        <f>VLOOKUP(A274,'Deaths After &gt;2009'!A275:P732,16,FALSE)</f>
        <v>10</v>
      </c>
      <c r="G274">
        <f>VLOOKUP(A274,'Deaths After &gt;2009'!A275:Q732,17,FALSE)</f>
        <v>10</v>
      </c>
      <c r="H274">
        <f>VLOOKUP(A274,'Visits new'!A274:D681,4,FALSE)</f>
        <v>57497</v>
      </c>
      <c r="I274">
        <f>VLOOKUP(A274,'Visits new'!A274:E681,5,FALSE)</f>
        <v>216</v>
      </c>
      <c r="J274" s="12">
        <f t="shared" si="32"/>
        <v>1.7926287107414314E-5</v>
      </c>
      <c r="K274" s="12">
        <f t="shared" si="33"/>
        <v>0</v>
      </c>
      <c r="L274" s="12">
        <f t="shared" si="34"/>
        <v>1.2144081708684927E-4</v>
      </c>
      <c r="M274" s="12">
        <f t="shared" si="35"/>
        <v>0.10307077298150007</v>
      </c>
      <c r="N274" s="12">
        <f t="shared" si="36"/>
        <v>3.8720780152014917E-4</v>
      </c>
      <c r="O274" s="12"/>
      <c r="P274" s="12" t="b">
        <f t="shared" si="37"/>
        <v>0</v>
      </c>
      <c r="Q274" s="12" t="b">
        <f t="shared" si="38"/>
        <v>0</v>
      </c>
      <c r="R274" t="b">
        <f t="shared" si="39"/>
        <v>0</v>
      </c>
    </row>
    <row r="275" spans="1:18">
      <c r="A275" t="s">
        <v>403</v>
      </c>
      <c r="B275">
        <f>VLOOKUP(A275,'US Pop after &gt;2009'!A276:B733,2,FALSE)</f>
        <v>655121</v>
      </c>
      <c r="C275" s="11">
        <f>VLOOKUP(A275,'US Pop after &gt;2009'!A276:U733,21,FALSE)</f>
        <v>560525.16500000004</v>
      </c>
      <c r="D275" s="11">
        <f>VLOOKUP(A275,'US Pop after &gt;2009'!A276:V733,22,FALSE)</f>
        <v>94279.787000000011</v>
      </c>
      <c r="E275">
        <f>VLOOKUP(A275,'Deaths After &gt;2009'!A276:O733,15,FALSE)</f>
        <v>0</v>
      </c>
      <c r="F275">
        <f>VLOOKUP(A275,'Deaths After &gt;2009'!A276:P733,16,FALSE)</f>
        <v>0</v>
      </c>
      <c r="G275">
        <f>VLOOKUP(A275,'Deaths After &gt;2009'!A276:Q733,17,FALSE)</f>
        <v>0</v>
      </c>
      <c r="H275">
        <f>VLOOKUP(A275,'Visits new'!A275:D682,4,FALSE)</f>
        <v>140823</v>
      </c>
      <c r="I275">
        <f>VLOOKUP(A275,'Visits new'!A275:E682,5,FALSE)</f>
        <v>581</v>
      </c>
      <c r="J275" s="12">
        <f t="shared" si="32"/>
        <v>0</v>
      </c>
      <c r="K275" s="12">
        <f t="shared" si="33"/>
        <v>0</v>
      </c>
      <c r="L275" s="12">
        <f t="shared" si="34"/>
        <v>0</v>
      </c>
      <c r="M275" s="12">
        <f t="shared" si="35"/>
        <v>0.21495723690738047</v>
      </c>
      <c r="N275" s="12">
        <f t="shared" si="36"/>
        <v>8.868590687827134E-4</v>
      </c>
      <c r="O275" s="12"/>
      <c r="P275" s="12" t="b">
        <f t="shared" si="37"/>
        <v>0</v>
      </c>
      <c r="Q275" s="12" t="b">
        <f t="shared" si="38"/>
        <v>0</v>
      </c>
      <c r="R275" t="b">
        <f t="shared" si="39"/>
        <v>0</v>
      </c>
    </row>
    <row r="276" spans="1:18">
      <c r="A276" t="s">
        <v>404</v>
      </c>
      <c r="B276">
        <f>VLOOKUP(A276,'US Pop after &gt;2009'!A277:B734,2,FALSE)</f>
        <v>644077</v>
      </c>
      <c r="C276" s="11">
        <f>VLOOKUP(A276,'US Pop after &gt;2009'!A277:U734,21,FALSE)</f>
        <v>552376.30999999994</v>
      </c>
      <c r="D276" s="11">
        <f>VLOOKUP(A276,'US Pop after &gt;2009'!A277:V734,22,FALSE)</f>
        <v>91383.972999999998</v>
      </c>
      <c r="E276">
        <f>VLOOKUP(A276,'Deaths After &gt;2009'!A277:O734,15,FALSE)</f>
        <v>0</v>
      </c>
      <c r="F276">
        <f>VLOOKUP(A276,'Deaths After &gt;2009'!A277:P734,16,FALSE)</f>
        <v>21</v>
      </c>
      <c r="G276">
        <f>VLOOKUP(A276,'Deaths After &gt;2009'!A277:Q734,17,FALSE)</f>
        <v>21</v>
      </c>
      <c r="H276">
        <f>VLOOKUP(A276,'Visits new'!A276:D683,4,FALSE)</f>
        <v>79746</v>
      </c>
      <c r="I276">
        <f>VLOOKUP(A276,'Visits new'!A276:E683,5,FALSE)</f>
        <v>456</v>
      </c>
      <c r="J276" s="12">
        <f t="shared" si="32"/>
        <v>3.2604797252502421E-5</v>
      </c>
      <c r="K276" s="12">
        <f t="shared" si="33"/>
        <v>0</v>
      </c>
      <c r="L276" s="12">
        <f t="shared" si="34"/>
        <v>2.2979959516533605E-4</v>
      </c>
      <c r="M276" s="12">
        <f t="shared" si="35"/>
        <v>0.12381438865228847</v>
      </c>
      <c r="N276" s="12">
        <f t="shared" si="36"/>
        <v>7.0798988319719541E-4</v>
      </c>
      <c r="O276" s="12"/>
      <c r="P276" s="12" t="b">
        <f t="shared" si="37"/>
        <v>0</v>
      </c>
      <c r="Q276" s="12" t="b">
        <f t="shared" si="38"/>
        <v>0</v>
      </c>
      <c r="R276" t="b">
        <f t="shared" si="39"/>
        <v>0</v>
      </c>
    </row>
    <row r="277" spans="1:18">
      <c r="A277" t="s">
        <v>405</v>
      </c>
      <c r="B277">
        <f>VLOOKUP(A277,'US Pop after &gt;2009'!A278:B735,2,FALSE)</f>
        <v>636576</v>
      </c>
      <c r="C277" s="11">
        <f>VLOOKUP(A277,'US Pop after &gt;2009'!A278:U735,21,FALSE)</f>
        <v>546759.88299999991</v>
      </c>
      <c r="D277" s="11">
        <f>VLOOKUP(A277,'US Pop after &gt;2009'!A278:V735,22,FALSE)</f>
        <v>89918.150999999998</v>
      </c>
      <c r="E277">
        <f>VLOOKUP(A277,'Deaths After &gt;2009'!A278:O735,15,FALSE)</f>
        <v>0</v>
      </c>
      <c r="F277">
        <f>VLOOKUP(A277,'Deaths After &gt;2009'!A278:P735,16,FALSE)</f>
        <v>25</v>
      </c>
      <c r="G277">
        <f>VLOOKUP(A277,'Deaths After &gt;2009'!A278:Q735,17,FALSE)</f>
        <v>25</v>
      </c>
      <c r="H277">
        <f>VLOOKUP(A277,'Visits new'!A277:D684,4,FALSE)</f>
        <v>64784</v>
      </c>
      <c r="I277">
        <f>VLOOKUP(A277,'Visits new'!A277:E684,5,FALSE)</f>
        <v>434</v>
      </c>
      <c r="J277" s="12">
        <f t="shared" si="32"/>
        <v>3.9272608455235509E-5</v>
      </c>
      <c r="K277" s="12">
        <f t="shared" si="33"/>
        <v>0</v>
      </c>
      <c r="L277" s="12">
        <f t="shared" si="34"/>
        <v>2.7803062809865828E-4</v>
      </c>
      <c r="M277" s="12">
        <f t="shared" si="35"/>
        <v>0.10176946664655909</v>
      </c>
      <c r="N277" s="12">
        <f t="shared" si="36"/>
        <v>6.8177248278288841E-4</v>
      </c>
      <c r="O277" s="12"/>
      <c r="P277" s="12" t="b">
        <f t="shared" si="37"/>
        <v>0</v>
      </c>
      <c r="Q277" s="12" t="b">
        <f t="shared" si="38"/>
        <v>0</v>
      </c>
      <c r="R277" t="b">
        <f t="shared" si="39"/>
        <v>0</v>
      </c>
    </row>
    <row r="278" spans="1:18">
      <c r="A278" t="s">
        <v>406</v>
      </c>
      <c r="B278">
        <f>VLOOKUP(A278,'US Pop after &gt;2009'!A279:B736,2,FALSE)</f>
        <v>626359</v>
      </c>
      <c r="C278" s="11">
        <f>VLOOKUP(A278,'US Pop after &gt;2009'!A279:U736,21,FALSE)</f>
        <v>540913.397</v>
      </c>
      <c r="D278" s="11">
        <f>VLOOKUP(A278,'US Pop after &gt;2009'!A279:V736,22,FALSE)</f>
        <v>85151.65800000001</v>
      </c>
      <c r="E278">
        <f>VLOOKUP(A278,'Deaths After &gt;2009'!A279:O736,15,FALSE)</f>
        <v>0</v>
      </c>
      <c r="F278">
        <f>VLOOKUP(A278,'Deaths After &gt;2009'!A279:P736,16,FALSE)</f>
        <v>64</v>
      </c>
      <c r="G278">
        <f>VLOOKUP(A278,'Deaths After &gt;2009'!A279:Q736,17,FALSE)</f>
        <v>64</v>
      </c>
      <c r="H278">
        <f>VLOOKUP(A278,'Visits new'!A278:D685,4,FALSE)</f>
        <v>65667</v>
      </c>
      <c r="I278">
        <f>VLOOKUP(A278,'Visits new'!A278:E685,5,FALSE)</f>
        <v>370</v>
      </c>
      <c r="J278" s="12">
        <f t="shared" si="32"/>
        <v>1.0217782453832387E-4</v>
      </c>
      <c r="K278" s="12">
        <f t="shared" si="33"/>
        <v>0</v>
      </c>
      <c r="L278" s="12">
        <f t="shared" si="34"/>
        <v>7.5160016261809006E-4</v>
      </c>
      <c r="M278" s="12">
        <f t="shared" si="35"/>
        <v>0.10483923756184552</v>
      </c>
      <c r="N278" s="12">
        <f t="shared" si="36"/>
        <v>5.9071554811218488E-4</v>
      </c>
      <c r="O278" s="12"/>
      <c r="P278" s="12" t="b">
        <f t="shared" si="37"/>
        <v>0</v>
      </c>
      <c r="Q278" s="12" t="b">
        <f t="shared" si="38"/>
        <v>0</v>
      </c>
      <c r="R278" t="b">
        <f t="shared" si="39"/>
        <v>0</v>
      </c>
    </row>
    <row r="279" spans="1:18">
      <c r="A279" t="s">
        <v>407</v>
      </c>
      <c r="B279">
        <f>VLOOKUP(A279,'US Pop after &gt;2009'!A280:B737,2,FALSE)</f>
        <v>651126</v>
      </c>
      <c r="C279" s="11">
        <f>VLOOKUP(A279,'US Pop after &gt;2009'!A280:U737,21,FALSE)</f>
        <v>560311.79499999993</v>
      </c>
      <c r="D279" s="11">
        <f>VLOOKUP(A279,'US Pop after &gt;2009'!A280:V737,22,FALSE)</f>
        <v>90690.974000000002</v>
      </c>
      <c r="E279">
        <f>VLOOKUP(A279,'Deaths After &gt;2009'!A280:O737,15,FALSE)</f>
        <v>0</v>
      </c>
      <c r="F279">
        <f>VLOOKUP(A279,'Deaths After &gt;2009'!A280:P737,16,FALSE)</f>
        <v>38</v>
      </c>
      <c r="G279">
        <f>VLOOKUP(A279,'Deaths After &gt;2009'!A280:Q737,17,FALSE)</f>
        <v>38</v>
      </c>
      <c r="H279">
        <f>VLOOKUP(A279,'Visits new'!A279:D686,4,FALSE)</f>
        <v>68253</v>
      </c>
      <c r="I279">
        <f>VLOOKUP(A279,'Visits new'!A279:E686,5,FALSE)</f>
        <v>366</v>
      </c>
      <c r="J279" s="12">
        <f t="shared" si="32"/>
        <v>5.83604402220154E-5</v>
      </c>
      <c r="K279" s="12">
        <f t="shared" si="33"/>
        <v>0</v>
      </c>
      <c r="L279" s="12">
        <f t="shared" si="34"/>
        <v>4.1900531358280481E-4</v>
      </c>
      <c r="M279" s="12">
        <f t="shared" si="35"/>
        <v>0.10482302964403203</v>
      </c>
      <c r="N279" s="12">
        <f t="shared" si="36"/>
        <v>5.6210318740151672E-4</v>
      </c>
      <c r="O279" s="12"/>
      <c r="P279" s="12" t="b">
        <f t="shared" si="37"/>
        <v>0</v>
      </c>
      <c r="Q279" s="12" t="b">
        <f t="shared" si="38"/>
        <v>0</v>
      </c>
      <c r="R279" t="b">
        <f t="shared" si="39"/>
        <v>0</v>
      </c>
    </row>
    <row r="280" spans="1:18">
      <c r="A280" t="s">
        <v>408</v>
      </c>
      <c r="B280">
        <f>VLOOKUP(A280,'US Pop after &gt;2009'!A281:B738,2,FALSE)</f>
        <v>569318</v>
      </c>
      <c r="C280" s="11">
        <f>VLOOKUP(A280,'US Pop after &gt;2009'!A281:U738,21,FALSE)</f>
        <v>488835.44900000002</v>
      </c>
      <c r="D280" s="11">
        <f>VLOOKUP(A280,'US Pop after &gt;2009'!A281:V738,22,FALSE)</f>
        <v>80753.712</v>
      </c>
      <c r="E280">
        <f>VLOOKUP(A280,'Deaths After &gt;2009'!A281:O738,15,FALSE)</f>
        <v>0</v>
      </c>
      <c r="F280">
        <f>VLOOKUP(A280,'Deaths After &gt;2009'!A281:P738,16,FALSE)</f>
        <v>0</v>
      </c>
      <c r="G280">
        <f>VLOOKUP(A280,'Deaths After &gt;2009'!A281:Q738,17,FALSE)</f>
        <v>0</v>
      </c>
      <c r="H280">
        <f>VLOOKUP(A280,'Visits new'!A280:D687,4,FALSE)</f>
        <v>44541</v>
      </c>
      <c r="I280">
        <f>VLOOKUP(A280,'Visits new'!A280:E687,5,FALSE)</f>
        <v>291</v>
      </c>
      <c r="J280" s="12">
        <f t="shared" si="32"/>
        <v>0</v>
      </c>
      <c r="K280" s="12">
        <f t="shared" si="33"/>
        <v>0</v>
      </c>
      <c r="L280" s="12">
        <f t="shared" si="34"/>
        <v>0</v>
      </c>
      <c r="M280" s="12">
        <f t="shared" si="35"/>
        <v>7.8235713608211938E-2</v>
      </c>
      <c r="N280" s="12">
        <f t="shared" si="36"/>
        <v>5.1113788778854705E-4</v>
      </c>
      <c r="O280" s="12"/>
      <c r="P280" s="12" t="b">
        <f t="shared" si="37"/>
        <v>0</v>
      </c>
      <c r="Q280" s="12" t="b">
        <f t="shared" si="38"/>
        <v>0</v>
      </c>
      <c r="R280" t="b">
        <f t="shared" si="39"/>
        <v>0</v>
      </c>
    </row>
    <row r="281" spans="1:18">
      <c r="A281" t="s">
        <v>409</v>
      </c>
      <c r="B281">
        <f>VLOOKUP(A281,'US Pop after &gt;2009'!A282:B739,2,FALSE)</f>
        <v>695295</v>
      </c>
      <c r="C281" s="11">
        <f>VLOOKUP(A281,'US Pop after &gt;2009'!A282:U739,21,FALSE)</f>
        <v>593856</v>
      </c>
      <c r="D281" s="11">
        <f>VLOOKUP(A281,'US Pop after &gt;2009'!A282:V739,22,FALSE)</f>
        <v>101439</v>
      </c>
      <c r="E281">
        <f>VLOOKUP(A281,'Deaths After &gt;2009'!A282:O739,15,FALSE)</f>
        <v>0</v>
      </c>
      <c r="F281">
        <f>VLOOKUP(A281,'Deaths After &gt;2009'!A282:P739,16,FALSE)</f>
        <v>0</v>
      </c>
      <c r="G281">
        <f>VLOOKUP(A281,'Deaths After &gt;2009'!A282:Q739,17,FALSE)</f>
        <v>0</v>
      </c>
      <c r="H281">
        <f>VLOOKUP(A281,'Visits new'!A281:D688,4,FALSE)</f>
        <v>58566</v>
      </c>
      <c r="I281">
        <f>VLOOKUP(A281,'Visits new'!A281:E688,5,FALSE)</f>
        <v>292</v>
      </c>
      <c r="J281" s="12">
        <f t="shared" si="32"/>
        <v>0</v>
      </c>
      <c r="K281" s="12">
        <f t="shared" si="33"/>
        <v>0</v>
      </c>
      <c r="L281" s="12">
        <f t="shared" si="34"/>
        <v>0</v>
      </c>
      <c r="M281" s="12">
        <f t="shared" si="35"/>
        <v>8.4231872802191882E-2</v>
      </c>
      <c r="N281" s="12">
        <f t="shared" si="36"/>
        <v>4.1996562610115129E-4</v>
      </c>
      <c r="O281" s="12"/>
      <c r="P281" s="12" t="b">
        <f t="shared" si="37"/>
        <v>0</v>
      </c>
      <c r="Q281" s="12" t="b">
        <f t="shared" si="38"/>
        <v>0</v>
      </c>
      <c r="R281" t="b">
        <f t="shared" si="39"/>
        <v>0</v>
      </c>
    </row>
    <row r="282" spans="1:18">
      <c r="A282" t="s">
        <v>411</v>
      </c>
      <c r="B282">
        <f>VLOOKUP(A282,'US Pop after &gt;2009'!A283:B740,2,FALSE)</f>
        <v>11441027</v>
      </c>
      <c r="C282" s="11">
        <f>VLOOKUP(A282,'US Pop after &gt;2009'!A283:U740,21,FALSE)</f>
        <v>9864773.4080000035</v>
      </c>
      <c r="D282" s="11">
        <f>VLOOKUP(A282,'US Pop after &gt;2009'!A283:V740,22,FALSE)</f>
        <v>1573845.7209999997</v>
      </c>
      <c r="E282">
        <f>VLOOKUP(A282,'Deaths After &gt;2009'!A283:O740,15,FALSE)</f>
        <v>160</v>
      </c>
      <c r="F282">
        <f>VLOOKUP(A282,'Deaths After &gt;2009'!A283:P740,16,FALSE)</f>
        <v>1669</v>
      </c>
      <c r="G282">
        <f>VLOOKUP(A282,'Deaths After &gt;2009'!A283:Q740,17,FALSE)</f>
        <v>1829</v>
      </c>
      <c r="H282">
        <f>VLOOKUP(A282,'Visits new'!A282:D689,4,FALSE)</f>
        <v>195670</v>
      </c>
      <c r="I282">
        <f>VLOOKUP(A282,'Visits new'!A282:E689,5,FALSE)</f>
        <v>601</v>
      </c>
      <c r="J282" s="12">
        <f t="shared" si="32"/>
        <v>1.5986327101579254E-4</v>
      </c>
      <c r="K282" s="12">
        <f t="shared" si="33"/>
        <v>1.6219328451097044E-5</v>
      </c>
      <c r="L282" s="12">
        <f t="shared" si="34"/>
        <v>1.0604597246924182E-3</v>
      </c>
      <c r="M282" s="12">
        <f t="shared" si="35"/>
        <v>1.7102485642241733E-2</v>
      </c>
      <c r="N282" s="12">
        <f t="shared" si="36"/>
        <v>5.2530249251225433E-5</v>
      </c>
      <c r="O282" s="12"/>
      <c r="P282" s="12" t="b">
        <f t="shared" si="37"/>
        <v>0</v>
      </c>
      <c r="Q282" s="12" t="b">
        <f t="shared" si="38"/>
        <v>0</v>
      </c>
      <c r="R282" t="b">
        <f t="shared" si="39"/>
        <v>0</v>
      </c>
    </row>
    <row r="283" spans="1:18">
      <c r="A283" t="s">
        <v>412</v>
      </c>
      <c r="B283">
        <f>VLOOKUP(A283,'US Pop after &gt;2009'!A284:B741,2,FALSE)</f>
        <v>11424081</v>
      </c>
      <c r="C283" s="11">
        <f>VLOOKUP(A283,'US Pop after &gt;2009'!A284:U741,21,FALSE)</f>
        <v>9830890.0669999979</v>
      </c>
      <c r="D283" s="11">
        <f>VLOOKUP(A283,'US Pop after &gt;2009'!A284:V741,22,FALSE)</f>
        <v>1588728.8089999997</v>
      </c>
      <c r="E283">
        <f>VLOOKUP(A283,'Deaths After &gt;2009'!A284:O741,15,FALSE)</f>
        <v>259</v>
      </c>
      <c r="F283">
        <f>VLOOKUP(A283,'Deaths After &gt;2009'!A284:P741,16,FALSE)</f>
        <v>1892</v>
      </c>
      <c r="G283">
        <f>VLOOKUP(A283,'Deaths After &gt;2009'!A284:Q741,17,FALSE)</f>
        <v>2151</v>
      </c>
      <c r="H283">
        <f>VLOOKUP(A283,'Visits new'!A283:D690,4,FALSE)</f>
        <v>658352</v>
      </c>
      <c r="I283">
        <f>VLOOKUP(A283,'Visits new'!A283:E690,5,FALSE)</f>
        <v>2197</v>
      </c>
      <c r="J283" s="12">
        <f t="shared" si="32"/>
        <v>1.8828648011161685E-4</v>
      </c>
      <c r="K283" s="12">
        <f t="shared" si="33"/>
        <v>2.6345529065511832E-5</v>
      </c>
      <c r="L283" s="12">
        <f t="shared" si="34"/>
        <v>1.1908892123577023E-3</v>
      </c>
      <c r="M283" s="12">
        <f t="shared" si="35"/>
        <v>5.7628442935584931E-2</v>
      </c>
      <c r="N283" s="12">
        <f t="shared" si="36"/>
        <v>1.9231306220605403E-4</v>
      </c>
      <c r="O283" s="12"/>
      <c r="P283" s="12" t="b">
        <f t="shared" si="37"/>
        <v>0</v>
      </c>
      <c r="Q283" s="12" t="b">
        <f t="shared" si="38"/>
        <v>0</v>
      </c>
      <c r="R283" t="b">
        <f t="shared" si="39"/>
        <v>0</v>
      </c>
    </row>
    <row r="284" spans="1:18">
      <c r="A284" t="s">
        <v>413</v>
      </c>
      <c r="B284">
        <f>VLOOKUP(A284,'US Pop after &gt;2009'!A285:B742,2,FALSE)</f>
        <v>11411140</v>
      </c>
      <c r="C284" s="11">
        <f>VLOOKUP(A284,'US Pop after &gt;2009'!A285:U742,21,FALSE)</f>
        <v>9793531.352</v>
      </c>
      <c r="D284" s="11">
        <f>VLOOKUP(A284,'US Pop after &gt;2009'!A285:V742,22,FALSE)</f>
        <v>1617638.649</v>
      </c>
      <c r="E284">
        <f>VLOOKUP(A284,'Deaths After &gt;2009'!A285:O742,15,FALSE)</f>
        <v>200</v>
      </c>
      <c r="F284">
        <f>VLOOKUP(A284,'Deaths After &gt;2009'!A285:P742,16,FALSE)</f>
        <v>1881</v>
      </c>
      <c r="G284">
        <f>VLOOKUP(A284,'Deaths After &gt;2009'!A285:Q742,17,FALSE)</f>
        <v>2081</v>
      </c>
      <c r="H284">
        <f>VLOOKUP(A284,'Visits new'!A284:D691,4,FALSE)</f>
        <v>613298</v>
      </c>
      <c r="I284">
        <f>VLOOKUP(A284,'Visits new'!A284:E691,5,FALSE)</f>
        <v>1973</v>
      </c>
      <c r="J284" s="12">
        <f t="shared" si="32"/>
        <v>1.8236565321256247E-4</v>
      </c>
      <c r="K284" s="12">
        <f t="shared" si="33"/>
        <v>2.0421642899949131E-5</v>
      </c>
      <c r="L284" s="12">
        <f t="shared" si="34"/>
        <v>1.1628060451960678E-3</v>
      </c>
      <c r="M284" s="12">
        <f t="shared" si="35"/>
        <v>5.3745550400748743E-2</v>
      </c>
      <c r="N284" s="12">
        <f t="shared" si="36"/>
        <v>1.7290121758211714E-4</v>
      </c>
      <c r="O284" s="12"/>
      <c r="P284" s="12" t="b">
        <f t="shared" si="37"/>
        <v>0</v>
      </c>
      <c r="Q284" s="12" t="b">
        <f t="shared" si="38"/>
        <v>0</v>
      </c>
      <c r="R284" t="b">
        <f t="shared" si="39"/>
        <v>0</v>
      </c>
    </row>
    <row r="285" spans="1:18">
      <c r="A285" t="s">
        <v>414</v>
      </c>
      <c r="B285">
        <f>VLOOKUP(A285,'US Pop after &gt;2009'!A286:B743,2,FALSE)</f>
        <v>11150834</v>
      </c>
      <c r="C285" s="11">
        <f>VLOOKUP(A285,'US Pop after &gt;2009'!A286:U743,21,FALSE)</f>
        <v>9541903.550999999</v>
      </c>
      <c r="D285" s="11">
        <f>VLOOKUP(A285,'US Pop after &gt;2009'!A286:V743,22,FALSE)</f>
        <v>1604505.2920000001</v>
      </c>
      <c r="E285">
        <f>VLOOKUP(A285,'Deaths After &gt;2009'!A286:O743,15,FALSE)</f>
        <v>264</v>
      </c>
      <c r="F285">
        <f>VLOOKUP(A285,'Deaths After &gt;2009'!A286:P743,16,FALSE)</f>
        <v>2005</v>
      </c>
      <c r="G285">
        <f>VLOOKUP(A285,'Deaths After &gt;2009'!A286:Q743,17,FALSE)</f>
        <v>2269</v>
      </c>
      <c r="H285">
        <f>VLOOKUP(A285,'Visits new'!A285:D692,4,FALSE)</f>
        <v>584169</v>
      </c>
      <c r="I285">
        <f>VLOOKUP(A285,'Visits new'!A285:E692,5,FALSE)</f>
        <v>2007</v>
      </c>
      <c r="J285" s="12">
        <f t="shared" si="32"/>
        <v>2.0348253771870336E-4</v>
      </c>
      <c r="K285" s="12">
        <f t="shared" si="33"/>
        <v>2.7667435390534062E-5</v>
      </c>
      <c r="L285" s="12">
        <f t="shared" si="34"/>
        <v>1.2496063490702403E-3</v>
      </c>
      <c r="M285" s="12">
        <f t="shared" si="35"/>
        <v>5.2387920042572603E-2</v>
      </c>
      <c r="N285" s="12">
        <f t="shared" si="36"/>
        <v>1.7998653732985353E-4</v>
      </c>
      <c r="O285" s="12"/>
      <c r="P285" s="12" t="b">
        <f t="shared" si="37"/>
        <v>0</v>
      </c>
      <c r="Q285" s="12" t="b">
        <f t="shared" si="38"/>
        <v>0</v>
      </c>
      <c r="R285" t="b">
        <f t="shared" si="39"/>
        <v>0</v>
      </c>
    </row>
    <row r="286" spans="1:18">
      <c r="A286" t="s">
        <v>415</v>
      </c>
      <c r="B286">
        <f>VLOOKUP(A286,'US Pop after &gt;2009'!A287:B744,2,FALSE)</f>
        <v>11418726</v>
      </c>
      <c r="C286" s="11">
        <f>VLOOKUP(A286,'US Pop after &gt;2009'!A287:U744,21,FALSE)</f>
        <v>9741605.3850000016</v>
      </c>
      <c r="D286" s="11">
        <f>VLOOKUP(A286,'US Pop after &gt;2009'!A287:V744,22,FALSE)</f>
        <v>1676773.115</v>
      </c>
      <c r="E286">
        <f>VLOOKUP(A286,'Deaths After &gt;2009'!A287:O744,15,FALSE)</f>
        <v>297</v>
      </c>
      <c r="F286">
        <f>VLOOKUP(A286,'Deaths After &gt;2009'!A287:P744,16,FALSE)</f>
        <v>2025</v>
      </c>
      <c r="G286">
        <f>VLOOKUP(A286,'Deaths After &gt;2009'!A287:Q744,17,FALSE)</f>
        <v>2322</v>
      </c>
      <c r="H286">
        <f>VLOOKUP(A286,'Visits new'!A286:D693,4,FALSE)</f>
        <v>679550</v>
      </c>
      <c r="I286">
        <f>VLOOKUP(A286,'Visits new'!A286:E693,5,FALSE)</f>
        <v>2331</v>
      </c>
      <c r="J286" s="12">
        <f t="shared" si="32"/>
        <v>2.0335018109726076E-4</v>
      </c>
      <c r="K286" s="12">
        <f t="shared" si="33"/>
        <v>3.0487788024889284E-5</v>
      </c>
      <c r="L286" s="12">
        <f t="shared" si="34"/>
        <v>1.2076768060537517E-3</v>
      </c>
      <c r="M286" s="12">
        <f t="shared" si="35"/>
        <v>5.9511893008029094E-2</v>
      </c>
      <c r="N286" s="12">
        <f t="shared" si="36"/>
        <v>2.0413836009376178E-4</v>
      </c>
      <c r="O286" s="12"/>
      <c r="P286" s="12" t="b">
        <f t="shared" si="37"/>
        <v>0</v>
      </c>
      <c r="Q286" s="12" t="b">
        <f t="shared" si="38"/>
        <v>0</v>
      </c>
      <c r="R286" t="b">
        <f t="shared" si="39"/>
        <v>0</v>
      </c>
    </row>
    <row r="287" spans="1:18">
      <c r="A287" t="s">
        <v>416</v>
      </c>
      <c r="B287">
        <f>VLOOKUP(A287,'US Pop after &gt;2009'!A288:B745,2,FALSE)</f>
        <v>10951050</v>
      </c>
      <c r="C287" s="11">
        <f>VLOOKUP(A287,'US Pop after &gt;2009'!A288:U745,21,FALSE)</f>
        <v>9297875.7829999998</v>
      </c>
      <c r="D287" s="11">
        <f>VLOOKUP(A287,'US Pop after &gt;2009'!A288:V745,22,FALSE)</f>
        <v>1651537.3539999998</v>
      </c>
      <c r="E287">
        <f>VLOOKUP(A287,'Deaths After &gt;2009'!A288:O745,15,FALSE)</f>
        <v>248</v>
      </c>
      <c r="F287">
        <f>VLOOKUP(A287,'Deaths After &gt;2009'!A288:P745,16,FALSE)</f>
        <v>2093</v>
      </c>
      <c r="G287">
        <f>VLOOKUP(A287,'Deaths After &gt;2009'!A288:Q745,17,FALSE)</f>
        <v>2341</v>
      </c>
      <c r="H287">
        <f>VLOOKUP(A287,'Visits new'!A287:D694,4,FALSE)</f>
        <v>638283</v>
      </c>
      <c r="I287">
        <f>VLOOKUP(A287,'Visits new'!A287:E694,5,FALSE)</f>
        <v>2373</v>
      </c>
      <c r="J287" s="12">
        <f t="shared" si="32"/>
        <v>2.1376945589692312E-4</v>
      </c>
      <c r="K287" s="12">
        <f t="shared" si="33"/>
        <v>2.6672759003022702E-5</v>
      </c>
      <c r="L287" s="12">
        <f t="shared" si="34"/>
        <v>1.2673040636536521E-3</v>
      </c>
      <c r="M287" s="12">
        <f t="shared" si="35"/>
        <v>5.828509594970345E-2</v>
      </c>
      <c r="N287" s="12">
        <f t="shared" si="36"/>
        <v>2.1669155012533044E-4</v>
      </c>
      <c r="O287" s="12"/>
      <c r="P287" s="12" t="b">
        <f t="shared" si="37"/>
        <v>0</v>
      </c>
      <c r="Q287" s="12" t="b">
        <f t="shared" si="38"/>
        <v>0</v>
      </c>
      <c r="R287" t="b">
        <f t="shared" si="39"/>
        <v>0</v>
      </c>
    </row>
    <row r="288" spans="1:18">
      <c r="A288" t="s">
        <v>417</v>
      </c>
      <c r="B288">
        <f>VLOOKUP(A288,'US Pop after &gt;2009'!A289:B746,2,FALSE)</f>
        <v>11161098</v>
      </c>
      <c r="C288" s="11">
        <f>VLOOKUP(A288,'US Pop after &gt;2009'!A289:U746,21,FALSE)</f>
        <v>9432072.9370000008</v>
      </c>
      <c r="D288" s="11">
        <f>VLOOKUP(A288,'US Pop after &gt;2009'!A289:V746,22,FALSE)</f>
        <v>1729472.8599999996</v>
      </c>
      <c r="E288">
        <f>VLOOKUP(A288,'Deaths After &gt;2009'!A289:O746,15,FALSE)</f>
        <v>247</v>
      </c>
      <c r="F288">
        <f>VLOOKUP(A288,'Deaths After &gt;2009'!A289:P746,16,FALSE)</f>
        <v>1773</v>
      </c>
      <c r="G288">
        <f>VLOOKUP(A288,'Deaths After &gt;2009'!A289:Q746,17,FALSE)</f>
        <v>2020</v>
      </c>
      <c r="H288">
        <f>VLOOKUP(A288,'Visits new'!A288:D695,4,FALSE)</f>
        <v>783570</v>
      </c>
      <c r="I288">
        <f>VLOOKUP(A288,'Visits new'!A288:E695,5,FALSE)</f>
        <v>3086</v>
      </c>
      <c r="J288" s="12">
        <f t="shared" si="32"/>
        <v>1.8098577756417872E-4</v>
      </c>
      <c r="K288" s="12">
        <f t="shared" si="33"/>
        <v>2.6187244484833439E-5</v>
      </c>
      <c r="L288" s="12">
        <f t="shared" si="34"/>
        <v>1.0251678653112836E-3</v>
      </c>
      <c r="M288" s="12">
        <f t="shared" si="35"/>
        <v>7.0205458280179961E-2</v>
      </c>
      <c r="N288" s="12">
        <f t="shared" si="36"/>
        <v>2.764960938430968E-4</v>
      </c>
      <c r="O288" s="12"/>
      <c r="P288" s="12" t="b">
        <f t="shared" si="37"/>
        <v>0</v>
      </c>
      <c r="Q288" s="12" t="b">
        <f t="shared" si="38"/>
        <v>0</v>
      </c>
      <c r="R288" t="b">
        <f t="shared" si="39"/>
        <v>0</v>
      </c>
    </row>
    <row r="289" spans="1:18">
      <c r="A289" t="s">
        <v>418</v>
      </c>
      <c r="B289">
        <f>VLOOKUP(A289,'US Pop after &gt;2009'!A290:B747,2,FALSE)</f>
        <v>11149752</v>
      </c>
      <c r="C289" s="11">
        <f>VLOOKUP(A289,'US Pop after &gt;2009'!A290:U747,21,FALSE)</f>
        <v>9381108</v>
      </c>
      <c r="D289" s="11">
        <f>VLOOKUP(A289,'US Pop after &gt;2009'!A290:V747,22,FALSE)</f>
        <v>1768644</v>
      </c>
      <c r="E289">
        <f>VLOOKUP(A289,'Deaths After &gt;2009'!A290:O747,15,FALSE)</f>
        <v>241</v>
      </c>
      <c r="F289">
        <f>VLOOKUP(A289,'Deaths After &gt;2009'!A290:P747,16,FALSE)</f>
        <v>1888</v>
      </c>
      <c r="G289">
        <f>VLOOKUP(A289,'Deaths After &gt;2009'!A290:Q747,17,FALSE)</f>
        <v>2129</v>
      </c>
      <c r="H289">
        <f>VLOOKUP(A289,'Visits new'!A289:D696,4,FALSE)</f>
        <v>830354</v>
      </c>
      <c r="I289">
        <f>VLOOKUP(A289,'Visits new'!A289:E696,5,FALSE)</f>
        <v>2718</v>
      </c>
      <c r="J289" s="12">
        <f t="shared" si="32"/>
        <v>1.9094595108483132E-4</v>
      </c>
      <c r="K289" s="12">
        <f t="shared" si="33"/>
        <v>2.5689929164017727E-5</v>
      </c>
      <c r="L289" s="12">
        <f t="shared" si="34"/>
        <v>1.0674844683271477E-3</v>
      </c>
      <c r="M289" s="12">
        <f t="shared" si="35"/>
        <v>7.4472867199198697E-2</v>
      </c>
      <c r="N289" s="12">
        <f t="shared" si="36"/>
        <v>2.4377223816278605E-4</v>
      </c>
      <c r="O289" s="12"/>
      <c r="P289" s="12" t="b">
        <f t="shared" si="37"/>
        <v>0</v>
      </c>
      <c r="Q289" s="12" t="b">
        <f t="shared" si="38"/>
        <v>0</v>
      </c>
      <c r="R289" t="b">
        <f t="shared" si="39"/>
        <v>0</v>
      </c>
    </row>
    <row r="290" spans="1:18">
      <c r="A290" t="s">
        <v>420</v>
      </c>
      <c r="B290">
        <f>VLOOKUP(A290,'US Pop after &gt;2009'!A291:B748,2,FALSE)</f>
        <v>3615270</v>
      </c>
      <c r="C290" s="11">
        <f>VLOOKUP(A290,'US Pop after &gt;2009'!A291:U748,21,FALSE)</f>
        <v>3134755.8170000003</v>
      </c>
      <c r="D290" s="11">
        <f>VLOOKUP(A290,'US Pop after &gt;2009'!A291:V748,22,FALSE)</f>
        <v>479441.92400000006</v>
      </c>
      <c r="E290">
        <f>VLOOKUP(A290,'Deaths After &gt;2009'!A291:O748,15,FALSE)</f>
        <v>10</v>
      </c>
      <c r="F290">
        <f>VLOOKUP(A290,'Deaths After &gt;2009'!A291:P748,16,FALSE)</f>
        <v>579</v>
      </c>
      <c r="G290">
        <f>VLOOKUP(A290,'Deaths After &gt;2009'!A291:Q748,17,FALSE)</f>
        <v>589</v>
      </c>
      <c r="H290">
        <f>VLOOKUP(A290,'Visits new'!A290:D697,4,FALSE)</f>
        <v>37167</v>
      </c>
      <c r="I290">
        <f>VLOOKUP(A290,'Visits new'!A290:E697,5,FALSE)</f>
        <v>215</v>
      </c>
      <c r="J290" s="12">
        <f t="shared" si="32"/>
        <v>1.6292005852951508E-4</v>
      </c>
      <c r="K290" s="12">
        <f t="shared" si="33"/>
        <v>3.1900411335930217E-6</v>
      </c>
      <c r="L290" s="12">
        <f t="shared" si="34"/>
        <v>1.2076540890904649E-3</v>
      </c>
      <c r="M290" s="12">
        <f t="shared" si="35"/>
        <v>1.0280559958177397E-2</v>
      </c>
      <c r="N290" s="12">
        <f t="shared" si="36"/>
        <v>5.9469970430977495E-5</v>
      </c>
      <c r="O290" s="12"/>
      <c r="P290" s="12" t="b">
        <f t="shared" si="37"/>
        <v>0</v>
      </c>
      <c r="Q290" s="12" t="b">
        <f t="shared" si="38"/>
        <v>0</v>
      </c>
      <c r="R290" t="b">
        <f t="shared" si="39"/>
        <v>0</v>
      </c>
    </row>
    <row r="291" spans="1:18">
      <c r="A291" t="s">
        <v>421</v>
      </c>
      <c r="B291">
        <f>VLOOKUP(A291,'US Pop after &gt;2009'!A292:B749,2,FALSE)</f>
        <v>3516036</v>
      </c>
      <c r="C291" s="11">
        <f>VLOOKUP(A291,'US Pop after &gt;2009'!A292:U749,21,FALSE)</f>
        <v>3047237.969</v>
      </c>
      <c r="D291" s="11">
        <f>VLOOKUP(A291,'US Pop after &gt;2009'!A292:V749,22,FALSE)</f>
        <v>466927.03799999994</v>
      </c>
      <c r="E291">
        <f>VLOOKUP(A291,'Deaths After &gt;2009'!A292:O749,15,FALSE)</f>
        <v>36</v>
      </c>
      <c r="F291">
        <f>VLOOKUP(A291,'Deaths After &gt;2009'!A292:P749,16,FALSE)</f>
        <v>660</v>
      </c>
      <c r="G291">
        <f>VLOOKUP(A291,'Deaths After &gt;2009'!A292:Q749,17,FALSE)</f>
        <v>696</v>
      </c>
      <c r="H291">
        <f>VLOOKUP(A291,'Visits new'!A291:D698,4,FALSE)</f>
        <v>116771</v>
      </c>
      <c r="I291">
        <f>VLOOKUP(A291,'Visits new'!A291:E698,5,FALSE)</f>
        <v>811</v>
      </c>
      <c r="J291" s="12">
        <f t="shared" si="32"/>
        <v>1.9795019163626311E-4</v>
      </c>
      <c r="K291" s="12">
        <f t="shared" si="33"/>
        <v>1.1813977236511653E-5</v>
      </c>
      <c r="L291" s="12">
        <f t="shared" si="34"/>
        <v>1.4134970697498998E-3</v>
      </c>
      <c r="M291" s="12">
        <f t="shared" si="35"/>
        <v>3.3210979637296092E-2</v>
      </c>
      <c r="N291" s="12">
        <f t="shared" si="36"/>
        <v>2.3065747904742727E-4</v>
      </c>
      <c r="O291" s="12"/>
      <c r="P291" s="12" t="b">
        <f t="shared" si="37"/>
        <v>0</v>
      </c>
      <c r="Q291" s="12" t="b">
        <f t="shared" si="38"/>
        <v>0</v>
      </c>
      <c r="R291" t="b">
        <f t="shared" si="39"/>
        <v>0</v>
      </c>
    </row>
    <row r="292" spans="1:18">
      <c r="A292" t="s">
        <v>422</v>
      </c>
      <c r="B292">
        <f>VLOOKUP(A292,'US Pop after &gt;2009'!A293:B750,2,FALSE)</f>
        <v>3700163</v>
      </c>
      <c r="C292" s="11">
        <f>VLOOKUP(A292,'US Pop after &gt;2009'!A293:U750,21,FALSE)</f>
        <v>3197950.7330000005</v>
      </c>
      <c r="D292" s="11">
        <f>VLOOKUP(A292,'US Pop after &gt;2009'!A293:V750,22,FALSE)</f>
        <v>501376.08300000004</v>
      </c>
      <c r="E292">
        <f>VLOOKUP(A292,'Deaths After &gt;2009'!A293:O750,15,FALSE)</f>
        <v>33</v>
      </c>
      <c r="F292">
        <f>VLOOKUP(A292,'Deaths After &gt;2009'!A293:P750,16,FALSE)</f>
        <v>374</v>
      </c>
      <c r="G292">
        <f>VLOOKUP(A292,'Deaths After &gt;2009'!A293:Q750,17,FALSE)</f>
        <v>407</v>
      </c>
      <c r="H292">
        <f>VLOOKUP(A292,'Visits new'!A292:D699,4,FALSE)</f>
        <v>171982</v>
      </c>
      <c r="I292">
        <f>VLOOKUP(A292,'Visits new'!A292:E699,5,FALSE)</f>
        <v>908</v>
      </c>
      <c r="J292" s="12">
        <f t="shared" si="32"/>
        <v>1.0999515426752822E-4</v>
      </c>
      <c r="K292" s="12">
        <f t="shared" si="33"/>
        <v>1.0319108315043575E-5</v>
      </c>
      <c r="L292" s="12">
        <f t="shared" si="34"/>
        <v>7.459470299463805E-4</v>
      </c>
      <c r="M292" s="12">
        <f t="shared" si="35"/>
        <v>4.6479574007955868E-2</v>
      </c>
      <c r="N292" s="12">
        <f t="shared" si="36"/>
        <v>2.4539459477866243E-4</v>
      </c>
      <c r="O292" s="12"/>
      <c r="P292" s="12" t="b">
        <f t="shared" si="37"/>
        <v>0</v>
      </c>
      <c r="Q292" s="12" t="b">
        <f t="shared" si="38"/>
        <v>0</v>
      </c>
      <c r="R292" t="b">
        <f t="shared" si="39"/>
        <v>0</v>
      </c>
    </row>
    <row r="293" spans="1:18">
      <c r="A293" t="s">
        <v>423</v>
      </c>
      <c r="B293">
        <f>VLOOKUP(A293,'US Pop after &gt;2009'!A294:B751,2,FALSE)</f>
        <v>3650821</v>
      </c>
      <c r="C293" s="11">
        <f>VLOOKUP(A293,'US Pop after &gt;2009'!A294:U751,21,FALSE)</f>
        <v>3150660.4709999999</v>
      </c>
      <c r="D293" s="11">
        <f>VLOOKUP(A293,'US Pop after &gt;2009'!A294:V751,22,FALSE)</f>
        <v>501812.96100000001</v>
      </c>
      <c r="E293">
        <f>VLOOKUP(A293,'Deaths After &gt;2009'!A294:O751,15,FALSE)</f>
        <v>47</v>
      </c>
      <c r="F293">
        <f>VLOOKUP(A293,'Deaths After &gt;2009'!A294:P751,16,FALSE)</f>
        <v>506</v>
      </c>
      <c r="G293">
        <f>VLOOKUP(A293,'Deaths After &gt;2009'!A294:Q751,17,FALSE)</f>
        <v>553</v>
      </c>
      <c r="H293">
        <f>VLOOKUP(A293,'Visits new'!A293:D700,4,FALSE)</f>
        <v>168527</v>
      </c>
      <c r="I293">
        <f>VLOOKUP(A293,'Visits new'!A293:E700,5,FALSE)</f>
        <v>923</v>
      </c>
      <c r="J293" s="12">
        <f t="shared" si="32"/>
        <v>1.514727783147955E-4</v>
      </c>
      <c r="K293" s="12">
        <f t="shared" si="33"/>
        <v>1.4917507117192636E-5</v>
      </c>
      <c r="L293" s="12">
        <f t="shared" si="34"/>
        <v>1.008343823945193E-3</v>
      </c>
      <c r="M293" s="12">
        <f t="shared" si="35"/>
        <v>4.6161397669181807E-2</v>
      </c>
      <c r="N293" s="12">
        <f t="shared" si="36"/>
        <v>2.5281984518002936E-4</v>
      </c>
      <c r="O293" s="12"/>
      <c r="P293" s="12" t="b">
        <f t="shared" si="37"/>
        <v>0</v>
      </c>
      <c r="Q293" s="12" t="b">
        <f t="shared" si="38"/>
        <v>0</v>
      </c>
      <c r="R293" t="b">
        <f t="shared" si="39"/>
        <v>0</v>
      </c>
    </row>
    <row r="294" spans="1:18">
      <c r="A294" t="s">
        <v>424</v>
      </c>
      <c r="B294">
        <f>VLOOKUP(A294,'US Pop after &gt;2009'!A295:B752,2,FALSE)</f>
        <v>3585650</v>
      </c>
      <c r="C294" s="11">
        <f>VLOOKUP(A294,'US Pop after &gt;2009'!A295:U752,21,FALSE)</f>
        <v>3089818.9860000005</v>
      </c>
      <c r="D294" s="11">
        <f>VLOOKUP(A294,'US Pop after &gt;2009'!A295:V752,22,FALSE)</f>
        <v>495346.16200000001</v>
      </c>
      <c r="E294">
        <f>VLOOKUP(A294,'Deaths After &gt;2009'!A295:O752,15,FALSE)</f>
        <v>75</v>
      </c>
      <c r="F294">
        <f>VLOOKUP(A294,'Deaths After &gt;2009'!A295:P752,16,FALSE)</f>
        <v>483</v>
      </c>
      <c r="G294">
        <f>VLOOKUP(A294,'Deaths After &gt;2009'!A295:Q752,17,FALSE)</f>
        <v>558</v>
      </c>
      <c r="H294">
        <f>VLOOKUP(A294,'Visits new'!A294:D701,4,FALSE)</f>
        <v>168595</v>
      </c>
      <c r="I294">
        <f>VLOOKUP(A294,'Visits new'!A294:E701,5,FALSE)</f>
        <v>948</v>
      </c>
      <c r="J294" s="12">
        <f t="shared" si="32"/>
        <v>1.5562031988621309E-4</v>
      </c>
      <c r="K294" s="12">
        <f t="shared" si="33"/>
        <v>2.4273266602291499E-5</v>
      </c>
      <c r="L294" s="12">
        <f t="shared" si="34"/>
        <v>9.7507568858482441E-4</v>
      </c>
      <c r="M294" s="12">
        <f t="shared" si="35"/>
        <v>4.701936887314713E-2</v>
      </c>
      <c r="N294" s="12">
        <f t="shared" si="36"/>
        <v>2.6438721012926527E-4</v>
      </c>
      <c r="O294" s="12"/>
      <c r="P294" s="12" t="b">
        <f t="shared" si="37"/>
        <v>0</v>
      </c>
      <c r="Q294" s="12" t="b">
        <f t="shared" si="38"/>
        <v>0</v>
      </c>
      <c r="R294" t="b">
        <f t="shared" si="39"/>
        <v>0</v>
      </c>
    </row>
    <row r="295" spans="1:18">
      <c r="A295" t="s">
        <v>425</v>
      </c>
      <c r="B295">
        <f>VLOOKUP(A295,'US Pop after &gt;2009'!A296:B753,2,FALSE)</f>
        <v>3652845</v>
      </c>
      <c r="C295" s="11">
        <f>VLOOKUP(A295,'US Pop after &gt;2009'!A296:U753,21,FALSE)</f>
        <v>3130810.4130000002</v>
      </c>
      <c r="D295" s="11">
        <f>VLOOKUP(A295,'US Pop after &gt;2009'!A296:V753,22,FALSE)</f>
        <v>521068.37500000006</v>
      </c>
      <c r="E295">
        <f>VLOOKUP(A295,'Deaths After &gt;2009'!A296:O753,15,FALSE)</f>
        <v>26</v>
      </c>
      <c r="F295">
        <f>VLOOKUP(A295,'Deaths After &gt;2009'!A296:P753,16,FALSE)</f>
        <v>540</v>
      </c>
      <c r="G295">
        <f>VLOOKUP(A295,'Deaths After &gt;2009'!A296:Q753,17,FALSE)</f>
        <v>566</v>
      </c>
      <c r="H295">
        <f>VLOOKUP(A295,'Visits new'!A295:D702,4,FALSE)</f>
        <v>157639</v>
      </c>
      <c r="I295">
        <f>VLOOKUP(A295,'Visits new'!A295:E702,5,FALSE)</f>
        <v>955</v>
      </c>
      <c r="J295" s="12">
        <f t="shared" si="32"/>
        <v>1.5494771883285493E-4</v>
      </c>
      <c r="K295" s="12">
        <f t="shared" si="33"/>
        <v>8.3045590662534954E-6</v>
      </c>
      <c r="L295" s="12">
        <f t="shared" si="34"/>
        <v>1.0363323239488483E-3</v>
      </c>
      <c r="M295" s="12">
        <f t="shared" si="35"/>
        <v>4.3155129768714523E-2</v>
      </c>
      <c r="N295" s="12">
        <f t="shared" si="36"/>
        <v>2.6144005562787361E-4</v>
      </c>
      <c r="O295" s="12"/>
      <c r="P295" s="12" t="b">
        <f t="shared" si="37"/>
        <v>0</v>
      </c>
      <c r="Q295" s="12" t="b">
        <f t="shared" si="38"/>
        <v>0</v>
      </c>
      <c r="R295" t="b">
        <f t="shared" si="39"/>
        <v>0</v>
      </c>
    </row>
    <row r="296" spans="1:18">
      <c r="A296" t="s">
        <v>426</v>
      </c>
      <c r="B296">
        <f>VLOOKUP(A296,'US Pop after &gt;2009'!A297:B754,2,FALSE)</f>
        <v>3556746</v>
      </c>
      <c r="C296" s="11">
        <f>VLOOKUP(A296,'US Pop after &gt;2009'!A297:U754,21,FALSE)</f>
        <v>3048059.5120000001</v>
      </c>
      <c r="D296" s="11">
        <f>VLOOKUP(A296,'US Pop after &gt;2009'!A297:V754,22,FALSE)</f>
        <v>509614.00200000015</v>
      </c>
      <c r="E296">
        <f>VLOOKUP(A296,'Deaths After &gt;2009'!A297:O754,15,FALSE)</f>
        <v>23</v>
      </c>
      <c r="F296">
        <f>VLOOKUP(A296,'Deaths After &gt;2009'!A297:P754,16,FALSE)</f>
        <v>335</v>
      </c>
      <c r="G296">
        <f>VLOOKUP(A296,'Deaths After &gt;2009'!A297:Q754,17,FALSE)</f>
        <v>358</v>
      </c>
      <c r="H296">
        <f>VLOOKUP(A296,'Visits new'!A296:D703,4,FALSE)</f>
        <v>230257</v>
      </c>
      <c r="I296">
        <f>VLOOKUP(A296,'Visits new'!A296:E703,5,FALSE)</f>
        <v>1047</v>
      </c>
      <c r="J296" s="12">
        <f t="shared" si="32"/>
        <v>1.0065379984963784E-4</v>
      </c>
      <c r="K296" s="12">
        <f t="shared" si="33"/>
        <v>7.5457844275843648E-6</v>
      </c>
      <c r="L296" s="12">
        <f t="shared" si="34"/>
        <v>6.5736027402167E-4</v>
      </c>
      <c r="M296" s="12">
        <f t="shared" si="35"/>
        <v>6.4738106122843739E-2</v>
      </c>
      <c r="N296" s="12">
        <f t="shared" si="36"/>
        <v>2.9437019118036545E-4</v>
      </c>
      <c r="O296" s="12"/>
      <c r="P296" s="12" t="b">
        <f t="shared" si="37"/>
        <v>0</v>
      </c>
      <c r="Q296" s="12" t="b">
        <f t="shared" si="38"/>
        <v>0</v>
      </c>
      <c r="R296" t="b">
        <f t="shared" si="39"/>
        <v>0</v>
      </c>
    </row>
    <row r="297" spans="1:18">
      <c r="A297" t="s">
        <v>427</v>
      </c>
      <c r="B297">
        <f>VLOOKUP(A297,'US Pop after &gt;2009'!A298:B755,2,FALSE)</f>
        <v>3559968</v>
      </c>
      <c r="C297" s="11">
        <f>VLOOKUP(A297,'US Pop after &gt;2009'!A298:U755,21,FALSE)</f>
        <v>3044402</v>
      </c>
      <c r="D297" s="11">
        <f>VLOOKUP(A297,'US Pop after &gt;2009'!A298:V755,22,FALSE)</f>
        <v>515566</v>
      </c>
      <c r="E297">
        <f>VLOOKUP(A297,'Deaths After &gt;2009'!A298:O755,15,FALSE)</f>
        <v>20</v>
      </c>
      <c r="F297">
        <f>VLOOKUP(A297,'Deaths After &gt;2009'!A298:P755,16,FALSE)</f>
        <v>428</v>
      </c>
      <c r="G297">
        <f>VLOOKUP(A297,'Deaths After &gt;2009'!A298:Q755,17,FALSE)</f>
        <v>448</v>
      </c>
      <c r="H297">
        <f>VLOOKUP(A297,'Visits new'!A297:D704,4,FALSE)</f>
        <v>278176</v>
      </c>
      <c r="I297">
        <f>VLOOKUP(A297,'Visits new'!A297:E704,5,FALSE)</f>
        <v>1003</v>
      </c>
      <c r="J297" s="12">
        <f t="shared" si="32"/>
        <v>1.2584382780968817E-4</v>
      </c>
      <c r="K297" s="12">
        <f t="shared" si="33"/>
        <v>6.569434654161967E-6</v>
      </c>
      <c r="L297" s="12">
        <f t="shared" si="34"/>
        <v>8.30155595985771E-4</v>
      </c>
      <c r="M297" s="12">
        <f t="shared" si="35"/>
        <v>7.8140028224972805E-2</v>
      </c>
      <c r="N297" s="12">
        <f t="shared" si="36"/>
        <v>2.8174410556499382E-4</v>
      </c>
      <c r="O297" s="12"/>
      <c r="P297" s="12" t="b">
        <f t="shared" si="37"/>
        <v>0</v>
      </c>
      <c r="Q297" s="12" t="b">
        <f t="shared" si="38"/>
        <v>0</v>
      </c>
      <c r="R297" t="b">
        <f t="shared" si="39"/>
        <v>0</v>
      </c>
    </row>
    <row r="298" spans="1:18">
      <c r="A298" t="s">
        <v>429</v>
      </c>
      <c r="B298">
        <f>VLOOKUP(A298,'US Pop after &gt;2009'!A299:B756,2,FALSE)</f>
        <v>3754561</v>
      </c>
      <c r="C298" s="11">
        <f>VLOOKUP(A298,'US Pop after &gt;2009'!A299:U756,21,FALSE)</f>
        <v>3249818.2889999999</v>
      </c>
      <c r="D298" s="11">
        <f>VLOOKUP(A298,'US Pop after &gt;2009'!A299:V756,22,FALSE)</f>
        <v>507224.36000000004</v>
      </c>
      <c r="E298">
        <f>VLOOKUP(A298,'Deaths After &gt;2009'!A299:O756,15,FALSE)</f>
        <v>0</v>
      </c>
      <c r="F298">
        <f>VLOOKUP(A298,'Deaths After &gt;2009'!A299:P756,16,FALSE)</f>
        <v>261</v>
      </c>
      <c r="G298">
        <f>VLOOKUP(A298,'Deaths After &gt;2009'!A299:Q756,17,FALSE)</f>
        <v>261</v>
      </c>
      <c r="H298">
        <f>VLOOKUP(A298,'Visits new'!A298:D705,4,FALSE)</f>
        <v>64278</v>
      </c>
      <c r="I298">
        <f>VLOOKUP(A298,'Visits new'!A298:E705,5,FALSE)</f>
        <v>258</v>
      </c>
      <c r="J298" s="12">
        <f t="shared" si="32"/>
        <v>6.9515450674526263E-5</v>
      </c>
      <c r="K298" s="12">
        <f t="shared" si="33"/>
        <v>0</v>
      </c>
      <c r="L298" s="12">
        <f t="shared" si="34"/>
        <v>5.1456519162447164E-4</v>
      </c>
      <c r="M298" s="12">
        <f t="shared" si="35"/>
        <v>1.7119977541981607E-2</v>
      </c>
      <c r="N298" s="12">
        <f t="shared" si="36"/>
        <v>6.8716422505853543E-5</v>
      </c>
      <c r="O298" s="12"/>
      <c r="P298" s="12" t="b">
        <f t="shared" si="37"/>
        <v>0</v>
      </c>
      <c r="Q298" s="12" t="b">
        <f t="shared" si="38"/>
        <v>0</v>
      </c>
      <c r="R298" t="b">
        <f t="shared" si="39"/>
        <v>0</v>
      </c>
    </row>
    <row r="299" spans="1:18">
      <c r="A299" t="s">
        <v>430</v>
      </c>
      <c r="B299">
        <f>VLOOKUP(A299,'US Pop after &gt;2009'!A300:B757,2,FALSE)</f>
        <v>3745417</v>
      </c>
      <c r="C299" s="11">
        <f>VLOOKUP(A299,'US Pop after &gt;2009'!A300:U757,21,FALSE)</f>
        <v>3236118.3789999997</v>
      </c>
      <c r="D299" s="11">
        <f>VLOOKUP(A299,'US Pop after &gt;2009'!A300:V757,22,FALSE)</f>
        <v>509652.783</v>
      </c>
      <c r="E299">
        <f>VLOOKUP(A299,'Deaths After &gt;2009'!A300:O757,15,FALSE)</f>
        <v>0</v>
      </c>
      <c r="F299">
        <f>VLOOKUP(A299,'Deaths After &gt;2009'!A300:P757,16,FALSE)</f>
        <v>237</v>
      </c>
      <c r="G299">
        <f>VLOOKUP(A299,'Deaths After &gt;2009'!A300:Q757,17,FALSE)</f>
        <v>237</v>
      </c>
      <c r="H299">
        <f>VLOOKUP(A299,'Visits new'!A299:D706,4,FALSE)</f>
        <v>147143</v>
      </c>
      <c r="I299">
        <f>VLOOKUP(A299,'Visits new'!A299:E706,5,FALSE)</f>
        <v>757</v>
      </c>
      <c r="J299" s="12">
        <f t="shared" si="32"/>
        <v>6.3277333338317206E-5</v>
      </c>
      <c r="K299" s="12">
        <f t="shared" si="33"/>
        <v>0</v>
      </c>
      <c r="L299" s="12">
        <f t="shared" si="34"/>
        <v>4.6502247786214877E-4</v>
      </c>
      <c r="M299" s="12">
        <f t="shared" si="35"/>
        <v>3.9286146242194127E-2</v>
      </c>
      <c r="N299" s="12">
        <f t="shared" si="36"/>
        <v>2.0211367652787394E-4</v>
      </c>
      <c r="O299" s="12"/>
      <c r="P299" s="12" t="b">
        <f t="shared" si="37"/>
        <v>0</v>
      </c>
      <c r="Q299" s="12" t="b">
        <f t="shared" si="38"/>
        <v>0</v>
      </c>
      <c r="R299" t="b">
        <f t="shared" si="39"/>
        <v>0</v>
      </c>
    </row>
    <row r="300" spans="1:18">
      <c r="A300" t="s">
        <v>431</v>
      </c>
      <c r="B300">
        <f>VLOOKUP(A300,'US Pop after &gt;2009'!A301:B758,2,FALSE)</f>
        <v>3685999</v>
      </c>
      <c r="C300" s="11">
        <f>VLOOKUP(A300,'US Pop after &gt;2009'!A301:U758,21,FALSE)</f>
        <v>3179843.6870000008</v>
      </c>
      <c r="D300" s="11">
        <f>VLOOKUP(A300,'US Pop after &gt;2009'!A301:V758,22,FALSE)</f>
        <v>505093.72</v>
      </c>
      <c r="E300">
        <f>VLOOKUP(A300,'Deaths After &gt;2009'!A301:O758,15,FALSE)</f>
        <v>0</v>
      </c>
      <c r="F300">
        <f>VLOOKUP(A300,'Deaths After &gt;2009'!A301:P758,16,FALSE)</f>
        <v>220</v>
      </c>
      <c r="G300">
        <f>VLOOKUP(A300,'Deaths After &gt;2009'!A301:Q758,17,FALSE)</f>
        <v>220</v>
      </c>
      <c r="H300">
        <f>VLOOKUP(A300,'Visits new'!A300:D707,4,FALSE)</f>
        <v>145627</v>
      </c>
      <c r="I300">
        <f>VLOOKUP(A300,'Visits new'!A300:E707,5,FALSE)</f>
        <v>735</v>
      </c>
      <c r="J300" s="12">
        <f t="shared" si="32"/>
        <v>5.968531190594463E-5</v>
      </c>
      <c r="K300" s="12">
        <f t="shared" si="33"/>
        <v>0</v>
      </c>
      <c r="L300" s="12">
        <f t="shared" si="34"/>
        <v>4.355627308136003E-4</v>
      </c>
      <c r="M300" s="12">
        <f t="shared" si="35"/>
        <v>3.9508149622395447E-2</v>
      </c>
      <c r="N300" s="12">
        <f t="shared" si="36"/>
        <v>1.99403201140315E-4</v>
      </c>
      <c r="O300" s="12"/>
      <c r="P300" s="12" t="b">
        <f t="shared" si="37"/>
        <v>0</v>
      </c>
      <c r="Q300" s="12" t="b">
        <f t="shared" si="38"/>
        <v>0</v>
      </c>
      <c r="R300" t="b">
        <f t="shared" si="39"/>
        <v>0</v>
      </c>
    </row>
    <row r="301" spans="1:18">
      <c r="A301" t="s">
        <v>432</v>
      </c>
      <c r="B301">
        <f>VLOOKUP(A301,'US Pop after &gt;2009'!A302:B759,2,FALSE)</f>
        <v>3766403</v>
      </c>
      <c r="C301" s="11">
        <f>VLOOKUP(A301,'US Pop after &gt;2009'!A302:U759,21,FALSE)</f>
        <v>3227889.25</v>
      </c>
      <c r="D301" s="11">
        <f>VLOOKUP(A301,'US Pop after &gt;2009'!A302:V759,22,FALSE)</f>
        <v>538868.74899999995</v>
      </c>
      <c r="E301">
        <f>VLOOKUP(A301,'Deaths After &gt;2009'!A302:O759,15,FALSE)</f>
        <v>0</v>
      </c>
      <c r="F301">
        <f>VLOOKUP(A301,'Deaths After &gt;2009'!A302:P759,16,FALSE)</f>
        <v>293</v>
      </c>
      <c r="G301">
        <f>VLOOKUP(A301,'Deaths After &gt;2009'!A302:Q759,17,FALSE)</f>
        <v>293</v>
      </c>
      <c r="H301">
        <f>VLOOKUP(A301,'Visits new'!A301:D708,4,FALSE)</f>
        <v>131782</v>
      </c>
      <c r="I301">
        <f>VLOOKUP(A301,'Visits new'!A301:E708,5,FALSE)</f>
        <v>620</v>
      </c>
      <c r="J301" s="12">
        <f t="shared" si="32"/>
        <v>7.7793056133398364E-5</v>
      </c>
      <c r="K301" s="12">
        <f t="shared" si="33"/>
        <v>0</v>
      </c>
      <c r="L301" s="12">
        <f t="shared" si="34"/>
        <v>5.4373166108394983E-4</v>
      </c>
      <c r="M301" s="12">
        <f t="shared" si="35"/>
        <v>3.498882089887885E-2</v>
      </c>
      <c r="N301" s="12">
        <f t="shared" si="36"/>
        <v>1.6461329284200336E-4</v>
      </c>
      <c r="O301" s="12"/>
      <c r="P301" s="12" t="b">
        <f t="shared" si="37"/>
        <v>0</v>
      </c>
      <c r="Q301" s="12" t="b">
        <f t="shared" si="38"/>
        <v>0</v>
      </c>
      <c r="R301" t="b">
        <f t="shared" si="39"/>
        <v>0</v>
      </c>
    </row>
    <row r="302" spans="1:18">
      <c r="A302" t="s">
        <v>433</v>
      </c>
      <c r="B302">
        <f>VLOOKUP(A302,'US Pop after &gt;2009'!A303:B760,2,FALSE)</f>
        <v>3794733</v>
      </c>
      <c r="C302" s="11">
        <f>VLOOKUP(A302,'US Pop after &gt;2009'!A303:U760,21,FALSE)</f>
        <v>3237328.1069999998</v>
      </c>
      <c r="D302" s="11">
        <f>VLOOKUP(A302,'US Pop after &gt;2009'!A303:V760,22,FALSE)</f>
        <v>556875.46600000001</v>
      </c>
      <c r="E302">
        <f>VLOOKUP(A302,'Deaths After &gt;2009'!A303:O760,15,FALSE)</f>
        <v>33</v>
      </c>
      <c r="F302">
        <f>VLOOKUP(A302,'Deaths After &gt;2009'!A303:P760,16,FALSE)</f>
        <v>240</v>
      </c>
      <c r="G302">
        <f>VLOOKUP(A302,'Deaths After &gt;2009'!A303:Q760,17,FALSE)</f>
        <v>273</v>
      </c>
      <c r="H302">
        <f>VLOOKUP(A302,'Visits new'!A302:D709,4,FALSE)</f>
        <v>139357</v>
      </c>
      <c r="I302">
        <f>VLOOKUP(A302,'Visits new'!A302:E709,5,FALSE)</f>
        <v>651</v>
      </c>
      <c r="J302" s="12">
        <f t="shared" si="32"/>
        <v>7.1941820412661439E-5</v>
      </c>
      <c r="K302" s="12">
        <f t="shared" si="33"/>
        <v>1.0193591415292401E-5</v>
      </c>
      <c r="L302" s="12">
        <f t="shared" si="34"/>
        <v>4.3097607033023791E-4</v>
      </c>
      <c r="M302" s="12">
        <f t="shared" si="35"/>
        <v>3.6723795850722565E-2</v>
      </c>
      <c r="N302" s="12">
        <f t="shared" si="36"/>
        <v>1.7155357175326961E-4</v>
      </c>
      <c r="O302" s="12"/>
      <c r="P302" s="12" t="b">
        <f t="shared" si="37"/>
        <v>0</v>
      </c>
      <c r="Q302" s="12" t="b">
        <f t="shared" si="38"/>
        <v>0</v>
      </c>
      <c r="R302" t="b">
        <f t="shared" si="39"/>
        <v>0</v>
      </c>
    </row>
    <row r="303" spans="1:18">
      <c r="A303" t="s">
        <v>434</v>
      </c>
      <c r="B303">
        <f>VLOOKUP(A303,'US Pop after &gt;2009'!A304:B761,2,FALSE)</f>
        <v>3777756</v>
      </c>
      <c r="C303" s="11">
        <f>VLOOKUP(A303,'US Pop after &gt;2009'!A304:U761,21,FALSE)</f>
        <v>3204556.048</v>
      </c>
      <c r="D303" s="11">
        <f>VLOOKUP(A303,'US Pop after &gt;2009'!A304:V761,22,FALSE)</f>
        <v>571821.23200000008</v>
      </c>
      <c r="E303">
        <f>VLOOKUP(A303,'Deaths After &gt;2009'!A304:O761,15,FALSE)</f>
        <v>0</v>
      </c>
      <c r="F303">
        <f>VLOOKUP(A303,'Deaths After &gt;2009'!A304:P761,16,FALSE)</f>
        <v>268</v>
      </c>
      <c r="G303">
        <f>VLOOKUP(A303,'Deaths After &gt;2009'!A304:Q761,17,FALSE)</f>
        <v>268</v>
      </c>
      <c r="H303">
        <f>VLOOKUP(A303,'Visits new'!A303:D710,4,FALSE)</f>
        <v>149648</v>
      </c>
      <c r="I303">
        <f>VLOOKUP(A303,'Visits new'!A303:E710,5,FALSE)</f>
        <v>561</v>
      </c>
      <c r="J303" s="12">
        <f t="shared" si="32"/>
        <v>7.0941585427963062E-5</v>
      </c>
      <c r="K303" s="12">
        <f t="shared" si="33"/>
        <v>0</v>
      </c>
      <c r="L303" s="12">
        <f t="shared" si="34"/>
        <v>4.6867794513793073E-4</v>
      </c>
      <c r="M303" s="12">
        <f t="shared" si="35"/>
        <v>3.9612934239267969E-2</v>
      </c>
      <c r="N303" s="12">
        <f t="shared" si="36"/>
        <v>1.4850085606375849E-4</v>
      </c>
      <c r="O303" s="12"/>
      <c r="P303" s="12" t="b">
        <f t="shared" si="37"/>
        <v>0</v>
      </c>
      <c r="Q303" s="12" t="b">
        <f t="shared" si="38"/>
        <v>0</v>
      </c>
      <c r="R303" t="b">
        <f t="shared" si="39"/>
        <v>0</v>
      </c>
    </row>
    <row r="304" spans="1:18">
      <c r="A304" t="s">
        <v>435</v>
      </c>
      <c r="B304">
        <f>VLOOKUP(A304,'US Pop after &gt;2009'!A305:B762,2,FALSE)</f>
        <v>3966871</v>
      </c>
      <c r="C304" s="11">
        <f>VLOOKUP(A304,'US Pop after &gt;2009'!A305:U762,21,FALSE)</f>
        <v>3333775.2770000007</v>
      </c>
      <c r="D304" s="11">
        <f>VLOOKUP(A304,'US Pop after &gt;2009'!A305:V762,22,FALSE)</f>
        <v>633154.89500000002</v>
      </c>
      <c r="E304">
        <f>VLOOKUP(A304,'Deaths After &gt;2009'!A305:O762,15,FALSE)</f>
        <v>0</v>
      </c>
      <c r="F304">
        <f>VLOOKUP(A304,'Deaths After &gt;2009'!A305:P762,16,FALSE)</f>
        <v>245</v>
      </c>
      <c r="G304">
        <f>VLOOKUP(A304,'Deaths After &gt;2009'!A305:Q762,17,FALSE)</f>
        <v>245</v>
      </c>
      <c r="H304">
        <f>VLOOKUP(A304,'Visits new'!A304:D711,4,FALSE)</f>
        <v>185035</v>
      </c>
      <c r="I304">
        <f>VLOOKUP(A304,'Visits new'!A304:E711,5,FALSE)</f>
        <v>634</v>
      </c>
      <c r="J304" s="12">
        <f t="shared" si="32"/>
        <v>6.1761524385340482E-5</v>
      </c>
      <c r="K304" s="12">
        <f t="shared" si="33"/>
        <v>0</v>
      </c>
      <c r="L304" s="12">
        <f t="shared" si="34"/>
        <v>3.8695112670652257E-4</v>
      </c>
      <c r="M304" s="12">
        <f t="shared" si="35"/>
        <v>4.6645076182210109E-2</v>
      </c>
      <c r="N304" s="12">
        <f t="shared" si="36"/>
        <v>1.5982369983798313E-4</v>
      </c>
      <c r="O304" s="12"/>
      <c r="P304" s="12" t="b">
        <f t="shared" si="37"/>
        <v>0</v>
      </c>
      <c r="Q304" s="12" t="b">
        <f t="shared" si="38"/>
        <v>0</v>
      </c>
      <c r="R304" t="b">
        <f t="shared" si="39"/>
        <v>0</v>
      </c>
    </row>
    <row r="305" spans="1:18">
      <c r="A305" t="s">
        <v>436</v>
      </c>
      <c r="B305">
        <f>VLOOKUP(A305,'US Pop after &gt;2009'!A306:B763,2,FALSE)</f>
        <v>3916510</v>
      </c>
      <c r="C305" s="11">
        <f>VLOOKUP(A305,'US Pop after &gt;2009'!A306:U763,21,FALSE)</f>
        <v>3286262</v>
      </c>
      <c r="D305" s="11">
        <f>VLOOKUP(A305,'US Pop after &gt;2009'!A306:V763,22,FALSE)</f>
        <v>630248</v>
      </c>
      <c r="E305">
        <f>VLOOKUP(A305,'Deaths After &gt;2009'!A306:O763,15,FALSE)</f>
        <v>21</v>
      </c>
      <c r="F305">
        <f>VLOOKUP(A305,'Deaths After &gt;2009'!A306:P763,16,FALSE)</f>
        <v>379</v>
      </c>
      <c r="G305">
        <f>VLOOKUP(A305,'Deaths After &gt;2009'!A306:Q763,17,FALSE)</f>
        <v>400</v>
      </c>
      <c r="H305">
        <f>VLOOKUP(A305,'Visits new'!A305:D712,4,FALSE)</f>
        <v>619880</v>
      </c>
      <c r="I305">
        <f>VLOOKUP(A305,'Visits new'!A305:E712,5,FALSE)</f>
        <v>1505</v>
      </c>
      <c r="J305" s="12">
        <f t="shared" si="32"/>
        <v>1.0213174484426186E-4</v>
      </c>
      <c r="K305" s="12">
        <f t="shared" si="33"/>
        <v>6.3902391227479729E-6</v>
      </c>
      <c r="L305" s="12">
        <f t="shared" si="34"/>
        <v>6.0135057945443697E-4</v>
      </c>
      <c r="M305" s="12">
        <f t="shared" si="35"/>
        <v>0.1582735649851526</v>
      </c>
      <c r="N305" s="12">
        <f t="shared" si="36"/>
        <v>3.8427068997653525E-4</v>
      </c>
      <c r="O305" s="12"/>
      <c r="P305" s="12" t="b">
        <f t="shared" si="37"/>
        <v>0</v>
      </c>
      <c r="Q305" s="12" t="b">
        <f t="shared" si="38"/>
        <v>0</v>
      </c>
      <c r="R305" t="b">
        <f t="shared" si="39"/>
        <v>0</v>
      </c>
    </row>
    <row r="306" spans="1:18">
      <c r="A306" t="s">
        <v>438</v>
      </c>
      <c r="B306">
        <f>VLOOKUP(A306,'US Pop after &gt;2009'!A307:B764,2,FALSE)</f>
        <v>12554832</v>
      </c>
      <c r="C306" s="11">
        <f>VLOOKUP(A306,'US Pop after &gt;2009'!A307:U764,21,FALSE)</f>
        <v>10636124.482999999</v>
      </c>
      <c r="D306" s="11">
        <f>VLOOKUP(A306,'US Pop after &gt;2009'!A307:V764,22,FALSE)</f>
        <v>1919785.4130000002</v>
      </c>
      <c r="E306">
        <f>VLOOKUP(A306,'Deaths After &gt;2009'!A307:O764,15,FALSE)</f>
        <v>127</v>
      </c>
      <c r="F306">
        <f>VLOOKUP(A306,'Deaths After &gt;2009'!A307:P764,16,FALSE)</f>
        <v>2047</v>
      </c>
      <c r="G306">
        <f>VLOOKUP(A306,'Deaths After &gt;2009'!A307:Q764,17,FALSE)</f>
        <v>2174</v>
      </c>
      <c r="H306">
        <f>VLOOKUP(A306,'Visits new'!A306:D713,4,FALSE)</f>
        <v>208162</v>
      </c>
      <c r="I306">
        <f>VLOOKUP(A306,'Visits new'!A306:E713,5,FALSE)</f>
        <v>808</v>
      </c>
      <c r="J306" s="12">
        <f t="shared" si="32"/>
        <v>1.7316042142180796E-4</v>
      </c>
      <c r="K306" s="12">
        <f t="shared" si="33"/>
        <v>1.1940439415031995E-5</v>
      </c>
      <c r="L306" s="12">
        <f t="shared" si="34"/>
        <v>1.0662650034418194E-3</v>
      </c>
      <c r="M306" s="12">
        <f t="shared" si="35"/>
        <v>1.6580229827049858E-2</v>
      </c>
      <c r="N306" s="12">
        <f t="shared" si="36"/>
        <v>6.4357691126412523E-5</v>
      </c>
      <c r="O306" s="12"/>
      <c r="P306" s="12" t="b">
        <f t="shared" si="37"/>
        <v>0</v>
      </c>
      <c r="Q306" s="12" t="b">
        <f t="shared" si="38"/>
        <v>0</v>
      </c>
      <c r="R306" t="b">
        <f t="shared" si="39"/>
        <v>0</v>
      </c>
    </row>
    <row r="307" spans="1:18">
      <c r="A307" t="s">
        <v>439</v>
      </c>
      <c r="B307">
        <f>VLOOKUP(A307,'US Pop after &gt;2009'!A308:B765,2,FALSE)</f>
        <v>12505696</v>
      </c>
      <c r="C307" s="11">
        <f>VLOOKUP(A307,'US Pop after &gt;2009'!A308:U765,21,FALSE)</f>
        <v>10583704.679</v>
      </c>
      <c r="D307" s="11">
        <f>VLOOKUP(A307,'US Pop after &gt;2009'!A308:V765,22,FALSE)</f>
        <v>1916881.5499999996</v>
      </c>
      <c r="E307">
        <f>VLOOKUP(A307,'Deaths After &gt;2009'!A308:O765,15,FALSE)</f>
        <v>212</v>
      </c>
      <c r="F307">
        <f>VLOOKUP(A307,'Deaths After &gt;2009'!A308:P765,16,FALSE)</f>
        <v>2426</v>
      </c>
      <c r="G307">
        <f>VLOOKUP(A307,'Deaths After &gt;2009'!A308:Q765,17,FALSE)</f>
        <v>2638</v>
      </c>
      <c r="H307">
        <f>VLOOKUP(A307,'Visits new'!A307:D714,4,FALSE)</f>
        <v>761885</v>
      </c>
      <c r="I307">
        <f>VLOOKUP(A307,'Visits new'!A307:E714,5,FALSE)</f>
        <v>2548</v>
      </c>
      <c r="J307" s="12">
        <f t="shared" si="32"/>
        <v>2.1094387709408576E-4</v>
      </c>
      <c r="K307" s="12">
        <f t="shared" si="33"/>
        <v>2.0030793226935619E-5</v>
      </c>
      <c r="L307" s="12">
        <f t="shared" si="34"/>
        <v>1.2655972404763355E-3</v>
      </c>
      <c r="M307" s="12">
        <f t="shared" si="35"/>
        <v>6.0923038589775408E-2</v>
      </c>
      <c r="N307" s="12">
        <f t="shared" si="36"/>
        <v>2.0374715649572802E-4</v>
      </c>
      <c r="O307" s="12"/>
      <c r="P307" s="12" t="b">
        <f t="shared" si="37"/>
        <v>0</v>
      </c>
      <c r="Q307" s="12" t="b">
        <f t="shared" si="38"/>
        <v>0</v>
      </c>
      <c r="R307" t="b">
        <f t="shared" si="39"/>
        <v>0</v>
      </c>
    </row>
    <row r="308" spans="1:18">
      <c r="A308" t="s">
        <v>440</v>
      </c>
      <c r="B308">
        <f>VLOOKUP(A308,'US Pop after &gt;2009'!A309:B766,2,FALSE)</f>
        <v>12620483</v>
      </c>
      <c r="C308" s="11">
        <f>VLOOKUP(A308,'US Pop after &gt;2009'!A309:U766,21,FALSE)</f>
        <v>10663272.944999998</v>
      </c>
      <c r="D308" s="11">
        <f>VLOOKUP(A308,'US Pop after &gt;2009'!A309:V766,22,FALSE)</f>
        <v>1959631.0050000004</v>
      </c>
      <c r="E308">
        <f>VLOOKUP(A308,'Deaths After &gt;2009'!A309:O766,15,FALSE)</f>
        <v>78</v>
      </c>
      <c r="F308">
        <f>VLOOKUP(A308,'Deaths After &gt;2009'!A309:P766,16,FALSE)</f>
        <v>2112</v>
      </c>
      <c r="G308">
        <f>VLOOKUP(A308,'Deaths After &gt;2009'!A309:Q766,17,FALSE)</f>
        <v>2190</v>
      </c>
      <c r="H308">
        <f>VLOOKUP(A308,'Visits new'!A308:D715,4,FALSE)</f>
        <v>744139</v>
      </c>
      <c r="I308">
        <f>VLOOKUP(A308,'Visits new'!A308:E715,5,FALSE)</f>
        <v>2581</v>
      </c>
      <c r="J308" s="12">
        <f t="shared" si="32"/>
        <v>1.7352743155709652E-4</v>
      </c>
      <c r="K308" s="12">
        <f t="shared" si="33"/>
        <v>7.3148272957388891E-6</v>
      </c>
      <c r="L308" s="12">
        <f t="shared" si="34"/>
        <v>1.0777539213307147E-3</v>
      </c>
      <c r="M308" s="12">
        <f t="shared" si="35"/>
        <v>5.8962798808888696E-2</v>
      </c>
      <c r="N308" s="12">
        <f t="shared" si="36"/>
        <v>2.045088131729982E-4</v>
      </c>
      <c r="O308" s="12"/>
      <c r="P308" s="12" t="b">
        <f t="shared" si="37"/>
        <v>0</v>
      </c>
      <c r="Q308" s="12" t="b">
        <f t="shared" si="38"/>
        <v>0</v>
      </c>
      <c r="R308" t="b">
        <f t="shared" si="39"/>
        <v>0</v>
      </c>
    </row>
    <row r="309" spans="1:18">
      <c r="A309" t="s">
        <v>441</v>
      </c>
      <c r="B309">
        <f>VLOOKUP(A309,'US Pop after &gt;2009'!A310:B767,2,FALSE)</f>
        <v>12582017</v>
      </c>
      <c r="C309" s="11">
        <f>VLOOKUP(A309,'US Pop after &gt;2009'!A310:U767,21,FALSE)</f>
        <v>10607822.102999998</v>
      </c>
      <c r="D309" s="11">
        <f>VLOOKUP(A309,'US Pop after &gt;2009'!A310:V767,22,FALSE)</f>
        <v>1975531.5000000002</v>
      </c>
      <c r="E309">
        <f>VLOOKUP(A309,'Deaths After &gt;2009'!A310:O767,15,FALSE)</f>
        <v>205</v>
      </c>
      <c r="F309">
        <f>VLOOKUP(A309,'Deaths After &gt;2009'!A310:P767,16,FALSE)</f>
        <v>2536</v>
      </c>
      <c r="G309">
        <f>VLOOKUP(A309,'Deaths After &gt;2009'!A310:Q767,17,FALSE)</f>
        <v>2741</v>
      </c>
      <c r="H309">
        <f>VLOOKUP(A309,'Visits new'!A309:D716,4,FALSE)</f>
        <v>685248</v>
      </c>
      <c r="I309">
        <f>VLOOKUP(A309,'Visits new'!A309:E716,5,FALSE)</f>
        <v>2419</v>
      </c>
      <c r="J309" s="12">
        <f t="shared" si="32"/>
        <v>2.178506037624969E-4</v>
      </c>
      <c r="K309" s="12">
        <f t="shared" si="33"/>
        <v>1.9325361795238248E-5</v>
      </c>
      <c r="L309" s="12">
        <f t="shared" si="34"/>
        <v>1.2837051699757761E-3</v>
      </c>
      <c r="M309" s="12">
        <f t="shared" si="35"/>
        <v>5.4462491983598496E-2</v>
      </c>
      <c r="N309" s="12">
        <f t="shared" si="36"/>
        <v>1.9225852262002189E-4</v>
      </c>
      <c r="O309" s="12"/>
      <c r="P309" s="12" t="b">
        <f t="shared" si="37"/>
        <v>0</v>
      </c>
      <c r="Q309" s="12" t="b">
        <f t="shared" si="38"/>
        <v>0</v>
      </c>
      <c r="R309" t="b">
        <f t="shared" si="39"/>
        <v>0</v>
      </c>
    </row>
    <row r="310" spans="1:18">
      <c r="A310" t="s">
        <v>442</v>
      </c>
      <c r="B310">
        <f>VLOOKUP(A310,'US Pop after &gt;2009'!A311:B768,2,FALSE)</f>
        <v>12509418</v>
      </c>
      <c r="C310" s="11">
        <f>VLOOKUP(A310,'US Pop after &gt;2009'!A311:U768,21,FALSE)</f>
        <v>10511177.699000001</v>
      </c>
      <c r="D310" s="11">
        <f>VLOOKUP(A310,'US Pop after &gt;2009'!A311:V768,22,FALSE)</f>
        <v>2002341.2349999996</v>
      </c>
      <c r="E310">
        <f>VLOOKUP(A310,'Deaths After &gt;2009'!A311:O768,15,FALSE)</f>
        <v>269</v>
      </c>
      <c r="F310">
        <f>VLOOKUP(A310,'Deaths After &gt;2009'!A311:P768,16,FALSE)</f>
        <v>2163</v>
      </c>
      <c r="G310">
        <f>VLOOKUP(A310,'Deaths After &gt;2009'!A311:Q768,17,FALSE)</f>
        <v>2432</v>
      </c>
      <c r="H310">
        <f>VLOOKUP(A310,'Visits new'!A310:D717,4,FALSE)</f>
        <v>637705</v>
      </c>
      <c r="I310">
        <f>VLOOKUP(A310,'Visits new'!A310:E717,5,FALSE)</f>
        <v>2068</v>
      </c>
      <c r="J310" s="12">
        <f t="shared" si="32"/>
        <v>1.9441352107667998E-4</v>
      </c>
      <c r="K310" s="12">
        <f t="shared" si="33"/>
        <v>2.5591804049282869E-5</v>
      </c>
      <c r="L310" s="12">
        <f t="shared" si="34"/>
        <v>1.0802354574693661E-3</v>
      </c>
      <c r="M310" s="12">
        <f t="shared" si="35"/>
        <v>5.0977991142353705E-2</v>
      </c>
      <c r="N310" s="12">
        <f t="shared" si="36"/>
        <v>1.6531544473132165E-4</v>
      </c>
      <c r="O310" s="12"/>
      <c r="P310" s="12" t="b">
        <f t="shared" si="37"/>
        <v>0</v>
      </c>
      <c r="Q310" s="12" t="b">
        <f t="shared" si="38"/>
        <v>0</v>
      </c>
      <c r="R310" t="b">
        <f t="shared" si="39"/>
        <v>0</v>
      </c>
    </row>
    <row r="311" spans="1:18">
      <c r="A311" t="s">
        <v>443</v>
      </c>
      <c r="B311">
        <f>VLOOKUP(A311,'US Pop after &gt;2009'!A312:B769,2,FALSE)</f>
        <v>12416464</v>
      </c>
      <c r="C311" s="11">
        <f>VLOOKUP(A311,'US Pop after &gt;2009'!A312:U769,21,FALSE)</f>
        <v>10415597.487</v>
      </c>
      <c r="D311" s="11">
        <f>VLOOKUP(A311,'US Pop after &gt;2009'!A312:V769,22,FALSE)</f>
        <v>2008134.3689999999</v>
      </c>
      <c r="E311">
        <f>VLOOKUP(A311,'Deaths After &gt;2009'!A312:O769,15,FALSE)</f>
        <v>226</v>
      </c>
      <c r="F311">
        <f>VLOOKUP(A311,'Deaths After &gt;2009'!A312:P769,16,FALSE)</f>
        <v>2560</v>
      </c>
      <c r="G311">
        <f>VLOOKUP(A311,'Deaths After &gt;2009'!A312:Q769,17,FALSE)</f>
        <v>2786</v>
      </c>
      <c r="H311">
        <f>VLOOKUP(A311,'Visits new'!A311:D718,4,FALSE)</f>
        <v>655914</v>
      </c>
      <c r="I311">
        <f>VLOOKUP(A311,'Visits new'!A311:E718,5,FALSE)</f>
        <v>2458</v>
      </c>
      <c r="J311" s="12">
        <f t="shared" si="32"/>
        <v>2.2437950128152427E-4</v>
      </c>
      <c r="K311" s="12">
        <f t="shared" si="33"/>
        <v>2.1698227133112331E-5</v>
      </c>
      <c r="L311" s="12">
        <f t="shared" si="34"/>
        <v>1.274815091818191E-3</v>
      </c>
      <c r="M311" s="12">
        <f t="shared" si="35"/>
        <v>5.2826150826837656E-2</v>
      </c>
      <c r="N311" s="12">
        <f t="shared" si="36"/>
        <v>1.9796296272433118E-4</v>
      </c>
      <c r="O311" s="12"/>
      <c r="P311" s="12" t="b">
        <f t="shared" si="37"/>
        <v>0</v>
      </c>
      <c r="Q311" s="12" t="b">
        <f t="shared" si="38"/>
        <v>1</v>
      </c>
      <c r="R311" t="b">
        <f t="shared" si="39"/>
        <v>0</v>
      </c>
    </row>
    <row r="312" spans="1:18">
      <c r="A312" t="s">
        <v>444</v>
      </c>
      <c r="B312">
        <f>VLOOKUP(A312,'US Pop after &gt;2009'!A313:B770,2,FALSE)</f>
        <v>12694911</v>
      </c>
      <c r="C312" s="11">
        <f>VLOOKUP(A312,'US Pop after &gt;2009'!A313:U770,21,FALSE)</f>
        <v>10585143.717000002</v>
      </c>
      <c r="D312" s="11">
        <f>VLOOKUP(A312,'US Pop after &gt;2009'!A313:V770,22,FALSE)</f>
        <v>2113827.5100000002</v>
      </c>
      <c r="E312">
        <f>VLOOKUP(A312,'Deaths After &gt;2009'!A313:O770,15,FALSE)</f>
        <v>158</v>
      </c>
      <c r="F312">
        <f>VLOOKUP(A312,'Deaths After &gt;2009'!A313:P770,16,FALSE)</f>
        <v>2171</v>
      </c>
      <c r="G312">
        <f>VLOOKUP(A312,'Deaths After &gt;2009'!A313:Q770,17,FALSE)</f>
        <v>2329</v>
      </c>
      <c r="H312">
        <f>VLOOKUP(A312,'Visits new'!A312:D719,4,FALSE)</f>
        <v>652384</v>
      </c>
      <c r="I312">
        <f>VLOOKUP(A312,'Visits new'!A312:E719,5,FALSE)</f>
        <v>2331</v>
      </c>
      <c r="J312" s="12">
        <f t="shared" si="32"/>
        <v>1.8345934051841719E-4</v>
      </c>
      <c r="K312" s="12">
        <f t="shared" si="33"/>
        <v>1.4926580519284599E-5</v>
      </c>
      <c r="L312" s="12">
        <f t="shared" si="34"/>
        <v>1.0270469041251146E-3</v>
      </c>
      <c r="M312" s="12">
        <f t="shared" si="35"/>
        <v>5.1389411079762588E-2</v>
      </c>
      <c r="N312" s="12">
        <f t="shared" si="36"/>
        <v>1.8361688396240037E-4</v>
      </c>
      <c r="O312" s="12"/>
      <c r="P312" s="12" t="b">
        <f t="shared" si="37"/>
        <v>0</v>
      </c>
      <c r="Q312" s="12" t="b">
        <f t="shared" si="38"/>
        <v>0</v>
      </c>
      <c r="R312" t="b">
        <f t="shared" si="39"/>
        <v>0</v>
      </c>
    </row>
    <row r="313" spans="1:18">
      <c r="A313" t="s">
        <v>445</v>
      </c>
      <c r="B313">
        <f>VLOOKUP(A313,'US Pop after &gt;2009'!A314:B771,2,FALSE)</f>
        <v>12746614</v>
      </c>
      <c r="C313" s="11">
        <f>VLOOKUP(A313,'US Pop after &gt;2009'!A314:U771,21,FALSE)</f>
        <v>10575062</v>
      </c>
      <c r="D313" s="11">
        <f>VLOOKUP(A313,'US Pop after &gt;2009'!A314:V771,22,FALSE)</f>
        <v>2171552</v>
      </c>
      <c r="E313">
        <f>VLOOKUP(A313,'Deaths After &gt;2009'!A314:O771,15,FALSE)</f>
        <v>219</v>
      </c>
      <c r="F313">
        <f>VLOOKUP(A313,'Deaths After &gt;2009'!A314:P771,16,FALSE)</f>
        <v>2393</v>
      </c>
      <c r="G313">
        <f>VLOOKUP(A313,'Deaths After &gt;2009'!A314:Q771,17,FALSE)</f>
        <v>2612</v>
      </c>
      <c r="H313">
        <f>VLOOKUP(A313,'Visits new'!A313:D720,4,FALSE)</f>
        <v>1237533</v>
      </c>
      <c r="I313">
        <f>VLOOKUP(A313,'Visits new'!A313:E720,5,FALSE)</f>
        <v>3867</v>
      </c>
      <c r="J313" s="12">
        <f t="shared" si="32"/>
        <v>2.0491716466820129E-4</v>
      </c>
      <c r="K313" s="12">
        <f t="shared" si="33"/>
        <v>2.0709098443110784E-5</v>
      </c>
      <c r="L313" s="12">
        <f t="shared" si="34"/>
        <v>1.1019768350009579E-3</v>
      </c>
      <c r="M313" s="12">
        <f t="shared" si="35"/>
        <v>9.7087195077845773E-2</v>
      </c>
      <c r="N313" s="12">
        <f t="shared" si="36"/>
        <v>3.033746844456104E-4</v>
      </c>
      <c r="O313" s="12"/>
      <c r="P313" s="12" t="b">
        <f t="shared" si="37"/>
        <v>0</v>
      </c>
      <c r="Q313" s="12" t="b">
        <f t="shared" si="38"/>
        <v>0</v>
      </c>
      <c r="R313" t="b">
        <f t="shared" si="39"/>
        <v>0</v>
      </c>
    </row>
    <row r="314" spans="1:18">
      <c r="A314" t="s">
        <v>447</v>
      </c>
      <c r="B314">
        <f>VLOOKUP(A314,'US Pop after &gt;2009'!A315:B772,2,FALSE)</f>
        <v>1056389</v>
      </c>
      <c r="C314" s="11">
        <f>VLOOKUP(A314,'US Pop after &gt;2009'!A315:U772,21,FALSE)</f>
        <v>905806.72899999993</v>
      </c>
      <c r="D314" s="11">
        <f>VLOOKUP(A314,'US Pop after &gt;2009'!A315:V772,22,FALSE)</f>
        <v>149863.109</v>
      </c>
      <c r="E314">
        <f>VLOOKUP(A314,'Deaths After &gt;2009'!A315:O772,15,FALSE)</f>
        <v>0</v>
      </c>
      <c r="F314">
        <f>VLOOKUP(A314,'Deaths After &gt;2009'!A315:P772,16,FALSE)</f>
        <v>95</v>
      </c>
      <c r="G314">
        <f>VLOOKUP(A314,'Deaths After &gt;2009'!A315:Q772,17,FALSE)</f>
        <v>95</v>
      </c>
      <c r="H314">
        <f>VLOOKUP(A314,'Visits new'!A314:D721,4,FALSE)</f>
        <v>77791</v>
      </c>
      <c r="I314">
        <f>VLOOKUP(A314,'Visits new'!A314:E721,5,FALSE)</f>
        <v>273</v>
      </c>
      <c r="J314" s="12">
        <f t="shared" si="32"/>
        <v>8.9928993959611473E-5</v>
      </c>
      <c r="K314" s="12">
        <f t="shared" si="33"/>
        <v>0</v>
      </c>
      <c r="L314" s="12">
        <f t="shared" si="34"/>
        <v>6.3391184550962436E-4</v>
      </c>
      <c r="M314" s="12">
        <f t="shared" si="35"/>
        <v>7.3638593359075119E-2</v>
      </c>
      <c r="N314" s="12">
        <f t="shared" si="36"/>
        <v>2.5842753001025193E-4</v>
      </c>
      <c r="O314" s="12"/>
      <c r="P314" s="12" t="b">
        <f t="shared" si="37"/>
        <v>0</v>
      </c>
      <c r="Q314" s="12" t="b">
        <f t="shared" si="38"/>
        <v>0</v>
      </c>
      <c r="R314" t="b">
        <f t="shared" si="39"/>
        <v>0</v>
      </c>
    </row>
    <row r="315" spans="1:18">
      <c r="A315" t="s">
        <v>448</v>
      </c>
      <c r="B315">
        <f>VLOOKUP(A315,'US Pop after &gt;2009'!A316:B773,2,FALSE)</f>
        <v>1053959</v>
      </c>
      <c r="C315" s="11">
        <f>VLOOKUP(A315,'US Pop after &gt;2009'!A316:U773,21,FALSE)</f>
        <v>903532.93699999992</v>
      </c>
      <c r="D315" s="11">
        <f>VLOOKUP(A315,'US Pop after &gt;2009'!A316:V773,22,FALSE)</f>
        <v>151001.52800000002</v>
      </c>
      <c r="E315">
        <f>VLOOKUP(A315,'Deaths After &gt;2009'!A316:O773,15,FALSE)</f>
        <v>0</v>
      </c>
      <c r="F315">
        <f>VLOOKUP(A315,'Deaths After &gt;2009'!A316:P773,16,FALSE)</f>
        <v>101</v>
      </c>
      <c r="G315">
        <f>VLOOKUP(A315,'Deaths After &gt;2009'!A316:Q773,17,FALSE)</f>
        <v>101</v>
      </c>
      <c r="H315">
        <f>VLOOKUP(A315,'Visits new'!A315:D722,4,FALSE)</f>
        <v>276782</v>
      </c>
      <c r="I315">
        <f>VLOOKUP(A315,'Visits new'!A315:E722,5,FALSE)</f>
        <v>969</v>
      </c>
      <c r="J315" s="12">
        <f t="shared" si="32"/>
        <v>9.5829154644535506E-5</v>
      </c>
      <c r="K315" s="12">
        <f t="shared" si="33"/>
        <v>0</v>
      </c>
      <c r="L315" s="12">
        <f t="shared" si="34"/>
        <v>6.6886740377885439E-4</v>
      </c>
      <c r="M315" s="12">
        <f t="shared" si="35"/>
        <v>0.26261173347350325</v>
      </c>
      <c r="N315" s="12">
        <f t="shared" si="36"/>
        <v>9.1939060248074169E-4</v>
      </c>
      <c r="O315" s="12"/>
      <c r="P315" s="12" t="b">
        <f t="shared" si="37"/>
        <v>0</v>
      </c>
      <c r="Q315" s="12" t="b">
        <f t="shared" si="38"/>
        <v>0</v>
      </c>
      <c r="R315" t="b">
        <f t="shared" si="39"/>
        <v>0</v>
      </c>
    </row>
    <row r="316" spans="1:18">
      <c r="A316" t="s">
        <v>449</v>
      </c>
      <c r="B316">
        <f>VLOOKUP(A316,'US Pop after &gt;2009'!A317:B774,2,FALSE)</f>
        <v>1052471</v>
      </c>
      <c r="C316" s="11">
        <f>VLOOKUP(A316,'US Pop after &gt;2009'!A317:U774,21,FALSE)</f>
        <v>898907.51400000008</v>
      </c>
      <c r="D316" s="11">
        <f>VLOOKUP(A316,'US Pop after &gt;2009'!A317:V774,22,FALSE)</f>
        <v>152633.95199999999</v>
      </c>
      <c r="E316">
        <f>VLOOKUP(A316,'Deaths After &gt;2009'!A317:O774,15,FALSE)</f>
        <v>0</v>
      </c>
      <c r="F316">
        <f>VLOOKUP(A316,'Deaths After &gt;2009'!A317:P774,16,FALSE)</f>
        <v>31</v>
      </c>
      <c r="G316">
        <f>VLOOKUP(A316,'Deaths After &gt;2009'!A317:Q774,17,FALSE)</f>
        <v>31</v>
      </c>
      <c r="H316">
        <f>VLOOKUP(A316,'Visits new'!A316:D723,4,FALSE)</f>
        <v>285552</v>
      </c>
      <c r="I316">
        <f>VLOOKUP(A316,'Visits new'!A316:E723,5,FALSE)</f>
        <v>995</v>
      </c>
      <c r="J316" s="12">
        <f t="shared" si="32"/>
        <v>2.9454493282950314E-5</v>
      </c>
      <c r="K316" s="12">
        <f t="shared" si="33"/>
        <v>0</v>
      </c>
      <c r="L316" s="12">
        <f t="shared" si="34"/>
        <v>2.0310029055658601E-4</v>
      </c>
      <c r="M316" s="12">
        <f t="shared" si="35"/>
        <v>0.27131578922364608</v>
      </c>
      <c r="N316" s="12">
        <f t="shared" si="36"/>
        <v>9.4539421988824391E-4</v>
      </c>
      <c r="O316" s="12"/>
      <c r="P316" s="12" t="b">
        <f t="shared" si="37"/>
        <v>0</v>
      </c>
      <c r="Q316" s="12" t="b">
        <f t="shared" si="38"/>
        <v>0</v>
      </c>
      <c r="R316" t="b">
        <f t="shared" si="39"/>
        <v>0</v>
      </c>
    </row>
    <row r="317" spans="1:18">
      <c r="A317" t="s">
        <v>450</v>
      </c>
      <c r="B317">
        <f>VLOOKUP(A317,'US Pop after &gt;2009'!A318:B775,2,FALSE)</f>
        <v>1051695</v>
      </c>
      <c r="C317" s="11">
        <f>VLOOKUP(A317,'US Pop after &gt;2009'!A318:U775,21,FALSE)</f>
        <v>897377.82699999993</v>
      </c>
      <c r="D317" s="11">
        <f>VLOOKUP(A317,'US Pop after &gt;2009'!A318:V775,22,FALSE)</f>
        <v>155903.367</v>
      </c>
      <c r="E317">
        <f>VLOOKUP(A317,'Deaths After &gt;2009'!A318:O775,15,FALSE)</f>
        <v>0</v>
      </c>
      <c r="F317">
        <f>VLOOKUP(A317,'Deaths After &gt;2009'!A318:P775,16,FALSE)</f>
        <v>71</v>
      </c>
      <c r="G317">
        <f>VLOOKUP(A317,'Deaths After &gt;2009'!A318:Q775,17,FALSE)</f>
        <v>71</v>
      </c>
      <c r="H317">
        <f>VLOOKUP(A317,'Visits new'!A317:D724,4,FALSE)</f>
        <v>278558</v>
      </c>
      <c r="I317">
        <f>VLOOKUP(A317,'Visits new'!A317:E724,5,FALSE)</f>
        <v>1000</v>
      </c>
      <c r="J317" s="12">
        <f t="shared" si="32"/>
        <v>6.7510067082186373E-5</v>
      </c>
      <c r="K317" s="12">
        <f t="shared" si="33"/>
        <v>0</v>
      </c>
      <c r="L317" s="12">
        <f t="shared" si="34"/>
        <v>4.5541030553881496E-4</v>
      </c>
      <c r="M317" s="12">
        <f t="shared" si="35"/>
        <v>0.26486576431379821</v>
      </c>
      <c r="N317" s="12">
        <f t="shared" si="36"/>
        <v>9.5084601524206161E-4</v>
      </c>
      <c r="O317" s="12"/>
      <c r="P317" s="12" t="b">
        <f t="shared" si="37"/>
        <v>0</v>
      </c>
      <c r="Q317" s="12" t="b">
        <f t="shared" si="38"/>
        <v>0</v>
      </c>
      <c r="R317" t="b">
        <f t="shared" si="39"/>
        <v>0</v>
      </c>
    </row>
    <row r="318" spans="1:18">
      <c r="A318" t="s">
        <v>451</v>
      </c>
      <c r="B318">
        <f>VLOOKUP(A318,'US Pop after &gt;2009'!A319:B776,2,FALSE)</f>
        <v>1053252</v>
      </c>
      <c r="C318" s="11">
        <f>VLOOKUP(A318,'US Pop after &gt;2009'!A319:U776,21,FALSE)</f>
        <v>892939.52099999995</v>
      </c>
      <c r="D318" s="11">
        <f>VLOOKUP(A318,'US Pop after &gt;2009'!A319:V776,22,FALSE)</f>
        <v>158893.87600000002</v>
      </c>
      <c r="E318">
        <f>VLOOKUP(A318,'Deaths After &gt;2009'!A319:O776,15,FALSE)</f>
        <v>0</v>
      </c>
      <c r="F318">
        <f>VLOOKUP(A318,'Deaths After &gt;2009'!A319:P776,16,FALSE)</f>
        <v>56</v>
      </c>
      <c r="G318">
        <f>VLOOKUP(A318,'Deaths After &gt;2009'!A319:Q776,17,FALSE)</f>
        <v>56</v>
      </c>
      <c r="H318">
        <f>VLOOKUP(A318,'Visits new'!A318:D725,4,FALSE)</f>
        <v>282006</v>
      </c>
      <c r="I318">
        <f>VLOOKUP(A318,'Visits new'!A318:E725,5,FALSE)</f>
        <v>1010</v>
      </c>
      <c r="J318" s="12">
        <f t="shared" si="32"/>
        <v>5.3168662390387105E-5</v>
      </c>
      <c r="K318" s="12">
        <f t="shared" si="33"/>
        <v>0</v>
      </c>
      <c r="L318" s="12">
        <f t="shared" si="34"/>
        <v>3.5243649037801806E-4</v>
      </c>
      <c r="M318" s="12">
        <f t="shared" si="35"/>
        <v>0.26774788939399119</v>
      </c>
      <c r="N318" s="12">
        <f t="shared" si="36"/>
        <v>9.5893480382662456E-4</v>
      </c>
      <c r="O318" s="12"/>
      <c r="P318" s="12" t="b">
        <f t="shared" si="37"/>
        <v>0</v>
      </c>
      <c r="Q318" s="12" t="b">
        <f t="shared" si="38"/>
        <v>0</v>
      </c>
      <c r="R318" t="b">
        <f t="shared" si="39"/>
        <v>0</v>
      </c>
    </row>
    <row r="319" spans="1:18">
      <c r="A319" t="s">
        <v>452</v>
      </c>
      <c r="B319">
        <f>VLOOKUP(A319,'US Pop after &gt;2009'!A320:B777,2,FALSE)</f>
        <v>1053763</v>
      </c>
      <c r="C319" s="11">
        <f>VLOOKUP(A319,'US Pop after &gt;2009'!A320:U777,21,FALSE)</f>
        <v>892346.34699999995</v>
      </c>
      <c r="D319" s="11">
        <f>VLOOKUP(A319,'US Pop after &gt;2009'!A320:V777,22,FALSE)</f>
        <v>161790.209</v>
      </c>
      <c r="E319">
        <f>VLOOKUP(A319,'Deaths After &gt;2009'!A320:O777,15,FALSE)</f>
        <v>0</v>
      </c>
      <c r="F319">
        <f>VLOOKUP(A319,'Deaths After &gt;2009'!A320:P777,16,FALSE)</f>
        <v>135</v>
      </c>
      <c r="G319">
        <f>VLOOKUP(A319,'Deaths After &gt;2009'!A320:Q777,17,FALSE)</f>
        <v>135</v>
      </c>
      <c r="H319">
        <f>VLOOKUP(A319,'Visits new'!A319:D726,4,FALSE)</f>
        <v>278835</v>
      </c>
      <c r="I319">
        <f>VLOOKUP(A319,'Visits new'!A319:E726,5,FALSE)</f>
        <v>982</v>
      </c>
      <c r="J319" s="12">
        <f t="shared" si="32"/>
        <v>1.2811229849596161E-4</v>
      </c>
      <c r="K319" s="12">
        <f t="shared" si="33"/>
        <v>0</v>
      </c>
      <c r="L319" s="12">
        <f t="shared" si="34"/>
        <v>8.3441390449035143E-4</v>
      </c>
      <c r="M319" s="12">
        <f t="shared" si="35"/>
        <v>0.26460883519349226</v>
      </c>
      <c r="N319" s="12">
        <f t="shared" si="36"/>
        <v>9.318983490595134E-4</v>
      </c>
      <c r="O319" s="12"/>
      <c r="P319" s="12" t="b">
        <f t="shared" si="37"/>
        <v>0</v>
      </c>
      <c r="Q319" s="12" t="b">
        <f t="shared" si="38"/>
        <v>0</v>
      </c>
      <c r="R319" t="b">
        <f t="shared" si="39"/>
        <v>0</v>
      </c>
    </row>
    <row r="320" spans="1:18">
      <c r="A320" t="s">
        <v>453</v>
      </c>
      <c r="B320">
        <f>VLOOKUP(A320,'US Pop after &gt;2009'!A321:B778,2,FALSE)</f>
        <v>1054491</v>
      </c>
      <c r="C320" s="11">
        <f>VLOOKUP(A320,'US Pop after &gt;2009'!A321:U778,21,FALSE)</f>
        <v>888786.67900000012</v>
      </c>
      <c r="D320" s="11">
        <f>VLOOKUP(A320,'US Pop after &gt;2009'!A321:V778,22,FALSE)</f>
        <v>165583.04000000004</v>
      </c>
      <c r="E320">
        <f>VLOOKUP(A320,'Deaths After &gt;2009'!A321:O778,15,FALSE)</f>
        <v>0</v>
      </c>
      <c r="F320">
        <f>VLOOKUP(A320,'Deaths After &gt;2009'!A321:P778,16,FALSE)</f>
        <v>21</v>
      </c>
      <c r="G320">
        <f>VLOOKUP(A320,'Deaths After &gt;2009'!A321:Q778,17,FALSE)</f>
        <v>21</v>
      </c>
      <c r="H320">
        <f>VLOOKUP(A320,'Visits new'!A320:D727,4,FALSE)</f>
        <v>235246</v>
      </c>
      <c r="I320">
        <f>VLOOKUP(A320,'Visits new'!A320:E727,5,FALSE)</f>
        <v>852</v>
      </c>
      <c r="J320" s="12">
        <f t="shared" si="32"/>
        <v>1.991482146362558E-5</v>
      </c>
      <c r="K320" s="12">
        <f t="shared" si="33"/>
        <v>0</v>
      </c>
      <c r="L320" s="12">
        <f t="shared" si="34"/>
        <v>1.2682458300077108E-4</v>
      </c>
      <c r="M320" s="12">
        <f t="shared" si="35"/>
        <v>0.22308962333486013</v>
      </c>
      <c r="N320" s="12">
        <f t="shared" si="36"/>
        <v>8.0797275652423779E-4</v>
      </c>
      <c r="O320" s="12"/>
      <c r="P320" s="12" t="b">
        <f t="shared" si="37"/>
        <v>0</v>
      </c>
      <c r="Q320" s="12" t="b">
        <f t="shared" si="38"/>
        <v>0</v>
      </c>
      <c r="R320" t="b">
        <f t="shared" si="39"/>
        <v>0</v>
      </c>
    </row>
    <row r="321" spans="1:18">
      <c r="A321" t="s">
        <v>454</v>
      </c>
      <c r="B321">
        <f>VLOOKUP(A321,'US Pop after &gt;2009'!A322:B779,2,FALSE)</f>
        <v>1056138</v>
      </c>
      <c r="C321" s="11">
        <f>VLOOKUP(A321,'US Pop after &gt;2009'!A322:U779,21,FALSE)</f>
        <v>885994</v>
      </c>
      <c r="D321" s="11">
        <f>VLOOKUP(A321,'US Pop after &gt;2009'!A322:V779,22,FALSE)</f>
        <v>170144</v>
      </c>
      <c r="E321">
        <f>VLOOKUP(A321,'Deaths After &gt;2009'!A322:O779,15,FALSE)</f>
        <v>0</v>
      </c>
      <c r="F321">
        <f>VLOOKUP(A321,'Deaths After &gt;2009'!A322:P779,16,FALSE)</f>
        <v>79</v>
      </c>
      <c r="G321">
        <f>VLOOKUP(A321,'Deaths After &gt;2009'!A322:Q779,17,FALSE)</f>
        <v>79</v>
      </c>
      <c r="H321">
        <f>VLOOKUP(A321,'Visits new'!A321:D728,4,FALSE)</f>
        <v>212749</v>
      </c>
      <c r="I321">
        <f>VLOOKUP(A321,'Visits new'!A321:E728,5,FALSE)</f>
        <v>915</v>
      </c>
      <c r="J321" s="12">
        <f t="shared" si="32"/>
        <v>7.4800830952015735E-5</v>
      </c>
      <c r="K321" s="12">
        <f t="shared" si="33"/>
        <v>0</v>
      </c>
      <c r="L321" s="12">
        <f t="shared" si="34"/>
        <v>4.6431258228324244E-4</v>
      </c>
      <c r="M321" s="12">
        <f t="shared" si="35"/>
        <v>0.20144053144570123</v>
      </c>
      <c r="N321" s="12">
        <f t="shared" si="36"/>
        <v>8.6636405469739755E-4</v>
      </c>
      <c r="O321" s="12"/>
      <c r="P321" s="12" t="b">
        <f t="shared" si="37"/>
        <v>0</v>
      </c>
      <c r="Q321" s="12" t="b">
        <f t="shared" si="38"/>
        <v>0</v>
      </c>
      <c r="R321" t="b">
        <f t="shared" si="39"/>
        <v>0</v>
      </c>
    </row>
    <row r="322" spans="1:18">
      <c r="A322" t="s">
        <v>456</v>
      </c>
      <c r="B322">
        <f>VLOOKUP(A322,'US Pop after &gt;2009'!A323:B780,2,FALSE)</f>
        <v>4464937</v>
      </c>
      <c r="C322" s="11">
        <f>VLOOKUP(A322,'US Pop after &gt;2009'!A323:U780,21,FALSE)</f>
        <v>3879888.2540000002</v>
      </c>
      <c r="D322" s="11">
        <f>VLOOKUP(A322,'US Pop after &gt;2009'!A323:V780,22,FALSE)</f>
        <v>585165.03799999994</v>
      </c>
      <c r="E322">
        <f>VLOOKUP(A322,'Deaths After &gt;2009'!A323:O780,15,FALSE)</f>
        <v>0</v>
      </c>
      <c r="F322">
        <f>VLOOKUP(A322,'Deaths After &gt;2009'!A323:P780,16,FALSE)</f>
        <v>567</v>
      </c>
      <c r="G322">
        <f>VLOOKUP(A322,'Deaths After &gt;2009'!A323:Q780,17,FALSE)</f>
        <v>567</v>
      </c>
      <c r="H322">
        <f>VLOOKUP(A322,'Visits new'!A322:D729,4,FALSE)</f>
        <v>81290</v>
      </c>
      <c r="I322">
        <f>VLOOKUP(A322,'Visits new'!A322:E729,5,FALSE)</f>
        <v>276</v>
      </c>
      <c r="J322" s="12">
        <f t="shared" si="32"/>
        <v>1.2698947375965215E-4</v>
      </c>
      <c r="K322" s="12">
        <f t="shared" si="33"/>
        <v>0</v>
      </c>
      <c r="L322" s="12">
        <f t="shared" si="34"/>
        <v>9.6895741061003046E-4</v>
      </c>
      <c r="M322" s="12">
        <f t="shared" si="35"/>
        <v>1.8206303918733905E-2</v>
      </c>
      <c r="N322" s="12">
        <f t="shared" si="36"/>
        <v>6.1814981935915338E-5</v>
      </c>
      <c r="O322" s="12"/>
      <c r="P322" s="12" t="b">
        <f t="shared" si="37"/>
        <v>0</v>
      </c>
      <c r="Q322" s="12" t="b">
        <f t="shared" si="38"/>
        <v>0</v>
      </c>
      <c r="R322" t="b">
        <f t="shared" si="39"/>
        <v>0</v>
      </c>
    </row>
    <row r="323" spans="1:18">
      <c r="A323" t="s">
        <v>457</v>
      </c>
      <c r="B323">
        <f>VLOOKUP(A323,'US Pop after &gt;2009'!A324:B781,2,FALSE)</f>
        <v>4364414</v>
      </c>
      <c r="C323" s="11">
        <f>VLOOKUP(A323,'US Pop after &gt;2009'!A324:U781,21,FALSE)</f>
        <v>3776594.3230000008</v>
      </c>
      <c r="D323" s="11">
        <f>VLOOKUP(A323,'US Pop after &gt;2009'!A324:V781,22,FALSE)</f>
        <v>587774.95699999994</v>
      </c>
      <c r="E323">
        <f>VLOOKUP(A323,'Deaths After &gt;2009'!A324:O781,15,FALSE)</f>
        <v>10</v>
      </c>
      <c r="F323">
        <f>VLOOKUP(A323,'Deaths After &gt;2009'!A324:P781,16,FALSE)</f>
        <v>591</v>
      </c>
      <c r="G323">
        <f>VLOOKUP(A323,'Deaths After &gt;2009'!A324:Q781,17,FALSE)</f>
        <v>601</v>
      </c>
      <c r="H323">
        <f>VLOOKUP(A323,'Visits new'!A323:D730,4,FALSE)</f>
        <v>321694</v>
      </c>
      <c r="I323">
        <f>VLOOKUP(A323,'Visits new'!A323:E730,5,FALSE)</f>
        <v>887</v>
      </c>
      <c r="J323" s="12">
        <f t="shared" ref="J323:J386" si="40">G323/B323</f>
        <v>1.3770462655467606E-4</v>
      </c>
      <c r="K323" s="12">
        <f t="shared" ref="K323:K386" si="41">E323/C323</f>
        <v>2.6478883207281668E-6</v>
      </c>
      <c r="L323" s="12">
        <f t="shared" ref="L323:L386" si="42">F323/D323</f>
        <v>1.0054868669744977E-3</v>
      </c>
      <c r="M323" s="12">
        <f t="shared" ref="M323:M386" si="43">H323/B323</f>
        <v>7.3708406214442537E-2</v>
      </c>
      <c r="N323" s="12">
        <f t="shared" ref="N323:N386" si="44">I323/B323</f>
        <v>2.0323461523127733E-4</v>
      </c>
      <c r="O323" s="12"/>
      <c r="P323" s="12" t="b">
        <f t="shared" ref="P323:P386" si="45">OR(B323&gt;$W$14,B323&lt;$X$14)</f>
        <v>0</v>
      </c>
      <c r="Q323" s="12" t="b">
        <f t="shared" ref="Q323:Q386" si="46">OR(G323&gt;$W$16,G323&lt;$X$16)</f>
        <v>0</v>
      </c>
      <c r="R323" t="b">
        <f t="shared" ref="R323:R386" si="47">OR(H323&gt;$W$18,H323&lt;$X$18)</f>
        <v>0</v>
      </c>
    </row>
    <row r="324" spans="1:18">
      <c r="A324" t="s">
        <v>458</v>
      </c>
      <c r="B324">
        <f>VLOOKUP(A324,'US Pop after &gt;2009'!A325:B782,2,FALSE)</f>
        <v>4528696</v>
      </c>
      <c r="C324" s="11">
        <f>VLOOKUP(A324,'US Pop after &gt;2009'!A325:U782,21,FALSE)</f>
        <v>3902883.4600000009</v>
      </c>
      <c r="D324" s="11">
        <f>VLOOKUP(A324,'US Pop after &gt;2009'!A325:V782,22,FALSE)</f>
        <v>625832.43499999994</v>
      </c>
      <c r="E324">
        <f>VLOOKUP(A324,'Deaths After &gt;2009'!A325:O782,15,FALSE)</f>
        <v>25</v>
      </c>
      <c r="F324">
        <f>VLOOKUP(A324,'Deaths After &gt;2009'!A325:P782,16,FALSE)</f>
        <v>533</v>
      </c>
      <c r="G324">
        <f>VLOOKUP(A324,'Deaths After &gt;2009'!A325:Q782,17,FALSE)</f>
        <v>558</v>
      </c>
      <c r="H324">
        <f>VLOOKUP(A324,'Visits new'!A324:D731,4,FALSE)</f>
        <v>300266</v>
      </c>
      <c r="I324">
        <f>VLOOKUP(A324,'Visits new'!A324:E731,5,FALSE)</f>
        <v>823</v>
      </c>
      <c r="J324" s="12">
        <f t="shared" si="40"/>
        <v>1.2321427625082364E-4</v>
      </c>
      <c r="K324" s="12">
        <f t="shared" si="41"/>
        <v>6.4055204968892395E-6</v>
      </c>
      <c r="L324" s="12">
        <f t="shared" si="42"/>
        <v>8.5166566990092177E-4</v>
      </c>
      <c r="M324" s="12">
        <f t="shared" si="43"/>
        <v>6.63029710980821E-2</v>
      </c>
      <c r="N324" s="12">
        <f t="shared" si="44"/>
        <v>1.8173001676420763E-4</v>
      </c>
      <c r="O324" s="12"/>
      <c r="P324" s="12" t="b">
        <f t="shared" si="45"/>
        <v>0</v>
      </c>
      <c r="Q324" s="12" t="b">
        <f t="shared" si="46"/>
        <v>0</v>
      </c>
      <c r="R324" t="b">
        <f t="shared" si="47"/>
        <v>0</v>
      </c>
    </row>
    <row r="325" spans="1:18">
      <c r="A325" t="s">
        <v>459</v>
      </c>
      <c r="B325">
        <f>VLOOKUP(A325,'US Pop after &gt;2009'!A326:B783,2,FALSE)</f>
        <v>4550845</v>
      </c>
      <c r="C325" s="11">
        <f>VLOOKUP(A325,'US Pop after &gt;2009'!A326:U783,21,FALSE)</f>
        <v>3904721.4080000003</v>
      </c>
      <c r="D325" s="11">
        <f>VLOOKUP(A325,'US Pop after &gt;2009'!A326:V783,22,FALSE)</f>
        <v>647325.08700000006</v>
      </c>
      <c r="E325">
        <f>VLOOKUP(A325,'Deaths After &gt;2009'!A326:O783,15,FALSE)</f>
        <v>17</v>
      </c>
      <c r="F325">
        <f>VLOOKUP(A325,'Deaths After &gt;2009'!A326:P783,16,FALSE)</f>
        <v>542</v>
      </c>
      <c r="G325">
        <f>VLOOKUP(A325,'Deaths After &gt;2009'!A326:Q783,17,FALSE)</f>
        <v>559</v>
      </c>
      <c r="H325">
        <f>VLOOKUP(A325,'Visits new'!A325:D732,4,FALSE)</f>
        <v>303813</v>
      </c>
      <c r="I325">
        <f>VLOOKUP(A325,'Visits new'!A325:E732,5,FALSE)</f>
        <v>739</v>
      </c>
      <c r="J325" s="12">
        <f t="shared" si="40"/>
        <v>1.2283433076714325E-4</v>
      </c>
      <c r="K325" s="12">
        <f t="shared" si="41"/>
        <v>4.3537036893772673E-6</v>
      </c>
      <c r="L325" s="12">
        <f t="shared" si="42"/>
        <v>8.3729181965104332E-4</v>
      </c>
      <c r="M325" s="12">
        <f t="shared" si="43"/>
        <v>6.675968968400374E-2</v>
      </c>
      <c r="N325" s="12">
        <f t="shared" si="44"/>
        <v>1.6238742475298544E-4</v>
      </c>
      <c r="O325" s="12"/>
      <c r="P325" s="12" t="b">
        <f t="shared" si="45"/>
        <v>0</v>
      </c>
      <c r="Q325" s="12" t="b">
        <f t="shared" si="46"/>
        <v>0</v>
      </c>
      <c r="R325" t="b">
        <f t="shared" si="47"/>
        <v>0</v>
      </c>
    </row>
    <row r="326" spans="1:18">
      <c r="A326" t="s">
        <v>460</v>
      </c>
      <c r="B326">
        <f>VLOOKUP(A326,'US Pop after &gt;2009'!A327:B784,2,FALSE)</f>
        <v>4630485</v>
      </c>
      <c r="C326" s="11">
        <f>VLOOKUP(A326,'US Pop after &gt;2009'!A327:U784,21,FALSE)</f>
        <v>3949495.784</v>
      </c>
      <c r="D326" s="11">
        <f>VLOOKUP(A326,'US Pop after &gt;2009'!A327:V784,22,FALSE)</f>
        <v>681593.68200000003</v>
      </c>
      <c r="E326">
        <f>VLOOKUP(A326,'Deaths After &gt;2009'!A327:O784,15,FALSE)</f>
        <v>58</v>
      </c>
      <c r="F326">
        <f>VLOOKUP(A326,'Deaths After &gt;2009'!A327:P784,16,FALSE)</f>
        <v>504</v>
      </c>
      <c r="G326">
        <f>VLOOKUP(A326,'Deaths After &gt;2009'!A327:Q784,17,FALSE)</f>
        <v>562</v>
      </c>
      <c r="H326">
        <f>VLOOKUP(A326,'Visits new'!A326:D733,4,FALSE)</f>
        <v>270600</v>
      </c>
      <c r="I326">
        <f>VLOOKUP(A326,'Visits new'!A326:E733,5,FALSE)</f>
        <v>675</v>
      </c>
      <c r="J326" s="12">
        <f t="shared" si="40"/>
        <v>1.213695757571831E-4</v>
      </c>
      <c r="K326" s="12">
        <f t="shared" si="41"/>
        <v>1.4685418891942283E-5</v>
      </c>
      <c r="L326" s="12">
        <f t="shared" si="42"/>
        <v>7.3944347389065144E-4</v>
      </c>
      <c r="M326" s="12">
        <f t="shared" si="43"/>
        <v>5.8438802846786028E-2</v>
      </c>
      <c r="N326" s="12">
        <f t="shared" si="44"/>
        <v>1.4577306696814696E-4</v>
      </c>
      <c r="O326" s="12"/>
      <c r="P326" s="12" t="b">
        <f t="shared" si="45"/>
        <v>0</v>
      </c>
      <c r="Q326" s="12" t="b">
        <f t="shared" si="46"/>
        <v>0</v>
      </c>
      <c r="R326" t="b">
        <f t="shared" si="47"/>
        <v>0</v>
      </c>
    </row>
    <row r="327" spans="1:18">
      <c r="A327" t="s">
        <v>461</v>
      </c>
      <c r="B327">
        <f>VLOOKUP(A327,'US Pop after &gt;2009'!A328:B785,2,FALSE)</f>
        <v>4561064</v>
      </c>
      <c r="C327" s="11">
        <f>VLOOKUP(A327,'US Pop after &gt;2009'!A328:U785,21,FALSE)</f>
        <v>3868748.2960000006</v>
      </c>
      <c r="D327" s="11">
        <f>VLOOKUP(A327,'US Pop after &gt;2009'!A328:V785,22,FALSE)</f>
        <v>694031.32400000002</v>
      </c>
      <c r="E327">
        <f>VLOOKUP(A327,'Deaths After &gt;2009'!A328:O785,15,FALSE)</f>
        <v>34</v>
      </c>
      <c r="F327">
        <f>VLOOKUP(A327,'Deaths After &gt;2009'!A328:P785,16,FALSE)</f>
        <v>674</v>
      </c>
      <c r="G327">
        <f>VLOOKUP(A327,'Deaths After &gt;2009'!A328:Q785,17,FALSE)</f>
        <v>708</v>
      </c>
      <c r="H327">
        <f>VLOOKUP(A327,'Visits new'!A327:D734,4,FALSE)</f>
        <v>192113</v>
      </c>
      <c r="I327">
        <f>VLOOKUP(A327,'Visits new'!A327:E734,5,FALSE)</f>
        <v>540</v>
      </c>
      <c r="J327" s="12">
        <f t="shared" si="40"/>
        <v>1.5522693827580583E-4</v>
      </c>
      <c r="K327" s="12">
        <f t="shared" si="41"/>
        <v>8.7883722068849722E-6</v>
      </c>
      <c r="L327" s="12">
        <f t="shared" si="42"/>
        <v>9.7113772346102347E-4</v>
      </c>
      <c r="M327" s="12">
        <f t="shared" si="43"/>
        <v>4.2120215809293621E-2</v>
      </c>
      <c r="N327" s="12">
        <f t="shared" si="44"/>
        <v>1.1839342749849597E-4</v>
      </c>
      <c r="O327" s="12"/>
      <c r="P327" s="12" t="b">
        <f t="shared" si="45"/>
        <v>0</v>
      </c>
      <c r="Q327" s="12" t="b">
        <f t="shared" si="46"/>
        <v>0</v>
      </c>
      <c r="R327" t="b">
        <f t="shared" si="47"/>
        <v>0</v>
      </c>
    </row>
    <row r="328" spans="1:18">
      <c r="A328" t="s">
        <v>462</v>
      </c>
      <c r="B328">
        <f>VLOOKUP(A328,'US Pop after &gt;2009'!A329:B786,2,FALSE)</f>
        <v>4731177</v>
      </c>
      <c r="C328" s="11">
        <f>VLOOKUP(A328,'US Pop after &gt;2009'!A329:U786,21,FALSE)</f>
        <v>3973459.1959999995</v>
      </c>
      <c r="D328" s="11">
        <f>VLOOKUP(A328,'US Pop after &gt;2009'!A329:V786,22,FALSE)</f>
        <v>754085.36499999987</v>
      </c>
      <c r="E328">
        <f>VLOOKUP(A328,'Deaths After &gt;2009'!A329:O786,15,FALSE)</f>
        <v>54</v>
      </c>
      <c r="F328">
        <f>VLOOKUP(A328,'Deaths After &gt;2009'!A329:P786,16,FALSE)</f>
        <v>479</v>
      </c>
      <c r="G328">
        <f>VLOOKUP(A328,'Deaths After &gt;2009'!A329:Q786,17,FALSE)</f>
        <v>533</v>
      </c>
      <c r="H328">
        <f>VLOOKUP(A328,'Visits new'!A328:D735,4,FALSE)</f>
        <v>200296</v>
      </c>
      <c r="I328">
        <f>VLOOKUP(A328,'Visits new'!A328:E735,5,FALSE)</f>
        <v>549</v>
      </c>
      <c r="J328" s="12">
        <f t="shared" si="40"/>
        <v>1.1265695618658952E-4</v>
      </c>
      <c r="K328" s="12">
        <f t="shared" si="41"/>
        <v>1.3590173533016446E-5</v>
      </c>
      <c r="L328" s="12">
        <f t="shared" si="42"/>
        <v>6.352065989239827E-4</v>
      </c>
      <c r="M328" s="12">
        <f t="shared" si="43"/>
        <v>4.2335342769885799E-2</v>
      </c>
      <c r="N328" s="12">
        <f t="shared" si="44"/>
        <v>1.1603877851114004E-4</v>
      </c>
      <c r="O328" s="12"/>
      <c r="P328" s="12" t="b">
        <f t="shared" si="45"/>
        <v>0</v>
      </c>
      <c r="Q328" s="12" t="b">
        <f t="shared" si="46"/>
        <v>0</v>
      </c>
      <c r="R328" t="b">
        <f t="shared" si="47"/>
        <v>0</v>
      </c>
    </row>
    <row r="329" spans="1:18">
      <c r="A329" t="s">
        <v>463</v>
      </c>
      <c r="B329">
        <f>VLOOKUP(A329,'US Pop after &gt;2009'!A330:B787,2,FALSE)</f>
        <v>4736687</v>
      </c>
      <c r="C329" s="11">
        <f>VLOOKUP(A329,'US Pop after &gt;2009'!A330:U787,21,FALSE)</f>
        <v>3969882</v>
      </c>
      <c r="D329" s="11">
        <f>VLOOKUP(A329,'US Pop after &gt;2009'!A330:V787,22,FALSE)</f>
        <v>766805</v>
      </c>
      <c r="E329">
        <f>VLOOKUP(A329,'Deaths After &gt;2009'!A330:O787,15,FALSE)</f>
        <v>31</v>
      </c>
      <c r="F329">
        <f>VLOOKUP(A329,'Deaths After &gt;2009'!A330:P787,16,FALSE)</f>
        <v>539</v>
      </c>
      <c r="G329">
        <f>VLOOKUP(A329,'Deaths After &gt;2009'!A330:Q787,17,FALSE)</f>
        <v>570</v>
      </c>
      <c r="H329">
        <f>VLOOKUP(A329,'Visits new'!A329:D736,4,FALSE)</f>
        <v>275822</v>
      </c>
      <c r="I329">
        <f>VLOOKUP(A329,'Visits new'!A329:E736,5,FALSE)</f>
        <v>642</v>
      </c>
      <c r="J329" s="12">
        <f t="shared" si="40"/>
        <v>1.2033727371050695E-4</v>
      </c>
      <c r="K329" s="12">
        <f t="shared" si="41"/>
        <v>7.8087963319816562E-6</v>
      </c>
      <c r="L329" s="12">
        <f t="shared" si="42"/>
        <v>7.0291664764835914E-4</v>
      </c>
      <c r="M329" s="12">
        <f t="shared" si="43"/>
        <v>5.8230995630490258E-2</v>
      </c>
      <c r="N329" s="12">
        <f t="shared" si="44"/>
        <v>1.3553777144236046E-4</v>
      </c>
      <c r="O329" s="12"/>
      <c r="P329" s="12" t="b">
        <f t="shared" si="45"/>
        <v>0</v>
      </c>
      <c r="Q329" s="12" t="b">
        <f t="shared" si="46"/>
        <v>0</v>
      </c>
      <c r="R329" t="b">
        <f t="shared" si="47"/>
        <v>0</v>
      </c>
    </row>
    <row r="330" spans="1:18">
      <c r="A330" t="s">
        <v>465</v>
      </c>
      <c r="B330">
        <f>VLOOKUP(A330,'US Pop after &gt;2009'!A331:B788,2,FALSE)</f>
        <v>696942</v>
      </c>
      <c r="C330" s="11">
        <f>VLOOKUP(A330,'US Pop after &gt;2009'!A331:U788,21,FALSE)</f>
        <v>600233.20600000001</v>
      </c>
      <c r="D330" s="11">
        <f>VLOOKUP(A330,'US Pop after &gt;2009'!A331:V788,22,FALSE)</f>
        <v>96357.39</v>
      </c>
      <c r="E330">
        <f>VLOOKUP(A330,'Deaths After &gt;2009'!A331:O788,15,FALSE)</f>
        <v>0</v>
      </c>
      <c r="F330">
        <f>VLOOKUP(A330,'Deaths After &gt;2009'!A331:P788,16,FALSE)</f>
        <v>47</v>
      </c>
      <c r="G330">
        <f>VLOOKUP(A330,'Deaths After &gt;2009'!A331:Q788,17,FALSE)</f>
        <v>47</v>
      </c>
      <c r="H330">
        <f>VLOOKUP(A330,'Visits new'!A330:D737,4,FALSE)</f>
        <v>68416</v>
      </c>
      <c r="I330">
        <f>VLOOKUP(A330,'Visits new'!A330:E737,5,FALSE)</f>
        <v>242</v>
      </c>
      <c r="J330" s="12">
        <f t="shared" si="40"/>
        <v>6.7437462514814722E-5</v>
      </c>
      <c r="K330" s="12">
        <f t="shared" si="41"/>
        <v>0</v>
      </c>
      <c r="L330" s="12">
        <f t="shared" si="42"/>
        <v>4.8776746651190946E-4</v>
      </c>
      <c r="M330" s="12">
        <f t="shared" si="43"/>
        <v>9.8165987987522629E-2</v>
      </c>
      <c r="N330" s="12">
        <f t="shared" si="44"/>
        <v>3.4723118996989706E-4</v>
      </c>
      <c r="O330" s="12"/>
      <c r="P330" s="12" t="b">
        <f t="shared" si="45"/>
        <v>0</v>
      </c>
      <c r="Q330" s="12" t="b">
        <f t="shared" si="46"/>
        <v>0</v>
      </c>
      <c r="R330" t="b">
        <f t="shared" si="47"/>
        <v>0</v>
      </c>
    </row>
    <row r="331" spans="1:18">
      <c r="A331" t="s">
        <v>466</v>
      </c>
      <c r="B331">
        <f>VLOOKUP(A331,'US Pop after &gt;2009'!A332:B789,2,FALSE)</f>
        <v>765863</v>
      </c>
      <c r="C331" s="11">
        <f>VLOOKUP(A331,'US Pop after &gt;2009'!A332:U789,21,FALSE)</f>
        <v>658931.69099999999</v>
      </c>
      <c r="D331" s="11">
        <f>VLOOKUP(A331,'US Pop after &gt;2009'!A332:V789,22,FALSE)</f>
        <v>106939.12700000001</v>
      </c>
      <c r="E331">
        <f>VLOOKUP(A331,'Deaths After &gt;2009'!A332:O789,15,FALSE)</f>
        <v>0</v>
      </c>
      <c r="F331">
        <f>VLOOKUP(A331,'Deaths After &gt;2009'!A332:P789,16,FALSE)</f>
        <v>40</v>
      </c>
      <c r="G331">
        <f>VLOOKUP(A331,'Deaths After &gt;2009'!A332:Q789,17,FALSE)</f>
        <v>40</v>
      </c>
      <c r="H331">
        <f>VLOOKUP(A331,'Visits new'!A331:D738,4,FALSE)</f>
        <v>262826</v>
      </c>
      <c r="I331">
        <f>VLOOKUP(A331,'Visits new'!A331:E738,5,FALSE)</f>
        <v>918</v>
      </c>
      <c r="J331" s="12">
        <f t="shared" si="40"/>
        <v>5.2228662306443842E-5</v>
      </c>
      <c r="K331" s="12">
        <f t="shared" si="41"/>
        <v>0</v>
      </c>
      <c r="L331" s="12">
        <f t="shared" si="42"/>
        <v>3.7404457210502565E-4</v>
      </c>
      <c r="M331" s="12">
        <f t="shared" si="43"/>
        <v>0.34317625998383522</v>
      </c>
      <c r="N331" s="12">
        <f t="shared" si="44"/>
        <v>1.1986477999328862E-3</v>
      </c>
      <c r="O331" s="12"/>
      <c r="P331" s="12" t="b">
        <f t="shared" si="45"/>
        <v>0</v>
      </c>
      <c r="Q331" s="12" t="b">
        <f t="shared" si="46"/>
        <v>0</v>
      </c>
      <c r="R331" t="b">
        <f t="shared" si="47"/>
        <v>0</v>
      </c>
    </row>
    <row r="332" spans="1:18">
      <c r="A332" t="s">
        <v>467</v>
      </c>
      <c r="B332">
        <f>VLOOKUP(A332,'US Pop after &gt;2009'!A333:B790,2,FALSE)</f>
        <v>730225</v>
      </c>
      <c r="C332" s="11">
        <f>VLOOKUP(A332,'US Pop after &gt;2009'!A333:U790,21,FALSE)</f>
        <v>625251.98200000008</v>
      </c>
      <c r="D332" s="11">
        <f>VLOOKUP(A332,'US Pop after &gt;2009'!A333:V790,22,FALSE)</f>
        <v>105108.76999999999</v>
      </c>
      <c r="E332">
        <f>VLOOKUP(A332,'Deaths After &gt;2009'!A333:O790,15,FALSE)</f>
        <v>0</v>
      </c>
      <c r="F332">
        <f>VLOOKUP(A332,'Deaths After &gt;2009'!A333:P790,16,FALSE)</f>
        <v>70</v>
      </c>
      <c r="G332">
        <f>VLOOKUP(A332,'Deaths After &gt;2009'!A333:Q790,17,FALSE)</f>
        <v>70</v>
      </c>
      <c r="H332">
        <f>VLOOKUP(A332,'Visits new'!A332:D739,4,FALSE)</f>
        <v>183539</v>
      </c>
      <c r="I332">
        <f>VLOOKUP(A332,'Visits new'!A332:E739,5,FALSE)</f>
        <v>725</v>
      </c>
      <c r="J332" s="12">
        <f t="shared" si="40"/>
        <v>9.5860864801944608E-5</v>
      </c>
      <c r="K332" s="12">
        <f t="shared" si="41"/>
        <v>0</v>
      </c>
      <c r="L332" s="12">
        <f t="shared" si="42"/>
        <v>6.659767781508623E-4</v>
      </c>
      <c r="M332" s="12">
        <f t="shared" si="43"/>
        <v>0.25134581806977302</v>
      </c>
      <c r="N332" s="12">
        <f t="shared" si="44"/>
        <v>9.9284467116299768E-4</v>
      </c>
      <c r="O332" s="12"/>
      <c r="P332" s="12" t="b">
        <f t="shared" si="45"/>
        <v>0</v>
      </c>
      <c r="Q332" s="12" t="b">
        <f t="shared" si="46"/>
        <v>0</v>
      </c>
      <c r="R332" t="b">
        <f t="shared" si="47"/>
        <v>0</v>
      </c>
    </row>
    <row r="333" spans="1:18">
      <c r="A333" t="s">
        <v>468</v>
      </c>
      <c r="B333">
        <f>VLOOKUP(A333,'US Pop after &gt;2009'!A334:B791,2,FALSE)</f>
        <v>677707</v>
      </c>
      <c r="C333" s="11">
        <f>VLOOKUP(A333,'US Pop after &gt;2009'!A334:U791,21,FALSE)</f>
        <v>577402.80099999986</v>
      </c>
      <c r="D333" s="11">
        <f>VLOOKUP(A333,'US Pop after &gt;2009'!A334:V791,22,FALSE)</f>
        <v>100567.42200000001</v>
      </c>
      <c r="E333">
        <f>VLOOKUP(A333,'Deaths After &gt;2009'!A334:O791,15,FALSE)</f>
        <v>0</v>
      </c>
      <c r="F333">
        <f>VLOOKUP(A333,'Deaths After &gt;2009'!A334:P791,16,FALSE)</f>
        <v>67</v>
      </c>
      <c r="G333">
        <f>VLOOKUP(A333,'Deaths After &gt;2009'!A334:Q791,17,FALSE)</f>
        <v>67</v>
      </c>
      <c r="H333">
        <f>VLOOKUP(A333,'Visits new'!A333:D740,4,FALSE)</f>
        <v>195376</v>
      </c>
      <c r="I333">
        <f>VLOOKUP(A333,'Visits new'!A333:E740,5,FALSE)</f>
        <v>829</v>
      </c>
      <c r="J333" s="12">
        <f t="shared" si="40"/>
        <v>9.8862782884048716E-5</v>
      </c>
      <c r="K333" s="12">
        <f t="shared" si="41"/>
        <v>0</v>
      </c>
      <c r="L333" s="12">
        <f t="shared" si="42"/>
        <v>6.6621972272491975E-4</v>
      </c>
      <c r="M333" s="12">
        <f t="shared" si="43"/>
        <v>0.28828977714558063</v>
      </c>
      <c r="N333" s="12">
        <f t="shared" si="44"/>
        <v>1.2232424926996474E-3</v>
      </c>
      <c r="O333" s="12"/>
      <c r="P333" s="12" t="b">
        <f t="shared" si="45"/>
        <v>0</v>
      </c>
      <c r="Q333" s="12" t="b">
        <f t="shared" si="46"/>
        <v>0</v>
      </c>
      <c r="R333" t="b">
        <f t="shared" si="47"/>
        <v>0</v>
      </c>
    </row>
    <row r="334" spans="1:18">
      <c r="A334" t="s">
        <v>469</v>
      </c>
      <c r="B334">
        <f>VLOOKUP(A334,'US Pop after &gt;2009'!A335:B792,2,FALSE)</f>
        <v>595696</v>
      </c>
      <c r="C334" s="11">
        <f>VLOOKUP(A334,'US Pop after &gt;2009'!A335:U792,21,FALSE)</f>
        <v>507885.48700000002</v>
      </c>
      <c r="D334" s="11">
        <f>VLOOKUP(A334,'US Pop after &gt;2009'!A335:V792,22,FALSE)</f>
        <v>87707.674999999988</v>
      </c>
      <c r="E334">
        <f>VLOOKUP(A334,'Deaths After &gt;2009'!A335:O792,15,FALSE)</f>
        <v>0</v>
      </c>
      <c r="F334">
        <f>VLOOKUP(A334,'Deaths After &gt;2009'!A335:P792,16,FALSE)</f>
        <v>69</v>
      </c>
      <c r="G334">
        <f>VLOOKUP(A334,'Deaths After &gt;2009'!A335:Q792,17,FALSE)</f>
        <v>69</v>
      </c>
      <c r="H334">
        <f>VLOOKUP(A334,'Visits new'!A334:D741,4,FALSE)</f>
        <v>281756</v>
      </c>
      <c r="I334">
        <f>VLOOKUP(A334,'Visits new'!A334:E741,5,FALSE)</f>
        <v>1233</v>
      </c>
      <c r="J334" s="12">
        <f t="shared" si="40"/>
        <v>1.1583089361016358E-4</v>
      </c>
      <c r="K334" s="12">
        <f t="shared" si="41"/>
        <v>0</v>
      </c>
      <c r="L334" s="12">
        <f t="shared" si="42"/>
        <v>7.867042422456189E-4</v>
      </c>
      <c r="M334" s="12">
        <f t="shared" si="43"/>
        <v>0.47298622115978622</v>
      </c>
      <c r="N334" s="12">
        <f t="shared" si="44"/>
        <v>2.0698477075555316E-3</v>
      </c>
      <c r="O334" s="12"/>
      <c r="P334" s="12" t="b">
        <f t="shared" si="45"/>
        <v>0</v>
      </c>
      <c r="Q334" s="12" t="b">
        <f t="shared" si="46"/>
        <v>0</v>
      </c>
      <c r="R334" t="b">
        <f t="shared" si="47"/>
        <v>0</v>
      </c>
    </row>
    <row r="335" spans="1:18">
      <c r="A335" t="s">
        <v>470</v>
      </c>
      <c r="B335">
        <f>VLOOKUP(A335,'US Pop after &gt;2009'!A336:B793,2,FALSE)</f>
        <v>566542</v>
      </c>
      <c r="C335" s="11">
        <f>VLOOKUP(A335,'US Pop after &gt;2009'!A336:U793,21,FALSE)</f>
        <v>480821.40899999999</v>
      </c>
      <c r="D335" s="11">
        <f>VLOOKUP(A335,'US Pop after &gt;2009'!A336:V793,22,FALSE)</f>
        <v>85756.957000000009</v>
      </c>
      <c r="E335">
        <f>VLOOKUP(A335,'Deaths After &gt;2009'!A336:O793,15,FALSE)</f>
        <v>0</v>
      </c>
      <c r="F335">
        <f>VLOOKUP(A335,'Deaths After &gt;2009'!A336:P793,16,FALSE)</f>
        <v>82</v>
      </c>
      <c r="G335">
        <f>VLOOKUP(A335,'Deaths After &gt;2009'!A336:Q793,17,FALSE)</f>
        <v>82</v>
      </c>
      <c r="H335">
        <f>VLOOKUP(A335,'Visits new'!A335:D742,4,FALSE)</f>
        <v>320935</v>
      </c>
      <c r="I335">
        <f>VLOOKUP(A335,'Visits new'!A335:E742,5,FALSE)</f>
        <v>1261</v>
      </c>
      <c r="J335" s="12">
        <f t="shared" si="40"/>
        <v>1.4473772465236471E-4</v>
      </c>
      <c r="K335" s="12">
        <f t="shared" si="41"/>
        <v>0</v>
      </c>
      <c r="L335" s="12">
        <f t="shared" si="42"/>
        <v>9.5619064468437228E-4</v>
      </c>
      <c r="M335" s="12">
        <f t="shared" si="43"/>
        <v>0.56648050806471539</v>
      </c>
      <c r="N335" s="12">
        <f t="shared" si="44"/>
        <v>2.2257837900808764E-3</v>
      </c>
      <c r="O335" s="12"/>
      <c r="P335" s="12" t="b">
        <f t="shared" si="45"/>
        <v>0</v>
      </c>
      <c r="Q335" s="12" t="b">
        <f t="shared" si="46"/>
        <v>0</v>
      </c>
      <c r="R335" t="b">
        <f t="shared" si="47"/>
        <v>0</v>
      </c>
    </row>
    <row r="336" spans="1:18">
      <c r="A336" t="s">
        <v>471</v>
      </c>
      <c r="B336">
        <f>VLOOKUP(A336,'US Pop after &gt;2009'!A337:B794,2,FALSE)</f>
        <v>716943</v>
      </c>
      <c r="C336" s="11">
        <f>VLOOKUP(A336,'US Pop after &gt;2009'!A337:U794,21,FALSE)</f>
        <v>611546.76400000008</v>
      </c>
      <c r="D336" s="11">
        <f>VLOOKUP(A336,'US Pop after &gt;2009'!A337:V794,22,FALSE)</f>
        <v>105383.20199999999</v>
      </c>
      <c r="E336">
        <f>VLOOKUP(A336,'Deaths After &gt;2009'!A337:O794,15,FALSE)</f>
        <v>0</v>
      </c>
      <c r="F336">
        <f>VLOOKUP(A336,'Deaths After &gt;2009'!A337:P794,16,FALSE)</f>
        <v>70</v>
      </c>
      <c r="G336">
        <f>VLOOKUP(A336,'Deaths After &gt;2009'!A337:Q794,17,FALSE)</f>
        <v>70</v>
      </c>
      <c r="H336">
        <f>VLOOKUP(A336,'Visits new'!A336:D743,4,FALSE)</f>
        <v>370339</v>
      </c>
      <c r="I336">
        <f>VLOOKUP(A336,'Visits new'!A336:E743,5,FALSE)</f>
        <v>1550</v>
      </c>
      <c r="J336" s="12">
        <f t="shared" si="40"/>
        <v>9.7636771681988666E-5</v>
      </c>
      <c r="K336" s="12">
        <f t="shared" si="41"/>
        <v>0</v>
      </c>
      <c r="L336" s="12">
        <f t="shared" si="42"/>
        <v>6.6424248524921462E-4</v>
      </c>
      <c r="M336" s="12">
        <f t="shared" si="43"/>
        <v>0.51655291982765716</v>
      </c>
      <c r="N336" s="12">
        <f t="shared" si="44"/>
        <v>2.1619570872440349E-3</v>
      </c>
      <c r="O336" s="12"/>
      <c r="P336" s="12" t="b">
        <f t="shared" si="45"/>
        <v>0</v>
      </c>
      <c r="Q336" s="12" t="b">
        <f t="shared" si="46"/>
        <v>0</v>
      </c>
      <c r="R336" t="b">
        <f t="shared" si="47"/>
        <v>0</v>
      </c>
    </row>
    <row r="337" spans="1:18">
      <c r="A337" t="s">
        <v>472</v>
      </c>
      <c r="B337">
        <f>VLOOKUP(A337,'US Pop after &gt;2009'!A338:B795,2,FALSE)</f>
        <v>718846</v>
      </c>
      <c r="C337" s="11">
        <f>VLOOKUP(A337,'US Pop after &gt;2009'!A338:U795,21,FALSE)</f>
        <v>607050</v>
      </c>
      <c r="D337" s="11">
        <f>VLOOKUP(A337,'US Pop after &gt;2009'!A338:V795,22,FALSE)</f>
        <v>111796</v>
      </c>
      <c r="E337">
        <f>VLOOKUP(A337,'Deaths After &gt;2009'!A338:O795,15,FALSE)</f>
        <v>0</v>
      </c>
      <c r="F337">
        <f>VLOOKUP(A337,'Deaths After &gt;2009'!A338:P795,16,FALSE)</f>
        <v>55</v>
      </c>
      <c r="G337">
        <f>VLOOKUP(A337,'Deaths After &gt;2009'!A338:Q795,17,FALSE)</f>
        <v>55</v>
      </c>
      <c r="H337">
        <f>VLOOKUP(A337,'Visits new'!A337:D744,4,FALSE)</f>
        <v>401341</v>
      </c>
      <c r="I337">
        <f>VLOOKUP(A337,'Visits new'!A337:E744,5,FALSE)</f>
        <v>1537</v>
      </c>
      <c r="J337" s="12">
        <f t="shared" si="40"/>
        <v>7.6511519852652719E-5</v>
      </c>
      <c r="K337" s="12">
        <f t="shared" si="41"/>
        <v>0</v>
      </c>
      <c r="L337" s="12">
        <f t="shared" si="42"/>
        <v>4.9196751225446351E-4</v>
      </c>
      <c r="M337" s="12">
        <f t="shared" si="43"/>
        <v>0.55831290707606362</v>
      </c>
      <c r="N337" s="12">
        <f t="shared" si="44"/>
        <v>2.1381492002459498E-3</v>
      </c>
      <c r="O337" s="12"/>
      <c r="P337" s="12" t="b">
        <f t="shared" si="45"/>
        <v>0</v>
      </c>
      <c r="Q337" s="12" t="b">
        <f t="shared" si="46"/>
        <v>0</v>
      </c>
      <c r="R337" t="b">
        <f t="shared" si="47"/>
        <v>0</v>
      </c>
    </row>
    <row r="338" spans="1:18">
      <c r="A338" t="s">
        <v>474</v>
      </c>
      <c r="B338">
        <f>VLOOKUP(A338,'US Pop after &gt;2009'!A339:B796,2,FALSE)</f>
        <v>6137476</v>
      </c>
      <c r="C338" s="11">
        <f>VLOOKUP(A338,'US Pop after &gt;2009'!A339:U796,21,FALSE)</f>
        <v>5337561.1210000012</v>
      </c>
      <c r="D338" s="11">
        <f>VLOOKUP(A338,'US Pop after &gt;2009'!A339:V796,22,FALSE)</f>
        <v>800235.03599999996</v>
      </c>
      <c r="E338">
        <f>VLOOKUP(A338,'Deaths After &gt;2009'!A339:O796,15,FALSE)</f>
        <v>110</v>
      </c>
      <c r="F338">
        <f>VLOOKUP(A338,'Deaths After &gt;2009'!A339:P796,16,FALSE)</f>
        <v>1117</v>
      </c>
      <c r="G338">
        <f>VLOOKUP(A338,'Deaths After &gt;2009'!A339:Q796,17,FALSE)</f>
        <v>1227</v>
      </c>
      <c r="H338">
        <f>VLOOKUP(A338,'Visits new'!A338:D745,4,FALSE)</f>
        <v>139874</v>
      </c>
      <c r="I338">
        <f>VLOOKUP(A338,'Visits new'!A338:E745,5,FALSE)</f>
        <v>666</v>
      </c>
      <c r="J338" s="12">
        <f t="shared" si="40"/>
        <v>1.9991931536677293E-4</v>
      </c>
      <c r="K338" s="12">
        <f t="shared" si="41"/>
        <v>2.0608663302649229E-5</v>
      </c>
      <c r="L338" s="12">
        <f t="shared" si="42"/>
        <v>1.3958399092138727E-3</v>
      </c>
      <c r="M338" s="12">
        <f t="shared" si="43"/>
        <v>2.2790150218102687E-2</v>
      </c>
      <c r="N338" s="12">
        <f t="shared" si="44"/>
        <v>1.0851366261961758E-4</v>
      </c>
      <c r="O338" s="12"/>
      <c r="P338" s="12" t="b">
        <f t="shared" si="45"/>
        <v>0</v>
      </c>
      <c r="Q338" s="12" t="b">
        <f t="shared" si="46"/>
        <v>0</v>
      </c>
      <c r="R338" t="b">
        <f t="shared" si="47"/>
        <v>0</v>
      </c>
    </row>
    <row r="339" spans="1:18">
      <c r="A339" t="s">
        <v>475</v>
      </c>
      <c r="B339">
        <f>VLOOKUP(A339,'US Pop after &gt;2009'!A340:B797,2,FALSE)</f>
        <v>6223143</v>
      </c>
      <c r="C339" s="11">
        <f>VLOOKUP(A339,'US Pop after &gt;2009'!A340:U797,21,FALSE)</f>
        <v>5395970.0410000011</v>
      </c>
      <c r="D339" s="11">
        <f>VLOOKUP(A339,'US Pop after &gt;2009'!A340:V797,22,FALSE)</f>
        <v>826324.92799999996</v>
      </c>
      <c r="E339">
        <f>VLOOKUP(A339,'Deaths After &gt;2009'!A340:O797,15,FALSE)</f>
        <v>114</v>
      </c>
      <c r="F339">
        <f>VLOOKUP(A339,'Deaths After &gt;2009'!A340:P797,16,FALSE)</f>
        <v>1192</v>
      </c>
      <c r="G339">
        <f>VLOOKUP(A339,'Deaths After &gt;2009'!A340:Q797,17,FALSE)</f>
        <v>1306</v>
      </c>
      <c r="H339">
        <f>VLOOKUP(A339,'Visits new'!A339:D746,4,FALSE)</f>
        <v>519259</v>
      </c>
      <c r="I339">
        <f>VLOOKUP(A339,'Visits new'!A339:E746,5,FALSE)</f>
        <v>2616</v>
      </c>
      <c r="J339" s="12">
        <f t="shared" si="40"/>
        <v>2.0986180134379044E-4</v>
      </c>
      <c r="K339" s="12">
        <f t="shared" si="41"/>
        <v>2.11268778614036E-5</v>
      </c>
      <c r="L339" s="12">
        <f t="shared" si="42"/>
        <v>1.4425318172175488E-3</v>
      </c>
      <c r="M339" s="12">
        <f t="shared" si="43"/>
        <v>8.3439991656948903E-2</v>
      </c>
      <c r="N339" s="12">
        <f t="shared" si="44"/>
        <v>4.2036636471313614E-4</v>
      </c>
      <c r="O339" s="12"/>
      <c r="P339" s="12" t="b">
        <f t="shared" si="45"/>
        <v>0</v>
      </c>
      <c r="Q339" s="12" t="b">
        <f t="shared" si="46"/>
        <v>0</v>
      </c>
      <c r="R339" t="b">
        <f t="shared" si="47"/>
        <v>0</v>
      </c>
    </row>
    <row r="340" spans="1:18">
      <c r="A340" t="s">
        <v>476</v>
      </c>
      <c r="B340">
        <f>VLOOKUP(A340,'US Pop after &gt;2009'!A341:B798,2,FALSE)</f>
        <v>6144968</v>
      </c>
      <c r="C340" s="11">
        <f>VLOOKUP(A340,'US Pop after &gt;2009'!A341:U798,21,FALSE)</f>
        <v>5323833.1679999987</v>
      </c>
      <c r="D340" s="11">
        <f>VLOOKUP(A340,'US Pop after &gt;2009'!A341:V798,22,FALSE)</f>
        <v>822982.28199999989</v>
      </c>
      <c r="E340">
        <f>VLOOKUP(A340,'Deaths After &gt;2009'!A341:O798,15,FALSE)</f>
        <v>83</v>
      </c>
      <c r="F340">
        <f>VLOOKUP(A340,'Deaths After &gt;2009'!A341:P798,16,FALSE)</f>
        <v>1196</v>
      </c>
      <c r="G340">
        <f>VLOOKUP(A340,'Deaths After &gt;2009'!A341:Q798,17,FALSE)</f>
        <v>1279</v>
      </c>
      <c r="H340">
        <f>VLOOKUP(A340,'Visits new'!A340:D747,4,FALSE)</f>
        <v>549660</v>
      </c>
      <c r="I340">
        <f>VLOOKUP(A340,'Visits new'!A340:E747,5,FALSE)</f>
        <v>2747</v>
      </c>
      <c r="J340" s="12">
        <f t="shared" si="40"/>
        <v>2.081377803757481E-4</v>
      </c>
      <c r="K340" s="12">
        <f t="shared" si="41"/>
        <v>1.5590270652898871E-5</v>
      </c>
      <c r="L340" s="12">
        <f t="shared" si="42"/>
        <v>1.4532512134933181E-3</v>
      </c>
      <c r="M340" s="12">
        <f t="shared" si="43"/>
        <v>8.9448797780558018E-2</v>
      </c>
      <c r="N340" s="12">
        <f t="shared" si="44"/>
        <v>4.470324336920876E-4</v>
      </c>
      <c r="O340" s="12"/>
      <c r="P340" s="12" t="b">
        <f t="shared" si="45"/>
        <v>0</v>
      </c>
      <c r="Q340" s="12" t="b">
        <f t="shared" si="46"/>
        <v>0</v>
      </c>
      <c r="R340" t="b">
        <f t="shared" si="47"/>
        <v>0</v>
      </c>
    </row>
    <row r="341" spans="1:18">
      <c r="A341" t="s">
        <v>477</v>
      </c>
      <c r="B341">
        <f>VLOOKUP(A341,'US Pop after &gt;2009'!A342:B799,2,FALSE)</f>
        <v>6009613</v>
      </c>
      <c r="C341" s="11">
        <f>VLOOKUP(A341,'US Pop after &gt;2009'!A342:U799,21,FALSE)</f>
        <v>5180936.0930000003</v>
      </c>
      <c r="D341" s="11">
        <f>VLOOKUP(A341,'US Pop after &gt;2009'!A342:V799,22,FALSE)</f>
        <v>828946.93299999996</v>
      </c>
      <c r="E341">
        <f>VLOOKUP(A341,'Deaths After &gt;2009'!A342:O799,15,FALSE)</f>
        <v>180</v>
      </c>
      <c r="F341">
        <f>VLOOKUP(A341,'Deaths After &gt;2009'!A342:P799,16,FALSE)</f>
        <v>1255</v>
      </c>
      <c r="G341">
        <f>VLOOKUP(A341,'Deaths After &gt;2009'!A342:Q799,17,FALSE)</f>
        <v>1435</v>
      </c>
      <c r="H341">
        <f>VLOOKUP(A341,'Visits new'!A341:D748,4,FALSE)</f>
        <v>500934</v>
      </c>
      <c r="I341">
        <f>VLOOKUP(A341,'Visits new'!A341:E748,5,FALSE)</f>
        <v>2656</v>
      </c>
      <c r="J341" s="12">
        <f t="shared" si="40"/>
        <v>2.387840947495288E-4</v>
      </c>
      <c r="K341" s="12">
        <f t="shared" si="41"/>
        <v>3.4742756283598884E-5</v>
      </c>
      <c r="L341" s="12">
        <f t="shared" si="42"/>
        <v>1.5139690492105362E-3</v>
      </c>
      <c r="M341" s="12">
        <f t="shared" si="43"/>
        <v>8.3355450675442824E-2</v>
      </c>
      <c r="N341" s="12">
        <f t="shared" si="44"/>
        <v>4.4195857536916269E-4</v>
      </c>
      <c r="O341" s="12"/>
      <c r="P341" s="12" t="b">
        <f t="shared" si="45"/>
        <v>0</v>
      </c>
      <c r="Q341" s="12" t="b">
        <f t="shared" si="46"/>
        <v>0</v>
      </c>
      <c r="R341" t="b">
        <f t="shared" si="47"/>
        <v>0</v>
      </c>
    </row>
    <row r="342" spans="1:18">
      <c r="A342" t="s">
        <v>478</v>
      </c>
      <c r="B342">
        <f>VLOOKUP(A342,'US Pop after &gt;2009'!A343:B800,2,FALSE)</f>
        <v>6157257</v>
      </c>
      <c r="C342" s="11">
        <f>VLOOKUP(A342,'US Pop after &gt;2009'!A343:U800,21,FALSE)</f>
        <v>5271028.307</v>
      </c>
      <c r="D342" s="11">
        <f>VLOOKUP(A342,'US Pop after &gt;2009'!A343:V800,22,FALSE)</f>
        <v>884234.87100000016</v>
      </c>
      <c r="E342">
        <f>VLOOKUP(A342,'Deaths After &gt;2009'!A343:O800,15,FALSE)</f>
        <v>237</v>
      </c>
      <c r="F342">
        <f>VLOOKUP(A342,'Deaths After &gt;2009'!A343:P800,16,FALSE)</f>
        <v>1248</v>
      </c>
      <c r="G342">
        <f>VLOOKUP(A342,'Deaths After &gt;2009'!A343:Q800,17,FALSE)</f>
        <v>1485</v>
      </c>
      <c r="H342">
        <f>VLOOKUP(A342,'Visits new'!A342:D749,4,FALSE)</f>
        <v>479188</v>
      </c>
      <c r="I342">
        <f>VLOOKUP(A342,'Visits new'!A342:E749,5,FALSE)</f>
        <v>2663</v>
      </c>
      <c r="J342" s="12">
        <f t="shared" si="40"/>
        <v>2.4117882362227207E-4</v>
      </c>
      <c r="K342" s="12">
        <f t="shared" si="41"/>
        <v>4.4962763657569561E-5</v>
      </c>
      <c r="L342" s="12">
        <f t="shared" si="42"/>
        <v>1.4113897120892891E-3</v>
      </c>
      <c r="M342" s="12">
        <f t="shared" si="43"/>
        <v>7.7824914568289091E-2</v>
      </c>
      <c r="N342" s="12">
        <f t="shared" si="44"/>
        <v>4.3249778269771751E-4</v>
      </c>
      <c r="O342" s="12"/>
      <c r="P342" s="12" t="b">
        <f t="shared" si="45"/>
        <v>0</v>
      </c>
      <c r="Q342" s="12" t="b">
        <f t="shared" si="46"/>
        <v>0</v>
      </c>
      <c r="R342" t="b">
        <f t="shared" si="47"/>
        <v>0</v>
      </c>
    </row>
    <row r="343" spans="1:18">
      <c r="A343" t="s">
        <v>479</v>
      </c>
      <c r="B343">
        <f>VLOOKUP(A343,'US Pop after &gt;2009'!A344:B801,2,FALSE)</f>
        <v>6231143</v>
      </c>
      <c r="C343" s="11">
        <f>VLOOKUP(A343,'US Pop after &gt;2009'!A344:U801,21,FALSE)</f>
        <v>5324999.4619999994</v>
      </c>
      <c r="D343" s="11">
        <f>VLOOKUP(A343,'US Pop after &gt;2009'!A344:V801,22,FALSE)</f>
        <v>904310.52200000011</v>
      </c>
      <c r="E343">
        <f>VLOOKUP(A343,'Deaths After &gt;2009'!A344:O801,15,FALSE)</f>
        <v>112</v>
      </c>
      <c r="F343">
        <f>VLOOKUP(A343,'Deaths After &gt;2009'!A344:P801,16,FALSE)</f>
        <v>1438</v>
      </c>
      <c r="G343">
        <f>VLOOKUP(A343,'Deaths After &gt;2009'!A344:Q801,17,FALSE)</f>
        <v>1550</v>
      </c>
      <c r="H343">
        <f>VLOOKUP(A343,'Visits new'!A343:D750,4,FALSE)</f>
        <v>445923</v>
      </c>
      <c r="I343">
        <f>VLOOKUP(A343,'Visits new'!A343:E750,5,FALSE)</f>
        <v>2720</v>
      </c>
      <c r="J343" s="12">
        <f t="shared" si="40"/>
        <v>2.4875051013915103E-4</v>
      </c>
      <c r="K343" s="12">
        <f t="shared" si="41"/>
        <v>2.1032865974775945E-5</v>
      </c>
      <c r="L343" s="12">
        <f t="shared" si="42"/>
        <v>1.59016174755954E-3</v>
      </c>
      <c r="M343" s="12">
        <f t="shared" si="43"/>
        <v>7.156359595663267E-2</v>
      </c>
      <c r="N343" s="12">
        <f t="shared" si="44"/>
        <v>4.3651702424418764E-4</v>
      </c>
      <c r="O343" s="12"/>
      <c r="P343" s="12" t="b">
        <f t="shared" si="45"/>
        <v>0</v>
      </c>
      <c r="Q343" s="12" t="b">
        <f t="shared" si="46"/>
        <v>0</v>
      </c>
      <c r="R343" t="b">
        <f t="shared" si="47"/>
        <v>0</v>
      </c>
    </row>
    <row r="344" spans="1:18">
      <c r="A344" t="s">
        <v>480</v>
      </c>
      <c r="B344">
        <f>VLOOKUP(A344,'US Pop after &gt;2009'!A345:B802,2,FALSE)</f>
        <v>6148188</v>
      </c>
      <c r="C344" s="11">
        <f>VLOOKUP(A344,'US Pop after &gt;2009'!A345:U802,21,FALSE)</f>
        <v>5236073.1469999999</v>
      </c>
      <c r="D344" s="11">
        <f>VLOOKUP(A344,'US Pop after &gt;2009'!A345:V802,22,FALSE)</f>
        <v>912856.674</v>
      </c>
      <c r="E344">
        <f>VLOOKUP(A344,'Deaths After &gt;2009'!A345:O802,15,FALSE)</f>
        <v>215</v>
      </c>
      <c r="F344">
        <f>VLOOKUP(A344,'Deaths After &gt;2009'!A345:P802,16,FALSE)</f>
        <v>1212</v>
      </c>
      <c r="G344">
        <f>VLOOKUP(A344,'Deaths After &gt;2009'!A345:Q802,17,FALSE)</f>
        <v>1427</v>
      </c>
      <c r="H344">
        <f>VLOOKUP(A344,'Visits new'!A344:D751,4,FALSE)</f>
        <v>449560</v>
      </c>
      <c r="I344">
        <f>VLOOKUP(A344,'Visits new'!A344:E751,5,FALSE)</f>
        <v>2706</v>
      </c>
      <c r="J344" s="12">
        <f t="shared" si="40"/>
        <v>2.3210090517726523E-4</v>
      </c>
      <c r="K344" s="12">
        <f t="shared" si="41"/>
        <v>4.1061305670105837E-5</v>
      </c>
      <c r="L344" s="12">
        <f t="shared" si="42"/>
        <v>1.3277002124432078E-3</v>
      </c>
      <c r="M344" s="12">
        <f t="shared" si="43"/>
        <v>7.3120730855985541E-2</v>
      </c>
      <c r="N344" s="12">
        <f t="shared" si="44"/>
        <v>4.401296772317307E-4</v>
      </c>
      <c r="O344" s="12"/>
      <c r="P344" s="12" t="b">
        <f t="shared" si="45"/>
        <v>0</v>
      </c>
      <c r="Q344" s="12" t="b">
        <f t="shared" si="46"/>
        <v>0</v>
      </c>
      <c r="R344" t="b">
        <f t="shared" si="47"/>
        <v>0</v>
      </c>
    </row>
    <row r="345" spans="1:18">
      <c r="A345" t="s">
        <v>481</v>
      </c>
      <c r="B345">
        <f>VLOOKUP(A345,'US Pop after &gt;2009'!A346:B803,2,FALSE)</f>
        <v>6296572</v>
      </c>
      <c r="C345" s="11">
        <f>VLOOKUP(A345,'US Pop after &gt;2009'!A346:U803,21,FALSE)</f>
        <v>5352427</v>
      </c>
      <c r="D345" s="11">
        <f>VLOOKUP(A345,'US Pop after &gt;2009'!A346:V803,22,FALSE)</f>
        <v>944145</v>
      </c>
      <c r="E345">
        <f>VLOOKUP(A345,'Deaths After &gt;2009'!A346:O803,15,FALSE)</f>
        <v>205</v>
      </c>
      <c r="F345">
        <f>VLOOKUP(A345,'Deaths After &gt;2009'!A346:P803,16,FALSE)</f>
        <v>1321</v>
      </c>
      <c r="G345">
        <f>VLOOKUP(A345,'Deaths After &gt;2009'!A346:Q803,17,FALSE)</f>
        <v>1526</v>
      </c>
      <c r="H345">
        <f>VLOOKUP(A345,'Visits new'!A345:D752,4,FALSE)</f>
        <v>443455</v>
      </c>
      <c r="I345">
        <f>VLOOKUP(A345,'Visits new'!A345:E752,5,FALSE)</f>
        <v>2583</v>
      </c>
      <c r="J345" s="12">
        <f t="shared" si="40"/>
        <v>2.4235409362427683E-4</v>
      </c>
      <c r="K345" s="12">
        <f t="shared" si="41"/>
        <v>3.8300382237814733E-5</v>
      </c>
      <c r="L345" s="12">
        <f t="shared" si="42"/>
        <v>1.3991494950457821E-3</v>
      </c>
      <c r="M345" s="12">
        <f t="shared" si="43"/>
        <v>7.0428004317269782E-2</v>
      </c>
      <c r="N345" s="12">
        <f t="shared" si="44"/>
        <v>4.1022321351999149E-4</v>
      </c>
      <c r="O345" s="12"/>
      <c r="P345" s="12" t="b">
        <f t="shared" si="45"/>
        <v>0</v>
      </c>
      <c r="Q345" s="12" t="b">
        <f t="shared" si="46"/>
        <v>0</v>
      </c>
      <c r="R345" t="b">
        <f t="shared" si="47"/>
        <v>0</v>
      </c>
    </row>
    <row r="346" spans="1:18">
      <c r="A346" t="s">
        <v>483</v>
      </c>
      <c r="B346">
        <f>VLOOKUP(A346,'US Pop after &gt;2009'!A347:B804,2,FALSE)</f>
        <v>24014155</v>
      </c>
      <c r="C346" s="11">
        <f>VLOOKUP(A346,'US Pop after &gt;2009'!A347:U804,21,FALSE)</f>
        <v>21590270.408</v>
      </c>
      <c r="D346" s="11">
        <f>VLOOKUP(A346,'US Pop after &gt;2009'!A347:V804,22,FALSE)</f>
        <v>2426770.3089999999</v>
      </c>
      <c r="E346">
        <f>VLOOKUP(A346,'Deaths After &gt;2009'!A347:O804,15,FALSE)</f>
        <v>419</v>
      </c>
      <c r="F346">
        <f>VLOOKUP(A346,'Deaths After &gt;2009'!A347:P804,16,FALSE)</f>
        <v>2435</v>
      </c>
      <c r="G346">
        <f>VLOOKUP(A346,'Deaths After &gt;2009'!A347:Q804,17,FALSE)</f>
        <v>2854</v>
      </c>
      <c r="H346">
        <f>VLOOKUP(A346,'Visits new'!A346:D753,4,FALSE)</f>
        <v>614743</v>
      </c>
      <c r="I346">
        <f>VLOOKUP(A346,'Visits new'!A346:E753,5,FALSE)</f>
        <v>1206</v>
      </c>
      <c r="J346" s="12">
        <f t="shared" si="40"/>
        <v>1.1884657194891929E-4</v>
      </c>
      <c r="K346" s="12">
        <f t="shared" si="41"/>
        <v>1.9406889866684805E-5</v>
      </c>
      <c r="L346" s="12">
        <f t="shared" si="42"/>
        <v>1.0033912113435208E-3</v>
      </c>
      <c r="M346" s="12">
        <f t="shared" si="43"/>
        <v>2.5599193475681323E-2</v>
      </c>
      <c r="N346" s="12">
        <f t="shared" si="44"/>
        <v>5.0220380438120768E-5</v>
      </c>
      <c r="O346" s="12"/>
      <c r="P346" s="12" t="b">
        <f t="shared" si="45"/>
        <v>1</v>
      </c>
      <c r="Q346" s="12" t="b">
        <f t="shared" si="46"/>
        <v>1</v>
      </c>
      <c r="R346" t="b">
        <f t="shared" si="47"/>
        <v>0</v>
      </c>
    </row>
    <row r="347" spans="1:18">
      <c r="A347" t="s">
        <v>484</v>
      </c>
      <c r="B347">
        <f>VLOOKUP(A347,'US Pop after &gt;2009'!A348:B805,2,FALSE)</f>
        <v>24557189</v>
      </c>
      <c r="C347" s="11">
        <f>VLOOKUP(A347,'US Pop after &gt;2009'!A348:U805,21,FALSE)</f>
        <v>22038834.054000001</v>
      </c>
      <c r="D347" s="11">
        <f>VLOOKUP(A347,'US Pop after &gt;2009'!A348:V805,22,FALSE)</f>
        <v>2513608.3730000006</v>
      </c>
      <c r="E347">
        <f>VLOOKUP(A347,'Deaths After &gt;2009'!A348:O805,15,FALSE)</f>
        <v>395</v>
      </c>
      <c r="F347">
        <f>VLOOKUP(A347,'Deaths After &gt;2009'!A348:P805,16,FALSE)</f>
        <v>2473</v>
      </c>
      <c r="G347">
        <f>VLOOKUP(A347,'Deaths After &gt;2009'!A348:Q805,17,FALSE)</f>
        <v>2868</v>
      </c>
      <c r="H347">
        <f>VLOOKUP(A347,'Visits new'!A347:D754,4,FALSE)</f>
        <v>2076319</v>
      </c>
      <c r="I347">
        <f>VLOOKUP(A347,'Visits new'!A347:E754,5,FALSE)</f>
        <v>3423</v>
      </c>
      <c r="J347" s="12">
        <f t="shared" si="40"/>
        <v>1.1678861126979965E-4</v>
      </c>
      <c r="K347" s="12">
        <f t="shared" si="41"/>
        <v>1.792290821883603E-5</v>
      </c>
      <c r="L347" s="12">
        <f t="shared" si="42"/>
        <v>9.8384459033626858E-4</v>
      </c>
      <c r="M347" s="12">
        <f t="shared" si="43"/>
        <v>8.4550353055473898E-2</v>
      </c>
      <c r="N347" s="12">
        <f t="shared" si="44"/>
        <v>1.3938891784397636E-4</v>
      </c>
      <c r="O347" s="12"/>
      <c r="P347" s="12" t="b">
        <f t="shared" si="45"/>
        <v>1</v>
      </c>
      <c r="Q347" s="12" t="b">
        <f t="shared" si="46"/>
        <v>1</v>
      </c>
      <c r="R347" t="b">
        <f t="shared" si="47"/>
        <v>1</v>
      </c>
    </row>
    <row r="348" spans="1:18">
      <c r="A348" t="s">
        <v>485</v>
      </c>
      <c r="B348">
        <f>VLOOKUP(A348,'US Pop after &gt;2009'!A349:B806,2,FALSE)</f>
        <v>24741686</v>
      </c>
      <c r="C348" s="11">
        <f>VLOOKUP(A348,'US Pop after &gt;2009'!A349:U806,21,FALSE)</f>
        <v>22171559.572000001</v>
      </c>
      <c r="D348" s="11">
        <f>VLOOKUP(A348,'US Pop after &gt;2009'!A349:V806,22,FALSE)</f>
        <v>2572464.1919999998</v>
      </c>
      <c r="E348">
        <f>VLOOKUP(A348,'Deaths After &gt;2009'!A349:O806,15,FALSE)</f>
        <v>380</v>
      </c>
      <c r="F348">
        <f>VLOOKUP(A348,'Deaths After &gt;2009'!A349:P806,16,FALSE)</f>
        <v>2435</v>
      </c>
      <c r="G348">
        <f>VLOOKUP(A348,'Deaths After &gt;2009'!A349:Q806,17,FALSE)</f>
        <v>2815</v>
      </c>
      <c r="H348">
        <f>VLOOKUP(A348,'Visits new'!A348:D755,4,FALSE)</f>
        <v>1897547</v>
      </c>
      <c r="I348">
        <f>VLOOKUP(A348,'Visits new'!A348:E755,5,FALSE)</f>
        <v>3001</v>
      </c>
      <c r="J348" s="12">
        <f t="shared" si="40"/>
        <v>1.1377559314268235E-4</v>
      </c>
      <c r="K348" s="12">
        <f t="shared" si="41"/>
        <v>1.7139073990983208E-5</v>
      </c>
      <c r="L348" s="12">
        <f t="shared" si="42"/>
        <v>9.4656322430940187E-4</v>
      </c>
      <c r="M348" s="12">
        <f t="shared" si="43"/>
        <v>7.669432875350532E-2</v>
      </c>
      <c r="N348" s="12">
        <f t="shared" si="44"/>
        <v>1.2129326998976545E-4</v>
      </c>
      <c r="O348" s="12"/>
      <c r="P348" s="12" t="b">
        <f t="shared" si="45"/>
        <v>1</v>
      </c>
      <c r="Q348" s="12" t="b">
        <f t="shared" si="46"/>
        <v>1</v>
      </c>
      <c r="R348" t="b">
        <f t="shared" si="47"/>
        <v>1</v>
      </c>
    </row>
    <row r="349" spans="1:18">
      <c r="A349" t="s">
        <v>486</v>
      </c>
      <c r="B349">
        <f>VLOOKUP(A349,'US Pop after &gt;2009'!A350:B807,2,FALSE)</f>
        <v>25227175</v>
      </c>
      <c r="C349" s="11">
        <f>VLOOKUP(A349,'US Pop after &gt;2009'!A350:U807,21,FALSE)</f>
        <v>22554284.566999998</v>
      </c>
      <c r="D349" s="11">
        <f>VLOOKUP(A349,'US Pop after &gt;2009'!A350:V807,22,FALSE)</f>
        <v>2669332.5370000009</v>
      </c>
      <c r="E349">
        <f>VLOOKUP(A349,'Deaths After &gt;2009'!A350:O807,15,FALSE)</f>
        <v>587</v>
      </c>
      <c r="F349">
        <f>VLOOKUP(A349,'Deaths After &gt;2009'!A350:P807,16,FALSE)</f>
        <v>2608</v>
      </c>
      <c r="G349">
        <f>VLOOKUP(A349,'Deaths After &gt;2009'!A350:Q807,17,FALSE)</f>
        <v>3195</v>
      </c>
      <c r="H349">
        <f>VLOOKUP(A349,'Visits new'!A349:D756,4,FALSE)</f>
        <v>1917880</v>
      </c>
      <c r="I349">
        <f>VLOOKUP(A349,'Visits new'!A349:E756,5,FALSE)</f>
        <v>3799</v>
      </c>
      <c r="J349" s="12">
        <f t="shared" si="40"/>
        <v>1.2664913927144041E-4</v>
      </c>
      <c r="K349" s="12">
        <f t="shared" si="41"/>
        <v>2.6026097092827377E-5</v>
      </c>
      <c r="L349" s="12">
        <f t="shared" si="42"/>
        <v>9.7702326849507821E-4</v>
      </c>
      <c r="M349" s="12">
        <f t="shared" si="43"/>
        <v>7.6024366580879549E-2</v>
      </c>
      <c r="N349" s="12">
        <f t="shared" si="44"/>
        <v>1.5059157436375656E-4</v>
      </c>
      <c r="O349" s="12"/>
      <c r="P349" s="12" t="b">
        <f t="shared" si="45"/>
        <v>1</v>
      </c>
      <c r="Q349" s="12" t="b">
        <f t="shared" si="46"/>
        <v>1</v>
      </c>
      <c r="R349" t="b">
        <f t="shared" si="47"/>
        <v>1</v>
      </c>
    </row>
    <row r="350" spans="1:18">
      <c r="A350" t="s">
        <v>487</v>
      </c>
      <c r="B350">
        <f>VLOOKUP(A350,'US Pop after &gt;2009'!A351:B808,2,FALSE)</f>
        <v>25607357</v>
      </c>
      <c r="C350" s="11">
        <f>VLOOKUP(A350,'US Pop after &gt;2009'!A351:U808,21,FALSE)</f>
        <v>22841498.206</v>
      </c>
      <c r="D350" s="11">
        <f>VLOOKUP(A350,'US Pop after &gt;2009'!A351:V808,22,FALSE)</f>
        <v>2772676.7159999991</v>
      </c>
      <c r="E350">
        <f>VLOOKUP(A350,'Deaths After &gt;2009'!A351:O808,15,FALSE)</f>
        <v>759</v>
      </c>
      <c r="F350">
        <f>VLOOKUP(A350,'Deaths After &gt;2009'!A351:P808,16,FALSE)</f>
        <v>2552</v>
      </c>
      <c r="G350">
        <f>VLOOKUP(A350,'Deaths After &gt;2009'!A351:Q808,17,FALSE)</f>
        <v>3311</v>
      </c>
      <c r="H350">
        <f>VLOOKUP(A350,'Visits new'!A350:D757,4,FALSE)</f>
        <v>1888465</v>
      </c>
      <c r="I350">
        <f>VLOOKUP(A350,'Visits new'!A350:E757,5,FALSE)</f>
        <v>5298</v>
      </c>
      <c r="J350" s="12">
        <f t="shared" si="40"/>
        <v>1.2929877925316541E-4</v>
      </c>
      <c r="K350" s="12">
        <f t="shared" si="41"/>
        <v>3.3228993700624506E-5</v>
      </c>
      <c r="L350" s="12">
        <f t="shared" si="42"/>
        <v>9.2041022499068763E-4</v>
      </c>
      <c r="M350" s="12">
        <f t="shared" si="43"/>
        <v>7.3746970450718513E-2</v>
      </c>
      <c r="N350" s="12">
        <f t="shared" si="44"/>
        <v>2.0689366731599829E-4</v>
      </c>
      <c r="O350" s="12"/>
      <c r="P350" s="12" t="b">
        <f t="shared" si="45"/>
        <v>1</v>
      </c>
      <c r="Q350" s="12" t="b">
        <f t="shared" si="46"/>
        <v>1</v>
      </c>
      <c r="R350" t="b">
        <f t="shared" si="47"/>
        <v>1</v>
      </c>
    </row>
    <row r="351" spans="1:18">
      <c r="A351" t="s">
        <v>488</v>
      </c>
      <c r="B351">
        <f>VLOOKUP(A351,'US Pop after &gt;2009'!A352:B809,2,FALSE)</f>
        <v>25410595</v>
      </c>
      <c r="C351" s="11">
        <f>VLOOKUP(A351,'US Pop after &gt;2009'!A352:U809,21,FALSE)</f>
        <v>22601888.785999995</v>
      </c>
      <c r="D351" s="11">
        <f>VLOOKUP(A351,'US Pop after &gt;2009'!A352:V809,22,FALSE)</f>
        <v>2800369.0310000009</v>
      </c>
      <c r="E351">
        <f>VLOOKUP(A351,'Deaths After &gt;2009'!A352:O809,15,FALSE)</f>
        <v>495</v>
      </c>
      <c r="F351">
        <f>VLOOKUP(A351,'Deaths After &gt;2009'!A352:P809,16,FALSE)</f>
        <v>2575</v>
      </c>
      <c r="G351">
        <f>VLOOKUP(A351,'Deaths After &gt;2009'!A352:Q809,17,FALSE)</f>
        <v>3070</v>
      </c>
      <c r="H351">
        <f>VLOOKUP(A351,'Visits new'!A351:D758,4,FALSE)</f>
        <v>1708123</v>
      </c>
      <c r="I351">
        <f>VLOOKUP(A351,'Visits new'!A351:E758,5,FALSE)</f>
        <v>5111</v>
      </c>
      <c r="J351" s="12">
        <f t="shared" si="40"/>
        <v>1.2081574634517609E-4</v>
      </c>
      <c r="K351" s="12">
        <f t="shared" si="41"/>
        <v>2.1900824514569403E-5</v>
      </c>
      <c r="L351" s="12">
        <f t="shared" si="42"/>
        <v>9.1952166714273284E-4</v>
      </c>
      <c r="M351" s="12">
        <f t="shared" si="43"/>
        <v>6.722089742487336E-2</v>
      </c>
      <c r="N351" s="12">
        <f t="shared" si="44"/>
        <v>2.0113657314990065E-4</v>
      </c>
      <c r="O351" s="12"/>
      <c r="P351" s="12" t="b">
        <f t="shared" si="45"/>
        <v>1</v>
      </c>
      <c r="Q351" s="12" t="b">
        <f t="shared" si="46"/>
        <v>1</v>
      </c>
      <c r="R351" t="b">
        <f t="shared" si="47"/>
        <v>1</v>
      </c>
    </row>
    <row r="352" spans="1:18">
      <c r="A352" t="s">
        <v>489</v>
      </c>
      <c r="B352">
        <f>VLOOKUP(A352,'US Pop after &gt;2009'!A353:B810,2,FALSE)</f>
        <v>26031252</v>
      </c>
      <c r="C352" s="11">
        <f>VLOOKUP(A352,'US Pop after &gt;2009'!A353:U810,21,FALSE)</f>
        <v>23069285.452000003</v>
      </c>
      <c r="D352" s="11">
        <f>VLOOKUP(A352,'US Pop after &gt;2009'!A353:V810,22,FALSE)</f>
        <v>2960325.4290000005</v>
      </c>
      <c r="E352">
        <f>VLOOKUP(A352,'Deaths After &gt;2009'!A353:O810,15,FALSE)</f>
        <v>434</v>
      </c>
      <c r="F352">
        <f>VLOOKUP(A352,'Deaths After &gt;2009'!A353:P810,16,FALSE)</f>
        <v>2260</v>
      </c>
      <c r="G352">
        <f>VLOOKUP(A352,'Deaths After &gt;2009'!A353:Q810,17,FALSE)</f>
        <v>2694</v>
      </c>
      <c r="H352">
        <f>VLOOKUP(A352,'Visits new'!A352:D759,4,FALSE)</f>
        <v>1169619</v>
      </c>
      <c r="I352">
        <f>VLOOKUP(A352,'Visits new'!A352:E759,5,FALSE)</f>
        <v>4572</v>
      </c>
      <c r="J352" s="12">
        <f t="shared" si="40"/>
        <v>1.03490988447271E-4</v>
      </c>
      <c r="K352" s="12">
        <f t="shared" si="41"/>
        <v>1.8812893052236872E-5</v>
      </c>
      <c r="L352" s="12">
        <f t="shared" si="42"/>
        <v>7.6342958036320664E-4</v>
      </c>
      <c r="M352" s="12">
        <f t="shared" si="43"/>
        <v>4.4931338684747087E-2</v>
      </c>
      <c r="N352" s="12">
        <f t="shared" si="44"/>
        <v>1.7563504052743985E-4</v>
      </c>
      <c r="O352" s="12"/>
      <c r="P352" s="12" t="b">
        <f t="shared" si="45"/>
        <v>1</v>
      </c>
      <c r="Q352" s="12" t="b">
        <f t="shared" si="46"/>
        <v>0</v>
      </c>
      <c r="R352" t="b">
        <f t="shared" si="47"/>
        <v>0</v>
      </c>
    </row>
    <row r="353" spans="1:18">
      <c r="A353" t="s">
        <v>490</v>
      </c>
      <c r="B353">
        <f>VLOOKUP(A353,'US Pop after &gt;2009'!A354:B811,2,FALSE)</f>
        <v>26458577</v>
      </c>
      <c r="C353" s="11">
        <f>VLOOKUP(A353,'US Pop after &gt;2009'!A354:U811,21,FALSE)</f>
        <v>23373174</v>
      </c>
      <c r="D353" s="11">
        <f>VLOOKUP(A353,'US Pop after &gt;2009'!A354:V811,22,FALSE)</f>
        <v>3085403</v>
      </c>
      <c r="E353">
        <f>VLOOKUP(A353,'Deaths After &gt;2009'!A354:O811,15,FALSE)</f>
        <v>494</v>
      </c>
      <c r="F353">
        <f>VLOOKUP(A353,'Deaths After &gt;2009'!A354:P811,16,FALSE)</f>
        <v>2290</v>
      </c>
      <c r="G353">
        <f>VLOOKUP(A353,'Deaths After &gt;2009'!A354:Q811,17,FALSE)</f>
        <v>2784</v>
      </c>
      <c r="H353">
        <f>VLOOKUP(A353,'Visits new'!A353:D760,4,FALSE)</f>
        <v>1287046</v>
      </c>
      <c r="I353">
        <f>VLOOKUP(A353,'Visits new'!A353:E760,5,FALSE)</f>
        <v>5104</v>
      </c>
      <c r="J353" s="12">
        <f t="shared" si="40"/>
        <v>1.0522107821596E-4</v>
      </c>
      <c r="K353" s="12">
        <f t="shared" si="41"/>
        <v>2.1135340882671733E-5</v>
      </c>
      <c r="L353" s="12">
        <f t="shared" si="42"/>
        <v>7.4220450294499619E-4</v>
      </c>
      <c r="M353" s="12">
        <f t="shared" si="43"/>
        <v>4.8643810285035359E-2</v>
      </c>
      <c r="N353" s="12">
        <f t="shared" si="44"/>
        <v>1.929053100625933E-4</v>
      </c>
      <c r="O353" s="12"/>
      <c r="P353" s="12" t="b">
        <f t="shared" si="45"/>
        <v>1</v>
      </c>
      <c r="Q353" s="12" t="b">
        <f t="shared" si="46"/>
        <v>1</v>
      </c>
      <c r="R353" t="b">
        <f t="shared" si="47"/>
        <v>0</v>
      </c>
    </row>
    <row r="354" spans="1:18">
      <c r="A354" t="s">
        <v>492</v>
      </c>
      <c r="B354">
        <f>VLOOKUP(A354,'US Pop after &gt;2009'!A355:B812,2,FALSE)</f>
        <v>2655575</v>
      </c>
      <c r="C354" s="11">
        <f>VLOOKUP(A354,'US Pop after &gt;2009'!A355:U812,21,FALSE)</f>
        <v>2421045.5830000006</v>
      </c>
      <c r="D354" s="11">
        <f>VLOOKUP(A354,'US Pop after &gt;2009'!A355:V812,22,FALSE)</f>
        <v>235119.82699999999</v>
      </c>
      <c r="E354">
        <f>VLOOKUP(A354,'Deaths After &gt;2009'!A355:O812,15,FALSE)</f>
        <v>0</v>
      </c>
      <c r="F354">
        <f>VLOOKUP(A354,'Deaths After &gt;2009'!A355:P812,16,FALSE)</f>
        <v>173</v>
      </c>
      <c r="G354">
        <f>VLOOKUP(A354,'Deaths After &gt;2009'!A355:Q812,17,FALSE)</f>
        <v>173</v>
      </c>
      <c r="H354">
        <f>VLOOKUP(A354,'Visits new'!A354:D761,4,FALSE)</f>
        <v>82429</v>
      </c>
      <c r="I354">
        <f>VLOOKUP(A354,'Visits new'!A354:E761,5,FALSE)</f>
        <v>235</v>
      </c>
      <c r="J354" s="12">
        <f t="shared" si="40"/>
        <v>6.514596650442936E-5</v>
      </c>
      <c r="K354" s="12">
        <f t="shared" si="41"/>
        <v>0</v>
      </c>
      <c r="L354" s="12">
        <f t="shared" si="42"/>
        <v>7.357950293149884E-4</v>
      </c>
      <c r="M354" s="12">
        <f t="shared" si="43"/>
        <v>3.1039981924818542E-2</v>
      </c>
      <c r="N354" s="12">
        <f t="shared" si="44"/>
        <v>8.8493075887519651E-5</v>
      </c>
      <c r="O354" s="12"/>
      <c r="P354" s="12" t="b">
        <f t="shared" si="45"/>
        <v>0</v>
      </c>
      <c r="Q354" s="12" t="b">
        <f t="shared" si="46"/>
        <v>0</v>
      </c>
      <c r="R354" t="b">
        <f t="shared" si="47"/>
        <v>0</v>
      </c>
    </row>
    <row r="355" spans="1:18">
      <c r="A355" t="s">
        <v>493</v>
      </c>
      <c r="B355">
        <f>VLOOKUP(A355,'US Pop after &gt;2009'!A356:B813,2,FALSE)</f>
        <v>2633633</v>
      </c>
      <c r="C355" s="11">
        <f>VLOOKUP(A355,'US Pop after &gt;2009'!A356:U813,21,FALSE)</f>
        <v>2396234.1469999999</v>
      </c>
      <c r="D355" s="11">
        <f>VLOOKUP(A355,'US Pop after &gt;2009'!A356:V813,22,FALSE)</f>
        <v>239460.573</v>
      </c>
      <c r="E355">
        <f>VLOOKUP(A355,'Deaths After &gt;2009'!A356:O813,15,FALSE)</f>
        <v>0</v>
      </c>
      <c r="F355">
        <f>VLOOKUP(A355,'Deaths After &gt;2009'!A356:P813,16,FALSE)</f>
        <v>176</v>
      </c>
      <c r="G355">
        <f>VLOOKUP(A355,'Deaths After &gt;2009'!A356:Q813,17,FALSE)</f>
        <v>176</v>
      </c>
      <c r="H355">
        <f>VLOOKUP(A355,'Visits new'!A355:D762,4,FALSE)</f>
        <v>472266</v>
      </c>
      <c r="I355">
        <f>VLOOKUP(A355,'Visits new'!A355:E762,5,FALSE)</f>
        <v>1212</v>
      </c>
      <c r="J355" s="12">
        <f t="shared" si="40"/>
        <v>6.682783819917202E-5</v>
      </c>
      <c r="K355" s="12">
        <f t="shared" si="41"/>
        <v>0</v>
      </c>
      <c r="L355" s="12">
        <f t="shared" si="42"/>
        <v>7.349852954707496E-4</v>
      </c>
      <c r="M355" s="12">
        <f t="shared" si="43"/>
        <v>0.17932111269869416</v>
      </c>
      <c r="N355" s="12">
        <f t="shared" si="44"/>
        <v>4.6020079487157093E-4</v>
      </c>
      <c r="O355" s="12"/>
      <c r="P355" s="12" t="b">
        <f t="shared" si="45"/>
        <v>0</v>
      </c>
      <c r="Q355" s="12" t="b">
        <f t="shared" si="46"/>
        <v>0</v>
      </c>
      <c r="R355" t="b">
        <f t="shared" si="47"/>
        <v>0</v>
      </c>
    </row>
    <row r="356" spans="1:18">
      <c r="A356" t="s">
        <v>494</v>
      </c>
      <c r="B356">
        <f>VLOOKUP(A356,'US Pop after &gt;2009'!A357:B814,2,FALSE)</f>
        <v>2745765</v>
      </c>
      <c r="C356" s="11">
        <f>VLOOKUP(A356,'US Pop after &gt;2009'!A357:U814,21,FALSE)</f>
        <v>2494608.1250000005</v>
      </c>
      <c r="D356" s="11">
        <f>VLOOKUP(A356,'US Pop after &gt;2009'!A357:V814,22,FALSE)</f>
        <v>249139.22499999998</v>
      </c>
      <c r="E356">
        <f>VLOOKUP(A356,'Deaths After &gt;2009'!A357:O814,15,FALSE)</f>
        <v>0</v>
      </c>
      <c r="F356">
        <f>VLOOKUP(A356,'Deaths After &gt;2009'!A357:P814,16,FALSE)</f>
        <v>157</v>
      </c>
      <c r="G356">
        <f>VLOOKUP(A356,'Deaths After &gt;2009'!A357:Q814,17,FALSE)</f>
        <v>157</v>
      </c>
      <c r="H356">
        <f>VLOOKUP(A356,'Visits new'!A356:D763,4,FALSE)</f>
        <v>898972</v>
      </c>
      <c r="I356">
        <f>VLOOKUP(A356,'Visits new'!A356:E763,5,FALSE)</f>
        <v>2245</v>
      </c>
      <c r="J356" s="12">
        <f t="shared" si="40"/>
        <v>5.7178964696541766E-5</v>
      </c>
      <c r="K356" s="12">
        <f t="shared" si="41"/>
        <v>0</v>
      </c>
      <c r="L356" s="12">
        <f t="shared" si="42"/>
        <v>6.3016973742292088E-4</v>
      </c>
      <c r="M356" s="12">
        <f t="shared" si="43"/>
        <v>0.3274031098801245</v>
      </c>
      <c r="N356" s="12">
        <f t="shared" si="44"/>
        <v>8.1762277543781059E-4</v>
      </c>
      <c r="O356" s="12"/>
      <c r="P356" s="12" t="b">
        <f t="shared" si="45"/>
        <v>0</v>
      </c>
      <c r="Q356" s="12" t="b">
        <f t="shared" si="46"/>
        <v>0</v>
      </c>
      <c r="R356" t="b">
        <f t="shared" si="47"/>
        <v>0</v>
      </c>
    </row>
    <row r="357" spans="1:18">
      <c r="A357" t="s">
        <v>495</v>
      </c>
      <c r="B357">
        <f>VLOOKUP(A357,'US Pop after &gt;2009'!A358:B815,2,FALSE)</f>
        <v>2748392</v>
      </c>
      <c r="C357" s="11">
        <f>VLOOKUP(A357,'US Pop after &gt;2009'!A358:U815,21,FALSE)</f>
        <v>2478902.7630000003</v>
      </c>
      <c r="D357" s="11">
        <f>VLOOKUP(A357,'US Pop after &gt;2009'!A358:V815,22,FALSE)</f>
        <v>269731.99099999998</v>
      </c>
      <c r="E357">
        <f>VLOOKUP(A357,'Deaths After &gt;2009'!A358:O815,15,FALSE)</f>
        <v>0</v>
      </c>
      <c r="F357">
        <f>VLOOKUP(A357,'Deaths After &gt;2009'!A358:P815,16,FALSE)</f>
        <v>230</v>
      </c>
      <c r="G357">
        <f>VLOOKUP(A357,'Deaths After &gt;2009'!A358:Q815,17,FALSE)</f>
        <v>230</v>
      </c>
      <c r="H357">
        <f>VLOOKUP(A357,'Visits new'!A357:D764,4,FALSE)</f>
        <v>993055</v>
      </c>
      <c r="I357">
        <f>VLOOKUP(A357,'Visits new'!A357:E764,5,FALSE)</f>
        <v>2165</v>
      </c>
      <c r="J357" s="12">
        <f t="shared" si="40"/>
        <v>8.3685296711677223E-5</v>
      </c>
      <c r="K357" s="12">
        <f t="shared" si="41"/>
        <v>0</v>
      </c>
      <c r="L357" s="12">
        <f t="shared" si="42"/>
        <v>8.526982622539572E-4</v>
      </c>
      <c r="M357" s="12">
        <f t="shared" si="43"/>
        <v>0.36132218402615057</v>
      </c>
      <c r="N357" s="12">
        <f t="shared" si="44"/>
        <v>7.8773333643817917E-4</v>
      </c>
      <c r="O357" s="12"/>
      <c r="P357" s="12" t="b">
        <f t="shared" si="45"/>
        <v>0</v>
      </c>
      <c r="Q357" s="12" t="b">
        <f t="shared" si="46"/>
        <v>0</v>
      </c>
      <c r="R357" t="b">
        <f t="shared" si="47"/>
        <v>0</v>
      </c>
    </row>
    <row r="358" spans="1:18">
      <c r="A358" t="s">
        <v>496</v>
      </c>
      <c r="B358">
        <f>VLOOKUP(A358,'US Pop after &gt;2009'!A359:B816,2,FALSE)</f>
        <v>2773794</v>
      </c>
      <c r="C358" s="11">
        <f>VLOOKUP(A358,'US Pop after &gt;2009'!A359:U816,21,FALSE)</f>
        <v>2504764.3789999997</v>
      </c>
      <c r="D358" s="11">
        <f>VLOOKUP(A358,'US Pop after &gt;2009'!A359:V816,22,FALSE)</f>
        <v>266879.56599999999</v>
      </c>
      <c r="E358">
        <f>VLOOKUP(A358,'Deaths After &gt;2009'!A359:O816,15,FALSE)</f>
        <v>0</v>
      </c>
      <c r="F358">
        <f>VLOOKUP(A358,'Deaths After &gt;2009'!A359:P816,16,FALSE)</f>
        <v>186</v>
      </c>
      <c r="G358">
        <f>VLOOKUP(A358,'Deaths After &gt;2009'!A359:Q816,17,FALSE)</f>
        <v>186</v>
      </c>
      <c r="H358">
        <f>VLOOKUP(A358,'Visits new'!A358:D765,4,FALSE)</f>
        <v>872739</v>
      </c>
      <c r="I358">
        <f>VLOOKUP(A358,'Visits new'!A358:E765,5,FALSE)</f>
        <v>2107</v>
      </c>
      <c r="J358" s="12">
        <f t="shared" si="40"/>
        <v>6.7056169275728474E-5</v>
      </c>
      <c r="K358" s="12">
        <f t="shared" si="41"/>
        <v>0</v>
      </c>
      <c r="L358" s="12">
        <f t="shared" si="42"/>
        <v>6.9694357941214576E-4</v>
      </c>
      <c r="M358" s="12">
        <f t="shared" si="43"/>
        <v>0.31463728020177417</v>
      </c>
      <c r="N358" s="12">
        <f t="shared" si="44"/>
        <v>7.5960940141913931E-4</v>
      </c>
      <c r="O358" s="12"/>
      <c r="P358" s="12" t="b">
        <f t="shared" si="45"/>
        <v>0</v>
      </c>
      <c r="Q358" s="12" t="b">
        <f t="shared" si="46"/>
        <v>0</v>
      </c>
      <c r="R358" t="b">
        <f t="shared" si="47"/>
        <v>0</v>
      </c>
    </row>
    <row r="359" spans="1:18">
      <c r="A359" t="s">
        <v>497</v>
      </c>
      <c r="B359">
        <f>VLOOKUP(A359,'US Pop after &gt;2009'!A360:B817,2,FALSE)</f>
        <v>2832328</v>
      </c>
      <c r="C359" s="11">
        <f>VLOOKUP(A359,'US Pop after &gt;2009'!A360:U817,21,FALSE)</f>
        <v>2554699.327</v>
      </c>
      <c r="D359" s="11">
        <f>VLOOKUP(A359,'US Pop after &gt;2009'!A360:V817,22,FALSE)</f>
        <v>278662.45999999996</v>
      </c>
      <c r="E359">
        <f>VLOOKUP(A359,'Deaths After &gt;2009'!A360:O817,15,FALSE)</f>
        <v>0</v>
      </c>
      <c r="F359">
        <f>VLOOKUP(A359,'Deaths After &gt;2009'!A360:P817,16,FALSE)</f>
        <v>170</v>
      </c>
      <c r="G359">
        <f>VLOOKUP(A359,'Deaths After &gt;2009'!A360:Q817,17,FALSE)</f>
        <v>170</v>
      </c>
      <c r="H359">
        <f>VLOOKUP(A359,'Visits new'!A359:D766,4,FALSE)</f>
        <v>960076</v>
      </c>
      <c r="I359">
        <f>VLOOKUP(A359,'Visits new'!A359:E766,5,FALSE)</f>
        <v>2176</v>
      </c>
      <c r="J359" s="12">
        <f t="shared" si="40"/>
        <v>6.0021296968430207E-5</v>
      </c>
      <c r="K359" s="12">
        <f t="shared" si="41"/>
        <v>0</v>
      </c>
      <c r="L359" s="12">
        <f t="shared" si="42"/>
        <v>6.1005705612445979E-4</v>
      </c>
      <c r="M359" s="12">
        <f t="shared" si="43"/>
        <v>0.33897062769566239</v>
      </c>
      <c r="N359" s="12">
        <f t="shared" si="44"/>
        <v>7.6827260119590672E-4</v>
      </c>
      <c r="O359" s="12"/>
      <c r="P359" s="12" t="b">
        <f t="shared" si="45"/>
        <v>0</v>
      </c>
      <c r="Q359" s="12" t="b">
        <f t="shared" si="46"/>
        <v>0</v>
      </c>
      <c r="R359" t="b">
        <f t="shared" si="47"/>
        <v>0</v>
      </c>
    </row>
    <row r="360" spans="1:18">
      <c r="A360" t="s">
        <v>498</v>
      </c>
      <c r="B360">
        <f>VLOOKUP(A360,'US Pop after &gt;2009'!A361:B818,2,FALSE)</f>
        <v>2875876</v>
      </c>
      <c r="C360" s="11">
        <f>VLOOKUP(A360,'US Pop after &gt;2009'!A361:U818,21,FALSE)</f>
        <v>2586102.5209999997</v>
      </c>
      <c r="D360" s="11">
        <f>VLOOKUP(A360,'US Pop after &gt;2009'!A361:V818,22,FALSE)</f>
        <v>290351.79400000005</v>
      </c>
      <c r="E360">
        <f>VLOOKUP(A360,'Deaths After &gt;2009'!A361:O818,15,FALSE)</f>
        <v>0</v>
      </c>
      <c r="F360">
        <f>VLOOKUP(A360,'Deaths After &gt;2009'!A361:P818,16,FALSE)</f>
        <v>183</v>
      </c>
      <c r="G360">
        <f>VLOOKUP(A360,'Deaths After &gt;2009'!A361:Q818,17,FALSE)</f>
        <v>183</v>
      </c>
      <c r="H360">
        <f>VLOOKUP(A360,'Visits new'!A360:D767,4,FALSE)</f>
        <v>1070513</v>
      </c>
      <c r="I360">
        <f>VLOOKUP(A360,'Visits new'!A360:E767,5,FALSE)</f>
        <v>2042</v>
      </c>
      <c r="J360" s="12">
        <f t="shared" si="40"/>
        <v>6.3632785280032939E-5</v>
      </c>
      <c r="K360" s="12">
        <f t="shared" si="41"/>
        <v>0</v>
      </c>
      <c r="L360" s="12">
        <f t="shared" si="42"/>
        <v>6.3026991319364801E-4</v>
      </c>
      <c r="M360" s="12">
        <f t="shared" si="43"/>
        <v>0.37223892824308141</v>
      </c>
      <c r="N360" s="12">
        <f t="shared" si="44"/>
        <v>7.1004452208648771E-4</v>
      </c>
      <c r="O360" s="12"/>
      <c r="P360" s="12" t="b">
        <f t="shared" si="45"/>
        <v>0</v>
      </c>
      <c r="Q360" s="12" t="b">
        <f t="shared" si="46"/>
        <v>0</v>
      </c>
      <c r="R360" t="b">
        <f t="shared" si="47"/>
        <v>0</v>
      </c>
    </row>
    <row r="361" spans="1:18">
      <c r="A361" t="s">
        <v>499</v>
      </c>
      <c r="B361">
        <f>VLOOKUP(A361,'US Pop after &gt;2009'!A362:B819,2,FALSE)</f>
        <v>2883735</v>
      </c>
      <c r="C361" s="11">
        <f>VLOOKUP(A361,'US Pop after &gt;2009'!A362:U819,21,FALSE)</f>
        <v>2581721</v>
      </c>
      <c r="D361" s="11">
        <f>VLOOKUP(A361,'US Pop after &gt;2009'!A362:V819,22,FALSE)</f>
        <v>302014</v>
      </c>
      <c r="E361">
        <f>VLOOKUP(A361,'Deaths After &gt;2009'!A362:O819,15,FALSE)</f>
        <v>0</v>
      </c>
      <c r="F361">
        <f>VLOOKUP(A361,'Deaths After &gt;2009'!A362:P819,16,FALSE)</f>
        <v>109</v>
      </c>
      <c r="G361">
        <f>VLOOKUP(A361,'Deaths After &gt;2009'!A362:Q819,17,FALSE)</f>
        <v>109</v>
      </c>
      <c r="H361">
        <f>VLOOKUP(A361,'Visits new'!A361:D768,4,FALSE)</f>
        <v>837551</v>
      </c>
      <c r="I361">
        <f>VLOOKUP(A361,'Visits new'!A361:E768,5,FALSE)</f>
        <v>1638</v>
      </c>
      <c r="J361" s="12">
        <f t="shared" si="40"/>
        <v>3.7798202678124033E-5</v>
      </c>
      <c r="K361" s="12">
        <f t="shared" si="41"/>
        <v>0</v>
      </c>
      <c r="L361" s="12">
        <f t="shared" si="42"/>
        <v>3.609104213711947E-4</v>
      </c>
      <c r="M361" s="12">
        <f t="shared" si="43"/>
        <v>0.29043965551619688</v>
      </c>
      <c r="N361" s="12">
        <f t="shared" si="44"/>
        <v>5.6801335767676291E-4</v>
      </c>
      <c r="O361" s="12"/>
      <c r="P361" s="12" t="b">
        <f t="shared" si="45"/>
        <v>0</v>
      </c>
      <c r="Q361" s="12" t="b">
        <f t="shared" si="46"/>
        <v>0</v>
      </c>
      <c r="R361" t="b">
        <f t="shared" si="47"/>
        <v>0</v>
      </c>
    </row>
    <row r="362" spans="1:18">
      <c r="A362" t="s">
        <v>501</v>
      </c>
      <c r="B362">
        <f>VLOOKUP(A362,'US Pop after &gt;2009'!A363:B820,2,FALSE)</f>
        <v>572962</v>
      </c>
      <c r="C362" s="11">
        <f>VLOOKUP(A362,'US Pop after &gt;2009'!A363:U820,21,FALSE)</f>
        <v>493227.74300000002</v>
      </c>
      <c r="D362" s="11">
        <f>VLOOKUP(A362,'US Pop after &gt;2009'!A363:V820,22,FALSE)</f>
        <v>80000.306000000011</v>
      </c>
      <c r="E362">
        <f>VLOOKUP(A362,'Deaths After &gt;2009'!A363:O820,15,FALSE)</f>
        <v>0</v>
      </c>
      <c r="F362">
        <f>VLOOKUP(A362,'Deaths After &gt;2009'!A363:P820,16,FALSE)</f>
        <v>0</v>
      </c>
      <c r="G362">
        <f>VLOOKUP(A362,'Deaths After &gt;2009'!A363:Q820,17,FALSE)</f>
        <v>0</v>
      </c>
      <c r="H362">
        <f>VLOOKUP(A362,'Visits new'!A362:D769,4,FALSE)</f>
        <v>40596</v>
      </c>
      <c r="I362">
        <f>VLOOKUP(A362,'Visits new'!A362:E769,5,FALSE)</f>
        <v>153</v>
      </c>
      <c r="J362" s="12">
        <f t="shared" si="40"/>
        <v>0</v>
      </c>
      <c r="K362" s="12">
        <f t="shared" si="41"/>
        <v>0</v>
      </c>
      <c r="L362" s="12">
        <f t="shared" si="42"/>
        <v>0</v>
      </c>
      <c r="M362" s="12">
        <f t="shared" si="43"/>
        <v>7.0852866333194875E-2</v>
      </c>
      <c r="N362" s="12">
        <f t="shared" si="44"/>
        <v>2.6703341582862388E-4</v>
      </c>
      <c r="O362" s="12"/>
      <c r="P362" s="12" t="b">
        <f t="shared" si="45"/>
        <v>0</v>
      </c>
      <c r="Q362" s="12" t="b">
        <f t="shared" si="46"/>
        <v>0</v>
      </c>
      <c r="R362" t="b">
        <f t="shared" si="47"/>
        <v>0</v>
      </c>
    </row>
    <row r="363" spans="1:18">
      <c r="A363" t="s">
        <v>502</v>
      </c>
      <c r="B363">
        <f>VLOOKUP(A363,'US Pop after &gt;2009'!A364:B821,2,FALSE)</f>
        <v>624949</v>
      </c>
      <c r="C363" s="11">
        <f>VLOOKUP(A363,'US Pop after &gt;2009'!A364:U821,21,FALSE)</f>
        <v>536071.652</v>
      </c>
      <c r="D363" s="11">
        <f>VLOOKUP(A363,'US Pop after &gt;2009'!A364:V821,22,FALSE)</f>
        <v>88586.030999999988</v>
      </c>
      <c r="E363">
        <f>VLOOKUP(A363,'Deaths After &gt;2009'!A364:O821,15,FALSE)</f>
        <v>0</v>
      </c>
      <c r="F363">
        <f>VLOOKUP(A363,'Deaths After &gt;2009'!A364:P821,16,FALSE)</f>
        <v>0</v>
      </c>
      <c r="G363">
        <f>VLOOKUP(A363,'Deaths After &gt;2009'!A364:Q821,17,FALSE)</f>
        <v>0</v>
      </c>
      <c r="H363">
        <f>VLOOKUP(A363,'Visits new'!A363:D770,4,FALSE)</f>
        <v>143677</v>
      </c>
      <c r="I363">
        <f>VLOOKUP(A363,'Visits new'!A363:E770,5,FALSE)</f>
        <v>523</v>
      </c>
      <c r="J363" s="12">
        <f t="shared" si="40"/>
        <v>0</v>
      </c>
      <c r="K363" s="12">
        <f t="shared" si="41"/>
        <v>0</v>
      </c>
      <c r="L363" s="12">
        <f t="shared" si="42"/>
        <v>0</v>
      </c>
      <c r="M363" s="12">
        <f t="shared" si="43"/>
        <v>0.22990195999993598</v>
      </c>
      <c r="N363" s="12">
        <f t="shared" si="44"/>
        <v>8.368682884523377E-4</v>
      </c>
      <c r="O363" s="12"/>
      <c r="P363" s="12" t="b">
        <f t="shared" si="45"/>
        <v>0</v>
      </c>
      <c r="Q363" s="12" t="b">
        <f t="shared" si="46"/>
        <v>0</v>
      </c>
      <c r="R363" t="b">
        <f t="shared" si="47"/>
        <v>0</v>
      </c>
    </row>
    <row r="364" spans="1:18">
      <c r="A364" t="s">
        <v>503</v>
      </c>
      <c r="B364">
        <f>VLOOKUP(A364,'US Pop after &gt;2009'!A365:B822,2,FALSE)</f>
        <v>556475</v>
      </c>
      <c r="C364" s="11">
        <f>VLOOKUP(A364,'US Pop after &gt;2009'!A365:U822,21,FALSE)</f>
        <v>474106.5259999999</v>
      </c>
      <c r="D364" s="11">
        <f>VLOOKUP(A364,'US Pop after &gt;2009'!A365:V822,22,FALSE)</f>
        <v>82794.581000000006</v>
      </c>
      <c r="E364">
        <f>VLOOKUP(A364,'Deaths After &gt;2009'!A365:O822,15,FALSE)</f>
        <v>0</v>
      </c>
      <c r="F364">
        <f>VLOOKUP(A364,'Deaths After &gt;2009'!A365:P822,16,FALSE)</f>
        <v>0</v>
      </c>
      <c r="G364">
        <f>VLOOKUP(A364,'Deaths After &gt;2009'!A365:Q822,17,FALSE)</f>
        <v>0</v>
      </c>
      <c r="H364">
        <f>VLOOKUP(A364,'Visits new'!A364:D771,4,FALSE)</f>
        <v>123398</v>
      </c>
      <c r="I364">
        <f>VLOOKUP(A364,'Visits new'!A364:E771,5,FALSE)</f>
        <v>462</v>
      </c>
      <c r="J364" s="12">
        <f t="shared" si="40"/>
        <v>0</v>
      </c>
      <c r="K364" s="12">
        <f t="shared" si="41"/>
        <v>0</v>
      </c>
      <c r="L364" s="12">
        <f t="shared" si="42"/>
        <v>0</v>
      </c>
      <c r="M364" s="12">
        <f t="shared" si="43"/>
        <v>0.2217494047351633</v>
      </c>
      <c r="N364" s="12">
        <f t="shared" si="44"/>
        <v>8.3022597600970391E-4</v>
      </c>
      <c r="O364" s="12"/>
      <c r="P364" s="12" t="b">
        <f t="shared" si="45"/>
        <v>0</v>
      </c>
      <c r="Q364" s="12" t="b">
        <f t="shared" si="46"/>
        <v>0</v>
      </c>
      <c r="R364" t="b">
        <f t="shared" si="47"/>
        <v>0</v>
      </c>
    </row>
    <row r="365" spans="1:18">
      <c r="A365" t="s">
        <v>504</v>
      </c>
      <c r="B365">
        <f>VLOOKUP(A365,'US Pop after &gt;2009'!A366:B823,2,FALSE)</f>
        <v>533260</v>
      </c>
      <c r="C365" s="11">
        <f>VLOOKUP(A365,'US Pop after &gt;2009'!A366:U823,21,FALSE)</f>
        <v>453843.12800000008</v>
      </c>
      <c r="D365" s="11">
        <f>VLOOKUP(A365,'US Pop after &gt;2009'!A366:V823,22,FALSE)</f>
        <v>79623.159</v>
      </c>
      <c r="E365">
        <f>VLOOKUP(A365,'Deaths After &gt;2009'!A366:O823,15,FALSE)</f>
        <v>0</v>
      </c>
      <c r="F365">
        <f>VLOOKUP(A365,'Deaths After &gt;2009'!A366:P823,16,FALSE)</f>
        <v>0</v>
      </c>
      <c r="G365">
        <f>VLOOKUP(A365,'Deaths After &gt;2009'!A366:Q823,17,FALSE)</f>
        <v>0</v>
      </c>
      <c r="H365">
        <f>VLOOKUP(A365,'Visits new'!A365:D772,4,FALSE)</f>
        <v>128220</v>
      </c>
      <c r="I365">
        <f>VLOOKUP(A365,'Visits new'!A365:E772,5,FALSE)</f>
        <v>472</v>
      </c>
      <c r="J365" s="12">
        <f t="shared" si="40"/>
        <v>0</v>
      </c>
      <c r="K365" s="12">
        <f t="shared" si="41"/>
        <v>0</v>
      </c>
      <c r="L365" s="12">
        <f t="shared" si="42"/>
        <v>0</v>
      </c>
      <c r="M365" s="12">
        <f t="shared" si="43"/>
        <v>0.2404455612646739</v>
      </c>
      <c r="N365" s="12">
        <f t="shared" si="44"/>
        <v>8.851217042343322E-4</v>
      </c>
      <c r="O365" s="12"/>
      <c r="P365" s="12" t="b">
        <f t="shared" si="45"/>
        <v>0</v>
      </c>
      <c r="Q365" s="12" t="b">
        <f t="shared" si="46"/>
        <v>0</v>
      </c>
      <c r="R365" t="b">
        <f t="shared" si="47"/>
        <v>0</v>
      </c>
    </row>
    <row r="366" spans="1:18">
      <c r="A366" t="s">
        <v>505</v>
      </c>
      <c r="B366">
        <f>VLOOKUP(A366,'US Pop after &gt;2009'!A367:B824,2,FALSE)</f>
        <v>501606</v>
      </c>
      <c r="C366" s="11">
        <f>VLOOKUP(A366,'US Pop after &gt;2009'!A367:U824,21,FALSE)</f>
        <v>424929.72699999996</v>
      </c>
      <c r="D366" s="11">
        <f>VLOOKUP(A366,'US Pop after &gt;2009'!A367:V824,22,FALSE)</f>
        <v>77154.660999999993</v>
      </c>
      <c r="E366">
        <f>VLOOKUP(A366,'Deaths After &gt;2009'!A367:O824,15,FALSE)</f>
        <v>0</v>
      </c>
      <c r="F366">
        <f>VLOOKUP(A366,'Deaths After &gt;2009'!A367:P824,16,FALSE)</f>
        <v>0</v>
      </c>
      <c r="G366">
        <f>VLOOKUP(A366,'Deaths After &gt;2009'!A367:Q824,17,FALSE)</f>
        <v>0</v>
      </c>
      <c r="H366">
        <f>VLOOKUP(A366,'Visits new'!A366:D773,4,FALSE)</f>
        <v>122675</v>
      </c>
      <c r="I366">
        <f>VLOOKUP(A366,'Visits new'!A366:E773,5,FALSE)</f>
        <v>476</v>
      </c>
      <c r="J366" s="12">
        <f t="shared" si="40"/>
        <v>0</v>
      </c>
      <c r="K366" s="12">
        <f t="shared" si="41"/>
        <v>0</v>
      </c>
      <c r="L366" s="12">
        <f t="shared" si="42"/>
        <v>0</v>
      </c>
      <c r="M366" s="12">
        <f t="shared" si="43"/>
        <v>0.24456445895782747</v>
      </c>
      <c r="N366" s="12">
        <f t="shared" si="44"/>
        <v>9.4895196628429484E-4</v>
      </c>
      <c r="O366" s="12"/>
      <c r="P366" s="12" t="b">
        <f t="shared" si="45"/>
        <v>0</v>
      </c>
      <c r="Q366" s="12" t="b">
        <f t="shared" si="46"/>
        <v>0</v>
      </c>
      <c r="R366" t="b">
        <f t="shared" si="47"/>
        <v>0</v>
      </c>
    </row>
    <row r="367" spans="1:18">
      <c r="A367" t="s">
        <v>506</v>
      </c>
      <c r="B367">
        <f>VLOOKUP(A367,'US Pop after &gt;2009'!A368:B825,2,FALSE)</f>
        <v>620040</v>
      </c>
      <c r="C367" s="11">
        <f>VLOOKUP(A367,'US Pop after &gt;2009'!A368:U825,21,FALSE)</f>
        <v>519706.34700000001</v>
      </c>
      <c r="D367" s="11">
        <f>VLOOKUP(A367,'US Pop after &gt;2009'!A368:V825,22,FALSE)</f>
        <v>100365.09599999999</v>
      </c>
      <c r="E367">
        <f>VLOOKUP(A367,'Deaths After &gt;2009'!A368:O825,15,FALSE)</f>
        <v>0</v>
      </c>
      <c r="F367">
        <f>VLOOKUP(A367,'Deaths After &gt;2009'!A368:P825,16,FALSE)</f>
        <v>20</v>
      </c>
      <c r="G367">
        <f>VLOOKUP(A367,'Deaths After &gt;2009'!A368:Q825,17,FALSE)</f>
        <v>20</v>
      </c>
      <c r="H367">
        <f>VLOOKUP(A367,'Visits new'!A367:D774,4,FALSE)</f>
        <v>116197</v>
      </c>
      <c r="I367">
        <f>VLOOKUP(A367,'Visits new'!A367:E774,5,FALSE)</f>
        <v>428</v>
      </c>
      <c r="J367" s="12">
        <f t="shared" si="40"/>
        <v>3.2255983484936457E-5</v>
      </c>
      <c r="K367" s="12">
        <f t="shared" si="41"/>
        <v>0</v>
      </c>
      <c r="L367" s="12">
        <f t="shared" si="42"/>
        <v>1.9927246420408946E-4</v>
      </c>
      <c r="M367" s="12">
        <f t="shared" si="43"/>
        <v>0.18740242564995807</v>
      </c>
      <c r="N367" s="12">
        <f t="shared" si="44"/>
        <v>6.9027804657764019E-4</v>
      </c>
      <c r="O367" s="12"/>
      <c r="P367" s="12" t="b">
        <f t="shared" si="45"/>
        <v>0</v>
      </c>
      <c r="Q367" s="12" t="b">
        <f t="shared" si="46"/>
        <v>0</v>
      </c>
      <c r="R367" t="b">
        <f t="shared" si="47"/>
        <v>0</v>
      </c>
    </row>
    <row r="368" spans="1:18">
      <c r="A368" t="s">
        <v>507</v>
      </c>
      <c r="B368">
        <f>VLOOKUP(A368,'US Pop after &gt;2009'!A369:B826,2,FALSE)</f>
        <v>502438</v>
      </c>
      <c r="C368" s="11">
        <f>VLOOKUP(A368,'US Pop after &gt;2009'!A369:U826,21,FALSE)</f>
        <v>417526.63299999997</v>
      </c>
      <c r="D368" s="11">
        <f>VLOOKUP(A368,'US Pop after &gt;2009'!A369:V826,22,FALSE)</f>
        <v>84887.737000000008</v>
      </c>
      <c r="E368">
        <f>VLOOKUP(A368,'Deaths After &gt;2009'!A369:O826,15,FALSE)</f>
        <v>0</v>
      </c>
      <c r="F368">
        <f>VLOOKUP(A368,'Deaths After &gt;2009'!A369:P826,16,FALSE)</f>
        <v>0</v>
      </c>
      <c r="G368">
        <f>VLOOKUP(A368,'Deaths After &gt;2009'!A369:Q826,17,FALSE)</f>
        <v>0</v>
      </c>
      <c r="H368">
        <f>VLOOKUP(A368,'Visits new'!A368:D775,4,FALSE)</f>
        <v>114610</v>
      </c>
      <c r="I368">
        <f>VLOOKUP(A368,'Visits new'!A368:E775,5,FALSE)</f>
        <v>438</v>
      </c>
      <c r="J368" s="12">
        <f t="shared" si="40"/>
        <v>0</v>
      </c>
      <c r="K368" s="12">
        <f t="shared" si="41"/>
        <v>0</v>
      </c>
      <c r="L368" s="12">
        <f t="shared" si="42"/>
        <v>0</v>
      </c>
      <c r="M368" s="12">
        <f t="shared" si="43"/>
        <v>0.22810774662744457</v>
      </c>
      <c r="N368" s="12">
        <f t="shared" si="44"/>
        <v>8.7174935016857806E-4</v>
      </c>
      <c r="O368" s="12"/>
      <c r="P368" s="12" t="b">
        <f t="shared" si="45"/>
        <v>0</v>
      </c>
      <c r="Q368" s="12" t="b">
        <f t="shared" si="46"/>
        <v>0</v>
      </c>
      <c r="R368" t="b">
        <f t="shared" si="47"/>
        <v>0</v>
      </c>
    </row>
    <row r="369" spans="1:18">
      <c r="A369" t="s">
        <v>508</v>
      </c>
      <c r="B369">
        <f>VLOOKUP(A369,'US Pop after &gt;2009'!A370:B827,2,FALSE)</f>
        <v>588418</v>
      </c>
      <c r="C369" s="11">
        <f>VLOOKUP(A369,'US Pop after &gt;2009'!A370:U827,21,FALSE)</f>
        <v>486065</v>
      </c>
      <c r="D369" s="11">
        <f>VLOOKUP(A369,'US Pop after &gt;2009'!A370:V827,22,FALSE)</f>
        <v>102353</v>
      </c>
      <c r="E369">
        <f>VLOOKUP(A369,'Deaths After &gt;2009'!A370:O827,15,FALSE)</f>
        <v>0</v>
      </c>
      <c r="F369">
        <f>VLOOKUP(A369,'Deaths After &gt;2009'!A370:P827,16,FALSE)</f>
        <v>0</v>
      </c>
      <c r="G369">
        <f>VLOOKUP(A369,'Deaths After &gt;2009'!A370:Q827,17,FALSE)</f>
        <v>0</v>
      </c>
      <c r="H369">
        <f>VLOOKUP(A369,'Visits new'!A369:D776,4,FALSE)</f>
        <v>105183</v>
      </c>
      <c r="I369">
        <f>VLOOKUP(A369,'Visits new'!A369:E776,5,FALSE)</f>
        <v>410</v>
      </c>
      <c r="J369" s="12">
        <f t="shared" si="40"/>
        <v>0</v>
      </c>
      <c r="K369" s="12">
        <f t="shared" si="41"/>
        <v>0</v>
      </c>
      <c r="L369" s="12">
        <f t="shared" si="42"/>
        <v>0</v>
      </c>
      <c r="M369" s="12">
        <f t="shared" si="43"/>
        <v>0.17875557851731252</v>
      </c>
      <c r="N369" s="12">
        <f t="shared" si="44"/>
        <v>6.9678357902035627E-4</v>
      </c>
      <c r="O369" s="12"/>
      <c r="P369" s="12" t="b">
        <f t="shared" si="45"/>
        <v>0</v>
      </c>
      <c r="Q369" s="12" t="b">
        <f t="shared" si="46"/>
        <v>0</v>
      </c>
      <c r="R369" t="b">
        <f t="shared" si="47"/>
        <v>0</v>
      </c>
    </row>
    <row r="370" spans="1:18">
      <c r="A370" t="s">
        <v>510</v>
      </c>
      <c r="B370">
        <f>VLOOKUP(A370,'US Pop after &gt;2009'!A371:B828,2,FALSE)</f>
        <v>7512499</v>
      </c>
      <c r="C370" s="11">
        <f>VLOOKUP(A370,'US Pop after &gt;2009'!A371:U828,21,FALSE)</f>
        <v>6631975.2299999986</v>
      </c>
      <c r="D370" s="11">
        <f>VLOOKUP(A370,'US Pop after &gt;2009'!A371:V828,22,FALSE)</f>
        <v>879672.44299999997</v>
      </c>
      <c r="E370">
        <f>VLOOKUP(A370,'Deaths After &gt;2009'!A371:O828,15,FALSE)</f>
        <v>0</v>
      </c>
      <c r="F370">
        <f>VLOOKUP(A370,'Deaths After &gt;2009'!A371:P828,16,FALSE)</f>
        <v>1023</v>
      </c>
      <c r="G370">
        <f>VLOOKUP(A370,'Deaths After &gt;2009'!A371:Q828,17,FALSE)</f>
        <v>1023</v>
      </c>
      <c r="H370">
        <f>VLOOKUP(A370,'Visits new'!A370:D777,4,FALSE)</f>
        <v>772406</v>
      </c>
      <c r="I370">
        <f>VLOOKUP(A370,'Visits new'!A370:E777,5,FALSE)</f>
        <v>1106</v>
      </c>
      <c r="J370" s="12">
        <f t="shared" si="40"/>
        <v>1.3617306305132286E-4</v>
      </c>
      <c r="K370" s="12">
        <f t="shared" si="41"/>
        <v>0</v>
      </c>
      <c r="L370" s="12">
        <f t="shared" si="42"/>
        <v>1.1629328713665299E-3</v>
      </c>
      <c r="M370" s="12">
        <f t="shared" si="43"/>
        <v>0.10281612017519071</v>
      </c>
      <c r="N370" s="12">
        <f t="shared" si="44"/>
        <v>1.4722131743378602E-4</v>
      </c>
      <c r="O370" s="12"/>
      <c r="P370" s="12" t="b">
        <f t="shared" si="45"/>
        <v>0</v>
      </c>
      <c r="Q370" s="12" t="b">
        <f t="shared" si="46"/>
        <v>0</v>
      </c>
      <c r="R370" t="b">
        <f t="shared" si="47"/>
        <v>0</v>
      </c>
    </row>
    <row r="371" spans="1:18">
      <c r="A371" t="s">
        <v>511</v>
      </c>
      <c r="B371">
        <f>VLOOKUP(A371,'US Pop after &gt;2009'!A372:B829,2,FALSE)</f>
        <v>7752924</v>
      </c>
      <c r="C371" s="11">
        <f>VLOOKUP(A371,'US Pop after &gt;2009'!A372:U829,21,FALSE)</f>
        <v>6830157.324000001</v>
      </c>
      <c r="D371" s="11">
        <f>VLOOKUP(A371,'US Pop after &gt;2009'!A372:V829,22,FALSE)</f>
        <v>925808.35800000001</v>
      </c>
      <c r="E371">
        <f>VLOOKUP(A371,'Deaths After &gt;2009'!A372:O829,15,FALSE)</f>
        <v>81</v>
      </c>
      <c r="F371">
        <f>VLOOKUP(A371,'Deaths After &gt;2009'!A372:P829,16,FALSE)</f>
        <v>1204</v>
      </c>
      <c r="G371">
        <f>VLOOKUP(A371,'Deaths After &gt;2009'!A372:Q829,17,FALSE)</f>
        <v>1285</v>
      </c>
      <c r="H371">
        <f>VLOOKUP(A371,'Visits new'!A371:D778,4,FALSE)</f>
        <v>3319806</v>
      </c>
      <c r="I371">
        <f>VLOOKUP(A371,'Visits new'!A371:E778,5,FALSE)</f>
        <v>4530</v>
      </c>
      <c r="J371" s="12">
        <f t="shared" si="40"/>
        <v>1.6574391803660143E-4</v>
      </c>
      <c r="K371" s="12">
        <f t="shared" si="41"/>
        <v>1.185917046381639E-5</v>
      </c>
      <c r="L371" s="12">
        <f t="shared" si="42"/>
        <v>1.3004851269662009E-3</v>
      </c>
      <c r="M371" s="12">
        <f t="shared" si="43"/>
        <v>0.4282005086081071</v>
      </c>
      <c r="N371" s="12">
        <f t="shared" si="44"/>
        <v>5.8429567992669608E-4</v>
      </c>
      <c r="O371" s="12"/>
      <c r="P371" s="12" t="b">
        <f t="shared" si="45"/>
        <v>0</v>
      </c>
      <c r="Q371" s="12" t="b">
        <f t="shared" si="46"/>
        <v>0</v>
      </c>
      <c r="R371" t="b">
        <f t="shared" si="47"/>
        <v>1</v>
      </c>
    </row>
    <row r="372" spans="1:18">
      <c r="A372" t="s">
        <v>512</v>
      </c>
      <c r="B372">
        <f>VLOOKUP(A372,'US Pop after &gt;2009'!A373:B830,2,FALSE)</f>
        <v>7438015</v>
      </c>
      <c r="C372" s="11">
        <f>VLOOKUP(A372,'US Pop after &gt;2009'!A373:U830,21,FALSE)</f>
        <v>6537495.8859999981</v>
      </c>
      <c r="D372" s="11">
        <f>VLOOKUP(A372,'US Pop after &gt;2009'!A373:V830,22,FALSE)</f>
        <v>899007.12299999991</v>
      </c>
      <c r="E372">
        <f>VLOOKUP(A372,'Deaths After &gt;2009'!A373:O830,15,FALSE)</f>
        <v>20</v>
      </c>
      <c r="F372">
        <f>VLOOKUP(A372,'Deaths After &gt;2009'!A373:P830,16,FALSE)</f>
        <v>1096</v>
      </c>
      <c r="G372">
        <f>VLOOKUP(A372,'Deaths After &gt;2009'!A373:Q830,17,FALSE)</f>
        <v>1116</v>
      </c>
      <c r="H372">
        <f>VLOOKUP(A372,'Visits new'!A372:D779,4,FALSE)</f>
        <v>3592660</v>
      </c>
      <c r="I372">
        <f>VLOOKUP(A372,'Visits new'!A372:E779,5,FALSE)</f>
        <v>4756</v>
      </c>
      <c r="J372" s="12">
        <f t="shared" si="40"/>
        <v>1.5004003084156188E-4</v>
      </c>
      <c r="K372" s="12">
        <f t="shared" si="41"/>
        <v>3.0592753477413056E-6</v>
      </c>
      <c r="L372" s="12">
        <f t="shared" si="42"/>
        <v>1.2191227098875836E-3</v>
      </c>
      <c r="M372" s="12">
        <f t="shared" si="43"/>
        <v>0.48301327706384029</v>
      </c>
      <c r="N372" s="12">
        <f t="shared" si="44"/>
        <v>6.3941790921368132E-4</v>
      </c>
      <c r="O372" s="12"/>
      <c r="P372" s="12" t="b">
        <f t="shared" si="45"/>
        <v>0</v>
      </c>
      <c r="Q372" s="12" t="b">
        <f t="shared" si="46"/>
        <v>0</v>
      </c>
      <c r="R372" t="b">
        <f t="shared" si="47"/>
        <v>1</v>
      </c>
    </row>
    <row r="373" spans="1:18">
      <c r="A373" t="s">
        <v>513</v>
      </c>
      <c r="B373">
        <f>VLOOKUP(A373,'US Pop after &gt;2009'!A374:B831,2,FALSE)</f>
        <v>7636698</v>
      </c>
      <c r="C373" s="11">
        <f>VLOOKUP(A373,'US Pop after &gt;2009'!A374:U831,21,FALSE)</f>
        <v>6685760.0030000005</v>
      </c>
      <c r="D373" s="11">
        <f>VLOOKUP(A373,'US Pop after &gt;2009'!A374:V831,22,FALSE)</f>
        <v>951827.74099999992</v>
      </c>
      <c r="E373">
        <f>VLOOKUP(A373,'Deaths After &gt;2009'!A374:O831,15,FALSE)</f>
        <v>46</v>
      </c>
      <c r="F373">
        <f>VLOOKUP(A373,'Deaths After &gt;2009'!A374:P831,16,FALSE)</f>
        <v>1226</v>
      </c>
      <c r="G373">
        <f>VLOOKUP(A373,'Deaths After &gt;2009'!A374:Q831,17,FALSE)</f>
        <v>1272</v>
      </c>
      <c r="H373">
        <f>VLOOKUP(A373,'Visits new'!A373:D780,4,FALSE)</f>
        <v>3264788</v>
      </c>
      <c r="I373">
        <f>VLOOKUP(A373,'Visits new'!A373:E780,5,FALSE)</f>
        <v>4746</v>
      </c>
      <c r="J373" s="12">
        <f t="shared" si="40"/>
        <v>1.6656413544178386E-4</v>
      </c>
      <c r="K373" s="12">
        <f t="shared" si="41"/>
        <v>6.8802948325035762E-6</v>
      </c>
      <c r="L373" s="12">
        <f t="shared" si="42"/>
        <v>1.2880481910644377E-3</v>
      </c>
      <c r="M373" s="12">
        <f t="shared" si="43"/>
        <v>0.42751304294081027</v>
      </c>
      <c r="N373" s="12">
        <f t="shared" si="44"/>
        <v>6.2147278837005205E-4</v>
      </c>
      <c r="O373" s="12"/>
      <c r="P373" s="12" t="b">
        <f t="shared" si="45"/>
        <v>0</v>
      </c>
      <c r="Q373" s="12" t="b">
        <f t="shared" si="46"/>
        <v>0</v>
      </c>
      <c r="R373" t="b">
        <f t="shared" si="47"/>
        <v>1</v>
      </c>
    </row>
    <row r="374" spans="1:18">
      <c r="A374" t="s">
        <v>514</v>
      </c>
      <c r="B374">
        <f>VLOOKUP(A374,'US Pop after &gt;2009'!A375:B832,2,FALSE)</f>
        <v>7602430</v>
      </c>
      <c r="C374" s="11">
        <f>VLOOKUP(A374,'US Pop after &gt;2009'!A375:U832,21,FALSE)</f>
        <v>6641489.6170000006</v>
      </c>
      <c r="D374" s="11">
        <f>VLOOKUP(A374,'US Pop after &gt;2009'!A375:V832,22,FALSE)</f>
        <v>959792.52099999983</v>
      </c>
      <c r="E374">
        <f>VLOOKUP(A374,'Deaths After &gt;2009'!A375:O832,15,FALSE)</f>
        <v>144</v>
      </c>
      <c r="F374">
        <f>VLOOKUP(A374,'Deaths After &gt;2009'!A375:P832,16,FALSE)</f>
        <v>1229</v>
      </c>
      <c r="G374">
        <f>VLOOKUP(A374,'Deaths After &gt;2009'!A375:Q832,17,FALSE)</f>
        <v>1373</v>
      </c>
      <c r="H374">
        <f>VLOOKUP(A374,'Visits new'!A374:D781,4,FALSE)</f>
        <v>3807165</v>
      </c>
      <c r="I374">
        <f>VLOOKUP(A374,'Visits new'!A374:E781,5,FALSE)</f>
        <v>5714</v>
      </c>
      <c r="J374" s="12">
        <f t="shared" si="40"/>
        <v>1.8060015021512858E-4</v>
      </c>
      <c r="K374" s="12">
        <f t="shared" si="41"/>
        <v>2.1681882876306542E-5</v>
      </c>
      <c r="L374" s="12">
        <f t="shared" si="42"/>
        <v>1.2804850768367263E-3</v>
      </c>
      <c r="M374" s="12">
        <f t="shared" si="43"/>
        <v>0.50078264449656229</v>
      </c>
      <c r="N374" s="12">
        <f t="shared" si="44"/>
        <v>7.5160179048014907E-4</v>
      </c>
      <c r="O374" s="12"/>
      <c r="P374" s="12" t="b">
        <f t="shared" si="45"/>
        <v>0</v>
      </c>
      <c r="Q374" s="12" t="b">
        <f t="shared" si="46"/>
        <v>0</v>
      </c>
      <c r="R374" t="b">
        <f t="shared" si="47"/>
        <v>1</v>
      </c>
    </row>
    <row r="375" spans="1:18">
      <c r="A375" t="s">
        <v>515</v>
      </c>
      <c r="B375">
        <f>VLOOKUP(A375,'US Pop after &gt;2009'!A376:B833,2,FALSE)</f>
        <v>7832482</v>
      </c>
      <c r="C375" s="11">
        <f>VLOOKUP(A375,'US Pop after &gt;2009'!A376:U833,21,FALSE)</f>
        <v>6809692.7779999999</v>
      </c>
      <c r="D375" s="11">
        <f>VLOOKUP(A375,'US Pop after &gt;2009'!A376:V833,22,FALSE)</f>
        <v>1026237.861</v>
      </c>
      <c r="E375">
        <f>VLOOKUP(A375,'Deaths After &gt;2009'!A376:O833,15,FALSE)</f>
        <v>101</v>
      </c>
      <c r="F375">
        <f>VLOOKUP(A375,'Deaths After &gt;2009'!A376:P833,16,FALSE)</f>
        <v>1206</v>
      </c>
      <c r="G375">
        <f>VLOOKUP(A375,'Deaths After &gt;2009'!A376:Q833,17,FALSE)</f>
        <v>1307</v>
      </c>
      <c r="H375">
        <f>VLOOKUP(A375,'Visits new'!A375:D782,4,FALSE)</f>
        <v>4490712</v>
      </c>
      <c r="I375">
        <f>VLOOKUP(A375,'Visits new'!A375:E782,5,FALSE)</f>
        <v>6263</v>
      </c>
      <c r="J375" s="12">
        <f t="shared" si="40"/>
        <v>1.6686919931638527E-4</v>
      </c>
      <c r="K375" s="12">
        <f t="shared" si="41"/>
        <v>1.4831799802525542E-5</v>
      </c>
      <c r="L375" s="12">
        <f t="shared" si="42"/>
        <v>1.1751661538045709E-3</v>
      </c>
      <c r="M375" s="12">
        <f t="shared" si="43"/>
        <v>0.57334469456808201</v>
      </c>
      <c r="N375" s="12">
        <f t="shared" si="44"/>
        <v>7.9961881814729989E-4</v>
      </c>
      <c r="O375" s="12"/>
      <c r="P375" s="12" t="b">
        <f t="shared" si="45"/>
        <v>0</v>
      </c>
      <c r="Q375" s="12" t="b">
        <f t="shared" si="46"/>
        <v>0</v>
      </c>
      <c r="R375" t="b">
        <f t="shared" si="47"/>
        <v>1</v>
      </c>
    </row>
    <row r="376" spans="1:18">
      <c r="A376" t="s">
        <v>516</v>
      </c>
      <c r="B376">
        <f>VLOOKUP(A376,'US Pop after &gt;2009'!A377:B834,2,FALSE)</f>
        <v>7859259</v>
      </c>
      <c r="C376" s="11">
        <f>VLOOKUP(A376,'US Pop after &gt;2009'!A377:U834,21,FALSE)</f>
        <v>6808201.2820000015</v>
      </c>
      <c r="D376" s="11">
        <f>VLOOKUP(A376,'US Pop after &gt;2009'!A377:V834,22,FALSE)</f>
        <v>1047533.69</v>
      </c>
      <c r="E376">
        <f>VLOOKUP(A376,'Deaths After &gt;2009'!A377:O834,15,FALSE)</f>
        <v>80</v>
      </c>
      <c r="F376">
        <f>VLOOKUP(A376,'Deaths After &gt;2009'!A377:P834,16,FALSE)</f>
        <v>982</v>
      </c>
      <c r="G376">
        <f>VLOOKUP(A376,'Deaths After &gt;2009'!A377:Q834,17,FALSE)</f>
        <v>1062</v>
      </c>
      <c r="H376">
        <f>VLOOKUP(A376,'Visits new'!A376:D783,4,FALSE)</f>
        <v>4554798</v>
      </c>
      <c r="I376">
        <f>VLOOKUP(A376,'Visits new'!A376:E783,5,FALSE)</f>
        <v>6901</v>
      </c>
      <c r="J376" s="12">
        <f t="shared" si="40"/>
        <v>1.3512724291183176E-4</v>
      </c>
      <c r="K376" s="12">
        <f t="shared" si="41"/>
        <v>1.1750533905557344E-5</v>
      </c>
      <c r="L376" s="12">
        <f t="shared" si="42"/>
        <v>9.3744001684566353E-4</v>
      </c>
      <c r="M376" s="12">
        <f t="shared" si="43"/>
        <v>0.57954547623382813</v>
      </c>
      <c r="N376" s="12">
        <f t="shared" si="44"/>
        <v>8.7807260200993499E-4</v>
      </c>
      <c r="O376" s="12"/>
      <c r="P376" s="12" t="b">
        <f t="shared" si="45"/>
        <v>0</v>
      </c>
      <c r="Q376" s="12" t="b">
        <f t="shared" si="46"/>
        <v>0</v>
      </c>
      <c r="R376" t="b">
        <f t="shared" si="47"/>
        <v>1</v>
      </c>
    </row>
    <row r="377" spans="1:18">
      <c r="A377" t="s">
        <v>517</v>
      </c>
      <c r="B377">
        <f>VLOOKUP(A377,'US Pop after &gt;2009'!A378:B835,2,FALSE)</f>
        <v>7941828</v>
      </c>
      <c r="C377" s="11">
        <f>VLOOKUP(A377,'US Pop after &gt;2009'!A378:U835,21,FALSE)</f>
        <v>6837976</v>
      </c>
      <c r="D377" s="11">
        <f>VLOOKUP(A377,'US Pop after &gt;2009'!A378:V835,22,FALSE)</f>
        <v>1103852</v>
      </c>
      <c r="E377">
        <f>VLOOKUP(A377,'Deaths After &gt;2009'!A378:O835,15,FALSE)</f>
        <v>85</v>
      </c>
      <c r="F377">
        <f>VLOOKUP(A377,'Deaths After &gt;2009'!A378:P835,16,FALSE)</f>
        <v>1027</v>
      </c>
      <c r="G377">
        <f>VLOOKUP(A377,'Deaths After &gt;2009'!A378:Q835,17,FALSE)</f>
        <v>1112</v>
      </c>
      <c r="H377">
        <f>VLOOKUP(A377,'Visits new'!A377:D784,4,FALSE)</f>
        <v>4485512</v>
      </c>
      <c r="I377">
        <f>VLOOKUP(A377,'Visits new'!A377:E784,5,FALSE)</f>
        <v>6574</v>
      </c>
      <c r="J377" s="12">
        <f t="shared" si="40"/>
        <v>1.4001814191896375E-4</v>
      </c>
      <c r="K377" s="12">
        <f t="shared" si="41"/>
        <v>1.2430578873046644E-5</v>
      </c>
      <c r="L377" s="12">
        <f t="shared" si="42"/>
        <v>9.3037834782199065E-4</v>
      </c>
      <c r="M377" s="12">
        <f t="shared" si="43"/>
        <v>0.56479591348490554</v>
      </c>
      <c r="N377" s="12">
        <f t="shared" si="44"/>
        <v>8.2776912317919754E-4</v>
      </c>
      <c r="O377" s="12"/>
      <c r="P377" s="12" t="b">
        <f t="shared" si="45"/>
        <v>0</v>
      </c>
      <c r="Q377" s="12" t="b">
        <f t="shared" si="46"/>
        <v>0</v>
      </c>
      <c r="R377" t="b">
        <f t="shared" si="47"/>
        <v>1</v>
      </c>
    </row>
    <row r="378" spans="1:18">
      <c r="A378" t="s">
        <v>519</v>
      </c>
      <c r="B378">
        <f>VLOOKUP(A378,'US Pop after &gt;2009'!A379:B836,2,FALSE)</f>
        <v>6541242</v>
      </c>
      <c r="C378" s="11">
        <f>VLOOKUP(A378,'US Pop after &gt;2009'!A379:U836,21,FALSE)</f>
        <v>5763370.0140000004</v>
      </c>
      <c r="D378" s="11">
        <f>VLOOKUP(A378,'US Pop after &gt;2009'!A379:V836,22,FALSE)</f>
        <v>775931.8679999999</v>
      </c>
      <c r="E378">
        <f>VLOOKUP(A378,'Deaths After &gt;2009'!A379:O836,15,FALSE)</f>
        <v>11</v>
      </c>
      <c r="F378">
        <f>VLOOKUP(A378,'Deaths After &gt;2009'!A379:P836,16,FALSE)</f>
        <v>400</v>
      </c>
      <c r="G378">
        <f>VLOOKUP(A378,'Deaths After &gt;2009'!A379:Q836,17,FALSE)</f>
        <v>411</v>
      </c>
      <c r="H378">
        <f>VLOOKUP(A378,'Visits new'!A378:D785,4,FALSE)</f>
        <v>35787</v>
      </c>
      <c r="I378">
        <f>VLOOKUP(A378,'Visits new'!A378:E785,5,FALSE)</f>
        <v>208</v>
      </c>
      <c r="J378" s="12">
        <f t="shared" si="40"/>
        <v>6.2832104361832202E-5</v>
      </c>
      <c r="K378" s="12">
        <f t="shared" si="41"/>
        <v>1.9086055507939835E-6</v>
      </c>
      <c r="L378" s="12">
        <f t="shared" si="42"/>
        <v>5.1550917870021038E-4</v>
      </c>
      <c r="M378" s="12">
        <f t="shared" si="43"/>
        <v>5.4709793644693167E-3</v>
      </c>
      <c r="N378" s="12">
        <f t="shared" si="44"/>
        <v>3.1798242596742333E-5</v>
      </c>
      <c r="O378" s="12"/>
      <c r="P378" s="12" t="b">
        <f t="shared" si="45"/>
        <v>0</v>
      </c>
      <c r="Q378" s="12" t="b">
        <f t="shared" si="46"/>
        <v>0</v>
      </c>
      <c r="R378" t="b">
        <f t="shared" si="47"/>
        <v>0</v>
      </c>
    </row>
    <row r="379" spans="1:18">
      <c r="A379" t="s">
        <v>520</v>
      </c>
      <c r="B379">
        <f>VLOOKUP(A379,'US Pop after &gt;2009'!A380:B837,2,FALSE)</f>
        <v>6628098</v>
      </c>
      <c r="C379" s="11">
        <f>VLOOKUP(A379,'US Pop after &gt;2009'!A380:U837,21,FALSE)</f>
        <v>5823987.8039999995</v>
      </c>
      <c r="D379" s="11">
        <f>VLOOKUP(A379,'US Pop after &gt;2009'!A380:V837,22,FALSE)</f>
        <v>804861.6719999999</v>
      </c>
      <c r="E379">
        <f>VLOOKUP(A379,'Deaths After &gt;2009'!A380:O837,15,FALSE)</f>
        <v>12</v>
      </c>
      <c r="F379">
        <f>VLOOKUP(A379,'Deaths After &gt;2009'!A380:P837,16,FALSE)</f>
        <v>569</v>
      </c>
      <c r="G379">
        <f>VLOOKUP(A379,'Deaths After &gt;2009'!A380:Q837,17,FALSE)</f>
        <v>581</v>
      </c>
      <c r="H379">
        <f>VLOOKUP(A379,'Visits new'!A379:D786,4,FALSE)</f>
        <v>159639</v>
      </c>
      <c r="I379">
        <f>VLOOKUP(A379,'Visits new'!A379:E786,5,FALSE)</f>
        <v>607</v>
      </c>
      <c r="J379" s="12">
        <f t="shared" si="40"/>
        <v>8.7657122752258639E-5</v>
      </c>
      <c r="K379" s="12">
        <f t="shared" si="41"/>
        <v>2.0604438752014941E-6</v>
      </c>
      <c r="L379" s="12">
        <f t="shared" si="42"/>
        <v>7.0695377826365184E-4</v>
      </c>
      <c r="M379" s="12">
        <f t="shared" si="43"/>
        <v>2.4085190049996243E-2</v>
      </c>
      <c r="N379" s="12">
        <f t="shared" si="44"/>
        <v>9.157981671363338E-5</v>
      </c>
      <c r="O379" s="12"/>
      <c r="P379" s="12" t="b">
        <f t="shared" si="45"/>
        <v>0</v>
      </c>
      <c r="Q379" s="12" t="b">
        <f t="shared" si="46"/>
        <v>0</v>
      </c>
      <c r="R379" t="b">
        <f t="shared" si="47"/>
        <v>0</v>
      </c>
    </row>
    <row r="380" spans="1:18">
      <c r="A380" t="s">
        <v>521</v>
      </c>
      <c r="B380">
        <f>VLOOKUP(A380,'US Pop after &gt;2009'!A381:B838,2,FALSE)</f>
        <v>6707406</v>
      </c>
      <c r="C380" s="11">
        <f>VLOOKUP(A380,'US Pop after &gt;2009'!A381:U838,21,FALSE)</f>
        <v>5878261.5769999987</v>
      </c>
      <c r="D380" s="11">
        <f>VLOOKUP(A380,'US Pop after &gt;2009'!A381:V838,22,FALSE)</f>
        <v>831783.47500000009</v>
      </c>
      <c r="E380">
        <f>VLOOKUP(A380,'Deaths After &gt;2009'!A381:O838,15,FALSE)</f>
        <v>0</v>
      </c>
      <c r="F380">
        <f>VLOOKUP(A380,'Deaths After &gt;2009'!A381:P838,16,FALSE)</f>
        <v>521</v>
      </c>
      <c r="G380">
        <f>VLOOKUP(A380,'Deaths After &gt;2009'!A381:Q838,17,FALSE)</f>
        <v>521</v>
      </c>
      <c r="H380">
        <f>VLOOKUP(A380,'Visits new'!A380:D787,4,FALSE)</f>
        <v>312302</v>
      </c>
      <c r="I380">
        <f>VLOOKUP(A380,'Visits new'!A380:E787,5,FALSE)</f>
        <v>760</v>
      </c>
      <c r="J380" s="12">
        <f t="shared" si="40"/>
        <v>7.7675333802665296E-5</v>
      </c>
      <c r="K380" s="12">
        <f t="shared" si="41"/>
        <v>0</v>
      </c>
      <c r="L380" s="12">
        <f t="shared" si="42"/>
        <v>6.2636493229202464E-4</v>
      </c>
      <c r="M380" s="12">
        <f t="shared" si="43"/>
        <v>4.6560771779731239E-2</v>
      </c>
      <c r="N380" s="12">
        <f t="shared" si="44"/>
        <v>1.1330758865647912E-4</v>
      </c>
      <c r="O380" s="12"/>
      <c r="P380" s="12" t="b">
        <f t="shared" si="45"/>
        <v>0</v>
      </c>
      <c r="Q380" s="12" t="b">
        <f t="shared" si="46"/>
        <v>0</v>
      </c>
      <c r="R380" t="b">
        <f t="shared" si="47"/>
        <v>0</v>
      </c>
    </row>
    <row r="381" spans="1:18">
      <c r="A381" t="s">
        <v>522</v>
      </c>
      <c r="B381">
        <f>VLOOKUP(A381,'US Pop after &gt;2009'!A382:B839,2,FALSE)</f>
        <v>6778098</v>
      </c>
      <c r="C381" s="11">
        <f>VLOOKUP(A381,'US Pop after &gt;2009'!A382:U839,21,FALSE)</f>
        <v>5913788.449</v>
      </c>
      <c r="D381" s="11">
        <f>VLOOKUP(A381,'US Pop after &gt;2009'!A382:V839,22,FALSE)</f>
        <v>861565.52899999998</v>
      </c>
      <c r="E381">
        <f>VLOOKUP(A381,'Deaths After &gt;2009'!A382:O839,15,FALSE)</f>
        <v>10</v>
      </c>
      <c r="F381">
        <f>VLOOKUP(A381,'Deaths After &gt;2009'!A382:P839,16,FALSE)</f>
        <v>596</v>
      </c>
      <c r="G381">
        <f>VLOOKUP(A381,'Deaths After &gt;2009'!A382:Q839,17,FALSE)</f>
        <v>606</v>
      </c>
      <c r="H381">
        <f>VLOOKUP(A381,'Visits new'!A381:D788,4,FALSE)</f>
        <v>297989</v>
      </c>
      <c r="I381">
        <f>VLOOKUP(A381,'Visits new'!A381:E788,5,FALSE)</f>
        <v>732</v>
      </c>
      <c r="J381" s="12">
        <f t="shared" si="40"/>
        <v>8.9405612016822423E-5</v>
      </c>
      <c r="K381" s="12">
        <f t="shared" si="41"/>
        <v>1.6909634299973925E-6</v>
      </c>
      <c r="L381" s="12">
        <f t="shared" si="42"/>
        <v>6.9176398072908515E-4</v>
      </c>
      <c r="M381" s="12">
        <f t="shared" si="43"/>
        <v>4.396351306812029E-2</v>
      </c>
      <c r="N381" s="12">
        <f t="shared" si="44"/>
        <v>1.0799489768368648E-4</v>
      </c>
      <c r="O381" s="12"/>
      <c r="P381" s="12" t="b">
        <f t="shared" si="45"/>
        <v>0</v>
      </c>
      <c r="Q381" s="12" t="b">
        <f t="shared" si="46"/>
        <v>0</v>
      </c>
      <c r="R381" t="b">
        <f t="shared" si="47"/>
        <v>0</v>
      </c>
    </row>
    <row r="382" spans="1:18">
      <c r="A382" t="s">
        <v>523</v>
      </c>
      <c r="B382">
        <f>VLOOKUP(A382,'US Pop after &gt;2009'!A383:B840,2,FALSE)</f>
        <v>6894493</v>
      </c>
      <c r="C382" s="11">
        <f>VLOOKUP(A382,'US Pop after &gt;2009'!A383:U840,21,FALSE)</f>
        <v>5984217.0880000005</v>
      </c>
      <c r="D382" s="11">
        <f>VLOOKUP(A382,'US Pop after &gt;2009'!A383:V840,22,FALSE)</f>
        <v>907637.69799999997</v>
      </c>
      <c r="E382">
        <f>VLOOKUP(A382,'Deaths After &gt;2009'!A383:O840,15,FALSE)</f>
        <v>55</v>
      </c>
      <c r="F382">
        <f>VLOOKUP(A382,'Deaths After &gt;2009'!A383:P840,16,FALSE)</f>
        <v>509</v>
      </c>
      <c r="G382">
        <f>VLOOKUP(A382,'Deaths After &gt;2009'!A383:Q840,17,FALSE)</f>
        <v>564</v>
      </c>
      <c r="H382">
        <f>VLOOKUP(A382,'Visits new'!A382:D789,4,FALSE)</f>
        <v>194913</v>
      </c>
      <c r="I382">
        <f>VLOOKUP(A382,'Visits new'!A382:E789,5,FALSE)</f>
        <v>874</v>
      </c>
      <c r="J382" s="12">
        <f t="shared" si="40"/>
        <v>8.1804419846390447E-5</v>
      </c>
      <c r="K382" s="12">
        <f t="shared" si="41"/>
        <v>9.1908430444961818E-6</v>
      </c>
      <c r="L382" s="12">
        <f t="shared" si="42"/>
        <v>5.6079645118486477E-4</v>
      </c>
      <c r="M382" s="12">
        <f t="shared" si="43"/>
        <v>2.8270824265105497E-2</v>
      </c>
      <c r="N382" s="12">
        <f t="shared" si="44"/>
        <v>1.2676784210238521E-4</v>
      </c>
      <c r="O382" s="12"/>
      <c r="P382" s="12" t="b">
        <f t="shared" si="45"/>
        <v>0</v>
      </c>
      <c r="Q382" s="12" t="b">
        <f t="shared" si="46"/>
        <v>0</v>
      </c>
      <c r="R382" t="b">
        <f t="shared" si="47"/>
        <v>0</v>
      </c>
    </row>
    <row r="383" spans="1:18">
      <c r="A383" t="s">
        <v>524</v>
      </c>
      <c r="B383">
        <f>VLOOKUP(A383,'US Pop after &gt;2009'!A384:B841,2,FALSE)</f>
        <v>6661778</v>
      </c>
      <c r="C383" s="11">
        <f>VLOOKUP(A383,'US Pop after &gt;2009'!A384:U841,21,FALSE)</f>
        <v>5766145.2909999993</v>
      </c>
      <c r="D383" s="11">
        <f>VLOOKUP(A383,'US Pop after &gt;2009'!A384:V841,22,FALSE)</f>
        <v>893450.61700000009</v>
      </c>
      <c r="E383">
        <f>VLOOKUP(A383,'Deaths After &gt;2009'!A384:O841,15,FALSE)</f>
        <v>0</v>
      </c>
      <c r="F383">
        <f>VLOOKUP(A383,'Deaths After &gt;2009'!A384:P841,16,FALSE)</f>
        <v>671</v>
      </c>
      <c r="G383">
        <f>VLOOKUP(A383,'Deaths After &gt;2009'!A384:Q841,17,FALSE)</f>
        <v>671</v>
      </c>
      <c r="H383">
        <f>VLOOKUP(A383,'Visits new'!A383:D790,4,FALSE)</f>
        <v>199582</v>
      </c>
      <c r="I383">
        <f>VLOOKUP(A383,'Visits new'!A383:E790,5,FALSE)</f>
        <v>1876</v>
      </c>
      <c r="J383" s="12">
        <f t="shared" si="40"/>
        <v>1.0072386080712987E-4</v>
      </c>
      <c r="K383" s="12">
        <f t="shared" si="41"/>
        <v>0</v>
      </c>
      <c r="L383" s="12">
        <f t="shared" si="42"/>
        <v>7.5102080320125846E-4</v>
      </c>
      <c r="M383" s="12">
        <f t="shared" si="43"/>
        <v>2.9959269132054534E-2</v>
      </c>
      <c r="N383" s="12">
        <f t="shared" si="44"/>
        <v>2.8160650204795177E-4</v>
      </c>
      <c r="O383" s="12"/>
      <c r="P383" s="12" t="b">
        <f t="shared" si="45"/>
        <v>0</v>
      </c>
      <c r="Q383" s="12" t="b">
        <f t="shared" si="46"/>
        <v>0</v>
      </c>
      <c r="R383" t="b">
        <f t="shared" si="47"/>
        <v>0</v>
      </c>
    </row>
    <row r="384" spans="1:18">
      <c r="A384" t="s">
        <v>525</v>
      </c>
      <c r="B384">
        <f>VLOOKUP(A384,'US Pop after &gt;2009'!A385:B842,2,FALSE)</f>
        <v>6962621</v>
      </c>
      <c r="C384" s="11">
        <f>VLOOKUP(A384,'US Pop after &gt;2009'!A385:U842,21,FALSE)</f>
        <v>5995211.5580000002</v>
      </c>
      <c r="D384" s="11">
        <f>VLOOKUP(A384,'US Pop after &gt;2009'!A385:V842,22,FALSE)</f>
        <v>967608.60899999982</v>
      </c>
      <c r="E384">
        <f>VLOOKUP(A384,'Deaths After &gt;2009'!A385:O842,15,FALSE)</f>
        <v>39</v>
      </c>
      <c r="F384">
        <f>VLOOKUP(A384,'Deaths After &gt;2009'!A385:P842,16,FALSE)</f>
        <v>604</v>
      </c>
      <c r="G384">
        <f>VLOOKUP(A384,'Deaths After &gt;2009'!A385:Q842,17,FALSE)</f>
        <v>643</v>
      </c>
      <c r="H384">
        <f>VLOOKUP(A384,'Visits new'!A384:D791,4,FALSE)</f>
        <v>202923</v>
      </c>
      <c r="I384">
        <f>VLOOKUP(A384,'Visits new'!A384:E791,5,FALSE)</f>
        <v>1833</v>
      </c>
      <c r="J384" s="12">
        <f t="shared" si="40"/>
        <v>9.2350280160301705E-5</v>
      </c>
      <c r="K384" s="12">
        <f t="shared" si="41"/>
        <v>6.5051916221302426E-6</v>
      </c>
      <c r="L384" s="12">
        <f t="shared" si="42"/>
        <v>6.2421933246772107E-4</v>
      </c>
      <c r="M384" s="12">
        <f t="shared" si="43"/>
        <v>2.9144628150807001E-2</v>
      </c>
      <c r="N384" s="12">
        <f t="shared" si="44"/>
        <v>2.6326292929056459E-4</v>
      </c>
      <c r="O384" s="12"/>
      <c r="P384" s="12" t="b">
        <f t="shared" si="45"/>
        <v>0</v>
      </c>
      <c r="Q384" s="12" t="b">
        <f t="shared" si="46"/>
        <v>0</v>
      </c>
      <c r="R384" t="b">
        <f t="shared" si="47"/>
        <v>0</v>
      </c>
    </row>
    <row r="385" spans="1:18">
      <c r="A385" t="s">
        <v>526</v>
      </c>
      <c r="B385">
        <f>VLOOKUP(A385,'US Pop after &gt;2009'!A386:B843,2,FALSE)</f>
        <v>6975518</v>
      </c>
      <c r="C385" s="11">
        <f>VLOOKUP(A385,'US Pop after &gt;2009'!A386:U843,21,FALSE)</f>
        <v>5980557</v>
      </c>
      <c r="D385" s="11">
        <f>VLOOKUP(A385,'US Pop after &gt;2009'!A386:V843,22,FALSE)</f>
        <v>994961</v>
      </c>
      <c r="E385">
        <f>VLOOKUP(A385,'Deaths After &gt;2009'!A386:O843,15,FALSE)</f>
        <v>52</v>
      </c>
      <c r="F385">
        <f>VLOOKUP(A385,'Deaths After &gt;2009'!A386:P843,16,FALSE)</f>
        <v>837</v>
      </c>
      <c r="G385">
        <f>VLOOKUP(A385,'Deaths After &gt;2009'!A386:Q843,17,FALSE)</f>
        <v>889</v>
      </c>
      <c r="H385">
        <f>VLOOKUP(A385,'Visits new'!A385:D792,4,FALSE)</f>
        <v>247910</v>
      </c>
      <c r="I385">
        <f>VLOOKUP(A385,'Visits new'!A385:E792,5,FALSE)</f>
        <v>2112</v>
      </c>
      <c r="J385" s="12">
        <f t="shared" si="40"/>
        <v>1.2744573234561217E-4</v>
      </c>
      <c r="K385" s="12">
        <f t="shared" si="41"/>
        <v>8.6948423031500239E-6</v>
      </c>
      <c r="L385" s="12">
        <f t="shared" si="42"/>
        <v>8.4123900333781931E-4</v>
      </c>
      <c r="M385" s="12">
        <f t="shared" si="43"/>
        <v>3.5540012942408002E-2</v>
      </c>
      <c r="N385" s="12">
        <f t="shared" si="44"/>
        <v>3.0277321340149938E-4</v>
      </c>
      <c r="O385" s="12"/>
      <c r="P385" s="12" t="b">
        <f t="shared" si="45"/>
        <v>0</v>
      </c>
      <c r="Q385" s="12" t="b">
        <f t="shared" si="46"/>
        <v>0</v>
      </c>
      <c r="R385" t="b">
        <f t="shared" si="47"/>
        <v>0</v>
      </c>
    </row>
    <row r="386" spans="1:18">
      <c r="A386" t="s">
        <v>528</v>
      </c>
      <c r="B386">
        <f>VLOOKUP(A386,'US Pop after &gt;2009'!A387:B844,2,FALSE)</f>
        <v>1771762</v>
      </c>
      <c r="C386" s="11">
        <f>VLOOKUP(A386,'US Pop after &gt;2009'!A387:U844,21,FALSE)</f>
        <v>1493257.1039999998</v>
      </c>
      <c r="D386" s="11">
        <f>VLOOKUP(A386,'US Pop after &gt;2009'!A387:V844,22,FALSE)</f>
        <v>278592.79699999996</v>
      </c>
      <c r="E386">
        <f>VLOOKUP(A386,'Deaths After &gt;2009'!A387:O844,15,FALSE)</f>
        <v>0</v>
      </c>
      <c r="F386">
        <f>VLOOKUP(A386,'Deaths After &gt;2009'!A387:P844,16,FALSE)</f>
        <v>294</v>
      </c>
      <c r="G386">
        <f>VLOOKUP(A386,'Deaths After &gt;2009'!A387:Q844,17,FALSE)</f>
        <v>294</v>
      </c>
      <c r="H386">
        <f>VLOOKUP(A386,'Visits new'!A386:D793,4,FALSE)</f>
        <v>121937</v>
      </c>
      <c r="I386">
        <f>VLOOKUP(A386,'Visits new'!A386:E793,5,FALSE)</f>
        <v>438</v>
      </c>
      <c r="J386" s="12">
        <f t="shared" si="40"/>
        <v>1.6593650840237008E-4</v>
      </c>
      <c r="K386" s="12">
        <f t="shared" si="41"/>
        <v>0</v>
      </c>
      <c r="L386" s="12">
        <f t="shared" si="42"/>
        <v>1.055303666016893E-3</v>
      </c>
      <c r="M386" s="12">
        <f t="shared" si="43"/>
        <v>6.8822449064829247E-2</v>
      </c>
      <c r="N386" s="12">
        <f t="shared" si="44"/>
        <v>2.4721153292597988E-4</v>
      </c>
      <c r="O386" s="12"/>
      <c r="P386" s="12" t="b">
        <f t="shared" si="45"/>
        <v>0</v>
      </c>
      <c r="Q386" s="12" t="b">
        <f t="shared" si="46"/>
        <v>0</v>
      </c>
      <c r="R386" t="b">
        <f t="shared" si="47"/>
        <v>0</v>
      </c>
    </row>
    <row r="387" spans="1:18">
      <c r="A387" t="s">
        <v>529</v>
      </c>
      <c r="B387">
        <f>VLOOKUP(A387,'US Pop after &gt;2009'!A388:B845,2,FALSE)</f>
        <v>1713552</v>
      </c>
      <c r="C387" s="11">
        <f>VLOOKUP(A387,'US Pop after &gt;2009'!A388:U845,21,FALSE)</f>
        <v>1437103.6040000001</v>
      </c>
      <c r="D387" s="11">
        <f>VLOOKUP(A387,'US Pop after &gt;2009'!A388:V845,22,FALSE)</f>
        <v>275543.96799999999</v>
      </c>
      <c r="E387">
        <f>VLOOKUP(A387,'Deaths After &gt;2009'!A388:O845,15,FALSE)</f>
        <v>0</v>
      </c>
      <c r="F387">
        <f>VLOOKUP(A387,'Deaths After &gt;2009'!A388:P845,16,FALSE)</f>
        <v>248</v>
      </c>
      <c r="G387">
        <f>VLOOKUP(A387,'Deaths After &gt;2009'!A388:Q845,17,FALSE)</f>
        <v>248</v>
      </c>
      <c r="H387">
        <f>VLOOKUP(A387,'Visits new'!A387:D794,4,FALSE)</f>
        <v>533256</v>
      </c>
      <c r="I387">
        <f>VLOOKUP(A387,'Visits new'!A387:E794,5,FALSE)</f>
        <v>1778</v>
      </c>
      <c r="J387" s="12">
        <f t="shared" ref="J387:J409" si="48">G387/B387</f>
        <v>1.447286105119658E-4</v>
      </c>
      <c r="K387" s="12">
        <f t="shared" ref="K387:K409" si="49">E387/C387</f>
        <v>0</v>
      </c>
      <c r="L387" s="12">
        <f t="shared" ref="L387:L409" si="50">F387/D387</f>
        <v>9.0003784804318419E-4</v>
      </c>
      <c r="M387" s="12">
        <f t="shared" ref="M387:M409" si="51">H387/B387</f>
        <v>0.31119919325471301</v>
      </c>
      <c r="N387" s="12">
        <f t="shared" ref="N387:N409" si="52">I387/B387</f>
        <v>1.0376107640736902E-3</v>
      </c>
      <c r="O387" s="12"/>
      <c r="P387" s="12" t="b">
        <f t="shared" ref="P387:P409" si="53">OR(B387&gt;$W$14,B387&lt;$X$14)</f>
        <v>0</v>
      </c>
      <c r="Q387" s="12" t="b">
        <f t="shared" ref="Q387:Q409" si="54">OR(G387&gt;$W$16,G387&lt;$X$16)</f>
        <v>0</v>
      </c>
      <c r="R387" t="b">
        <f t="shared" ref="R387:R409" si="55">OR(H387&gt;$W$18,H387&lt;$X$18)</f>
        <v>0</v>
      </c>
    </row>
    <row r="388" spans="1:18">
      <c r="A388" t="s">
        <v>530</v>
      </c>
      <c r="B388">
        <f>VLOOKUP(A388,'US Pop after &gt;2009'!A389:B846,2,FALSE)</f>
        <v>1665624</v>
      </c>
      <c r="C388" s="11">
        <f>VLOOKUP(A388,'US Pop after &gt;2009'!A389:U846,21,FALSE)</f>
        <v>1399878.8589999999</v>
      </c>
      <c r="D388" s="11">
        <f>VLOOKUP(A388,'US Pop after &gt;2009'!A389:V846,22,FALSE)</f>
        <v>265390.29799999995</v>
      </c>
      <c r="E388">
        <f>VLOOKUP(A388,'Deaths After &gt;2009'!A389:O846,15,FALSE)</f>
        <v>0</v>
      </c>
      <c r="F388">
        <f>VLOOKUP(A388,'Deaths After &gt;2009'!A389:P846,16,FALSE)</f>
        <v>268</v>
      </c>
      <c r="G388">
        <f>VLOOKUP(A388,'Deaths After &gt;2009'!A389:Q846,17,FALSE)</f>
        <v>268</v>
      </c>
      <c r="H388">
        <f>VLOOKUP(A388,'Visits new'!A388:D795,4,FALSE)</f>
        <v>603059</v>
      </c>
      <c r="I388">
        <f>VLOOKUP(A388,'Visits new'!A388:E795,5,FALSE)</f>
        <v>1679</v>
      </c>
      <c r="J388" s="12">
        <f t="shared" si="48"/>
        <v>1.6090065945255353E-4</v>
      </c>
      <c r="K388" s="12">
        <f t="shared" si="49"/>
        <v>0</v>
      </c>
      <c r="L388" s="12">
        <f t="shared" si="50"/>
        <v>1.0098334491489213E-3</v>
      </c>
      <c r="M388" s="12">
        <f t="shared" si="51"/>
        <v>0.36206190592834875</v>
      </c>
      <c r="N388" s="12">
        <f t="shared" si="52"/>
        <v>1.0080306239583484E-3</v>
      </c>
      <c r="O388" s="12"/>
      <c r="P388" s="12" t="b">
        <f t="shared" si="53"/>
        <v>0</v>
      </c>
      <c r="Q388" s="12" t="b">
        <f t="shared" si="54"/>
        <v>0</v>
      </c>
      <c r="R388" t="b">
        <f t="shared" si="55"/>
        <v>0</v>
      </c>
    </row>
    <row r="389" spans="1:18">
      <c r="A389" t="s">
        <v>531</v>
      </c>
      <c r="B389">
        <f>VLOOKUP(A389,'US Pop after &gt;2009'!A390:B847,2,FALSE)</f>
        <v>1709774</v>
      </c>
      <c r="C389" s="11">
        <f>VLOOKUP(A389,'US Pop after &gt;2009'!A390:U847,21,FALSE)</f>
        <v>1433099.65</v>
      </c>
      <c r="D389" s="11">
        <f>VLOOKUP(A389,'US Pop after &gt;2009'!A390:V847,22,FALSE)</f>
        <v>275694.995</v>
      </c>
      <c r="E389">
        <f>VLOOKUP(A389,'Deaths After &gt;2009'!A390:O847,15,FALSE)</f>
        <v>0</v>
      </c>
      <c r="F389">
        <f>VLOOKUP(A389,'Deaths After &gt;2009'!A390:P847,16,FALSE)</f>
        <v>324</v>
      </c>
      <c r="G389">
        <f>VLOOKUP(A389,'Deaths After &gt;2009'!A390:Q847,17,FALSE)</f>
        <v>324</v>
      </c>
      <c r="H389">
        <f>VLOOKUP(A389,'Visits new'!A389:D796,4,FALSE)</f>
        <v>639082</v>
      </c>
      <c r="I389">
        <f>VLOOKUP(A389,'Visits new'!A389:E796,5,FALSE)</f>
        <v>1807</v>
      </c>
      <c r="J389" s="12">
        <f t="shared" si="48"/>
        <v>1.8949872907179544E-4</v>
      </c>
      <c r="K389" s="12">
        <f t="shared" si="49"/>
        <v>0</v>
      </c>
      <c r="L389" s="12">
        <f t="shared" si="50"/>
        <v>1.1752117589222105E-3</v>
      </c>
      <c r="M389" s="12">
        <f t="shared" si="51"/>
        <v>0.37378156411315178</v>
      </c>
      <c r="N389" s="12">
        <f t="shared" si="52"/>
        <v>1.056864825409674E-3</v>
      </c>
      <c r="O389" s="12"/>
      <c r="P389" s="12" t="b">
        <f t="shared" si="53"/>
        <v>0</v>
      </c>
      <c r="Q389" s="12" t="b">
        <f t="shared" si="54"/>
        <v>0</v>
      </c>
      <c r="R389" t="b">
        <f t="shared" si="55"/>
        <v>0</v>
      </c>
    </row>
    <row r="390" spans="1:18">
      <c r="A390" t="s">
        <v>532</v>
      </c>
      <c r="B390">
        <f>VLOOKUP(A390,'US Pop after &gt;2009'!A391:B848,2,FALSE)</f>
        <v>1648123</v>
      </c>
      <c r="C390" s="11">
        <f>VLOOKUP(A390,'US Pop after &gt;2009'!A391:U848,21,FALSE)</f>
        <v>1370473.0730000001</v>
      </c>
      <c r="D390" s="11">
        <f>VLOOKUP(A390,'US Pop after &gt;2009'!A391:V848,22,FALSE)</f>
        <v>277319.74900000001</v>
      </c>
      <c r="E390">
        <f>VLOOKUP(A390,'Deaths After &gt;2009'!A391:O848,15,FALSE)</f>
        <v>23</v>
      </c>
      <c r="F390">
        <f>VLOOKUP(A390,'Deaths After &gt;2009'!A391:P848,16,FALSE)</f>
        <v>263</v>
      </c>
      <c r="G390">
        <f>VLOOKUP(A390,'Deaths After &gt;2009'!A391:Q848,17,FALSE)</f>
        <v>286</v>
      </c>
      <c r="H390">
        <f>VLOOKUP(A390,'Visits new'!A390:D797,4,FALSE)</f>
        <v>705839</v>
      </c>
      <c r="I390">
        <f>VLOOKUP(A390,'Visits new'!A390:E797,5,FALSE)</f>
        <v>1985</v>
      </c>
      <c r="J390" s="12">
        <f t="shared" si="48"/>
        <v>1.7353073769372796E-4</v>
      </c>
      <c r="K390" s="12">
        <f t="shared" si="49"/>
        <v>1.6782526014650124E-5</v>
      </c>
      <c r="L390" s="12">
        <f t="shared" si="50"/>
        <v>9.4836376041866383E-4</v>
      </c>
      <c r="M390" s="12">
        <f t="shared" si="51"/>
        <v>0.42826839987064075</v>
      </c>
      <c r="N390" s="12">
        <f t="shared" si="52"/>
        <v>1.2044003997274475E-3</v>
      </c>
      <c r="O390" s="12"/>
      <c r="P390" s="12" t="b">
        <f t="shared" si="53"/>
        <v>0</v>
      </c>
      <c r="Q390" s="12" t="b">
        <f t="shared" si="54"/>
        <v>0</v>
      </c>
      <c r="R390" t="b">
        <f t="shared" si="55"/>
        <v>0</v>
      </c>
    </row>
    <row r="391" spans="1:18">
      <c r="A391" t="s">
        <v>533</v>
      </c>
      <c r="B391">
        <f>VLOOKUP(A391,'US Pop after &gt;2009'!A392:B849,2,FALSE)</f>
        <v>1534068</v>
      </c>
      <c r="C391" s="11">
        <f>VLOOKUP(A391,'US Pop after &gt;2009'!A392:U849,21,FALSE)</f>
        <v>1276785.5489999999</v>
      </c>
      <c r="D391" s="11">
        <f>VLOOKUP(A391,'US Pop after &gt;2009'!A392:V849,22,FALSE)</f>
        <v>257701.36200000002</v>
      </c>
      <c r="E391">
        <f>VLOOKUP(A391,'Deaths After &gt;2009'!A392:O849,15,FALSE)</f>
        <v>0</v>
      </c>
      <c r="F391">
        <f>VLOOKUP(A391,'Deaths After &gt;2009'!A392:P849,16,FALSE)</f>
        <v>345</v>
      </c>
      <c r="G391">
        <f>VLOOKUP(A391,'Deaths After &gt;2009'!A392:Q849,17,FALSE)</f>
        <v>345</v>
      </c>
      <c r="H391">
        <f>VLOOKUP(A391,'Visits new'!A391:D798,4,FALSE)</f>
        <v>710638</v>
      </c>
      <c r="I391">
        <f>VLOOKUP(A391,'Visits new'!A391:E798,5,FALSE)</f>
        <v>1935</v>
      </c>
      <c r="J391" s="12">
        <f t="shared" si="48"/>
        <v>2.2489224727978161E-4</v>
      </c>
      <c r="K391" s="12">
        <f t="shared" si="49"/>
        <v>0</v>
      </c>
      <c r="L391" s="12">
        <f t="shared" si="50"/>
        <v>1.3387589313555897E-3</v>
      </c>
      <c r="M391" s="12">
        <f t="shared" si="51"/>
        <v>0.46323761397799834</v>
      </c>
      <c r="N391" s="12">
        <f t="shared" si="52"/>
        <v>1.2613521695257316E-3</v>
      </c>
      <c r="O391" s="12"/>
      <c r="P391" s="12" t="b">
        <f t="shared" si="53"/>
        <v>0</v>
      </c>
      <c r="Q391" s="12" t="b">
        <f t="shared" si="54"/>
        <v>0</v>
      </c>
      <c r="R391" t="b">
        <f t="shared" si="55"/>
        <v>0</v>
      </c>
    </row>
    <row r="392" spans="1:18">
      <c r="A392" t="s">
        <v>534</v>
      </c>
      <c r="B392">
        <f>VLOOKUP(A392,'US Pop after &gt;2009'!A393:B850,2,FALSE)</f>
        <v>1685760</v>
      </c>
      <c r="C392" s="11">
        <f>VLOOKUP(A392,'US Pop after &gt;2009'!A393:U850,21,FALSE)</f>
        <v>1393378.0279999999</v>
      </c>
      <c r="D392" s="11">
        <f>VLOOKUP(A392,'US Pop after &gt;2009'!A393:V850,22,FALSE)</f>
        <v>292086.73299999995</v>
      </c>
      <c r="E392">
        <f>VLOOKUP(A392,'Deaths After &gt;2009'!A393:O850,15,FALSE)</f>
        <v>0</v>
      </c>
      <c r="F392">
        <f>VLOOKUP(A392,'Deaths After &gt;2009'!A393:P850,16,FALSE)</f>
        <v>207</v>
      </c>
      <c r="G392">
        <f>VLOOKUP(A392,'Deaths After &gt;2009'!A393:Q850,17,FALSE)</f>
        <v>207</v>
      </c>
      <c r="H392">
        <f>VLOOKUP(A392,'Visits new'!A392:D799,4,FALSE)</f>
        <v>843285</v>
      </c>
      <c r="I392">
        <f>VLOOKUP(A392,'Visits new'!A392:E799,5,FALSE)</f>
        <v>2191</v>
      </c>
      <c r="J392" s="12">
        <f t="shared" si="48"/>
        <v>1.2279328018223234E-4</v>
      </c>
      <c r="K392" s="12">
        <f t="shared" si="49"/>
        <v>0</v>
      </c>
      <c r="L392" s="12">
        <f t="shared" si="50"/>
        <v>7.0869360574483899E-4</v>
      </c>
      <c r="M392" s="12">
        <f t="shared" si="51"/>
        <v>0.50024024772209563</v>
      </c>
      <c r="N392" s="12">
        <f t="shared" si="52"/>
        <v>1.299710516324981E-3</v>
      </c>
      <c r="O392" s="12"/>
      <c r="P392" s="12" t="b">
        <f t="shared" si="53"/>
        <v>0</v>
      </c>
      <c r="Q392" s="12" t="b">
        <f t="shared" si="54"/>
        <v>0</v>
      </c>
      <c r="R392" t="b">
        <f t="shared" si="55"/>
        <v>0</v>
      </c>
    </row>
    <row r="393" spans="1:18">
      <c r="A393" t="s">
        <v>535</v>
      </c>
      <c r="B393">
        <f>VLOOKUP(A393,'US Pop after &gt;2009'!A394:B851,2,FALSE)</f>
        <v>1555727</v>
      </c>
      <c r="C393" s="11">
        <f>VLOOKUP(A393,'US Pop after &gt;2009'!A394:U851,21,FALSE)</f>
        <v>1272820</v>
      </c>
      <c r="D393" s="11">
        <f>VLOOKUP(A393,'US Pop after &gt;2009'!A394:V851,22,FALSE)</f>
        <v>282907</v>
      </c>
      <c r="E393">
        <f>VLOOKUP(A393,'Deaths After &gt;2009'!A394:O851,15,FALSE)</f>
        <v>0</v>
      </c>
      <c r="F393">
        <f>VLOOKUP(A393,'Deaths After &gt;2009'!A394:P851,16,FALSE)</f>
        <v>294</v>
      </c>
      <c r="G393">
        <f>VLOOKUP(A393,'Deaths After &gt;2009'!A394:Q851,17,FALSE)</f>
        <v>294</v>
      </c>
      <c r="H393">
        <f>VLOOKUP(A393,'Visits new'!A393:D800,4,FALSE)</f>
        <v>760174</v>
      </c>
      <c r="I393">
        <f>VLOOKUP(A393,'Visits new'!A393:E800,5,FALSE)</f>
        <v>1800</v>
      </c>
      <c r="J393" s="12">
        <f t="shared" si="48"/>
        <v>1.8897917179556568E-4</v>
      </c>
      <c r="K393" s="12">
        <f t="shared" si="49"/>
        <v>0</v>
      </c>
      <c r="L393" s="12">
        <f t="shared" si="50"/>
        <v>1.039210765375194E-3</v>
      </c>
      <c r="M393" s="12">
        <f t="shared" si="51"/>
        <v>0.48862943177048418</v>
      </c>
      <c r="N393" s="12">
        <f t="shared" si="52"/>
        <v>1.1570153375238714E-3</v>
      </c>
      <c r="O393" s="12"/>
      <c r="P393" s="12" t="b">
        <f t="shared" si="53"/>
        <v>0</v>
      </c>
      <c r="Q393" s="12" t="b">
        <f t="shared" si="54"/>
        <v>0</v>
      </c>
      <c r="R393" t="b">
        <f t="shared" si="55"/>
        <v>0</v>
      </c>
    </row>
    <row r="394" spans="1:18">
      <c r="A394" t="s">
        <v>537</v>
      </c>
      <c r="B394">
        <f>VLOOKUP(A394,'US Pop after &gt;2009'!A395:B852,2,FALSE)</f>
        <v>5526493</v>
      </c>
      <c r="C394" s="11">
        <f>VLOOKUP(A394,'US Pop after &gt;2009'!A395:U852,21,FALSE)</f>
        <v>4791713.7550000008</v>
      </c>
      <c r="D394" s="11">
        <f>VLOOKUP(A394,'US Pop after &gt;2009'!A395:V852,22,FALSE)</f>
        <v>735473.98900000006</v>
      </c>
      <c r="E394">
        <f>VLOOKUP(A394,'Deaths After &gt;2009'!A395:O852,15,FALSE)</f>
        <v>0</v>
      </c>
      <c r="F394">
        <f>VLOOKUP(A394,'Deaths After &gt;2009'!A395:P852,16,FALSE)</f>
        <v>726</v>
      </c>
      <c r="G394">
        <f>VLOOKUP(A394,'Deaths After &gt;2009'!A395:Q852,17,FALSE)</f>
        <v>726</v>
      </c>
      <c r="H394">
        <f>VLOOKUP(A394,'Visits new'!A394:D801,4,FALSE)</f>
        <v>61330</v>
      </c>
      <c r="I394">
        <f>VLOOKUP(A394,'Visits new'!A394:E801,5,FALSE)</f>
        <v>610</v>
      </c>
      <c r="J394" s="12">
        <f t="shared" si="48"/>
        <v>1.3136721606270017E-4</v>
      </c>
      <c r="K394" s="12">
        <f t="shared" si="49"/>
        <v>0</v>
      </c>
      <c r="L394" s="12">
        <f t="shared" si="50"/>
        <v>9.8711852609107017E-4</v>
      </c>
      <c r="M394" s="12">
        <f t="shared" si="51"/>
        <v>1.1097453665461984E-2</v>
      </c>
      <c r="N394" s="12">
        <f t="shared" si="52"/>
        <v>1.1037741294524393E-4</v>
      </c>
      <c r="O394" s="12"/>
      <c r="P394" s="12" t="b">
        <f t="shared" si="53"/>
        <v>0</v>
      </c>
      <c r="Q394" s="12" t="b">
        <f t="shared" si="54"/>
        <v>0</v>
      </c>
      <c r="R394" t="b">
        <f t="shared" si="55"/>
        <v>0</v>
      </c>
    </row>
    <row r="395" spans="1:18">
      <c r="A395" t="s">
        <v>538</v>
      </c>
      <c r="B395">
        <f>VLOOKUP(A395,'US Pop after &gt;2009'!A396:B853,2,FALSE)</f>
        <v>5429850</v>
      </c>
      <c r="C395" s="11">
        <f>VLOOKUP(A395,'US Pop after &gt;2009'!A396:U853,21,FALSE)</f>
        <v>4700528.517</v>
      </c>
      <c r="D395" s="11">
        <f>VLOOKUP(A395,'US Pop after &gt;2009'!A396:V853,22,FALSE)</f>
        <v>729900.58600000013</v>
      </c>
      <c r="E395">
        <f>VLOOKUP(A395,'Deaths After &gt;2009'!A396:O853,15,FALSE)</f>
        <v>0</v>
      </c>
      <c r="F395">
        <f>VLOOKUP(A395,'Deaths After &gt;2009'!A396:P853,16,FALSE)</f>
        <v>806</v>
      </c>
      <c r="G395">
        <f>VLOOKUP(A395,'Deaths After &gt;2009'!A396:Q853,17,FALSE)</f>
        <v>806</v>
      </c>
      <c r="H395">
        <f>VLOOKUP(A395,'Visits new'!A395:D802,4,FALSE)</f>
        <v>168347</v>
      </c>
      <c r="I395">
        <f>VLOOKUP(A395,'Visits new'!A395:E802,5,FALSE)</f>
        <v>1902</v>
      </c>
      <c r="J395" s="12">
        <f t="shared" si="48"/>
        <v>1.4843872298498116E-4</v>
      </c>
      <c r="K395" s="12">
        <f t="shared" si="49"/>
        <v>0</v>
      </c>
      <c r="L395" s="12">
        <f t="shared" si="50"/>
        <v>1.1042599710969405E-3</v>
      </c>
      <c r="M395" s="12">
        <f t="shared" si="51"/>
        <v>3.1003987218799784E-2</v>
      </c>
      <c r="N395" s="12">
        <f t="shared" si="52"/>
        <v>3.5028591950053868E-4</v>
      </c>
      <c r="O395" s="12"/>
      <c r="P395" s="12" t="b">
        <f t="shared" si="53"/>
        <v>0</v>
      </c>
      <c r="Q395" s="12" t="b">
        <f t="shared" si="54"/>
        <v>0</v>
      </c>
      <c r="R395" t="b">
        <f t="shared" si="55"/>
        <v>0</v>
      </c>
    </row>
    <row r="396" spans="1:18">
      <c r="A396" t="s">
        <v>539</v>
      </c>
      <c r="B396">
        <f>VLOOKUP(A396,'US Pop after &gt;2009'!A397:B854,2,FALSE)</f>
        <v>5549948</v>
      </c>
      <c r="C396" s="11">
        <f>VLOOKUP(A396,'US Pop after &gt;2009'!A397:U854,21,FALSE)</f>
        <v>4789009.0369999986</v>
      </c>
      <c r="D396" s="11">
        <f>VLOOKUP(A396,'US Pop after &gt;2009'!A397:V854,22,FALSE)</f>
        <v>759062.84799999988</v>
      </c>
      <c r="E396">
        <f>VLOOKUP(A396,'Deaths After &gt;2009'!A397:O854,15,FALSE)</f>
        <v>0</v>
      </c>
      <c r="F396">
        <f>VLOOKUP(A396,'Deaths After &gt;2009'!A397:P854,16,FALSE)</f>
        <v>840</v>
      </c>
      <c r="G396">
        <f>VLOOKUP(A396,'Deaths After &gt;2009'!A397:Q854,17,FALSE)</f>
        <v>840</v>
      </c>
      <c r="H396">
        <f>VLOOKUP(A396,'Visits new'!A396:D803,4,FALSE)</f>
        <v>172265</v>
      </c>
      <c r="I396">
        <f>VLOOKUP(A396,'Visits new'!A396:E803,5,FALSE)</f>
        <v>1659</v>
      </c>
      <c r="J396" s="12">
        <f t="shared" si="48"/>
        <v>1.5135276943135324E-4</v>
      </c>
      <c r="K396" s="12">
        <f t="shared" si="49"/>
        <v>0</v>
      </c>
      <c r="L396" s="12">
        <f t="shared" si="50"/>
        <v>1.1066277347300763E-3</v>
      </c>
      <c r="M396" s="12">
        <f t="shared" si="51"/>
        <v>3.1039029554871506E-2</v>
      </c>
      <c r="N396" s="12">
        <f t="shared" si="52"/>
        <v>2.9892171962692262E-4</v>
      </c>
      <c r="O396" s="12"/>
      <c r="P396" s="12" t="b">
        <f t="shared" si="53"/>
        <v>0</v>
      </c>
      <c r="Q396" s="12" t="b">
        <f t="shared" si="54"/>
        <v>0</v>
      </c>
      <c r="R396" t="b">
        <f t="shared" si="55"/>
        <v>0</v>
      </c>
    </row>
    <row r="397" spans="1:18">
      <c r="A397" t="s">
        <v>540</v>
      </c>
      <c r="B397">
        <f>VLOOKUP(A397,'US Pop after &gt;2009'!A398:B855,2,FALSE)</f>
        <v>5493840</v>
      </c>
      <c r="C397" s="11">
        <f>VLOOKUP(A397,'US Pop after &gt;2009'!A398:U855,21,FALSE)</f>
        <v>4734668.34</v>
      </c>
      <c r="D397" s="11">
        <f>VLOOKUP(A397,'US Pop after &gt;2009'!A398:V855,22,FALSE)</f>
        <v>760853.71500000008</v>
      </c>
      <c r="E397">
        <f>VLOOKUP(A397,'Deaths After &gt;2009'!A398:O855,15,FALSE)</f>
        <v>24</v>
      </c>
      <c r="F397">
        <f>VLOOKUP(A397,'Deaths After &gt;2009'!A398:P855,16,FALSE)</f>
        <v>940</v>
      </c>
      <c r="G397">
        <f>VLOOKUP(A397,'Deaths After &gt;2009'!A398:Q855,17,FALSE)</f>
        <v>964</v>
      </c>
      <c r="H397">
        <f>VLOOKUP(A397,'Visits new'!A397:D804,4,FALSE)</f>
        <v>187578</v>
      </c>
      <c r="I397">
        <f>VLOOKUP(A397,'Visits new'!A397:E804,5,FALSE)</f>
        <v>1633</v>
      </c>
      <c r="J397" s="12">
        <f t="shared" si="48"/>
        <v>1.7546925283590348E-4</v>
      </c>
      <c r="K397" s="12">
        <f t="shared" si="49"/>
        <v>5.0689928579031158E-6</v>
      </c>
      <c r="L397" s="12">
        <f t="shared" si="50"/>
        <v>1.2354543080597298E-3</v>
      </c>
      <c r="M397" s="12">
        <f t="shared" si="51"/>
        <v>3.4143331440304049E-2</v>
      </c>
      <c r="N397" s="12">
        <f t="shared" si="52"/>
        <v>2.9724200195127635E-4</v>
      </c>
      <c r="O397" s="12"/>
      <c r="P397" s="12" t="b">
        <f t="shared" si="53"/>
        <v>0</v>
      </c>
      <c r="Q397" s="12" t="b">
        <f t="shared" si="54"/>
        <v>0</v>
      </c>
      <c r="R397" t="b">
        <f t="shared" si="55"/>
        <v>0</v>
      </c>
    </row>
    <row r="398" spans="1:18">
      <c r="A398" t="s">
        <v>541</v>
      </c>
      <c r="B398">
        <f>VLOOKUP(A398,'US Pop after &gt;2009'!A399:B856,2,FALSE)</f>
        <v>5548729</v>
      </c>
      <c r="C398" s="11">
        <f>VLOOKUP(A398,'US Pop after &gt;2009'!A399:U856,21,FALSE)</f>
        <v>4761628.6029999992</v>
      </c>
      <c r="D398" s="11">
        <f>VLOOKUP(A398,'US Pop after &gt;2009'!A399:V856,22,FALSE)</f>
        <v>788828.48300000001</v>
      </c>
      <c r="E398">
        <f>VLOOKUP(A398,'Deaths After &gt;2009'!A399:O856,15,FALSE)</f>
        <v>35</v>
      </c>
      <c r="F398">
        <f>VLOOKUP(A398,'Deaths After &gt;2009'!A399:P856,16,FALSE)</f>
        <v>797</v>
      </c>
      <c r="G398">
        <f>VLOOKUP(A398,'Deaths After &gt;2009'!A399:Q856,17,FALSE)</f>
        <v>832</v>
      </c>
      <c r="H398">
        <f>VLOOKUP(A398,'Visits new'!A398:D805,4,FALSE)</f>
        <v>251534</v>
      </c>
      <c r="I398">
        <f>VLOOKUP(A398,'Visits new'!A398:E805,5,FALSE)</f>
        <v>1429</v>
      </c>
      <c r="J398" s="12">
        <f t="shared" si="48"/>
        <v>1.4994424849366404E-4</v>
      </c>
      <c r="K398" s="12">
        <f t="shared" si="49"/>
        <v>7.3504262759906826E-6</v>
      </c>
      <c r="L398" s="12">
        <f t="shared" si="50"/>
        <v>1.0103590541874488E-3</v>
      </c>
      <c r="M398" s="12">
        <f t="shared" si="51"/>
        <v>4.5331822837265973E-2</v>
      </c>
      <c r="N398" s="12">
        <f t="shared" si="52"/>
        <v>2.5753645564596865E-4</v>
      </c>
      <c r="O398" s="12"/>
      <c r="P398" s="12" t="b">
        <f t="shared" si="53"/>
        <v>0</v>
      </c>
      <c r="Q398" s="12" t="b">
        <f t="shared" si="54"/>
        <v>0</v>
      </c>
      <c r="R398" t="b">
        <f t="shared" si="55"/>
        <v>0</v>
      </c>
    </row>
    <row r="399" spans="1:18">
      <c r="A399" t="s">
        <v>542</v>
      </c>
      <c r="B399">
        <f>VLOOKUP(A399,'US Pop after &gt;2009'!A400:B857,2,FALSE)</f>
        <v>5424246</v>
      </c>
      <c r="C399" s="11">
        <f>VLOOKUP(A399,'US Pop after &gt;2009'!A400:U857,21,FALSE)</f>
        <v>4640191.9590000007</v>
      </c>
      <c r="D399" s="11">
        <f>VLOOKUP(A399,'US Pop after &gt;2009'!A400:V857,22,FALSE)</f>
        <v>786456.69399999978</v>
      </c>
      <c r="E399">
        <f>VLOOKUP(A399,'Deaths After &gt;2009'!A400:O857,15,FALSE)</f>
        <v>0</v>
      </c>
      <c r="F399">
        <f>VLOOKUP(A399,'Deaths After &gt;2009'!A400:P857,16,FALSE)</f>
        <v>885</v>
      </c>
      <c r="G399">
        <f>VLOOKUP(A399,'Deaths After &gt;2009'!A400:Q857,17,FALSE)</f>
        <v>885</v>
      </c>
      <c r="H399">
        <f>VLOOKUP(A399,'Visits new'!A399:D806,4,FALSE)</f>
        <v>262519</v>
      </c>
      <c r="I399">
        <f>VLOOKUP(A399,'Visits new'!A399:E806,5,FALSE)</f>
        <v>1286</v>
      </c>
      <c r="J399" s="12">
        <f t="shared" si="48"/>
        <v>1.6315631702544465E-4</v>
      </c>
      <c r="K399" s="12">
        <f t="shared" si="49"/>
        <v>0</v>
      </c>
      <c r="L399" s="12">
        <f t="shared" si="50"/>
        <v>1.125300358877739E-3</v>
      </c>
      <c r="M399" s="12">
        <f t="shared" si="51"/>
        <v>4.8397325637517176E-2</v>
      </c>
      <c r="N399" s="12">
        <f t="shared" si="52"/>
        <v>2.3708364259290599E-4</v>
      </c>
      <c r="O399" s="12"/>
      <c r="P399" s="12" t="b">
        <f t="shared" si="53"/>
        <v>0</v>
      </c>
      <c r="Q399" s="12" t="b">
        <f t="shared" si="54"/>
        <v>0</v>
      </c>
      <c r="R399" t="b">
        <f t="shared" si="55"/>
        <v>0</v>
      </c>
    </row>
    <row r="400" spans="1:18">
      <c r="A400" t="s">
        <v>543</v>
      </c>
      <c r="B400">
        <f>VLOOKUP(A400,'US Pop after &gt;2009'!A401:B858,2,FALSE)</f>
        <v>5438601</v>
      </c>
      <c r="C400" s="11">
        <f>VLOOKUP(A400,'US Pop after &gt;2009'!A401:U858,21,FALSE)</f>
        <v>4632102.9300000006</v>
      </c>
      <c r="D400" s="11">
        <f>VLOOKUP(A400,'US Pop after &gt;2009'!A401:V858,22,FALSE)</f>
        <v>805470.17799999996</v>
      </c>
      <c r="E400">
        <f>VLOOKUP(A400,'Deaths After &gt;2009'!A401:O858,15,FALSE)</f>
        <v>35</v>
      </c>
      <c r="F400">
        <f>VLOOKUP(A400,'Deaths After &gt;2009'!A401:P858,16,FALSE)</f>
        <v>674</v>
      </c>
      <c r="G400">
        <f>VLOOKUP(A400,'Deaths After &gt;2009'!A401:Q858,17,FALSE)</f>
        <v>709</v>
      </c>
      <c r="H400">
        <f>VLOOKUP(A400,'Visits new'!A400:D807,4,FALSE)</f>
        <v>215569</v>
      </c>
      <c r="I400">
        <f>VLOOKUP(A400,'Visits new'!A400:E807,5,FALSE)</f>
        <v>1096</v>
      </c>
      <c r="J400" s="12">
        <f t="shared" si="48"/>
        <v>1.3036440805273269E-4</v>
      </c>
      <c r="K400" s="12">
        <f t="shared" si="49"/>
        <v>7.5559633559351831E-6</v>
      </c>
      <c r="L400" s="12">
        <f t="shared" si="50"/>
        <v>8.3677834190405004E-4</v>
      </c>
      <c r="M400" s="12">
        <f t="shared" si="51"/>
        <v>3.9636847784935869E-2</v>
      </c>
      <c r="N400" s="12">
        <f t="shared" si="52"/>
        <v>2.0152241357657971E-4</v>
      </c>
      <c r="O400" s="12"/>
      <c r="P400" s="12" t="b">
        <f t="shared" si="53"/>
        <v>0</v>
      </c>
      <c r="Q400" s="12" t="b">
        <f t="shared" si="54"/>
        <v>0</v>
      </c>
      <c r="R400" t="b">
        <f t="shared" si="55"/>
        <v>0</v>
      </c>
    </row>
    <row r="401" spans="1:18">
      <c r="A401" t="s">
        <v>544</v>
      </c>
      <c r="B401">
        <f>VLOOKUP(A401,'US Pop after &gt;2009'!A402:B859,2,FALSE)</f>
        <v>5446271</v>
      </c>
      <c r="C401" s="11">
        <f>VLOOKUP(A401,'US Pop after &gt;2009'!A402:U859,21,FALSE)</f>
        <v>4613170</v>
      </c>
      <c r="D401" s="11">
        <f>VLOOKUP(A401,'US Pop after &gt;2009'!A402:V859,22,FALSE)</f>
        <v>833101</v>
      </c>
      <c r="E401">
        <f>VLOOKUP(A401,'Deaths After &gt;2009'!A402:O859,15,FALSE)</f>
        <v>23</v>
      </c>
      <c r="F401">
        <f>VLOOKUP(A401,'Deaths After &gt;2009'!A402:P859,16,FALSE)</f>
        <v>806</v>
      </c>
      <c r="G401">
        <f>VLOOKUP(A401,'Deaths After &gt;2009'!A402:Q859,17,FALSE)</f>
        <v>829</v>
      </c>
      <c r="H401">
        <f>VLOOKUP(A401,'Visits new'!A401:D808,4,FALSE)</f>
        <v>238932</v>
      </c>
      <c r="I401">
        <f>VLOOKUP(A401,'Visits new'!A401:E808,5,FALSE)</f>
        <v>1152</v>
      </c>
      <c r="J401" s="12">
        <f t="shared" si="48"/>
        <v>1.522142397982032E-4</v>
      </c>
      <c r="K401" s="12">
        <f t="shared" si="49"/>
        <v>4.9857256506913898E-6</v>
      </c>
      <c r="L401" s="12">
        <f t="shared" si="50"/>
        <v>9.6746973056088034E-4</v>
      </c>
      <c r="M401" s="12">
        <f t="shared" si="51"/>
        <v>4.387075119838877E-2</v>
      </c>
      <c r="N401" s="12">
        <f t="shared" si="52"/>
        <v>2.1152087363996393E-4</v>
      </c>
      <c r="O401" s="12"/>
      <c r="P401" s="12" t="b">
        <f t="shared" si="53"/>
        <v>0</v>
      </c>
      <c r="Q401" s="12" t="b">
        <f t="shared" si="54"/>
        <v>0</v>
      </c>
      <c r="R401" t="b">
        <f t="shared" si="55"/>
        <v>0</v>
      </c>
    </row>
    <row r="402" spans="1:18">
      <c r="A402" t="s">
        <v>546</v>
      </c>
      <c r="B402">
        <f>VLOOKUP(A402,'US Pop after &gt;2009'!A403:B860,2,FALSE)</f>
        <v>537671</v>
      </c>
      <c r="C402" s="11">
        <f>VLOOKUP(A402,'US Pop after &gt;2009'!A403:U860,21,FALSE)</f>
        <v>468380.49199999997</v>
      </c>
      <c r="D402" s="11">
        <f>VLOOKUP(A402,'US Pop after &gt;2009'!A403:V860,22,FALSE)</f>
        <v>69161.872000000003</v>
      </c>
      <c r="E402">
        <f>VLOOKUP(A402,'Deaths After &gt;2009'!A403:O860,15,FALSE)</f>
        <v>0</v>
      </c>
      <c r="F402">
        <f>VLOOKUP(A402,'Deaths After &gt;2009'!A403:P860,16,FALSE)</f>
        <v>10</v>
      </c>
      <c r="G402">
        <f>VLOOKUP(A402,'Deaths After &gt;2009'!A403:Q860,17,FALSE)</f>
        <v>10</v>
      </c>
      <c r="H402">
        <f>VLOOKUP(A402,'Visits new'!A402:D809,4,FALSE)</f>
        <v>59497</v>
      </c>
      <c r="I402">
        <f>VLOOKUP(A402,'Visits new'!A402:E809,5,FALSE)</f>
        <v>364</v>
      </c>
      <c r="J402" s="12">
        <f t="shared" si="48"/>
        <v>1.859873417015238E-5</v>
      </c>
      <c r="K402" s="12">
        <f t="shared" si="49"/>
        <v>0</v>
      </c>
      <c r="L402" s="12">
        <f t="shared" si="50"/>
        <v>1.445883361861576E-4</v>
      </c>
      <c r="M402" s="12">
        <f t="shared" si="51"/>
        <v>0.11065688869215561</v>
      </c>
      <c r="N402" s="12">
        <f t="shared" si="52"/>
        <v>6.7699392379354662E-4</v>
      </c>
      <c r="O402" s="12"/>
      <c r="P402" s="12" t="b">
        <f t="shared" si="53"/>
        <v>0</v>
      </c>
      <c r="Q402" s="12" t="b">
        <f t="shared" si="54"/>
        <v>0</v>
      </c>
      <c r="R402" t="b">
        <f t="shared" si="55"/>
        <v>0</v>
      </c>
    </row>
    <row r="403" spans="1:18">
      <c r="A403" t="s">
        <v>547</v>
      </c>
      <c r="B403">
        <f>VLOOKUP(A403,'US Pop after &gt;2009'!A404:B861,2,FALSE)</f>
        <v>530679</v>
      </c>
      <c r="C403" s="11">
        <f>VLOOKUP(A403,'US Pop after &gt;2009'!A404:U861,21,FALSE)</f>
        <v>467172.505</v>
      </c>
      <c r="D403" s="11">
        <f>VLOOKUP(A403,'US Pop after &gt;2009'!A404:V861,22,FALSE)</f>
        <v>63960.849999999991</v>
      </c>
      <c r="E403">
        <f>VLOOKUP(A403,'Deaths After &gt;2009'!A404:O861,15,FALSE)</f>
        <v>0</v>
      </c>
      <c r="F403">
        <f>VLOOKUP(A403,'Deaths After &gt;2009'!A404:P861,16,FALSE)</f>
        <v>22</v>
      </c>
      <c r="G403">
        <f>VLOOKUP(A403,'Deaths After &gt;2009'!A404:Q861,17,FALSE)</f>
        <v>22</v>
      </c>
      <c r="H403">
        <f>VLOOKUP(A403,'Visits new'!A403:D810,4,FALSE)</f>
        <v>191606</v>
      </c>
      <c r="I403">
        <f>VLOOKUP(A403,'Visits new'!A403:E810,5,FALSE)</f>
        <v>1031</v>
      </c>
      <c r="J403" s="12">
        <f t="shared" si="48"/>
        <v>4.145632293721817E-5</v>
      </c>
      <c r="K403" s="12">
        <f t="shared" si="49"/>
        <v>0</v>
      </c>
      <c r="L403" s="12">
        <f t="shared" si="50"/>
        <v>3.4396040703023805E-4</v>
      </c>
      <c r="M403" s="12">
        <f t="shared" si="51"/>
        <v>0.36105819148675566</v>
      </c>
      <c r="N403" s="12">
        <f t="shared" si="52"/>
        <v>1.9427940431032695E-3</v>
      </c>
      <c r="O403" s="12"/>
      <c r="P403" s="12" t="b">
        <f t="shared" si="53"/>
        <v>0</v>
      </c>
      <c r="Q403" s="12" t="b">
        <f t="shared" si="54"/>
        <v>0</v>
      </c>
      <c r="R403" t="b">
        <f t="shared" si="55"/>
        <v>0</v>
      </c>
    </row>
    <row r="404" spans="1:18">
      <c r="A404" t="s">
        <v>548</v>
      </c>
      <c r="B404">
        <f>VLOOKUP(A404,'US Pop after &gt;2009'!A405:B862,2,FALSE)</f>
        <v>560013</v>
      </c>
      <c r="C404" s="11">
        <f>VLOOKUP(A404,'US Pop after &gt;2009'!A405:U862,21,FALSE)</f>
        <v>490692.71400000004</v>
      </c>
      <c r="D404" s="11">
        <f>VLOOKUP(A404,'US Pop after &gt;2009'!A405:V862,22,FALSE)</f>
        <v>68882.876999999993</v>
      </c>
      <c r="E404">
        <f>VLOOKUP(A404,'Deaths After &gt;2009'!A405:O862,15,FALSE)</f>
        <v>0</v>
      </c>
      <c r="F404">
        <f>VLOOKUP(A404,'Deaths After &gt;2009'!A405:P862,16,FALSE)</f>
        <v>0</v>
      </c>
      <c r="G404">
        <f>VLOOKUP(A404,'Deaths After &gt;2009'!A405:Q862,17,FALSE)</f>
        <v>0</v>
      </c>
      <c r="H404">
        <f>VLOOKUP(A404,'Visits new'!A404:D811,4,FALSE)</f>
        <v>217281</v>
      </c>
      <c r="I404">
        <f>VLOOKUP(A404,'Visits new'!A404:E811,5,FALSE)</f>
        <v>1158</v>
      </c>
      <c r="J404" s="12">
        <f t="shared" si="48"/>
        <v>0</v>
      </c>
      <c r="K404" s="12">
        <f t="shared" si="49"/>
        <v>0</v>
      </c>
      <c r="L404" s="12">
        <f t="shared" si="50"/>
        <v>0</v>
      </c>
      <c r="M404" s="12">
        <f t="shared" si="51"/>
        <v>0.38799277873906496</v>
      </c>
      <c r="N404" s="12">
        <f t="shared" si="52"/>
        <v>2.0678091401449611E-3</v>
      </c>
      <c r="O404" s="12"/>
      <c r="P404" s="12" t="b">
        <f t="shared" si="53"/>
        <v>0</v>
      </c>
      <c r="Q404" s="12" t="b">
        <f t="shared" si="54"/>
        <v>0</v>
      </c>
      <c r="R404" t="b">
        <f t="shared" si="55"/>
        <v>0</v>
      </c>
    </row>
    <row r="405" spans="1:18">
      <c r="A405" t="s">
        <v>549</v>
      </c>
      <c r="B405">
        <f>VLOOKUP(A405,'US Pop after &gt;2009'!A406:B863,2,FALSE)</f>
        <v>498694</v>
      </c>
      <c r="C405" s="11">
        <f>VLOOKUP(A405,'US Pop after &gt;2009'!A406:U863,21,FALSE)</f>
        <v>435506.01199999993</v>
      </c>
      <c r="D405" s="11">
        <f>VLOOKUP(A405,'US Pop after &gt;2009'!A406:V863,22,FALSE)</f>
        <v>63655.091</v>
      </c>
      <c r="E405">
        <f>VLOOKUP(A405,'Deaths After &gt;2009'!A406:O863,15,FALSE)</f>
        <v>0</v>
      </c>
      <c r="F405">
        <f>VLOOKUP(A405,'Deaths After &gt;2009'!A406:P863,16,FALSE)</f>
        <v>12</v>
      </c>
      <c r="G405">
        <f>VLOOKUP(A405,'Deaths After &gt;2009'!A406:Q863,17,FALSE)</f>
        <v>12</v>
      </c>
      <c r="H405">
        <f>VLOOKUP(A405,'Visits new'!A405:D812,4,FALSE)</f>
        <v>198792</v>
      </c>
      <c r="I405">
        <f>VLOOKUP(A405,'Visits new'!A405:E812,5,FALSE)</f>
        <v>995</v>
      </c>
      <c r="J405" s="12">
        <f t="shared" si="48"/>
        <v>2.4062852169867696E-5</v>
      </c>
      <c r="K405" s="12">
        <f t="shared" si="49"/>
        <v>0</v>
      </c>
      <c r="L405" s="12">
        <f t="shared" si="50"/>
        <v>1.8851595075089909E-4</v>
      </c>
      <c r="M405" s="12">
        <f t="shared" si="51"/>
        <v>0.39862520904602822</v>
      </c>
      <c r="N405" s="12">
        <f t="shared" si="52"/>
        <v>1.9952114924181963E-3</v>
      </c>
      <c r="O405" s="12"/>
      <c r="P405" s="12" t="b">
        <f t="shared" si="53"/>
        <v>0</v>
      </c>
      <c r="Q405" s="12" t="b">
        <f t="shared" si="54"/>
        <v>0</v>
      </c>
      <c r="R405" t="b">
        <f t="shared" si="55"/>
        <v>0</v>
      </c>
    </row>
    <row r="406" spans="1:18">
      <c r="A406" t="s">
        <v>550</v>
      </c>
      <c r="B406">
        <f>VLOOKUP(A406,'US Pop after &gt;2009'!A407:B864,2,FALSE)</f>
        <v>541702</v>
      </c>
      <c r="C406" s="11">
        <f>VLOOKUP(A406,'US Pop after &gt;2009'!A407:U864,21,FALSE)</f>
        <v>471726.00199999998</v>
      </c>
      <c r="D406" s="11">
        <f>VLOOKUP(A406,'US Pop after &gt;2009'!A407:V864,22,FALSE)</f>
        <v>69862.421000000002</v>
      </c>
      <c r="E406">
        <f>VLOOKUP(A406,'Deaths After &gt;2009'!A407:O864,15,FALSE)</f>
        <v>0</v>
      </c>
      <c r="F406">
        <f>VLOOKUP(A406,'Deaths After &gt;2009'!A407:P864,16,FALSE)</f>
        <v>0</v>
      </c>
      <c r="G406">
        <f>VLOOKUP(A406,'Deaths After &gt;2009'!A407:Q864,17,FALSE)</f>
        <v>0</v>
      </c>
      <c r="H406">
        <f>VLOOKUP(A406,'Visits new'!A406:D813,4,FALSE)</f>
        <v>236444</v>
      </c>
      <c r="I406">
        <f>VLOOKUP(A406,'Visits new'!A406:E813,5,FALSE)</f>
        <v>1027</v>
      </c>
      <c r="J406" s="12">
        <f t="shared" si="48"/>
        <v>0</v>
      </c>
      <c r="K406" s="12">
        <f t="shared" si="49"/>
        <v>0</v>
      </c>
      <c r="L406" s="12">
        <f t="shared" si="50"/>
        <v>0</v>
      </c>
      <c r="M406" s="12">
        <f t="shared" si="51"/>
        <v>0.43648352784372219</v>
      </c>
      <c r="N406" s="12">
        <f t="shared" si="52"/>
        <v>1.8958763305285931E-3</v>
      </c>
      <c r="O406" s="12"/>
      <c r="P406" s="12" t="b">
        <f t="shared" si="53"/>
        <v>0</v>
      </c>
      <c r="Q406" s="12" t="b">
        <f t="shared" si="54"/>
        <v>0</v>
      </c>
      <c r="R406" t="b">
        <f t="shared" si="55"/>
        <v>0</v>
      </c>
    </row>
    <row r="407" spans="1:18">
      <c r="A407" t="s">
        <v>551</v>
      </c>
      <c r="B407">
        <f>VLOOKUP(A407,'US Pop after &gt;2009'!A408:B865,2,FALSE)</f>
        <v>510198</v>
      </c>
      <c r="C407" s="11">
        <f>VLOOKUP(A407,'US Pop after &gt;2009'!A408:U865,21,FALSE)</f>
        <v>438481.26999999996</v>
      </c>
      <c r="D407" s="11">
        <f>VLOOKUP(A407,'US Pop after &gt;2009'!A408:V865,22,FALSE)</f>
        <v>72042.31</v>
      </c>
      <c r="E407">
        <f>VLOOKUP(A407,'Deaths After &gt;2009'!A408:O865,15,FALSE)</f>
        <v>0</v>
      </c>
      <c r="F407">
        <f>VLOOKUP(A407,'Deaths After &gt;2009'!A408:P865,16,FALSE)</f>
        <v>0</v>
      </c>
      <c r="G407">
        <f>VLOOKUP(A407,'Deaths After &gt;2009'!A408:Q865,17,FALSE)</f>
        <v>0</v>
      </c>
      <c r="H407">
        <f>VLOOKUP(A407,'Visits new'!A407:D814,4,FALSE)</f>
        <v>218422</v>
      </c>
      <c r="I407">
        <f>VLOOKUP(A407,'Visits new'!A407:E814,5,FALSE)</f>
        <v>1004</v>
      </c>
      <c r="J407" s="12">
        <f t="shared" si="48"/>
        <v>0</v>
      </c>
      <c r="K407" s="12">
        <f t="shared" si="49"/>
        <v>0</v>
      </c>
      <c r="L407" s="12">
        <f t="shared" si="50"/>
        <v>0</v>
      </c>
      <c r="M407" s="12">
        <f t="shared" si="51"/>
        <v>0.42811222309769931</v>
      </c>
      <c r="N407" s="12">
        <f t="shared" si="52"/>
        <v>1.9678634569324067E-3</v>
      </c>
      <c r="O407" s="12"/>
      <c r="P407" s="12" t="b">
        <f t="shared" si="53"/>
        <v>0</v>
      </c>
      <c r="Q407" s="12" t="b">
        <f t="shared" si="54"/>
        <v>0</v>
      </c>
      <c r="R407" t="b">
        <f t="shared" si="55"/>
        <v>0</v>
      </c>
    </row>
    <row r="408" spans="1:18">
      <c r="A408" t="s">
        <v>552</v>
      </c>
      <c r="B408">
        <f>VLOOKUP(A408,'US Pop after &gt;2009'!A409:B866,2,FALSE)</f>
        <v>490148</v>
      </c>
      <c r="C408" s="11">
        <f>VLOOKUP(A408,'US Pop after &gt;2009'!A409:U866,21,FALSE)</f>
        <v>419156.46400000004</v>
      </c>
      <c r="D408" s="11">
        <f>VLOOKUP(A408,'US Pop after &gt;2009'!A409:V866,22,FALSE)</f>
        <v>71203.47</v>
      </c>
      <c r="E408">
        <f>VLOOKUP(A408,'Deaths After &gt;2009'!A409:O866,15,FALSE)</f>
        <v>0</v>
      </c>
      <c r="F408">
        <f>VLOOKUP(A408,'Deaths After &gt;2009'!A409:P866,16,FALSE)</f>
        <v>0</v>
      </c>
      <c r="G408">
        <f>VLOOKUP(A408,'Deaths After &gt;2009'!A409:Q866,17,FALSE)</f>
        <v>0</v>
      </c>
      <c r="H408">
        <f>VLOOKUP(A408,'Visits new'!A408:D815,4,FALSE)</f>
        <v>184497</v>
      </c>
      <c r="I408">
        <f>VLOOKUP(A408,'Visits new'!A408:E815,5,FALSE)</f>
        <v>931</v>
      </c>
      <c r="J408" s="12">
        <f t="shared" si="48"/>
        <v>0</v>
      </c>
      <c r="K408" s="12">
        <f t="shared" si="49"/>
        <v>0</v>
      </c>
      <c r="L408" s="12">
        <f t="shared" si="50"/>
        <v>0</v>
      </c>
      <c r="M408" s="12">
        <f t="shared" si="51"/>
        <v>0.37641079837110425</v>
      </c>
      <c r="N408" s="12">
        <f t="shared" si="52"/>
        <v>1.8994262957310853E-3</v>
      </c>
      <c r="O408" s="12"/>
      <c r="P408" s="12" t="b">
        <f t="shared" si="53"/>
        <v>0</v>
      </c>
      <c r="Q408" s="12" t="b">
        <f t="shared" si="54"/>
        <v>0</v>
      </c>
      <c r="R408" t="b">
        <f t="shared" si="55"/>
        <v>0</v>
      </c>
    </row>
    <row r="409" spans="1:18">
      <c r="A409" t="s">
        <v>553</v>
      </c>
      <c r="B409">
        <f>VLOOKUP(A409,'US Pop after &gt;2009'!A410:B867,2,FALSE)</f>
        <v>541693</v>
      </c>
      <c r="C409" s="11">
        <f>VLOOKUP(A409,'US Pop after &gt;2009'!A410:U867,21,FALSE)</f>
        <v>465297</v>
      </c>
      <c r="D409" s="11">
        <f>VLOOKUP(A409,'US Pop after &gt;2009'!A410:V867,22,FALSE)</f>
        <v>76396</v>
      </c>
      <c r="E409">
        <f>VLOOKUP(A409,'Deaths After &gt;2009'!A410:O867,15,FALSE)</f>
        <v>0</v>
      </c>
      <c r="F409">
        <f>VLOOKUP(A409,'Deaths After &gt;2009'!A410:P867,16,FALSE)</f>
        <v>22</v>
      </c>
      <c r="G409">
        <f>VLOOKUP(A409,'Deaths After &gt;2009'!A410:Q867,17,FALSE)</f>
        <v>22</v>
      </c>
      <c r="H409">
        <f>VLOOKUP(A409,'Visits new'!A409:D816,4,FALSE)</f>
        <v>192359</v>
      </c>
      <c r="I409">
        <f>VLOOKUP(A409,'Visits new'!A409:E816,5,FALSE)</f>
        <v>988</v>
      </c>
      <c r="J409" s="12">
        <f t="shared" si="48"/>
        <v>4.0613410178828232E-5</v>
      </c>
      <c r="K409" s="12">
        <f t="shared" si="49"/>
        <v>0</v>
      </c>
      <c r="L409" s="12">
        <f t="shared" si="50"/>
        <v>2.8797319231373369E-4</v>
      </c>
      <c r="M409" s="12">
        <f t="shared" si="51"/>
        <v>0.35510704402678273</v>
      </c>
      <c r="N409" s="12">
        <f t="shared" si="52"/>
        <v>1.8239113298491949E-3</v>
      </c>
      <c r="O409" s="12"/>
      <c r="P409" s="12" t="b">
        <f t="shared" si="53"/>
        <v>0</v>
      </c>
      <c r="Q409" s="12" t="b">
        <f t="shared" si="54"/>
        <v>0</v>
      </c>
      <c r="R409" t="b">
        <f t="shared" si="55"/>
        <v>0</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9980C-E6B6-4587-B9D9-C53F4DB3ADBA}">
  <dimension ref="A1:F17"/>
  <sheetViews>
    <sheetView topLeftCell="A8" workbookViewId="0">
      <selection activeCell="D10" sqref="D10"/>
    </sheetView>
  </sheetViews>
  <sheetFormatPr defaultRowHeight="14.4"/>
  <cols>
    <col min="1" max="1" width="21.88671875" bestFit="1" customWidth="1"/>
    <col min="2" max="2" width="30.21875" bestFit="1" customWidth="1"/>
    <col min="3" max="3" width="35.5546875" bestFit="1" customWidth="1"/>
    <col min="4" max="4" width="33.6640625" bestFit="1" customWidth="1"/>
    <col min="6" max="6" width="48.21875" customWidth="1"/>
  </cols>
  <sheetData>
    <row r="1" spans="1:6" ht="15.6">
      <c r="A1" s="77" t="s">
        <v>607</v>
      </c>
      <c r="B1" s="77"/>
      <c r="C1" s="77"/>
      <c r="D1" s="77"/>
    </row>
    <row r="2" spans="1:6" ht="15.6">
      <c r="B2" s="36" t="s">
        <v>610</v>
      </c>
      <c r="C2" s="36" t="s">
        <v>611</v>
      </c>
      <c r="D2" s="36" t="s">
        <v>612</v>
      </c>
      <c r="E2" s="34"/>
    </row>
    <row r="3" spans="1:6">
      <c r="A3" s="35" t="s">
        <v>614</v>
      </c>
      <c r="B3" s="34" t="s">
        <v>608</v>
      </c>
      <c r="C3" s="34" t="s">
        <v>609</v>
      </c>
      <c r="D3" s="34" t="s">
        <v>613</v>
      </c>
    </row>
    <row r="4" spans="1:6" ht="28.8">
      <c r="A4" s="35" t="s">
        <v>615</v>
      </c>
      <c r="B4" s="34" t="s">
        <v>627</v>
      </c>
      <c r="C4" s="34" t="s">
        <v>627</v>
      </c>
      <c r="D4" s="34" t="s">
        <v>627</v>
      </c>
    </row>
    <row r="5" spans="1:6">
      <c r="A5" s="35" t="s">
        <v>616</v>
      </c>
      <c r="B5" s="41">
        <v>0.19035423245802752</v>
      </c>
      <c r="C5" s="40">
        <v>2.5392522131086498E-4</v>
      </c>
      <c r="D5" s="41">
        <v>0.49962200591806472</v>
      </c>
    </row>
    <row r="6" spans="1:6">
      <c r="A6" s="35" t="s">
        <v>617</v>
      </c>
      <c r="B6" s="34">
        <v>46597438130874.688</v>
      </c>
      <c r="C6" s="43">
        <v>1330719.4056884423</v>
      </c>
      <c r="D6" s="34">
        <v>921978776613.16699</v>
      </c>
      <c r="F6" t="s">
        <v>631</v>
      </c>
    </row>
    <row r="7" spans="1:6">
      <c r="A7" s="35" t="s">
        <v>618</v>
      </c>
      <c r="B7" s="43">
        <v>6834612.5091955485</v>
      </c>
      <c r="C7" s="43">
        <v>1154</v>
      </c>
      <c r="D7" s="43">
        <v>961376.13904892071</v>
      </c>
    </row>
    <row r="8" spans="1:6">
      <c r="A8" s="35" t="s">
        <v>619</v>
      </c>
      <c r="B8" s="43">
        <v>5983817.8995098043</v>
      </c>
      <c r="C8" s="43">
        <v>907.62009803921569</v>
      </c>
      <c r="D8" s="43">
        <v>909.79606879606877</v>
      </c>
    </row>
    <row r="9" spans="1:6">
      <c r="A9" s="35" t="s">
        <v>620</v>
      </c>
      <c r="B9" s="46">
        <v>0.08</v>
      </c>
      <c r="C9" s="46">
        <v>0.06</v>
      </c>
      <c r="D9" s="46">
        <v>0.09</v>
      </c>
    </row>
    <row r="10" spans="1:6">
      <c r="B10" s="34"/>
      <c r="C10" s="34"/>
      <c r="D10" s="34"/>
    </row>
    <row r="11" spans="1:6">
      <c r="B11" s="34"/>
      <c r="C11" s="34"/>
      <c r="D11" s="34"/>
    </row>
    <row r="12" spans="1:6" ht="18.600000000000001">
      <c r="A12" s="77" t="s">
        <v>621</v>
      </c>
      <c r="B12" s="77"/>
      <c r="C12" s="77"/>
      <c r="D12" s="77"/>
      <c r="F12" s="45" t="s">
        <v>638</v>
      </c>
    </row>
    <row r="13" spans="1:6" ht="28.8">
      <c r="A13" s="35" t="s">
        <v>622</v>
      </c>
      <c r="B13" s="34" t="s">
        <v>644</v>
      </c>
      <c r="C13" s="34" t="s">
        <v>646</v>
      </c>
      <c r="D13" s="34" t="s">
        <v>645</v>
      </c>
      <c r="F13" s="44" t="s">
        <v>634</v>
      </c>
    </row>
    <row r="14" spans="1:6" ht="28.8">
      <c r="A14" s="35" t="s">
        <v>623</v>
      </c>
      <c r="B14" s="34" t="s">
        <v>647</v>
      </c>
      <c r="C14" s="34" t="s">
        <v>649</v>
      </c>
      <c r="D14" s="34" t="s">
        <v>650</v>
      </c>
      <c r="F14" s="44" t="s">
        <v>635</v>
      </c>
    </row>
    <row r="15" spans="1:6">
      <c r="A15" s="35" t="s">
        <v>624</v>
      </c>
      <c r="B15" s="34" t="s">
        <v>643</v>
      </c>
      <c r="C15" s="42">
        <v>0.95438335040878175</v>
      </c>
      <c r="D15" s="42">
        <v>0.48042717921153411</v>
      </c>
      <c r="F15" s="44" t="s">
        <v>636</v>
      </c>
    </row>
    <row r="16" spans="1:6">
      <c r="A16" s="35" t="s">
        <v>625</v>
      </c>
      <c r="B16" s="34" t="s">
        <v>648</v>
      </c>
      <c r="C16" s="34" t="s">
        <v>648</v>
      </c>
      <c r="D16" s="34" t="s">
        <v>651</v>
      </c>
      <c r="F16" s="44" t="s">
        <v>637</v>
      </c>
    </row>
    <row r="17" spans="1:6" ht="57.6">
      <c r="A17" s="35" t="s">
        <v>626</v>
      </c>
      <c r="B17" s="34" t="s">
        <v>652</v>
      </c>
      <c r="C17" s="34" t="s">
        <v>653</v>
      </c>
      <c r="D17" s="34" t="s">
        <v>654</v>
      </c>
      <c r="F17" t="s">
        <v>631</v>
      </c>
    </row>
  </sheetData>
  <mergeCells count="2">
    <mergeCell ref="A1:D1"/>
    <mergeCell ref="A12:D12"/>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7EBFA-9564-4CF3-A5CB-E6D30A0B511B}">
  <dimension ref="A1:AH409"/>
  <sheetViews>
    <sheetView topLeftCell="J1" workbookViewId="0">
      <selection activeCell="U15" sqref="U15"/>
    </sheetView>
  </sheetViews>
  <sheetFormatPr defaultRowHeight="14.4"/>
  <cols>
    <col min="1" max="1" width="8.88671875" style="61" hidden="1" customWidth="1"/>
    <col min="2" max="2" width="13.109375" style="61" hidden="1" customWidth="1"/>
    <col min="3" max="3" width="12.21875" style="61" hidden="1" customWidth="1"/>
    <col min="4" max="4" width="11.5546875" style="61" hidden="1" customWidth="1"/>
    <col min="5" max="5" width="15.21875" style="61" hidden="1" customWidth="1"/>
    <col min="6" max="6" width="14.5546875" style="61" hidden="1" customWidth="1"/>
    <col min="7" max="7" width="12.88671875" style="61" hidden="1" customWidth="1"/>
    <col min="8" max="8" width="25.88671875" style="61" hidden="1" customWidth="1"/>
    <col min="9" max="9" width="24.77734375" style="61" hidden="1" customWidth="1"/>
    <col min="10" max="10" width="16.77734375" style="61" customWidth="1"/>
    <col min="11" max="11" width="12" style="61" hidden="1" customWidth="1"/>
    <col min="12" max="12" width="18.44140625" style="61" hidden="1" customWidth="1"/>
    <col min="13" max="13" width="8.88671875" style="61"/>
    <col min="14" max="14" width="12" style="61" hidden="1" customWidth="1"/>
    <col min="15" max="15" width="12" customWidth="1"/>
    <col min="16" max="16" width="26.44140625" bestFit="1" customWidth="1"/>
    <col min="17" max="17" width="12.6640625" bestFit="1" customWidth="1"/>
    <col min="18" max="18" width="12" bestFit="1" customWidth="1"/>
    <col min="19" max="19" width="41.21875" bestFit="1" customWidth="1"/>
    <col min="20" max="20" width="12.6640625" bestFit="1" customWidth="1"/>
    <col min="21" max="21" width="12" bestFit="1" customWidth="1"/>
    <col min="22" max="22" width="13.77734375" customWidth="1"/>
    <col min="23" max="23" width="12" bestFit="1" customWidth="1"/>
    <col min="35" max="16384" width="8.88671875" style="61"/>
  </cols>
  <sheetData>
    <row r="1" spans="1:21" ht="15.6">
      <c r="A1" s="9" t="s">
        <v>66</v>
      </c>
      <c r="B1" s="8" t="s">
        <v>566</v>
      </c>
      <c r="C1" s="8" t="s">
        <v>571</v>
      </c>
      <c r="D1" s="8" t="s">
        <v>572</v>
      </c>
      <c r="E1" s="8" t="s">
        <v>573</v>
      </c>
      <c r="F1" s="8" t="s">
        <v>574</v>
      </c>
      <c r="G1" s="8" t="s">
        <v>567</v>
      </c>
      <c r="H1" s="10" t="s">
        <v>70</v>
      </c>
      <c r="I1" s="10" t="s">
        <v>69</v>
      </c>
      <c r="J1" s="8" t="s">
        <v>567</v>
      </c>
      <c r="K1" s="8" t="s">
        <v>569</v>
      </c>
      <c r="L1" s="8" t="s">
        <v>570</v>
      </c>
      <c r="M1" s="8" t="s">
        <v>0</v>
      </c>
      <c r="N1" s="8" t="s">
        <v>575</v>
      </c>
      <c r="O1" s="8" t="s">
        <v>722</v>
      </c>
      <c r="P1" t="s">
        <v>675</v>
      </c>
      <c r="S1" t="s">
        <v>675</v>
      </c>
    </row>
    <row r="2" spans="1:21" ht="15" thickBot="1">
      <c r="A2" s="61" t="s">
        <v>105</v>
      </c>
      <c r="B2" s="61">
        <f>VLOOKUP(A2,'US Pop after &gt;2009'!A11:B468,2,FALSE)</f>
        <v>674090</v>
      </c>
      <c r="C2" s="62">
        <f>VLOOKUP(A2,'US Pop after &gt;2009'!A11:U468,21,FALSE)</f>
        <v>625347.31999999995</v>
      </c>
      <c r="D2" s="62">
        <f>VLOOKUP(A2,'US Pop after &gt;2009'!A11:V468,22,FALSE)</f>
        <v>48823.28300000001</v>
      </c>
      <c r="E2" s="61">
        <f>VLOOKUP(A2,'Deaths After &gt;2009'!A11:O468,15,FALSE)</f>
        <v>0</v>
      </c>
      <c r="F2" s="61">
        <f>VLOOKUP(A2,'Deaths After &gt;2009'!A11:P468,16,FALSE)</f>
        <v>0</v>
      </c>
      <c r="G2" s="61">
        <f>VLOOKUP(A2,'Deaths After &gt;2009'!A11:Q468,17,FALSE)</f>
        <v>0</v>
      </c>
      <c r="H2" s="61">
        <f>VLOOKUP(A2,'Visits new'!A10:D417,4,FALSE)</f>
        <v>23536</v>
      </c>
      <c r="I2" s="61">
        <f>VLOOKUP(A2,'Visits new'!A10:E417,5,FALSE)</f>
        <v>99</v>
      </c>
      <c r="J2" s="12">
        <f t="shared" ref="J2:J65" si="0">G2/B2</f>
        <v>0</v>
      </c>
      <c r="K2" s="12">
        <f t="shared" ref="K2:K65" si="1">E2/C2</f>
        <v>0</v>
      </c>
      <c r="L2" s="12">
        <f t="shared" ref="L2:L65" si="2">F2/D2</f>
        <v>0</v>
      </c>
      <c r="M2" s="12">
        <f t="shared" ref="M2:M65" si="3">H2/B2</f>
        <v>3.4915219036033764E-2</v>
      </c>
      <c r="N2" s="12">
        <f t="shared" ref="N2:N65" si="4">I2/B2</f>
        <v>1.468646619887552E-4</v>
      </c>
      <c r="O2" s="65">
        <v>0.14000000000000001</v>
      </c>
    </row>
    <row r="3" spans="1:21">
      <c r="A3" s="61" t="s">
        <v>106</v>
      </c>
      <c r="B3" s="61">
        <f>VLOOKUP(A3,'US Pop after &gt;2009'!A12:B469,2,FALSE)</f>
        <v>665600</v>
      </c>
      <c r="C3" s="62">
        <f>VLOOKUP(A3,'US Pop after &gt;2009'!A12:U469,21,FALSE)</f>
        <v>614924.30900000001</v>
      </c>
      <c r="D3" s="62">
        <f>VLOOKUP(A3,'US Pop after &gt;2009'!A12:V469,22,FALSE)</f>
        <v>50856.977999999996</v>
      </c>
      <c r="E3" s="61">
        <f>VLOOKUP(A3,'Deaths After &gt;2009'!A12:O469,15,FALSE)</f>
        <v>0</v>
      </c>
      <c r="F3" s="61">
        <f>VLOOKUP(A3,'Deaths After &gt;2009'!A12:P469,16,FALSE)</f>
        <v>0</v>
      </c>
      <c r="G3" s="61">
        <f>VLOOKUP(A3,'Deaths After &gt;2009'!A12:Q469,17,FALSE)</f>
        <v>0</v>
      </c>
      <c r="H3" s="61">
        <f>VLOOKUP(A3,'Visits new'!A11:D418,4,FALSE)</f>
        <v>107111</v>
      </c>
      <c r="I3" s="61">
        <f>VLOOKUP(A3,'Visits new'!A11:E418,5,FALSE)</f>
        <v>355</v>
      </c>
      <c r="J3" s="12">
        <f t="shared" si="0"/>
        <v>0</v>
      </c>
      <c r="K3" s="12">
        <f t="shared" si="1"/>
        <v>0</v>
      </c>
      <c r="L3" s="12">
        <f t="shared" si="2"/>
        <v>0</v>
      </c>
      <c r="M3" s="12">
        <f t="shared" si="3"/>
        <v>0.16092397836538461</v>
      </c>
      <c r="N3" s="12">
        <f t="shared" si="4"/>
        <v>5.3335336538461533E-4</v>
      </c>
      <c r="O3" s="65" t="s">
        <v>631</v>
      </c>
      <c r="P3" s="52"/>
      <c r="Q3" s="52" t="s">
        <v>567</v>
      </c>
      <c r="R3" s="52" t="s">
        <v>0</v>
      </c>
      <c r="S3" s="52"/>
      <c r="T3" s="52" t="s">
        <v>0</v>
      </c>
      <c r="U3" s="52" t="s">
        <v>567</v>
      </c>
    </row>
    <row r="4" spans="1:21">
      <c r="A4" s="61" t="s">
        <v>107</v>
      </c>
      <c r="B4" s="61">
        <f>VLOOKUP(A4,'US Pop after &gt;2009'!A13:B470,2,FALSE)</f>
        <v>664868</v>
      </c>
      <c r="C4" s="62">
        <f>VLOOKUP(A4,'US Pop after &gt;2009'!A13:U470,21,FALSE)</f>
        <v>613528.18900000001</v>
      </c>
      <c r="D4" s="62">
        <f>VLOOKUP(A4,'US Pop after &gt;2009'!A13:V470,22,FALSE)</f>
        <v>51376.460999999996</v>
      </c>
      <c r="E4" s="61">
        <f>VLOOKUP(A4,'Deaths After &gt;2009'!A13:O470,15,FALSE)</f>
        <v>0</v>
      </c>
      <c r="F4" s="61">
        <f>VLOOKUP(A4,'Deaths After &gt;2009'!A13:P470,16,FALSE)</f>
        <v>0</v>
      </c>
      <c r="G4" s="61">
        <f>VLOOKUP(A4,'Deaths After &gt;2009'!A13:Q470,17,FALSE)</f>
        <v>0</v>
      </c>
      <c r="H4" s="61">
        <f>VLOOKUP(A4,'Visits new'!A12:D419,4,FALSE)</f>
        <v>105448</v>
      </c>
      <c r="I4" s="61">
        <f>VLOOKUP(A4,'Visits new'!A12:E419,5,FALSE)</f>
        <v>344</v>
      </c>
      <c r="J4" s="12">
        <f t="shared" si="0"/>
        <v>0</v>
      </c>
      <c r="K4" s="12">
        <f t="shared" si="1"/>
        <v>0</v>
      </c>
      <c r="L4" s="12">
        <f t="shared" si="2"/>
        <v>0</v>
      </c>
      <c r="M4" s="12">
        <f t="shared" si="3"/>
        <v>0.15859990253704495</v>
      </c>
      <c r="N4" s="12">
        <f t="shared" si="4"/>
        <v>5.1739593423055406E-4</v>
      </c>
      <c r="P4" s="50" t="s">
        <v>619</v>
      </c>
      <c r="Q4" s="50">
        <v>1.2460579250463412E-4</v>
      </c>
      <c r="R4" s="50">
        <v>0.13991333078357973</v>
      </c>
      <c r="S4" s="50" t="s">
        <v>619</v>
      </c>
      <c r="T4" s="50">
        <v>0.13991333078357973</v>
      </c>
      <c r="U4" s="50">
        <v>1.2460579250463412E-4</v>
      </c>
    </row>
    <row r="5" spans="1:21">
      <c r="A5" s="61" t="s">
        <v>108</v>
      </c>
      <c r="B5" s="61">
        <f>VLOOKUP(A5,'US Pop after &gt;2009'!A14:B471,2,FALSE)</f>
        <v>689969</v>
      </c>
      <c r="C5" s="62">
        <f>VLOOKUP(A5,'US Pop after &gt;2009'!A14:U471,21,FALSE)</f>
        <v>632915.65899999999</v>
      </c>
      <c r="D5" s="62">
        <f>VLOOKUP(A5,'US Pop after &gt;2009'!A14:V471,22,FALSE)</f>
        <v>56874.692000000003</v>
      </c>
      <c r="E5" s="61">
        <f>VLOOKUP(A5,'Deaths After &gt;2009'!A14:O471,15,FALSE)</f>
        <v>0</v>
      </c>
      <c r="F5" s="61">
        <f>VLOOKUP(A5,'Deaths After &gt;2009'!A14:P471,16,FALSE)</f>
        <v>0</v>
      </c>
      <c r="G5" s="61">
        <f>VLOOKUP(A5,'Deaths After &gt;2009'!A14:Q471,17,FALSE)</f>
        <v>0</v>
      </c>
      <c r="H5" s="61">
        <f>VLOOKUP(A5,'Visits new'!A13:D420,4,FALSE)</f>
        <v>92149</v>
      </c>
      <c r="I5" s="61">
        <f>VLOOKUP(A5,'Visits new'!A13:E420,5,FALSE)</f>
        <v>364</v>
      </c>
      <c r="J5" s="12">
        <f t="shared" si="0"/>
        <v>0</v>
      </c>
      <c r="K5" s="12">
        <f t="shared" si="1"/>
        <v>0</v>
      </c>
      <c r="L5" s="12">
        <f t="shared" si="2"/>
        <v>0</v>
      </c>
      <c r="M5" s="12">
        <f t="shared" si="3"/>
        <v>0.13355527567180556</v>
      </c>
      <c r="N5" s="12">
        <f t="shared" si="4"/>
        <v>5.2755993385210061E-4</v>
      </c>
      <c r="P5" s="50" t="s">
        <v>617</v>
      </c>
      <c r="Q5" s="50">
        <v>4.4120569231016201E-9</v>
      </c>
      <c r="R5" s="50">
        <v>1.6531436630555008E-2</v>
      </c>
      <c r="S5" s="50" t="s">
        <v>617</v>
      </c>
      <c r="T5" s="50">
        <v>1.6531436630555008E-2</v>
      </c>
      <c r="U5" s="50">
        <v>4.4120569231016201E-9</v>
      </c>
    </row>
    <row r="6" spans="1:21">
      <c r="A6" s="61" t="s">
        <v>109</v>
      </c>
      <c r="B6" s="61">
        <f>VLOOKUP(A6,'US Pop after &gt;2009'!A15:B472,2,FALSE)</f>
        <v>627424</v>
      </c>
      <c r="C6" s="62">
        <f>VLOOKUP(A6,'US Pop after &gt;2009'!A15:U472,21,FALSE)</f>
        <v>573376.91399999999</v>
      </c>
      <c r="D6" s="62">
        <f>VLOOKUP(A6,'US Pop after &gt;2009'!A15:V472,22,FALSE)</f>
        <v>54377.585000000006</v>
      </c>
      <c r="E6" s="61">
        <f>VLOOKUP(A6,'Deaths After &gt;2009'!A15:O472,15,FALSE)</f>
        <v>0</v>
      </c>
      <c r="F6" s="61">
        <f>VLOOKUP(A6,'Deaths After &gt;2009'!A15:P472,16,FALSE)</f>
        <v>0</v>
      </c>
      <c r="G6" s="61">
        <f>VLOOKUP(A6,'Deaths After &gt;2009'!A15:Q472,17,FALSE)</f>
        <v>0</v>
      </c>
      <c r="H6" s="61">
        <f>VLOOKUP(A6,'Visits new'!A14:D421,4,FALSE)</f>
        <v>70427</v>
      </c>
      <c r="I6" s="61">
        <f>VLOOKUP(A6,'Visits new'!A14:E421,5,FALSE)</f>
        <v>304</v>
      </c>
      <c r="J6" s="12">
        <f t="shared" si="0"/>
        <v>0</v>
      </c>
      <c r="K6" s="12">
        <f t="shared" si="1"/>
        <v>0</v>
      </c>
      <c r="L6" s="12">
        <f t="shared" si="2"/>
        <v>0</v>
      </c>
      <c r="M6" s="12">
        <f t="shared" si="3"/>
        <v>0.11224785790789003</v>
      </c>
      <c r="N6" s="12">
        <f t="shared" si="4"/>
        <v>4.84520834395879E-4</v>
      </c>
      <c r="P6" s="50" t="s">
        <v>676</v>
      </c>
      <c r="Q6" s="50">
        <v>408</v>
      </c>
      <c r="R6" s="50">
        <v>408</v>
      </c>
      <c r="S6" s="50" t="s">
        <v>676</v>
      </c>
      <c r="T6" s="50">
        <v>408</v>
      </c>
      <c r="U6" s="50">
        <v>408</v>
      </c>
    </row>
    <row r="7" spans="1:21">
      <c r="A7" s="61" t="s">
        <v>110</v>
      </c>
      <c r="B7" s="61">
        <f>VLOOKUP(A7,'US Pop after &gt;2009'!A16:B473,2,FALSE)</f>
        <v>680299</v>
      </c>
      <c r="C7" s="62">
        <f>VLOOKUP(A7,'US Pop after &gt;2009'!A16:U473,21,FALSE)</f>
        <v>616600.33299999998</v>
      </c>
      <c r="D7" s="62">
        <f>VLOOKUP(A7,'US Pop after &gt;2009'!A16:V473,22,FALSE)</f>
        <v>63707.814999999995</v>
      </c>
      <c r="E7" s="61">
        <f>VLOOKUP(A7,'Deaths After &gt;2009'!A16:O473,15,FALSE)</f>
        <v>0</v>
      </c>
      <c r="F7" s="61">
        <f>VLOOKUP(A7,'Deaths After &gt;2009'!A16:P473,16,FALSE)</f>
        <v>0</v>
      </c>
      <c r="G7" s="61">
        <f>VLOOKUP(A7,'Deaths After &gt;2009'!A16:Q473,17,FALSE)</f>
        <v>0</v>
      </c>
      <c r="H7" s="61">
        <f>VLOOKUP(A7,'Visits new'!A15:D422,4,FALSE)</f>
        <v>53244</v>
      </c>
      <c r="I7" s="61">
        <f>VLOOKUP(A7,'Visits new'!A15:E422,5,FALSE)</f>
        <v>290</v>
      </c>
      <c r="J7" s="12">
        <f t="shared" si="0"/>
        <v>0</v>
      </c>
      <c r="K7" s="12">
        <f t="shared" si="1"/>
        <v>0</v>
      </c>
      <c r="L7" s="12">
        <f t="shared" si="2"/>
        <v>0</v>
      </c>
      <c r="M7" s="12">
        <f t="shared" si="3"/>
        <v>7.8265586161379047E-2</v>
      </c>
      <c r="N7" s="12">
        <f t="shared" si="4"/>
        <v>4.2628314902711894E-4</v>
      </c>
      <c r="P7" s="50" t="s">
        <v>677</v>
      </c>
      <c r="Q7" s="50">
        <v>0.14000000000000001</v>
      </c>
      <c r="R7" s="50"/>
      <c r="S7" s="50" t="s">
        <v>677</v>
      </c>
      <c r="T7" s="50">
        <v>0.14000000000000001</v>
      </c>
      <c r="U7" s="50"/>
    </row>
    <row r="8" spans="1:21">
      <c r="A8" s="61" t="s">
        <v>111</v>
      </c>
      <c r="B8" s="61">
        <f>VLOOKUP(A8,'US Pop after &gt;2009'!A17:B474,2,FALSE)</f>
        <v>699828</v>
      </c>
      <c r="C8" s="62">
        <f>VLOOKUP(A8,'US Pop after &gt;2009'!A17:U474,21,FALSE)</f>
        <v>628888.00199999986</v>
      </c>
      <c r="D8" s="62">
        <f>VLOOKUP(A8,'US Pop after &gt;2009'!A17:V474,22,FALSE)</f>
        <v>70440.233999999982</v>
      </c>
      <c r="E8" s="61">
        <f>VLOOKUP(A8,'Deaths After &gt;2009'!A17:O474,15,FALSE)</f>
        <v>0</v>
      </c>
      <c r="F8" s="61">
        <f>VLOOKUP(A8,'Deaths After &gt;2009'!A17:P474,16,FALSE)</f>
        <v>0</v>
      </c>
      <c r="G8" s="61">
        <f>VLOOKUP(A8,'Deaths After &gt;2009'!A17:Q474,17,FALSE)</f>
        <v>0</v>
      </c>
      <c r="H8" s="61">
        <f>VLOOKUP(A8,'Visits new'!A16:D423,4,FALSE)</f>
        <v>71839</v>
      </c>
      <c r="I8" s="61">
        <f>VLOOKUP(A8,'Visits new'!A16:E423,5,FALSE)</f>
        <v>282</v>
      </c>
      <c r="J8" s="12">
        <f t="shared" si="0"/>
        <v>0</v>
      </c>
      <c r="K8" s="12">
        <f t="shared" si="1"/>
        <v>0</v>
      </c>
      <c r="L8" s="12">
        <f t="shared" si="2"/>
        <v>0</v>
      </c>
      <c r="M8" s="12">
        <f t="shared" si="3"/>
        <v>0.10265236600993387</v>
      </c>
      <c r="N8" s="12">
        <f t="shared" si="4"/>
        <v>4.0295615494092836E-4</v>
      </c>
      <c r="P8" s="50" t="s">
        <v>678</v>
      </c>
      <c r="Q8" s="50">
        <v>407</v>
      </c>
      <c r="R8" s="50"/>
      <c r="S8" s="50" t="s">
        <v>678</v>
      </c>
      <c r="T8" s="50">
        <v>407</v>
      </c>
      <c r="U8" s="50"/>
    </row>
    <row r="9" spans="1:21">
      <c r="A9" s="61" t="s">
        <v>112</v>
      </c>
      <c r="B9" s="61">
        <f>VLOOKUP(A9,'US Pop after &gt;2009'!A18:B475,2,FALSE)</f>
        <v>697411</v>
      </c>
      <c r="C9" s="62">
        <f>VLOOKUP(A9,'US Pop after &gt;2009'!A18:U475,21,FALSE)</f>
        <v>625102</v>
      </c>
      <c r="D9" s="62">
        <f>VLOOKUP(A9,'US Pop after &gt;2009'!A18:V475,22,FALSE)</f>
        <v>72309</v>
      </c>
      <c r="E9" s="61">
        <f>VLOOKUP(A9,'Deaths After &gt;2009'!A18:O475,15,FALSE)</f>
        <v>0</v>
      </c>
      <c r="F9" s="61">
        <f>VLOOKUP(A9,'Deaths After &gt;2009'!A18:P475,16,FALSE)</f>
        <v>0</v>
      </c>
      <c r="G9" s="61">
        <f>VLOOKUP(A9,'Deaths After &gt;2009'!A18:Q475,17,FALSE)</f>
        <v>0</v>
      </c>
      <c r="H9" s="61">
        <f>VLOOKUP(A9,'Visits new'!A17:D424,4,FALSE)</f>
        <v>120282</v>
      </c>
      <c r="I9" s="61">
        <f>VLOOKUP(A9,'Visits new'!A17:E424,5,FALSE)</f>
        <v>416</v>
      </c>
      <c r="J9" s="12">
        <f t="shared" si="0"/>
        <v>0</v>
      </c>
      <c r="K9" s="12">
        <f t="shared" si="1"/>
        <v>0</v>
      </c>
      <c r="L9" s="12">
        <f t="shared" si="2"/>
        <v>0</v>
      </c>
      <c r="M9" s="12">
        <f t="shared" si="3"/>
        <v>0.17246931866575091</v>
      </c>
      <c r="N9" s="12">
        <f t="shared" si="4"/>
        <v>5.9649188211829181E-4</v>
      </c>
      <c r="P9" s="50" t="s">
        <v>679</v>
      </c>
      <c r="Q9" s="68">
        <v>-43.95466095145332</v>
      </c>
      <c r="R9" s="50"/>
      <c r="S9" s="50" t="s">
        <v>679</v>
      </c>
      <c r="T9" s="50">
        <v>-3.3191192336670013E-2</v>
      </c>
      <c r="U9" s="50"/>
    </row>
    <row r="10" spans="1:21">
      <c r="A10" s="61" t="s">
        <v>160</v>
      </c>
      <c r="B10" s="61">
        <f>VLOOKUP(A10,'US Pop after &gt;2009'!A60:B517,2,FALSE)</f>
        <v>890856</v>
      </c>
      <c r="C10" s="62">
        <f>VLOOKUP(A10,'US Pop after &gt;2009'!A60:U517,21,FALSE)</f>
        <v>763429.57799999998</v>
      </c>
      <c r="D10" s="62">
        <f>VLOOKUP(A10,'US Pop after &gt;2009'!A60:V517,22,FALSE)</f>
        <v>126582.414</v>
      </c>
      <c r="E10" s="61">
        <f>VLOOKUP(A10,'Deaths After &gt;2009'!A60:O517,15,FALSE)</f>
        <v>0</v>
      </c>
      <c r="F10" s="61">
        <f>VLOOKUP(A10,'Deaths After &gt;2009'!A60:P517,16,FALSE)</f>
        <v>0</v>
      </c>
      <c r="G10" s="61">
        <f>VLOOKUP(A10,'Deaths After &gt;2009'!A60:Q517,17,FALSE)</f>
        <v>0</v>
      </c>
      <c r="H10" s="61">
        <f>VLOOKUP(A10,'Visits new'!A59:D466,4,FALSE)</f>
        <v>122035</v>
      </c>
      <c r="I10" s="61">
        <f>VLOOKUP(A10,'Visits new'!A59:E466,5,FALSE)</f>
        <v>391</v>
      </c>
      <c r="J10" s="12">
        <f t="shared" si="0"/>
        <v>0</v>
      </c>
      <c r="K10" s="12">
        <f t="shared" si="1"/>
        <v>0</v>
      </c>
      <c r="L10" s="12">
        <f t="shared" si="2"/>
        <v>0</v>
      </c>
      <c r="M10" s="12">
        <f t="shared" si="3"/>
        <v>0.13698622448521422</v>
      </c>
      <c r="N10" s="12">
        <f t="shared" si="4"/>
        <v>4.3890370609840423E-4</v>
      </c>
      <c r="P10" s="50" t="s">
        <v>680</v>
      </c>
      <c r="Q10" s="50">
        <v>6.1870615406102156E-157</v>
      </c>
      <c r="R10" s="50"/>
      <c r="S10" s="50" t="s">
        <v>680</v>
      </c>
      <c r="T10" s="50">
        <v>0.48676919636292248</v>
      </c>
      <c r="U10" s="50"/>
    </row>
    <row r="11" spans="1:21">
      <c r="A11" s="61" t="s">
        <v>165</v>
      </c>
      <c r="B11" s="61">
        <f>VLOOKUP(A11,'US Pop after &gt;2009'!A65:B522,2,FALSE)</f>
        <v>934695</v>
      </c>
      <c r="C11" s="62">
        <f>VLOOKUP(A11,'US Pop after &gt;2009'!A65:U522,21,FALSE)</f>
        <v>781548.20700000005</v>
      </c>
      <c r="D11" s="62">
        <f>VLOOKUP(A11,'US Pop after &gt;2009'!A65:V522,22,FALSE)</f>
        <v>153659.04</v>
      </c>
      <c r="E11" s="61">
        <f>VLOOKUP(A11,'Deaths After &gt;2009'!A65:O522,15,FALSE)</f>
        <v>0</v>
      </c>
      <c r="F11" s="61">
        <f>VLOOKUP(A11,'Deaths After &gt;2009'!A65:P522,16,FALSE)</f>
        <v>0</v>
      </c>
      <c r="G11" s="61">
        <f>VLOOKUP(A11,'Deaths After &gt;2009'!A65:Q522,17,FALSE)</f>
        <v>0</v>
      </c>
      <c r="H11" s="61">
        <f>VLOOKUP(A11,'Visits new'!A64:D471,4,FALSE)</f>
        <v>146531</v>
      </c>
      <c r="I11" s="61">
        <f>VLOOKUP(A11,'Visits new'!A64:E471,5,FALSE)</f>
        <v>646</v>
      </c>
      <c r="J11" s="12">
        <f t="shared" si="0"/>
        <v>0</v>
      </c>
      <c r="K11" s="12">
        <f t="shared" si="1"/>
        <v>0</v>
      </c>
      <c r="L11" s="12">
        <f t="shared" si="2"/>
        <v>0</v>
      </c>
      <c r="M11" s="12">
        <f t="shared" si="3"/>
        <v>0.15676878553966803</v>
      </c>
      <c r="N11" s="12">
        <f t="shared" si="4"/>
        <v>6.9113454121397884E-4</v>
      </c>
      <c r="P11" s="50" t="s">
        <v>681</v>
      </c>
      <c r="Q11" s="50">
        <v>1.6486061196553434</v>
      </c>
      <c r="R11" s="50"/>
      <c r="S11" s="50" t="s">
        <v>681</v>
      </c>
      <c r="T11" s="50">
        <v>1.6486061196553434</v>
      </c>
      <c r="U11" s="50"/>
    </row>
    <row r="12" spans="1:21">
      <c r="A12" s="61" t="s">
        <v>168</v>
      </c>
      <c r="B12" s="61">
        <f>VLOOKUP(A12,'US Pop after &gt;2009'!A67:B524,2,FALSE)</f>
        <v>584400</v>
      </c>
      <c r="C12" s="62">
        <f>VLOOKUP(A12,'US Pop after &gt;2009'!A67:U524,21,FALSE)</f>
        <v>518362.80000000005</v>
      </c>
      <c r="D12" s="62">
        <f>VLOOKUP(A12,'US Pop after &gt;2009'!A67:V524,22,FALSE)</f>
        <v>67206</v>
      </c>
      <c r="E12" s="61">
        <f>VLOOKUP(A12,'Deaths After &gt;2009'!A67:O524,15,FALSE)</f>
        <v>0</v>
      </c>
      <c r="F12" s="61">
        <f>VLOOKUP(A12,'Deaths After &gt;2009'!A67:P524,16,FALSE)</f>
        <v>0</v>
      </c>
      <c r="G12" s="61">
        <f>VLOOKUP(A12,'Deaths After &gt;2009'!A67:Q524,17,FALSE)</f>
        <v>0</v>
      </c>
      <c r="H12" s="61">
        <f>VLOOKUP(A12,'Visits new'!A66:D473,4,FALSE)</f>
        <v>35512</v>
      </c>
      <c r="I12" s="61">
        <f>VLOOKUP(A12,'Visits new'!A66:E473,5,FALSE)</f>
        <v>52</v>
      </c>
      <c r="J12" s="12">
        <f t="shared" si="0"/>
        <v>0</v>
      </c>
      <c r="K12" s="12">
        <f t="shared" si="1"/>
        <v>0</v>
      </c>
      <c r="L12" s="12">
        <f t="shared" si="2"/>
        <v>0</v>
      </c>
      <c r="M12" s="12">
        <f t="shared" si="3"/>
        <v>6.076659822039699E-2</v>
      </c>
      <c r="N12" s="12">
        <f t="shared" si="4"/>
        <v>8.8980150581793296E-5</v>
      </c>
      <c r="P12" s="50" t="s">
        <v>682</v>
      </c>
      <c r="Q12" s="50">
        <v>1.2374123081220431E-156</v>
      </c>
      <c r="R12" s="69" t="s">
        <v>723</v>
      </c>
      <c r="S12" s="50" t="s">
        <v>682</v>
      </c>
      <c r="T12" s="50">
        <v>0.97353839272584497</v>
      </c>
      <c r="U12" s="50" t="s">
        <v>726</v>
      </c>
    </row>
    <row r="13" spans="1:21" ht="15" thickBot="1">
      <c r="A13" s="61" t="s">
        <v>169</v>
      </c>
      <c r="B13" s="61">
        <f>VLOOKUP(A13,'US Pop after &gt;2009'!A68:B525,2,FALSE)</f>
        <v>593955</v>
      </c>
      <c r="C13" s="62">
        <f>VLOOKUP(A13,'US Pop after &gt;2009'!A68:U525,21,FALSE)</f>
        <v>526838.08499999996</v>
      </c>
      <c r="D13" s="62">
        <f>VLOOKUP(A13,'US Pop after &gt;2009'!A68:V525,22,FALSE)</f>
        <v>67116.915000000008</v>
      </c>
      <c r="E13" s="61">
        <f>VLOOKUP(A13,'Deaths After &gt;2009'!A68:O525,15,FALSE)</f>
        <v>0</v>
      </c>
      <c r="F13" s="61">
        <f>VLOOKUP(A13,'Deaths After &gt;2009'!A68:P525,16,FALSE)</f>
        <v>0</v>
      </c>
      <c r="G13" s="61">
        <f>VLOOKUP(A13,'Deaths After &gt;2009'!A68:Q525,17,FALSE)</f>
        <v>0</v>
      </c>
      <c r="H13" s="61">
        <f>VLOOKUP(A13,'Visits new'!A67:D474,4,FALSE)</f>
        <v>102474</v>
      </c>
      <c r="I13" s="61">
        <f>VLOOKUP(A13,'Visits new'!A67:E474,5,FALSE)</f>
        <v>118</v>
      </c>
      <c r="J13" s="12">
        <f t="shared" si="0"/>
        <v>0</v>
      </c>
      <c r="K13" s="12">
        <f t="shared" si="1"/>
        <v>0</v>
      </c>
      <c r="L13" s="12">
        <f t="shared" si="2"/>
        <v>0</v>
      </c>
      <c r="M13" s="12">
        <f t="shared" si="3"/>
        <v>0.17252822183498751</v>
      </c>
      <c r="N13" s="12">
        <f t="shared" si="4"/>
        <v>1.9866824927814396E-4</v>
      </c>
      <c r="P13" s="51" t="s">
        <v>683</v>
      </c>
      <c r="Q13" s="51">
        <v>1.9658097377814363</v>
      </c>
      <c r="R13" s="70" t="s">
        <v>725</v>
      </c>
      <c r="S13" s="51" t="s">
        <v>683</v>
      </c>
      <c r="T13" s="51">
        <v>1.9658097377814363</v>
      </c>
      <c r="U13" s="51"/>
    </row>
    <row r="14" spans="1:21">
      <c r="A14" s="61" t="s">
        <v>170</v>
      </c>
      <c r="B14" s="61">
        <f>VLOOKUP(A14,'US Pop after &gt;2009'!A69:B526,2,FALSE)</f>
        <v>605759</v>
      </c>
      <c r="C14" s="62">
        <f>VLOOKUP(A14,'US Pop after &gt;2009'!A69:U526,21,FALSE)</f>
        <v>535490.95600000001</v>
      </c>
      <c r="D14" s="62">
        <f>VLOOKUP(A14,'US Pop after &gt;2009'!A69:V526,22,FALSE)</f>
        <v>69662.285000000003</v>
      </c>
      <c r="E14" s="61">
        <f>VLOOKUP(A14,'Deaths After &gt;2009'!A69:O526,15,FALSE)</f>
        <v>0</v>
      </c>
      <c r="F14" s="61">
        <f>VLOOKUP(A14,'Deaths After &gt;2009'!A69:P526,16,FALSE)</f>
        <v>0</v>
      </c>
      <c r="G14" s="61">
        <f>VLOOKUP(A14,'Deaths After &gt;2009'!A69:Q526,17,FALSE)</f>
        <v>0</v>
      </c>
      <c r="H14" s="61">
        <f>VLOOKUP(A14,'Visits new'!A68:D475,4,FALSE)</f>
        <v>103180</v>
      </c>
      <c r="I14" s="61">
        <f>VLOOKUP(A14,'Visits new'!A68:E475,5,FALSE)</f>
        <v>81</v>
      </c>
      <c r="J14" s="12">
        <f t="shared" si="0"/>
        <v>0</v>
      </c>
      <c r="K14" s="12">
        <f t="shared" si="1"/>
        <v>0</v>
      </c>
      <c r="L14" s="12">
        <f t="shared" si="2"/>
        <v>0</v>
      </c>
      <c r="M14" s="12">
        <f t="shared" si="3"/>
        <v>0.17033176560315241</v>
      </c>
      <c r="N14" s="12">
        <f t="shared" si="4"/>
        <v>1.3371654403814058E-4</v>
      </c>
    </row>
    <row r="15" spans="1:21">
      <c r="A15" s="61" t="s">
        <v>171</v>
      </c>
      <c r="B15" s="61">
        <f>VLOOKUP(A15,'US Pop after &gt;2009'!A70:B527,2,FALSE)</f>
        <v>619371</v>
      </c>
      <c r="C15" s="62">
        <f>VLOOKUP(A15,'US Pop after &gt;2009'!A70:U527,21,FALSE)</f>
        <v>547523.96400000004</v>
      </c>
      <c r="D15" s="62">
        <f>VLOOKUP(A15,'US Pop after &gt;2009'!A70:V527,22,FALSE)</f>
        <v>69988.922999999995</v>
      </c>
      <c r="E15" s="61">
        <f>VLOOKUP(A15,'Deaths After &gt;2009'!A70:O527,15,FALSE)</f>
        <v>0</v>
      </c>
      <c r="F15" s="61">
        <f>VLOOKUP(A15,'Deaths After &gt;2009'!A70:P527,16,FALSE)</f>
        <v>0</v>
      </c>
      <c r="G15" s="61">
        <f>VLOOKUP(A15,'Deaths After &gt;2009'!A70:Q527,17,FALSE)</f>
        <v>0</v>
      </c>
      <c r="H15" s="61">
        <f>VLOOKUP(A15,'Visits new'!A69:D476,4,FALSE)</f>
        <v>84012</v>
      </c>
      <c r="I15" s="61">
        <f>VLOOKUP(A15,'Visits new'!A69:E476,5,FALSE)</f>
        <v>107</v>
      </c>
      <c r="J15" s="12">
        <f t="shared" si="0"/>
        <v>0</v>
      </c>
      <c r="K15" s="12">
        <f t="shared" si="1"/>
        <v>0</v>
      </c>
      <c r="L15" s="12">
        <f t="shared" si="2"/>
        <v>0</v>
      </c>
      <c r="M15" s="12">
        <f t="shared" si="3"/>
        <v>0.13564083562194548</v>
      </c>
      <c r="N15" s="12">
        <f t="shared" si="4"/>
        <v>1.7275590881717096E-4</v>
      </c>
    </row>
    <row r="16" spans="1:21">
      <c r="A16" s="61" t="s">
        <v>172</v>
      </c>
      <c r="B16" s="61">
        <f>VLOOKUP(A16,'US Pop after &gt;2009'!A71:B528,2,FALSE)</f>
        <v>633736</v>
      </c>
      <c r="C16" s="62">
        <f>VLOOKUP(A16,'US Pop after &gt;2009'!A71:U528,21,FALSE)</f>
        <v>562123.83199999994</v>
      </c>
      <c r="D16" s="62">
        <f>VLOOKUP(A16,'US Pop after &gt;2009'!A71:V528,22,FALSE)</f>
        <v>71612.168000000005</v>
      </c>
      <c r="E16" s="61">
        <f>VLOOKUP(A16,'Deaths After &gt;2009'!A71:O528,15,FALSE)</f>
        <v>0</v>
      </c>
      <c r="F16" s="61">
        <f>VLOOKUP(A16,'Deaths After &gt;2009'!A71:P528,16,FALSE)</f>
        <v>0</v>
      </c>
      <c r="G16" s="61">
        <f>VLOOKUP(A16,'Deaths After &gt;2009'!A71:Q528,17,FALSE)</f>
        <v>0</v>
      </c>
      <c r="H16" s="61">
        <f>VLOOKUP(A16,'Visits new'!A70:D477,4,FALSE)</f>
        <v>73135</v>
      </c>
      <c r="I16" s="61">
        <f>VLOOKUP(A16,'Visits new'!A70:E477,5,FALSE)</f>
        <v>92</v>
      </c>
      <c r="J16" s="12">
        <f t="shared" si="0"/>
        <v>0</v>
      </c>
      <c r="K16" s="12">
        <f t="shared" si="1"/>
        <v>0</v>
      </c>
      <c r="L16" s="12">
        <f t="shared" si="2"/>
        <v>0</v>
      </c>
      <c r="M16" s="12">
        <f t="shared" si="3"/>
        <v>0.11540294381256548</v>
      </c>
      <c r="N16" s="12">
        <f t="shared" si="4"/>
        <v>1.4517085979019655E-4</v>
      </c>
    </row>
    <row r="17" spans="1:14">
      <c r="A17" s="61" t="s">
        <v>173</v>
      </c>
      <c r="B17" s="61">
        <f>VLOOKUP(A17,'US Pop after &gt;2009'!A72:B529,2,FALSE)</f>
        <v>647484</v>
      </c>
      <c r="C17" s="62">
        <f>VLOOKUP(A17,'US Pop after &gt;2009'!A72:U529,21,FALSE)</f>
        <v>573670.82399999991</v>
      </c>
      <c r="D17" s="62">
        <f>VLOOKUP(A17,'US Pop after &gt;2009'!A72:V529,22,FALSE)</f>
        <v>73813.175999999992</v>
      </c>
      <c r="E17" s="61">
        <f>VLOOKUP(A17,'Deaths After &gt;2009'!A72:O529,15,FALSE)</f>
        <v>0</v>
      </c>
      <c r="F17" s="61">
        <f>VLOOKUP(A17,'Deaths After &gt;2009'!A72:P529,16,FALSE)</f>
        <v>0</v>
      </c>
      <c r="G17" s="61">
        <f>VLOOKUP(A17,'Deaths After &gt;2009'!A72:Q529,17,FALSE)</f>
        <v>0</v>
      </c>
      <c r="H17" s="61">
        <f>VLOOKUP(A17,'Visits new'!A71:D478,4,FALSE)</f>
        <v>63840</v>
      </c>
      <c r="I17" s="61">
        <f>VLOOKUP(A17,'Visits new'!A71:E478,5,FALSE)</f>
        <v>71</v>
      </c>
      <c r="J17" s="12">
        <f t="shared" si="0"/>
        <v>0</v>
      </c>
      <c r="K17" s="12">
        <f t="shared" si="1"/>
        <v>0</v>
      </c>
      <c r="L17" s="12">
        <f t="shared" si="2"/>
        <v>0</v>
      </c>
      <c r="M17" s="12">
        <f t="shared" si="3"/>
        <v>9.8597030969105035E-2</v>
      </c>
      <c r="N17" s="12">
        <f t="shared" si="4"/>
        <v>1.0965521927954977E-4</v>
      </c>
    </row>
    <row r="18" spans="1:14">
      <c r="A18" s="61" t="s">
        <v>174</v>
      </c>
      <c r="B18" s="61">
        <f>VLOOKUP(A18,'US Pop after &gt;2009'!A73:B530,2,FALSE)</f>
        <v>659009</v>
      </c>
      <c r="C18" s="62">
        <f>VLOOKUP(A18,'US Pop after &gt;2009'!A73:U530,21,FALSE)</f>
        <v>585199.99200000009</v>
      </c>
      <c r="D18" s="62">
        <f>VLOOKUP(A18,'US Pop after &gt;2009'!A73:V530,22,FALSE)</f>
        <v>75127.025999999998</v>
      </c>
      <c r="E18" s="61">
        <f>VLOOKUP(A18,'Deaths After &gt;2009'!A73:O530,15,FALSE)</f>
        <v>0</v>
      </c>
      <c r="F18" s="61">
        <f>VLOOKUP(A18,'Deaths After &gt;2009'!A73:P530,16,FALSE)</f>
        <v>0</v>
      </c>
      <c r="G18" s="61">
        <f>VLOOKUP(A18,'Deaths After &gt;2009'!A73:Q530,17,FALSE)</f>
        <v>0</v>
      </c>
      <c r="H18" s="61">
        <f>VLOOKUP(A18,'Visits new'!A72:D479,4,FALSE)</f>
        <v>112261</v>
      </c>
      <c r="I18" s="61">
        <f>VLOOKUP(A18,'Visits new'!A72:E479,5,FALSE)</f>
        <v>103</v>
      </c>
      <c r="J18" s="12">
        <f t="shared" si="0"/>
        <v>0</v>
      </c>
      <c r="K18" s="12">
        <f t="shared" si="1"/>
        <v>0</v>
      </c>
      <c r="L18" s="12">
        <f t="shared" si="2"/>
        <v>0</v>
      </c>
      <c r="M18" s="12">
        <f t="shared" si="3"/>
        <v>0.17034820465274375</v>
      </c>
      <c r="N18" s="12">
        <f t="shared" si="4"/>
        <v>1.5629528580034566E-4</v>
      </c>
    </row>
    <row r="19" spans="1:14">
      <c r="A19" s="61" t="s">
        <v>175</v>
      </c>
      <c r="B19" s="61">
        <f>VLOOKUP(A19,'US Pop after &gt;2009'!A74:B531,2,FALSE)</f>
        <v>672391</v>
      </c>
      <c r="C19" s="62">
        <f>VLOOKUP(A19,'US Pop after &gt;2009'!A74:U531,21,FALSE)</f>
        <v>592622</v>
      </c>
      <c r="D19" s="62">
        <f>VLOOKUP(A19,'US Pop after &gt;2009'!A74:V531,22,FALSE)</f>
        <v>79769</v>
      </c>
      <c r="E19" s="61">
        <f>VLOOKUP(A19,'Deaths After &gt;2009'!A74:O531,15,FALSE)</f>
        <v>0</v>
      </c>
      <c r="F19" s="61">
        <f>VLOOKUP(A19,'Deaths After &gt;2009'!A74:P531,16,FALSE)</f>
        <v>0</v>
      </c>
      <c r="G19" s="61">
        <f>VLOOKUP(A19,'Deaths After &gt;2009'!A74:Q531,17,FALSE)</f>
        <v>0</v>
      </c>
      <c r="H19" s="61">
        <f>VLOOKUP(A19,'Visits new'!A73:D480,4,FALSE)</f>
        <v>268269</v>
      </c>
      <c r="I19" s="61">
        <f>VLOOKUP(A19,'Visits new'!A73:E480,5,FALSE)</f>
        <v>139</v>
      </c>
      <c r="J19" s="12">
        <f t="shared" si="0"/>
        <v>0</v>
      </c>
      <c r="K19" s="12">
        <f t="shared" si="1"/>
        <v>0</v>
      </c>
      <c r="L19" s="12">
        <f t="shared" si="2"/>
        <v>0</v>
      </c>
      <c r="M19" s="12">
        <f t="shared" si="3"/>
        <v>0.39897767816642399</v>
      </c>
      <c r="N19" s="12">
        <f t="shared" si="4"/>
        <v>2.0672495616389869E-4</v>
      </c>
    </row>
    <row r="20" spans="1:14">
      <c r="A20" s="61" t="s">
        <v>403</v>
      </c>
      <c r="B20" s="61">
        <f>VLOOKUP(A20,'US Pop after &gt;2009'!A276:B733,2,FALSE)</f>
        <v>655121</v>
      </c>
      <c r="C20" s="62">
        <f>VLOOKUP(A20,'US Pop after &gt;2009'!A276:U733,21,FALSE)</f>
        <v>560525.16500000004</v>
      </c>
      <c r="D20" s="62">
        <f>VLOOKUP(A20,'US Pop after &gt;2009'!A276:V733,22,FALSE)</f>
        <v>94279.787000000011</v>
      </c>
      <c r="E20" s="61">
        <f>VLOOKUP(A20,'Deaths After &gt;2009'!A276:O733,15,FALSE)</f>
        <v>0</v>
      </c>
      <c r="F20" s="61">
        <f>VLOOKUP(A20,'Deaths After &gt;2009'!A276:P733,16,FALSE)</f>
        <v>0</v>
      </c>
      <c r="G20" s="61">
        <f>VLOOKUP(A20,'Deaths After &gt;2009'!A276:Q733,17,FALSE)</f>
        <v>0</v>
      </c>
      <c r="H20" s="61">
        <f>VLOOKUP(A20,'Visits new'!A275:D682,4,FALSE)</f>
        <v>140823</v>
      </c>
      <c r="I20" s="61">
        <f>VLOOKUP(A20,'Visits new'!A275:E682,5,FALSE)</f>
        <v>581</v>
      </c>
      <c r="J20" s="12">
        <f t="shared" si="0"/>
        <v>0</v>
      </c>
      <c r="K20" s="12">
        <f t="shared" si="1"/>
        <v>0</v>
      </c>
      <c r="L20" s="12">
        <f t="shared" si="2"/>
        <v>0</v>
      </c>
      <c r="M20" s="12">
        <f t="shared" si="3"/>
        <v>0.21495723690738047</v>
      </c>
      <c r="N20" s="12">
        <f t="shared" si="4"/>
        <v>8.868590687827134E-4</v>
      </c>
    </row>
    <row r="21" spans="1:14">
      <c r="A21" s="61" t="s">
        <v>408</v>
      </c>
      <c r="B21" s="61">
        <f>VLOOKUP(A21,'US Pop after &gt;2009'!A281:B738,2,FALSE)</f>
        <v>569318</v>
      </c>
      <c r="C21" s="62">
        <f>VLOOKUP(A21,'US Pop after &gt;2009'!A281:U738,21,FALSE)</f>
        <v>488835.44900000002</v>
      </c>
      <c r="D21" s="62">
        <f>VLOOKUP(A21,'US Pop after &gt;2009'!A281:V738,22,FALSE)</f>
        <v>80753.712</v>
      </c>
      <c r="E21" s="61">
        <f>VLOOKUP(A21,'Deaths After &gt;2009'!A281:O738,15,FALSE)</f>
        <v>0</v>
      </c>
      <c r="F21" s="61">
        <f>VLOOKUP(A21,'Deaths After &gt;2009'!A281:P738,16,FALSE)</f>
        <v>0</v>
      </c>
      <c r="G21" s="61">
        <f>VLOOKUP(A21,'Deaths After &gt;2009'!A281:Q738,17,FALSE)</f>
        <v>0</v>
      </c>
      <c r="H21" s="61">
        <f>VLOOKUP(A21,'Visits new'!A280:D687,4,FALSE)</f>
        <v>44541</v>
      </c>
      <c r="I21" s="61">
        <f>VLOOKUP(A21,'Visits new'!A280:E687,5,FALSE)</f>
        <v>291</v>
      </c>
      <c r="J21" s="12">
        <f t="shared" si="0"/>
        <v>0</v>
      </c>
      <c r="K21" s="12">
        <f t="shared" si="1"/>
        <v>0</v>
      </c>
      <c r="L21" s="12">
        <f t="shared" si="2"/>
        <v>0</v>
      </c>
      <c r="M21" s="12">
        <f t="shared" si="3"/>
        <v>7.8235713608211938E-2</v>
      </c>
      <c r="N21" s="12">
        <f t="shared" si="4"/>
        <v>5.1113788778854705E-4</v>
      </c>
    </row>
    <row r="22" spans="1:14">
      <c r="A22" s="61" t="s">
        <v>409</v>
      </c>
      <c r="B22" s="61">
        <f>VLOOKUP(A22,'US Pop after &gt;2009'!A282:B739,2,FALSE)</f>
        <v>695295</v>
      </c>
      <c r="C22" s="62">
        <f>VLOOKUP(A22,'US Pop after &gt;2009'!A282:U739,21,FALSE)</f>
        <v>593856</v>
      </c>
      <c r="D22" s="62">
        <f>VLOOKUP(A22,'US Pop after &gt;2009'!A282:V739,22,FALSE)</f>
        <v>101439</v>
      </c>
      <c r="E22" s="61">
        <f>VLOOKUP(A22,'Deaths After &gt;2009'!A282:O739,15,FALSE)</f>
        <v>0</v>
      </c>
      <c r="F22" s="61">
        <f>VLOOKUP(A22,'Deaths After &gt;2009'!A282:P739,16,FALSE)</f>
        <v>0</v>
      </c>
      <c r="G22" s="61">
        <f>VLOOKUP(A22,'Deaths After &gt;2009'!A282:Q739,17,FALSE)</f>
        <v>0</v>
      </c>
      <c r="H22" s="61">
        <f>VLOOKUP(A22,'Visits new'!A281:D688,4,FALSE)</f>
        <v>58566</v>
      </c>
      <c r="I22" s="61">
        <f>VLOOKUP(A22,'Visits new'!A281:E688,5,FALSE)</f>
        <v>292</v>
      </c>
      <c r="J22" s="12">
        <f t="shared" si="0"/>
        <v>0</v>
      </c>
      <c r="K22" s="12">
        <f t="shared" si="1"/>
        <v>0</v>
      </c>
      <c r="L22" s="12">
        <f t="shared" si="2"/>
        <v>0</v>
      </c>
      <c r="M22" s="12">
        <f t="shared" si="3"/>
        <v>8.4231872802191882E-2</v>
      </c>
      <c r="N22" s="12">
        <f t="shared" si="4"/>
        <v>4.1996562610115129E-4</v>
      </c>
    </row>
    <row r="23" spans="1:14">
      <c r="A23" s="61" t="s">
        <v>501</v>
      </c>
      <c r="B23" s="61">
        <f>VLOOKUP(A23,'US Pop after &gt;2009'!A363:B820,2,FALSE)</f>
        <v>572962</v>
      </c>
      <c r="C23" s="62">
        <f>VLOOKUP(A23,'US Pop after &gt;2009'!A363:U820,21,FALSE)</f>
        <v>493227.74300000002</v>
      </c>
      <c r="D23" s="62">
        <f>VLOOKUP(A23,'US Pop after &gt;2009'!A363:V820,22,FALSE)</f>
        <v>80000.306000000011</v>
      </c>
      <c r="E23" s="61">
        <f>VLOOKUP(A23,'Deaths After &gt;2009'!A363:O820,15,FALSE)</f>
        <v>0</v>
      </c>
      <c r="F23" s="61">
        <f>VLOOKUP(A23,'Deaths After &gt;2009'!A363:P820,16,FALSE)</f>
        <v>0</v>
      </c>
      <c r="G23" s="61">
        <f>VLOOKUP(A23,'Deaths After &gt;2009'!A363:Q820,17,FALSE)</f>
        <v>0</v>
      </c>
      <c r="H23" s="61">
        <f>VLOOKUP(A23,'Visits new'!A362:D769,4,FALSE)</f>
        <v>40596</v>
      </c>
      <c r="I23" s="61">
        <f>VLOOKUP(A23,'Visits new'!A362:E769,5,FALSE)</f>
        <v>153</v>
      </c>
      <c r="J23" s="12">
        <f t="shared" si="0"/>
        <v>0</v>
      </c>
      <c r="K23" s="12">
        <f t="shared" si="1"/>
        <v>0</v>
      </c>
      <c r="L23" s="12">
        <f t="shared" si="2"/>
        <v>0</v>
      </c>
      <c r="M23" s="12">
        <f t="shared" si="3"/>
        <v>7.0852866333194875E-2</v>
      </c>
      <c r="N23" s="12">
        <f t="shared" si="4"/>
        <v>2.6703341582862388E-4</v>
      </c>
    </row>
    <row r="24" spans="1:14">
      <c r="A24" s="61" t="s">
        <v>502</v>
      </c>
      <c r="B24" s="61">
        <f>VLOOKUP(A24,'US Pop after &gt;2009'!A364:B821,2,FALSE)</f>
        <v>624949</v>
      </c>
      <c r="C24" s="62">
        <f>VLOOKUP(A24,'US Pop after &gt;2009'!A364:U821,21,FALSE)</f>
        <v>536071.652</v>
      </c>
      <c r="D24" s="62">
        <f>VLOOKUP(A24,'US Pop after &gt;2009'!A364:V821,22,FALSE)</f>
        <v>88586.030999999988</v>
      </c>
      <c r="E24" s="61">
        <f>VLOOKUP(A24,'Deaths After &gt;2009'!A364:O821,15,FALSE)</f>
        <v>0</v>
      </c>
      <c r="F24" s="61">
        <f>VLOOKUP(A24,'Deaths After &gt;2009'!A364:P821,16,FALSE)</f>
        <v>0</v>
      </c>
      <c r="G24" s="61">
        <f>VLOOKUP(A24,'Deaths After &gt;2009'!A364:Q821,17,FALSE)</f>
        <v>0</v>
      </c>
      <c r="H24" s="61">
        <f>VLOOKUP(A24,'Visits new'!A363:D770,4,FALSE)</f>
        <v>143677</v>
      </c>
      <c r="I24" s="61">
        <f>VLOOKUP(A24,'Visits new'!A363:E770,5,FALSE)</f>
        <v>523</v>
      </c>
      <c r="J24" s="12">
        <f t="shared" si="0"/>
        <v>0</v>
      </c>
      <c r="K24" s="12">
        <f t="shared" si="1"/>
        <v>0</v>
      </c>
      <c r="L24" s="12">
        <f t="shared" si="2"/>
        <v>0</v>
      </c>
      <c r="M24" s="12">
        <f t="shared" si="3"/>
        <v>0.22990195999993598</v>
      </c>
      <c r="N24" s="12">
        <f t="shared" si="4"/>
        <v>8.368682884523377E-4</v>
      </c>
    </row>
    <row r="25" spans="1:14">
      <c r="A25" s="61" t="s">
        <v>503</v>
      </c>
      <c r="B25" s="61">
        <f>VLOOKUP(A25,'US Pop after &gt;2009'!A365:B822,2,FALSE)</f>
        <v>556475</v>
      </c>
      <c r="C25" s="62">
        <f>VLOOKUP(A25,'US Pop after &gt;2009'!A365:U822,21,FALSE)</f>
        <v>474106.5259999999</v>
      </c>
      <c r="D25" s="62">
        <f>VLOOKUP(A25,'US Pop after &gt;2009'!A365:V822,22,FALSE)</f>
        <v>82794.581000000006</v>
      </c>
      <c r="E25" s="61">
        <f>VLOOKUP(A25,'Deaths After &gt;2009'!A365:O822,15,FALSE)</f>
        <v>0</v>
      </c>
      <c r="F25" s="61">
        <f>VLOOKUP(A25,'Deaths After &gt;2009'!A365:P822,16,FALSE)</f>
        <v>0</v>
      </c>
      <c r="G25" s="61">
        <f>VLOOKUP(A25,'Deaths After &gt;2009'!A365:Q822,17,FALSE)</f>
        <v>0</v>
      </c>
      <c r="H25" s="61">
        <f>VLOOKUP(A25,'Visits new'!A364:D771,4,FALSE)</f>
        <v>123398</v>
      </c>
      <c r="I25" s="61">
        <f>VLOOKUP(A25,'Visits new'!A364:E771,5,FALSE)</f>
        <v>462</v>
      </c>
      <c r="J25" s="12">
        <f t="shared" si="0"/>
        <v>0</v>
      </c>
      <c r="K25" s="12">
        <f t="shared" si="1"/>
        <v>0</v>
      </c>
      <c r="L25" s="12">
        <f t="shared" si="2"/>
        <v>0</v>
      </c>
      <c r="M25" s="12">
        <f t="shared" si="3"/>
        <v>0.2217494047351633</v>
      </c>
      <c r="N25" s="12">
        <f t="shared" si="4"/>
        <v>8.3022597600970391E-4</v>
      </c>
    </row>
    <row r="26" spans="1:14">
      <c r="A26" s="61" t="s">
        <v>504</v>
      </c>
      <c r="B26" s="61">
        <f>VLOOKUP(A26,'US Pop after &gt;2009'!A366:B823,2,FALSE)</f>
        <v>533260</v>
      </c>
      <c r="C26" s="62">
        <f>VLOOKUP(A26,'US Pop after &gt;2009'!A366:U823,21,FALSE)</f>
        <v>453843.12800000008</v>
      </c>
      <c r="D26" s="62">
        <f>VLOOKUP(A26,'US Pop after &gt;2009'!A366:V823,22,FALSE)</f>
        <v>79623.159</v>
      </c>
      <c r="E26" s="61">
        <f>VLOOKUP(A26,'Deaths After &gt;2009'!A366:O823,15,FALSE)</f>
        <v>0</v>
      </c>
      <c r="F26" s="61">
        <f>VLOOKUP(A26,'Deaths After &gt;2009'!A366:P823,16,FALSE)</f>
        <v>0</v>
      </c>
      <c r="G26" s="61">
        <f>VLOOKUP(A26,'Deaths After &gt;2009'!A366:Q823,17,FALSE)</f>
        <v>0</v>
      </c>
      <c r="H26" s="61">
        <f>VLOOKUP(A26,'Visits new'!A365:D772,4,FALSE)</f>
        <v>128220</v>
      </c>
      <c r="I26" s="61">
        <f>VLOOKUP(A26,'Visits new'!A365:E772,5,FALSE)</f>
        <v>472</v>
      </c>
      <c r="J26" s="12">
        <f t="shared" si="0"/>
        <v>0</v>
      </c>
      <c r="K26" s="12">
        <f t="shared" si="1"/>
        <v>0</v>
      </c>
      <c r="L26" s="12">
        <f t="shared" si="2"/>
        <v>0</v>
      </c>
      <c r="M26" s="12">
        <f t="shared" si="3"/>
        <v>0.2404455612646739</v>
      </c>
      <c r="N26" s="12">
        <f t="shared" si="4"/>
        <v>8.851217042343322E-4</v>
      </c>
    </row>
    <row r="27" spans="1:14">
      <c r="A27" s="61" t="s">
        <v>505</v>
      </c>
      <c r="B27" s="61">
        <f>VLOOKUP(A27,'US Pop after &gt;2009'!A367:B824,2,FALSE)</f>
        <v>501606</v>
      </c>
      <c r="C27" s="62">
        <f>VLOOKUP(A27,'US Pop after &gt;2009'!A367:U824,21,FALSE)</f>
        <v>424929.72699999996</v>
      </c>
      <c r="D27" s="62">
        <f>VLOOKUP(A27,'US Pop after &gt;2009'!A367:V824,22,FALSE)</f>
        <v>77154.660999999993</v>
      </c>
      <c r="E27" s="61">
        <f>VLOOKUP(A27,'Deaths After &gt;2009'!A367:O824,15,FALSE)</f>
        <v>0</v>
      </c>
      <c r="F27" s="61">
        <f>VLOOKUP(A27,'Deaths After &gt;2009'!A367:P824,16,FALSE)</f>
        <v>0</v>
      </c>
      <c r="G27" s="61">
        <f>VLOOKUP(A27,'Deaths After &gt;2009'!A367:Q824,17,FALSE)</f>
        <v>0</v>
      </c>
      <c r="H27" s="61">
        <f>VLOOKUP(A27,'Visits new'!A366:D773,4,FALSE)</f>
        <v>122675</v>
      </c>
      <c r="I27" s="61">
        <f>VLOOKUP(A27,'Visits new'!A366:E773,5,FALSE)</f>
        <v>476</v>
      </c>
      <c r="J27" s="12">
        <f t="shared" si="0"/>
        <v>0</v>
      </c>
      <c r="K27" s="12">
        <f t="shared" si="1"/>
        <v>0</v>
      </c>
      <c r="L27" s="12">
        <f t="shared" si="2"/>
        <v>0</v>
      </c>
      <c r="M27" s="12">
        <f t="shared" si="3"/>
        <v>0.24456445895782747</v>
      </c>
      <c r="N27" s="12">
        <f t="shared" si="4"/>
        <v>9.4895196628429484E-4</v>
      </c>
    </row>
    <row r="28" spans="1:14">
      <c r="A28" s="61" t="s">
        <v>507</v>
      </c>
      <c r="B28" s="61">
        <f>VLOOKUP(A28,'US Pop after &gt;2009'!A369:B826,2,FALSE)</f>
        <v>502438</v>
      </c>
      <c r="C28" s="62">
        <f>VLOOKUP(A28,'US Pop after &gt;2009'!A369:U826,21,FALSE)</f>
        <v>417526.63299999997</v>
      </c>
      <c r="D28" s="62">
        <f>VLOOKUP(A28,'US Pop after &gt;2009'!A369:V826,22,FALSE)</f>
        <v>84887.737000000008</v>
      </c>
      <c r="E28" s="61">
        <f>VLOOKUP(A28,'Deaths After &gt;2009'!A369:O826,15,FALSE)</f>
        <v>0</v>
      </c>
      <c r="F28" s="61">
        <f>VLOOKUP(A28,'Deaths After &gt;2009'!A369:P826,16,FALSE)</f>
        <v>0</v>
      </c>
      <c r="G28" s="61">
        <f>VLOOKUP(A28,'Deaths After &gt;2009'!A369:Q826,17,FALSE)</f>
        <v>0</v>
      </c>
      <c r="H28" s="61">
        <f>VLOOKUP(A28,'Visits new'!A368:D775,4,FALSE)</f>
        <v>114610</v>
      </c>
      <c r="I28" s="61">
        <f>VLOOKUP(A28,'Visits new'!A368:E775,5,FALSE)</f>
        <v>438</v>
      </c>
      <c r="J28" s="12">
        <f t="shared" si="0"/>
        <v>0</v>
      </c>
      <c r="K28" s="12">
        <f t="shared" si="1"/>
        <v>0</v>
      </c>
      <c r="L28" s="12">
        <f t="shared" si="2"/>
        <v>0</v>
      </c>
      <c r="M28" s="12">
        <f t="shared" si="3"/>
        <v>0.22810774662744457</v>
      </c>
      <c r="N28" s="12">
        <f t="shared" si="4"/>
        <v>8.7174935016857806E-4</v>
      </c>
    </row>
    <row r="29" spans="1:14">
      <c r="A29" s="61" t="s">
        <v>508</v>
      </c>
      <c r="B29" s="61">
        <f>VLOOKUP(A29,'US Pop after &gt;2009'!A370:B827,2,FALSE)</f>
        <v>588418</v>
      </c>
      <c r="C29" s="62">
        <f>VLOOKUP(A29,'US Pop after &gt;2009'!A370:U827,21,FALSE)</f>
        <v>486065</v>
      </c>
      <c r="D29" s="62">
        <f>VLOOKUP(A29,'US Pop after &gt;2009'!A370:V827,22,FALSE)</f>
        <v>102353</v>
      </c>
      <c r="E29" s="61">
        <f>VLOOKUP(A29,'Deaths After &gt;2009'!A370:O827,15,FALSE)</f>
        <v>0</v>
      </c>
      <c r="F29" s="61">
        <f>VLOOKUP(A29,'Deaths After &gt;2009'!A370:P827,16,FALSE)</f>
        <v>0</v>
      </c>
      <c r="G29" s="61">
        <f>VLOOKUP(A29,'Deaths After &gt;2009'!A370:Q827,17,FALSE)</f>
        <v>0</v>
      </c>
      <c r="H29" s="61">
        <f>VLOOKUP(A29,'Visits new'!A369:D776,4,FALSE)</f>
        <v>105183</v>
      </c>
      <c r="I29" s="61">
        <f>VLOOKUP(A29,'Visits new'!A369:E776,5,FALSE)</f>
        <v>410</v>
      </c>
      <c r="J29" s="12">
        <f t="shared" si="0"/>
        <v>0</v>
      </c>
      <c r="K29" s="12">
        <f t="shared" si="1"/>
        <v>0</v>
      </c>
      <c r="L29" s="12">
        <f t="shared" si="2"/>
        <v>0</v>
      </c>
      <c r="M29" s="12">
        <f t="shared" si="3"/>
        <v>0.17875557851731252</v>
      </c>
      <c r="N29" s="12">
        <f t="shared" si="4"/>
        <v>6.9678357902035627E-4</v>
      </c>
    </row>
    <row r="30" spans="1:14">
      <c r="A30" s="61" t="s">
        <v>548</v>
      </c>
      <c r="B30" s="61">
        <f>VLOOKUP(A30,'US Pop after &gt;2009'!A405:B862,2,FALSE)</f>
        <v>560013</v>
      </c>
      <c r="C30" s="62">
        <f>VLOOKUP(A30,'US Pop after &gt;2009'!A405:U862,21,FALSE)</f>
        <v>490692.71400000004</v>
      </c>
      <c r="D30" s="62">
        <f>VLOOKUP(A30,'US Pop after &gt;2009'!A405:V862,22,FALSE)</f>
        <v>68882.876999999993</v>
      </c>
      <c r="E30" s="61">
        <f>VLOOKUP(A30,'Deaths After &gt;2009'!A405:O862,15,FALSE)</f>
        <v>0</v>
      </c>
      <c r="F30" s="61">
        <f>VLOOKUP(A30,'Deaths After &gt;2009'!A405:P862,16,FALSE)</f>
        <v>0</v>
      </c>
      <c r="G30" s="61">
        <f>VLOOKUP(A30,'Deaths After &gt;2009'!A405:Q862,17,FALSE)</f>
        <v>0</v>
      </c>
      <c r="H30" s="61">
        <f>VLOOKUP(A30,'Visits new'!A404:D811,4,FALSE)</f>
        <v>217281</v>
      </c>
      <c r="I30" s="61">
        <f>VLOOKUP(A30,'Visits new'!A404:E811,5,FALSE)</f>
        <v>1158</v>
      </c>
      <c r="J30" s="12">
        <f t="shared" si="0"/>
        <v>0</v>
      </c>
      <c r="K30" s="12">
        <f t="shared" si="1"/>
        <v>0</v>
      </c>
      <c r="L30" s="12">
        <f t="shared" si="2"/>
        <v>0</v>
      </c>
      <c r="M30" s="12">
        <f t="shared" si="3"/>
        <v>0.38799277873906496</v>
      </c>
      <c r="N30" s="12">
        <f t="shared" si="4"/>
        <v>2.0678091401449611E-3</v>
      </c>
    </row>
    <row r="31" spans="1:14">
      <c r="A31" s="61" t="s">
        <v>550</v>
      </c>
      <c r="B31" s="61">
        <f>VLOOKUP(A31,'US Pop after &gt;2009'!A407:B864,2,FALSE)</f>
        <v>541702</v>
      </c>
      <c r="C31" s="62">
        <f>VLOOKUP(A31,'US Pop after &gt;2009'!A407:U864,21,FALSE)</f>
        <v>471726.00199999998</v>
      </c>
      <c r="D31" s="62">
        <f>VLOOKUP(A31,'US Pop after &gt;2009'!A407:V864,22,FALSE)</f>
        <v>69862.421000000002</v>
      </c>
      <c r="E31" s="61">
        <f>VLOOKUP(A31,'Deaths After &gt;2009'!A407:O864,15,FALSE)</f>
        <v>0</v>
      </c>
      <c r="F31" s="61">
        <f>VLOOKUP(A31,'Deaths After &gt;2009'!A407:P864,16,FALSE)</f>
        <v>0</v>
      </c>
      <c r="G31" s="61">
        <f>VLOOKUP(A31,'Deaths After &gt;2009'!A407:Q864,17,FALSE)</f>
        <v>0</v>
      </c>
      <c r="H31" s="61">
        <f>VLOOKUP(A31,'Visits new'!A406:D813,4,FALSE)</f>
        <v>236444</v>
      </c>
      <c r="I31" s="61">
        <f>VLOOKUP(A31,'Visits new'!A406:E813,5,FALSE)</f>
        <v>1027</v>
      </c>
      <c r="J31" s="12">
        <f t="shared" si="0"/>
        <v>0</v>
      </c>
      <c r="K31" s="12">
        <f t="shared" si="1"/>
        <v>0</v>
      </c>
      <c r="L31" s="12">
        <f t="shared" si="2"/>
        <v>0</v>
      </c>
      <c r="M31" s="12">
        <f t="shared" si="3"/>
        <v>0.43648352784372219</v>
      </c>
      <c r="N31" s="12">
        <f t="shared" si="4"/>
        <v>1.8958763305285931E-3</v>
      </c>
    </row>
    <row r="32" spans="1:14">
      <c r="A32" s="61" t="s">
        <v>551</v>
      </c>
      <c r="B32" s="61">
        <f>VLOOKUP(A32,'US Pop after &gt;2009'!A408:B865,2,FALSE)</f>
        <v>510198</v>
      </c>
      <c r="C32" s="62">
        <f>VLOOKUP(A32,'US Pop after &gt;2009'!A408:U865,21,FALSE)</f>
        <v>438481.26999999996</v>
      </c>
      <c r="D32" s="62">
        <f>VLOOKUP(A32,'US Pop after &gt;2009'!A408:V865,22,FALSE)</f>
        <v>72042.31</v>
      </c>
      <c r="E32" s="61">
        <f>VLOOKUP(A32,'Deaths After &gt;2009'!A408:O865,15,FALSE)</f>
        <v>0</v>
      </c>
      <c r="F32" s="61">
        <f>VLOOKUP(A32,'Deaths After &gt;2009'!A408:P865,16,FALSE)</f>
        <v>0</v>
      </c>
      <c r="G32" s="61">
        <f>VLOOKUP(A32,'Deaths After &gt;2009'!A408:Q865,17,FALSE)</f>
        <v>0</v>
      </c>
      <c r="H32" s="61">
        <f>VLOOKUP(A32,'Visits new'!A407:D814,4,FALSE)</f>
        <v>218422</v>
      </c>
      <c r="I32" s="61">
        <f>VLOOKUP(A32,'Visits new'!A407:E814,5,FALSE)</f>
        <v>1004</v>
      </c>
      <c r="J32" s="12">
        <f t="shared" si="0"/>
        <v>0</v>
      </c>
      <c r="K32" s="12">
        <f t="shared" si="1"/>
        <v>0</v>
      </c>
      <c r="L32" s="12">
        <f t="shared" si="2"/>
        <v>0</v>
      </c>
      <c r="M32" s="12">
        <f t="shared" si="3"/>
        <v>0.42811222309769931</v>
      </c>
      <c r="N32" s="12">
        <f t="shared" si="4"/>
        <v>1.9678634569324067E-3</v>
      </c>
    </row>
    <row r="33" spans="1:14">
      <c r="A33" s="61" t="s">
        <v>552</v>
      </c>
      <c r="B33" s="61">
        <f>VLOOKUP(A33,'US Pop after &gt;2009'!A409:B866,2,FALSE)</f>
        <v>490148</v>
      </c>
      <c r="C33" s="62">
        <f>VLOOKUP(A33,'US Pop after &gt;2009'!A409:U866,21,FALSE)</f>
        <v>419156.46400000004</v>
      </c>
      <c r="D33" s="62">
        <f>VLOOKUP(A33,'US Pop after &gt;2009'!A409:V866,22,FALSE)</f>
        <v>71203.47</v>
      </c>
      <c r="E33" s="61">
        <f>VLOOKUP(A33,'Deaths After &gt;2009'!A409:O866,15,FALSE)</f>
        <v>0</v>
      </c>
      <c r="F33" s="61">
        <f>VLOOKUP(A33,'Deaths After &gt;2009'!A409:P866,16,FALSE)</f>
        <v>0</v>
      </c>
      <c r="G33" s="61">
        <f>VLOOKUP(A33,'Deaths After &gt;2009'!A409:Q866,17,FALSE)</f>
        <v>0</v>
      </c>
      <c r="H33" s="61">
        <f>VLOOKUP(A33,'Visits new'!A408:D815,4,FALSE)</f>
        <v>184497</v>
      </c>
      <c r="I33" s="61">
        <f>VLOOKUP(A33,'Visits new'!A408:E815,5,FALSE)</f>
        <v>931</v>
      </c>
      <c r="J33" s="12">
        <f t="shared" si="0"/>
        <v>0</v>
      </c>
      <c r="K33" s="12">
        <f t="shared" si="1"/>
        <v>0</v>
      </c>
      <c r="L33" s="12">
        <f t="shared" si="2"/>
        <v>0</v>
      </c>
      <c r="M33" s="12">
        <f t="shared" si="3"/>
        <v>0.37641079837110425</v>
      </c>
      <c r="N33" s="12">
        <f t="shared" si="4"/>
        <v>1.8994262957310853E-3</v>
      </c>
    </row>
    <row r="34" spans="1:14">
      <c r="A34" s="61" t="s">
        <v>166</v>
      </c>
      <c r="B34" s="61">
        <f>VLOOKUP(A34,'US Pop after &gt;2009'!A66:B523,2,FALSE)</f>
        <v>943732</v>
      </c>
      <c r="C34" s="62">
        <f>VLOOKUP(A34,'US Pop after &gt;2009'!A66:U523,21,FALSE)</f>
        <v>783167</v>
      </c>
      <c r="D34" s="62">
        <f>VLOOKUP(A34,'US Pop after &gt;2009'!A66:V523,22,FALSE)</f>
        <v>160565</v>
      </c>
      <c r="E34" s="61">
        <f>VLOOKUP(A34,'Deaths After &gt;2009'!A66:O523,15,FALSE)</f>
        <v>0</v>
      </c>
      <c r="F34" s="61">
        <f>VLOOKUP(A34,'Deaths After &gt;2009'!A66:P523,16,FALSE)</f>
        <v>10</v>
      </c>
      <c r="G34" s="61">
        <f>VLOOKUP(A34,'Deaths After &gt;2009'!A66:Q523,17,FALSE)</f>
        <v>10</v>
      </c>
      <c r="H34" s="61">
        <f>VLOOKUP(A34,'Visits new'!A65:D472,4,FALSE)</f>
        <v>134651</v>
      </c>
      <c r="I34" s="61">
        <f>VLOOKUP(A34,'Visits new'!A65:E472,5,FALSE)</f>
        <v>636</v>
      </c>
      <c r="J34" s="12">
        <f t="shared" si="0"/>
        <v>1.0596228590320133E-5</v>
      </c>
      <c r="K34" s="12">
        <f t="shared" si="1"/>
        <v>0</v>
      </c>
      <c r="L34" s="12">
        <f t="shared" si="2"/>
        <v>6.228007349048672E-5</v>
      </c>
      <c r="M34" s="12">
        <f t="shared" si="3"/>
        <v>0.14267927759151963</v>
      </c>
      <c r="N34" s="12">
        <f t="shared" si="4"/>
        <v>6.7392013834436043E-4</v>
      </c>
    </row>
    <row r="35" spans="1:14">
      <c r="A35" s="61" t="s">
        <v>336</v>
      </c>
      <c r="B35" s="61">
        <f>VLOOKUP(A35,'US Pop after &gt;2009'!A217:B674,2,FALSE)</f>
        <v>946419</v>
      </c>
      <c r="C35" s="62">
        <f>VLOOKUP(A35,'US Pop after &gt;2009'!A217:U674,21,FALSE)</f>
        <v>790314.5190000002</v>
      </c>
      <c r="D35" s="62">
        <f>VLOOKUP(A35,'US Pop after &gt;2009'!A217:V674,22,FALSE)</f>
        <v>155915.878</v>
      </c>
      <c r="E35" s="61">
        <f>VLOOKUP(A35,'Deaths After &gt;2009'!A217:O674,15,FALSE)</f>
        <v>0</v>
      </c>
      <c r="F35" s="61">
        <f>VLOOKUP(A35,'Deaths After &gt;2009'!A217:P674,16,FALSE)</f>
        <v>11</v>
      </c>
      <c r="G35" s="61">
        <f>VLOOKUP(A35,'Deaths After &gt;2009'!A217:Q674,17,FALSE)</f>
        <v>11</v>
      </c>
      <c r="H35" s="61">
        <f>VLOOKUP(A35,'Visits new'!A216:D623,4,FALSE)</f>
        <v>135522</v>
      </c>
      <c r="I35" s="61">
        <f>VLOOKUP(A35,'Visits new'!A216:E623,5,FALSE)</f>
        <v>353</v>
      </c>
      <c r="J35" s="12">
        <f t="shared" si="0"/>
        <v>1.1622759052808534E-5</v>
      </c>
      <c r="K35" s="12">
        <f t="shared" si="1"/>
        <v>0</v>
      </c>
      <c r="L35" s="12">
        <f t="shared" si="2"/>
        <v>7.0550864614314654E-5</v>
      </c>
      <c r="M35" s="12">
        <f t="shared" si="3"/>
        <v>0.14319450475951984</v>
      </c>
      <c r="N35" s="12">
        <f t="shared" si="4"/>
        <v>3.7298490414921934E-4</v>
      </c>
    </row>
    <row r="36" spans="1:14">
      <c r="A36" s="61" t="s">
        <v>162</v>
      </c>
      <c r="B36" s="61">
        <f>VLOOKUP(A36,'US Pop after &gt;2009'!A62:B519,2,FALSE)</f>
        <v>908446</v>
      </c>
      <c r="C36" s="62">
        <f>VLOOKUP(A36,'US Pop after &gt;2009'!A62:U519,21,FALSE)</f>
        <v>773012.60800000001</v>
      </c>
      <c r="D36" s="62">
        <f>VLOOKUP(A36,'US Pop after &gt;2009'!A62:V519,22,FALSE)</f>
        <v>135397.79</v>
      </c>
      <c r="E36" s="61">
        <f>VLOOKUP(A36,'Deaths After &gt;2009'!A62:O519,15,FALSE)</f>
        <v>0</v>
      </c>
      <c r="F36" s="61">
        <f>VLOOKUP(A36,'Deaths After &gt;2009'!A62:P519,16,FALSE)</f>
        <v>10</v>
      </c>
      <c r="G36" s="61">
        <f>VLOOKUP(A36,'Deaths After &gt;2009'!A62:Q519,17,FALSE)</f>
        <v>10</v>
      </c>
      <c r="H36" s="61">
        <f>VLOOKUP(A36,'Visits new'!A61:D468,4,FALSE)</f>
        <v>87639</v>
      </c>
      <c r="I36" s="61">
        <f>VLOOKUP(A36,'Visits new'!A61:E468,5,FALSE)</f>
        <v>341</v>
      </c>
      <c r="J36" s="12">
        <f t="shared" si="0"/>
        <v>1.1007808939661796E-5</v>
      </c>
      <c r="K36" s="12">
        <f t="shared" si="1"/>
        <v>0</v>
      </c>
      <c r="L36" s="12">
        <f t="shared" si="2"/>
        <v>7.3856449207922818E-5</v>
      </c>
      <c r="M36" s="12">
        <f t="shared" si="3"/>
        <v>9.6471336766302013E-2</v>
      </c>
      <c r="N36" s="12">
        <f t="shared" si="4"/>
        <v>3.7536628484246724E-4</v>
      </c>
    </row>
    <row r="37" spans="1:14">
      <c r="A37" s="61" t="s">
        <v>159</v>
      </c>
      <c r="B37" s="61">
        <f>VLOOKUP(A37,'US Pop after &gt;2009'!A59:B516,2,FALSE)</f>
        <v>881278</v>
      </c>
      <c r="C37" s="62">
        <f>VLOOKUP(A37,'US Pop after &gt;2009'!A59:U516,21,FALSE)</f>
        <v>758912.55399999989</v>
      </c>
      <c r="D37" s="62">
        <f>VLOOKUP(A37,'US Pop after &gt;2009'!A59:V516,22,FALSE)</f>
        <v>122781.06600000001</v>
      </c>
      <c r="E37" s="61">
        <f>VLOOKUP(A37,'Deaths After &gt;2009'!A59:O516,15,FALSE)</f>
        <v>0</v>
      </c>
      <c r="F37" s="61">
        <f>VLOOKUP(A37,'Deaths After &gt;2009'!A59:P516,16,FALSE)</f>
        <v>10</v>
      </c>
      <c r="G37" s="61">
        <f>VLOOKUP(A37,'Deaths After &gt;2009'!A59:Q516,17,FALSE)</f>
        <v>10</v>
      </c>
      <c r="H37" s="61">
        <f>VLOOKUP(A37,'Visits new'!A58:D465,4,FALSE)</f>
        <v>45953</v>
      </c>
      <c r="I37" s="61">
        <f>VLOOKUP(A37,'Visits new'!A58:E465,5,FALSE)</f>
        <v>164</v>
      </c>
      <c r="J37" s="12">
        <f t="shared" si="0"/>
        <v>1.1347157196707509E-5</v>
      </c>
      <c r="K37" s="12">
        <f t="shared" si="1"/>
        <v>0</v>
      </c>
      <c r="L37" s="12">
        <f t="shared" si="2"/>
        <v>8.1445782528065028E-5</v>
      </c>
      <c r="M37" s="12">
        <f t="shared" si="3"/>
        <v>5.2143591466030016E-2</v>
      </c>
      <c r="N37" s="12">
        <f t="shared" si="4"/>
        <v>1.8609337802600316E-4</v>
      </c>
    </row>
    <row r="38" spans="1:14">
      <c r="A38" s="61" t="s">
        <v>402</v>
      </c>
      <c r="B38" s="61">
        <f>VLOOKUP(A38,'US Pop after &gt;2009'!A275:B732,2,FALSE)</f>
        <v>557840</v>
      </c>
      <c r="C38" s="62">
        <f>VLOOKUP(A38,'US Pop after &gt;2009'!A275:U732,21,FALSE)</f>
        <v>475192.48699999991</v>
      </c>
      <c r="D38" s="62">
        <f>VLOOKUP(A38,'US Pop after &gt;2009'!A275:V732,22,FALSE)</f>
        <v>82344.636999999988</v>
      </c>
      <c r="E38" s="61">
        <f>VLOOKUP(A38,'Deaths After &gt;2009'!A275:O732,15,FALSE)</f>
        <v>0</v>
      </c>
      <c r="F38" s="61">
        <f>VLOOKUP(A38,'Deaths After &gt;2009'!A275:P732,16,FALSE)</f>
        <v>10</v>
      </c>
      <c r="G38" s="61">
        <f>VLOOKUP(A38,'Deaths After &gt;2009'!A275:Q732,17,FALSE)</f>
        <v>10</v>
      </c>
      <c r="H38" s="61">
        <f>VLOOKUP(A38,'Visits new'!A274:D681,4,FALSE)</f>
        <v>57497</v>
      </c>
      <c r="I38" s="61">
        <f>VLOOKUP(A38,'Visits new'!A274:E681,5,FALSE)</f>
        <v>216</v>
      </c>
      <c r="J38" s="12">
        <f t="shared" si="0"/>
        <v>1.7926287107414314E-5</v>
      </c>
      <c r="K38" s="12">
        <f t="shared" si="1"/>
        <v>0</v>
      </c>
      <c r="L38" s="12">
        <f t="shared" si="2"/>
        <v>1.2144081708684927E-4</v>
      </c>
      <c r="M38" s="12">
        <f t="shared" si="3"/>
        <v>0.10307077298150007</v>
      </c>
      <c r="N38" s="12">
        <f t="shared" si="4"/>
        <v>3.8720780152014917E-4</v>
      </c>
    </row>
    <row r="39" spans="1:14">
      <c r="A39" s="61" t="s">
        <v>453</v>
      </c>
      <c r="B39" s="61">
        <f>VLOOKUP(A39,'US Pop after &gt;2009'!A321:B778,2,FALSE)</f>
        <v>1054491</v>
      </c>
      <c r="C39" s="62">
        <f>VLOOKUP(A39,'US Pop after &gt;2009'!A321:U778,21,FALSE)</f>
        <v>888786.67900000012</v>
      </c>
      <c r="D39" s="62">
        <f>VLOOKUP(A39,'US Pop after &gt;2009'!A321:V778,22,FALSE)</f>
        <v>165583.04000000004</v>
      </c>
      <c r="E39" s="61">
        <f>VLOOKUP(A39,'Deaths After &gt;2009'!A321:O778,15,FALSE)</f>
        <v>0</v>
      </c>
      <c r="F39" s="61">
        <f>VLOOKUP(A39,'Deaths After &gt;2009'!A321:P778,16,FALSE)</f>
        <v>21</v>
      </c>
      <c r="G39" s="61">
        <f>VLOOKUP(A39,'Deaths After &gt;2009'!A321:Q778,17,FALSE)</f>
        <v>21</v>
      </c>
      <c r="H39" s="61">
        <f>VLOOKUP(A39,'Visits new'!A320:D727,4,FALSE)</f>
        <v>235246</v>
      </c>
      <c r="I39" s="61">
        <f>VLOOKUP(A39,'Visits new'!A320:E727,5,FALSE)</f>
        <v>852</v>
      </c>
      <c r="J39" s="12">
        <f t="shared" si="0"/>
        <v>1.991482146362558E-5</v>
      </c>
      <c r="K39" s="12">
        <f t="shared" si="1"/>
        <v>0</v>
      </c>
      <c r="L39" s="12">
        <f t="shared" si="2"/>
        <v>1.2682458300077108E-4</v>
      </c>
      <c r="M39" s="12">
        <f t="shared" si="3"/>
        <v>0.22308962333486013</v>
      </c>
      <c r="N39" s="12">
        <f t="shared" si="4"/>
        <v>8.0797275652423779E-4</v>
      </c>
    </row>
    <row r="40" spans="1:14">
      <c r="A40" s="61" t="s">
        <v>546</v>
      </c>
      <c r="B40" s="61">
        <f>VLOOKUP(A40,'US Pop after &gt;2009'!A403:B860,2,FALSE)</f>
        <v>537671</v>
      </c>
      <c r="C40" s="62">
        <f>VLOOKUP(A40,'US Pop after &gt;2009'!A403:U860,21,FALSE)</f>
        <v>468380.49199999997</v>
      </c>
      <c r="D40" s="62">
        <f>VLOOKUP(A40,'US Pop after &gt;2009'!A403:V860,22,FALSE)</f>
        <v>69161.872000000003</v>
      </c>
      <c r="E40" s="61">
        <f>VLOOKUP(A40,'Deaths After &gt;2009'!A403:O860,15,FALSE)</f>
        <v>0</v>
      </c>
      <c r="F40" s="61">
        <f>VLOOKUP(A40,'Deaths After &gt;2009'!A403:P860,16,FALSE)</f>
        <v>10</v>
      </c>
      <c r="G40" s="61">
        <f>VLOOKUP(A40,'Deaths After &gt;2009'!A403:Q860,17,FALSE)</f>
        <v>10</v>
      </c>
      <c r="H40" s="61">
        <f>VLOOKUP(A40,'Visits new'!A402:D809,4,FALSE)</f>
        <v>59497</v>
      </c>
      <c r="I40" s="61">
        <f>VLOOKUP(A40,'Visits new'!A402:E809,5,FALSE)</f>
        <v>364</v>
      </c>
      <c r="J40" s="12">
        <f t="shared" si="0"/>
        <v>1.859873417015238E-5</v>
      </c>
      <c r="K40" s="12">
        <f t="shared" si="1"/>
        <v>0</v>
      </c>
      <c r="L40" s="12">
        <f t="shared" si="2"/>
        <v>1.445883361861576E-4</v>
      </c>
      <c r="M40" s="12">
        <f t="shared" si="3"/>
        <v>0.11065688869215561</v>
      </c>
      <c r="N40" s="12">
        <f t="shared" si="4"/>
        <v>6.7699392379354662E-4</v>
      </c>
    </row>
    <row r="41" spans="1:14">
      <c r="A41" s="61" t="s">
        <v>161</v>
      </c>
      <c r="B41" s="61">
        <f>VLOOKUP(A41,'US Pop after &gt;2009'!A61:B518,2,FALSE)</f>
        <v>900131</v>
      </c>
      <c r="C41" s="62">
        <f>VLOOKUP(A41,'US Pop after &gt;2009'!A61:U518,21,FALSE)</f>
        <v>768807.01</v>
      </c>
      <c r="D41" s="62">
        <f>VLOOKUP(A41,'US Pop after &gt;2009'!A61:V518,22,FALSE)</f>
        <v>130733.015</v>
      </c>
      <c r="E41" s="61">
        <f>VLOOKUP(A41,'Deaths After &gt;2009'!A61:O518,15,FALSE)</f>
        <v>0</v>
      </c>
      <c r="F41" s="61">
        <f>VLOOKUP(A41,'Deaths After &gt;2009'!A61:P518,16,FALSE)</f>
        <v>21</v>
      </c>
      <c r="G41" s="61">
        <f>VLOOKUP(A41,'Deaths After &gt;2009'!A61:Q518,17,FALSE)</f>
        <v>21</v>
      </c>
      <c r="H41" s="61">
        <f>VLOOKUP(A41,'Visits new'!A60:D467,4,FALSE)</f>
        <v>111630</v>
      </c>
      <c r="I41" s="61">
        <f>VLOOKUP(A41,'Visits new'!A60:E467,5,FALSE)</f>
        <v>361</v>
      </c>
      <c r="J41" s="12">
        <f t="shared" si="0"/>
        <v>2.3329937531314887E-5</v>
      </c>
      <c r="K41" s="12">
        <f t="shared" si="1"/>
        <v>0</v>
      </c>
      <c r="L41" s="12">
        <f t="shared" si="2"/>
        <v>1.6063272158146127E-4</v>
      </c>
      <c r="M41" s="12">
        <f t="shared" si="3"/>
        <v>0.12401528222003241</v>
      </c>
      <c r="N41" s="12">
        <f t="shared" si="4"/>
        <v>4.0105273565736542E-4</v>
      </c>
    </row>
    <row r="42" spans="1:14">
      <c r="A42" s="61" t="s">
        <v>549</v>
      </c>
      <c r="B42" s="61">
        <f>VLOOKUP(A42,'US Pop after &gt;2009'!A406:B863,2,FALSE)</f>
        <v>498694</v>
      </c>
      <c r="C42" s="62">
        <f>VLOOKUP(A42,'US Pop after &gt;2009'!A406:U863,21,FALSE)</f>
        <v>435506.01199999993</v>
      </c>
      <c r="D42" s="62">
        <f>VLOOKUP(A42,'US Pop after &gt;2009'!A406:V863,22,FALSE)</f>
        <v>63655.091</v>
      </c>
      <c r="E42" s="61">
        <f>VLOOKUP(A42,'Deaths After &gt;2009'!A406:O863,15,FALSE)</f>
        <v>0</v>
      </c>
      <c r="F42" s="61">
        <f>VLOOKUP(A42,'Deaths After &gt;2009'!A406:P863,16,FALSE)</f>
        <v>12</v>
      </c>
      <c r="G42" s="61">
        <f>VLOOKUP(A42,'Deaths After &gt;2009'!A406:Q863,17,FALSE)</f>
        <v>12</v>
      </c>
      <c r="H42" s="61">
        <f>VLOOKUP(A42,'Visits new'!A405:D812,4,FALSE)</f>
        <v>198792</v>
      </c>
      <c r="I42" s="61">
        <f>VLOOKUP(A42,'Visits new'!A405:E812,5,FALSE)</f>
        <v>995</v>
      </c>
      <c r="J42" s="12">
        <f t="shared" si="0"/>
        <v>2.4062852169867696E-5</v>
      </c>
      <c r="K42" s="12">
        <f t="shared" si="1"/>
        <v>0</v>
      </c>
      <c r="L42" s="12">
        <f t="shared" si="2"/>
        <v>1.8851595075089909E-4</v>
      </c>
      <c r="M42" s="12">
        <f t="shared" si="3"/>
        <v>0.39862520904602822</v>
      </c>
      <c r="N42" s="12">
        <f t="shared" si="4"/>
        <v>1.9952114924181963E-3</v>
      </c>
    </row>
    <row r="43" spans="1:14">
      <c r="A43" s="61" t="s">
        <v>506</v>
      </c>
      <c r="B43" s="61">
        <f>VLOOKUP(A43,'US Pop after &gt;2009'!A368:B825,2,FALSE)</f>
        <v>620040</v>
      </c>
      <c r="C43" s="62">
        <f>VLOOKUP(A43,'US Pop after &gt;2009'!A368:U825,21,FALSE)</f>
        <v>519706.34700000001</v>
      </c>
      <c r="D43" s="62">
        <f>VLOOKUP(A43,'US Pop after &gt;2009'!A368:V825,22,FALSE)</f>
        <v>100365.09599999999</v>
      </c>
      <c r="E43" s="61">
        <f>VLOOKUP(A43,'Deaths After &gt;2009'!A368:O825,15,FALSE)</f>
        <v>0</v>
      </c>
      <c r="F43" s="61">
        <f>VLOOKUP(A43,'Deaths After &gt;2009'!A368:P825,16,FALSE)</f>
        <v>20</v>
      </c>
      <c r="G43" s="61">
        <f>VLOOKUP(A43,'Deaths After &gt;2009'!A368:Q825,17,FALSE)</f>
        <v>20</v>
      </c>
      <c r="H43" s="61">
        <f>VLOOKUP(A43,'Visits new'!A367:D774,4,FALSE)</f>
        <v>116197</v>
      </c>
      <c r="I43" s="61">
        <f>VLOOKUP(A43,'Visits new'!A367:E774,5,FALSE)</f>
        <v>428</v>
      </c>
      <c r="J43" s="12">
        <f t="shared" si="0"/>
        <v>3.2255983484936457E-5</v>
      </c>
      <c r="K43" s="12">
        <f t="shared" si="1"/>
        <v>0</v>
      </c>
      <c r="L43" s="12">
        <f t="shared" si="2"/>
        <v>1.9927246420408946E-4</v>
      </c>
      <c r="M43" s="12">
        <f t="shared" si="3"/>
        <v>0.18740242564995807</v>
      </c>
      <c r="N43" s="12">
        <f t="shared" si="4"/>
        <v>6.9027804657764019E-4</v>
      </c>
    </row>
    <row r="44" spans="1:14">
      <c r="A44" s="61" t="s">
        <v>331</v>
      </c>
      <c r="B44" s="61">
        <f>VLOOKUP(A44,'US Pop after &gt;2009'!A212:B669,2,FALSE)</f>
        <v>921330</v>
      </c>
      <c r="C44" s="62">
        <f>VLOOKUP(A44,'US Pop after &gt;2009'!A212:U669,21,FALSE)</f>
        <v>785728.63899999997</v>
      </c>
      <c r="D44" s="62">
        <f>VLOOKUP(A44,'US Pop after &gt;2009'!A212:V669,22,FALSE)</f>
        <v>135259.59100000001</v>
      </c>
      <c r="E44" s="61">
        <f>VLOOKUP(A44,'Deaths After &gt;2009'!A212:O669,15,FALSE)</f>
        <v>0</v>
      </c>
      <c r="F44" s="61">
        <f>VLOOKUP(A44,'Deaths After &gt;2009'!A212:P669,16,FALSE)</f>
        <v>27</v>
      </c>
      <c r="G44" s="61">
        <f>VLOOKUP(A44,'Deaths After &gt;2009'!A212:Q669,17,FALSE)</f>
        <v>27</v>
      </c>
      <c r="H44" s="61">
        <f>VLOOKUP(A44,'Visits new'!A211:D618,4,FALSE)</f>
        <v>114560</v>
      </c>
      <c r="I44" s="61">
        <f>VLOOKUP(A44,'Visits new'!A211:E618,5,FALSE)</f>
        <v>291</v>
      </c>
      <c r="J44" s="12">
        <f t="shared" si="0"/>
        <v>2.9305460584155513E-5</v>
      </c>
      <c r="K44" s="12">
        <f t="shared" si="1"/>
        <v>0</v>
      </c>
      <c r="L44" s="12">
        <f t="shared" si="2"/>
        <v>1.9961615882750966E-4</v>
      </c>
      <c r="M44" s="12">
        <f t="shared" si="3"/>
        <v>0.1243419838711428</v>
      </c>
      <c r="N44" s="12">
        <f t="shared" si="4"/>
        <v>3.1584774185145387E-4</v>
      </c>
    </row>
    <row r="45" spans="1:14">
      <c r="A45" s="61" t="s">
        <v>210</v>
      </c>
      <c r="B45" s="61">
        <f>VLOOKUP(A45,'US Pop after &gt;2009'!A105:B562,2,FALSE)</f>
        <v>1498415</v>
      </c>
      <c r="C45" s="62">
        <f>VLOOKUP(A45,'US Pop after &gt;2009'!A105:U562,21,FALSE)</f>
        <v>1288068.3059999999</v>
      </c>
      <c r="D45" s="62">
        <f>VLOOKUP(A45,'US Pop after &gt;2009'!A105:V562,22,FALSE)</f>
        <v>209266.174</v>
      </c>
      <c r="E45" s="61">
        <f>VLOOKUP(A45,'Deaths After &gt;2009'!A105:O562,15,FALSE)</f>
        <v>0</v>
      </c>
      <c r="F45" s="61">
        <f>VLOOKUP(A45,'Deaths After &gt;2009'!A105:P562,16,FALSE)</f>
        <v>42</v>
      </c>
      <c r="G45" s="61">
        <f>VLOOKUP(A45,'Deaths After &gt;2009'!A105:Q562,17,FALSE)</f>
        <v>42</v>
      </c>
      <c r="H45" s="61">
        <f>VLOOKUP(A45,'Visits new'!A104:D511,4,FALSE)</f>
        <v>82959</v>
      </c>
      <c r="I45" s="61">
        <f>VLOOKUP(A45,'Visits new'!A104:E511,5,FALSE)</f>
        <v>309</v>
      </c>
      <c r="J45" s="12">
        <f t="shared" si="0"/>
        <v>2.8029617962980882E-5</v>
      </c>
      <c r="K45" s="12">
        <f t="shared" si="1"/>
        <v>0</v>
      </c>
      <c r="L45" s="12">
        <f t="shared" si="2"/>
        <v>2.0070133264824729E-4</v>
      </c>
      <c r="M45" s="12">
        <f t="shared" si="3"/>
        <v>5.53645018235936E-2</v>
      </c>
      <c r="N45" s="12">
        <f t="shared" si="4"/>
        <v>2.0621790358478793E-4</v>
      </c>
    </row>
    <row r="46" spans="1:14">
      <c r="A46" s="61" t="s">
        <v>449</v>
      </c>
      <c r="B46" s="61">
        <f>VLOOKUP(A46,'US Pop after &gt;2009'!A317:B774,2,FALSE)</f>
        <v>1052471</v>
      </c>
      <c r="C46" s="62">
        <f>VLOOKUP(A46,'US Pop after &gt;2009'!A317:U774,21,FALSE)</f>
        <v>898907.51400000008</v>
      </c>
      <c r="D46" s="62">
        <f>VLOOKUP(A46,'US Pop after &gt;2009'!A317:V774,22,FALSE)</f>
        <v>152633.95199999999</v>
      </c>
      <c r="E46" s="61">
        <f>VLOOKUP(A46,'Deaths After &gt;2009'!A317:O774,15,FALSE)</f>
        <v>0</v>
      </c>
      <c r="F46" s="61">
        <f>VLOOKUP(A46,'Deaths After &gt;2009'!A317:P774,16,FALSE)</f>
        <v>31</v>
      </c>
      <c r="G46" s="61">
        <f>VLOOKUP(A46,'Deaths After &gt;2009'!A317:Q774,17,FALSE)</f>
        <v>31</v>
      </c>
      <c r="H46" s="61">
        <f>VLOOKUP(A46,'Visits new'!A316:D723,4,FALSE)</f>
        <v>285552</v>
      </c>
      <c r="I46" s="61">
        <f>VLOOKUP(A46,'Visits new'!A316:E723,5,FALSE)</f>
        <v>995</v>
      </c>
      <c r="J46" s="12">
        <f t="shared" si="0"/>
        <v>2.9454493282950314E-5</v>
      </c>
      <c r="K46" s="12">
        <f t="shared" si="1"/>
        <v>0</v>
      </c>
      <c r="L46" s="12">
        <f t="shared" si="2"/>
        <v>2.0310029055658601E-4</v>
      </c>
      <c r="M46" s="12">
        <f t="shared" si="3"/>
        <v>0.27131578922364608</v>
      </c>
      <c r="N46" s="12">
        <f t="shared" si="4"/>
        <v>9.4539421988824391E-4</v>
      </c>
    </row>
    <row r="47" spans="1:14">
      <c r="A47" s="61" t="s">
        <v>363</v>
      </c>
      <c r="B47" s="61">
        <f>VLOOKUP(A47,'US Pop after &gt;2009'!A241:B698,2,FALSE)</f>
        <v>1327503</v>
      </c>
      <c r="C47" s="62">
        <f>VLOOKUP(A47,'US Pop after &gt;2009'!A241:U698,21,FALSE)</f>
        <v>1116633.7350000003</v>
      </c>
      <c r="D47" s="62">
        <f>VLOOKUP(A47,'US Pop after &gt;2009'!A241:V698,22,FALSE)</f>
        <v>210513.984</v>
      </c>
      <c r="E47" s="61">
        <f>VLOOKUP(A47,'Deaths After &gt;2009'!A241:O698,15,FALSE)</f>
        <v>0</v>
      </c>
      <c r="F47" s="61">
        <f>VLOOKUP(A47,'Deaths After &gt;2009'!A241:P698,16,FALSE)</f>
        <v>45</v>
      </c>
      <c r="G47" s="61">
        <f>VLOOKUP(A47,'Deaths After &gt;2009'!A241:Q698,17,FALSE)</f>
        <v>45</v>
      </c>
      <c r="H47" s="61">
        <f>VLOOKUP(A47,'Visits new'!A240:D647,4,FALSE)</f>
        <v>186841</v>
      </c>
      <c r="I47" s="61">
        <f>VLOOKUP(A47,'Visits new'!A240:E647,5,FALSE)</f>
        <v>990</v>
      </c>
      <c r="J47" s="12">
        <f t="shared" si="0"/>
        <v>3.3898228478579711E-5</v>
      </c>
      <c r="K47" s="12">
        <f t="shared" si="1"/>
        <v>0</v>
      </c>
      <c r="L47" s="12">
        <f t="shared" si="2"/>
        <v>2.137625213534508E-4</v>
      </c>
      <c r="M47" s="12">
        <f t="shared" si="3"/>
        <v>0.14074619793702914</v>
      </c>
      <c r="N47" s="12">
        <f t="shared" si="4"/>
        <v>7.4576102652875364E-4</v>
      </c>
    </row>
    <row r="48" spans="1:14">
      <c r="A48" s="61" t="s">
        <v>163</v>
      </c>
      <c r="B48" s="61">
        <f>VLOOKUP(A48,'US Pop after &gt;2009'!A63:B520,2,FALSE)</f>
        <v>917060</v>
      </c>
      <c r="C48" s="62">
        <f>VLOOKUP(A48,'US Pop after &gt;2009'!A63:U520,21,FALSE)</f>
        <v>776040.3949999999</v>
      </c>
      <c r="D48" s="62">
        <f>VLOOKUP(A48,'US Pop after &gt;2009'!A63:V520,22,FALSE)</f>
        <v>141084.97</v>
      </c>
      <c r="E48" s="61">
        <f>VLOOKUP(A48,'Deaths After &gt;2009'!A63:O520,15,FALSE)</f>
        <v>0</v>
      </c>
      <c r="F48" s="61">
        <f>VLOOKUP(A48,'Deaths After &gt;2009'!A63:P520,16,FALSE)</f>
        <v>31</v>
      </c>
      <c r="G48" s="61">
        <f>VLOOKUP(A48,'Deaths After &gt;2009'!A63:Q520,17,FALSE)</f>
        <v>31</v>
      </c>
      <c r="H48" s="61">
        <f>VLOOKUP(A48,'Visits new'!A62:D469,4,FALSE)</f>
        <v>95878</v>
      </c>
      <c r="I48" s="61">
        <f>VLOOKUP(A48,'Visits new'!A62:E469,5,FALSE)</f>
        <v>440</v>
      </c>
      <c r="J48" s="12">
        <f t="shared" si="0"/>
        <v>3.3803676967701129E-5</v>
      </c>
      <c r="K48" s="12">
        <f t="shared" si="1"/>
        <v>0</v>
      </c>
      <c r="L48" s="12">
        <f t="shared" si="2"/>
        <v>2.1972574399668513E-4</v>
      </c>
      <c r="M48" s="12">
        <f t="shared" si="3"/>
        <v>0.10454932065513707</v>
      </c>
      <c r="N48" s="12">
        <f t="shared" si="4"/>
        <v>4.7979412470285478E-4</v>
      </c>
    </row>
    <row r="49" spans="1:14">
      <c r="A49" s="61" t="s">
        <v>404</v>
      </c>
      <c r="B49" s="61">
        <f>VLOOKUP(A49,'US Pop after &gt;2009'!A277:B734,2,FALSE)</f>
        <v>644077</v>
      </c>
      <c r="C49" s="62">
        <f>VLOOKUP(A49,'US Pop after &gt;2009'!A277:U734,21,FALSE)</f>
        <v>552376.30999999994</v>
      </c>
      <c r="D49" s="62">
        <f>VLOOKUP(A49,'US Pop after &gt;2009'!A277:V734,22,FALSE)</f>
        <v>91383.972999999998</v>
      </c>
      <c r="E49" s="61">
        <f>VLOOKUP(A49,'Deaths After &gt;2009'!A277:O734,15,FALSE)</f>
        <v>0</v>
      </c>
      <c r="F49" s="61">
        <f>VLOOKUP(A49,'Deaths After &gt;2009'!A277:P734,16,FALSE)</f>
        <v>21</v>
      </c>
      <c r="G49" s="61">
        <f>VLOOKUP(A49,'Deaths After &gt;2009'!A277:Q734,17,FALSE)</f>
        <v>21</v>
      </c>
      <c r="H49" s="61">
        <f>VLOOKUP(A49,'Visits new'!A276:D683,4,FALSE)</f>
        <v>79746</v>
      </c>
      <c r="I49" s="61">
        <f>VLOOKUP(A49,'Visits new'!A276:E683,5,FALSE)</f>
        <v>456</v>
      </c>
      <c r="J49" s="12">
        <f t="shared" si="0"/>
        <v>3.2604797252502421E-5</v>
      </c>
      <c r="K49" s="12">
        <f t="shared" si="1"/>
        <v>0</v>
      </c>
      <c r="L49" s="12">
        <f t="shared" si="2"/>
        <v>2.2979959516533605E-4</v>
      </c>
      <c r="M49" s="12">
        <f t="shared" si="3"/>
        <v>0.12381438865228847</v>
      </c>
      <c r="N49" s="12">
        <f t="shared" si="4"/>
        <v>7.0798988319719541E-4</v>
      </c>
    </row>
    <row r="50" spans="1:14">
      <c r="A50" s="61" t="s">
        <v>206</v>
      </c>
      <c r="B50" s="61">
        <f>VLOOKUP(A50,'US Pop after &gt;2009'!A101:B558,2,FALSE)</f>
        <v>1536407</v>
      </c>
      <c r="C50" s="62">
        <f>VLOOKUP(A50,'US Pop after &gt;2009'!A101:U558,21,FALSE)</f>
        <v>1346330.5879999998</v>
      </c>
      <c r="D50" s="62">
        <f>VLOOKUP(A50,'US Pop after &gt;2009'!A101:V558,22,FALSE)</f>
        <v>191302.495</v>
      </c>
      <c r="E50" s="61">
        <f>VLOOKUP(A50,'Deaths After &gt;2009'!A101:O558,15,FALSE)</f>
        <v>0</v>
      </c>
      <c r="F50" s="61">
        <f>VLOOKUP(A50,'Deaths After &gt;2009'!A101:P558,16,FALSE)</f>
        <v>46</v>
      </c>
      <c r="G50" s="61">
        <f>VLOOKUP(A50,'Deaths After &gt;2009'!A101:Q558,17,FALSE)</f>
        <v>46</v>
      </c>
      <c r="H50" s="61">
        <f>VLOOKUP(A50,'Visits new'!A100:D507,4,FALSE)</f>
        <v>196357</v>
      </c>
      <c r="I50" s="61">
        <f>VLOOKUP(A50,'Visits new'!A100:E507,5,FALSE)</f>
        <v>416</v>
      </c>
      <c r="J50" s="12">
        <f t="shared" si="0"/>
        <v>2.9939983350765781E-5</v>
      </c>
      <c r="K50" s="12">
        <f t="shared" si="1"/>
        <v>0</v>
      </c>
      <c r="L50" s="12">
        <f t="shared" si="2"/>
        <v>2.4045687433402267E-4</v>
      </c>
      <c r="M50" s="12">
        <f t="shared" si="3"/>
        <v>0.1278027241479634</v>
      </c>
      <c r="N50" s="12">
        <f t="shared" si="4"/>
        <v>2.7076158856344706E-4</v>
      </c>
    </row>
    <row r="51" spans="1:14">
      <c r="A51" s="61" t="s">
        <v>269</v>
      </c>
      <c r="B51" s="61">
        <f>VLOOKUP(A51,'US Pop after &gt;2009'!A157:B614,2,FALSE)</f>
        <v>1311652</v>
      </c>
      <c r="C51" s="62">
        <f>VLOOKUP(A51,'US Pop after &gt;2009'!A157:U614,21,FALSE)</f>
        <v>1102380.656</v>
      </c>
      <c r="D51" s="62">
        <f>VLOOKUP(A51,'US Pop after &gt;2009'!A157:V614,22,FALSE)</f>
        <v>209726.86400000003</v>
      </c>
      <c r="E51" s="61">
        <f>VLOOKUP(A51,'Deaths After &gt;2009'!A157:O614,15,FALSE)</f>
        <v>0</v>
      </c>
      <c r="F51" s="61">
        <f>VLOOKUP(A51,'Deaths After &gt;2009'!A157:P614,16,FALSE)</f>
        <v>51</v>
      </c>
      <c r="G51" s="61">
        <f>VLOOKUP(A51,'Deaths After &gt;2009'!A157:Q614,17,FALSE)</f>
        <v>51</v>
      </c>
      <c r="H51" s="61">
        <f>VLOOKUP(A51,'Visits new'!A156:D563,4,FALSE)</f>
        <v>280443</v>
      </c>
      <c r="I51" s="61">
        <f>VLOOKUP(A51,'Visits new'!A156:E563,5,FALSE)</f>
        <v>1465</v>
      </c>
      <c r="J51" s="12">
        <f t="shared" si="0"/>
        <v>3.8882264503084662E-5</v>
      </c>
      <c r="K51" s="12">
        <f t="shared" si="1"/>
        <v>0</v>
      </c>
      <c r="L51" s="12">
        <f t="shared" si="2"/>
        <v>2.4317342579441799E-4</v>
      </c>
      <c r="M51" s="12">
        <f t="shared" si="3"/>
        <v>0.21380899811840337</v>
      </c>
      <c r="N51" s="12">
        <f t="shared" si="4"/>
        <v>1.1169121077846868E-3</v>
      </c>
    </row>
    <row r="52" spans="1:14">
      <c r="A52" s="61" t="s">
        <v>271</v>
      </c>
      <c r="B52" s="61">
        <f>VLOOKUP(A52,'US Pop after &gt;2009'!A159:B616,2,FALSE)</f>
        <v>1328535</v>
      </c>
      <c r="C52" s="62">
        <f>VLOOKUP(A52,'US Pop after &gt;2009'!A159:U616,21,FALSE)</f>
        <v>1102122.1329999999</v>
      </c>
      <c r="D52" s="62">
        <f>VLOOKUP(A52,'US Pop after &gt;2009'!A159:V616,22,FALSE)</f>
        <v>226674.226</v>
      </c>
      <c r="E52" s="61">
        <f>VLOOKUP(A52,'Deaths After &gt;2009'!A159:O616,15,FALSE)</f>
        <v>0</v>
      </c>
      <c r="F52" s="61">
        <f>VLOOKUP(A52,'Deaths After &gt;2009'!A159:P616,16,FALSE)</f>
        <v>61</v>
      </c>
      <c r="G52" s="61">
        <f>VLOOKUP(A52,'Deaths After &gt;2009'!A159:Q616,17,FALSE)</f>
        <v>61</v>
      </c>
      <c r="H52" s="61">
        <f>VLOOKUP(A52,'Visits new'!A158:D565,4,FALSE)</f>
        <v>263930</v>
      </c>
      <c r="I52" s="61">
        <f>VLOOKUP(A52,'Visits new'!A158:E565,5,FALSE)</f>
        <v>1548</v>
      </c>
      <c r="J52" s="12">
        <f t="shared" si="0"/>
        <v>4.5915237460812098E-5</v>
      </c>
      <c r="K52" s="12">
        <f t="shared" si="1"/>
        <v>0</v>
      </c>
      <c r="L52" s="12">
        <f t="shared" si="2"/>
        <v>2.6910867228460282E-4</v>
      </c>
      <c r="M52" s="12">
        <f t="shared" si="3"/>
        <v>0.19866243644314979</v>
      </c>
      <c r="N52" s="12">
        <f t="shared" si="4"/>
        <v>1.1651932391694611E-3</v>
      </c>
    </row>
    <row r="53" spans="1:14">
      <c r="A53" s="61" t="s">
        <v>405</v>
      </c>
      <c r="B53" s="61">
        <f>VLOOKUP(A53,'US Pop after &gt;2009'!A278:B735,2,FALSE)</f>
        <v>636576</v>
      </c>
      <c r="C53" s="62">
        <f>VLOOKUP(A53,'US Pop after &gt;2009'!A278:U735,21,FALSE)</f>
        <v>546759.88299999991</v>
      </c>
      <c r="D53" s="62">
        <f>VLOOKUP(A53,'US Pop after &gt;2009'!A278:V735,22,FALSE)</f>
        <v>89918.150999999998</v>
      </c>
      <c r="E53" s="61">
        <f>VLOOKUP(A53,'Deaths After &gt;2009'!A278:O735,15,FALSE)</f>
        <v>0</v>
      </c>
      <c r="F53" s="61">
        <f>VLOOKUP(A53,'Deaths After &gt;2009'!A278:P735,16,FALSE)</f>
        <v>25</v>
      </c>
      <c r="G53" s="61">
        <f>VLOOKUP(A53,'Deaths After &gt;2009'!A278:Q735,17,FALSE)</f>
        <v>25</v>
      </c>
      <c r="H53" s="61">
        <f>VLOOKUP(A53,'Visits new'!A277:D684,4,FALSE)</f>
        <v>64784</v>
      </c>
      <c r="I53" s="61">
        <f>VLOOKUP(A53,'Visits new'!A277:E684,5,FALSE)</f>
        <v>434</v>
      </c>
      <c r="J53" s="12">
        <f t="shared" si="0"/>
        <v>3.9272608455235509E-5</v>
      </c>
      <c r="K53" s="12">
        <f t="shared" si="1"/>
        <v>0</v>
      </c>
      <c r="L53" s="12">
        <f t="shared" si="2"/>
        <v>2.7803062809865828E-4</v>
      </c>
      <c r="M53" s="12">
        <f t="shared" si="3"/>
        <v>0.10176946664655909</v>
      </c>
      <c r="N53" s="12">
        <f t="shared" si="4"/>
        <v>6.8177248278288841E-4</v>
      </c>
    </row>
    <row r="54" spans="1:14">
      <c r="A54" s="61" t="s">
        <v>332</v>
      </c>
      <c r="B54" s="61">
        <f>VLOOKUP(A54,'US Pop after &gt;2009'!A213:B670,2,FALSE)</f>
        <v>916291</v>
      </c>
      <c r="C54" s="62">
        <f>VLOOKUP(A54,'US Pop after &gt;2009'!A213:U670,21,FALSE)</f>
        <v>779322.73699999996</v>
      </c>
      <c r="D54" s="62">
        <f>VLOOKUP(A54,'US Pop after &gt;2009'!A213:V670,22,FALSE)</f>
        <v>137110.86399999997</v>
      </c>
      <c r="E54" s="61">
        <f>VLOOKUP(A54,'Deaths After &gt;2009'!A213:O670,15,FALSE)</f>
        <v>0</v>
      </c>
      <c r="F54" s="61">
        <f>VLOOKUP(A54,'Deaths After &gt;2009'!A213:P670,16,FALSE)</f>
        <v>39</v>
      </c>
      <c r="G54" s="61">
        <f>VLOOKUP(A54,'Deaths After &gt;2009'!A213:Q670,17,FALSE)</f>
        <v>39</v>
      </c>
      <c r="H54" s="61">
        <f>VLOOKUP(A54,'Visits new'!A212:D619,4,FALSE)</f>
        <v>106071</v>
      </c>
      <c r="I54" s="61">
        <f>VLOOKUP(A54,'Visits new'!A212:E619,5,FALSE)</f>
        <v>346</v>
      </c>
      <c r="J54" s="12">
        <f t="shared" si="0"/>
        <v>4.2562897594759746E-5</v>
      </c>
      <c r="K54" s="12">
        <f t="shared" si="1"/>
        <v>0</v>
      </c>
      <c r="L54" s="12">
        <f t="shared" si="2"/>
        <v>2.8444135542753205E-4</v>
      </c>
      <c r="M54" s="12">
        <f t="shared" si="3"/>
        <v>0.11576125925060925</v>
      </c>
      <c r="N54" s="12">
        <f t="shared" si="4"/>
        <v>3.7760929660991978E-4</v>
      </c>
    </row>
    <row r="55" spans="1:14">
      <c r="A55" s="61" t="s">
        <v>553</v>
      </c>
      <c r="B55" s="61">
        <f>VLOOKUP(A55,'US Pop after &gt;2009'!A410:B867,2,FALSE)</f>
        <v>541693</v>
      </c>
      <c r="C55" s="62">
        <f>VLOOKUP(A55,'US Pop after &gt;2009'!A410:U867,21,FALSE)</f>
        <v>465297</v>
      </c>
      <c r="D55" s="62">
        <f>VLOOKUP(A55,'US Pop after &gt;2009'!A410:V867,22,FALSE)</f>
        <v>76396</v>
      </c>
      <c r="E55" s="61">
        <f>VLOOKUP(A55,'Deaths After &gt;2009'!A410:O867,15,FALSE)</f>
        <v>0</v>
      </c>
      <c r="F55" s="61">
        <f>VLOOKUP(A55,'Deaths After &gt;2009'!A410:P867,16,FALSE)</f>
        <v>22</v>
      </c>
      <c r="G55" s="61">
        <f>VLOOKUP(A55,'Deaths After &gt;2009'!A410:Q867,17,FALSE)</f>
        <v>22</v>
      </c>
      <c r="H55" s="61">
        <f>VLOOKUP(A55,'Visits new'!A409:D816,4,FALSE)</f>
        <v>192359</v>
      </c>
      <c r="I55" s="61">
        <f>VLOOKUP(A55,'Visits new'!A409:E816,5,FALSE)</f>
        <v>988</v>
      </c>
      <c r="J55" s="12">
        <f t="shared" si="0"/>
        <v>4.0613410178828232E-5</v>
      </c>
      <c r="K55" s="12">
        <f t="shared" si="1"/>
        <v>0</v>
      </c>
      <c r="L55" s="12">
        <f t="shared" si="2"/>
        <v>2.8797319231373369E-4</v>
      </c>
      <c r="M55" s="12">
        <f t="shared" si="3"/>
        <v>0.35510704402678273</v>
      </c>
      <c r="N55" s="12">
        <f t="shared" si="4"/>
        <v>1.8239113298491949E-3</v>
      </c>
    </row>
    <row r="56" spans="1:14">
      <c r="A56" s="61" t="s">
        <v>208</v>
      </c>
      <c r="B56" s="61">
        <f>VLOOKUP(A56,'US Pop after &gt;2009'!A103:B560,2,FALSE)</f>
        <v>1447565</v>
      </c>
      <c r="C56" s="62">
        <f>VLOOKUP(A56,'US Pop after &gt;2009'!A103:U560,21,FALSE)</f>
        <v>1257628.9709999999</v>
      </c>
      <c r="D56" s="62">
        <f>VLOOKUP(A56,'US Pop after &gt;2009'!A103:V560,22,FALSE)</f>
        <v>189451.18100000004</v>
      </c>
      <c r="E56" s="61">
        <f>VLOOKUP(A56,'Deaths After &gt;2009'!A103:O560,15,FALSE)</f>
        <v>0</v>
      </c>
      <c r="F56" s="61">
        <f>VLOOKUP(A56,'Deaths After &gt;2009'!A103:P560,16,FALSE)</f>
        <v>56</v>
      </c>
      <c r="G56" s="61">
        <f>VLOOKUP(A56,'Deaths After &gt;2009'!A103:Q560,17,FALSE)</f>
        <v>56</v>
      </c>
      <c r="H56" s="61">
        <f>VLOOKUP(A56,'Visits new'!A102:D509,4,FALSE)</f>
        <v>108986</v>
      </c>
      <c r="I56" s="61">
        <f>VLOOKUP(A56,'Visits new'!A102:E509,5,FALSE)</f>
        <v>344</v>
      </c>
      <c r="J56" s="12">
        <f t="shared" si="0"/>
        <v>3.8685654875601439E-5</v>
      </c>
      <c r="K56" s="12">
        <f t="shared" si="1"/>
        <v>0</v>
      </c>
      <c r="L56" s="12">
        <f t="shared" si="2"/>
        <v>2.9559066195528224E-4</v>
      </c>
      <c r="M56" s="12">
        <f t="shared" si="3"/>
        <v>7.5289192540576755E-2</v>
      </c>
      <c r="N56" s="12">
        <f t="shared" si="4"/>
        <v>2.3764045137869458E-4</v>
      </c>
    </row>
    <row r="57" spans="1:14">
      <c r="A57" s="61" t="s">
        <v>361</v>
      </c>
      <c r="B57" s="61">
        <f>VLOOKUP(A57,'US Pop after &gt;2009'!A239:B696,2,FALSE)</f>
        <v>1277778</v>
      </c>
      <c r="C57" s="62">
        <f>VLOOKUP(A57,'US Pop after &gt;2009'!A239:U696,21,FALSE)</f>
        <v>1091816.0659999999</v>
      </c>
      <c r="D57" s="62">
        <f>VLOOKUP(A57,'US Pop after &gt;2009'!A239:V696,22,FALSE)</f>
        <v>186227.503</v>
      </c>
      <c r="E57" s="61">
        <f>VLOOKUP(A57,'Deaths After &gt;2009'!A239:O696,15,FALSE)</f>
        <v>0</v>
      </c>
      <c r="F57" s="61">
        <f>VLOOKUP(A57,'Deaths After &gt;2009'!A239:P696,16,FALSE)</f>
        <v>59</v>
      </c>
      <c r="G57" s="61">
        <f>VLOOKUP(A57,'Deaths After &gt;2009'!A239:Q696,17,FALSE)</f>
        <v>59</v>
      </c>
      <c r="H57" s="61">
        <f>VLOOKUP(A57,'Visits new'!A238:D645,4,FALSE)</f>
        <v>178759</v>
      </c>
      <c r="I57" s="61">
        <f>VLOOKUP(A57,'Visits new'!A238:E645,5,FALSE)</f>
        <v>1093</v>
      </c>
      <c r="J57" s="12">
        <f t="shared" si="0"/>
        <v>4.6173905013233909E-5</v>
      </c>
      <c r="K57" s="12">
        <f t="shared" si="1"/>
        <v>0</v>
      </c>
      <c r="L57" s="12">
        <f t="shared" si="2"/>
        <v>3.1681679155629337E-4</v>
      </c>
      <c r="M57" s="12">
        <f t="shared" si="3"/>
        <v>0.13989832349594375</v>
      </c>
      <c r="N57" s="12">
        <f t="shared" si="4"/>
        <v>8.5539115558414685E-4</v>
      </c>
    </row>
    <row r="58" spans="1:14">
      <c r="A58" s="61" t="s">
        <v>205</v>
      </c>
      <c r="B58" s="61">
        <f>VLOOKUP(A58,'US Pop after &gt;2009'!A100:B557,2,FALSE)</f>
        <v>1529400</v>
      </c>
      <c r="C58" s="62">
        <f>VLOOKUP(A58,'US Pop after &gt;2009'!A100:U557,21,FALSE)</f>
        <v>1342513.2049999998</v>
      </c>
      <c r="D58" s="62">
        <f>VLOOKUP(A58,'US Pop after &gt;2009'!A100:V557,22,FALSE)</f>
        <v>186788.20300000001</v>
      </c>
      <c r="E58" s="61">
        <f>VLOOKUP(A58,'Deaths After &gt;2009'!A100:O557,15,FALSE)</f>
        <v>0</v>
      </c>
      <c r="F58" s="61">
        <f>VLOOKUP(A58,'Deaths After &gt;2009'!A100:P557,16,FALSE)</f>
        <v>61</v>
      </c>
      <c r="G58" s="61">
        <f>VLOOKUP(A58,'Deaths After &gt;2009'!A100:Q557,17,FALSE)</f>
        <v>61</v>
      </c>
      <c r="H58" s="61">
        <f>VLOOKUP(A58,'Visits new'!A99:D506,4,FALSE)</f>
        <v>203832</v>
      </c>
      <c r="I58" s="61">
        <f>VLOOKUP(A58,'Visits new'!A99:E506,5,FALSE)</f>
        <v>457</v>
      </c>
      <c r="J58" s="12">
        <f t="shared" si="0"/>
        <v>3.9884922191709165E-5</v>
      </c>
      <c r="K58" s="12">
        <f t="shared" si="1"/>
        <v>0</v>
      </c>
      <c r="L58" s="12">
        <f t="shared" si="2"/>
        <v>3.2657308663117232E-4</v>
      </c>
      <c r="M58" s="12">
        <f t="shared" si="3"/>
        <v>0.13327579442918791</v>
      </c>
      <c r="N58" s="12">
        <f t="shared" si="4"/>
        <v>2.9880999084608344E-4</v>
      </c>
    </row>
    <row r="59" spans="1:14">
      <c r="A59" s="61" t="s">
        <v>334</v>
      </c>
      <c r="B59" s="61">
        <f>VLOOKUP(A59,'US Pop after &gt;2009'!A215:B672,2,FALSE)</f>
        <v>886141</v>
      </c>
      <c r="C59" s="62">
        <f>VLOOKUP(A59,'US Pop after &gt;2009'!A215:U672,21,FALSE)</f>
        <v>749988.41499999992</v>
      </c>
      <c r="D59" s="62">
        <f>VLOOKUP(A59,'US Pop after &gt;2009'!A215:V672,22,FALSE)</f>
        <v>136192.69900000002</v>
      </c>
      <c r="E59" s="61">
        <f>VLOOKUP(A59,'Deaths After &gt;2009'!A215:O672,15,FALSE)</f>
        <v>0</v>
      </c>
      <c r="F59" s="61">
        <f>VLOOKUP(A59,'Deaths After &gt;2009'!A215:P672,16,FALSE)</f>
        <v>46</v>
      </c>
      <c r="G59" s="61">
        <f>VLOOKUP(A59,'Deaths After &gt;2009'!A215:Q672,17,FALSE)</f>
        <v>46</v>
      </c>
      <c r="H59" s="61">
        <f>VLOOKUP(A59,'Visits new'!A214:D621,4,FALSE)</f>
        <v>125298</v>
      </c>
      <c r="I59" s="61">
        <f>VLOOKUP(A59,'Visits new'!A214:E621,5,FALSE)</f>
        <v>465</v>
      </c>
      <c r="J59" s="12">
        <f t="shared" si="0"/>
        <v>5.1910474743861305E-5</v>
      </c>
      <c r="K59" s="12">
        <f t="shared" si="1"/>
        <v>0</v>
      </c>
      <c r="L59" s="12">
        <f t="shared" si="2"/>
        <v>3.3775672512371599E-4</v>
      </c>
      <c r="M59" s="12">
        <f t="shared" si="3"/>
        <v>0.14139736227078986</v>
      </c>
      <c r="N59" s="12">
        <f t="shared" si="4"/>
        <v>5.2474719034555453E-4</v>
      </c>
    </row>
    <row r="60" spans="1:14">
      <c r="A60" s="61" t="s">
        <v>547</v>
      </c>
      <c r="B60" s="61">
        <f>VLOOKUP(A60,'US Pop after &gt;2009'!A404:B861,2,FALSE)</f>
        <v>530679</v>
      </c>
      <c r="C60" s="62">
        <f>VLOOKUP(A60,'US Pop after &gt;2009'!A404:U861,21,FALSE)</f>
        <v>467172.505</v>
      </c>
      <c r="D60" s="62">
        <f>VLOOKUP(A60,'US Pop after &gt;2009'!A404:V861,22,FALSE)</f>
        <v>63960.849999999991</v>
      </c>
      <c r="E60" s="61">
        <f>VLOOKUP(A60,'Deaths After &gt;2009'!A404:O861,15,FALSE)</f>
        <v>0</v>
      </c>
      <c r="F60" s="61">
        <f>VLOOKUP(A60,'Deaths After &gt;2009'!A404:P861,16,FALSE)</f>
        <v>22</v>
      </c>
      <c r="G60" s="61">
        <f>VLOOKUP(A60,'Deaths After &gt;2009'!A404:Q861,17,FALSE)</f>
        <v>22</v>
      </c>
      <c r="H60" s="61">
        <f>VLOOKUP(A60,'Visits new'!A403:D810,4,FALSE)</f>
        <v>191606</v>
      </c>
      <c r="I60" s="61">
        <f>VLOOKUP(A60,'Visits new'!A403:E810,5,FALSE)</f>
        <v>1031</v>
      </c>
      <c r="J60" s="12">
        <f t="shared" si="0"/>
        <v>4.145632293721817E-5</v>
      </c>
      <c r="K60" s="12">
        <f t="shared" si="1"/>
        <v>0</v>
      </c>
      <c r="L60" s="12">
        <f t="shared" si="2"/>
        <v>3.4396040703023805E-4</v>
      </c>
      <c r="M60" s="12">
        <f t="shared" si="3"/>
        <v>0.36105819148675566</v>
      </c>
      <c r="N60" s="12">
        <f t="shared" si="4"/>
        <v>1.9427940431032695E-3</v>
      </c>
    </row>
    <row r="61" spans="1:14">
      <c r="A61" s="61" t="s">
        <v>273</v>
      </c>
      <c r="B61" s="61">
        <f>VLOOKUP(A61,'US Pop after &gt;2009'!A161:B618,2,FALSE)</f>
        <v>1262864</v>
      </c>
      <c r="C61" s="62">
        <f>VLOOKUP(A61,'US Pop after &gt;2009'!A161:U618,21,FALSE)</f>
        <v>1033501.1359999999</v>
      </c>
      <c r="D61" s="62">
        <f>VLOOKUP(A61,'US Pop after &gt;2009'!A161:V618,22,FALSE)</f>
        <v>228693.141</v>
      </c>
      <c r="E61" s="61">
        <f>VLOOKUP(A61,'Deaths After &gt;2009'!A161:O618,15,FALSE)</f>
        <v>0</v>
      </c>
      <c r="F61" s="61">
        <f>VLOOKUP(A61,'Deaths After &gt;2009'!A161:P618,16,FALSE)</f>
        <v>80</v>
      </c>
      <c r="G61" s="61">
        <f>VLOOKUP(A61,'Deaths After &gt;2009'!A161:Q618,17,FALSE)</f>
        <v>80</v>
      </c>
      <c r="H61" s="61">
        <f>VLOOKUP(A61,'Visits new'!A160:D567,4,FALSE)</f>
        <v>253914</v>
      </c>
      <c r="I61" s="61">
        <f>VLOOKUP(A61,'Visits new'!A160:E567,5,FALSE)</f>
        <v>1367</v>
      </c>
      <c r="J61" s="12">
        <f t="shared" si="0"/>
        <v>6.3348072318159359E-5</v>
      </c>
      <c r="K61" s="12">
        <f t="shared" si="1"/>
        <v>0</v>
      </c>
      <c r="L61" s="12">
        <f t="shared" si="2"/>
        <v>3.4981372703259166E-4</v>
      </c>
      <c r="M61" s="12">
        <f t="shared" si="3"/>
        <v>0.20106203043241394</v>
      </c>
      <c r="N61" s="12">
        <f t="shared" si="4"/>
        <v>1.082460185736548E-3</v>
      </c>
    </row>
    <row r="62" spans="1:14">
      <c r="A62" s="61" t="s">
        <v>164</v>
      </c>
      <c r="B62" s="61">
        <f>VLOOKUP(A62,'US Pop after &gt;2009'!A64:B521,2,FALSE)</f>
        <v>926454</v>
      </c>
      <c r="C62" s="62">
        <f>VLOOKUP(A62,'US Pop after &gt;2009'!A64:U521,21,FALSE)</f>
        <v>778731.78099999996</v>
      </c>
      <c r="D62" s="62">
        <f>VLOOKUP(A62,'US Pop after &gt;2009'!A64:V521,22,FALSE)</f>
        <v>147549.38700000002</v>
      </c>
      <c r="E62" s="61">
        <f>VLOOKUP(A62,'Deaths After &gt;2009'!A64:O521,15,FALSE)</f>
        <v>0</v>
      </c>
      <c r="F62" s="61">
        <f>VLOOKUP(A62,'Deaths After &gt;2009'!A64:P521,16,FALSE)</f>
        <v>52</v>
      </c>
      <c r="G62" s="61">
        <f>VLOOKUP(A62,'Deaths After &gt;2009'!A64:Q521,17,FALSE)</f>
        <v>52</v>
      </c>
      <c r="H62" s="61">
        <f>VLOOKUP(A62,'Visits new'!A63:D470,4,FALSE)</f>
        <v>131652</v>
      </c>
      <c r="I62" s="61">
        <f>VLOOKUP(A62,'Visits new'!A63:E470,5,FALSE)</f>
        <v>559</v>
      </c>
      <c r="J62" s="12">
        <f t="shared" si="0"/>
        <v>5.612798908526489E-5</v>
      </c>
      <c r="K62" s="12">
        <f t="shared" si="1"/>
        <v>0</v>
      </c>
      <c r="L62" s="12">
        <f t="shared" si="2"/>
        <v>3.5242437164445821E-4</v>
      </c>
      <c r="M62" s="12">
        <f t="shared" si="3"/>
        <v>0.14210311575102488</v>
      </c>
      <c r="N62" s="12">
        <f t="shared" si="4"/>
        <v>6.0337588266659754E-4</v>
      </c>
    </row>
    <row r="63" spans="1:14">
      <c r="A63" s="61" t="s">
        <v>451</v>
      </c>
      <c r="B63" s="61">
        <f>VLOOKUP(A63,'US Pop after &gt;2009'!A319:B776,2,FALSE)</f>
        <v>1053252</v>
      </c>
      <c r="C63" s="62">
        <f>VLOOKUP(A63,'US Pop after &gt;2009'!A319:U776,21,FALSE)</f>
        <v>892939.52099999995</v>
      </c>
      <c r="D63" s="62">
        <f>VLOOKUP(A63,'US Pop after &gt;2009'!A319:V776,22,FALSE)</f>
        <v>158893.87600000002</v>
      </c>
      <c r="E63" s="61">
        <f>VLOOKUP(A63,'Deaths After &gt;2009'!A319:O776,15,FALSE)</f>
        <v>0</v>
      </c>
      <c r="F63" s="61">
        <f>VLOOKUP(A63,'Deaths After &gt;2009'!A319:P776,16,FALSE)</f>
        <v>56</v>
      </c>
      <c r="G63" s="61">
        <f>VLOOKUP(A63,'Deaths After &gt;2009'!A319:Q776,17,FALSE)</f>
        <v>56</v>
      </c>
      <c r="H63" s="61">
        <f>VLOOKUP(A63,'Visits new'!A318:D725,4,FALSE)</f>
        <v>282006</v>
      </c>
      <c r="I63" s="61">
        <f>VLOOKUP(A63,'Visits new'!A318:E725,5,FALSE)</f>
        <v>1010</v>
      </c>
      <c r="J63" s="12">
        <f t="shared" si="0"/>
        <v>5.3168662390387105E-5</v>
      </c>
      <c r="K63" s="12">
        <f t="shared" si="1"/>
        <v>0</v>
      </c>
      <c r="L63" s="12">
        <f t="shared" si="2"/>
        <v>3.5243649037801806E-4</v>
      </c>
      <c r="M63" s="12">
        <f t="shared" si="3"/>
        <v>0.26774788939399119</v>
      </c>
      <c r="N63" s="12">
        <f t="shared" si="4"/>
        <v>9.5893480382662456E-4</v>
      </c>
    </row>
    <row r="64" spans="1:14">
      <c r="A64" s="61" t="s">
        <v>499</v>
      </c>
      <c r="B64" s="61">
        <f>VLOOKUP(A64,'US Pop after &gt;2009'!A362:B819,2,FALSE)</f>
        <v>2883735</v>
      </c>
      <c r="C64" s="62">
        <f>VLOOKUP(A64,'US Pop after &gt;2009'!A362:U819,21,FALSE)</f>
        <v>2581721</v>
      </c>
      <c r="D64" s="62">
        <f>VLOOKUP(A64,'US Pop after &gt;2009'!A362:V819,22,FALSE)</f>
        <v>302014</v>
      </c>
      <c r="E64" s="61">
        <f>VLOOKUP(A64,'Deaths After &gt;2009'!A362:O819,15,FALSE)</f>
        <v>0</v>
      </c>
      <c r="F64" s="61">
        <f>VLOOKUP(A64,'Deaths After &gt;2009'!A362:P819,16,FALSE)</f>
        <v>109</v>
      </c>
      <c r="G64" s="61">
        <f>VLOOKUP(A64,'Deaths After &gt;2009'!A362:Q819,17,FALSE)</f>
        <v>109</v>
      </c>
      <c r="H64" s="61">
        <f>VLOOKUP(A64,'Visits new'!A361:D768,4,FALSE)</f>
        <v>837551</v>
      </c>
      <c r="I64" s="61">
        <f>VLOOKUP(A64,'Visits new'!A361:E768,5,FALSE)</f>
        <v>1638</v>
      </c>
      <c r="J64" s="12">
        <f t="shared" si="0"/>
        <v>3.7798202678124033E-5</v>
      </c>
      <c r="K64" s="12">
        <f t="shared" si="1"/>
        <v>0</v>
      </c>
      <c r="L64" s="12">
        <f t="shared" si="2"/>
        <v>3.609104213711947E-4</v>
      </c>
      <c r="M64" s="12">
        <f t="shared" si="3"/>
        <v>0.29043965551619688</v>
      </c>
      <c r="N64" s="12">
        <f t="shared" si="4"/>
        <v>5.6801335767676291E-4</v>
      </c>
    </row>
    <row r="65" spans="1:14">
      <c r="A65" s="61" t="s">
        <v>357</v>
      </c>
      <c r="B65" s="61">
        <f>VLOOKUP(A65,'US Pop after &gt;2009'!A235:B692,2,FALSE)</f>
        <v>1313939</v>
      </c>
      <c r="C65" s="62">
        <f>VLOOKUP(A65,'US Pop after &gt;2009'!A235:U692,21,FALSE)</f>
        <v>1143077.3500000001</v>
      </c>
      <c r="D65" s="62">
        <f>VLOOKUP(A65,'US Pop after &gt;2009'!A235:V692,22,FALSE)</f>
        <v>170318.71800000002</v>
      </c>
      <c r="E65" s="61">
        <f>VLOOKUP(A65,'Deaths After &gt;2009'!A235:O692,15,FALSE)</f>
        <v>0</v>
      </c>
      <c r="F65" s="61">
        <f>VLOOKUP(A65,'Deaths After &gt;2009'!A235:P692,16,FALSE)</f>
        <v>63</v>
      </c>
      <c r="G65" s="61">
        <f>VLOOKUP(A65,'Deaths After &gt;2009'!A235:Q692,17,FALSE)</f>
        <v>63</v>
      </c>
      <c r="H65" s="61">
        <f>VLOOKUP(A65,'Visits new'!A234:D641,4,FALSE)</f>
        <v>62977</v>
      </c>
      <c r="I65" s="61">
        <f>VLOOKUP(A65,'Visits new'!A234:E641,5,FALSE)</f>
        <v>372</v>
      </c>
      <c r="J65" s="12">
        <f t="shared" si="0"/>
        <v>4.7947431349552756E-5</v>
      </c>
      <c r="K65" s="12">
        <f t="shared" si="1"/>
        <v>0</v>
      </c>
      <c r="L65" s="12">
        <f t="shared" si="2"/>
        <v>3.6989475226087594E-4</v>
      </c>
      <c r="M65" s="12">
        <f t="shared" si="3"/>
        <v>4.7929926731758478E-2</v>
      </c>
      <c r="N65" s="12">
        <f t="shared" si="4"/>
        <v>2.8311816606402582E-4</v>
      </c>
    </row>
    <row r="66" spans="1:14">
      <c r="A66" s="61" t="s">
        <v>466</v>
      </c>
      <c r="B66" s="61">
        <f>VLOOKUP(A66,'US Pop after &gt;2009'!A332:B789,2,FALSE)</f>
        <v>765863</v>
      </c>
      <c r="C66" s="62">
        <f>VLOOKUP(A66,'US Pop after &gt;2009'!A332:U789,21,FALSE)</f>
        <v>658931.69099999999</v>
      </c>
      <c r="D66" s="62">
        <f>VLOOKUP(A66,'US Pop after &gt;2009'!A332:V789,22,FALSE)</f>
        <v>106939.12700000001</v>
      </c>
      <c r="E66" s="61">
        <f>VLOOKUP(A66,'Deaths After &gt;2009'!A332:O789,15,FALSE)</f>
        <v>0</v>
      </c>
      <c r="F66" s="61">
        <f>VLOOKUP(A66,'Deaths After &gt;2009'!A332:P789,16,FALSE)</f>
        <v>40</v>
      </c>
      <c r="G66" s="61">
        <f>VLOOKUP(A66,'Deaths After &gt;2009'!A332:Q789,17,FALSE)</f>
        <v>40</v>
      </c>
      <c r="H66" s="61">
        <f>VLOOKUP(A66,'Visits new'!A331:D738,4,FALSE)</f>
        <v>262826</v>
      </c>
      <c r="I66" s="61">
        <f>VLOOKUP(A66,'Visits new'!A331:E738,5,FALSE)</f>
        <v>918</v>
      </c>
      <c r="J66" s="12">
        <f t="shared" ref="J66:J129" si="5">G66/B66</f>
        <v>5.2228662306443842E-5</v>
      </c>
      <c r="K66" s="12">
        <f t="shared" ref="K66:K129" si="6">E66/C66</f>
        <v>0</v>
      </c>
      <c r="L66" s="12">
        <f t="shared" ref="L66:L129" si="7">F66/D66</f>
        <v>3.7404457210502565E-4</v>
      </c>
      <c r="M66" s="12">
        <f t="shared" ref="M66:M129" si="8">H66/B66</f>
        <v>0.34317625998383522</v>
      </c>
      <c r="N66" s="12">
        <f t="shared" ref="N66:N129" si="9">I66/B66</f>
        <v>1.1986477999328862E-3</v>
      </c>
    </row>
    <row r="67" spans="1:14">
      <c r="A67" s="61" t="s">
        <v>335</v>
      </c>
      <c r="B67" s="61">
        <f>VLOOKUP(A67,'US Pop after &gt;2009'!A216:B673,2,FALSE)</f>
        <v>950613</v>
      </c>
      <c r="C67" s="62">
        <f>VLOOKUP(A67,'US Pop after &gt;2009'!A216:U673,21,FALSE)</f>
        <v>797319.63699999999</v>
      </c>
      <c r="D67" s="62">
        <f>VLOOKUP(A67,'US Pop after &gt;2009'!A216:V673,22,FALSE)</f>
        <v>153462.34</v>
      </c>
      <c r="E67" s="61">
        <f>VLOOKUP(A67,'Deaths After &gt;2009'!A216:O673,15,FALSE)</f>
        <v>0</v>
      </c>
      <c r="F67" s="61">
        <f>VLOOKUP(A67,'Deaths After &gt;2009'!A216:P673,16,FALSE)</f>
        <v>58</v>
      </c>
      <c r="G67" s="61">
        <f>VLOOKUP(A67,'Deaths After &gt;2009'!A216:Q673,17,FALSE)</f>
        <v>58</v>
      </c>
      <c r="H67" s="61">
        <f>VLOOKUP(A67,'Visits new'!A215:D622,4,FALSE)</f>
        <v>136204</v>
      </c>
      <c r="I67" s="61">
        <f>VLOOKUP(A67,'Visits new'!A215:E622,5,FALSE)</f>
        <v>401</v>
      </c>
      <c r="J67" s="12">
        <f t="shared" si="5"/>
        <v>6.1013261968855883E-5</v>
      </c>
      <c r="K67" s="12">
        <f t="shared" si="6"/>
        <v>0</v>
      </c>
      <c r="L67" s="12">
        <f t="shared" si="7"/>
        <v>3.7794288813789757E-4</v>
      </c>
      <c r="M67" s="12">
        <f t="shared" si="8"/>
        <v>0.14328017815872496</v>
      </c>
      <c r="N67" s="12">
        <f t="shared" si="9"/>
        <v>4.2183306981915879E-4</v>
      </c>
    </row>
    <row r="68" spans="1:14">
      <c r="A68" s="61" t="s">
        <v>382</v>
      </c>
      <c r="B68" s="61">
        <f>VLOOKUP(A68,'US Pop after &gt;2009'!A258:B715,2,FALSE)</f>
        <v>2022867</v>
      </c>
      <c r="C68" s="62">
        <f>VLOOKUP(A68,'US Pop after &gt;2009'!A258:U715,21,FALSE)</f>
        <v>1712623</v>
      </c>
      <c r="D68" s="62">
        <f>VLOOKUP(A68,'US Pop after &gt;2009'!A258:V715,22,FALSE)</f>
        <v>310244</v>
      </c>
      <c r="E68" s="61">
        <f>VLOOKUP(A68,'Deaths After &gt;2009'!A258:O715,15,FALSE)</f>
        <v>0</v>
      </c>
      <c r="F68" s="61">
        <f>VLOOKUP(A68,'Deaths After &gt;2009'!A258:P715,16,FALSE)</f>
        <v>120</v>
      </c>
      <c r="G68" s="61">
        <f>VLOOKUP(A68,'Deaths After &gt;2009'!A258:Q715,17,FALSE)</f>
        <v>120</v>
      </c>
      <c r="H68" s="61">
        <f>VLOOKUP(A68,'Visits new'!A257:D664,4,FALSE)</f>
        <v>576693</v>
      </c>
      <c r="I68" s="61">
        <f>VLOOKUP(A68,'Visits new'!A257:E664,5,FALSE)</f>
        <v>1325</v>
      </c>
      <c r="J68" s="12">
        <f t="shared" si="5"/>
        <v>5.9321744830480702E-5</v>
      </c>
      <c r="K68" s="12">
        <f t="shared" si="6"/>
        <v>0</v>
      </c>
      <c r="L68" s="12">
        <f t="shared" si="7"/>
        <v>3.8679233119738013E-4</v>
      </c>
      <c r="M68" s="12">
        <f t="shared" si="8"/>
        <v>0.28508695826270336</v>
      </c>
      <c r="N68" s="12">
        <f t="shared" si="9"/>
        <v>6.5501093250322441E-4</v>
      </c>
    </row>
    <row r="69" spans="1:14">
      <c r="A69" s="61" t="s">
        <v>435</v>
      </c>
      <c r="B69" s="61">
        <f>VLOOKUP(A69,'US Pop after &gt;2009'!A305:B762,2,FALSE)</f>
        <v>3966871</v>
      </c>
      <c r="C69" s="62">
        <f>VLOOKUP(A69,'US Pop after &gt;2009'!A305:U762,21,FALSE)</f>
        <v>3333775.2770000007</v>
      </c>
      <c r="D69" s="62">
        <f>VLOOKUP(A69,'US Pop after &gt;2009'!A305:V762,22,FALSE)</f>
        <v>633154.89500000002</v>
      </c>
      <c r="E69" s="61">
        <f>VLOOKUP(A69,'Deaths After &gt;2009'!A305:O762,15,FALSE)</f>
        <v>0</v>
      </c>
      <c r="F69" s="61">
        <f>VLOOKUP(A69,'Deaths After &gt;2009'!A305:P762,16,FALSE)</f>
        <v>245</v>
      </c>
      <c r="G69" s="61">
        <f>VLOOKUP(A69,'Deaths After &gt;2009'!A305:Q762,17,FALSE)</f>
        <v>245</v>
      </c>
      <c r="H69" s="61">
        <f>VLOOKUP(A69,'Visits new'!A304:D711,4,FALSE)</f>
        <v>185035</v>
      </c>
      <c r="I69" s="61">
        <f>VLOOKUP(A69,'Visits new'!A304:E711,5,FALSE)</f>
        <v>634</v>
      </c>
      <c r="J69" s="12">
        <f t="shared" si="5"/>
        <v>6.1761524385340482E-5</v>
      </c>
      <c r="K69" s="12">
        <f t="shared" si="6"/>
        <v>0</v>
      </c>
      <c r="L69" s="12">
        <f t="shared" si="7"/>
        <v>3.8695112670652257E-4</v>
      </c>
      <c r="M69" s="12">
        <f t="shared" si="8"/>
        <v>4.6645076182210109E-2</v>
      </c>
      <c r="N69" s="12">
        <f t="shared" si="9"/>
        <v>1.5982369983798313E-4</v>
      </c>
    </row>
    <row r="70" spans="1:14">
      <c r="A70" s="61" t="s">
        <v>377</v>
      </c>
      <c r="B70" s="61">
        <f>VLOOKUP(A70,'US Pop after &gt;2009'!A253:B710,2,FALSE)</f>
        <v>2000640</v>
      </c>
      <c r="C70" s="62">
        <f>VLOOKUP(A70,'US Pop after &gt;2009'!A253:U710,21,FALSE)</f>
        <v>1739639.7130000002</v>
      </c>
      <c r="D70" s="62">
        <f>VLOOKUP(A70,'US Pop after &gt;2009'!A253:V710,22,FALSE)</f>
        <v>262105.11200000002</v>
      </c>
      <c r="E70" s="61">
        <f>VLOOKUP(A70,'Deaths After &gt;2009'!A253:O710,15,FALSE)</f>
        <v>0</v>
      </c>
      <c r="F70" s="61">
        <f>VLOOKUP(A70,'Deaths After &gt;2009'!A253:P710,16,FALSE)</f>
        <v>103</v>
      </c>
      <c r="G70" s="61">
        <f>VLOOKUP(A70,'Deaths After &gt;2009'!A253:Q710,17,FALSE)</f>
        <v>103</v>
      </c>
      <c r="H70" s="61">
        <f>VLOOKUP(A70,'Visits new'!A252:D659,4,FALSE)</f>
        <v>347837</v>
      </c>
      <c r="I70" s="61">
        <f>VLOOKUP(A70,'Visits new'!A252:E659,5,FALSE)</f>
        <v>1016</v>
      </c>
      <c r="J70" s="12">
        <f t="shared" si="5"/>
        <v>5.148352527191299E-5</v>
      </c>
      <c r="K70" s="12">
        <f t="shared" si="6"/>
        <v>0</v>
      </c>
      <c r="L70" s="12">
        <f t="shared" si="7"/>
        <v>3.9297211417990197E-4</v>
      </c>
      <c r="M70" s="12">
        <f t="shared" si="8"/>
        <v>0.17386286388355726</v>
      </c>
      <c r="N70" s="12">
        <f t="shared" si="9"/>
        <v>5.0783749200255916E-4</v>
      </c>
    </row>
    <row r="71" spans="1:14">
      <c r="A71" s="61" t="s">
        <v>330</v>
      </c>
      <c r="B71" s="61">
        <f>VLOOKUP(A71,'US Pop after &gt;2009'!A211:B668,2,FALSE)</f>
        <v>937821</v>
      </c>
      <c r="C71" s="62">
        <f>VLOOKUP(A71,'US Pop after &gt;2009'!A211:U668,21,FALSE)</f>
        <v>804009.78</v>
      </c>
      <c r="D71" s="62">
        <f>VLOOKUP(A71,'US Pop after &gt;2009'!A211:V668,22,FALSE)</f>
        <v>134086.67199999999</v>
      </c>
      <c r="E71" s="61">
        <f>VLOOKUP(A71,'Deaths After &gt;2009'!A211:O668,15,FALSE)</f>
        <v>0</v>
      </c>
      <c r="F71" s="61">
        <f>VLOOKUP(A71,'Deaths After &gt;2009'!A211:P668,16,FALSE)</f>
        <v>53</v>
      </c>
      <c r="G71" s="61">
        <f>VLOOKUP(A71,'Deaths After &gt;2009'!A211:Q668,17,FALSE)</f>
        <v>53</v>
      </c>
      <c r="H71" s="61">
        <f>VLOOKUP(A71,'Visits new'!A210:D617,4,FALSE)</f>
        <v>31291</v>
      </c>
      <c r="I71" s="61">
        <f>VLOOKUP(A71,'Visits new'!A210:E617,5,FALSE)</f>
        <v>82</v>
      </c>
      <c r="J71" s="12">
        <f t="shared" si="5"/>
        <v>5.6513982945572768E-5</v>
      </c>
      <c r="K71" s="12">
        <f t="shared" si="6"/>
        <v>0</v>
      </c>
      <c r="L71" s="12">
        <f t="shared" si="7"/>
        <v>3.9526672718075964E-4</v>
      </c>
      <c r="M71" s="12">
        <f t="shared" si="8"/>
        <v>3.3365642270753164E-2</v>
      </c>
      <c r="N71" s="12">
        <f t="shared" si="9"/>
        <v>8.7436728330886169E-5</v>
      </c>
    </row>
    <row r="72" spans="1:14">
      <c r="A72" s="61" t="s">
        <v>381</v>
      </c>
      <c r="B72" s="61">
        <f>VLOOKUP(A72,'US Pop after &gt;2009'!A257:B714,2,FALSE)</f>
        <v>1984131</v>
      </c>
      <c r="C72" s="62">
        <f>VLOOKUP(A72,'US Pop after &gt;2009'!A257:U714,21,FALSE)</f>
        <v>1684914.7970000003</v>
      </c>
      <c r="D72" s="62">
        <f>VLOOKUP(A72,'US Pop after &gt;2009'!A257:V714,22,FALSE)</f>
        <v>299286.43400000001</v>
      </c>
      <c r="E72" s="61">
        <f>VLOOKUP(A72,'Deaths After &gt;2009'!A257:O714,15,FALSE)</f>
        <v>0</v>
      </c>
      <c r="F72" s="61">
        <f>VLOOKUP(A72,'Deaths After &gt;2009'!A257:P714,16,FALSE)</f>
        <v>119</v>
      </c>
      <c r="G72" s="61">
        <f>VLOOKUP(A72,'Deaths After &gt;2009'!A257:Q714,17,FALSE)</f>
        <v>119</v>
      </c>
      <c r="H72" s="61">
        <f>VLOOKUP(A72,'Visits new'!A256:D663,4,FALSE)</f>
        <v>509096</v>
      </c>
      <c r="I72" s="61">
        <f>VLOOKUP(A72,'Visits new'!A256:E663,5,FALSE)</f>
        <v>1202</v>
      </c>
      <c r="J72" s="12">
        <f t="shared" si="5"/>
        <v>5.9975878608821698E-5</v>
      </c>
      <c r="K72" s="12">
        <f t="shared" si="6"/>
        <v>0</v>
      </c>
      <c r="L72" s="12">
        <f t="shared" si="7"/>
        <v>3.9761240898743841E-4</v>
      </c>
      <c r="M72" s="12">
        <f t="shared" si="8"/>
        <v>0.25658386467425792</v>
      </c>
      <c r="N72" s="12">
        <f t="shared" si="9"/>
        <v>6.0580677384708978E-4</v>
      </c>
    </row>
    <row r="73" spans="1:14">
      <c r="A73" s="61" t="s">
        <v>337</v>
      </c>
      <c r="B73" s="61">
        <f>VLOOKUP(A73,'US Pop after &gt;2009'!A218:B675,2,FALSE)</f>
        <v>805712</v>
      </c>
      <c r="C73" s="62">
        <f>VLOOKUP(A73,'US Pop after &gt;2009'!A218:U675,21,FALSE)</f>
        <v>671167</v>
      </c>
      <c r="D73" s="62">
        <f>VLOOKUP(A73,'US Pop after &gt;2009'!A218:V675,22,FALSE)</f>
        <v>134545</v>
      </c>
      <c r="E73" s="61">
        <f>VLOOKUP(A73,'Deaths After &gt;2009'!A218:O675,15,FALSE)</f>
        <v>0</v>
      </c>
      <c r="F73" s="61">
        <f>VLOOKUP(A73,'Deaths After &gt;2009'!A218:P675,16,FALSE)</f>
        <v>54</v>
      </c>
      <c r="G73" s="61">
        <f>VLOOKUP(A73,'Deaths After &gt;2009'!A218:Q675,17,FALSE)</f>
        <v>54</v>
      </c>
      <c r="H73" s="61">
        <f>VLOOKUP(A73,'Visits new'!A217:D624,4,FALSE)</f>
        <v>145145</v>
      </c>
      <c r="I73" s="61">
        <f>VLOOKUP(A73,'Visits new'!A217:E624,5,FALSE)</f>
        <v>358</v>
      </c>
      <c r="J73" s="12">
        <f t="shared" si="5"/>
        <v>6.7021466727565187E-5</v>
      </c>
      <c r="K73" s="12">
        <f t="shared" si="6"/>
        <v>0</v>
      </c>
      <c r="L73" s="12">
        <f t="shared" si="7"/>
        <v>4.0135270727265971E-4</v>
      </c>
      <c r="M73" s="12">
        <f t="shared" si="8"/>
        <v>0.18014501459578608</v>
      </c>
      <c r="N73" s="12">
        <f t="shared" si="9"/>
        <v>4.4432750163830251E-4</v>
      </c>
    </row>
    <row r="74" spans="1:14">
      <c r="A74" s="61" t="s">
        <v>380</v>
      </c>
      <c r="B74" s="61">
        <f>VLOOKUP(A74,'US Pop after &gt;2009'!A256:B713,2,FALSE)</f>
        <v>1938740</v>
      </c>
      <c r="C74" s="62">
        <f>VLOOKUP(A74,'US Pop after &gt;2009'!A256:U713,21,FALSE)</f>
        <v>1658031.6450000003</v>
      </c>
      <c r="D74" s="62">
        <f>VLOOKUP(A74,'US Pop after &gt;2009'!A256:V713,22,FALSE)</f>
        <v>281054.47100000002</v>
      </c>
      <c r="E74" s="61">
        <f>VLOOKUP(A74,'Deaths After &gt;2009'!A256:O713,15,FALSE)</f>
        <v>0</v>
      </c>
      <c r="F74" s="61">
        <f>VLOOKUP(A74,'Deaths After &gt;2009'!A256:P713,16,FALSE)</f>
        <v>115</v>
      </c>
      <c r="G74" s="61">
        <f>VLOOKUP(A74,'Deaths After &gt;2009'!A256:Q713,17,FALSE)</f>
        <v>115</v>
      </c>
      <c r="H74" s="61">
        <f>VLOOKUP(A74,'Visits new'!A255:D662,4,FALSE)</f>
        <v>519623</v>
      </c>
      <c r="I74" s="61">
        <f>VLOOKUP(A74,'Visits new'!A255:E662,5,FALSE)</f>
        <v>1162</v>
      </c>
      <c r="J74" s="12">
        <f t="shared" si="5"/>
        <v>5.93168759090956E-5</v>
      </c>
      <c r="K74" s="12">
        <f t="shared" si="6"/>
        <v>0</v>
      </c>
      <c r="L74" s="12">
        <f t="shared" si="7"/>
        <v>4.0917335202256928E-4</v>
      </c>
      <c r="M74" s="12">
        <f t="shared" si="8"/>
        <v>0.26802098270010422</v>
      </c>
      <c r="N74" s="12">
        <f t="shared" si="9"/>
        <v>5.9935834614233986E-4</v>
      </c>
    </row>
    <row r="75" spans="1:14">
      <c r="A75" s="61" t="s">
        <v>407</v>
      </c>
      <c r="B75" s="61">
        <f>VLOOKUP(A75,'US Pop after &gt;2009'!A280:B737,2,FALSE)</f>
        <v>651126</v>
      </c>
      <c r="C75" s="62">
        <f>VLOOKUP(A75,'US Pop after &gt;2009'!A280:U737,21,FALSE)</f>
        <v>560311.79499999993</v>
      </c>
      <c r="D75" s="62">
        <f>VLOOKUP(A75,'US Pop after &gt;2009'!A280:V737,22,FALSE)</f>
        <v>90690.974000000002</v>
      </c>
      <c r="E75" s="61">
        <f>VLOOKUP(A75,'Deaths After &gt;2009'!A280:O737,15,FALSE)</f>
        <v>0</v>
      </c>
      <c r="F75" s="61">
        <f>VLOOKUP(A75,'Deaths After &gt;2009'!A280:P737,16,FALSE)</f>
        <v>38</v>
      </c>
      <c r="G75" s="61">
        <f>VLOOKUP(A75,'Deaths After &gt;2009'!A280:Q737,17,FALSE)</f>
        <v>38</v>
      </c>
      <c r="H75" s="61">
        <f>VLOOKUP(A75,'Visits new'!A279:D686,4,FALSE)</f>
        <v>68253</v>
      </c>
      <c r="I75" s="61">
        <f>VLOOKUP(A75,'Visits new'!A279:E686,5,FALSE)</f>
        <v>366</v>
      </c>
      <c r="J75" s="12">
        <f t="shared" si="5"/>
        <v>5.83604402220154E-5</v>
      </c>
      <c r="K75" s="12">
        <f t="shared" si="6"/>
        <v>0</v>
      </c>
      <c r="L75" s="12">
        <f t="shared" si="7"/>
        <v>4.1900531358280481E-4</v>
      </c>
      <c r="M75" s="12">
        <f t="shared" si="8"/>
        <v>0.10482302964403203</v>
      </c>
      <c r="N75" s="12">
        <f t="shared" si="9"/>
        <v>5.6210318740151672E-4</v>
      </c>
    </row>
    <row r="76" spans="1:14">
      <c r="A76" s="61" t="s">
        <v>209</v>
      </c>
      <c r="B76" s="61">
        <f>VLOOKUP(A76,'US Pop after &gt;2009'!A104:B561,2,FALSE)</f>
        <v>1484099</v>
      </c>
      <c r="C76" s="62">
        <f>VLOOKUP(A76,'US Pop after &gt;2009'!A104:U561,21,FALSE)</f>
        <v>1288076.402</v>
      </c>
      <c r="D76" s="62">
        <f>VLOOKUP(A76,'US Pop after &gt;2009'!A104:V561,22,FALSE)</f>
        <v>195342.87899999999</v>
      </c>
      <c r="E76" s="61">
        <f>VLOOKUP(A76,'Deaths After &gt;2009'!A104:O561,15,FALSE)</f>
        <v>0</v>
      </c>
      <c r="F76" s="61">
        <f>VLOOKUP(A76,'Deaths After &gt;2009'!A104:P561,16,FALSE)</f>
        <v>82</v>
      </c>
      <c r="G76" s="61">
        <f>VLOOKUP(A76,'Deaths After &gt;2009'!A104:Q561,17,FALSE)</f>
        <v>82</v>
      </c>
      <c r="H76" s="61">
        <f>VLOOKUP(A76,'Visits new'!A103:D510,4,FALSE)</f>
        <v>128063</v>
      </c>
      <c r="I76" s="61">
        <f>VLOOKUP(A76,'Visits new'!A103:E510,5,FALSE)</f>
        <v>360</v>
      </c>
      <c r="J76" s="12">
        <f t="shared" si="5"/>
        <v>5.5252378715975144E-5</v>
      </c>
      <c r="K76" s="12">
        <f t="shared" si="6"/>
        <v>0</v>
      </c>
      <c r="L76" s="12">
        <f t="shared" si="7"/>
        <v>4.1977470804041957E-4</v>
      </c>
      <c r="M76" s="12">
        <f t="shared" si="8"/>
        <v>8.6290065554925924E-2</v>
      </c>
      <c r="N76" s="12">
        <f t="shared" si="9"/>
        <v>2.4257141875306162E-4</v>
      </c>
    </row>
    <row r="77" spans="1:14">
      <c r="A77" s="61" t="s">
        <v>360</v>
      </c>
      <c r="B77" s="61">
        <f>VLOOKUP(A77,'US Pop after &gt;2009'!A238:B695,2,FALSE)</f>
        <v>1319171</v>
      </c>
      <c r="C77" s="62">
        <f>VLOOKUP(A77,'US Pop after &gt;2009'!A238:U695,21,FALSE)</f>
        <v>1132052.095</v>
      </c>
      <c r="D77" s="62">
        <f>VLOOKUP(A77,'US Pop after &gt;2009'!A238:V695,22,FALSE)</f>
        <v>186859.56200000003</v>
      </c>
      <c r="E77" s="61">
        <f>VLOOKUP(A77,'Deaths After &gt;2009'!A238:O695,15,FALSE)</f>
        <v>0</v>
      </c>
      <c r="F77" s="61">
        <f>VLOOKUP(A77,'Deaths After &gt;2009'!A238:P695,16,FALSE)</f>
        <v>80</v>
      </c>
      <c r="G77" s="61">
        <f>VLOOKUP(A77,'Deaths After &gt;2009'!A238:Q695,17,FALSE)</f>
        <v>80</v>
      </c>
      <c r="H77" s="61">
        <f>VLOOKUP(A77,'Visits new'!A237:D644,4,FALSE)</f>
        <v>186057</v>
      </c>
      <c r="I77" s="61">
        <f>VLOOKUP(A77,'Visits new'!A237:E644,5,FALSE)</f>
        <v>1176</v>
      </c>
      <c r="J77" s="12">
        <f t="shared" si="5"/>
        <v>6.0644146968057967E-5</v>
      </c>
      <c r="K77" s="12">
        <f t="shared" si="6"/>
        <v>0</v>
      </c>
      <c r="L77" s="12">
        <f t="shared" si="7"/>
        <v>4.2812901380984711E-4</v>
      </c>
      <c r="M77" s="12">
        <f t="shared" si="8"/>
        <v>0.14104085065544952</v>
      </c>
      <c r="N77" s="12">
        <f t="shared" si="9"/>
        <v>8.9146896043045215E-4</v>
      </c>
    </row>
    <row r="78" spans="1:14">
      <c r="A78" s="61" t="s">
        <v>433</v>
      </c>
      <c r="B78" s="61">
        <f>VLOOKUP(A78,'US Pop after &gt;2009'!A303:B760,2,FALSE)</f>
        <v>3794733</v>
      </c>
      <c r="C78" s="62">
        <f>VLOOKUP(A78,'US Pop after &gt;2009'!A303:U760,21,FALSE)</f>
        <v>3237328.1069999998</v>
      </c>
      <c r="D78" s="62">
        <f>VLOOKUP(A78,'US Pop after &gt;2009'!A303:V760,22,FALSE)</f>
        <v>556875.46600000001</v>
      </c>
      <c r="E78" s="61">
        <f>VLOOKUP(A78,'Deaths After &gt;2009'!A303:O760,15,FALSE)</f>
        <v>33</v>
      </c>
      <c r="F78" s="61">
        <f>VLOOKUP(A78,'Deaths After &gt;2009'!A303:P760,16,FALSE)</f>
        <v>240</v>
      </c>
      <c r="G78" s="61">
        <f>VLOOKUP(A78,'Deaths After &gt;2009'!A303:Q760,17,FALSE)</f>
        <v>273</v>
      </c>
      <c r="H78" s="61">
        <f>VLOOKUP(A78,'Visits new'!A302:D709,4,FALSE)</f>
        <v>139357</v>
      </c>
      <c r="I78" s="61">
        <f>VLOOKUP(A78,'Visits new'!A302:E709,5,FALSE)</f>
        <v>651</v>
      </c>
      <c r="J78" s="12">
        <f t="shared" si="5"/>
        <v>7.1941820412661439E-5</v>
      </c>
      <c r="K78" s="12">
        <f t="shared" si="6"/>
        <v>1.0193591415292401E-5</v>
      </c>
      <c r="L78" s="12">
        <f t="shared" si="7"/>
        <v>4.3097607033023791E-4</v>
      </c>
      <c r="M78" s="12">
        <f t="shared" si="8"/>
        <v>3.6723795850722565E-2</v>
      </c>
      <c r="N78" s="12">
        <f t="shared" si="9"/>
        <v>1.7155357175326961E-4</v>
      </c>
    </row>
    <row r="79" spans="1:14">
      <c r="A79" s="61" t="s">
        <v>431</v>
      </c>
      <c r="B79" s="61">
        <f>VLOOKUP(A79,'US Pop after &gt;2009'!A301:B758,2,FALSE)</f>
        <v>3685999</v>
      </c>
      <c r="C79" s="62">
        <f>VLOOKUP(A79,'US Pop after &gt;2009'!A301:U758,21,FALSE)</f>
        <v>3179843.6870000008</v>
      </c>
      <c r="D79" s="62">
        <f>VLOOKUP(A79,'US Pop after &gt;2009'!A301:V758,22,FALSE)</f>
        <v>505093.72</v>
      </c>
      <c r="E79" s="61">
        <f>VLOOKUP(A79,'Deaths After &gt;2009'!A301:O758,15,FALSE)</f>
        <v>0</v>
      </c>
      <c r="F79" s="61">
        <f>VLOOKUP(A79,'Deaths After &gt;2009'!A301:P758,16,FALSE)</f>
        <v>220</v>
      </c>
      <c r="G79" s="61">
        <f>VLOOKUP(A79,'Deaths After &gt;2009'!A301:Q758,17,FALSE)</f>
        <v>220</v>
      </c>
      <c r="H79" s="61">
        <f>VLOOKUP(A79,'Visits new'!A300:D707,4,FALSE)</f>
        <v>145627</v>
      </c>
      <c r="I79" s="61">
        <f>VLOOKUP(A79,'Visits new'!A300:E707,5,FALSE)</f>
        <v>735</v>
      </c>
      <c r="J79" s="12">
        <f t="shared" si="5"/>
        <v>5.968531190594463E-5</v>
      </c>
      <c r="K79" s="12">
        <f t="shared" si="6"/>
        <v>0</v>
      </c>
      <c r="L79" s="12">
        <f t="shared" si="7"/>
        <v>4.355627308136003E-4</v>
      </c>
      <c r="M79" s="12">
        <f t="shared" si="8"/>
        <v>3.9508149622395447E-2</v>
      </c>
      <c r="N79" s="12">
        <f t="shared" si="9"/>
        <v>1.99403201140315E-4</v>
      </c>
    </row>
    <row r="80" spans="1:14">
      <c r="A80" s="61" t="s">
        <v>204</v>
      </c>
      <c r="B80" s="61">
        <f>VLOOKUP(A80,'US Pop after &gt;2009'!A99:B556,2,FALSE)</f>
        <v>1500717</v>
      </c>
      <c r="C80" s="62">
        <f>VLOOKUP(A80,'US Pop after &gt;2009'!A99:U556,21,FALSE)</f>
        <v>1322254.821</v>
      </c>
      <c r="D80" s="62">
        <f>VLOOKUP(A80,'US Pop after &gt;2009'!A99:V556,22,FALSE)</f>
        <v>177896.86999999997</v>
      </c>
      <c r="E80" s="61">
        <f>VLOOKUP(A80,'Deaths After &gt;2009'!A99:O556,15,FALSE)</f>
        <v>0</v>
      </c>
      <c r="F80" s="61">
        <f>VLOOKUP(A80,'Deaths After &gt;2009'!A99:P556,16,FALSE)</f>
        <v>78</v>
      </c>
      <c r="G80" s="61">
        <f>VLOOKUP(A80,'Deaths After &gt;2009'!A99:Q556,17,FALSE)</f>
        <v>78</v>
      </c>
      <c r="H80" s="61">
        <f>VLOOKUP(A80,'Visits new'!A98:D505,4,FALSE)</f>
        <v>55591</v>
      </c>
      <c r="I80" s="61">
        <f>VLOOKUP(A80,'Visits new'!A98:E505,5,FALSE)</f>
        <v>161</v>
      </c>
      <c r="J80" s="12">
        <f t="shared" si="5"/>
        <v>5.1975155875491513E-5</v>
      </c>
      <c r="K80" s="12">
        <f t="shared" si="6"/>
        <v>0</v>
      </c>
      <c r="L80" s="12">
        <f t="shared" si="7"/>
        <v>4.3845628087779183E-4</v>
      </c>
      <c r="M80" s="12">
        <f t="shared" si="8"/>
        <v>3.7042960131723701E-2</v>
      </c>
      <c r="N80" s="12">
        <f t="shared" si="9"/>
        <v>1.0728205251223248E-4</v>
      </c>
    </row>
    <row r="81" spans="1:14">
      <c r="A81" s="61" t="s">
        <v>364</v>
      </c>
      <c r="B81" s="61">
        <f>VLOOKUP(A81,'US Pop after &gt;2009'!A242:B699,2,FALSE)</f>
        <v>1332309</v>
      </c>
      <c r="C81" s="62">
        <f>VLOOKUP(A81,'US Pop after &gt;2009'!A242:U699,21,FALSE)</f>
        <v>1115419</v>
      </c>
      <c r="D81" s="62">
        <f>VLOOKUP(A81,'US Pop after &gt;2009'!A242:V699,22,FALSE)</f>
        <v>216890</v>
      </c>
      <c r="E81" s="61">
        <f>VLOOKUP(A81,'Deaths After &gt;2009'!A242:O699,15,FALSE)</f>
        <v>0</v>
      </c>
      <c r="F81" s="61">
        <f>VLOOKUP(A81,'Deaths After &gt;2009'!A242:P699,16,FALSE)</f>
        <v>98</v>
      </c>
      <c r="G81" s="61">
        <f>VLOOKUP(A81,'Deaths After &gt;2009'!A242:Q699,17,FALSE)</f>
        <v>98</v>
      </c>
      <c r="H81" s="61">
        <f>VLOOKUP(A81,'Visits new'!A241:D648,4,FALSE)</f>
        <v>149644</v>
      </c>
      <c r="I81" s="61">
        <f>VLOOKUP(A81,'Visits new'!A241:E648,5,FALSE)</f>
        <v>879</v>
      </c>
      <c r="J81" s="12">
        <f t="shared" si="5"/>
        <v>7.3556509788645121E-5</v>
      </c>
      <c r="K81" s="12">
        <f t="shared" si="6"/>
        <v>0</v>
      </c>
      <c r="L81" s="12">
        <f t="shared" si="7"/>
        <v>4.5184194753100648E-4</v>
      </c>
      <c r="M81" s="12">
        <f t="shared" si="8"/>
        <v>0.11231928929400012</v>
      </c>
      <c r="N81" s="12">
        <f t="shared" si="9"/>
        <v>6.5975685820631705E-4</v>
      </c>
    </row>
    <row r="82" spans="1:14">
      <c r="A82" s="61" t="s">
        <v>450</v>
      </c>
      <c r="B82" s="61">
        <f>VLOOKUP(A82,'US Pop after &gt;2009'!A318:B775,2,FALSE)</f>
        <v>1051695</v>
      </c>
      <c r="C82" s="62">
        <f>VLOOKUP(A82,'US Pop after &gt;2009'!A318:U775,21,FALSE)</f>
        <v>897377.82699999993</v>
      </c>
      <c r="D82" s="62">
        <f>VLOOKUP(A82,'US Pop after &gt;2009'!A318:V775,22,FALSE)</f>
        <v>155903.367</v>
      </c>
      <c r="E82" s="61">
        <f>VLOOKUP(A82,'Deaths After &gt;2009'!A318:O775,15,FALSE)</f>
        <v>0</v>
      </c>
      <c r="F82" s="61">
        <f>VLOOKUP(A82,'Deaths After &gt;2009'!A318:P775,16,FALSE)</f>
        <v>71</v>
      </c>
      <c r="G82" s="61">
        <f>VLOOKUP(A82,'Deaths After &gt;2009'!A318:Q775,17,FALSE)</f>
        <v>71</v>
      </c>
      <c r="H82" s="61">
        <f>VLOOKUP(A82,'Visits new'!A317:D724,4,FALSE)</f>
        <v>278558</v>
      </c>
      <c r="I82" s="61">
        <f>VLOOKUP(A82,'Visits new'!A317:E724,5,FALSE)</f>
        <v>1000</v>
      </c>
      <c r="J82" s="12">
        <f t="shared" si="5"/>
        <v>6.7510067082186373E-5</v>
      </c>
      <c r="K82" s="12">
        <f t="shared" si="6"/>
        <v>0</v>
      </c>
      <c r="L82" s="12">
        <f t="shared" si="7"/>
        <v>4.5541030553881496E-4</v>
      </c>
      <c r="M82" s="12">
        <f t="shared" si="8"/>
        <v>0.26486576431379821</v>
      </c>
      <c r="N82" s="12">
        <f t="shared" si="9"/>
        <v>9.5084601524206161E-4</v>
      </c>
    </row>
    <row r="83" spans="1:14">
      <c r="A83" s="61" t="s">
        <v>379</v>
      </c>
      <c r="B83" s="61">
        <f>VLOOKUP(A83,'US Pop after &gt;2009'!A255:B712,2,FALSE)</f>
        <v>1983368</v>
      </c>
      <c r="C83" s="62">
        <f>VLOOKUP(A83,'US Pop after &gt;2009'!A255:U712,21,FALSE)</f>
        <v>1706169.5029999998</v>
      </c>
      <c r="D83" s="62">
        <f>VLOOKUP(A83,'US Pop after &gt;2009'!A255:V712,22,FALSE)</f>
        <v>278905.38299999997</v>
      </c>
      <c r="E83" s="61">
        <f>VLOOKUP(A83,'Deaths After &gt;2009'!A255:O712,15,FALSE)</f>
        <v>0</v>
      </c>
      <c r="F83" s="61">
        <f>VLOOKUP(A83,'Deaths After &gt;2009'!A255:P712,16,FALSE)</f>
        <v>129</v>
      </c>
      <c r="G83" s="61">
        <f>VLOOKUP(A83,'Deaths After &gt;2009'!A255:Q712,17,FALSE)</f>
        <v>129</v>
      </c>
      <c r="H83" s="61">
        <f>VLOOKUP(A83,'Visits new'!A254:D661,4,FALSE)</f>
        <v>502519</v>
      </c>
      <c r="I83" s="61">
        <f>VLOOKUP(A83,'Visits new'!A254:E661,5,FALSE)</f>
        <v>1210</v>
      </c>
      <c r="J83" s="12">
        <f t="shared" si="5"/>
        <v>6.504087995772847E-5</v>
      </c>
      <c r="K83" s="12">
        <f t="shared" si="6"/>
        <v>0</v>
      </c>
      <c r="L83" s="12">
        <f t="shared" si="7"/>
        <v>4.6252244618742266E-4</v>
      </c>
      <c r="M83" s="12">
        <f t="shared" si="8"/>
        <v>0.2533664957788973</v>
      </c>
      <c r="N83" s="12">
        <f t="shared" si="9"/>
        <v>6.1007337014613524E-4</v>
      </c>
    </row>
    <row r="84" spans="1:14">
      <c r="A84" s="61" t="s">
        <v>454</v>
      </c>
      <c r="B84" s="61">
        <f>VLOOKUP(A84,'US Pop after &gt;2009'!A322:B779,2,FALSE)</f>
        <v>1056138</v>
      </c>
      <c r="C84" s="62">
        <f>VLOOKUP(A84,'US Pop after &gt;2009'!A322:U779,21,FALSE)</f>
        <v>885994</v>
      </c>
      <c r="D84" s="62">
        <f>VLOOKUP(A84,'US Pop after &gt;2009'!A322:V779,22,FALSE)</f>
        <v>170144</v>
      </c>
      <c r="E84" s="61">
        <f>VLOOKUP(A84,'Deaths After &gt;2009'!A322:O779,15,FALSE)</f>
        <v>0</v>
      </c>
      <c r="F84" s="61">
        <f>VLOOKUP(A84,'Deaths After &gt;2009'!A322:P779,16,FALSE)</f>
        <v>79</v>
      </c>
      <c r="G84" s="61">
        <f>VLOOKUP(A84,'Deaths After &gt;2009'!A322:Q779,17,FALSE)</f>
        <v>79</v>
      </c>
      <c r="H84" s="61">
        <f>VLOOKUP(A84,'Visits new'!A321:D728,4,FALSE)</f>
        <v>212749</v>
      </c>
      <c r="I84" s="61">
        <f>VLOOKUP(A84,'Visits new'!A321:E728,5,FALSE)</f>
        <v>915</v>
      </c>
      <c r="J84" s="12">
        <f t="shared" si="5"/>
        <v>7.4800830952015735E-5</v>
      </c>
      <c r="K84" s="12">
        <f t="shared" si="6"/>
        <v>0</v>
      </c>
      <c r="L84" s="12">
        <f t="shared" si="7"/>
        <v>4.6431258228324244E-4</v>
      </c>
      <c r="M84" s="12">
        <f t="shared" si="8"/>
        <v>0.20144053144570123</v>
      </c>
      <c r="N84" s="12">
        <f t="shared" si="9"/>
        <v>8.6636405469739755E-4</v>
      </c>
    </row>
    <row r="85" spans="1:14">
      <c r="A85" s="61" t="s">
        <v>430</v>
      </c>
      <c r="B85" s="61">
        <f>VLOOKUP(A85,'US Pop after &gt;2009'!A300:B757,2,FALSE)</f>
        <v>3745417</v>
      </c>
      <c r="C85" s="62">
        <f>VLOOKUP(A85,'US Pop after &gt;2009'!A300:U757,21,FALSE)</f>
        <v>3236118.3789999997</v>
      </c>
      <c r="D85" s="62">
        <f>VLOOKUP(A85,'US Pop after &gt;2009'!A300:V757,22,FALSE)</f>
        <v>509652.783</v>
      </c>
      <c r="E85" s="61">
        <f>VLOOKUP(A85,'Deaths After &gt;2009'!A300:O757,15,FALSE)</f>
        <v>0</v>
      </c>
      <c r="F85" s="61">
        <f>VLOOKUP(A85,'Deaths After &gt;2009'!A300:P757,16,FALSE)</f>
        <v>237</v>
      </c>
      <c r="G85" s="61">
        <f>VLOOKUP(A85,'Deaths After &gt;2009'!A300:Q757,17,FALSE)</f>
        <v>237</v>
      </c>
      <c r="H85" s="61">
        <f>VLOOKUP(A85,'Visits new'!A299:D706,4,FALSE)</f>
        <v>147143</v>
      </c>
      <c r="I85" s="61">
        <f>VLOOKUP(A85,'Visits new'!A299:E706,5,FALSE)</f>
        <v>757</v>
      </c>
      <c r="J85" s="12">
        <f t="shared" si="5"/>
        <v>6.3277333338317206E-5</v>
      </c>
      <c r="K85" s="12">
        <f t="shared" si="6"/>
        <v>0</v>
      </c>
      <c r="L85" s="12">
        <f t="shared" si="7"/>
        <v>4.6502247786214877E-4</v>
      </c>
      <c r="M85" s="12">
        <f t="shared" si="8"/>
        <v>3.9286146242194127E-2</v>
      </c>
      <c r="N85" s="12">
        <f t="shared" si="9"/>
        <v>2.0211367652787394E-4</v>
      </c>
    </row>
    <row r="86" spans="1:14">
      <c r="A86" s="61" t="s">
        <v>434</v>
      </c>
      <c r="B86" s="61">
        <f>VLOOKUP(A86,'US Pop after &gt;2009'!A304:B761,2,FALSE)</f>
        <v>3777756</v>
      </c>
      <c r="C86" s="62">
        <f>VLOOKUP(A86,'US Pop after &gt;2009'!A304:U761,21,FALSE)</f>
        <v>3204556.048</v>
      </c>
      <c r="D86" s="62">
        <f>VLOOKUP(A86,'US Pop after &gt;2009'!A304:V761,22,FALSE)</f>
        <v>571821.23200000008</v>
      </c>
      <c r="E86" s="61">
        <f>VLOOKUP(A86,'Deaths After &gt;2009'!A304:O761,15,FALSE)</f>
        <v>0</v>
      </c>
      <c r="F86" s="61">
        <f>VLOOKUP(A86,'Deaths After &gt;2009'!A304:P761,16,FALSE)</f>
        <v>268</v>
      </c>
      <c r="G86" s="61">
        <f>VLOOKUP(A86,'Deaths After &gt;2009'!A304:Q761,17,FALSE)</f>
        <v>268</v>
      </c>
      <c r="H86" s="61">
        <f>VLOOKUP(A86,'Visits new'!A303:D710,4,FALSE)</f>
        <v>149648</v>
      </c>
      <c r="I86" s="61">
        <f>VLOOKUP(A86,'Visits new'!A303:E710,5,FALSE)</f>
        <v>561</v>
      </c>
      <c r="J86" s="12">
        <f t="shared" si="5"/>
        <v>7.0941585427963062E-5</v>
      </c>
      <c r="K86" s="12">
        <f t="shared" si="6"/>
        <v>0</v>
      </c>
      <c r="L86" s="12">
        <f t="shared" si="7"/>
        <v>4.6867794513793073E-4</v>
      </c>
      <c r="M86" s="12">
        <f t="shared" si="8"/>
        <v>3.9612934239267969E-2</v>
      </c>
      <c r="N86" s="12">
        <f t="shared" si="9"/>
        <v>1.4850085606375849E-4</v>
      </c>
    </row>
    <row r="87" spans="1:14">
      <c r="A87" s="61" t="s">
        <v>309</v>
      </c>
      <c r="B87" s="61">
        <f>VLOOKUP(A87,'US Pop after &gt;2009'!A193:B650,2,FALSE)</f>
        <v>5195638</v>
      </c>
      <c r="C87" s="62">
        <f>VLOOKUP(A87,'US Pop after &gt;2009'!A193:U650,21,FALSE)</f>
        <v>4461170.943</v>
      </c>
      <c r="D87" s="62">
        <f>VLOOKUP(A87,'US Pop after &gt;2009'!A193:V650,22,FALSE)</f>
        <v>733677.36399999983</v>
      </c>
      <c r="E87" s="61">
        <f>VLOOKUP(A87,'Deaths After &gt;2009'!A193:O650,15,FALSE)</f>
        <v>0</v>
      </c>
      <c r="F87" s="61">
        <f>VLOOKUP(A87,'Deaths After &gt;2009'!A193:P650,16,FALSE)</f>
        <v>344</v>
      </c>
      <c r="G87" s="61">
        <f>VLOOKUP(A87,'Deaths After &gt;2009'!A193:Q650,17,FALSE)</f>
        <v>344</v>
      </c>
      <c r="H87" s="61">
        <f>VLOOKUP(A87,'Visits new'!A192:D599,4,FALSE)</f>
        <v>208374</v>
      </c>
      <c r="I87" s="61">
        <f>VLOOKUP(A87,'Visits new'!A192:E599,5,FALSE)</f>
        <v>783</v>
      </c>
      <c r="J87" s="12">
        <f t="shared" si="5"/>
        <v>6.620938564234075E-5</v>
      </c>
      <c r="K87" s="12">
        <f t="shared" si="6"/>
        <v>0</v>
      </c>
      <c r="L87" s="12">
        <f t="shared" si="7"/>
        <v>4.6887094638509261E-4</v>
      </c>
      <c r="M87" s="12">
        <f t="shared" si="8"/>
        <v>4.0105565476270671E-2</v>
      </c>
      <c r="N87" s="12">
        <f t="shared" si="9"/>
        <v>1.5070333999404886E-4</v>
      </c>
    </row>
    <row r="88" spans="1:14">
      <c r="A88" s="61" t="s">
        <v>148</v>
      </c>
      <c r="B88" s="61">
        <f>VLOOKUP(A88,'US Pop after &gt;2009'!A50:B507,2,FALSE)</f>
        <v>5273117</v>
      </c>
      <c r="C88" s="62">
        <f>VLOOKUP(A88,'US Pop after &gt;2009'!A50:U507,21,FALSE)</f>
        <v>4564872</v>
      </c>
      <c r="D88" s="62">
        <f>VLOOKUP(A88,'US Pop after &gt;2009'!A50:V507,22,FALSE)</f>
        <v>708245</v>
      </c>
      <c r="E88" s="61">
        <f>VLOOKUP(A88,'Deaths After &gt;2009'!A50:O507,15,FALSE)</f>
        <v>42</v>
      </c>
      <c r="F88" s="61">
        <f>VLOOKUP(A88,'Deaths After &gt;2009'!A50:P507,16,FALSE)</f>
        <v>334</v>
      </c>
      <c r="G88" s="61">
        <f>VLOOKUP(A88,'Deaths After &gt;2009'!A50:Q507,17,FALSE)</f>
        <v>376</v>
      </c>
      <c r="H88" s="61">
        <f>VLOOKUP(A88,'Visits new'!A49:D456,4,FALSE)</f>
        <v>529628</v>
      </c>
      <c r="I88" s="61">
        <f>VLOOKUP(A88,'Visits new'!A49:E456,5,FALSE)</f>
        <v>856</v>
      </c>
      <c r="J88" s="12">
        <f t="shared" si="5"/>
        <v>7.1305074399069854E-5</v>
      </c>
      <c r="K88" s="12">
        <f t="shared" si="6"/>
        <v>9.2006960983790996E-6</v>
      </c>
      <c r="L88" s="12">
        <f t="shared" si="7"/>
        <v>4.7158822158998654E-4</v>
      </c>
      <c r="M88" s="12">
        <f t="shared" si="8"/>
        <v>0.10043926580806002</v>
      </c>
      <c r="N88" s="12">
        <f t="shared" si="9"/>
        <v>1.6233282895107391E-4</v>
      </c>
    </row>
    <row r="89" spans="1:14">
      <c r="A89" s="61" t="s">
        <v>270</v>
      </c>
      <c r="B89" s="61">
        <f>VLOOKUP(A89,'US Pop after &gt;2009'!A158:B615,2,FALSE)</f>
        <v>1328320</v>
      </c>
      <c r="C89" s="62">
        <f>VLOOKUP(A89,'US Pop after &gt;2009'!A158:U615,21,FALSE)</f>
        <v>1109160.132</v>
      </c>
      <c r="D89" s="62">
        <f>VLOOKUP(A89,'US Pop after &gt;2009'!A158:V615,22,FALSE)</f>
        <v>220400.67299999998</v>
      </c>
      <c r="E89" s="61">
        <f>VLOOKUP(A89,'Deaths After &gt;2009'!A158:O615,15,FALSE)</f>
        <v>0</v>
      </c>
      <c r="F89" s="61">
        <f>VLOOKUP(A89,'Deaths After &gt;2009'!A158:P615,16,FALSE)</f>
        <v>105</v>
      </c>
      <c r="G89" s="61">
        <f>VLOOKUP(A89,'Deaths After &gt;2009'!A158:Q615,17,FALSE)</f>
        <v>105</v>
      </c>
      <c r="H89" s="61">
        <f>VLOOKUP(A89,'Visits new'!A157:D564,4,FALSE)</f>
        <v>282930</v>
      </c>
      <c r="I89" s="61">
        <f>VLOOKUP(A89,'Visits new'!A157:E564,5,FALSE)</f>
        <v>1636</v>
      </c>
      <c r="J89" s="12">
        <f t="shared" si="5"/>
        <v>7.904721753794266E-5</v>
      </c>
      <c r="K89" s="12">
        <f t="shared" si="6"/>
        <v>0</v>
      </c>
      <c r="L89" s="12">
        <f t="shared" si="7"/>
        <v>4.7640507885382007E-4</v>
      </c>
      <c r="M89" s="12">
        <f t="shared" si="8"/>
        <v>0.21299837388581064</v>
      </c>
      <c r="N89" s="12">
        <f t="shared" si="9"/>
        <v>1.2316309323054686E-3</v>
      </c>
    </row>
    <row r="90" spans="1:14">
      <c r="A90" s="61" t="s">
        <v>147</v>
      </c>
      <c r="B90" s="61">
        <f>VLOOKUP(A90,'US Pop after &gt;2009'!A49:B506,2,FALSE)</f>
        <v>5226520</v>
      </c>
      <c r="C90" s="62">
        <f>VLOOKUP(A90,'US Pop after &gt;2009'!A49:U506,21,FALSE)</f>
        <v>4569125.7140000006</v>
      </c>
      <c r="D90" s="62">
        <f>VLOOKUP(A90,'US Pop after &gt;2009'!A49:V506,22,FALSE)</f>
        <v>657373.85000000009</v>
      </c>
      <c r="E90" s="61">
        <f>VLOOKUP(A90,'Deaths After &gt;2009'!A49:O506,15,FALSE)</f>
        <v>12</v>
      </c>
      <c r="F90" s="61">
        <f>VLOOKUP(A90,'Deaths After &gt;2009'!A49:P506,16,FALSE)</f>
        <v>319</v>
      </c>
      <c r="G90" s="61">
        <f>VLOOKUP(A90,'Deaths After &gt;2009'!A49:Q506,17,FALSE)</f>
        <v>331</v>
      </c>
      <c r="H90" s="61">
        <f>VLOOKUP(A90,'Visits new'!A48:D455,4,FALSE)</f>
        <v>179328</v>
      </c>
      <c r="I90" s="61">
        <f>VLOOKUP(A90,'Visits new'!A48:E455,5,FALSE)</f>
        <v>321</v>
      </c>
      <c r="J90" s="12">
        <f t="shared" si="5"/>
        <v>6.3330858774098253E-5</v>
      </c>
      <c r="K90" s="12">
        <f t="shared" si="6"/>
        <v>2.626323010380624E-6</v>
      </c>
      <c r="L90" s="12">
        <f t="shared" si="7"/>
        <v>4.8526420696533632E-4</v>
      </c>
      <c r="M90" s="12">
        <f t="shared" si="8"/>
        <v>3.4311166894989399E-2</v>
      </c>
      <c r="N90" s="12">
        <f t="shared" si="9"/>
        <v>6.1417539777901926E-5</v>
      </c>
    </row>
    <row r="91" spans="1:14">
      <c r="A91" s="61" t="s">
        <v>465</v>
      </c>
      <c r="B91" s="61">
        <f>VLOOKUP(A91,'US Pop after &gt;2009'!A331:B788,2,FALSE)</f>
        <v>696942</v>
      </c>
      <c r="C91" s="62">
        <f>VLOOKUP(A91,'US Pop after &gt;2009'!A331:U788,21,FALSE)</f>
        <v>600233.20600000001</v>
      </c>
      <c r="D91" s="62">
        <f>VLOOKUP(A91,'US Pop after &gt;2009'!A331:V788,22,FALSE)</f>
        <v>96357.39</v>
      </c>
      <c r="E91" s="61">
        <f>VLOOKUP(A91,'Deaths After &gt;2009'!A331:O788,15,FALSE)</f>
        <v>0</v>
      </c>
      <c r="F91" s="61">
        <f>VLOOKUP(A91,'Deaths After &gt;2009'!A331:P788,16,FALSE)</f>
        <v>47</v>
      </c>
      <c r="G91" s="61">
        <f>VLOOKUP(A91,'Deaths After &gt;2009'!A331:Q788,17,FALSE)</f>
        <v>47</v>
      </c>
      <c r="H91" s="61">
        <f>VLOOKUP(A91,'Visits new'!A330:D737,4,FALSE)</f>
        <v>68416</v>
      </c>
      <c r="I91" s="61">
        <f>VLOOKUP(A91,'Visits new'!A330:E737,5,FALSE)</f>
        <v>242</v>
      </c>
      <c r="J91" s="12">
        <f t="shared" si="5"/>
        <v>6.7437462514814722E-5</v>
      </c>
      <c r="K91" s="12">
        <f t="shared" si="6"/>
        <v>0</v>
      </c>
      <c r="L91" s="12">
        <f t="shared" si="7"/>
        <v>4.8776746651190946E-4</v>
      </c>
      <c r="M91" s="12">
        <f t="shared" si="8"/>
        <v>9.8165987987522629E-2</v>
      </c>
      <c r="N91" s="12">
        <f t="shared" si="9"/>
        <v>3.4723118996989706E-4</v>
      </c>
    </row>
    <row r="92" spans="1:14">
      <c r="A92" s="61" t="s">
        <v>211</v>
      </c>
      <c r="B92" s="61">
        <f>VLOOKUP(A92,'US Pop after &gt;2009'!A106:B563,2,FALSE)</f>
        <v>1477406</v>
      </c>
      <c r="C92" s="62">
        <f>VLOOKUP(A92,'US Pop after &gt;2009'!A106:U563,21,FALSE)</f>
        <v>1263702</v>
      </c>
      <c r="D92" s="62">
        <f>VLOOKUP(A92,'US Pop after &gt;2009'!A106:V563,22,FALSE)</f>
        <v>213704</v>
      </c>
      <c r="E92" s="61">
        <f>VLOOKUP(A92,'Deaths After &gt;2009'!A106:O563,15,FALSE)</f>
        <v>0</v>
      </c>
      <c r="F92" s="61">
        <f>VLOOKUP(A92,'Deaths After &gt;2009'!A106:P563,16,FALSE)</f>
        <v>105</v>
      </c>
      <c r="G92" s="61">
        <f>VLOOKUP(A92,'Deaths After &gt;2009'!A106:Q563,17,FALSE)</f>
        <v>105</v>
      </c>
      <c r="H92" s="61">
        <f>VLOOKUP(A92,'Visits new'!A105:D512,4,FALSE)</f>
        <v>56727</v>
      </c>
      <c r="I92" s="61">
        <f>VLOOKUP(A92,'Visits new'!A105:E512,5,FALSE)</f>
        <v>248</v>
      </c>
      <c r="J92" s="12">
        <f t="shared" si="5"/>
        <v>7.1070511423400207E-5</v>
      </c>
      <c r="K92" s="12">
        <f t="shared" si="6"/>
        <v>0</v>
      </c>
      <c r="L92" s="12">
        <f t="shared" si="7"/>
        <v>4.9133380750945236E-4</v>
      </c>
      <c r="M92" s="12">
        <f t="shared" si="8"/>
        <v>3.8396351443002123E-2</v>
      </c>
      <c r="N92" s="12">
        <f t="shared" si="9"/>
        <v>1.6786177936193572E-4</v>
      </c>
    </row>
    <row r="93" spans="1:14">
      <c r="A93" s="61" t="s">
        <v>267</v>
      </c>
      <c r="B93" s="61">
        <f>VLOOKUP(A93,'US Pop after &gt;2009'!A155:B612,2,FALSE)</f>
        <v>1327665</v>
      </c>
      <c r="C93" s="62">
        <f>VLOOKUP(A93,'US Pop after &gt;2009'!A155:U612,21,FALSE)</f>
        <v>1124619.4280000001</v>
      </c>
      <c r="D93" s="62">
        <f>VLOOKUP(A93,'US Pop after &gt;2009'!A155:V612,22,FALSE)</f>
        <v>203415.772</v>
      </c>
      <c r="E93" s="61">
        <f>VLOOKUP(A93,'Deaths After &gt;2009'!A155:O612,15,FALSE)</f>
        <v>0</v>
      </c>
      <c r="F93" s="61">
        <f>VLOOKUP(A93,'Deaths After &gt;2009'!A155:P612,16,FALSE)</f>
        <v>100</v>
      </c>
      <c r="G93" s="61">
        <f>VLOOKUP(A93,'Deaths After &gt;2009'!A155:Q612,17,FALSE)</f>
        <v>100</v>
      </c>
      <c r="H93" s="61">
        <f>VLOOKUP(A93,'Visits new'!A154:D561,4,FALSE)</f>
        <v>73503</v>
      </c>
      <c r="I93" s="61">
        <f>VLOOKUP(A93,'Visits new'!A154:E561,5,FALSE)</f>
        <v>393</v>
      </c>
      <c r="J93" s="12">
        <f t="shared" si="5"/>
        <v>7.5320205021598064E-5</v>
      </c>
      <c r="K93" s="12">
        <f t="shared" si="6"/>
        <v>0</v>
      </c>
      <c r="L93" s="12">
        <f t="shared" si="7"/>
        <v>4.916039647112516E-4</v>
      </c>
      <c r="M93" s="12">
        <f t="shared" si="8"/>
        <v>5.536261029702523E-2</v>
      </c>
      <c r="N93" s="12">
        <f t="shared" si="9"/>
        <v>2.9600840573488043E-4</v>
      </c>
    </row>
    <row r="94" spans="1:14">
      <c r="A94" s="61" t="s">
        <v>472</v>
      </c>
      <c r="B94" s="61">
        <f>VLOOKUP(A94,'US Pop after &gt;2009'!A338:B795,2,FALSE)</f>
        <v>718846</v>
      </c>
      <c r="C94" s="62">
        <f>VLOOKUP(A94,'US Pop after &gt;2009'!A338:U795,21,FALSE)</f>
        <v>607050</v>
      </c>
      <c r="D94" s="62">
        <f>VLOOKUP(A94,'US Pop after &gt;2009'!A338:V795,22,FALSE)</f>
        <v>111796</v>
      </c>
      <c r="E94" s="61">
        <f>VLOOKUP(A94,'Deaths After &gt;2009'!A338:O795,15,FALSE)</f>
        <v>0</v>
      </c>
      <c r="F94" s="61">
        <f>VLOOKUP(A94,'Deaths After &gt;2009'!A338:P795,16,FALSE)</f>
        <v>55</v>
      </c>
      <c r="G94" s="61">
        <f>VLOOKUP(A94,'Deaths After &gt;2009'!A338:Q795,17,FALSE)</f>
        <v>55</v>
      </c>
      <c r="H94" s="61">
        <f>VLOOKUP(A94,'Visits new'!A337:D744,4,FALSE)</f>
        <v>401341</v>
      </c>
      <c r="I94" s="61">
        <f>VLOOKUP(A94,'Visits new'!A337:E744,5,FALSE)</f>
        <v>1537</v>
      </c>
      <c r="J94" s="12">
        <f t="shared" si="5"/>
        <v>7.6511519852652719E-5</v>
      </c>
      <c r="K94" s="12">
        <f t="shared" si="6"/>
        <v>0</v>
      </c>
      <c r="L94" s="12">
        <f t="shared" si="7"/>
        <v>4.9196751225446351E-4</v>
      </c>
      <c r="M94" s="12">
        <f t="shared" si="8"/>
        <v>0.55831290707606362</v>
      </c>
      <c r="N94" s="12">
        <f t="shared" si="9"/>
        <v>2.1381492002459498E-3</v>
      </c>
    </row>
    <row r="95" spans="1:14">
      <c r="A95" s="61" t="s">
        <v>429</v>
      </c>
      <c r="B95" s="61">
        <f>VLOOKUP(A95,'US Pop after &gt;2009'!A299:B756,2,FALSE)</f>
        <v>3754561</v>
      </c>
      <c r="C95" s="62">
        <f>VLOOKUP(A95,'US Pop after &gt;2009'!A299:U756,21,FALSE)</f>
        <v>3249818.2889999999</v>
      </c>
      <c r="D95" s="62">
        <f>VLOOKUP(A95,'US Pop after &gt;2009'!A299:V756,22,FALSE)</f>
        <v>507224.36000000004</v>
      </c>
      <c r="E95" s="61">
        <f>VLOOKUP(A95,'Deaths After &gt;2009'!A299:O756,15,FALSE)</f>
        <v>0</v>
      </c>
      <c r="F95" s="61">
        <f>VLOOKUP(A95,'Deaths After &gt;2009'!A299:P756,16,FALSE)</f>
        <v>261</v>
      </c>
      <c r="G95" s="61">
        <f>VLOOKUP(A95,'Deaths After &gt;2009'!A299:Q756,17,FALSE)</f>
        <v>261</v>
      </c>
      <c r="H95" s="61">
        <f>VLOOKUP(A95,'Visits new'!A298:D705,4,FALSE)</f>
        <v>64278</v>
      </c>
      <c r="I95" s="61">
        <f>VLOOKUP(A95,'Visits new'!A298:E705,5,FALSE)</f>
        <v>258</v>
      </c>
      <c r="J95" s="12">
        <f t="shared" si="5"/>
        <v>6.9515450674526263E-5</v>
      </c>
      <c r="K95" s="12">
        <f t="shared" si="6"/>
        <v>0</v>
      </c>
      <c r="L95" s="12">
        <f t="shared" si="7"/>
        <v>5.1456519162447164E-4</v>
      </c>
      <c r="M95" s="12">
        <f t="shared" si="8"/>
        <v>1.7119977541981607E-2</v>
      </c>
      <c r="N95" s="12">
        <f t="shared" si="9"/>
        <v>6.8716422505853543E-5</v>
      </c>
    </row>
    <row r="96" spans="1:14">
      <c r="A96" s="61" t="s">
        <v>519</v>
      </c>
      <c r="B96" s="61">
        <f>VLOOKUP(A96,'US Pop after &gt;2009'!A379:B836,2,FALSE)</f>
        <v>6541242</v>
      </c>
      <c r="C96" s="62">
        <f>VLOOKUP(A96,'US Pop after &gt;2009'!A379:U836,21,FALSE)</f>
        <v>5763370.0140000004</v>
      </c>
      <c r="D96" s="62">
        <f>VLOOKUP(A96,'US Pop after &gt;2009'!A379:V836,22,FALSE)</f>
        <v>775931.8679999999</v>
      </c>
      <c r="E96" s="61">
        <f>VLOOKUP(A96,'Deaths After &gt;2009'!A379:O836,15,FALSE)</f>
        <v>11</v>
      </c>
      <c r="F96" s="61">
        <f>VLOOKUP(A96,'Deaths After &gt;2009'!A379:P836,16,FALSE)</f>
        <v>400</v>
      </c>
      <c r="G96" s="61">
        <f>VLOOKUP(A96,'Deaths After &gt;2009'!A379:Q836,17,FALSE)</f>
        <v>411</v>
      </c>
      <c r="H96" s="61">
        <f>VLOOKUP(A96,'Visits new'!A378:D785,4,FALSE)</f>
        <v>35787</v>
      </c>
      <c r="I96" s="61">
        <f>VLOOKUP(A96,'Visits new'!A378:E785,5,FALSE)</f>
        <v>208</v>
      </c>
      <c r="J96" s="12">
        <f t="shared" si="5"/>
        <v>6.2832104361832202E-5</v>
      </c>
      <c r="K96" s="12">
        <f t="shared" si="6"/>
        <v>1.9086055507939835E-6</v>
      </c>
      <c r="L96" s="12">
        <f t="shared" si="7"/>
        <v>5.1550917870021038E-4</v>
      </c>
      <c r="M96" s="12">
        <f t="shared" si="8"/>
        <v>5.4709793644693167E-3</v>
      </c>
      <c r="N96" s="12">
        <f t="shared" si="9"/>
        <v>3.1798242596742333E-5</v>
      </c>
    </row>
    <row r="97" spans="1:14">
      <c r="A97" s="61" t="s">
        <v>375</v>
      </c>
      <c r="B97" s="61">
        <f>VLOOKUP(A97,'US Pop after &gt;2009'!A251:B708,2,FALSE)</f>
        <v>1986370</v>
      </c>
      <c r="C97" s="62">
        <f>VLOOKUP(A97,'US Pop after &gt;2009'!A251:U708,21,FALSE)</f>
        <v>1733021.5530000003</v>
      </c>
      <c r="D97" s="62">
        <f>VLOOKUP(A97,'US Pop after &gt;2009'!A251:V708,22,FALSE)</f>
        <v>252441.02599999995</v>
      </c>
      <c r="E97" s="61">
        <f>VLOOKUP(A97,'Deaths After &gt;2009'!A251:O708,15,FALSE)</f>
        <v>0</v>
      </c>
      <c r="F97" s="61">
        <f>VLOOKUP(A97,'Deaths After &gt;2009'!A251:P708,16,FALSE)</f>
        <v>132</v>
      </c>
      <c r="G97" s="61">
        <f>VLOOKUP(A97,'Deaths After &gt;2009'!A251:Q708,17,FALSE)</f>
        <v>132</v>
      </c>
      <c r="H97" s="61">
        <f>VLOOKUP(A97,'Visits new'!A250:D657,4,FALSE)</f>
        <v>97332</v>
      </c>
      <c r="I97" s="61">
        <f>VLOOKUP(A97,'Visits new'!A250:E657,5,FALSE)</f>
        <v>302</v>
      </c>
      <c r="J97" s="12">
        <f t="shared" si="5"/>
        <v>6.6452876352341206E-5</v>
      </c>
      <c r="K97" s="12">
        <f t="shared" si="6"/>
        <v>0</v>
      </c>
      <c r="L97" s="12">
        <f t="shared" si="7"/>
        <v>5.2289440465196025E-4</v>
      </c>
      <c r="M97" s="12">
        <f t="shared" si="8"/>
        <v>4.8999934553985408E-2</v>
      </c>
      <c r="N97" s="12">
        <f t="shared" si="9"/>
        <v>1.5203612620005337E-4</v>
      </c>
    </row>
    <row r="98" spans="1:14">
      <c r="A98" s="61" t="s">
        <v>333</v>
      </c>
      <c r="B98" s="61">
        <f>VLOOKUP(A98,'US Pop after &gt;2009'!A214:B671,2,FALSE)</f>
        <v>892590</v>
      </c>
      <c r="C98" s="62">
        <f>VLOOKUP(A98,'US Pop after &gt;2009'!A214:U671,21,FALSE)</f>
        <v>757396.076</v>
      </c>
      <c r="D98" s="62">
        <f>VLOOKUP(A98,'US Pop after &gt;2009'!A214:V671,22,FALSE)</f>
        <v>135565.01100000003</v>
      </c>
      <c r="E98" s="61">
        <f>VLOOKUP(A98,'Deaths After &gt;2009'!A214:O671,15,FALSE)</f>
        <v>0</v>
      </c>
      <c r="F98" s="61">
        <f>VLOOKUP(A98,'Deaths After &gt;2009'!A214:P671,16,FALSE)</f>
        <v>71</v>
      </c>
      <c r="G98" s="61">
        <f>VLOOKUP(A98,'Deaths After &gt;2009'!A214:Q671,17,FALSE)</f>
        <v>71</v>
      </c>
      <c r="H98" s="61">
        <f>VLOOKUP(A98,'Visits new'!A213:D620,4,FALSE)</f>
        <v>106430</v>
      </c>
      <c r="I98" s="61">
        <f>VLOOKUP(A98,'Visits new'!A213:E620,5,FALSE)</f>
        <v>342</v>
      </c>
      <c r="J98" s="12">
        <f t="shared" si="5"/>
        <v>7.9543799504811836E-5</v>
      </c>
      <c r="K98" s="12">
        <f t="shared" si="6"/>
        <v>0</v>
      </c>
      <c r="L98" s="12">
        <f t="shared" si="7"/>
        <v>5.2373395964243298E-4</v>
      </c>
      <c r="M98" s="12">
        <f t="shared" si="8"/>
        <v>0.11923727579291724</v>
      </c>
      <c r="N98" s="12">
        <f t="shared" si="9"/>
        <v>3.8315463986824858E-4</v>
      </c>
    </row>
    <row r="99" spans="1:14">
      <c r="A99" s="61" t="s">
        <v>359</v>
      </c>
      <c r="B99" s="61">
        <f>VLOOKUP(A99,'US Pop after &gt;2009'!A237:B694,2,FALSE)</f>
        <v>1317474</v>
      </c>
      <c r="C99" s="62">
        <f>VLOOKUP(A99,'US Pop after &gt;2009'!A237:U694,21,FALSE)</f>
        <v>1137306.324</v>
      </c>
      <c r="D99" s="62">
        <f>VLOOKUP(A99,'US Pop after &gt;2009'!A237:V694,22,FALSE)</f>
        <v>181157.38500000001</v>
      </c>
      <c r="E99" s="61">
        <f>VLOOKUP(A99,'Deaths After &gt;2009'!A237:O694,15,FALSE)</f>
        <v>0</v>
      </c>
      <c r="F99" s="61">
        <f>VLOOKUP(A99,'Deaths After &gt;2009'!A237:P694,16,FALSE)</f>
        <v>98</v>
      </c>
      <c r="G99" s="61">
        <f>VLOOKUP(A99,'Deaths After &gt;2009'!A237:Q694,17,FALSE)</f>
        <v>98</v>
      </c>
      <c r="H99" s="61">
        <f>VLOOKUP(A99,'Visits new'!A236:D643,4,FALSE)</f>
        <v>201775</v>
      </c>
      <c r="I99" s="61">
        <f>VLOOKUP(A99,'Visits new'!A236:E643,5,FALSE)</f>
        <v>1258</v>
      </c>
      <c r="J99" s="12">
        <f t="shared" si="5"/>
        <v>7.4384769642512873E-5</v>
      </c>
      <c r="K99" s="12">
        <f t="shared" si="6"/>
        <v>0</v>
      </c>
      <c r="L99" s="12">
        <f t="shared" si="7"/>
        <v>5.4096607764568907E-4</v>
      </c>
      <c r="M99" s="12">
        <f t="shared" si="8"/>
        <v>0.1531529274961024</v>
      </c>
      <c r="N99" s="12">
        <f t="shared" si="9"/>
        <v>9.5485755316613457E-4</v>
      </c>
    </row>
    <row r="100" spans="1:14">
      <c r="A100" s="61" t="s">
        <v>207</v>
      </c>
      <c r="B100" s="61">
        <f>VLOOKUP(A100,'US Pop after &gt;2009'!A102:B559,2,FALSE)</f>
        <v>1553580</v>
      </c>
      <c r="C100" s="62">
        <f>VLOOKUP(A100,'US Pop after &gt;2009'!A102:U559,21,FALSE)</f>
        <v>1358169.7220000003</v>
      </c>
      <c r="D100" s="62">
        <f>VLOOKUP(A100,'US Pop after &gt;2009'!A102:V559,22,FALSE)</f>
        <v>195739.24599999996</v>
      </c>
      <c r="E100" s="61">
        <f>VLOOKUP(A100,'Deaths After &gt;2009'!A102:O559,15,FALSE)</f>
        <v>0</v>
      </c>
      <c r="F100" s="61">
        <f>VLOOKUP(A100,'Deaths After &gt;2009'!A102:P559,16,FALSE)</f>
        <v>106</v>
      </c>
      <c r="G100" s="61">
        <f>VLOOKUP(A100,'Deaths After &gt;2009'!A102:Q559,17,FALSE)</f>
        <v>106</v>
      </c>
      <c r="H100" s="61">
        <f>VLOOKUP(A100,'Visits new'!A101:D508,4,FALSE)</f>
        <v>147681</v>
      </c>
      <c r="I100" s="61">
        <f>VLOOKUP(A100,'Visits new'!A101:E508,5,FALSE)</f>
        <v>371</v>
      </c>
      <c r="J100" s="12">
        <f t="shared" si="5"/>
        <v>6.8229508618803026E-5</v>
      </c>
      <c r="K100" s="12">
        <f t="shared" si="6"/>
        <v>0</v>
      </c>
      <c r="L100" s="12">
        <f t="shared" si="7"/>
        <v>5.4153677489898993E-4</v>
      </c>
      <c r="M100" s="12">
        <f t="shared" si="8"/>
        <v>9.5058510022013668E-2</v>
      </c>
      <c r="N100" s="12">
        <f t="shared" si="9"/>
        <v>2.3880328016581058E-4</v>
      </c>
    </row>
    <row r="101" spans="1:14">
      <c r="A101" s="61" t="s">
        <v>432</v>
      </c>
      <c r="B101" s="61">
        <f>VLOOKUP(A101,'US Pop after &gt;2009'!A302:B759,2,FALSE)</f>
        <v>3766403</v>
      </c>
      <c r="C101" s="62">
        <f>VLOOKUP(A101,'US Pop after &gt;2009'!A302:U759,21,FALSE)</f>
        <v>3227889.25</v>
      </c>
      <c r="D101" s="62">
        <f>VLOOKUP(A101,'US Pop after &gt;2009'!A302:V759,22,FALSE)</f>
        <v>538868.74899999995</v>
      </c>
      <c r="E101" s="61">
        <f>VLOOKUP(A101,'Deaths After &gt;2009'!A302:O759,15,FALSE)</f>
        <v>0</v>
      </c>
      <c r="F101" s="61">
        <f>VLOOKUP(A101,'Deaths After &gt;2009'!A302:P759,16,FALSE)</f>
        <v>293</v>
      </c>
      <c r="G101" s="61">
        <f>VLOOKUP(A101,'Deaths After &gt;2009'!A302:Q759,17,FALSE)</f>
        <v>293</v>
      </c>
      <c r="H101" s="61">
        <f>VLOOKUP(A101,'Visits new'!A301:D708,4,FALSE)</f>
        <v>131782</v>
      </c>
      <c r="I101" s="61">
        <f>VLOOKUP(A101,'Visits new'!A301:E708,5,FALSE)</f>
        <v>620</v>
      </c>
      <c r="J101" s="12">
        <f t="shared" si="5"/>
        <v>7.7793056133398364E-5</v>
      </c>
      <c r="K101" s="12">
        <f t="shared" si="6"/>
        <v>0</v>
      </c>
      <c r="L101" s="12">
        <f t="shared" si="7"/>
        <v>5.4373166108394983E-4</v>
      </c>
      <c r="M101" s="12">
        <f t="shared" si="8"/>
        <v>3.498882089887885E-2</v>
      </c>
      <c r="N101" s="12">
        <f t="shared" si="9"/>
        <v>1.6461329284200336E-4</v>
      </c>
    </row>
    <row r="102" spans="1:14">
      <c r="A102" s="61" t="s">
        <v>523</v>
      </c>
      <c r="B102" s="61">
        <f>VLOOKUP(A102,'US Pop after &gt;2009'!A383:B840,2,FALSE)</f>
        <v>6894493</v>
      </c>
      <c r="C102" s="62">
        <f>VLOOKUP(A102,'US Pop after &gt;2009'!A383:U840,21,FALSE)</f>
        <v>5984217.0880000005</v>
      </c>
      <c r="D102" s="62">
        <f>VLOOKUP(A102,'US Pop after &gt;2009'!A383:V840,22,FALSE)</f>
        <v>907637.69799999997</v>
      </c>
      <c r="E102" s="61">
        <f>VLOOKUP(A102,'Deaths After &gt;2009'!A383:O840,15,FALSE)</f>
        <v>55</v>
      </c>
      <c r="F102" s="61">
        <f>VLOOKUP(A102,'Deaths After &gt;2009'!A383:P840,16,FALSE)</f>
        <v>509</v>
      </c>
      <c r="G102" s="61">
        <f>VLOOKUP(A102,'Deaths After &gt;2009'!A383:Q840,17,FALSE)</f>
        <v>564</v>
      </c>
      <c r="H102" s="61">
        <f>VLOOKUP(A102,'Visits new'!A382:D789,4,FALSE)</f>
        <v>194913</v>
      </c>
      <c r="I102" s="61">
        <f>VLOOKUP(A102,'Visits new'!A382:E789,5,FALSE)</f>
        <v>874</v>
      </c>
      <c r="J102" s="12">
        <f t="shared" si="5"/>
        <v>8.1804419846390447E-5</v>
      </c>
      <c r="K102" s="12">
        <f t="shared" si="6"/>
        <v>9.1908430444961818E-6</v>
      </c>
      <c r="L102" s="12">
        <f t="shared" si="7"/>
        <v>5.6079645118486477E-4</v>
      </c>
      <c r="M102" s="12">
        <f t="shared" si="8"/>
        <v>2.8270824265105497E-2</v>
      </c>
      <c r="N102" s="12">
        <f t="shared" si="9"/>
        <v>1.2676784210238521E-4</v>
      </c>
    </row>
    <row r="103" spans="1:14">
      <c r="A103" s="61" t="s">
        <v>274</v>
      </c>
      <c r="B103" s="61">
        <f>VLOOKUP(A103,'US Pop after &gt;2009'!A162:B619,2,FALSE)</f>
        <v>1243290</v>
      </c>
      <c r="C103" s="62">
        <f>VLOOKUP(A103,'US Pop after &gt;2009'!A162:U619,21,FALSE)</f>
        <v>1011731</v>
      </c>
      <c r="D103" s="62">
        <f>VLOOKUP(A103,'US Pop after &gt;2009'!A162:V619,22,FALSE)</f>
        <v>231559</v>
      </c>
      <c r="E103" s="61">
        <f>VLOOKUP(A103,'Deaths After &gt;2009'!A162:O619,15,FALSE)</f>
        <v>0</v>
      </c>
      <c r="F103" s="61">
        <f>VLOOKUP(A103,'Deaths After &gt;2009'!A162:P619,16,FALSE)</f>
        <v>130</v>
      </c>
      <c r="G103" s="61">
        <f>VLOOKUP(A103,'Deaths After &gt;2009'!A162:Q619,17,FALSE)</f>
        <v>130</v>
      </c>
      <c r="H103" s="61">
        <f>VLOOKUP(A103,'Visits new'!A161:D568,4,FALSE)</f>
        <v>203764</v>
      </c>
      <c r="I103" s="61">
        <f>VLOOKUP(A103,'Visits new'!A161:E568,5,FALSE)</f>
        <v>1272</v>
      </c>
      <c r="J103" s="12">
        <f t="shared" si="5"/>
        <v>1.0456128497776062E-4</v>
      </c>
      <c r="K103" s="12">
        <f t="shared" si="6"/>
        <v>0</v>
      </c>
      <c r="L103" s="12">
        <f t="shared" si="7"/>
        <v>5.6141199435133158E-4</v>
      </c>
      <c r="M103" s="12">
        <f t="shared" si="8"/>
        <v>0.16389096670929551</v>
      </c>
      <c r="N103" s="12">
        <f t="shared" si="9"/>
        <v>1.0230919576285501E-3</v>
      </c>
    </row>
    <row r="104" spans="1:14">
      <c r="A104" s="61" t="s">
        <v>116</v>
      </c>
      <c r="B104" s="61">
        <f>VLOOKUP(A104,'US Pop after &gt;2009'!A21:B478,2,FALSE)</f>
        <v>6410979</v>
      </c>
      <c r="C104" s="62">
        <f>VLOOKUP(A104,'US Pop after &gt;2009'!A21:U478,21,FALSE)</f>
        <v>5510080.2369999997</v>
      </c>
      <c r="D104" s="62">
        <f>VLOOKUP(A104,'US Pop after &gt;2009'!A21:V478,22,FALSE)</f>
        <v>891925.98</v>
      </c>
      <c r="E104" s="61">
        <f>VLOOKUP(A104,'Deaths After &gt;2009'!A21:O478,15,FALSE)</f>
        <v>11</v>
      </c>
      <c r="F104" s="61">
        <f>VLOOKUP(A104,'Deaths After &gt;2009'!A21:P478,16,FALSE)</f>
        <v>507</v>
      </c>
      <c r="G104" s="61">
        <f>VLOOKUP(A104,'Deaths After &gt;2009'!A21:Q478,17,FALSE)</f>
        <v>518</v>
      </c>
      <c r="H104" s="61">
        <f>VLOOKUP(A104,'Visits new'!A20:D427,4,FALSE)</f>
        <v>820538</v>
      </c>
      <c r="I104" s="61">
        <f>VLOOKUP(A104,'Visits new'!A20:E427,5,FALSE)</f>
        <v>1495</v>
      </c>
      <c r="J104" s="12">
        <f t="shared" si="5"/>
        <v>8.0798892025695301E-5</v>
      </c>
      <c r="K104" s="12">
        <f t="shared" si="6"/>
        <v>1.9963411650769398E-6</v>
      </c>
      <c r="L104" s="12">
        <f t="shared" si="7"/>
        <v>5.6843281995216694E-4</v>
      </c>
      <c r="M104" s="12">
        <f t="shared" si="8"/>
        <v>0.12798950051154434</v>
      </c>
      <c r="N104" s="12">
        <f t="shared" si="9"/>
        <v>2.3319371347184259E-4</v>
      </c>
    </row>
    <row r="105" spans="1:14">
      <c r="A105" s="61" t="s">
        <v>118</v>
      </c>
      <c r="B105" s="61">
        <f>VLOOKUP(A105,'US Pop after &gt;2009'!A23:B480,2,FALSE)</f>
        <v>6524205</v>
      </c>
      <c r="C105" s="62">
        <f>VLOOKUP(A105,'US Pop after &gt;2009'!A23:U480,21,FALSE)</f>
        <v>5554161.6049999995</v>
      </c>
      <c r="D105" s="62">
        <f>VLOOKUP(A105,'US Pop after &gt;2009'!A23:V480,22,FALSE)</f>
        <v>966163.201</v>
      </c>
      <c r="E105" s="61">
        <f>VLOOKUP(A105,'Deaths After &gt;2009'!A23:O480,15,FALSE)</f>
        <v>58</v>
      </c>
      <c r="F105" s="61">
        <f>VLOOKUP(A105,'Deaths After &gt;2009'!A23:P480,16,FALSE)</f>
        <v>553</v>
      </c>
      <c r="G105" s="61">
        <f>VLOOKUP(A105,'Deaths After &gt;2009'!A23:Q480,17,FALSE)</f>
        <v>611</v>
      </c>
      <c r="H105" s="61">
        <f>VLOOKUP(A105,'Visits new'!A22:D429,4,FALSE)</f>
        <v>1212913</v>
      </c>
      <c r="I105" s="61">
        <f>VLOOKUP(A105,'Visits new'!A22:E429,5,FALSE)</f>
        <v>2784</v>
      </c>
      <c r="J105" s="12">
        <f t="shared" si="5"/>
        <v>9.3651257126347193E-5</v>
      </c>
      <c r="K105" s="12">
        <f t="shared" si="6"/>
        <v>1.0442620169313565E-5</v>
      </c>
      <c r="L105" s="12">
        <f t="shared" si="7"/>
        <v>5.7236706948436136E-4</v>
      </c>
      <c r="M105" s="12">
        <f t="shared" si="8"/>
        <v>0.18590970087543232</v>
      </c>
      <c r="N105" s="12">
        <f t="shared" si="9"/>
        <v>4.2671865767553288E-4</v>
      </c>
    </row>
    <row r="106" spans="1:14">
      <c r="A106" s="61" t="s">
        <v>119</v>
      </c>
      <c r="B106" s="61">
        <f>VLOOKUP(A106,'US Pop after &gt;2009'!A24:B481,2,FALSE)</f>
        <v>6522731</v>
      </c>
      <c r="C106" s="62">
        <f>VLOOKUP(A106,'US Pop after &gt;2009'!A24:U481,21,FALSE)</f>
        <v>5523563.6130000008</v>
      </c>
      <c r="D106" s="62">
        <f>VLOOKUP(A106,'US Pop after &gt;2009'!A24:V481,22,FALSE)</f>
        <v>1009586.7609999999</v>
      </c>
      <c r="E106" s="61">
        <f>VLOOKUP(A106,'Deaths After &gt;2009'!A24:O481,15,FALSE)</f>
        <v>12</v>
      </c>
      <c r="F106" s="61">
        <f>VLOOKUP(A106,'Deaths After &gt;2009'!A24:P481,16,FALSE)</f>
        <v>596</v>
      </c>
      <c r="G106" s="61">
        <f>VLOOKUP(A106,'Deaths After &gt;2009'!A24:Q481,17,FALSE)</f>
        <v>608</v>
      </c>
      <c r="H106" s="61">
        <f>VLOOKUP(A106,'Visits new'!A23:D430,4,FALSE)</f>
        <v>1103596</v>
      </c>
      <c r="I106" s="61">
        <f>VLOOKUP(A106,'Visits new'!A23:E430,5,FALSE)</f>
        <v>2714</v>
      </c>
      <c r="J106" s="12">
        <f t="shared" si="5"/>
        <v>9.3212490289726801E-5</v>
      </c>
      <c r="K106" s="12">
        <f t="shared" si="6"/>
        <v>2.1725105096567299E-6</v>
      </c>
      <c r="L106" s="12">
        <f t="shared" si="7"/>
        <v>5.903405462742593E-4</v>
      </c>
      <c r="M106" s="12">
        <f t="shared" si="8"/>
        <v>0.16919232143714036</v>
      </c>
      <c r="N106" s="12">
        <f t="shared" si="9"/>
        <v>4.1608338593144498E-4</v>
      </c>
    </row>
    <row r="107" spans="1:14">
      <c r="A107" s="61" t="s">
        <v>183</v>
      </c>
      <c r="B107" s="61">
        <f>VLOOKUP(A107,'US Pop after &gt;2009'!A81:B538,2,FALSE)</f>
        <v>19861484</v>
      </c>
      <c r="C107" s="62">
        <f>VLOOKUP(A107,'US Pop after &gt;2009'!A81:U538,21,FALSE)</f>
        <v>16075005.925000001</v>
      </c>
      <c r="D107" s="62">
        <f>VLOOKUP(A107,'US Pop after &gt;2009'!A81:V538,22,FALSE)</f>
        <v>3784942.3090000004</v>
      </c>
      <c r="E107" s="61">
        <f>VLOOKUP(A107,'Deaths After &gt;2009'!A81:O538,15,FALSE)</f>
        <v>412</v>
      </c>
      <c r="F107" s="61">
        <f>VLOOKUP(A107,'Deaths After &gt;2009'!A81:P538,16,FALSE)</f>
        <v>2260</v>
      </c>
      <c r="G107" s="61">
        <f>VLOOKUP(A107,'Deaths After &gt;2009'!A81:Q538,17,FALSE)</f>
        <v>2672</v>
      </c>
      <c r="H107" s="61">
        <f>VLOOKUP(A107,'Visits new'!A80:D487,4,FALSE)</f>
        <v>0</v>
      </c>
      <c r="I107" s="61">
        <f>VLOOKUP(A107,'Visits new'!A80:E487,5,FALSE)</f>
        <v>0</v>
      </c>
      <c r="J107" s="12">
        <f t="shared" si="5"/>
        <v>1.3453173992436819E-4</v>
      </c>
      <c r="K107" s="12">
        <f t="shared" si="6"/>
        <v>2.5629850584331899E-5</v>
      </c>
      <c r="L107" s="12">
        <f t="shared" si="7"/>
        <v>5.9710289232839126E-4</v>
      </c>
      <c r="M107" s="12">
        <f t="shared" si="8"/>
        <v>0</v>
      </c>
      <c r="N107" s="12">
        <f t="shared" si="9"/>
        <v>0</v>
      </c>
    </row>
    <row r="108" spans="1:14">
      <c r="A108" s="61" t="s">
        <v>339</v>
      </c>
      <c r="B108" s="61">
        <f>VLOOKUP(A108,'US Pop after &gt;2009'!A219:B676,2,FALSE)</f>
        <v>1736701</v>
      </c>
      <c r="C108" s="62">
        <f>VLOOKUP(A108,'US Pop after &gt;2009'!A219:U676,21,FALSE)</f>
        <v>1504933.4380000001</v>
      </c>
      <c r="D108" s="62">
        <f>VLOOKUP(A108,'US Pop after &gt;2009'!A219:V676,22,FALSE)</f>
        <v>231307.87799999997</v>
      </c>
      <c r="E108" s="61">
        <f>VLOOKUP(A108,'Deaths After &gt;2009'!A219:O676,15,FALSE)</f>
        <v>0</v>
      </c>
      <c r="F108" s="61">
        <f>VLOOKUP(A108,'Deaths After &gt;2009'!A219:P676,16,FALSE)</f>
        <v>139</v>
      </c>
      <c r="G108" s="61">
        <f>VLOOKUP(A108,'Deaths After &gt;2009'!A219:Q676,17,FALSE)</f>
        <v>139</v>
      </c>
      <c r="H108" s="61">
        <f>VLOOKUP(A108,'Visits new'!A218:D625,4,FALSE)</f>
        <v>39081</v>
      </c>
      <c r="I108" s="61">
        <f>VLOOKUP(A108,'Visits new'!A218:E625,5,FALSE)</f>
        <v>189</v>
      </c>
      <c r="J108" s="12">
        <f t="shared" si="5"/>
        <v>8.003680541440351E-5</v>
      </c>
      <c r="K108" s="12">
        <f t="shared" si="6"/>
        <v>0</v>
      </c>
      <c r="L108" s="12">
        <f t="shared" si="7"/>
        <v>6.0093067820197641E-4</v>
      </c>
      <c r="M108" s="12">
        <f t="shared" si="8"/>
        <v>2.2503010017268371E-2</v>
      </c>
      <c r="N108" s="12">
        <f t="shared" si="9"/>
        <v>1.0882702318936881E-4</v>
      </c>
    </row>
    <row r="109" spans="1:14">
      <c r="A109" s="61" t="s">
        <v>436</v>
      </c>
      <c r="B109" s="61">
        <f>VLOOKUP(A109,'US Pop after &gt;2009'!A306:B763,2,FALSE)</f>
        <v>3916510</v>
      </c>
      <c r="C109" s="62">
        <f>VLOOKUP(A109,'US Pop after &gt;2009'!A306:U763,21,FALSE)</f>
        <v>3286262</v>
      </c>
      <c r="D109" s="62">
        <f>VLOOKUP(A109,'US Pop after &gt;2009'!A306:V763,22,FALSE)</f>
        <v>630248</v>
      </c>
      <c r="E109" s="61">
        <f>VLOOKUP(A109,'Deaths After &gt;2009'!A306:O763,15,FALSE)</f>
        <v>21</v>
      </c>
      <c r="F109" s="61">
        <f>VLOOKUP(A109,'Deaths After &gt;2009'!A306:P763,16,FALSE)</f>
        <v>379</v>
      </c>
      <c r="G109" s="61">
        <f>VLOOKUP(A109,'Deaths After &gt;2009'!A306:Q763,17,FALSE)</f>
        <v>400</v>
      </c>
      <c r="H109" s="61">
        <f>VLOOKUP(A109,'Visits new'!A305:D712,4,FALSE)</f>
        <v>619880</v>
      </c>
      <c r="I109" s="61">
        <f>VLOOKUP(A109,'Visits new'!A305:E712,5,FALSE)</f>
        <v>1505</v>
      </c>
      <c r="J109" s="12">
        <f t="shared" si="5"/>
        <v>1.0213174484426186E-4</v>
      </c>
      <c r="K109" s="12">
        <f t="shared" si="6"/>
        <v>6.3902391227479729E-6</v>
      </c>
      <c r="L109" s="12">
        <f t="shared" si="7"/>
        <v>6.0135057945443697E-4</v>
      </c>
      <c r="M109" s="12">
        <f t="shared" si="8"/>
        <v>0.1582735649851526</v>
      </c>
      <c r="N109" s="12">
        <f t="shared" si="9"/>
        <v>3.8427068997653525E-4</v>
      </c>
    </row>
    <row r="110" spans="1:14">
      <c r="A110" s="61" t="s">
        <v>177</v>
      </c>
      <c r="B110" s="61">
        <f>VLOOKUP(A110,'US Pop after &gt;2009'!A75:B532,2,FALSE)</f>
        <v>18500150</v>
      </c>
      <c r="C110" s="62">
        <f>VLOOKUP(A110,'US Pop after &gt;2009'!A75:U532,21,FALSE)</f>
        <v>15362475.889999997</v>
      </c>
      <c r="D110" s="62">
        <f>VLOOKUP(A110,'US Pop after &gt;2009'!A75:V532,22,FALSE)</f>
        <v>3132222.9640000006</v>
      </c>
      <c r="E110" s="61">
        <f>VLOOKUP(A110,'Deaths After &gt;2009'!A75:O532,15,FALSE)</f>
        <v>200</v>
      </c>
      <c r="F110" s="61">
        <f>VLOOKUP(A110,'Deaths After &gt;2009'!A75:P532,16,FALSE)</f>
        <v>1904</v>
      </c>
      <c r="G110" s="61">
        <f>VLOOKUP(A110,'Deaths After &gt;2009'!A75:Q532,17,FALSE)</f>
        <v>2104</v>
      </c>
      <c r="H110" s="61">
        <f>VLOOKUP(A110,'Visits new'!A74:D481,4,FALSE)</f>
        <v>0</v>
      </c>
      <c r="I110" s="61">
        <f>VLOOKUP(A110,'Visits new'!A74:E481,5,FALSE)</f>
        <v>0</v>
      </c>
      <c r="J110" s="12">
        <f t="shared" si="5"/>
        <v>1.1372880760426267E-4</v>
      </c>
      <c r="K110" s="12">
        <f t="shared" si="6"/>
        <v>1.3018734833633646E-5</v>
      </c>
      <c r="L110" s="12">
        <f t="shared" si="7"/>
        <v>6.0787498906798756E-4</v>
      </c>
      <c r="M110" s="12">
        <f t="shared" si="8"/>
        <v>0</v>
      </c>
      <c r="N110" s="12">
        <f t="shared" si="9"/>
        <v>0</v>
      </c>
    </row>
    <row r="111" spans="1:14">
      <c r="A111" s="61" t="s">
        <v>179</v>
      </c>
      <c r="B111" s="61">
        <f>VLOOKUP(A111,'US Pop after &gt;2009'!A77:B534,2,FALSE)</f>
        <v>18613958</v>
      </c>
      <c r="C111" s="62">
        <f>VLOOKUP(A111,'US Pop after &gt;2009'!A77:U534,21,FALSE)</f>
        <v>15356273.137</v>
      </c>
      <c r="D111" s="62">
        <f>VLOOKUP(A111,'US Pop after &gt;2009'!A77:V534,22,FALSE)</f>
        <v>3259859.5860000001</v>
      </c>
      <c r="E111" s="61">
        <f>VLOOKUP(A111,'Deaths After &gt;2009'!A77:O534,15,FALSE)</f>
        <v>211</v>
      </c>
      <c r="F111" s="61">
        <f>VLOOKUP(A111,'Deaths After &gt;2009'!A77:P534,16,FALSE)</f>
        <v>1985</v>
      </c>
      <c r="G111" s="61">
        <f>VLOOKUP(A111,'Deaths After &gt;2009'!A77:Q534,17,FALSE)</f>
        <v>2196</v>
      </c>
      <c r="H111" s="61">
        <f>VLOOKUP(A111,'Visits new'!A76:D483,4,FALSE)</f>
        <v>0</v>
      </c>
      <c r="I111" s="61">
        <f>VLOOKUP(A111,'Visits new'!A76:E483,5,FALSE)</f>
        <v>0</v>
      </c>
      <c r="J111" s="12">
        <f t="shared" si="5"/>
        <v>1.1797598339912447E-4</v>
      </c>
      <c r="K111" s="12">
        <f t="shared" si="6"/>
        <v>1.3740313038038403E-5</v>
      </c>
      <c r="L111" s="12">
        <f t="shared" si="7"/>
        <v>6.0892193287247925E-4</v>
      </c>
      <c r="M111" s="12">
        <f t="shared" si="8"/>
        <v>0</v>
      </c>
      <c r="N111" s="12">
        <f t="shared" si="9"/>
        <v>0</v>
      </c>
    </row>
    <row r="112" spans="1:14">
      <c r="A112" s="61" t="s">
        <v>378</v>
      </c>
      <c r="B112" s="61">
        <f>VLOOKUP(A112,'US Pop after &gt;2009'!A254:B711,2,FALSE)</f>
        <v>2011476</v>
      </c>
      <c r="C112" s="62">
        <f>VLOOKUP(A112,'US Pop after &gt;2009'!A254:U711,21,FALSE)</f>
        <v>1738833.875</v>
      </c>
      <c r="D112" s="62">
        <f>VLOOKUP(A112,'US Pop after &gt;2009'!A254:V711,22,FALSE)</f>
        <v>272530.85399999993</v>
      </c>
      <c r="E112" s="61">
        <f>VLOOKUP(A112,'Deaths After &gt;2009'!A254:O711,15,FALSE)</f>
        <v>0</v>
      </c>
      <c r="F112" s="61">
        <f>VLOOKUP(A112,'Deaths After &gt;2009'!A254:P711,16,FALSE)</f>
        <v>166</v>
      </c>
      <c r="G112" s="61">
        <f>VLOOKUP(A112,'Deaths After &gt;2009'!A254:Q711,17,FALSE)</f>
        <v>166</v>
      </c>
      <c r="H112" s="61">
        <f>VLOOKUP(A112,'Visits new'!A253:D660,4,FALSE)</f>
        <v>428831</v>
      </c>
      <c r="I112" s="61">
        <f>VLOOKUP(A112,'Visits new'!A253:E660,5,FALSE)</f>
        <v>1175</v>
      </c>
      <c r="J112" s="12">
        <f t="shared" si="5"/>
        <v>8.2526463154419943E-5</v>
      </c>
      <c r="K112" s="12">
        <f t="shared" si="6"/>
        <v>0</v>
      </c>
      <c r="L112" s="12">
        <f t="shared" si="7"/>
        <v>6.0910534555474603E-4</v>
      </c>
      <c r="M112" s="12">
        <f t="shared" si="8"/>
        <v>0.21319220313839191</v>
      </c>
      <c r="N112" s="12">
        <f t="shared" si="9"/>
        <v>5.8414815787014116E-4</v>
      </c>
    </row>
    <row r="113" spans="1:14">
      <c r="A113" s="61" t="s">
        <v>121</v>
      </c>
      <c r="B113" s="61">
        <f>VLOOKUP(A113,'US Pop after &gt;2009'!A26:B483,2,FALSE)</f>
        <v>6742401</v>
      </c>
      <c r="C113" s="62">
        <f>VLOOKUP(A113,'US Pop after &gt;2009'!A26:U483,21,FALSE)</f>
        <v>5649633</v>
      </c>
      <c r="D113" s="62">
        <f>VLOOKUP(A113,'US Pop after &gt;2009'!A26:V483,22,FALSE)</f>
        <v>1092768</v>
      </c>
      <c r="E113" s="61">
        <f>VLOOKUP(A113,'Deaths After &gt;2009'!A26:O483,15,FALSE)</f>
        <v>30</v>
      </c>
      <c r="F113" s="61">
        <f>VLOOKUP(A113,'Deaths After &gt;2009'!A26:P483,16,FALSE)</f>
        <v>666</v>
      </c>
      <c r="G113" s="61">
        <f>VLOOKUP(A113,'Deaths After &gt;2009'!A26:Q483,17,FALSE)</f>
        <v>696</v>
      </c>
      <c r="H113" s="61">
        <f>VLOOKUP(A113,'Visits new'!A25:D432,4,FALSE)</f>
        <v>999739</v>
      </c>
      <c r="I113" s="61">
        <f>VLOOKUP(A113,'Visits new'!A25:E432,5,FALSE)</f>
        <v>2351</v>
      </c>
      <c r="J113" s="12">
        <f t="shared" si="5"/>
        <v>1.0322732213643182E-4</v>
      </c>
      <c r="K113" s="12">
        <f t="shared" si="6"/>
        <v>5.3100794334782454E-6</v>
      </c>
      <c r="L113" s="12">
        <f t="shared" si="7"/>
        <v>6.0946147764209791E-4</v>
      </c>
      <c r="M113" s="12">
        <f t="shared" si="8"/>
        <v>0.14827640776631351</v>
      </c>
      <c r="N113" s="12">
        <f t="shared" si="9"/>
        <v>3.486888424464816E-4</v>
      </c>
    </row>
    <row r="114" spans="1:14">
      <c r="A114" s="61" t="s">
        <v>497</v>
      </c>
      <c r="B114" s="61">
        <f>VLOOKUP(A114,'US Pop after &gt;2009'!A360:B817,2,FALSE)</f>
        <v>2832328</v>
      </c>
      <c r="C114" s="62">
        <f>VLOOKUP(A114,'US Pop after &gt;2009'!A360:U817,21,FALSE)</f>
        <v>2554699.327</v>
      </c>
      <c r="D114" s="62">
        <f>VLOOKUP(A114,'US Pop after &gt;2009'!A360:V817,22,FALSE)</f>
        <v>278662.45999999996</v>
      </c>
      <c r="E114" s="61">
        <f>VLOOKUP(A114,'Deaths After &gt;2009'!A360:O817,15,FALSE)</f>
        <v>0</v>
      </c>
      <c r="F114" s="61">
        <f>VLOOKUP(A114,'Deaths After &gt;2009'!A360:P817,16,FALSE)</f>
        <v>170</v>
      </c>
      <c r="G114" s="61">
        <f>VLOOKUP(A114,'Deaths After &gt;2009'!A360:Q817,17,FALSE)</f>
        <v>170</v>
      </c>
      <c r="H114" s="61">
        <f>VLOOKUP(A114,'Visits new'!A359:D766,4,FALSE)</f>
        <v>960076</v>
      </c>
      <c r="I114" s="61">
        <f>VLOOKUP(A114,'Visits new'!A359:E766,5,FALSE)</f>
        <v>2176</v>
      </c>
      <c r="J114" s="12">
        <f t="shared" si="5"/>
        <v>6.0021296968430207E-5</v>
      </c>
      <c r="K114" s="12">
        <f t="shared" si="6"/>
        <v>0</v>
      </c>
      <c r="L114" s="12">
        <f t="shared" si="7"/>
        <v>6.1005705612445979E-4</v>
      </c>
      <c r="M114" s="12">
        <f t="shared" si="8"/>
        <v>0.33897062769566239</v>
      </c>
      <c r="N114" s="12">
        <f t="shared" si="9"/>
        <v>7.6827260119590672E-4</v>
      </c>
    </row>
    <row r="115" spans="1:14">
      <c r="A115" s="61" t="s">
        <v>115</v>
      </c>
      <c r="B115" s="61">
        <f>VLOOKUP(A115,'US Pop after &gt;2009'!A20:B477,2,FALSE)</f>
        <v>6257995</v>
      </c>
      <c r="C115" s="62">
        <f>VLOOKUP(A115,'US Pop after &gt;2009'!A20:U477,21,FALSE)</f>
        <v>5401002.5830000006</v>
      </c>
      <c r="D115" s="62">
        <f>VLOOKUP(A115,'US Pop after &gt;2009'!A20:V477,22,FALSE)</f>
        <v>852456.78099999996</v>
      </c>
      <c r="E115" s="61">
        <f>VLOOKUP(A115,'Deaths After &gt;2009'!A20:O477,15,FALSE)</f>
        <v>10</v>
      </c>
      <c r="F115" s="61">
        <f>VLOOKUP(A115,'Deaths After &gt;2009'!A20:P477,16,FALSE)</f>
        <v>522</v>
      </c>
      <c r="G115" s="61">
        <f>VLOOKUP(A115,'Deaths After &gt;2009'!A20:Q477,17,FALSE)</f>
        <v>532</v>
      </c>
      <c r="H115" s="61">
        <f>VLOOKUP(A115,'Visits new'!A19:D426,4,FALSE)</f>
        <v>1181254</v>
      </c>
      <c r="I115" s="61">
        <f>VLOOKUP(A115,'Visits new'!A19:E426,5,FALSE)</f>
        <v>2981</v>
      </c>
      <c r="J115" s="12">
        <f t="shared" si="5"/>
        <v>8.5011253604389269E-5</v>
      </c>
      <c r="K115" s="12">
        <f t="shared" si="6"/>
        <v>1.8515080943444901E-6</v>
      </c>
      <c r="L115" s="12">
        <f t="shared" si="7"/>
        <v>6.1234775959861834E-4</v>
      </c>
      <c r="M115" s="12">
        <f t="shared" si="8"/>
        <v>0.18875917925789329</v>
      </c>
      <c r="N115" s="12">
        <f t="shared" si="9"/>
        <v>4.7635065224564736E-4</v>
      </c>
    </row>
    <row r="116" spans="1:14">
      <c r="A116" s="61" t="s">
        <v>181</v>
      </c>
      <c r="B116" s="61">
        <f>VLOOKUP(A116,'US Pop after &gt;2009'!A79:B536,2,FALSE)</f>
        <v>19138571</v>
      </c>
      <c r="C116" s="62">
        <f>VLOOKUP(A116,'US Pop after &gt;2009'!A79:U536,21,FALSE)</f>
        <v>15674816.596000001</v>
      </c>
      <c r="D116" s="62">
        <f>VLOOKUP(A116,'US Pop after &gt;2009'!A79:V536,22,FALSE)</f>
        <v>3464609.3659999995</v>
      </c>
      <c r="E116" s="61">
        <f>VLOOKUP(A116,'Deaths After &gt;2009'!A79:O536,15,FALSE)</f>
        <v>451</v>
      </c>
      <c r="F116" s="61">
        <f>VLOOKUP(A116,'Deaths After &gt;2009'!A79:P536,16,FALSE)</f>
        <v>2143</v>
      </c>
      <c r="G116" s="61">
        <f>VLOOKUP(A116,'Deaths After &gt;2009'!A79:Q536,17,FALSE)</f>
        <v>2594</v>
      </c>
      <c r="H116" s="61">
        <f>VLOOKUP(A116,'Visits new'!A78:D485,4,FALSE)</f>
        <v>0</v>
      </c>
      <c r="I116" s="61">
        <f>VLOOKUP(A116,'Visits new'!A78:E485,5,FALSE)</f>
        <v>0</v>
      </c>
      <c r="J116" s="12">
        <f t="shared" si="5"/>
        <v>1.3553781000681816E-4</v>
      </c>
      <c r="K116" s="12">
        <f t="shared" si="6"/>
        <v>2.8772266472010207E-5</v>
      </c>
      <c r="L116" s="12">
        <f t="shared" si="7"/>
        <v>6.1854015088406945E-4</v>
      </c>
      <c r="M116" s="12">
        <f t="shared" si="8"/>
        <v>0</v>
      </c>
      <c r="N116" s="12">
        <f t="shared" si="9"/>
        <v>0</v>
      </c>
    </row>
    <row r="117" spans="1:14">
      <c r="A117" s="61" t="s">
        <v>307</v>
      </c>
      <c r="B117" s="61">
        <f>VLOOKUP(A117,'US Pop after &gt;2009'!A191:B648,2,FALSE)</f>
        <v>5166404</v>
      </c>
      <c r="C117" s="62">
        <f>VLOOKUP(A117,'US Pop after &gt;2009'!A191:U648,21,FALSE)</f>
        <v>4481090.7209999999</v>
      </c>
      <c r="D117" s="62">
        <f>VLOOKUP(A117,'US Pop after &gt;2009'!A191:V648,22,FALSE)</f>
        <v>686069.95200000005</v>
      </c>
      <c r="E117" s="61">
        <f>VLOOKUP(A117,'Deaths After &gt;2009'!A191:O648,15,FALSE)</f>
        <v>20</v>
      </c>
      <c r="F117" s="61">
        <f>VLOOKUP(A117,'Deaths After &gt;2009'!A191:P648,16,FALSE)</f>
        <v>425</v>
      </c>
      <c r="G117" s="61">
        <f>VLOOKUP(A117,'Deaths After &gt;2009'!A191:Q648,17,FALSE)</f>
        <v>445</v>
      </c>
      <c r="H117" s="61">
        <f>VLOOKUP(A117,'Visits new'!A190:D597,4,FALSE)</f>
        <v>230671</v>
      </c>
      <c r="I117" s="61">
        <f>VLOOKUP(A117,'Visits new'!A190:E597,5,FALSE)</f>
        <v>758</v>
      </c>
      <c r="J117" s="12">
        <f t="shared" si="5"/>
        <v>8.6133411169548492E-5</v>
      </c>
      <c r="K117" s="12">
        <f t="shared" si="6"/>
        <v>4.4631990837125479E-6</v>
      </c>
      <c r="L117" s="12">
        <f t="shared" si="7"/>
        <v>6.1947035978045565E-4</v>
      </c>
      <c r="M117" s="12">
        <f t="shared" si="8"/>
        <v>4.4648269860429031E-2</v>
      </c>
      <c r="N117" s="12">
        <f t="shared" si="9"/>
        <v>1.4671713632925337E-4</v>
      </c>
    </row>
    <row r="118" spans="1:14">
      <c r="A118" s="61" t="s">
        <v>525</v>
      </c>
      <c r="B118" s="61">
        <f>VLOOKUP(A118,'US Pop after &gt;2009'!A385:B842,2,FALSE)</f>
        <v>6962621</v>
      </c>
      <c r="C118" s="62">
        <f>VLOOKUP(A118,'US Pop after &gt;2009'!A385:U842,21,FALSE)</f>
        <v>5995211.5580000002</v>
      </c>
      <c r="D118" s="62">
        <f>VLOOKUP(A118,'US Pop after &gt;2009'!A385:V842,22,FALSE)</f>
        <v>967608.60899999982</v>
      </c>
      <c r="E118" s="61">
        <f>VLOOKUP(A118,'Deaths After &gt;2009'!A385:O842,15,FALSE)</f>
        <v>39</v>
      </c>
      <c r="F118" s="61">
        <f>VLOOKUP(A118,'Deaths After &gt;2009'!A385:P842,16,FALSE)</f>
        <v>604</v>
      </c>
      <c r="G118" s="61">
        <f>VLOOKUP(A118,'Deaths After &gt;2009'!A385:Q842,17,FALSE)</f>
        <v>643</v>
      </c>
      <c r="H118" s="61">
        <f>VLOOKUP(A118,'Visits new'!A384:D791,4,FALSE)</f>
        <v>202923</v>
      </c>
      <c r="I118" s="61">
        <f>VLOOKUP(A118,'Visits new'!A384:E791,5,FALSE)</f>
        <v>1833</v>
      </c>
      <c r="J118" s="12">
        <f t="shared" si="5"/>
        <v>9.2350280160301705E-5</v>
      </c>
      <c r="K118" s="12">
        <f t="shared" si="6"/>
        <v>6.5051916221302426E-6</v>
      </c>
      <c r="L118" s="12">
        <f t="shared" si="7"/>
        <v>6.2421933246772107E-4</v>
      </c>
      <c r="M118" s="12">
        <f t="shared" si="8"/>
        <v>2.9144628150807001E-2</v>
      </c>
      <c r="N118" s="12">
        <f t="shared" si="9"/>
        <v>2.6326292929056459E-4</v>
      </c>
    </row>
    <row r="119" spans="1:14">
      <c r="A119" s="61" t="s">
        <v>521</v>
      </c>
      <c r="B119" s="61">
        <f>VLOOKUP(A119,'US Pop after &gt;2009'!A381:B838,2,FALSE)</f>
        <v>6707406</v>
      </c>
      <c r="C119" s="62">
        <f>VLOOKUP(A119,'US Pop after &gt;2009'!A381:U838,21,FALSE)</f>
        <v>5878261.5769999987</v>
      </c>
      <c r="D119" s="62">
        <f>VLOOKUP(A119,'US Pop after &gt;2009'!A381:V838,22,FALSE)</f>
        <v>831783.47500000009</v>
      </c>
      <c r="E119" s="61">
        <f>VLOOKUP(A119,'Deaths After &gt;2009'!A381:O838,15,FALSE)</f>
        <v>0</v>
      </c>
      <c r="F119" s="61">
        <f>VLOOKUP(A119,'Deaths After &gt;2009'!A381:P838,16,FALSE)</f>
        <v>521</v>
      </c>
      <c r="G119" s="61">
        <f>VLOOKUP(A119,'Deaths After &gt;2009'!A381:Q838,17,FALSE)</f>
        <v>521</v>
      </c>
      <c r="H119" s="61">
        <f>VLOOKUP(A119,'Visits new'!A380:D787,4,FALSE)</f>
        <v>312302</v>
      </c>
      <c r="I119" s="61">
        <f>VLOOKUP(A119,'Visits new'!A380:E787,5,FALSE)</f>
        <v>760</v>
      </c>
      <c r="J119" s="12">
        <f t="shared" si="5"/>
        <v>7.7675333802665296E-5</v>
      </c>
      <c r="K119" s="12">
        <f t="shared" si="6"/>
        <v>0</v>
      </c>
      <c r="L119" s="12">
        <f t="shared" si="7"/>
        <v>6.2636493229202464E-4</v>
      </c>
      <c r="M119" s="12">
        <f t="shared" si="8"/>
        <v>4.6560771779731239E-2</v>
      </c>
      <c r="N119" s="12">
        <f t="shared" si="9"/>
        <v>1.1330758865647912E-4</v>
      </c>
    </row>
    <row r="120" spans="1:14">
      <c r="A120" s="61" t="s">
        <v>376</v>
      </c>
      <c r="B120" s="61">
        <f>VLOOKUP(A120,'US Pop after &gt;2009'!A252:B709,2,FALSE)</f>
        <v>2004554</v>
      </c>
      <c r="C120" s="62">
        <f>VLOOKUP(A120,'US Pop after &gt;2009'!A252:U709,21,FALSE)</f>
        <v>1744465.7040000004</v>
      </c>
      <c r="D120" s="62">
        <f>VLOOKUP(A120,'US Pop after &gt;2009'!A252:V709,22,FALSE)</f>
        <v>258420.30999999997</v>
      </c>
      <c r="E120" s="61">
        <f>VLOOKUP(A120,'Deaths After &gt;2009'!A252:O709,15,FALSE)</f>
        <v>0</v>
      </c>
      <c r="F120" s="61">
        <f>VLOOKUP(A120,'Deaths After &gt;2009'!A252:P709,16,FALSE)</f>
        <v>162</v>
      </c>
      <c r="G120" s="61">
        <f>VLOOKUP(A120,'Deaths After &gt;2009'!A252:Q709,17,FALSE)</f>
        <v>162</v>
      </c>
      <c r="H120" s="61">
        <f>VLOOKUP(A120,'Visits new'!A251:D658,4,FALSE)</f>
        <v>360759</v>
      </c>
      <c r="I120" s="61">
        <f>VLOOKUP(A120,'Visits new'!A251:E658,5,FALSE)</f>
        <v>1046</v>
      </c>
      <c r="J120" s="12">
        <f t="shared" si="5"/>
        <v>8.081598200896559E-5</v>
      </c>
      <c r="K120" s="12">
        <f t="shared" si="6"/>
        <v>0</v>
      </c>
      <c r="L120" s="12">
        <f t="shared" si="7"/>
        <v>6.2688571188541649E-4</v>
      </c>
      <c r="M120" s="12">
        <f t="shared" si="8"/>
        <v>0.17996970897266923</v>
      </c>
      <c r="N120" s="12">
        <f t="shared" si="9"/>
        <v>5.2181183445295059E-4</v>
      </c>
    </row>
    <row r="121" spans="1:14">
      <c r="A121" s="61" t="s">
        <v>117</v>
      </c>
      <c r="B121" s="61">
        <f>VLOOKUP(A121,'US Pop after &gt;2009'!A22:B479,2,FALSE)</f>
        <v>6471024</v>
      </c>
      <c r="C121" s="62">
        <f>VLOOKUP(A121,'US Pop after &gt;2009'!A22:U479,21,FALSE)</f>
        <v>5543969.3710000012</v>
      </c>
      <c r="D121" s="62">
        <f>VLOOKUP(A121,'US Pop after &gt;2009'!A22:V479,22,FALSE)</f>
        <v>925551.01699999999</v>
      </c>
      <c r="E121" s="61">
        <f>VLOOKUP(A121,'Deaths After &gt;2009'!A22:O479,15,FALSE)</f>
        <v>10</v>
      </c>
      <c r="F121" s="61">
        <f>VLOOKUP(A121,'Deaths After &gt;2009'!A22:P479,16,FALSE)</f>
        <v>583</v>
      </c>
      <c r="G121" s="61">
        <f>VLOOKUP(A121,'Deaths After &gt;2009'!A22:Q479,17,FALSE)</f>
        <v>593</v>
      </c>
      <c r="H121" s="61">
        <f>VLOOKUP(A121,'Visits new'!A21:D428,4,FALSE)</f>
        <v>970555</v>
      </c>
      <c r="I121" s="61">
        <f>VLOOKUP(A121,'Visits new'!A21:E428,5,FALSE)</f>
        <v>1825</v>
      </c>
      <c r="J121" s="12">
        <f t="shared" si="5"/>
        <v>9.1639283056282902E-5</v>
      </c>
      <c r="K121" s="12">
        <f t="shared" si="6"/>
        <v>1.803761769015011E-6</v>
      </c>
      <c r="L121" s="12">
        <f t="shared" si="7"/>
        <v>6.298950455369658E-4</v>
      </c>
      <c r="M121" s="12">
        <f t="shared" si="8"/>
        <v>0.14998476284433498</v>
      </c>
      <c r="N121" s="12">
        <f t="shared" si="9"/>
        <v>2.8202646134522141E-4</v>
      </c>
    </row>
    <row r="122" spans="1:14">
      <c r="A122" s="61" t="s">
        <v>494</v>
      </c>
      <c r="B122" s="61">
        <f>VLOOKUP(A122,'US Pop after &gt;2009'!A357:B814,2,FALSE)</f>
        <v>2745765</v>
      </c>
      <c r="C122" s="62">
        <f>VLOOKUP(A122,'US Pop after &gt;2009'!A357:U814,21,FALSE)</f>
        <v>2494608.1250000005</v>
      </c>
      <c r="D122" s="62">
        <f>VLOOKUP(A122,'US Pop after &gt;2009'!A357:V814,22,FALSE)</f>
        <v>249139.22499999998</v>
      </c>
      <c r="E122" s="61">
        <f>VLOOKUP(A122,'Deaths After &gt;2009'!A357:O814,15,FALSE)</f>
        <v>0</v>
      </c>
      <c r="F122" s="61">
        <f>VLOOKUP(A122,'Deaths After &gt;2009'!A357:P814,16,FALSE)</f>
        <v>157</v>
      </c>
      <c r="G122" s="61">
        <f>VLOOKUP(A122,'Deaths After &gt;2009'!A357:Q814,17,FALSE)</f>
        <v>157</v>
      </c>
      <c r="H122" s="61">
        <f>VLOOKUP(A122,'Visits new'!A356:D763,4,FALSE)</f>
        <v>898972</v>
      </c>
      <c r="I122" s="61">
        <f>VLOOKUP(A122,'Visits new'!A356:E763,5,FALSE)</f>
        <v>2245</v>
      </c>
      <c r="J122" s="12">
        <f t="shared" si="5"/>
        <v>5.7178964696541766E-5</v>
      </c>
      <c r="K122" s="12">
        <f t="shared" si="6"/>
        <v>0</v>
      </c>
      <c r="L122" s="12">
        <f t="shared" si="7"/>
        <v>6.3016973742292088E-4</v>
      </c>
      <c r="M122" s="12">
        <f t="shared" si="8"/>
        <v>0.3274031098801245</v>
      </c>
      <c r="N122" s="12">
        <f t="shared" si="9"/>
        <v>8.1762277543781059E-4</v>
      </c>
    </row>
    <row r="123" spans="1:14">
      <c r="A123" s="61" t="s">
        <v>498</v>
      </c>
      <c r="B123" s="61">
        <f>VLOOKUP(A123,'US Pop after &gt;2009'!A361:B818,2,FALSE)</f>
        <v>2875876</v>
      </c>
      <c r="C123" s="62">
        <f>VLOOKUP(A123,'US Pop after &gt;2009'!A361:U818,21,FALSE)</f>
        <v>2586102.5209999997</v>
      </c>
      <c r="D123" s="62">
        <f>VLOOKUP(A123,'US Pop after &gt;2009'!A361:V818,22,FALSE)</f>
        <v>290351.79400000005</v>
      </c>
      <c r="E123" s="61">
        <f>VLOOKUP(A123,'Deaths After &gt;2009'!A361:O818,15,FALSE)</f>
        <v>0</v>
      </c>
      <c r="F123" s="61">
        <f>VLOOKUP(A123,'Deaths After &gt;2009'!A361:P818,16,FALSE)</f>
        <v>183</v>
      </c>
      <c r="G123" s="61">
        <f>VLOOKUP(A123,'Deaths After &gt;2009'!A361:Q818,17,FALSE)</f>
        <v>183</v>
      </c>
      <c r="H123" s="61">
        <f>VLOOKUP(A123,'Visits new'!A360:D767,4,FALSE)</f>
        <v>1070513</v>
      </c>
      <c r="I123" s="61">
        <f>VLOOKUP(A123,'Visits new'!A360:E767,5,FALSE)</f>
        <v>2042</v>
      </c>
      <c r="J123" s="12">
        <f t="shared" si="5"/>
        <v>6.3632785280032939E-5</v>
      </c>
      <c r="K123" s="12">
        <f t="shared" si="6"/>
        <v>0</v>
      </c>
      <c r="L123" s="12">
        <f t="shared" si="7"/>
        <v>6.3026991319364801E-4</v>
      </c>
      <c r="M123" s="12">
        <f t="shared" si="8"/>
        <v>0.37223892824308141</v>
      </c>
      <c r="N123" s="12">
        <f t="shared" si="9"/>
        <v>7.1004452208648771E-4</v>
      </c>
    </row>
    <row r="124" spans="1:14">
      <c r="A124" s="61" t="s">
        <v>182</v>
      </c>
      <c r="B124" s="61">
        <f>VLOOKUP(A124,'US Pop after &gt;2009'!A80:B537,2,FALSE)</f>
        <v>19266113</v>
      </c>
      <c r="C124" s="62">
        <f>VLOOKUP(A124,'US Pop after &gt;2009'!A80:U537,21,FALSE)</f>
        <v>15671162.011999998</v>
      </c>
      <c r="D124" s="62">
        <f>VLOOKUP(A124,'US Pop after &gt;2009'!A80:V537,22,FALSE)</f>
        <v>3597552.9379999996</v>
      </c>
      <c r="E124" s="61">
        <f>VLOOKUP(A124,'Deaths After &gt;2009'!A80:O537,15,FALSE)</f>
        <v>280</v>
      </c>
      <c r="F124" s="61">
        <f>VLOOKUP(A124,'Deaths After &gt;2009'!A80:P537,16,FALSE)</f>
        <v>2271</v>
      </c>
      <c r="G124" s="61">
        <f>VLOOKUP(A124,'Deaths After &gt;2009'!A80:Q537,17,FALSE)</f>
        <v>2551</v>
      </c>
      <c r="H124" s="61">
        <f>VLOOKUP(A124,'Visits new'!A79:D486,4,FALSE)</f>
        <v>0</v>
      </c>
      <c r="I124" s="61">
        <f>VLOOKUP(A124,'Visits new'!A79:E486,5,FALSE)</f>
        <v>0</v>
      </c>
      <c r="J124" s="12">
        <f t="shared" si="5"/>
        <v>1.3240864932122012E-4</v>
      </c>
      <c r="K124" s="12">
        <f t="shared" si="6"/>
        <v>1.7867213661985847E-5</v>
      </c>
      <c r="L124" s="12">
        <f t="shared" si="7"/>
        <v>6.3126242730496837E-4</v>
      </c>
      <c r="M124" s="12">
        <f t="shared" si="8"/>
        <v>0</v>
      </c>
      <c r="N124" s="12">
        <f t="shared" si="9"/>
        <v>0</v>
      </c>
    </row>
    <row r="125" spans="1:14">
      <c r="A125" s="61" t="s">
        <v>447</v>
      </c>
      <c r="B125" s="61">
        <f>VLOOKUP(A125,'US Pop after &gt;2009'!A315:B772,2,FALSE)</f>
        <v>1056389</v>
      </c>
      <c r="C125" s="62">
        <f>VLOOKUP(A125,'US Pop after &gt;2009'!A315:U772,21,FALSE)</f>
        <v>905806.72899999993</v>
      </c>
      <c r="D125" s="62">
        <f>VLOOKUP(A125,'US Pop after &gt;2009'!A315:V772,22,FALSE)</f>
        <v>149863.109</v>
      </c>
      <c r="E125" s="61">
        <f>VLOOKUP(A125,'Deaths After &gt;2009'!A315:O772,15,FALSE)</f>
        <v>0</v>
      </c>
      <c r="F125" s="61">
        <f>VLOOKUP(A125,'Deaths After &gt;2009'!A315:P772,16,FALSE)</f>
        <v>95</v>
      </c>
      <c r="G125" s="61">
        <f>VLOOKUP(A125,'Deaths After &gt;2009'!A315:Q772,17,FALSE)</f>
        <v>95</v>
      </c>
      <c r="H125" s="61">
        <f>VLOOKUP(A125,'Visits new'!A314:D721,4,FALSE)</f>
        <v>77791</v>
      </c>
      <c r="I125" s="61">
        <f>VLOOKUP(A125,'Visits new'!A314:E721,5,FALSE)</f>
        <v>273</v>
      </c>
      <c r="J125" s="12">
        <f t="shared" si="5"/>
        <v>8.9928993959611473E-5</v>
      </c>
      <c r="K125" s="12">
        <f t="shared" si="6"/>
        <v>0</v>
      </c>
      <c r="L125" s="12">
        <f t="shared" si="7"/>
        <v>6.3391184550962436E-4</v>
      </c>
      <c r="M125" s="12">
        <f t="shared" si="8"/>
        <v>7.3638593359075119E-2</v>
      </c>
      <c r="N125" s="12">
        <f t="shared" si="9"/>
        <v>2.5842753001025193E-4</v>
      </c>
    </row>
    <row r="126" spans="1:14">
      <c r="A126" s="61" t="s">
        <v>462</v>
      </c>
      <c r="B126" s="61">
        <f>VLOOKUP(A126,'US Pop after &gt;2009'!A329:B786,2,FALSE)</f>
        <v>4731177</v>
      </c>
      <c r="C126" s="62">
        <f>VLOOKUP(A126,'US Pop after &gt;2009'!A329:U786,21,FALSE)</f>
        <v>3973459.1959999995</v>
      </c>
      <c r="D126" s="62">
        <f>VLOOKUP(A126,'US Pop after &gt;2009'!A329:V786,22,FALSE)</f>
        <v>754085.36499999987</v>
      </c>
      <c r="E126" s="61">
        <f>VLOOKUP(A126,'Deaths After &gt;2009'!A329:O786,15,FALSE)</f>
        <v>54</v>
      </c>
      <c r="F126" s="61">
        <f>VLOOKUP(A126,'Deaths After &gt;2009'!A329:P786,16,FALSE)</f>
        <v>479</v>
      </c>
      <c r="G126" s="61">
        <f>VLOOKUP(A126,'Deaths After &gt;2009'!A329:Q786,17,FALSE)</f>
        <v>533</v>
      </c>
      <c r="H126" s="61">
        <f>VLOOKUP(A126,'Visits new'!A328:D735,4,FALSE)</f>
        <v>200296</v>
      </c>
      <c r="I126" s="61">
        <f>VLOOKUP(A126,'Visits new'!A328:E735,5,FALSE)</f>
        <v>549</v>
      </c>
      <c r="J126" s="12">
        <f t="shared" si="5"/>
        <v>1.1265695618658952E-4</v>
      </c>
      <c r="K126" s="12">
        <f t="shared" si="6"/>
        <v>1.3590173533016446E-5</v>
      </c>
      <c r="L126" s="12">
        <f t="shared" si="7"/>
        <v>6.352065989239827E-4</v>
      </c>
      <c r="M126" s="12">
        <f t="shared" si="8"/>
        <v>4.2335342769885799E-2</v>
      </c>
      <c r="N126" s="12">
        <f t="shared" si="9"/>
        <v>1.1603877851114004E-4</v>
      </c>
    </row>
    <row r="127" spans="1:14">
      <c r="A127" s="61" t="s">
        <v>178</v>
      </c>
      <c r="B127" s="61">
        <f>VLOOKUP(A127,'US Pop after &gt;2009'!A76:B533,2,FALSE)</f>
        <v>18587927</v>
      </c>
      <c r="C127" s="62">
        <f>VLOOKUP(A127,'US Pop after &gt;2009'!A76:U533,21,FALSE)</f>
        <v>15398701.668000001</v>
      </c>
      <c r="D127" s="62">
        <f>VLOOKUP(A127,'US Pop after &gt;2009'!A76:V533,22,FALSE)</f>
        <v>3193384.6750000007</v>
      </c>
      <c r="E127" s="61">
        <f>VLOOKUP(A127,'Deaths After &gt;2009'!A76:O533,15,FALSE)</f>
        <v>277</v>
      </c>
      <c r="F127" s="61">
        <f>VLOOKUP(A127,'Deaths After &gt;2009'!A76:P533,16,FALSE)</f>
        <v>2034</v>
      </c>
      <c r="G127" s="61">
        <f>VLOOKUP(A127,'Deaths After &gt;2009'!A76:Q533,17,FALSE)</f>
        <v>2311</v>
      </c>
      <c r="H127" s="61">
        <f>VLOOKUP(A127,'Visits new'!A75:D482,4,FALSE)</f>
        <v>0</v>
      </c>
      <c r="I127" s="61">
        <f>VLOOKUP(A127,'Visits new'!A75:E482,5,FALSE)</f>
        <v>0</v>
      </c>
      <c r="J127" s="12">
        <f t="shared" si="5"/>
        <v>1.2432801140223974E-4</v>
      </c>
      <c r="K127" s="12">
        <f t="shared" si="6"/>
        <v>1.7988529550879795E-5</v>
      </c>
      <c r="L127" s="12">
        <f t="shared" si="7"/>
        <v>6.3694174269812937E-4</v>
      </c>
      <c r="M127" s="12">
        <f t="shared" si="8"/>
        <v>0</v>
      </c>
      <c r="N127" s="12">
        <f t="shared" si="9"/>
        <v>0</v>
      </c>
    </row>
    <row r="128" spans="1:14">
      <c r="A128" s="61" t="s">
        <v>180</v>
      </c>
      <c r="B128" s="61">
        <f>VLOOKUP(A128,'US Pop after &gt;2009'!A78:B535,2,FALSE)</f>
        <v>18717080</v>
      </c>
      <c r="C128" s="62">
        <f>VLOOKUP(A128,'US Pop after &gt;2009'!A78:U535,21,FALSE)</f>
        <v>15401622.26</v>
      </c>
      <c r="D128" s="62">
        <f>VLOOKUP(A128,'US Pop after &gt;2009'!A78:V535,22,FALSE)</f>
        <v>3313645.4390000002</v>
      </c>
      <c r="E128" s="61">
        <f>VLOOKUP(A128,'Deaths After &gt;2009'!A78:O535,15,FALSE)</f>
        <v>406</v>
      </c>
      <c r="F128" s="61">
        <f>VLOOKUP(A128,'Deaths After &gt;2009'!A78:P535,16,FALSE)</f>
        <v>2136</v>
      </c>
      <c r="G128" s="61">
        <f>VLOOKUP(A128,'Deaths After &gt;2009'!A78:Q535,17,FALSE)</f>
        <v>2542</v>
      </c>
      <c r="H128" s="61">
        <f>VLOOKUP(A128,'Visits new'!A77:D484,4,FALSE)</f>
        <v>0</v>
      </c>
      <c r="I128" s="61">
        <f>VLOOKUP(A128,'Visits new'!A77:E484,5,FALSE)</f>
        <v>0</v>
      </c>
      <c r="J128" s="12">
        <f t="shared" si="5"/>
        <v>1.3581178260711608E-4</v>
      </c>
      <c r="K128" s="12">
        <f t="shared" si="6"/>
        <v>2.6360859469617975E-5</v>
      </c>
      <c r="L128" s="12">
        <f t="shared" si="7"/>
        <v>6.4460728805209981E-4</v>
      </c>
      <c r="M128" s="12">
        <f t="shared" si="8"/>
        <v>0</v>
      </c>
      <c r="N128" s="12">
        <f t="shared" si="9"/>
        <v>0</v>
      </c>
    </row>
    <row r="129" spans="1:14">
      <c r="A129" s="61" t="s">
        <v>120</v>
      </c>
      <c r="B129" s="61">
        <f>VLOOKUP(A129,'US Pop after &gt;2009'!A25:B482,2,FALSE)</f>
        <v>6508490</v>
      </c>
      <c r="C129" s="62">
        <f>VLOOKUP(A129,'US Pop after &gt;2009'!A25:U482,21,FALSE)</f>
        <v>5504322.2209999999</v>
      </c>
      <c r="D129" s="62">
        <f>VLOOKUP(A129,'US Pop after &gt;2009'!A25:V482,22,FALSE)</f>
        <v>1006219.0380000001</v>
      </c>
      <c r="E129" s="61">
        <f>VLOOKUP(A129,'Deaths After &gt;2009'!A25:O482,15,FALSE)</f>
        <v>93</v>
      </c>
      <c r="F129" s="61">
        <f>VLOOKUP(A129,'Deaths After &gt;2009'!A25:P482,16,FALSE)</f>
        <v>649</v>
      </c>
      <c r="G129" s="61">
        <f>VLOOKUP(A129,'Deaths After &gt;2009'!A25:Q482,17,FALSE)</f>
        <v>742</v>
      </c>
      <c r="H129" s="61">
        <f>VLOOKUP(A129,'Visits new'!A24:D431,4,FALSE)</f>
        <v>1089562</v>
      </c>
      <c r="I129" s="61">
        <f>VLOOKUP(A129,'Visits new'!A24:E431,5,FALSE)</f>
        <v>2421</v>
      </c>
      <c r="J129" s="12">
        <f t="shared" si="5"/>
        <v>1.1400493816538091E-4</v>
      </c>
      <c r="K129" s="12">
        <f t="shared" si="6"/>
        <v>1.6895813192982766E-5</v>
      </c>
      <c r="L129" s="12">
        <f t="shared" si="7"/>
        <v>6.4498879020414635E-4</v>
      </c>
      <c r="M129" s="12">
        <f t="shared" si="8"/>
        <v>0.16740626474036222</v>
      </c>
      <c r="N129" s="12">
        <f t="shared" si="9"/>
        <v>3.7197568099513097E-4</v>
      </c>
    </row>
    <row r="130" spans="1:14">
      <c r="A130" s="61" t="s">
        <v>144</v>
      </c>
      <c r="B130" s="61">
        <f>VLOOKUP(A130,'US Pop after &gt;2009'!A46:B503,2,FALSE)</f>
        <v>5066830</v>
      </c>
      <c r="C130" s="62">
        <f>VLOOKUP(A130,'US Pop after &gt;2009'!A46:U503,21,FALSE)</f>
        <v>4488604.1869999999</v>
      </c>
      <c r="D130" s="62">
        <f>VLOOKUP(A130,'US Pop after &gt;2009'!A46:V503,22,FALSE)</f>
        <v>576951.60800000001</v>
      </c>
      <c r="E130" s="61">
        <f>VLOOKUP(A130,'Deaths After &gt;2009'!A46:O503,15,FALSE)</f>
        <v>22</v>
      </c>
      <c r="F130" s="61">
        <f>VLOOKUP(A130,'Deaths After &gt;2009'!A46:P503,16,FALSE)</f>
        <v>375</v>
      </c>
      <c r="G130" s="61">
        <f>VLOOKUP(A130,'Deaths After &gt;2009'!A46:Q503,17,FALSE)</f>
        <v>397</v>
      </c>
      <c r="H130" s="61">
        <f>VLOOKUP(A130,'Visits new'!A45:D452,4,FALSE)</f>
        <v>1075821</v>
      </c>
      <c r="I130" s="61">
        <f>VLOOKUP(A130,'Visits new'!A45:E452,5,FALSE)</f>
        <v>530</v>
      </c>
      <c r="J130" s="12">
        <f t="shared" ref="J130:J193" si="10">G130/B130</f>
        <v>7.8352737313073454E-5</v>
      </c>
      <c r="K130" s="12">
        <f t="shared" ref="K130:K193" si="11">E130/C130</f>
        <v>4.9013009575932119E-6</v>
      </c>
      <c r="L130" s="12">
        <f t="shared" ref="L130:L193" si="12">F130/D130</f>
        <v>6.499678565762832E-4</v>
      </c>
      <c r="M130" s="12">
        <f t="shared" ref="M130:M193" si="13">H130/B130</f>
        <v>0.21232624737755165</v>
      </c>
      <c r="N130" s="12">
        <f t="shared" ref="N130:N193" si="14">I130/B130</f>
        <v>1.0460189112324668E-4</v>
      </c>
    </row>
    <row r="131" spans="1:14">
      <c r="A131" s="61" t="s">
        <v>184</v>
      </c>
      <c r="B131" s="61">
        <f>VLOOKUP(A131,'US Pop after &gt;2009'!A82:B539,2,FALSE)</f>
        <v>20177273</v>
      </c>
      <c r="C131" s="62">
        <f>VLOOKUP(A131,'US Pop after &gt;2009'!A82:U539,21,FALSE)</f>
        <v>16267535</v>
      </c>
      <c r="D131" s="62">
        <f>VLOOKUP(A131,'US Pop after &gt;2009'!A82:V539,22,FALSE)</f>
        <v>3909738</v>
      </c>
      <c r="E131" s="61">
        <f>VLOOKUP(A131,'Deaths After &gt;2009'!A82:O539,15,FALSE)</f>
        <v>351</v>
      </c>
      <c r="F131" s="61">
        <f>VLOOKUP(A131,'Deaths After &gt;2009'!A82:P539,16,FALSE)</f>
        <v>2554</v>
      </c>
      <c r="G131" s="61">
        <f>VLOOKUP(A131,'Deaths After &gt;2009'!A82:Q539,17,FALSE)</f>
        <v>2905</v>
      </c>
      <c r="H131" s="61">
        <f>VLOOKUP(A131,'Visits new'!A81:D488,4,FALSE)</f>
        <v>0</v>
      </c>
      <c r="I131" s="61">
        <f>VLOOKUP(A131,'Visits new'!A81:E488,5,FALSE)</f>
        <v>0</v>
      </c>
      <c r="J131" s="12">
        <f t="shared" si="10"/>
        <v>1.4397386604225458E-4</v>
      </c>
      <c r="K131" s="12">
        <f t="shared" si="11"/>
        <v>2.1576717062542049E-5</v>
      </c>
      <c r="L131" s="12">
        <f t="shared" si="12"/>
        <v>6.5324070308547528E-4</v>
      </c>
      <c r="M131" s="12">
        <f t="shared" si="13"/>
        <v>0</v>
      </c>
      <c r="N131" s="12">
        <f t="shared" si="14"/>
        <v>0</v>
      </c>
    </row>
    <row r="132" spans="1:14">
      <c r="A132" s="61" t="s">
        <v>426</v>
      </c>
      <c r="B132" s="61">
        <f>VLOOKUP(A132,'US Pop after &gt;2009'!A297:B754,2,FALSE)</f>
        <v>3556746</v>
      </c>
      <c r="C132" s="62">
        <f>VLOOKUP(A132,'US Pop after &gt;2009'!A297:U754,21,FALSE)</f>
        <v>3048059.5120000001</v>
      </c>
      <c r="D132" s="62">
        <f>VLOOKUP(A132,'US Pop after &gt;2009'!A297:V754,22,FALSE)</f>
        <v>509614.00200000015</v>
      </c>
      <c r="E132" s="61">
        <f>VLOOKUP(A132,'Deaths After &gt;2009'!A297:O754,15,FALSE)</f>
        <v>23</v>
      </c>
      <c r="F132" s="61">
        <f>VLOOKUP(A132,'Deaths After &gt;2009'!A297:P754,16,FALSE)</f>
        <v>335</v>
      </c>
      <c r="G132" s="61">
        <f>VLOOKUP(A132,'Deaths After &gt;2009'!A297:Q754,17,FALSE)</f>
        <v>358</v>
      </c>
      <c r="H132" s="61">
        <f>VLOOKUP(A132,'Visits new'!A296:D703,4,FALSE)</f>
        <v>230257</v>
      </c>
      <c r="I132" s="61">
        <f>VLOOKUP(A132,'Visits new'!A296:E703,5,FALSE)</f>
        <v>1047</v>
      </c>
      <c r="J132" s="12">
        <f t="shared" si="10"/>
        <v>1.0065379984963784E-4</v>
      </c>
      <c r="K132" s="12">
        <f t="shared" si="11"/>
        <v>7.5457844275843648E-6</v>
      </c>
      <c r="L132" s="12">
        <f t="shared" si="12"/>
        <v>6.5736027402167E-4</v>
      </c>
      <c r="M132" s="12">
        <f t="shared" si="13"/>
        <v>6.4738106122843739E-2</v>
      </c>
      <c r="N132" s="12">
        <f t="shared" si="14"/>
        <v>2.9437019118036545E-4</v>
      </c>
    </row>
    <row r="133" spans="1:14">
      <c r="A133" s="61" t="s">
        <v>471</v>
      </c>
      <c r="B133" s="61">
        <f>VLOOKUP(A133,'US Pop after &gt;2009'!A337:B794,2,FALSE)</f>
        <v>716943</v>
      </c>
      <c r="C133" s="62">
        <f>VLOOKUP(A133,'US Pop after &gt;2009'!A337:U794,21,FALSE)</f>
        <v>611546.76400000008</v>
      </c>
      <c r="D133" s="62">
        <f>VLOOKUP(A133,'US Pop after &gt;2009'!A337:V794,22,FALSE)</f>
        <v>105383.20199999999</v>
      </c>
      <c r="E133" s="61">
        <f>VLOOKUP(A133,'Deaths After &gt;2009'!A337:O794,15,FALSE)</f>
        <v>0</v>
      </c>
      <c r="F133" s="61">
        <f>VLOOKUP(A133,'Deaths After &gt;2009'!A337:P794,16,FALSE)</f>
        <v>70</v>
      </c>
      <c r="G133" s="61">
        <f>VLOOKUP(A133,'Deaths After &gt;2009'!A337:Q794,17,FALSE)</f>
        <v>70</v>
      </c>
      <c r="H133" s="61">
        <f>VLOOKUP(A133,'Visits new'!A336:D743,4,FALSE)</f>
        <v>370339</v>
      </c>
      <c r="I133" s="61">
        <f>VLOOKUP(A133,'Visits new'!A336:E743,5,FALSE)</f>
        <v>1550</v>
      </c>
      <c r="J133" s="12">
        <f t="shared" si="10"/>
        <v>9.7636771681988666E-5</v>
      </c>
      <c r="K133" s="12">
        <f t="shared" si="11"/>
        <v>0</v>
      </c>
      <c r="L133" s="12">
        <f t="shared" si="12"/>
        <v>6.6424248524921462E-4</v>
      </c>
      <c r="M133" s="12">
        <f t="shared" si="13"/>
        <v>0.51655291982765716</v>
      </c>
      <c r="N133" s="12">
        <f t="shared" si="14"/>
        <v>2.1619570872440349E-3</v>
      </c>
    </row>
    <row r="134" spans="1:14">
      <c r="A134" s="61" t="s">
        <v>467</v>
      </c>
      <c r="B134" s="61">
        <f>VLOOKUP(A134,'US Pop after &gt;2009'!A333:B790,2,FALSE)</f>
        <v>730225</v>
      </c>
      <c r="C134" s="62">
        <f>VLOOKUP(A134,'US Pop after &gt;2009'!A333:U790,21,FALSE)</f>
        <v>625251.98200000008</v>
      </c>
      <c r="D134" s="62">
        <f>VLOOKUP(A134,'US Pop after &gt;2009'!A333:V790,22,FALSE)</f>
        <v>105108.76999999999</v>
      </c>
      <c r="E134" s="61">
        <f>VLOOKUP(A134,'Deaths After &gt;2009'!A333:O790,15,FALSE)</f>
        <v>0</v>
      </c>
      <c r="F134" s="61">
        <f>VLOOKUP(A134,'Deaths After &gt;2009'!A333:P790,16,FALSE)</f>
        <v>70</v>
      </c>
      <c r="G134" s="61">
        <f>VLOOKUP(A134,'Deaths After &gt;2009'!A333:Q790,17,FALSE)</f>
        <v>70</v>
      </c>
      <c r="H134" s="61">
        <f>VLOOKUP(A134,'Visits new'!A332:D739,4,FALSE)</f>
        <v>183539</v>
      </c>
      <c r="I134" s="61">
        <f>VLOOKUP(A134,'Visits new'!A332:E739,5,FALSE)</f>
        <v>725</v>
      </c>
      <c r="J134" s="12">
        <f t="shared" si="10"/>
        <v>9.5860864801944608E-5</v>
      </c>
      <c r="K134" s="12">
        <f t="shared" si="11"/>
        <v>0</v>
      </c>
      <c r="L134" s="12">
        <f t="shared" si="12"/>
        <v>6.659767781508623E-4</v>
      </c>
      <c r="M134" s="12">
        <f t="shared" si="13"/>
        <v>0.25134581806977302</v>
      </c>
      <c r="N134" s="12">
        <f t="shared" si="14"/>
        <v>9.9284467116299768E-4</v>
      </c>
    </row>
    <row r="135" spans="1:14">
      <c r="A135" s="61" t="s">
        <v>468</v>
      </c>
      <c r="B135" s="61">
        <f>VLOOKUP(A135,'US Pop after &gt;2009'!A334:B791,2,FALSE)</f>
        <v>677707</v>
      </c>
      <c r="C135" s="62">
        <f>VLOOKUP(A135,'US Pop after &gt;2009'!A334:U791,21,FALSE)</f>
        <v>577402.80099999986</v>
      </c>
      <c r="D135" s="62">
        <f>VLOOKUP(A135,'US Pop after &gt;2009'!A334:V791,22,FALSE)</f>
        <v>100567.42200000001</v>
      </c>
      <c r="E135" s="61">
        <f>VLOOKUP(A135,'Deaths After &gt;2009'!A334:O791,15,FALSE)</f>
        <v>0</v>
      </c>
      <c r="F135" s="61">
        <f>VLOOKUP(A135,'Deaths After &gt;2009'!A334:P791,16,FALSE)</f>
        <v>67</v>
      </c>
      <c r="G135" s="61">
        <f>VLOOKUP(A135,'Deaths After &gt;2009'!A334:Q791,17,FALSE)</f>
        <v>67</v>
      </c>
      <c r="H135" s="61">
        <f>VLOOKUP(A135,'Visits new'!A333:D740,4,FALSE)</f>
        <v>195376</v>
      </c>
      <c r="I135" s="61">
        <f>VLOOKUP(A135,'Visits new'!A333:E740,5,FALSE)</f>
        <v>829</v>
      </c>
      <c r="J135" s="12">
        <f t="shared" si="10"/>
        <v>9.8862782884048716E-5</v>
      </c>
      <c r="K135" s="12">
        <f t="shared" si="11"/>
        <v>0</v>
      </c>
      <c r="L135" s="12">
        <f t="shared" si="12"/>
        <v>6.6621972272491975E-4</v>
      </c>
      <c r="M135" s="12">
        <f t="shared" si="13"/>
        <v>0.28828977714558063</v>
      </c>
      <c r="N135" s="12">
        <f t="shared" si="14"/>
        <v>1.2232424926996474E-3</v>
      </c>
    </row>
    <row r="136" spans="1:14">
      <c r="A136" s="61" t="s">
        <v>448</v>
      </c>
      <c r="B136" s="61">
        <f>VLOOKUP(A136,'US Pop after &gt;2009'!A316:B773,2,FALSE)</f>
        <v>1053959</v>
      </c>
      <c r="C136" s="62">
        <f>VLOOKUP(A136,'US Pop after &gt;2009'!A316:U773,21,FALSE)</f>
        <v>903532.93699999992</v>
      </c>
      <c r="D136" s="62">
        <f>VLOOKUP(A136,'US Pop after &gt;2009'!A316:V773,22,FALSE)</f>
        <v>151001.52800000002</v>
      </c>
      <c r="E136" s="61">
        <f>VLOOKUP(A136,'Deaths After &gt;2009'!A316:O773,15,FALSE)</f>
        <v>0</v>
      </c>
      <c r="F136" s="61">
        <f>VLOOKUP(A136,'Deaths After &gt;2009'!A316:P773,16,FALSE)</f>
        <v>101</v>
      </c>
      <c r="G136" s="61">
        <f>VLOOKUP(A136,'Deaths After &gt;2009'!A316:Q773,17,FALSE)</f>
        <v>101</v>
      </c>
      <c r="H136" s="61">
        <f>VLOOKUP(A136,'Visits new'!A315:D722,4,FALSE)</f>
        <v>276782</v>
      </c>
      <c r="I136" s="61">
        <f>VLOOKUP(A136,'Visits new'!A315:E722,5,FALSE)</f>
        <v>969</v>
      </c>
      <c r="J136" s="12">
        <f t="shared" si="10"/>
        <v>9.5829154644535506E-5</v>
      </c>
      <c r="K136" s="12">
        <f t="shared" si="11"/>
        <v>0</v>
      </c>
      <c r="L136" s="12">
        <f t="shared" si="12"/>
        <v>6.6886740377885439E-4</v>
      </c>
      <c r="M136" s="12">
        <f t="shared" si="13"/>
        <v>0.26261173347350325</v>
      </c>
      <c r="N136" s="12">
        <f t="shared" si="14"/>
        <v>9.1939060248074169E-4</v>
      </c>
    </row>
    <row r="137" spans="1:14">
      <c r="A137" s="61" t="s">
        <v>303</v>
      </c>
      <c r="B137" s="61">
        <f>VLOOKUP(A137,'US Pop after &gt;2009'!A187:B644,2,FALSE)</f>
        <v>5228413</v>
      </c>
      <c r="C137" s="62">
        <f>VLOOKUP(A137,'US Pop after &gt;2009'!A187:U644,21,FALSE)</f>
        <v>4575469.3540000003</v>
      </c>
      <c r="D137" s="62">
        <f>VLOOKUP(A137,'US Pop after &gt;2009'!A187:V644,22,FALSE)</f>
        <v>653204.97400000005</v>
      </c>
      <c r="E137" s="61">
        <f>VLOOKUP(A137,'Deaths After &gt;2009'!A187:O644,15,FALSE)</f>
        <v>0</v>
      </c>
      <c r="F137" s="61">
        <f>VLOOKUP(A137,'Deaths After &gt;2009'!A187:P644,16,FALSE)</f>
        <v>439</v>
      </c>
      <c r="G137" s="61">
        <f>VLOOKUP(A137,'Deaths After &gt;2009'!A187:Q644,17,FALSE)</f>
        <v>439</v>
      </c>
      <c r="H137" s="61">
        <f>VLOOKUP(A137,'Visits new'!A186:D593,4,FALSE)</f>
        <v>72521</v>
      </c>
      <c r="I137" s="61">
        <f>VLOOKUP(A137,'Visits new'!A186:E593,5,FALSE)</f>
        <v>220</v>
      </c>
      <c r="J137" s="12">
        <f t="shared" si="10"/>
        <v>8.3964292797833679E-5</v>
      </c>
      <c r="K137" s="12">
        <f t="shared" si="11"/>
        <v>0</v>
      </c>
      <c r="L137" s="12">
        <f t="shared" si="12"/>
        <v>6.7207081616619776E-4</v>
      </c>
      <c r="M137" s="12">
        <f t="shared" si="13"/>
        <v>1.387055689747539E-2</v>
      </c>
      <c r="N137" s="12">
        <f t="shared" si="14"/>
        <v>4.2077777711898432E-5</v>
      </c>
    </row>
    <row r="138" spans="1:14">
      <c r="A138" s="61" t="s">
        <v>114</v>
      </c>
      <c r="B138" s="61">
        <f>VLOOKUP(A138,'US Pop after &gt;2009'!A19:B476,2,FALSE)</f>
        <v>6246816</v>
      </c>
      <c r="C138" s="62">
        <f>VLOOKUP(A138,'US Pop after &gt;2009'!A19:U476,21,FALSE)</f>
        <v>5407549.199</v>
      </c>
      <c r="D138" s="62">
        <f>VLOOKUP(A138,'US Pop after &gt;2009'!A19:V476,22,FALSE)</f>
        <v>831393.0199999999</v>
      </c>
      <c r="E138" s="61">
        <f>VLOOKUP(A138,'Deaths After &gt;2009'!A19:O476,15,FALSE)</f>
        <v>26</v>
      </c>
      <c r="F138" s="61">
        <f>VLOOKUP(A138,'Deaths After &gt;2009'!A19:P476,16,FALSE)</f>
        <v>560</v>
      </c>
      <c r="G138" s="61">
        <f>VLOOKUP(A138,'Deaths After &gt;2009'!A19:Q476,17,FALSE)</f>
        <v>586</v>
      </c>
      <c r="H138" s="61">
        <f>VLOOKUP(A138,'Visits new'!A18:D425,4,FALSE)</f>
        <v>317641</v>
      </c>
      <c r="I138" s="61">
        <f>VLOOKUP(A138,'Visits new'!A18:E425,5,FALSE)</f>
        <v>706</v>
      </c>
      <c r="J138" s="12">
        <f t="shared" si="10"/>
        <v>9.3807789440252445E-5</v>
      </c>
      <c r="K138" s="12">
        <f t="shared" si="11"/>
        <v>4.8080931015492365E-6</v>
      </c>
      <c r="L138" s="12">
        <f t="shared" si="12"/>
        <v>6.7356832031137339E-4</v>
      </c>
      <c r="M138" s="12">
        <f t="shared" si="13"/>
        <v>5.0848464241623252E-2</v>
      </c>
      <c r="N138" s="12">
        <f t="shared" si="14"/>
        <v>1.1301757567375124E-4</v>
      </c>
    </row>
    <row r="139" spans="1:14">
      <c r="A139" s="61" t="s">
        <v>358</v>
      </c>
      <c r="B139" s="61">
        <f>VLOOKUP(A139,'US Pop after &gt;2009'!A236:B693,2,FALSE)</f>
        <v>1255618</v>
      </c>
      <c r="C139" s="62">
        <f>VLOOKUP(A139,'US Pop after &gt;2009'!A236:U693,21,FALSE)</f>
        <v>1091366.7320000001</v>
      </c>
      <c r="D139" s="62">
        <f>VLOOKUP(A139,'US Pop after &gt;2009'!A236:V693,22,FALSE)</f>
        <v>164747.16699999999</v>
      </c>
      <c r="E139" s="61">
        <f>VLOOKUP(A139,'Deaths After &gt;2009'!A236:O693,15,FALSE)</f>
        <v>0</v>
      </c>
      <c r="F139" s="61">
        <f>VLOOKUP(A139,'Deaths After &gt;2009'!A236:P693,16,FALSE)</f>
        <v>113</v>
      </c>
      <c r="G139" s="61">
        <f>VLOOKUP(A139,'Deaths After &gt;2009'!A236:Q693,17,FALSE)</f>
        <v>113</v>
      </c>
      <c r="H139" s="61">
        <f>VLOOKUP(A139,'Visits new'!A235:D642,4,FALSE)</f>
        <v>216418</v>
      </c>
      <c r="I139" s="61">
        <f>VLOOKUP(A139,'Visits new'!A235:E642,5,FALSE)</f>
        <v>1234</v>
      </c>
      <c r="J139" s="12">
        <f t="shared" si="10"/>
        <v>8.9995524116411195E-5</v>
      </c>
      <c r="K139" s="12">
        <f t="shared" si="11"/>
        <v>0</v>
      </c>
      <c r="L139" s="12">
        <f t="shared" si="12"/>
        <v>6.8589950320663187E-4</v>
      </c>
      <c r="M139" s="12">
        <f t="shared" si="13"/>
        <v>0.1723597463559777</v>
      </c>
      <c r="N139" s="12">
        <f t="shared" si="14"/>
        <v>9.8278298017390642E-4</v>
      </c>
    </row>
    <row r="140" spans="1:14">
      <c r="A140" s="61" t="s">
        <v>143</v>
      </c>
      <c r="B140" s="61">
        <f>VLOOKUP(A140,'US Pop after &gt;2009'!A45:B502,2,FALSE)</f>
        <v>4918239</v>
      </c>
      <c r="C140" s="62">
        <f>VLOOKUP(A140,'US Pop after &gt;2009'!A45:U502,21,FALSE)</f>
        <v>4374601.2889999999</v>
      </c>
      <c r="D140" s="62">
        <f>VLOOKUP(A140,'US Pop after &gt;2009'!A45:V502,22,FALSE)</f>
        <v>544964.19100000011</v>
      </c>
      <c r="E140" s="61">
        <f>VLOOKUP(A140,'Deaths After &gt;2009'!A45:O502,15,FALSE)</f>
        <v>0</v>
      </c>
      <c r="F140" s="61">
        <f>VLOOKUP(A140,'Deaths After &gt;2009'!A45:P502,16,FALSE)</f>
        <v>375</v>
      </c>
      <c r="G140" s="61">
        <f>VLOOKUP(A140,'Deaths After &gt;2009'!A45:Q502,17,FALSE)</f>
        <v>375</v>
      </c>
      <c r="H140" s="61">
        <f>VLOOKUP(A140,'Visits new'!A44:D451,4,FALSE)</f>
        <v>1085384</v>
      </c>
      <c r="I140" s="61">
        <f>VLOOKUP(A140,'Visits new'!A44:E451,5,FALSE)</f>
        <v>549</v>
      </c>
      <c r="J140" s="12">
        <f t="shared" si="10"/>
        <v>7.6246802971551407E-5</v>
      </c>
      <c r="K140" s="12">
        <f t="shared" si="11"/>
        <v>0</v>
      </c>
      <c r="L140" s="12">
        <f t="shared" si="12"/>
        <v>6.8811860704440285E-4</v>
      </c>
      <c r="M140" s="12">
        <f t="shared" si="13"/>
        <v>0.22068549332393159</v>
      </c>
      <c r="N140" s="12">
        <f t="shared" si="14"/>
        <v>1.1162531955035126E-4</v>
      </c>
    </row>
    <row r="141" spans="1:14">
      <c r="A141" s="61" t="s">
        <v>522</v>
      </c>
      <c r="B141" s="61">
        <f>VLOOKUP(A141,'US Pop after &gt;2009'!A382:B839,2,FALSE)</f>
        <v>6778098</v>
      </c>
      <c r="C141" s="62">
        <f>VLOOKUP(A141,'US Pop after &gt;2009'!A382:U839,21,FALSE)</f>
        <v>5913788.449</v>
      </c>
      <c r="D141" s="62">
        <f>VLOOKUP(A141,'US Pop after &gt;2009'!A382:V839,22,FALSE)</f>
        <v>861565.52899999998</v>
      </c>
      <c r="E141" s="61">
        <f>VLOOKUP(A141,'Deaths After &gt;2009'!A382:O839,15,FALSE)</f>
        <v>10</v>
      </c>
      <c r="F141" s="61">
        <f>VLOOKUP(A141,'Deaths After &gt;2009'!A382:P839,16,FALSE)</f>
        <v>596</v>
      </c>
      <c r="G141" s="61">
        <f>VLOOKUP(A141,'Deaths After &gt;2009'!A382:Q839,17,FALSE)</f>
        <v>606</v>
      </c>
      <c r="H141" s="61">
        <f>VLOOKUP(A141,'Visits new'!A381:D788,4,FALSE)</f>
        <v>297989</v>
      </c>
      <c r="I141" s="61">
        <f>VLOOKUP(A141,'Visits new'!A381:E788,5,FALSE)</f>
        <v>732</v>
      </c>
      <c r="J141" s="12">
        <f t="shared" si="10"/>
        <v>8.9405612016822423E-5</v>
      </c>
      <c r="K141" s="12">
        <f t="shared" si="11"/>
        <v>1.6909634299973925E-6</v>
      </c>
      <c r="L141" s="12">
        <f t="shared" si="12"/>
        <v>6.9176398072908515E-4</v>
      </c>
      <c r="M141" s="12">
        <f t="shared" si="13"/>
        <v>4.396351306812029E-2</v>
      </c>
      <c r="N141" s="12">
        <f t="shared" si="14"/>
        <v>1.0799489768368648E-4</v>
      </c>
    </row>
    <row r="142" spans="1:14">
      <c r="A142" s="61" t="s">
        <v>496</v>
      </c>
      <c r="B142" s="61">
        <f>VLOOKUP(A142,'US Pop after &gt;2009'!A359:B816,2,FALSE)</f>
        <v>2773794</v>
      </c>
      <c r="C142" s="62">
        <f>VLOOKUP(A142,'US Pop after &gt;2009'!A359:U816,21,FALSE)</f>
        <v>2504764.3789999997</v>
      </c>
      <c r="D142" s="62">
        <f>VLOOKUP(A142,'US Pop after &gt;2009'!A359:V816,22,FALSE)</f>
        <v>266879.56599999999</v>
      </c>
      <c r="E142" s="61">
        <f>VLOOKUP(A142,'Deaths After &gt;2009'!A359:O816,15,FALSE)</f>
        <v>0</v>
      </c>
      <c r="F142" s="61">
        <f>VLOOKUP(A142,'Deaths After &gt;2009'!A359:P816,16,FALSE)</f>
        <v>186</v>
      </c>
      <c r="G142" s="61">
        <f>VLOOKUP(A142,'Deaths After &gt;2009'!A359:Q816,17,FALSE)</f>
        <v>186</v>
      </c>
      <c r="H142" s="61">
        <f>VLOOKUP(A142,'Visits new'!A358:D765,4,FALSE)</f>
        <v>872739</v>
      </c>
      <c r="I142" s="61">
        <f>VLOOKUP(A142,'Visits new'!A358:E765,5,FALSE)</f>
        <v>2107</v>
      </c>
      <c r="J142" s="12">
        <f t="shared" si="10"/>
        <v>6.7056169275728474E-5</v>
      </c>
      <c r="K142" s="12">
        <f t="shared" si="11"/>
        <v>0</v>
      </c>
      <c r="L142" s="12">
        <f t="shared" si="12"/>
        <v>6.9694357941214576E-4</v>
      </c>
      <c r="M142" s="12">
        <f t="shared" si="13"/>
        <v>0.31463728020177417</v>
      </c>
      <c r="N142" s="12">
        <f t="shared" si="14"/>
        <v>7.5960940141913931E-4</v>
      </c>
    </row>
    <row r="143" spans="1:14">
      <c r="A143" s="61" t="s">
        <v>310</v>
      </c>
      <c r="B143" s="61">
        <f>VLOOKUP(A143,'US Pop after &gt;2009'!A194:B651,2,FALSE)</f>
        <v>4927974</v>
      </c>
      <c r="C143" s="62">
        <f>VLOOKUP(A143,'US Pop after &gt;2009'!A194:U651,21,FALSE)</f>
        <v>4225209</v>
      </c>
      <c r="D143" s="62">
        <f>VLOOKUP(A143,'US Pop after &gt;2009'!A194:V651,22,FALSE)</f>
        <v>702765</v>
      </c>
      <c r="E143" s="61">
        <f>VLOOKUP(A143,'Deaths After &gt;2009'!A194:O651,15,FALSE)</f>
        <v>0</v>
      </c>
      <c r="F143" s="61">
        <f>VLOOKUP(A143,'Deaths After &gt;2009'!A194:P651,16,FALSE)</f>
        <v>492</v>
      </c>
      <c r="G143" s="61">
        <f>VLOOKUP(A143,'Deaths After &gt;2009'!A194:Q651,17,FALSE)</f>
        <v>492</v>
      </c>
      <c r="H143" s="61">
        <f>VLOOKUP(A143,'Visits new'!A193:D600,4,FALSE)</f>
        <v>293219</v>
      </c>
      <c r="I143" s="61">
        <f>VLOOKUP(A143,'Visits new'!A193:E600,5,FALSE)</f>
        <v>981</v>
      </c>
      <c r="J143" s="12">
        <f t="shared" si="10"/>
        <v>9.9838189081354728E-5</v>
      </c>
      <c r="K143" s="12">
        <f t="shared" si="11"/>
        <v>0</v>
      </c>
      <c r="L143" s="12">
        <f t="shared" si="12"/>
        <v>7.0009178032485965E-4</v>
      </c>
      <c r="M143" s="12">
        <f t="shared" si="13"/>
        <v>5.9500922691556407E-2</v>
      </c>
      <c r="N143" s="12">
        <f t="shared" si="14"/>
        <v>1.9906760871709145E-4</v>
      </c>
    </row>
    <row r="144" spans="1:14">
      <c r="A144" s="61" t="s">
        <v>463</v>
      </c>
      <c r="B144" s="61">
        <f>VLOOKUP(A144,'US Pop after &gt;2009'!A330:B787,2,FALSE)</f>
        <v>4736687</v>
      </c>
      <c r="C144" s="62">
        <f>VLOOKUP(A144,'US Pop after &gt;2009'!A330:U787,21,FALSE)</f>
        <v>3969882</v>
      </c>
      <c r="D144" s="62">
        <f>VLOOKUP(A144,'US Pop after &gt;2009'!A330:V787,22,FALSE)</f>
        <v>766805</v>
      </c>
      <c r="E144" s="61">
        <f>VLOOKUP(A144,'Deaths After &gt;2009'!A330:O787,15,FALSE)</f>
        <v>31</v>
      </c>
      <c r="F144" s="61">
        <f>VLOOKUP(A144,'Deaths After &gt;2009'!A330:P787,16,FALSE)</f>
        <v>539</v>
      </c>
      <c r="G144" s="61">
        <f>VLOOKUP(A144,'Deaths After &gt;2009'!A330:Q787,17,FALSE)</f>
        <v>570</v>
      </c>
      <c r="H144" s="61">
        <f>VLOOKUP(A144,'Visits new'!A329:D736,4,FALSE)</f>
        <v>275822</v>
      </c>
      <c r="I144" s="61">
        <f>VLOOKUP(A144,'Visits new'!A329:E736,5,FALSE)</f>
        <v>642</v>
      </c>
      <c r="J144" s="12">
        <f t="shared" si="10"/>
        <v>1.2033727371050695E-4</v>
      </c>
      <c r="K144" s="12">
        <f t="shared" si="11"/>
        <v>7.8087963319816562E-6</v>
      </c>
      <c r="L144" s="12">
        <f t="shared" si="12"/>
        <v>7.0291664764835914E-4</v>
      </c>
      <c r="M144" s="12">
        <f t="shared" si="13"/>
        <v>5.8230995630490258E-2</v>
      </c>
      <c r="N144" s="12">
        <f t="shared" si="14"/>
        <v>1.3553777144236046E-4</v>
      </c>
    </row>
    <row r="145" spans="1:14">
      <c r="A145" s="61" t="s">
        <v>146</v>
      </c>
      <c r="B145" s="61">
        <f>VLOOKUP(A145,'US Pop after &gt;2009'!A48:B505,2,FALSE)</f>
        <v>5162330</v>
      </c>
      <c r="C145" s="62">
        <f>VLOOKUP(A145,'US Pop after &gt;2009'!A48:U505,21,FALSE)</f>
        <v>4537589.8249999993</v>
      </c>
      <c r="D145" s="62">
        <f>VLOOKUP(A145,'US Pop after &gt;2009'!A48:V505,22,FALSE)</f>
        <v>624871.98100000003</v>
      </c>
      <c r="E145" s="61">
        <f>VLOOKUP(A145,'Deaths After &gt;2009'!A48:O505,15,FALSE)</f>
        <v>0</v>
      </c>
      <c r="F145" s="61">
        <f>VLOOKUP(A145,'Deaths After &gt;2009'!A48:P505,16,FALSE)</f>
        <v>440</v>
      </c>
      <c r="G145" s="61">
        <f>VLOOKUP(A145,'Deaths After &gt;2009'!A48:Q505,17,FALSE)</f>
        <v>440</v>
      </c>
      <c r="H145" s="61">
        <f>VLOOKUP(A145,'Visits new'!A47:D454,4,FALSE)</f>
        <v>172916</v>
      </c>
      <c r="I145" s="61">
        <f>VLOOKUP(A145,'Visits new'!A47:E454,5,FALSE)</f>
        <v>284</v>
      </c>
      <c r="J145" s="12">
        <f t="shared" si="10"/>
        <v>8.5232830911623238E-5</v>
      </c>
      <c r="K145" s="12">
        <f t="shared" si="11"/>
        <v>0</v>
      </c>
      <c r="L145" s="12">
        <f t="shared" si="12"/>
        <v>7.0414423014431807E-4</v>
      </c>
      <c r="M145" s="12">
        <f t="shared" si="13"/>
        <v>3.3495727704350553E-2</v>
      </c>
      <c r="N145" s="12">
        <f t="shared" si="14"/>
        <v>5.5013918133865908E-5</v>
      </c>
    </row>
    <row r="146" spans="1:14">
      <c r="A146" s="61" t="s">
        <v>520</v>
      </c>
      <c r="B146" s="61">
        <f>VLOOKUP(A146,'US Pop after &gt;2009'!A380:B837,2,FALSE)</f>
        <v>6628098</v>
      </c>
      <c r="C146" s="62">
        <f>VLOOKUP(A146,'US Pop after &gt;2009'!A380:U837,21,FALSE)</f>
        <v>5823987.8039999995</v>
      </c>
      <c r="D146" s="62">
        <f>VLOOKUP(A146,'US Pop after &gt;2009'!A380:V837,22,FALSE)</f>
        <v>804861.6719999999</v>
      </c>
      <c r="E146" s="61">
        <f>VLOOKUP(A146,'Deaths After &gt;2009'!A380:O837,15,FALSE)</f>
        <v>12</v>
      </c>
      <c r="F146" s="61">
        <f>VLOOKUP(A146,'Deaths After &gt;2009'!A380:P837,16,FALSE)</f>
        <v>569</v>
      </c>
      <c r="G146" s="61">
        <f>VLOOKUP(A146,'Deaths After &gt;2009'!A380:Q837,17,FALSE)</f>
        <v>581</v>
      </c>
      <c r="H146" s="61">
        <f>VLOOKUP(A146,'Visits new'!A379:D786,4,FALSE)</f>
        <v>159639</v>
      </c>
      <c r="I146" s="61">
        <f>VLOOKUP(A146,'Visits new'!A379:E786,5,FALSE)</f>
        <v>607</v>
      </c>
      <c r="J146" s="12">
        <f t="shared" si="10"/>
        <v>8.7657122752258639E-5</v>
      </c>
      <c r="K146" s="12">
        <f t="shared" si="11"/>
        <v>2.0604438752014941E-6</v>
      </c>
      <c r="L146" s="12">
        <f t="shared" si="12"/>
        <v>7.0695377826365184E-4</v>
      </c>
      <c r="M146" s="12">
        <f t="shared" si="13"/>
        <v>2.4085190049996243E-2</v>
      </c>
      <c r="N146" s="12">
        <f t="shared" si="14"/>
        <v>9.157981671363338E-5</v>
      </c>
    </row>
    <row r="147" spans="1:14">
      <c r="A147" s="61" t="s">
        <v>534</v>
      </c>
      <c r="B147" s="61">
        <f>VLOOKUP(A147,'US Pop after &gt;2009'!A393:B850,2,FALSE)</f>
        <v>1685760</v>
      </c>
      <c r="C147" s="62">
        <f>VLOOKUP(A147,'US Pop after &gt;2009'!A393:U850,21,FALSE)</f>
        <v>1393378.0279999999</v>
      </c>
      <c r="D147" s="62">
        <f>VLOOKUP(A147,'US Pop after &gt;2009'!A393:V850,22,FALSE)</f>
        <v>292086.73299999995</v>
      </c>
      <c r="E147" s="61">
        <f>VLOOKUP(A147,'Deaths After &gt;2009'!A393:O850,15,FALSE)</f>
        <v>0</v>
      </c>
      <c r="F147" s="61">
        <f>VLOOKUP(A147,'Deaths After &gt;2009'!A393:P850,16,FALSE)</f>
        <v>207</v>
      </c>
      <c r="G147" s="61">
        <f>VLOOKUP(A147,'Deaths After &gt;2009'!A393:Q850,17,FALSE)</f>
        <v>207</v>
      </c>
      <c r="H147" s="61">
        <f>VLOOKUP(A147,'Visits new'!A392:D799,4,FALSE)</f>
        <v>843285</v>
      </c>
      <c r="I147" s="61">
        <f>VLOOKUP(A147,'Visits new'!A392:E799,5,FALSE)</f>
        <v>2191</v>
      </c>
      <c r="J147" s="12">
        <f t="shared" si="10"/>
        <v>1.2279328018223234E-4</v>
      </c>
      <c r="K147" s="12">
        <f t="shared" si="11"/>
        <v>0</v>
      </c>
      <c r="L147" s="12">
        <f t="shared" si="12"/>
        <v>7.0869360574483899E-4</v>
      </c>
      <c r="M147" s="12">
        <f t="shared" si="13"/>
        <v>0.50024024772209563</v>
      </c>
      <c r="N147" s="12">
        <f t="shared" si="14"/>
        <v>1.299710516324981E-3</v>
      </c>
    </row>
    <row r="148" spans="1:14">
      <c r="A148" s="61" t="s">
        <v>156</v>
      </c>
      <c r="B148" s="61">
        <f>VLOOKUP(A148,'US Pop after &gt;2009'!A57:B514,2,FALSE)</f>
        <v>3588570</v>
      </c>
      <c r="C148" s="62">
        <f>VLOOKUP(A148,'US Pop after &gt;2009'!A57:U514,21,FALSE)</f>
        <v>3037097.79</v>
      </c>
      <c r="D148" s="62">
        <f>VLOOKUP(A148,'US Pop after &gt;2009'!A57:V514,22,FALSE)</f>
        <v>553638.56299999997</v>
      </c>
      <c r="E148" s="61">
        <f>VLOOKUP(A148,'Deaths After &gt;2009'!A57:O514,15,FALSE)</f>
        <v>0</v>
      </c>
      <c r="F148" s="61">
        <f>VLOOKUP(A148,'Deaths After &gt;2009'!A57:P514,16,FALSE)</f>
        <v>399</v>
      </c>
      <c r="G148" s="61">
        <f>VLOOKUP(A148,'Deaths After &gt;2009'!A57:Q514,17,FALSE)</f>
        <v>399</v>
      </c>
      <c r="H148" s="61">
        <f>VLOOKUP(A148,'Visits new'!A56:D463,4,FALSE)</f>
        <v>159606</v>
      </c>
      <c r="I148" s="61">
        <f>VLOOKUP(A148,'Visits new'!A56:E463,5,FALSE)</f>
        <v>776</v>
      </c>
      <c r="J148" s="12">
        <f t="shared" si="10"/>
        <v>1.1118634999456609E-4</v>
      </c>
      <c r="K148" s="12">
        <f t="shared" si="11"/>
        <v>0</v>
      </c>
      <c r="L148" s="12">
        <f t="shared" si="12"/>
        <v>7.2068679218792063E-4</v>
      </c>
      <c r="M148" s="12">
        <f t="shared" si="13"/>
        <v>4.4476211973014323E-2</v>
      </c>
      <c r="N148" s="12">
        <f t="shared" si="14"/>
        <v>2.1624212430020872E-4</v>
      </c>
    </row>
    <row r="149" spans="1:14">
      <c r="A149" s="61" t="s">
        <v>268</v>
      </c>
      <c r="B149" s="61">
        <f>VLOOKUP(A149,'US Pop after &gt;2009'!A156:B613,2,FALSE)</f>
        <v>1328640</v>
      </c>
      <c r="C149" s="62">
        <f>VLOOKUP(A149,'US Pop after &gt;2009'!A156:U613,21,FALSE)</f>
        <v>1123918.1440000001</v>
      </c>
      <c r="D149" s="62">
        <f>VLOOKUP(A149,'US Pop after &gt;2009'!A156:V613,22,FALSE)</f>
        <v>205112.72999999998</v>
      </c>
      <c r="E149" s="61">
        <f>VLOOKUP(A149,'Deaths After &gt;2009'!A156:O613,15,FALSE)</f>
        <v>0</v>
      </c>
      <c r="F149" s="61">
        <f>VLOOKUP(A149,'Deaths After &gt;2009'!A156:P613,16,FALSE)</f>
        <v>148</v>
      </c>
      <c r="G149" s="61">
        <f>VLOOKUP(A149,'Deaths After &gt;2009'!A156:Q613,17,FALSE)</f>
        <v>148</v>
      </c>
      <c r="H149" s="61">
        <f>VLOOKUP(A149,'Visits new'!A155:D562,4,FALSE)</f>
        <v>262444</v>
      </c>
      <c r="I149" s="61">
        <f>VLOOKUP(A149,'Visits new'!A155:E562,5,FALSE)</f>
        <v>1332</v>
      </c>
      <c r="J149" s="12">
        <f t="shared" si="10"/>
        <v>1.1139210019267823E-4</v>
      </c>
      <c r="K149" s="12">
        <f t="shared" si="11"/>
        <v>0</v>
      </c>
      <c r="L149" s="12">
        <f t="shared" si="12"/>
        <v>7.2155443496851716E-4</v>
      </c>
      <c r="M149" s="12">
        <f t="shared" si="13"/>
        <v>0.19752829961464355</v>
      </c>
      <c r="N149" s="12">
        <f t="shared" si="14"/>
        <v>1.002528901734104E-3</v>
      </c>
    </row>
    <row r="150" spans="1:14">
      <c r="A150" s="61" t="s">
        <v>145</v>
      </c>
      <c r="B150" s="61">
        <f>VLOOKUP(A150,'US Pop after &gt;2009'!A47:B504,2,FALSE)</f>
        <v>5040592</v>
      </c>
      <c r="C150" s="62">
        <f>VLOOKUP(A150,'US Pop after &gt;2009'!A47:U504,21,FALSE)</f>
        <v>4447638.949000001</v>
      </c>
      <c r="D150" s="62">
        <f>VLOOKUP(A150,'US Pop after &gt;2009'!A47:V504,22,FALSE)</f>
        <v>591037.31799999997</v>
      </c>
      <c r="E150" s="61">
        <f>VLOOKUP(A150,'Deaths After &gt;2009'!A47:O504,15,FALSE)</f>
        <v>33</v>
      </c>
      <c r="F150" s="61">
        <f>VLOOKUP(A150,'Deaths After &gt;2009'!A47:P504,16,FALSE)</f>
        <v>427</v>
      </c>
      <c r="G150" s="61">
        <f>VLOOKUP(A150,'Deaths After &gt;2009'!A47:Q504,17,FALSE)</f>
        <v>460</v>
      </c>
      <c r="H150" s="61">
        <f>VLOOKUP(A150,'Visits new'!A46:D453,4,FALSE)</f>
        <v>526713</v>
      </c>
      <c r="I150" s="61">
        <f>VLOOKUP(A150,'Visits new'!A46:E453,5,FALSE)</f>
        <v>384</v>
      </c>
      <c r="J150" s="12">
        <f t="shared" si="10"/>
        <v>9.1259121944406533E-5</v>
      </c>
      <c r="K150" s="12">
        <f t="shared" si="11"/>
        <v>7.4196670139827022E-6</v>
      </c>
      <c r="L150" s="12">
        <f t="shared" si="12"/>
        <v>7.2245861131902333E-4</v>
      </c>
      <c r="M150" s="12">
        <f t="shared" si="13"/>
        <v>0.10449427368848739</v>
      </c>
      <c r="N150" s="12">
        <f t="shared" si="14"/>
        <v>7.6181527884026321E-5</v>
      </c>
    </row>
    <row r="151" spans="1:14">
      <c r="A151" s="61" t="s">
        <v>493</v>
      </c>
      <c r="B151" s="61">
        <f>VLOOKUP(A151,'US Pop after &gt;2009'!A356:B813,2,FALSE)</f>
        <v>2633633</v>
      </c>
      <c r="C151" s="62">
        <f>VLOOKUP(A151,'US Pop after &gt;2009'!A356:U813,21,FALSE)</f>
        <v>2396234.1469999999</v>
      </c>
      <c r="D151" s="62">
        <f>VLOOKUP(A151,'US Pop after &gt;2009'!A356:V813,22,FALSE)</f>
        <v>239460.573</v>
      </c>
      <c r="E151" s="61">
        <f>VLOOKUP(A151,'Deaths After &gt;2009'!A356:O813,15,FALSE)</f>
        <v>0</v>
      </c>
      <c r="F151" s="61">
        <f>VLOOKUP(A151,'Deaths After &gt;2009'!A356:P813,16,FALSE)</f>
        <v>176</v>
      </c>
      <c r="G151" s="61">
        <f>VLOOKUP(A151,'Deaths After &gt;2009'!A356:Q813,17,FALSE)</f>
        <v>176</v>
      </c>
      <c r="H151" s="61">
        <f>VLOOKUP(A151,'Visits new'!A355:D762,4,FALSE)</f>
        <v>472266</v>
      </c>
      <c r="I151" s="61">
        <f>VLOOKUP(A151,'Visits new'!A355:E762,5,FALSE)</f>
        <v>1212</v>
      </c>
      <c r="J151" s="12">
        <f t="shared" si="10"/>
        <v>6.682783819917202E-5</v>
      </c>
      <c r="K151" s="12">
        <f t="shared" si="11"/>
        <v>0</v>
      </c>
      <c r="L151" s="12">
        <f t="shared" si="12"/>
        <v>7.349852954707496E-4</v>
      </c>
      <c r="M151" s="12">
        <f t="shared" si="13"/>
        <v>0.17932111269869416</v>
      </c>
      <c r="N151" s="12">
        <f t="shared" si="14"/>
        <v>4.6020079487157093E-4</v>
      </c>
    </row>
    <row r="152" spans="1:14">
      <c r="A152" s="61" t="s">
        <v>351</v>
      </c>
      <c r="B152" s="61">
        <f>VLOOKUP(A152,'US Pop after &gt;2009'!A230:B687,2,FALSE)</f>
        <v>2724791</v>
      </c>
      <c r="C152" s="62">
        <f>VLOOKUP(A152,'US Pop after &gt;2009'!A230:U687,21,FALSE)</f>
        <v>2378387.5579999997</v>
      </c>
      <c r="D152" s="62">
        <f>VLOOKUP(A152,'US Pop after &gt;2009'!A230:V687,22,FALSE)</f>
        <v>343911.67700000003</v>
      </c>
      <c r="E152" s="61">
        <f>VLOOKUP(A152,'Deaths After &gt;2009'!A230:O687,15,FALSE)</f>
        <v>23</v>
      </c>
      <c r="F152" s="61">
        <f>VLOOKUP(A152,'Deaths After &gt;2009'!A230:P687,16,FALSE)</f>
        <v>253</v>
      </c>
      <c r="G152" s="61">
        <f>VLOOKUP(A152,'Deaths After &gt;2009'!A230:Q687,17,FALSE)</f>
        <v>276</v>
      </c>
      <c r="H152" s="61">
        <f>VLOOKUP(A152,'Visits new'!A229:D636,4,FALSE)</f>
        <v>515027</v>
      </c>
      <c r="I152" s="61">
        <f>VLOOKUP(A152,'Visits new'!A229:E636,5,FALSE)</f>
        <v>1300</v>
      </c>
      <c r="J152" s="12">
        <f t="shared" si="10"/>
        <v>1.0129217250056977E-4</v>
      </c>
      <c r="K152" s="12">
        <f t="shared" si="11"/>
        <v>9.6704172213803698E-6</v>
      </c>
      <c r="L152" s="12">
        <f t="shared" si="12"/>
        <v>7.3565399758147778E-4</v>
      </c>
      <c r="M152" s="12">
        <f t="shared" si="13"/>
        <v>0.1890152308929382</v>
      </c>
      <c r="N152" s="12">
        <f t="shared" si="14"/>
        <v>4.7710081250268367E-4</v>
      </c>
    </row>
    <row r="153" spans="1:14">
      <c r="A153" s="61" t="s">
        <v>492</v>
      </c>
      <c r="B153" s="61">
        <f>VLOOKUP(A153,'US Pop after &gt;2009'!A355:B812,2,FALSE)</f>
        <v>2655575</v>
      </c>
      <c r="C153" s="62">
        <f>VLOOKUP(A153,'US Pop after &gt;2009'!A355:U812,21,FALSE)</f>
        <v>2421045.5830000006</v>
      </c>
      <c r="D153" s="62">
        <f>VLOOKUP(A153,'US Pop after &gt;2009'!A355:V812,22,FALSE)</f>
        <v>235119.82699999999</v>
      </c>
      <c r="E153" s="61">
        <f>VLOOKUP(A153,'Deaths After &gt;2009'!A355:O812,15,FALSE)</f>
        <v>0</v>
      </c>
      <c r="F153" s="61">
        <f>VLOOKUP(A153,'Deaths After &gt;2009'!A355:P812,16,FALSE)</f>
        <v>173</v>
      </c>
      <c r="G153" s="61">
        <f>VLOOKUP(A153,'Deaths After &gt;2009'!A355:Q812,17,FALSE)</f>
        <v>173</v>
      </c>
      <c r="H153" s="61">
        <f>VLOOKUP(A153,'Visits new'!A354:D761,4,FALSE)</f>
        <v>82429</v>
      </c>
      <c r="I153" s="61">
        <f>VLOOKUP(A153,'Visits new'!A354:E761,5,FALSE)</f>
        <v>235</v>
      </c>
      <c r="J153" s="12">
        <f t="shared" si="10"/>
        <v>6.514596650442936E-5</v>
      </c>
      <c r="K153" s="12">
        <f t="shared" si="11"/>
        <v>0</v>
      </c>
      <c r="L153" s="12">
        <f t="shared" si="12"/>
        <v>7.357950293149884E-4</v>
      </c>
      <c r="M153" s="12">
        <f t="shared" si="13"/>
        <v>3.1039981924818542E-2</v>
      </c>
      <c r="N153" s="12">
        <f t="shared" si="14"/>
        <v>8.8493075887519651E-5</v>
      </c>
    </row>
    <row r="154" spans="1:14">
      <c r="A154" s="61" t="s">
        <v>345</v>
      </c>
      <c r="B154" s="61">
        <f>VLOOKUP(A154,'US Pop after &gt;2009'!A225:B682,2,FALSE)</f>
        <v>1795077</v>
      </c>
      <c r="C154" s="62">
        <f>VLOOKUP(A154,'US Pop after &gt;2009'!A225:U682,21,FALSE)</f>
        <v>1541769.4040000001</v>
      </c>
      <c r="D154" s="62">
        <f>VLOOKUP(A154,'US Pop after &gt;2009'!A225:V682,22,FALSE)</f>
        <v>253300.77500000002</v>
      </c>
      <c r="E154" s="61">
        <f>VLOOKUP(A154,'Deaths After &gt;2009'!A225:O682,15,FALSE)</f>
        <v>0</v>
      </c>
      <c r="F154" s="61">
        <f>VLOOKUP(A154,'Deaths After &gt;2009'!A225:P682,16,FALSE)</f>
        <v>187</v>
      </c>
      <c r="G154" s="61">
        <f>VLOOKUP(A154,'Deaths After &gt;2009'!A225:Q682,17,FALSE)</f>
        <v>187</v>
      </c>
      <c r="H154" s="61">
        <f>VLOOKUP(A154,'Visits new'!A224:D631,4,FALSE)</f>
        <v>140076</v>
      </c>
      <c r="I154" s="61">
        <f>VLOOKUP(A154,'Visits new'!A224:E631,5,FALSE)</f>
        <v>690</v>
      </c>
      <c r="J154" s="12">
        <f t="shared" si="10"/>
        <v>1.0417380424349485E-4</v>
      </c>
      <c r="K154" s="12">
        <f t="shared" si="11"/>
        <v>0</v>
      </c>
      <c r="L154" s="12">
        <f t="shared" si="12"/>
        <v>7.3825277478918084E-4</v>
      </c>
      <c r="M154" s="12">
        <f t="shared" si="13"/>
        <v>7.8033421407549652E-2</v>
      </c>
      <c r="N154" s="12">
        <f t="shared" si="14"/>
        <v>3.8438462528348367E-4</v>
      </c>
    </row>
    <row r="155" spans="1:14">
      <c r="A155" s="61" t="s">
        <v>460</v>
      </c>
      <c r="B155" s="61">
        <f>VLOOKUP(A155,'US Pop after &gt;2009'!A327:B784,2,FALSE)</f>
        <v>4630485</v>
      </c>
      <c r="C155" s="62">
        <f>VLOOKUP(A155,'US Pop after &gt;2009'!A327:U784,21,FALSE)</f>
        <v>3949495.784</v>
      </c>
      <c r="D155" s="62">
        <f>VLOOKUP(A155,'US Pop after &gt;2009'!A327:V784,22,FALSE)</f>
        <v>681593.68200000003</v>
      </c>
      <c r="E155" s="61">
        <f>VLOOKUP(A155,'Deaths After &gt;2009'!A327:O784,15,FALSE)</f>
        <v>58</v>
      </c>
      <c r="F155" s="61">
        <f>VLOOKUP(A155,'Deaths After &gt;2009'!A327:P784,16,FALSE)</f>
        <v>504</v>
      </c>
      <c r="G155" s="61">
        <f>VLOOKUP(A155,'Deaths After &gt;2009'!A327:Q784,17,FALSE)</f>
        <v>562</v>
      </c>
      <c r="H155" s="61">
        <f>VLOOKUP(A155,'Visits new'!A326:D733,4,FALSE)</f>
        <v>270600</v>
      </c>
      <c r="I155" s="61">
        <f>VLOOKUP(A155,'Visits new'!A326:E733,5,FALSE)</f>
        <v>675</v>
      </c>
      <c r="J155" s="12">
        <f t="shared" si="10"/>
        <v>1.213695757571831E-4</v>
      </c>
      <c r="K155" s="12">
        <f t="shared" si="11"/>
        <v>1.4685418891942283E-5</v>
      </c>
      <c r="L155" s="12">
        <f t="shared" si="12"/>
        <v>7.3944347389065144E-4</v>
      </c>
      <c r="M155" s="12">
        <f t="shared" si="13"/>
        <v>5.8438802846786028E-2</v>
      </c>
      <c r="N155" s="12">
        <f t="shared" si="14"/>
        <v>1.4577306696814696E-4</v>
      </c>
    </row>
    <row r="156" spans="1:14">
      <c r="A156" s="61" t="s">
        <v>490</v>
      </c>
      <c r="B156" s="61">
        <f>VLOOKUP(A156,'US Pop after &gt;2009'!A354:B811,2,FALSE)</f>
        <v>26458577</v>
      </c>
      <c r="C156" s="62">
        <f>VLOOKUP(A156,'US Pop after &gt;2009'!A354:U811,21,FALSE)</f>
        <v>23373174</v>
      </c>
      <c r="D156" s="62">
        <f>VLOOKUP(A156,'US Pop after &gt;2009'!A354:V811,22,FALSE)</f>
        <v>3085403</v>
      </c>
      <c r="E156" s="61">
        <f>VLOOKUP(A156,'Deaths After &gt;2009'!A354:O811,15,FALSE)</f>
        <v>494</v>
      </c>
      <c r="F156" s="61">
        <f>VLOOKUP(A156,'Deaths After &gt;2009'!A354:P811,16,FALSE)</f>
        <v>2290</v>
      </c>
      <c r="G156" s="61">
        <f>VLOOKUP(A156,'Deaths After &gt;2009'!A354:Q811,17,FALSE)</f>
        <v>2784</v>
      </c>
      <c r="H156" s="61">
        <f>VLOOKUP(A156,'Visits new'!A353:D760,4,FALSE)</f>
        <v>1287046</v>
      </c>
      <c r="I156" s="61">
        <f>VLOOKUP(A156,'Visits new'!A353:E760,5,FALSE)</f>
        <v>5104</v>
      </c>
      <c r="J156" s="12">
        <f t="shared" si="10"/>
        <v>1.0522107821596E-4</v>
      </c>
      <c r="K156" s="12">
        <f t="shared" si="11"/>
        <v>2.1135340882671733E-5</v>
      </c>
      <c r="L156" s="12">
        <f t="shared" si="12"/>
        <v>7.4220450294499619E-4</v>
      </c>
      <c r="M156" s="12">
        <f t="shared" si="13"/>
        <v>4.8643810285035359E-2</v>
      </c>
      <c r="N156" s="12">
        <f t="shared" si="14"/>
        <v>1.929053100625933E-4</v>
      </c>
    </row>
    <row r="157" spans="1:14">
      <c r="A157" s="61" t="s">
        <v>341</v>
      </c>
      <c r="B157" s="61">
        <f>VLOOKUP(A157,'US Pop after &gt;2009'!A221:B678,2,FALSE)</f>
        <v>1704870</v>
      </c>
      <c r="C157" s="62">
        <f>VLOOKUP(A157,'US Pop after &gt;2009'!A221:U678,21,FALSE)</f>
        <v>1479336.2180000001</v>
      </c>
      <c r="D157" s="62">
        <f>VLOOKUP(A157,'US Pop after &gt;2009'!A221:V678,22,FALSE)</f>
        <v>225516.60700000002</v>
      </c>
      <c r="E157" s="61">
        <f>VLOOKUP(A157,'Deaths After &gt;2009'!A221:O678,15,FALSE)</f>
        <v>0</v>
      </c>
      <c r="F157" s="61">
        <f>VLOOKUP(A157,'Deaths After &gt;2009'!A221:P678,16,FALSE)</f>
        <v>168</v>
      </c>
      <c r="G157" s="61">
        <f>VLOOKUP(A157,'Deaths After &gt;2009'!A221:Q678,17,FALSE)</f>
        <v>168</v>
      </c>
      <c r="H157" s="61">
        <f>VLOOKUP(A157,'Visits new'!A220:D627,4,FALSE)</f>
        <v>129995</v>
      </c>
      <c r="I157" s="61">
        <f>VLOOKUP(A157,'Visits new'!A220:E627,5,FALSE)</f>
        <v>679</v>
      </c>
      <c r="J157" s="12">
        <f t="shared" si="10"/>
        <v>9.8541237748332717E-5</v>
      </c>
      <c r="K157" s="12">
        <f t="shared" si="11"/>
        <v>0</v>
      </c>
      <c r="L157" s="12">
        <f t="shared" si="12"/>
        <v>7.4495622399994692E-4</v>
      </c>
      <c r="M157" s="12">
        <f t="shared" si="13"/>
        <v>7.6249215482705426E-2</v>
      </c>
      <c r="N157" s="12">
        <f t="shared" si="14"/>
        <v>3.9827083589951139E-4</v>
      </c>
    </row>
    <row r="158" spans="1:14">
      <c r="A158" s="61" t="s">
        <v>422</v>
      </c>
      <c r="B158" s="61">
        <f>VLOOKUP(A158,'US Pop after &gt;2009'!A293:B750,2,FALSE)</f>
        <v>3700163</v>
      </c>
      <c r="C158" s="62">
        <f>VLOOKUP(A158,'US Pop after &gt;2009'!A293:U750,21,FALSE)</f>
        <v>3197950.7330000005</v>
      </c>
      <c r="D158" s="62">
        <f>VLOOKUP(A158,'US Pop after &gt;2009'!A293:V750,22,FALSE)</f>
        <v>501376.08300000004</v>
      </c>
      <c r="E158" s="61">
        <f>VLOOKUP(A158,'Deaths After &gt;2009'!A293:O750,15,FALSE)</f>
        <v>33</v>
      </c>
      <c r="F158" s="61">
        <f>VLOOKUP(A158,'Deaths After &gt;2009'!A293:P750,16,FALSE)</f>
        <v>374</v>
      </c>
      <c r="G158" s="61">
        <f>VLOOKUP(A158,'Deaths After &gt;2009'!A293:Q750,17,FALSE)</f>
        <v>407</v>
      </c>
      <c r="H158" s="61">
        <f>VLOOKUP(A158,'Visits new'!A292:D699,4,FALSE)</f>
        <v>171982</v>
      </c>
      <c r="I158" s="61">
        <f>VLOOKUP(A158,'Visits new'!A292:E699,5,FALSE)</f>
        <v>908</v>
      </c>
      <c r="J158" s="12">
        <f t="shared" si="10"/>
        <v>1.0999515426752822E-4</v>
      </c>
      <c r="K158" s="12">
        <f t="shared" si="11"/>
        <v>1.0319108315043575E-5</v>
      </c>
      <c r="L158" s="12">
        <f t="shared" si="12"/>
        <v>7.459470299463805E-4</v>
      </c>
      <c r="M158" s="12">
        <f t="shared" si="13"/>
        <v>4.6479574007955868E-2</v>
      </c>
      <c r="N158" s="12">
        <f t="shared" si="14"/>
        <v>2.4539459477866243E-4</v>
      </c>
    </row>
    <row r="159" spans="1:14">
      <c r="A159" s="61" t="s">
        <v>524</v>
      </c>
      <c r="B159" s="61">
        <f>VLOOKUP(A159,'US Pop after &gt;2009'!A384:B841,2,FALSE)</f>
        <v>6661778</v>
      </c>
      <c r="C159" s="62">
        <f>VLOOKUP(A159,'US Pop after &gt;2009'!A384:U841,21,FALSE)</f>
        <v>5766145.2909999993</v>
      </c>
      <c r="D159" s="62">
        <f>VLOOKUP(A159,'US Pop after &gt;2009'!A384:V841,22,FALSE)</f>
        <v>893450.61700000009</v>
      </c>
      <c r="E159" s="61">
        <f>VLOOKUP(A159,'Deaths After &gt;2009'!A384:O841,15,FALSE)</f>
        <v>0</v>
      </c>
      <c r="F159" s="61">
        <f>VLOOKUP(A159,'Deaths After &gt;2009'!A384:P841,16,FALSE)</f>
        <v>671</v>
      </c>
      <c r="G159" s="61">
        <f>VLOOKUP(A159,'Deaths After &gt;2009'!A384:Q841,17,FALSE)</f>
        <v>671</v>
      </c>
      <c r="H159" s="61">
        <f>VLOOKUP(A159,'Visits new'!A383:D790,4,FALSE)</f>
        <v>199582</v>
      </c>
      <c r="I159" s="61">
        <f>VLOOKUP(A159,'Visits new'!A383:E790,5,FALSE)</f>
        <v>1876</v>
      </c>
      <c r="J159" s="12">
        <f t="shared" si="10"/>
        <v>1.0072386080712987E-4</v>
      </c>
      <c r="K159" s="12">
        <f t="shared" si="11"/>
        <v>0</v>
      </c>
      <c r="L159" s="12">
        <f t="shared" si="12"/>
        <v>7.5102080320125846E-4</v>
      </c>
      <c r="M159" s="12">
        <f t="shared" si="13"/>
        <v>2.9959269132054534E-2</v>
      </c>
      <c r="N159" s="12">
        <f t="shared" si="14"/>
        <v>2.8160650204795177E-4</v>
      </c>
    </row>
    <row r="160" spans="1:14">
      <c r="A160" s="61" t="s">
        <v>272</v>
      </c>
      <c r="B160" s="61">
        <f>VLOOKUP(A160,'US Pop after &gt;2009'!A160:B617,2,FALSE)</f>
        <v>1293764</v>
      </c>
      <c r="C160" s="62">
        <f>VLOOKUP(A160,'US Pop after &gt;2009'!A160:U617,21,FALSE)</f>
        <v>1067820.7759999998</v>
      </c>
      <c r="D160" s="62">
        <f>VLOOKUP(A160,'US Pop after &gt;2009'!A160:V617,22,FALSE)</f>
        <v>226323.83199999999</v>
      </c>
      <c r="E160" s="61">
        <f>VLOOKUP(A160,'Deaths After &gt;2009'!A160:O617,15,FALSE)</f>
        <v>0</v>
      </c>
      <c r="F160" s="61">
        <f>VLOOKUP(A160,'Deaths After &gt;2009'!A160:P617,16,FALSE)</f>
        <v>170</v>
      </c>
      <c r="G160" s="61">
        <f>VLOOKUP(A160,'Deaths After &gt;2009'!A160:Q617,17,FALSE)</f>
        <v>170</v>
      </c>
      <c r="H160" s="61">
        <f>VLOOKUP(A160,'Visits new'!A159:D566,4,FALSE)</f>
        <v>262184</v>
      </c>
      <c r="I160" s="61">
        <f>VLOOKUP(A160,'Visits new'!A159:E566,5,FALSE)</f>
        <v>1397</v>
      </c>
      <c r="J160" s="12">
        <f t="shared" si="10"/>
        <v>1.3139954427546292E-4</v>
      </c>
      <c r="K160" s="12">
        <f t="shared" si="11"/>
        <v>0</v>
      </c>
      <c r="L160" s="12">
        <f t="shared" si="12"/>
        <v>7.5113609776631925E-4</v>
      </c>
      <c r="M160" s="12">
        <f t="shared" si="13"/>
        <v>0.20265210656657628</v>
      </c>
      <c r="N160" s="12">
        <f t="shared" si="14"/>
        <v>1.0797950785460099E-3</v>
      </c>
    </row>
    <row r="161" spans="1:14">
      <c r="A161" s="61" t="s">
        <v>406</v>
      </c>
      <c r="B161" s="61">
        <f>VLOOKUP(A161,'US Pop after &gt;2009'!A279:B736,2,FALSE)</f>
        <v>626359</v>
      </c>
      <c r="C161" s="62">
        <f>VLOOKUP(A161,'US Pop after &gt;2009'!A279:U736,21,FALSE)</f>
        <v>540913.397</v>
      </c>
      <c r="D161" s="62">
        <f>VLOOKUP(A161,'US Pop after &gt;2009'!A279:V736,22,FALSE)</f>
        <v>85151.65800000001</v>
      </c>
      <c r="E161" s="61">
        <f>VLOOKUP(A161,'Deaths After &gt;2009'!A279:O736,15,FALSE)</f>
        <v>0</v>
      </c>
      <c r="F161" s="61">
        <f>VLOOKUP(A161,'Deaths After &gt;2009'!A279:P736,16,FALSE)</f>
        <v>64</v>
      </c>
      <c r="G161" s="61">
        <f>VLOOKUP(A161,'Deaths After &gt;2009'!A279:Q736,17,FALSE)</f>
        <v>64</v>
      </c>
      <c r="H161" s="61">
        <f>VLOOKUP(A161,'Visits new'!A278:D685,4,FALSE)</f>
        <v>65667</v>
      </c>
      <c r="I161" s="61">
        <f>VLOOKUP(A161,'Visits new'!A278:E685,5,FALSE)</f>
        <v>370</v>
      </c>
      <c r="J161" s="12">
        <f t="shared" si="10"/>
        <v>1.0217782453832387E-4</v>
      </c>
      <c r="K161" s="12">
        <f t="shared" si="11"/>
        <v>0</v>
      </c>
      <c r="L161" s="12">
        <f t="shared" si="12"/>
        <v>7.5160016261809006E-4</v>
      </c>
      <c r="M161" s="12">
        <f t="shared" si="13"/>
        <v>0.10483923756184552</v>
      </c>
      <c r="N161" s="12">
        <f t="shared" si="14"/>
        <v>5.9071554811218488E-4</v>
      </c>
    </row>
    <row r="162" spans="1:14">
      <c r="A162" s="61" t="s">
        <v>141</v>
      </c>
      <c r="B162" s="61">
        <f>VLOOKUP(A162,'US Pop after &gt;2009'!A43:B500,2,FALSE)</f>
        <v>4846647</v>
      </c>
      <c r="C162" s="62">
        <f>VLOOKUP(A162,'US Pop after &gt;2009'!A43:U500,21,FALSE)</f>
        <v>4335896.9749999996</v>
      </c>
      <c r="D162" s="62">
        <f>VLOOKUP(A162,'US Pop after &gt;2009'!A43:V500,22,FALSE)</f>
        <v>509508.34799999988</v>
      </c>
      <c r="E162" s="61">
        <f>VLOOKUP(A162,'Deaths After &gt;2009'!A43:O500,15,FALSE)</f>
        <v>0</v>
      </c>
      <c r="F162" s="61">
        <f>VLOOKUP(A162,'Deaths After &gt;2009'!A43:P500,16,FALSE)</f>
        <v>385</v>
      </c>
      <c r="G162" s="61">
        <f>VLOOKUP(A162,'Deaths After &gt;2009'!A43:Q500,17,FALSE)</f>
        <v>385</v>
      </c>
      <c r="H162" s="61">
        <f>VLOOKUP(A162,'Visits new'!A42:D449,4,FALSE)</f>
        <v>237856</v>
      </c>
      <c r="I162" s="61">
        <f>VLOOKUP(A162,'Visits new'!A42:E449,5,FALSE)</f>
        <v>151</v>
      </c>
      <c r="J162" s="12">
        <f t="shared" si="10"/>
        <v>7.9436360849057086E-5</v>
      </c>
      <c r="K162" s="12">
        <f t="shared" si="11"/>
        <v>0</v>
      </c>
      <c r="L162" s="12">
        <f t="shared" si="12"/>
        <v>7.5563040627550247E-4</v>
      </c>
      <c r="M162" s="12">
        <f t="shared" si="13"/>
        <v>4.9076402717177461E-2</v>
      </c>
      <c r="N162" s="12">
        <f t="shared" si="14"/>
        <v>3.1155559709630181E-5</v>
      </c>
    </row>
    <row r="163" spans="1:14">
      <c r="A163" s="61" t="s">
        <v>195</v>
      </c>
      <c r="B163" s="61">
        <f>VLOOKUP(A163,'US Pop after &gt;2009'!A91:B548,2,FALSE)</f>
        <v>1333591</v>
      </c>
      <c r="C163" s="62">
        <f>VLOOKUP(A163,'US Pop after &gt;2009'!A91:U548,21,FALSE)</f>
        <v>1147748.098</v>
      </c>
      <c r="D163" s="62">
        <f>VLOOKUP(A163,'US Pop after &gt;2009'!A91:V548,22,FALSE)</f>
        <v>185908.43599999999</v>
      </c>
      <c r="E163" s="61">
        <f>VLOOKUP(A163,'Deaths After &gt;2009'!A91:O548,15,FALSE)</f>
        <v>0</v>
      </c>
      <c r="F163" s="61">
        <f>VLOOKUP(A163,'Deaths After &gt;2009'!A91:P548,16,FALSE)</f>
        <v>141</v>
      </c>
      <c r="G163" s="61">
        <f>VLOOKUP(A163,'Deaths After &gt;2009'!A91:Q548,17,FALSE)</f>
        <v>141</v>
      </c>
      <c r="H163" s="61">
        <f>VLOOKUP(A163,'Visits new'!A90:D497,4,FALSE)</f>
        <v>27274</v>
      </c>
      <c r="I163" s="61">
        <f>VLOOKUP(A163,'Visits new'!A90:E497,5,FALSE)</f>
        <v>233</v>
      </c>
      <c r="J163" s="12">
        <f t="shared" si="10"/>
        <v>1.0572956776103018E-4</v>
      </c>
      <c r="K163" s="12">
        <f t="shared" si="11"/>
        <v>0</v>
      </c>
      <c r="L163" s="12">
        <f t="shared" si="12"/>
        <v>7.5843787960219299E-4</v>
      </c>
      <c r="M163" s="12">
        <f t="shared" si="13"/>
        <v>2.0451547738399554E-2</v>
      </c>
      <c r="N163" s="12">
        <f t="shared" si="14"/>
        <v>1.747162360873761E-4</v>
      </c>
    </row>
    <row r="164" spans="1:14">
      <c r="A164" s="61" t="s">
        <v>362</v>
      </c>
      <c r="B164" s="61">
        <f>VLOOKUP(A164,'US Pop after &gt;2009'!A240:B697,2,FALSE)</f>
        <v>1244818</v>
      </c>
      <c r="C164" s="62">
        <f>VLOOKUP(A164,'US Pop after &gt;2009'!A240:U697,21,FALSE)</f>
        <v>1060674.743</v>
      </c>
      <c r="D164" s="62">
        <f>VLOOKUP(A164,'US Pop after &gt;2009'!A240:V697,22,FALSE)</f>
        <v>184193.99400000001</v>
      </c>
      <c r="E164" s="61">
        <f>VLOOKUP(A164,'Deaths After &gt;2009'!A240:O697,15,FALSE)</f>
        <v>0</v>
      </c>
      <c r="F164" s="61">
        <f>VLOOKUP(A164,'Deaths After &gt;2009'!A240:P697,16,FALSE)</f>
        <v>140</v>
      </c>
      <c r="G164" s="61">
        <f>VLOOKUP(A164,'Deaths After &gt;2009'!A240:Q697,17,FALSE)</f>
        <v>140</v>
      </c>
      <c r="H164" s="61">
        <f>VLOOKUP(A164,'Visits new'!A239:D646,4,FALSE)</f>
        <v>199771</v>
      </c>
      <c r="I164" s="61">
        <f>VLOOKUP(A164,'Visits new'!A239:E646,5,FALSE)</f>
        <v>1101</v>
      </c>
      <c r="J164" s="12">
        <f t="shared" si="10"/>
        <v>1.1246624004472943E-4</v>
      </c>
      <c r="K164" s="12">
        <f t="shared" si="11"/>
        <v>0</v>
      </c>
      <c r="L164" s="12">
        <f t="shared" si="12"/>
        <v>7.6006821373339679E-4</v>
      </c>
      <c r="M164" s="12">
        <f t="shared" si="13"/>
        <v>0.16048209457125459</v>
      </c>
      <c r="N164" s="12">
        <f t="shared" si="14"/>
        <v>8.8446664492319361E-4</v>
      </c>
    </row>
    <row r="165" spans="1:14">
      <c r="A165" s="61" t="s">
        <v>349</v>
      </c>
      <c r="B165" s="61">
        <f>VLOOKUP(A165,'US Pop after &gt;2009'!A228:B685,2,FALSE)</f>
        <v>2667327</v>
      </c>
      <c r="C165" s="62">
        <f>VLOOKUP(A165,'US Pop after &gt;2009'!A228:U685,21,FALSE)</f>
        <v>2354675.5890000002</v>
      </c>
      <c r="D165" s="62">
        <f>VLOOKUP(A165,'US Pop after &gt;2009'!A228:V685,22,FALSE)</f>
        <v>314395.99099999998</v>
      </c>
      <c r="E165" s="61">
        <f>VLOOKUP(A165,'Deaths After &gt;2009'!A228:O685,15,FALSE)</f>
        <v>0</v>
      </c>
      <c r="F165" s="61">
        <f>VLOOKUP(A165,'Deaths After &gt;2009'!A228:P685,16,FALSE)</f>
        <v>240</v>
      </c>
      <c r="G165" s="61">
        <f>VLOOKUP(A165,'Deaths After &gt;2009'!A228:Q685,17,FALSE)</f>
        <v>240</v>
      </c>
      <c r="H165" s="61">
        <f>VLOOKUP(A165,'Visits new'!A227:D634,4,FALSE)</f>
        <v>629223</v>
      </c>
      <c r="I165" s="61">
        <f>VLOOKUP(A165,'Visits new'!A227:E634,5,FALSE)</f>
        <v>1548</v>
      </c>
      <c r="J165" s="12">
        <f t="shared" si="10"/>
        <v>8.9977719267266443E-5</v>
      </c>
      <c r="K165" s="12">
        <f t="shared" si="11"/>
        <v>0</v>
      </c>
      <c r="L165" s="12">
        <f t="shared" si="12"/>
        <v>7.6336851254569594E-4</v>
      </c>
      <c r="M165" s="12">
        <f t="shared" si="13"/>
        <v>0.23590021021044663</v>
      </c>
      <c r="N165" s="12">
        <f t="shared" si="14"/>
        <v>5.8035628927386861E-4</v>
      </c>
    </row>
    <row r="166" spans="1:14">
      <c r="A166" s="61" t="s">
        <v>489</v>
      </c>
      <c r="B166" s="61">
        <f>VLOOKUP(A166,'US Pop after &gt;2009'!A353:B810,2,FALSE)</f>
        <v>26031252</v>
      </c>
      <c r="C166" s="62">
        <f>VLOOKUP(A166,'US Pop after &gt;2009'!A353:U810,21,FALSE)</f>
        <v>23069285.452000003</v>
      </c>
      <c r="D166" s="62">
        <f>VLOOKUP(A166,'US Pop after &gt;2009'!A353:V810,22,FALSE)</f>
        <v>2960325.4290000005</v>
      </c>
      <c r="E166" s="61">
        <f>VLOOKUP(A166,'Deaths After &gt;2009'!A353:O810,15,FALSE)</f>
        <v>434</v>
      </c>
      <c r="F166" s="61">
        <f>VLOOKUP(A166,'Deaths After &gt;2009'!A353:P810,16,FALSE)</f>
        <v>2260</v>
      </c>
      <c r="G166" s="61">
        <f>VLOOKUP(A166,'Deaths After &gt;2009'!A353:Q810,17,FALSE)</f>
        <v>2694</v>
      </c>
      <c r="H166" s="61">
        <f>VLOOKUP(A166,'Visits new'!A352:D759,4,FALSE)</f>
        <v>1169619</v>
      </c>
      <c r="I166" s="61">
        <f>VLOOKUP(A166,'Visits new'!A352:E759,5,FALSE)</f>
        <v>4572</v>
      </c>
      <c r="J166" s="12">
        <f t="shared" si="10"/>
        <v>1.03490988447271E-4</v>
      </c>
      <c r="K166" s="12">
        <f t="shared" si="11"/>
        <v>1.8812893052236872E-5</v>
      </c>
      <c r="L166" s="12">
        <f t="shared" si="12"/>
        <v>7.6342958036320664E-4</v>
      </c>
      <c r="M166" s="12">
        <f t="shared" si="13"/>
        <v>4.4931338684747087E-2</v>
      </c>
      <c r="N166" s="12">
        <f t="shared" si="14"/>
        <v>1.7563504052743985E-4</v>
      </c>
    </row>
    <row r="167" spans="1:14">
      <c r="A167" s="61" t="s">
        <v>142</v>
      </c>
      <c r="B167" s="61">
        <f>VLOOKUP(A167,'US Pop after &gt;2009'!A44:B501,2,FALSE)</f>
        <v>4941571</v>
      </c>
      <c r="C167" s="62">
        <f>VLOOKUP(A167,'US Pop after &gt;2009'!A44:U501,21,FALSE)</f>
        <v>4409041.4569999995</v>
      </c>
      <c r="D167" s="62">
        <f>VLOOKUP(A167,'US Pop after &gt;2009'!A44:V501,22,FALSE)</f>
        <v>530042.08699999994</v>
      </c>
      <c r="E167" s="61">
        <f>VLOOKUP(A167,'Deaths After &gt;2009'!A44:O501,15,FALSE)</f>
        <v>0</v>
      </c>
      <c r="F167" s="61">
        <f>VLOOKUP(A167,'Deaths After &gt;2009'!A44:P501,16,FALSE)</f>
        <v>408</v>
      </c>
      <c r="G167" s="61">
        <f>VLOOKUP(A167,'Deaths After &gt;2009'!A44:Q501,17,FALSE)</f>
        <v>408</v>
      </c>
      <c r="H167" s="61">
        <f>VLOOKUP(A167,'Visits new'!A43:D450,4,FALSE)</f>
        <v>1014549</v>
      </c>
      <c r="I167" s="61">
        <f>VLOOKUP(A167,'Visits new'!A43:E450,5,FALSE)</f>
        <v>588</v>
      </c>
      <c r="J167" s="12">
        <f t="shared" si="10"/>
        <v>8.2564836162426887E-5</v>
      </c>
      <c r="K167" s="12">
        <f t="shared" si="11"/>
        <v>0</v>
      </c>
      <c r="L167" s="12">
        <f t="shared" si="12"/>
        <v>7.6975019532741378E-4</v>
      </c>
      <c r="M167" s="12">
        <f t="shared" si="13"/>
        <v>0.20530899991116186</v>
      </c>
      <c r="N167" s="12">
        <f t="shared" si="14"/>
        <v>1.1899049917526228E-4</v>
      </c>
    </row>
    <row r="168" spans="1:14">
      <c r="A168" s="61" t="s">
        <v>348</v>
      </c>
      <c r="B168" s="61">
        <f>VLOOKUP(A168,'US Pop after &gt;2009'!A227:B684,2,FALSE)</f>
        <v>2633331</v>
      </c>
      <c r="C168" s="62">
        <f>VLOOKUP(A168,'US Pop after &gt;2009'!A227:U684,21,FALSE)</f>
        <v>2331275.6849999996</v>
      </c>
      <c r="D168" s="62">
        <f>VLOOKUP(A168,'US Pop after &gt;2009'!A227:V684,22,FALSE)</f>
        <v>301759.87200000003</v>
      </c>
      <c r="E168" s="61">
        <f>VLOOKUP(A168,'Deaths After &gt;2009'!A227:O684,15,FALSE)</f>
        <v>0</v>
      </c>
      <c r="F168" s="61">
        <f>VLOOKUP(A168,'Deaths After &gt;2009'!A227:P684,16,FALSE)</f>
        <v>233</v>
      </c>
      <c r="G168" s="61">
        <f>VLOOKUP(A168,'Deaths After &gt;2009'!A227:Q684,17,FALSE)</f>
        <v>233</v>
      </c>
      <c r="H168" s="61">
        <f>VLOOKUP(A168,'Visits new'!A226:D633,4,FALSE)</f>
        <v>149999</v>
      </c>
      <c r="I168" s="61">
        <f>VLOOKUP(A168,'Visits new'!A226:E633,5,FALSE)</f>
        <v>444</v>
      </c>
      <c r="J168" s="12">
        <f t="shared" si="10"/>
        <v>8.8481091059194604E-5</v>
      </c>
      <c r="K168" s="12">
        <f t="shared" si="11"/>
        <v>0</v>
      </c>
      <c r="L168" s="12">
        <f t="shared" si="12"/>
        <v>7.7213712497863193E-4</v>
      </c>
      <c r="M168" s="12">
        <f t="shared" si="13"/>
        <v>5.6961696042009152E-2</v>
      </c>
      <c r="N168" s="12">
        <f t="shared" si="14"/>
        <v>1.68607744335976E-4</v>
      </c>
    </row>
    <row r="169" spans="1:14">
      <c r="A169" s="61" t="s">
        <v>264</v>
      </c>
      <c r="B169" s="61">
        <f>VLOOKUP(A169,'US Pop after &gt;2009'!A153:B610,2,FALSE)</f>
        <v>4481311</v>
      </c>
      <c r="C169" s="62">
        <f>VLOOKUP(A169,'US Pop after &gt;2009'!A153:U610,21,FALSE)</f>
        <v>3827638.625</v>
      </c>
      <c r="D169" s="62">
        <f>VLOOKUP(A169,'US Pop after &gt;2009'!A153:V610,22,FALSE)</f>
        <v>652120.7350000001</v>
      </c>
      <c r="E169" s="61">
        <f>VLOOKUP(A169,'Deaths After &gt;2009'!A153:O610,15,FALSE)</f>
        <v>31</v>
      </c>
      <c r="F169" s="61">
        <f>VLOOKUP(A169,'Deaths After &gt;2009'!A153:P610,16,FALSE)</f>
        <v>509</v>
      </c>
      <c r="G169" s="61">
        <f>VLOOKUP(A169,'Deaths After &gt;2009'!A153:Q610,17,FALSE)</f>
        <v>540</v>
      </c>
      <c r="H169" s="61">
        <f>VLOOKUP(A169,'Visits new'!A152:D559,4,FALSE)</f>
        <v>2402652</v>
      </c>
      <c r="I169" s="61">
        <f>VLOOKUP(A169,'Visits new'!A152:E559,5,FALSE)</f>
        <v>4044</v>
      </c>
      <c r="J169" s="12">
        <f t="shared" si="10"/>
        <v>1.2050045176511963E-4</v>
      </c>
      <c r="K169" s="12">
        <f t="shared" si="11"/>
        <v>8.0989881849151837E-6</v>
      </c>
      <c r="L169" s="12">
        <f t="shared" si="12"/>
        <v>7.8053031084803631E-4</v>
      </c>
      <c r="M169" s="12">
        <f t="shared" si="13"/>
        <v>0.53614935450808932</v>
      </c>
      <c r="N169" s="12">
        <f t="shared" si="14"/>
        <v>9.0241449432989585E-4</v>
      </c>
    </row>
    <row r="170" spans="1:14">
      <c r="A170" s="61" t="s">
        <v>306</v>
      </c>
      <c r="B170" s="61">
        <f>VLOOKUP(A170,'US Pop after &gt;2009'!A190:B647,2,FALSE)</f>
        <v>5190792</v>
      </c>
      <c r="C170" s="62">
        <f>VLOOKUP(A170,'US Pop after &gt;2009'!A190:U647,21,FALSE)</f>
        <v>4468478.0240000002</v>
      </c>
      <c r="D170" s="62">
        <f>VLOOKUP(A170,'US Pop after &gt;2009'!A190:V647,22,FALSE)</f>
        <v>724180.80300000007</v>
      </c>
      <c r="E170" s="61">
        <f>VLOOKUP(A170,'Deaths After &gt;2009'!A190:O647,15,FALSE)</f>
        <v>0</v>
      </c>
      <c r="F170" s="61">
        <f>VLOOKUP(A170,'Deaths After &gt;2009'!A190:P647,16,FALSE)</f>
        <v>567</v>
      </c>
      <c r="G170" s="61">
        <f>VLOOKUP(A170,'Deaths After &gt;2009'!A190:Q647,17,FALSE)</f>
        <v>567</v>
      </c>
      <c r="H170" s="61">
        <f>VLOOKUP(A170,'Visits new'!A189:D596,4,FALSE)</f>
        <v>216501</v>
      </c>
      <c r="I170" s="61">
        <f>VLOOKUP(A170,'Visits new'!A189:E596,5,FALSE)</f>
        <v>652</v>
      </c>
      <c r="J170" s="12">
        <f t="shared" si="10"/>
        <v>1.0923188600121137E-4</v>
      </c>
      <c r="K170" s="12">
        <f t="shared" si="11"/>
        <v>0</v>
      </c>
      <c r="L170" s="12">
        <f t="shared" si="12"/>
        <v>7.8295364590049755E-4</v>
      </c>
      <c r="M170" s="12">
        <f t="shared" si="13"/>
        <v>4.1708664111372598E-2</v>
      </c>
      <c r="N170" s="12">
        <f t="shared" si="14"/>
        <v>1.2560703645994676E-4</v>
      </c>
    </row>
    <row r="171" spans="1:14">
      <c r="A171" s="61" t="s">
        <v>372</v>
      </c>
      <c r="B171" s="61">
        <f>VLOOKUP(A171,'US Pop after &gt;2009'!A249:B706,2,FALSE)</f>
        <v>8850952</v>
      </c>
      <c r="C171" s="62">
        <f>VLOOKUP(A171,'US Pop after &gt;2009'!A249:U706,21,FALSE)</f>
        <v>7550311.6539999992</v>
      </c>
      <c r="D171" s="62">
        <f>VLOOKUP(A171,'US Pop after &gt;2009'!A249:V706,22,FALSE)</f>
        <v>1301696.476</v>
      </c>
      <c r="E171" s="61">
        <f>VLOOKUP(A171,'Deaths After &gt;2009'!A249:O706,15,FALSE)</f>
        <v>63</v>
      </c>
      <c r="F171" s="61">
        <f>VLOOKUP(A171,'Deaths After &gt;2009'!A249:P706,16,FALSE)</f>
        <v>1021</v>
      </c>
      <c r="G171" s="61">
        <f>VLOOKUP(A171,'Deaths After &gt;2009'!A249:Q706,17,FALSE)</f>
        <v>1084</v>
      </c>
      <c r="H171" s="61">
        <f>VLOOKUP(A171,'Visits new'!A248:D655,4,FALSE)</f>
        <v>355474</v>
      </c>
      <c r="I171" s="61">
        <f>VLOOKUP(A171,'Visits new'!A248:E655,5,FALSE)</f>
        <v>829</v>
      </c>
      <c r="J171" s="12">
        <f t="shared" si="10"/>
        <v>1.2247270124162915E-4</v>
      </c>
      <c r="K171" s="12">
        <f t="shared" si="11"/>
        <v>8.3440264305677903E-6</v>
      </c>
      <c r="L171" s="12">
        <f t="shared" si="12"/>
        <v>7.8436103870961084E-4</v>
      </c>
      <c r="M171" s="12">
        <f t="shared" si="13"/>
        <v>4.0162233395910407E-2</v>
      </c>
      <c r="N171" s="12">
        <f t="shared" si="14"/>
        <v>9.3662241078699781E-5</v>
      </c>
    </row>
    <row r="172" spans="1:14">
      <c r="A172" s="61" t="s">
        <v>469</v>
      </c>
      <c r="B172" s="61">
        <f>VLOOKUP(A172,'US Pop after &gt;2009'!A335:B792,2,FALSE)</f>
        <v>595696</v>
      </c>
      <c r="C172" s="62">
        <f>VLOOKUP(A172,'US Pop after &gt;2009'!A335:U792,21,FALSE)</f>
        <v>507885.48700000002</v>
      </c>
      <c r="D172" s="62">
        <f>VLOOKUP(A172,'US Pop after &gt;2009'!A335:V792,22,FALSE)</f>
        <v>87707.674999999988</v>
      </c>
      <c r="E172" s="61">
        <f>VLOOKUP(A172,'Deaths After &gt;2009'!A335:O792,15,FALSE)</f>
        <v>0</v>
      </c>
      <c r="F172" s="61">
        <f>VLOOKUP(A172,'Deaths After &gt;2009'!A335:P792,16,FALSE)</f>
        <v>69</v>
      </c>
      <c r="G172" s="61">
        <f>VLOOKUP(A172,'Deaths After &gt;2009'!A335:Q792,17,FALSE)</f>
        <v>69</v>
      </c>
      <c r="H172" s="61">
        <f>VLOOKUP(A172,'Visits new'!A334:D741,4,FALSE)</f>
        <v>281756</v>
      </c>
      <c r="I172" s="61">
        <f>VLOOKUP(A172,'Visits new'!A334:E741,5,FALSE)</f>
        <v>1233</v>
      </c>
      <c r="J172" s="12">
        <f t="shared" si="10"/>
        <v>1.1583089361016358E-4</v>
      </c>
      <c r="K172" s="12">
        <f t="shared" si="11"/>
        <v>0</v>
      </c>
      <c r="L172" s="12">
        <f t="shared" si="12"/>
        <v>7.867042422456189E-4</v>
      </c>
      <c r="M172" s="12">
        <f t="shared" si="13"/>
        <v>0.47298622115978622</v>
      </c>
      <c r="N172" s="12">
        <f t="shared" si="14"/>
        <v>2.0698477075555316E-3</v>
      </c>
    </row>
    <row r="173" spans="1:14">
      <c r="A173" s="61" t="s">
        <v>368</v>
      </c>
      <c r="B173" s="61">
        <f>VLOOKUP(A173,'US Pop after &gt;2009'!A245:B702,2,FALSE)</f>
        <v>8793888</v>
      </c>
      <c r="C173" s="62">
        <f>VLOOKUP(A173,'US Pop after &gt;2009'!A245:U702,21,FALSE)</f>
        <v>7597577.3550000004</v>
      </c>
      <c r="D173" s="62">
        <f>VLOOKUP(A173,'US Pop after &gt;2009'!A245:V702,22,FALSE)</f>
        <v>1198409.213</v>
      </c>
      <c r="E173" s="61">
        <f>VLOOKUP(A173,'Deaths After &gt;2009'!A245:O702,15,FALSE)</f>
        <v>23</v>
      </c>
      <c r="F173" s="61">
        <f>VLOOKUP(A173,'Deaths After &gt;2009'!A245:P702,16,FALSE)</f>
        <v>952</v>
      </c>
      <c r="G173" s="61">
        <f>VLOOKUP(A173,'Deaths After &gt;2009'!A245:Q702,17,FALSE)</f>
        <v>975</v>
      </c>
      <c r="H173" s="61">
        <f>VLOOKUP(A173,'Visits new'!A244:D651,4,FALSE)</f>
        <v>219330</v>
      </c>
      <c r="I173" s="61">
        <f>VLOOKUP(A173,'Visits new'!A244:E651,5,FALSE)</f>
        <v>868</v>
      </c>
      <c r="J173" s="12">
        <f t="shared" si="10"/>
        <v>1.108724605089353E-4</v>
      </c>
      <c r="K173" s="12">
        <f t="shared" si="11"/>
        <v>3.0272807929837784E-6</v>
      </c>
      <c r="L173" s="12">
        <f t="shared" si="12"/>
        <v>7.9438641632004875E-4</v>
      </c>
      <c r="M173" s="12">
        <f t="shared" si="13"/>
        <v>2.4941186424025413E-2</v>
      </c>
      <c r="N173" s="12">
        <f t="shared" si="14"/>
        <v>9.870491868898034E-5</v>
      </c>
    </row>
    <row r="174" spans="1:14">
      <c r="A174" s="61" t="s">
        <v>304</v>
      </c>
      <c r="B174" s="61">
        <f>VLOOKUP(A174,'US Pop after &gt;2009'!A188:B645,2,FALSE)</f>
        <v>5049930</v>
      </c>
      <c r="C174" s="62">
        <f>VLOOKUP(A174,'US Pop after &gt;2009'!A188:U645,21,FALSE)</f>
        <v>4422373.1720000003</v>
      </c>
      <c r="D174" s="62">
        <f>VLOOKUP(A174,'US Pop after &gt;2009'!A188:V645,22,FALSE)</f>
        <v>629019.29100000008</v>
      </c>
      <c r="E174" s="61">
        <f>VLOOKUP(A174,'Deaths After &gt;2009'!A188:O645,15,FALSE)</f>
        <v>0</v>
      </c>
      <c r="F174" s="61">
        <f>VLOOKUP(A174,'Deaths After &gt;2009'!A188:P645,16,FALSE)</f>
        <v>501</v>
      </c>
      <c r="G174" s="61">
        <f>VLOOKUP(A174,'Deaths After &gt;2009'!A188:Q645,17,FALSE)</f>
        <v>501</v>
      </c>
      <c r="H174" s="61">
        <f>VLOOKUP(A174,'Visits new'!A187:D594,4,FALSE)</f>
        <v>208509</v>
      </c>
      <c r="I174" s="61">
        <f>VLOOKUP(A174,'Visits new'!A187:E594,5,FALSE)</f>
        <v>605</v>
      </c>
      <c r="J174" s="12">
        <f t="shared" si="10"/>
        <v>9.9209295970439189E-5</v>
      </c>
      <c r="K174" s="12">
        <f t="shared" si="11"/>
        <v>0</v>
      </c>
      <c r="L174" s="12">
        <f t="shared" si="12"/>
        <v>7.9647795730322039E-4</v>
      </c>
      <c r="M174" s="12">
        <f t="shared" si="13"/>
        <v>4.1289483220559496E-2</v>
      </c>
      <c r="N174" s="12">
        <f t="shared" si="14"/>
        <v>1.1980364084254634E-4</v>
      </c>
    </row>
    <row r="175" spans="1:14">
      <c r="A175" s="61" t="s">
        <v>308</v>
      </c>
      <c r="B175" s="61">
        <f>VLOOKUP(A175,'US Pop after &gt;2009'!A192:B649,2,FALSE)</f>
        <v>5152678</v>
      </c>
      <c r="C175" s="62">
        <f>VLOOKUP(A175,'US Pop after &gt;2009'!A192:U649,21,FALSE)</f>
        <v>4446516.4200000009</v>
      </c>
      <c r="D175" s="62">
        <f>VLOOKUP(A175,'US Pop after &gt;2009'!A192:V649,22,FALSE)</f>
        <v>704357.04099999985</v>
      </c>
      <c r="E175" s="61">
        <f>VLOOKUP(A175,'Deaths After &gt;2009'!A192:O649,15,FALSE)</f>
        <v>0</v>
      </c>
      <c r="F175" s="61">
        <f>VLOOKUP(A175,'Deaths After &gt;2009'!A192:P649,16,FALSE)</f>
        <v>562</v>
      </c>
      <c r="G175" s="61">
        <f>VLOOKUP(A175,'Deaths After &gt;2009'!A192:Q649,17,FALSE)</f>
        <v>562</v>
      </c>
      <c r="H175" s="61">
        <f>VLOOKUP(A175,'Visits new'!A191:D598,4,FALSE)</f>
        <v>252376</v>
      </c>
      <c r="I175" s="61">
        <f>VLOOKUP(A175,'Visits new'!A191:E598,5,FALSE)</f>
        <v>756</v>
      </c>
      <c r="J175" s="12">
        <f t="shared" si="10"/>
        <v>1.0906949745355716E-4</v>
      </c>
      <c r="K175" s="12">
        <f t="shared" si="11"/>
        <v>0</v>
      </c>
      <c r="L175" s="12">
        <f t="shared" si="12"/>
        <v>7.9789079584142346E-4</v>
      </c>
      <c r="M175" s="12">
        <f t="shared" si="13"/>
        <v>4.8979579162524808E-2</v>
      </c>
      <c r="N175" s="12">
        <f t="shared" si="14"/>
        <v>1.4671982219731177E-4</v>
      </c>
    </row>
    <row r="176" spans="1:14">
      <c r="A176" s="61" t="s">
        <v>366</v>
      </c>
      <c r="B176" s="61">
        <f>VLOOKUP(A176,'US Pop after &gt;2009'!A243:B700,2,FALSE)</f>
        <v>8721577</v>
      </c>
      <c r="C176" s="62">
        <f>VLOOKUP(A176,'US Pop after &gt;2009'!A243:U700,21,FALSE)</f>
        <v>7565713.5820000004</v>
      </c>
      <c r="D176" s="62">
        <f>VLOOKUP(A176,'US Pop after &gt;2009'!A243:V700,22,FALSE)</f>
        <v>1155586.2860000001</v>
      </c>
      <c r="E176" s="61">
        <f>VLOOKUP(A176,'Deaths After &gt;2009'!A243:O700,15,FALSE)</f>
        <v>31</v>
      </c>
      <c r="F176" s="61">
        <f>VLOOKUP(A176,'Deaths After &gt;2009'!A243:P700,16,FALSE)</f>
        <v>924</v>
      </c>
      <c r="G176" s="61">
        <f>VLOOKUP(A176,'Deaths After &gt;2009'!A243:Q700,17,FALSE)</f>
        <v>955</v>
      </c>
      <c r="H176" s="61">
        <f>VLOOKUP(A176,'Visits new'!A242:D649,4,FALSE)</f>
        <v>86782</v>
      </c>
      <c r="I176" s="61">
        <f>VLOOKUP(A176,'Visits new'!A242:E649,5,FALSE)</f>
        <v>317</v>
      </c>
      <c r="J176" s="12">
        <f t="shared" si="10"/>
        <v>1.0949854596250196E-4</v>
      </c>
      <c r="K176" s="12">
        <f t="shared" si="11"/>
        <v>4.0974324052861028E-6</v>
      </c>
      <c r="L176" s="12">
        <f t="shared" si="12"/>
        <v>7.9959412048612698E-4</v>
      </c>
      <c r="M176" s="12">
        <f t="shared" si="13"/>
        <v>9.9502647285003611E-3</v>
      </c>
      <c r="N176" s="12">
        <f t="shared" si="14"/>
        <v>3.6346637769751961E-5</v>
      </c>
    </row>
    <row r="177" spans="1:14">
      <c r="A177" s="61" t="s">
        <v>354</v>
      </c>
      <c r="B177" s="61">
        <f>VLOOKUP(A177,'US Pop after &gt;2009'!A233:B690,2,FALSE)</f>
        <v>2821018</v>
      </c>
      <c r="C177" s="62">
        <f>VLOOKUP(A177,'US Pop after &gt;2009'!A233:U690,21,FALSE)</f>
        <v>2417053.71</v>
      </c>
      <c r="D177" s="62">
        <f>VLOOKUP(A177,'US Pop after &gt;2009'!A233:V690,22,FALSE)</f>
        <v>401912.06399999995</v>
      </c>
      <c r="E177" s="61">
        <f>VLOOKUP(A177,'Deaths After &gt;2009'!A233:O690,15,FALSE)</f>
        <v>47</v>
      </c>
      <c r="F177" s="61">
        <f>VLOOKUP(A177,'Deaths After &gt;2009'!A233:P690,16,FALSE)</f>
        <v>327</v>
      </c>
      <c r="G177" s="61">
        <f>VLOOKUP(A177,'Deaths After &gt;2009'!A233:Q690,17,FALSE)</f>
        <v>374</v>
      </c>
      <c r="H177" s="61">
        <f>VLOOKUP(A177,'Visits new'!A232:D639,4,FALSE)</f>
        <v>701177</v>
      </c>
      <c r="I177" s="61">
        <f>VLOOKUP(A177,'Visits new'!A232:E639,5,FALSE)</f>
        <v>1340</v>
      </c>
      <c r="J177" s="12">
        <f t="shared" si="10"/>
        <v>1.325762543876005E-4</v>
      </c>
      <c r="K177" s="12">
        <f t="shared" si="11"/>
        <v>1.9445161605448974E-5</v>
      </c>
      <c r="L177" s="12">
        <f t="shared" si="12"/>
        <v>8.1361081014975467E-4</v>
      </c>
      <c r="M177" s="12">
        <f t="shared" si="13"/>
        <v>0.24855459979340791</v>
      </c>
      <c r="N177" s="12">
        <f t="shared" si="14"/>
        <v>4.7500583122830127E-4</v>
      </c>
    </row>
    <row r="178" spans="1:14">
      <c r="A178" s="61" t="s">
        <v>305</v>
      </c>
      <c r="B178" s="61">
        <f>VLOOKUP(A178,'US Pop after &gt;2009'!A189:B646,2,FALSE)</f>
        <v>5032187</v>
      </c>
      <c r="C178" s="62">
        <f>VLOOKUP(A178,'US Pop after &gt;2009'!A189:U646,21,FALSE)</f>
        <v>4397739.4610000001</v>
      </c>
      <c r="D178" s="62">
        <f>VLOOKUP(A178,'US Pop after &gt;2009'!A189:V646,22,FALSE)</f>
        <v>633021.27599999995</v>
      </c>
      <c r="E178" s="61">
        <f>VLOOKUP(A178,'Deaths After &gt;2009'!A189:O646,15,FALSE)</f>
        <v>0</v>
      </c>
      <c r="F178" s="61">
        <f>VLOOKUP(A178,'Deaths After &gt;2009'!A189:P646,16,FALSE)</f>
        <v>517</v>
      </c>
      <c r="G178" s="61">
        <f>VLOOKUP(A178,'Deaths After &gt;2009'!A189:Q646,17,FALSE)</f>
        <v>517</v>
      </c>
      <c r="H178" s="61">
        <f>VLOOKUP(A178,'Visits new'!A188:D595,4,FALSE)</f>
        <v>212972</v>
      </c>
      <c r="I178" s="61">
        <f>VLOOKUP(A178,'Visits new'!A188:E595,5,FALSE)</f>
        <v>672</v>
      </c>
      <c r="J178" s="12">
        <f t="shared" si="10"/>
        <v>1.0273863034104258E-4</v>
      </c>
      <c r="K178" s="12">
        <f t="shared" si="11"/>
        <v>0</v>
      </c>
      <c r="L178" s="12">
        <f t="shared" si="12"/>
        <v>8.1671820458685508E-4</v>
      </c>
      <c r="M178" s="12">
        <f t="shared" si="13"/>
        <v>4.2321956636349169E-2</v>
      </c>
      <c r="N178" s="12">
        <f t="shared" si="14"/>
        <v>1.3354034736785418E-4</v>
      </c>
    </row>
    <row r="179" spans="1:14">
      <c r="A179" s="61" t="s">
        <v>340</v>
      </c>
      <c r="B179" s="61">
        <f>VLOOKUP(A179,'US Pop after &gt;2009'!A220:B677,2,FALSE)</f>
        <v>1738683</v>
      </c>
      <c r="C179" s="62">
        <f>VLOOKUP(A179,'US Pop after &gt;2009'!A220:U677,21,FALSE)</f>
        <v>1509882.1860000002</v>
      </c>
      <c r="D179" s="62">
        <f>VLOOKUP(A179,'US Pop after &gt;2009'!A220:V677,22,FALSE)</f>
        <v>230538.68000000005</v>
      </c>
      <c r="E179" s="61">
        <f>VLOOKUP(A179,'Deaths After &gt;2009'!A220:O677,15,FALSE)</f>
        <v>0</v>
      </c>
      <c r="F179" s="61">
        <f>VLOOKUP(A179,'Deaths After &gt;2009'!A220:P677,16,FALSE)</f>
        <v>189</v>
      </c>
      <c r="G179" s="61">
        <f>VLOOKUP(A179,'Deaths After &gt;2009'!A220:Q677,17,FALSE)</f>
        <v>189</v>
      </c>
      <c r="H179" s="61">
        <f>VLOOKUP(A179,'Visits new'!A219:D626,4,FALSE)</f>
        <v>126524</v>
      </c>
      <c r="I179" s="61">
        <f>VLOOKUP(A179,'Visits new'!A219:E626,5,FALSE)</f>
        <v>693</v>
      </c>
      <c r="J179" s="12">
        <f t="shared" si="10"/>
        <v>1.0870296655572062E-4</v>
      </c>
      <c r="K179" s="12">
        <f t="shared" si="11"/>
        <v>0</v>
      </c>
      <c r="L179" s="12">
        <f t="shared" si="12"/>
        <v>8.1981904294758674E-4</v>
      </c>
      <c r="M179" s="12">
        <f t="shared" si="13"/>
        <v>7.2770021907386226E-2</v>
      </c>
      <c r="N179" s="12">
        <f t="shared" si="14"/>
        <v>3.985775440376423E-4</v>
      </c>
    </row>
    <row r="180" spans="1:14">
      <c r="A180" s="61" t="s">
        <v>370</v>
      </c>
      <c r="B180" s="61">
        <f>VLOOKUP(A180,'US Pop after &gt;2009'!A247:B704,2,FALSE)</f>
        <v>8874374</v>
      </c>
      <c r="C180" s="62">
        <f>VLOOKUP(A180,'US Pop after &gt;2009'!A247:U704,21,FALSE)</f>
        <v>7630191.614000001</v>
      </c>
      <c r="D180" s="62">
        <f>VLOOKUP(A180,'US Pop after &gt;2009'!A247:V704,22,FALSE)</f>
        <v>1247956.8370000003</v>
      </c>
      <c r="E180" s="61">
        <f>VLOOKUP(A180,'Deaths After &gt;2009'!A247:O704,15,FALSE)</f>
        <v>43</v>
      </c>
      <c r="F180" s="61">
        <f>VLOOKUP(A180,'Deaths After &gt;2009'!A247:P704,16,FALSE)</f>
        <v>1026</v>
      </c>
      <c r="G180" s="61">
        <f>VLOOKUP(A180,'Deaths After &gt;2009'!A247:Q704,17,FALSE)</f>
        <v>1069</v>
      </c>
      <c r="H180" s="61">
        <f>VLOOKUP(A180,'Visits new'!A246:D653,4,FALSE)</f>
        <v>452989</v>
      </c>
      <c r="I180" s="61">
        <f>VLOOKUP(A180,'Visits new'!A246:E653,5,FALSE)</f>
        <v>1269</v>
      </c>
      <c r="J180" s="12">
        <f t="shared" si="10"/>
        <v>1.2045920084053253E-4</v>
      </c>
      <c r="K180" s="12">
        <f t="shared" si="11"/>
        <v>5.6355072290849019E-6</v>
      </c>
      <c r="L180" s="12">
        <f t="shared" si="12"/>
        <v>8.2214381906543441E-4</v>
      </c>
      <c r="M180" s="12">
        <f t="shared" si="13"/>
        <v>5.104461452717679E-2</v>
      </c>
      <c r="N180" s="12">
        <f t="shared" si="14"/>
        <v>1.4299600174615134E-4</v>
      </c>
    </row>
    <row r="181" spans="1:14">
      <c r="A181" s="61" t="s">
        <v>343</v>
      </c>
      <c r="B181" s="61">
        <f>VLOOKUP(A181,'US Pop after &gt;2009'!A223:B680,2,FALSE)</f>
        <v>1668040</v>
      </c>
      <c r="C181" s="62">
        <f>VLOOKUP(A181,'US Pop after &gt;2009'!A223:U680,21,FALSE)</f>
        <v>1443253.834</v>
      </c>
      <c r="D181" s="62">
        <f>VLOOKUP(A181,'US Pop after &gt;2009'!A223:V680,22,FALSE)</f>
        <v>227180.55</v>
      </c>
      <c r="E181" s="61">
        <f>VLOOKUP(A181,'Deaths After &gt;2009'!A223:O680,15,FALSE)</f>
        <v>0</v>
      </c>
      <c r="F181" s="61">
        <f>VLOOKUP(A181,'Deaths After &gt;2009'!A223:P680,16,FALSE)</f>
        <v>187</v>
      </c>
      <c r="G181" s="61">
        <f>VLOOKUP(A181,'Deaths After &gt;2009'!A223:Q680,17,FALSE)</f>
        <v>187</v>
      </c>
      <c r="H181" s="61">
        <f>VLOOKUP(A181,'Visits new'!A222:D629,4,FALSE)</f>
        <v>103428</v>
      </c>
      <c r="I181" s="61">
        <f>VLOOKUP(A181,'Visits new'!A222:E629,5,FALSE)</f>
        <v>671</v>
      </c>
      <c r="J181" s="12">
        <f t="shared" si="10"/>
        <v>1.1210762331838565E-4</v>
      </c>
      <c r="K181" s="12">
        <f t="shared" si="11"/>
        <v>0</v>
      </c>
      <c r="L181" s="12">
        <f t="shared" si="12"/>
        <v>8.2313384662551447E-4</v>
      </c>
      <c r="M181" s="12">
        <f t="shared" si="13"/>
        <v>6.2005707297187115E-2</v>
      </c>
      <c r="N181" s="12">
        <f t="shared" si="14"/>
        <v>4.0226853073067794E-4</v>
      </c>
    </row>
    <row r="182" spans="1:14">
      <c r="A182" s="61" t="s">
        <v>373</v>
      </c>
      <c r="B182" s="61">
        <f>VLOOKUP(A182,'US Pop after &gt;2009'!A250:B707,2,FALSE)</f>
        <v>8960161</v>
      </c>
      <c r="C182" s="62">
        <f>VLOOKUP(A182,'US Pop after &gt;2009'!A250:U707,21,FALSE)</f>
        <v>7606162</v>
      </c>
      <c r="D182" s="62">
        <f>VLOOKUP(A182,'US Pop after &gt;2009'!A250:V707,22,FALSE)</f>
        <v>1353999</v>
      </c>
      <c r="E182" s="61">
        <f>VLOOKUP(A182,'Deaths After &gt;2009'!A250:O707,15,FALSE)</f>
        <v>69</v>
      </c>
      <c r="F182" s="61">
        <f>VLOOKUP(A182,'Deaths After &gt;2009'!A250:P707,16,FALSE)</f>
        <v>1124</v>
      </c>
      <c r="G182" s="61">
        <f>VLOOKUP(A182,'Deaths After &gt;2009'!A250:Q707,17,FALSE)</f>
        <v>1193</v>
      </c>
      <c r="H182" s="61">
        <f>VLOOKUP(A182,'Visits new'!A249:D656,4,FALSE)</f>
        <v>959695</v>
      </c>
      <c r="I182" s="61">
        <f>VLOOKUP(A182,'Visits new'!A249:E656,5,FALSE)</f>
        <v>1683</v>
      </c>
      <c r="J182" s="12">
        <f t="shared" si="10"/>
        <v>1.331449289806288E-4</v>
      </c>
      <c r="K182" s="12">
        <f t="shared" si="11"/>
        <v>9.071592216942E-6</v>
      </c>
      <c r="L182" s="12">
        <f t="shared" si="12"/>
        <v>8.3013355253585858E-4</v>
      </c>
      <c r="M182" s="12">
        <f t="shared" si="13"/>
        <v>0.10710689238731314</v>
      </c>
      <c r="N182" s="12">
        <f t="shared" si="14"/>
        <v>1.8783144633227015E-4</v>
      </c>
    </row>
    <row r="183" spans="1:14">
      <c r="A183" s="61" t="s">
        <v>427</v>
      </c>
      <c r="B183" s="61">
        <f>VLOOKUP(A183,'US Pop after &gt;2009'!A298:B755,2,FALSE)</f>
        <v>3559968</v>
      </c>
      <c r="C183" s="62">
        <f>VLOOKUP(A183,'US Pop after &gt;2009'!A298:U755,21,FALSE)</f>
        <v>3044402</v>
      </c>
      <c r="D183" s="62">
        <f>VLOOKUP(A183,'US Pop after &gt;2009'!A298:V755,22,FALSE)</f>
        <v>515566</v>
      </c>
      <c r="E183" s="61">
        <f>VLOOKUP(A183,'Deaths After &gt;2009'!A298:O755,15,FALSE)</f>
        <v>20</v>
      </c>
      <c r="F183" s="61">
        <f>VLOOKUP(A183,'Deaths After &gt;2009'!A298:P755,16,FALSE)</f>
        <v>428</v>
      </c>
      <c r="G183" s="61">
        <f>VLOOKUP(A183,'Deaths After &gt;2009'!A298:Q755,17,FALSE)</f>
        <v>448</v>
      </c>
      <c r="H183" s="61">
        <f>VLOOKUP(A183,'Visits new'!A297:D704,4,FALSE)</f>
        <v>278176</v>
      </c>
      <c r="I183" s="61">
        <f>VLOOKUP(A183,'Visits new'!A297:E704,5,FALSE)</f>
        <v>1003</v>
      </c>
      <c r="J183" s="12">
        <f t="shared" si="10"/>
        <v>1.2584382780968817E-4</v>
      </c>
      <c r="K183" s="12">
        <f t="shared" si="11"/>
        <v>6.569434654161967E-6</v>
      </c>
      <c r="L183" s="12">
        <f t="shared" si="12"/>
        <v>8.30155595985771E-4</v>
      </c>
      <c r="M183" s="12">
        <f t="shared" si="13"/>
        <v>7.8140028224972805E-2</v>
      </c>
      <c r="N183" s="12">
        <f t="shared" si="14"/>
        <v>2.8174410556499382E-4</v>
      </c>
    </row>
    <row r="184" spans="1:14">
      <c r="A184" s="61" t="s">
        <v>452</v>
      </c>
      <c r="B184" s="61">
        <f>VLOOKUP(A184,'US Pop after &gt;2009'!A320:B777,2,FALSE)</f>
        <v>1053763</v>
      </c>
      <c r="C184" s="62">
        <f>VLOOKUP(A184,'US Pop after &gt;2009'!A320:U777,21,FALSE)</f>
        <v>892346.34699999995</v>
      </c>
      <c r="D184" s="62">
        <f>VLOOKUP(A184,'US Pop after &gt;2009'!A320:V777,22,FALSE)</f>
        <v>161790.209</v>
      </c>
      <c r="E184" s="61">
        <f>VLOOKUP(A184,'Deaths After &gt;2009'!A320:O777,15,FALSE)</f>
        <v>0</v>
      </c>
      <c r="F184" s="61">
        <f>VLOOKUP(A184,'Deaths After &gt;2009'!A320:P777,16,FALSE)</f>
        <v>135</v>
      </c>
      <c r="G184" s="61">
        <f>VLOOKUP(A184,'Deaths After &gt;2009'!A320:Q777,17,FALSE)</f>
        <v>135</v>
      </c>
      <c r="H184" s="61">
        <f>VLOOKUP(A184,'Visits new'!A319:D726,4,FALSE)</f>
        <v>278835</v>
      </c>
      <c r="I184" s="61">
        <f>VLOOKUP(A184,'Visits new'!A319:E726,5,FALSE)</f>
        <v>982</v>
      </c>
      <c r="J184" s="12">
        <f t="shared" si="10"/>
        <v>1.2811229849596161E-4</v>
      </c>
      <c r="K184" s="12">
        <f t="shared" si="11"/>
        <v>0</v>
      </c>
      <c r="L184" s="12">
        <f t="shared" si="12"/>
        <v>8.3441390449035143E-4</v>
      </c>
      <c r="M184" s="12">
        <f t="shared" si="13"/>
        <v>0.26460883519349226</v>
      </c>
      <c r="N184" s="12">
        <f t="shared" si="14"/>
        <v>9.318983490595134E-4</v>
      </c>
    </row>
    <row r="185" spans="1:14">
      <c r="A185" s="61" t="s">
        <v>543</v>
      </c>
      <c r="B185" s="61">
        <f>VLOOKUP(A185,'US Pop after &gt;2009'!A401:B858,2,FALSE)</f>
        <v>5438601</v>
      </c>
      <c r="C185" s="62">
        <f>VLOOKUP(A185,'US Pop after &gt;2009'!A401:U858,21,FALSE)</f>
        <v>4632102.9300000006</v>
      </c>
      <c r="D185" s="62">
        <f>VLOOKUP(A185,'US Pop after &gt;2009'!A401:V858,22,FALSE)</f>
        <v>805470.17799999996</v>
      </c>
      <c r="E185" s="61">
        <f>VLOOKUP(A185,'Deaths After &gt;2009'!A401:O858,15,FALSE)</f>
        <v>35</v>
      </c>
      <c r="F185" s="61">
        <f>VLOOKUP(A185,'Deaths After &gt;2009'!A401:P858,16,FALSE)</f>
        <v>674</v>
      </c>
      <c r="G185" s="61">
        <f>VLOOKUP(A185,'Deaths After &gt;2009'!A401:Q858,17,FALSE)</f>
        <v>709</v>
      </c>
      <c r="H185" s="61">
        <f>VLOOKUP(A185,'Visits new'!A400:D807,4,FALSE)</f>
        <v>215569</v>
      </c>
      <c r="I185" s="61">
        <f>VLOOKUP(A185,'Visits new'!A400:E807,5,FALSE)</f>
        <v>1096</v>
      </c>
      <c r="J185" s="12">
        <f t="shared" si="10"/>
        <v>1.3036440805273269E-4</v>
      </c>
      <c r="K185" s="12">
        <f t="shared" si="11"/>
        <v>7.5559633559351831E-6</v>
      </c>
      <c r="L185" s="12">
        <f t="shared" si="12"/>
        <v>8.3677834190405004E-4</v>
      </c>
      <c r="M185" s="12">
        <f t="shared" si="13"/>
        <v>3.9636847784935869E-2</v>
      </c>
      <c r="N185" s="12">
        <f t="shared" si="14"/>
        <v>2.0152241357657971E-4</v>
      </c>
    </row>
    <row r="186" spans="1:14">
      <c r="A186" s="61" t="s">
        <v>459</v>
      </c>
      <c r="B186" s="61">
        <f>VLOOKUP(A186,'US Pop after &gt;2009'!A326:B783,2,FALSE)</f>
        <v>4550845</v>
      </c>
      <c r="C186" s="62">
        <f>VLOOKUP(A186,'US Pop after &gt;2009'!A326:U783,21,FALSE)</f>
        <v>3904721.4080000003</v>
      </c>
      <c r="D186" s="62">
        <f>VLOOKUP(A186,'US Pop after &gt;2009'!A326:V783,22,FALSE)</f>
        <v>647325.08700000006</v>
      </c>
      <c r="E186" s="61">
        <f>VLOOKUP(A186,'Deaths After &gt;2009'!A326:O783,15,FALSE)</f>
        <v>17</v>
      </c>
      <c r="F186" s="61">
        <f>VLOOKUP(A186,'Deaths After &gt;2009'!A326:P783,16,FALSE)</f>
        <v>542</v>
      </c>
      <c r="G186" s="61">
        <f>VLOOKUP(A186,'Deaths After &gt;2009'!A326:Q783,17,FALSE)</f>
        <v>559</v>
      </c>
      <c r="H186" s="61">
        <f>VLOOKUP(A186,'Visits new'!A325:D732,4,FALSE)</f>
        <v>303813</v>
      </c>
      <c r="I186" s="61">
        <f>VLOOKUP(A186,'Visits new'!A325:E732,5,FALSE)</f>
        <v>739</v>
      </c>
      <c r="J186" s="12">
        <f t="shared" si="10"/>
        <v>1.2283433076714325E-4</v>
      </c>
      <c r="K186" s="12">
        <f t="shared" si="11"/>
        <v>4.3537036893772673E-6</v>
      </c>
      <c r="L186" s="12">
        <f t="shared" si="12"/>
        <v>8.3729181965104332E-4</v>
      </c>
      <c r="M186" s="12">
        <f t="shared" si="13"/>
        <v>6.675968968400374E-2</v>
      </c>
      <c r="N186" s="12">
        <f t="shared" si="14"/>
        <v>1.6238742475298544E-4</v>
      </c>
    </row>
    <row r="187" spans="1:14">
      <c r="A187" s="61" t="s">
        <v>526</v>
      </c>
      <c r="B187" s="61">
        <f>VLOOKUP(A187,'US Pop after &gt;2009'!A386:B843,2,FALSE)</f>
        <v>6975518</v>
      </c>
      <c r="C187" s="62">
        <f>VLOOKUP(A187,'US Pop after &gt;2009'!A386:U843,21,FALSE)</f>
        <v>5980557</v>
      </c>
      <c r="D187" s="62">
        <f>VLOOKUP(A187,'US Pop after &gt;2009'!A386:V843,22,FALSE)</f>
        <v>994961</v>
      </c>
      <c r="E187" s="61">
        <f>VLOOKUP(A187,'Deaths After &gt;2009'!A386:O843,15,FALSE)</f>
        <v>52</v>
      </c>
      <c r="F187" s="61">
        <f>VLOOKUP(A187,'Deaths After &gt;2009'!A386:P843,16,FALSE)</f>
        <v>837</v>
      </c>
      <c r="G187" s="61">
        <f>VLOOKUP(A187,'Deaths After &gt;2009'!A386:Q843,17,FALSE)</f>
        <v>889</v>
      </c>
      <c r="H187" s="61">
        <f>VLOOKUP(A187,'Visits new'!A385:D792,4,FALSE)</f>
        <v>247910</v>
      </c>
      <c r="I187" s="61">
        <f>VLOOKUP(A187,'Visits new'!A385:E792,5,FALSE)</f>
        <v>2112</v>
      </c>
      <c r="J187" s="12">
        <f t="shared" si="10"/>
        <v>1.2744573234561217E-4</v>
      </c>
      <c r="K187" s="12">
        <f t="shared" si="11"/>
        <v>8.6948423031500239E-6</v>
      </c>
      <c r="L187" s="12">
        <f t="shared" si="12"/>
        <v>8.4123900333781931E-4</v>
      </c>
      <c r="M187" s="12">
        <f t="shared" si="13"/>
        <v>3.5540012942408002E-2</v>
      </c>
      <c r="N187" s="12">
        <f t="shared" si="14"/>
        <v>3.0277321340149938E-4</v>
      </c>
    </row>
    <row r="188" spans="1:14">
      <c r="A188" s="61" t="s">
        <v>152</v>
      </c>
      <c r="B188" s="61">
        <f>VLOOKUP(A188,'US Pop after &gt;2009'!A53:B510,2,FALSE)</f>
        <v>3572213</v>
      </c>
      <c r="C188" s="62">
        <f>VLOOKUP(A188,'US Pop after &gt;2009'!A53:U510,21,FALSE)</f>
        <v>3056953.7100000004</v>
      </c>
      <c r="D188" s="62">
        <f>VLOOKUP(A188,'US Pop after &gt;2009'!A53:V510,22,FALSE)</f>
        <v>510276.24400000001</v>
      </c>
      <c r="E188" s="61">
        <f>VLOOKUP(A188,'Deaths After &gt;2009'!A53:O510,15,FALSE)</f>
        <v>0</v>
      </c>
      <c r="F188" s="61">
        <f>VLOOKUP(A188,'Deaths After &gt;2009'!A53:P510,16,FALSE)</f>
        <v>430</v>
      </c>
      <c r="G188" s="61">
        <f>VLOOKUP(A188,'Deaths After &gt;2009'!A53:Q510,17,FALSE)</f>
        <v>430</v>
      </c>
      <c r="H188" s="61">
        <f>VLOOKUP(A188,'Visits new'!A52:D459,4,FALSE)</f>
        <v>149864</v>
      </c>
      <c r="I188" s="61">
        <f>VLOOKUP(A188,'Visits new'!A52:E459,5,FALSE)</f>
        <v>677</v>
      </c>
      <c r="J188" s="12">
        <f t="shared" si="10"/>
        <v>1.2037356115102878E-4</v>
      </c>
      <c r="K188" s="12">
        <f t="shared" si="11"/>
        <v>0</v>
      </c>
      <c r="L188" s="12">
        <f t="shared" si="12"/>
        <v>8.4268081270896865E-4</v>
      </c>
      <c r="M188" s="12">
        <f t="shared" si="13"/>
        <v>4.1952705507762277E-2</v>
      </c>
      <c r="N188" s="12">
        <f t="shared" si="14"/>
        <v>1.8951837418429416E-4</v>
      </c>
    </row>
    <row r="189" spans="1:14">
      <c r="A189" s="61" t="s">
        <v>367</v>
      </c>
      <c r="B189" s="61">
        <f>VLOOKUP(A189,'US Pop after &gt;2009'!A244:B701,2,FALSE)</f>
        <v>8753064</v>
      </c>
      <c r="C189" s="62">
        <f>VLOOKUP(A189,'US Pop after &gt;2009'!A244:U701,21,FALSE)</f>
        <v>7576792.1579999998</v>
      </c>
      <c r="D189" s="62">
        <f>VLOOKUP(A189,'US Pop after &gt;2009'!A244:V701,22,FALSE)</f>
        <v>1173040.6779999998</v>
      </c>
      <c r="E189" s="61">
        <f>VLOOKUP(A189,'Deaths After &gt;2009'!A244:O701,15,FALSE)</f>
        <v>58</v>
      </c>
      <c r="F189" s="61">
        <f>VLOOKUP(A189,'Deaths After &gt;2009'!A244:P701,16,FALSE)</f>
        <v>989</v>
      </c>
      <c r="G189" s="61">
        <f>VLOOKUP(A189,'Deaths After &gt;2009'!A244:Q701,17,FALSE)</f>
        <v>1047</v>
      </c>
      <c r="H189" s="61">
        <f>VLOOKUP(A189,'Visits new'!A243:D650,4,FALSE)</f>
        <v>257094</v>
      </c>
      <c r="I189" s="61">
        <f>VLOOKUP(A189,'Visits new'!A243:E650,5,FALSE)</f>
        <v>1023</v>
      </c>
      <c r="J189" s="12">
        <f t="shared" si="10"/>
        <v>1.1961525701171612E-4</v>
      </c>
      <c r="K189" s="12">
        <f t="shared" si="11"/>
        <v>7.6549546022270606E-6</v>
      </c>
      <c r="L189" s="12">
        <f t="shared" si="12"/>
        <v>8.4310801709469802E-4</v>
      </c>
      <c r="M189" s="12">
        <f t="shared" si="13"/>
        <v>2.9371886233209309E-2</v>
      </c>
      <c r="N189" s="12">
        <f t="shared" si="14"/>
        <v>1.1687336000285158E-4</v>
      </c>
    </row>
    <row r="190" spans="1:14">
      <c r="A190" s="61" t="s">
        <v>228</v>
      </c>
      <c r="B190" s="61">
        <f>VLOOKUP(A190,'US Pop after &gt;2009'!A121:B578,2,FALSE)</f>
        <v>6207101</v>
      </c>
      <c r="C190" s="62">
        <f>VLOOKUP(A190,'US Pop after &gt;2009'!A121:U578,21,FALSE)</f>
        <v>5324101.5089999996</v>
      </c>
      <c r="D190" s="62">
        <f>VLOOKUP(A190,'US Pop after &gt;2009'!A121:V578,22,FALSE)</f>
        <v>883020.91400000011</v>
      </c>
      <c r="E190" s="61">
        <f>VLOOKUP(A190,'Deaths After &gt;2009'!A121:O578,15,FALSE)</f>
        <v>63</v>
      </c>
      <c r="F190" s="61">
        <f>VLOOKUP(A190,'Deaths After &gt;2009'!A121:P578,16,FALSE)</f>
        <v>749</v>
      </c>
      <c r="G190" s="61">
        <f>VLOOKUP(A190,'Deaths After &gt;2009'!A121:Q578,17,FALSE)</f>
        <v>812</v>
      </c>
      <c r="H190" s="61">
        <f>VLOOKUP(A190,'Visits new'!A120:D527,4,FALSE)</f>
        <v>253265</v>
      </c>
      <c r="I190" s="61">
        <f>VLOOKUP(A190,'Visits new'!A120:E527,5,FALSE)</f>
        <v>1243</v>
      </c>
      <c r="J190" s="12">
        <f t="shared" si="10"/>
        <v>1.3081791322551382E-4</v>
      </c>
      <c r="K190" s="12">
        <f t="shared" si="11"/>
        <v>1.183298250296377E-5</v>
      </c>
      <c r="L190" s="12">
        <f t="shared" si="12"/>
        <v>8.482245302742625E-4</v>
      </c>
      <c r="M190" s="12">
        <f t="shared" si="13"/>
        <v>4.0802461567807577E-2</v>
      </c>
      <c r="N190" s="12">
        <f t="shared" si="14"/>
        <v>2.0025451494989368E-4</v>
      </c>
    </row>
    <row r="191" spans="1:14">
      <c r="A191" s="61" t="s">
        <v>458</v>
      </c>
      <c r="B191" s="61">
        <f>VLOOKUP(A191,'US Pop after &gt;2009'!A325:B782,2,FALSE)</f>
        <v>4528696</v>
      </c>
      <c r="C191" s="62">
        <f>VLOOKUP(A191,'US Pop after &gt;2009'!A325:U782,21,FALSE)</f>
        <v>3902883.4600000009</v>
      </c>
      <c r="D191" s="62">
        <f>VLOOKUP(A191,'US Pop after &gt;2009'!A325:V782,22,FALSE)</f>
        <v>625832.43499999994</v>
      </c>
      <c r="E191" s="61">
        <f>VLOOKUP(A191,'Deaths After &gt;2009'!A325:O782,15,FALSE)</f>
        <v>25</v>
      </c>
      <c r="F191" s="61">
        <f>VLOOKUP(A191,'Deaths After &gt;2009'!A325:P782,16,FALSE)</f>
        <v>533</v>
      </c>
      <c r="G191" s="61">
        <f>VLOOKUP(A191,'Deaths After &gt;2009'!A325:Q782,17,FALSE)</f>
        <v>558</v>
      </c>
      <c r="H191" s="61">
        <f>VLOOKUP(A191,'Visits new'!A324:D731,4,FALSE)</f>
        <v>300266</v>
      </c>
      <c r="I191" s="61">
        <f>VLOOKUP(A191,'Visits new'!A324:E731,5,FALSE)</f>
        <v>823</v>
      </c>
      <c r="J191" s="12">
        <f t="shared" si="10"/>
        <v>1.2321427625082364E-4</v>
      </c>
      <c r="K191" s="12">
        <f t="shared" si="11"/>
        <v>6.4055204968892395E-6</v>
      </c>
      <c r="L191" s="12">
        <f t="shared" si="12"/>
        <v>8.5166566990092177E-4</v>
      </c>
      <c r="M191" s="12">
        <f t="shared" si="13"/>
        <v>6.63029710980821E-2</v>
      </c>
      <c r="N191" s="12">
        <f t="shared" si="14"/>
        <v>1.8173001676420763E-4</v>
      </c>
    </row>
    <row r="192" spans="1:14">
      <c r="A192" s="61" t="s">
        <v>495</v>
      </c>
      <c r="B192" s="61">
        <f>VLOOKUP(A192,'US Pop after &gt;2009'!A358:B815,2,FALSE)</f>
        <v>2748392</v>
      </c>
      <c r="C192" s="62">
        <f>VLOOKUP(A192,'US Pop after &gt;2009'!A358:U815,21,FALSE)</f>
        <v>2478902.7630000003</v>
      </c>
      <c r="D192" s="62">
        <f>VLOOKUP(A192,'US Pop after &gt;2009'!A358:V815,22,FALSE)</f>
        <v>269731.99099999998</v>
      </c>
      <c r="E192" s="61">
        <f>VLOOKUP(A192,'Deaths After &gt;2009'!A358:O815,15,FALSE)</f>
        <v>0</v>
      </c>
      <c r="F192" s="61">
        <f>VLOOKUP(A192,'Deaths After &gt;2009'!A358:P815,16,FALSE)</f>
        <v>230</v>
      </c>
      <c r="G192" s="61">
        <f>VLOOKUP(A192,'Deaths After &gt;2009'!A358:Q815,17,FALSE)</f>
        <v>230</v>
      </c>
      <c r="H192" s="61">
        <f>VLOOKUP(A192,'Visits new'!A357:D764,4,FALSE)</f>
        <v>993055</v>
      </c>
      <c r="I192" s="61">
        <f>VLOOKUP(A192,'Visits new'!A357:E764,5,FALSE)</f>
        <v>2165</v>
      </c>
      <c r="J192" s="12">
        <f t="shared" si="10"/>
        <v>8.3685296711677223E-5</v>
      </c>
      <c r="K192" s="12">
        <f t="shared" si="11"/>
        <v>0</v>
      </c>
      <c r="L192" s="12">
        <f t="shared" si="12"/>
        <v>8.526982622539572E-4</v>
      </c>
      <c r="M192" s="12">
        <f t="shared" si="13"/>
        <v>0.36132218402615057</v>
      </c>
      <c r="N192" s="12">
        <f t="shared" si="14"/>
        <v>7.8773333643817917E-4</v>
      </c>
    </row>
    <row r="193" spans="1:14">
      <c r="A193" s="61" t="s">
        <v>237</v>
      </c>
      <c r="B193" s="61">
        <f>VLOOKUP(A193,'US Pop after &gt;2009'!A129:B586,2,FALSE)</f>
        <v>2728192</v>
      </c>
      <c r="C193" s="62">
        <f>VLOOKUP(A193,'US Pop after &gt;2009'!A129:U586,21,FALSE)</f>
        <v>2311921.36</v>
      </c>
      <c r="D193" s="62">
        <f>VLOOKUP(A193,'US Pop after &gt;2009'!A129:V586,22,FALSE)</f>
        <v>416589.34300000005</v>
      </c>
      <c r="E193" s="61">
        <f>VLOOKUP(A193,'Deaths After &gt;2009'!A129:O586,15,FALSE)</f>
        <v>0</v>
      </c>
      <c r="F193" s="61">
        <f>VLOOKUP(A193,'Deaths After &gt;2009'!A129:P586,16,FALSE)</f>
        <v>362</v>
      </c>
      <c r="G193" s="61">
        <f>VLOOKUP(A193,'Deaths After &gt;2009'!A129:Q586,17,FALSE)</f>
        <v>362</v>
      </c>
      <c r="H193" s="61">
        <f>VLOOKUP(A193,'Visits new'!A128:D535,4,FALSE)</f>
        <v>90980</v>
      </c>
      <c r="I193" s="61">
        <f>VLOOKUP(A193,'Visits new'!A128:E535,5,FALSE)</f>
        <v>349</v>
      </c>
      <c r="J193" s="12">
        <f t="shared" si="10"/>
        <v>1.3268860842638642E-4</v>
      </c>
      <c r="K193" s="12">
        <f t="shared" si="11"/>
        <v>0</v>
      </c>
      <c r="L193" s="12">
        <f t="shared" si="12"/>
        <v>8.6896125904977828E-4</v>
      </c>
      <c r="M193" s="12">
        <f t="shared" si="13"/>
        <v>3.3348092802852586E-2</v>
      </c>
      <c r="N193" s="12">
        <f t="shared" si="14"/>
        <v>1.2792354790278689E-4</v>
      </c>
    </row>
    <row r="194" spans="1:14">
      <c r="A194" s="61" t="s">
        <v>153</v>
      </c>
      <c r="B194" s="61">
        <f>VLOOKUP(A194,'US Pop after &gt;2009'!A54:B511,2,FALSE)</f>
        <v>3583561</v>
      </c>
      <c r="C194" s="62">
        <f>VLOOKUP(A194,'US Pop after &gt;2009'!A54:U511,21,FALSE)</f>
        <v>3060943.5240000002</v>
      </c>
      <c r="D194" s="62">
        <f>VLOOKUP(A194,'US Pop after &gt;2009'!A54:V511,22,FALSE)</f>
        <v>519807.239</v>
      </c>
      <c r="E194" s="61">
        <f>VLOOKUP(A194,'Deaths After &gt;2009'!A54:O511,15,FALSE)</f>
        <v>0</v>
      </c>
      <c r="F194" s="61">
        <f>VLOOKUP(A194,'Deaths After &gt;2009'!A54:P511,16,FALSE)</f>
        <v>467</v>
      </c>
      <c r="G194" s="61">
        <f>VLOOKUP(A194,'Deaths After &gt;2009'!A54:Q511,17,FALSE)</f>
        <v>467</v>
      </c>
      <c r="H194" s="61">
        <f>VLOOKUP(A194,'Visits new'!A53:D460,4,FALSE)</f>
        <v>134775</v>
      </c>
      <c r="I194" s="61">
        <f>VLOOKUP(A194,'Visits new'!A53:E460,5,FALSE)</f>
        <v>778</v>
      </c>
      <c r="J194" s="12">
        <f t="shared" ref="J194:J257" si="15">G194/B194</f>
        <v>1.3031730170073847E-4</v>
      </c>
      <c r="K194" s="12">
        <f t="shared" ref="K194:K257" si="16">E194/C194</f>
        <v>0</v>
      </c>
      <c r="L194" s="12">
        <f t="shared" ref="L194:L257" si="17">F194/D194</f>
        <v>8.9840995846539177E-4</v>
      </c>
      <c r="M194" s="12">
        <f t="shared" ref="M194:M257" si="18">H194/B194</f>
        <v>3.7609238408387632E-2</v>
      </c>
      <c r="N194" s="12">
        <f t="shared" ref="N194:N257" si="19">I194/B194</f>
        <v>2.171024854885964E-4</v>
      </c>
    </row>
    <row r="195" spans="1:14">
      <c r="A195" s="61" t="s">
        <v>529</v>
      </c>
      <c r="B195" s="61">
        <f>VLOOKUP(A195,'US Pop after &gt;2009'!A388:B845,2,FALSE)</f>
        <v>1713552</v>
      </c>
      <c r="C195" s="62">
        <f>VLOOKUP(A195,'US Pop after &gt;2009'!A388:U845,21,FALSE)</f>
        <v>1437103.6040000001</v>
      </c>
      <c r="D195" s="62">
        <f>VLOOKUP(A195,'US Pop after &gt;2009'!A388:V845,22,FALSE)</f>
        <v>275543.96799999999</v>
      </c>
      <c r="E195" s="61">
        <f>VLOOKUP(A195,'Deaths After &gt;2009'!A388:O845,15,FALSE)</f>
        <v>0</v>
      </c>
      <c r="F195" s="61">
        <f>VLOOKUP(A195,'Deaths After &gt;2009'!A388:P845,16,FALSE)</f>
        <v>248</v>
      </c>
      <c r="G195" s="61">
        <f>VLOOKUP(A195,'Deaths After &gt;2009'!A388:Q845,17,FALSE)</f>
        <v>248</v>
      </c>
      <c r="H195" s="61">
        <f>VLOOKUP(A195,'Visits new'!A387:D794,4,FALSE)</f>
        <v>533256</v>
      </c>
      <c r="I195" s="61">
        <f>VLOOKUP(A195,'Visits new'!A387:E794,5,FALSE)</f>
        <v>1778</v>
      </c>
      <c r="J195" s="12">
        <f t="shared" si="15"/>
        <v>1.447286105119658E-4</v>
      </c>
      <c r="K195" s="12">
        <f t="shared" si="16"/>
        <v>0</v>
      </c>
      <c r="L195" s="12">
        <f t="shared" si="17"/>
        <v>9.0003784804318419E-4</v>
      </c>
      <c r="M195" s="12">
        <f t="shared" si="18"/>
        <v>0.31119919325471301</v>
      </c>
      <c r="N195" s="12">
        <f t="shared" si="19"/>
        <v>1.0376107640736902E-3</v>
      </c>
    </row>
    <row r="196" spans="1:14">
      <c r="A196" s="61" t="s">
        <v>342</v>
      </c>
      <c r="B196" s="61">
        <f>VLOOKUP(A196,'US Pop after &gt;2009'!A222:B679,2,FALSE)</f>
        <v>1725065</v>
      </c>
      <c r="C196" s="62">
        <f>VLOOKUP(A196,'US Pop after &gt;2009'!A222:U679,21,FALSE)</f>
        <v>1496781.7530000003</v>
      </c>
      <c r="D196" s="62">
        <f>VLOOKUP(A196,'US Pop after &gt;2009'!A222:V679,22,FALSE)</f>
        <v>228392.94</v>
      </c>
      <c r="E196" s="61">
        <f>VLOOKUP(A196,'Deaths After &gt;2009'!A222:O679,15,FALSE)</f>
        <v>0</v>
      </c>
      <c r="F196" s="61">
        <f>VLOOKUP(A196,'Deaths After &gt;2009'!A222:P679,16,FALSE)</f>
        <v>208</v>
      </c>
      <c r="G196" s="61">
        <f>VLOOKUP(A196,'Deaths After &gt;2009'!A222:Q679,17,FALSE)</f>
        <v>208</v>
      </c>
      <c r="H196" s="61">
        <f>VLOOKUP(A196,'Visits new'!A221:D628,4,FALSE)</f>
        <v>114444</v>
      </c>
      <c r="I196" s="61">
        <f>VLOOKUP(A196,'Visits new'!A221:E628,5,FALSE)</f>
        <v>656</v>
      </c>
      <c r="J196" s="12">
        <f t="shared" si="15"/>
        <v>1.2057516673284775E-4</v>
      </c>
      <c r="K196" s="12">
        <f t="shared" si="16"/>
        <v>0</v>
      </c>
      <c r="L196" s="12">
        <f t="shared" si="17"/>
        <v>9.1071116296326845E-4</v>
      </c>
      <c r="M196" s="12">
        <f t="shared" si="18"/>
        <v>6.6341847988336672E-2</v>
      </c>
      <c r="N196" s="12">
        <f t="shared" si="19"/>
        <v>3.8027552584975058E-4</v>
      </c>
    </row>
    <row r="197" spans="1:14">
      <c r="A197" s="61" t="s">
        <v>157</v>
      </c>
      <c r="B197" s="61">
        <f>VLOOKUP(A197,'US Pop after &gt;2009'!A58:B515,2,FALSE)</f>
        <v>3594478</v>
      </c>
      <c r="C197" s="62">
        <f>VLOOKUP(A197,'US Pop after &gt;2009'!A58:U515,21,FALSE)</f>
        <v>3018721</v>
      </c>
      <c r="D197" s="62">
        <f>VLOOKUP(A197,'US Pop after &gt;2009'!A58:V515,22,FALSE)</f>
        <v>575757</v>
      </c>
      <c r="E197" s="61">
        <f>VLOOKUP(A197,'Deaths After &gt;2009'!A58:O515,15,FALSE)</f>
        <v>10</v>
      </c>
      <c r="F197" s="61">
        <f>VLOOKUP(A197,'Deaths After &gt;2009'!A58:P515,16,FALSE)</f>
        <v>527</v>
      </c>
      <c r="G197" s="61">
        <f>VLOOKUP(A197,'Deaths After &gt;2009'!A58:Q515,17,FALSE)</f>
        <v>537</v>
      </c>
      <c r="H197" s="61">
        <f>VLOOKUP(A197,'Visits new'!A57:D464,4,FALSE)</f>
        <v>136009</v>
      </c>
      <c r="I197" s="61">
        <f>VLOOKUP(A197,'Visits new'!A57:E464,5,FALSE)</f>
        <v>628</v>
      </c>
      <c r="J197" s="12">
        <f t="shared" si="15"/>
        <v>1.493958232600116E-4</v>
      </c>
      <c r="K197" s="12">
        <f t="shared" si="16"/>
        <v>3.3126612230809007E-6</v>
      </c>
      <c r="L197" s="12">
        <f t="shared" si="17"/>
        <v>9.1531670479038903E-4</v>
      </c>
      <c r="M197" s="12">
        <f t="shared" si="18"/>
        <v>3.7838317552646029E-2</v>
      </c>
      <c r="N197" s="12">
        <f t="shared" si="19"/>
        <v>1.7471243390556292E-4</v>
      </c>
    </row>
    <row r="198" spans="1:14">
      <c r="A198" s="61" t="s">
        <v>488</v>
      </c>
      <c r="B198" s="61">
        <f>VLOOKUP(A198,'US Pop after &gt;2009'!A352:B809,2,FALSE)</f>
        <v>25410595</v>
      </c>
      <c r="C198" s="62">
        <f>VLOOKUP(A198,'US Pop after &gt;2009'!A352:U809,21,FALSE)</f>
        <v>22601888.785999995</v>
      </c>
      <c r="D198" s="62">
        <f>VLOOKUP(A198,'US Pop after &gt;2009'!A352:V809,22,FALSE)</f>
        <v>2800369.0310000009</v>
      </c>
      <c r="E198" s="61">
        <f>VLOOKUP(A198,'Deaths After &gt;2009'!A352:O809,15,FALSE)</f>
        <v>495</v>
      </c>
      <c r="F198" s="61">
        <f>VLOOKUP(A198,'Deaths After &gt;2009'!A352:P809,16,FALSE)</f>
        <v>2575</v>
      </c>
      <c r="G198" s="61">
        <f>VLOOKUP(A198,'Deaths After &gt;2009'!A352:Q809,17,FALSE)</f>
        <v>3070</v>
      </c>
      <c r="H198" s="61">
        <f>VLOOKUP(A198,'Visits new'!A351:D758,4,FALSE)</f>
        <v>1708123</v>
      </c>
      <c r="I198" s="61">
        <f>VLOOKUP(A198,'Visits new'!A351:E758,5,FALSE)</f>
        <v>5111</v>
      </c>
      <c r="J198" s="12">
        <f t="shared" si="15"/>
        <v>1.2081574634517609E-4</v>
      </c>
      <c r="K198" s="12">
        <f t="shared" si="16"/>
        <v>2.1900824514569403E-5</v>
      </c>
      <c r="L198" s="12">
        <f t="shared" si="17"/>
        <v>9.1952166714273284E-4</v>
      </c>
      <c r="M198" s="12">
        <f t="shared" si="18"/>
        <v>6.722089742487336E-2</v>
      </c>
      <c r="N198" s="12">
        <f t="shared" si="19"/>
        <v>2.0113657314990065E-4</v>
      </c>
    </row>
    <row r="199" spans="1:14">
      <c r="A199" s="61" t="s">
        <v>487</v>
      </c>
      <c r="B199" s="61">
        <f>VLOOKUP(A199,'US Pop after &gt;2009'!A351:B808,2,FALSE)</f>
        <v>25607357</v>
      </c>
      <c r="C199" s="62">
        <f>VLOOKUP(A199,'US Pop after &gt;2009'!A351:U808,21,FALSE)</f>
        <v>22841498.206</v>
      </c>
      <c r="D199" s="62">
        <f>VLOOKUP(A199,'US Pop after &gt;2009'!A351:V808,22,FALSE)</f>
        <v>2772676.7159999991</v>
      </c>
      <c r="E199" s="61">
        <f>VLOOKUP(A199,'Deaths After &gt;2009'!A351:O808,15,FALSE)</f>
        <v>759</v>
      </c>
      <c r="F199" s="61">
        <f>VLOOKUP(A199,'Deaths After &gt;2009'!A351:P808,16,FALSE)</f>
        <v>2552</v>
      </c>
      <c r="G199" s="61">
        <f>VLOOKUP(A199,'Deaths After &gt;2009'!A351:Q808,17,FALSE)</f>
        <v>3311</v>
      </c>
      <c r="H199" s="61">
        <f>VLOOKUP(A199,'Visits new'!A350:D757,4,FALSE)</f>
        <v>1888465</v>
      </c>
      <c r="I199" s="61">
        <f>VLOOKUP(A199,'Visits new'!A350:E757,5,FALSE)</f>
        <v>5298</v>
      </c>
      <c r="J199" s="12">
        <f t="shared" si="15"/>
        <v>1.2929877925316541E-4</v>
      </c>
      <c r="K199" s="12">
        <f t="shared" si="16"/>
        <v>3.3228993700624506E-5</v>
      </c>
      <c r="L199" s="12">
        <f t="shared" si="17"/>
        <v>9.2041022499068763E-4</v>
      </c>
      <c r="M199" s="12">
        <f t="shared" si="18"/>
        <v>7.3746970450718513E-2</v>
      </c>
      <c r="N199" s="12">
        <f t="shared" si="19"/>
        <v>2.0689366731599829E-4</v>
      </c>
    </row>
    <row r="200" spans="1:14">
      <c r="A200" s="61" t="s">
        <v>192</v>
      </c>
      <c r="B200" s="61">
        <f>VLOOKUP(A200,'US Pop after &gt;2009'!A89:B546,2,FALSE)</f>
        <v>9574997</v>
      </c>
      <c r="C200" s="62">
        <f>VLOOKUP(A200,'US Pop after &gt;2009'!A89:U546,21,FALSE)</f>
        <v>8414507.3219999988</v>
      </c>
      <c r="D200" s="62">
        <f>VLOOKUP(A200,'US Pop after &gt;2009'!A89:V546,22,FALSE)</f>
        <v>1158465.159</v>
      </c>
      <c r="E200" s="61">
        <f>VLOOKUP(A200,'Deaths After &gt;2009'!A89:O546,15,FALSE)</f>
        <v>202</v>
      </c>
      <c r="F200" s="61">
        <f>VLOOKUP(A200,'Deaths After &gt;2009'!A89:P546,16,FALSE)</f>
        <v>1068</v>
      </c>
      <c r="G200" s="61">
        <f>VLOOKUP(A200,'Deaths After &gt;2009'!A89:Q546,17,FALSE)</f>
        <v>1270</v>
      </c>
      <c r="H200" s="61">
        <f>VLOOKUP(A200,'Visits new'!A88:D495,4,FALSE)</f>
        <v>2069227</v>
      </c>
      <c r="I200" s="61">
        <f>VLOOKUP(A200,'Visits new'!A88:E495,5,FALSE)</f>
        <v>1870</v>
      </c>
      <c r="J200" s="12">
        <f t="shared" si="15"/>
        <v>1.3263711727533699E-4</v>
      </c>
      <c r="K200" s="12">
        <f t="shared" si="16"/>
        <v>2.4006158919354022E-5</v>
      </c>
      <c r="L200" s="12">
        <f t="shared" si="17"/>
        <v>9.2190946935504685E-4</v>
      </c>
      <c r="M200" s="12">
        <f t="shared" si="18"/>
        <v>0.2161073261955069</v>
      </c>
      <c r="N200" s="12">
        <f t="shared" si="19"/>
        <v>1.9530032228730725E-4</v>
      </c>
    </row>
    <row r="201" spans="1:14">
      <c r="A201" s="61" t="s">
        <v>344</v>
      </c>
      <c r="B201" s="61">
        <f>VLOOKUP(A201,'US Pop after &gt;2009'!A224:B681,2,FALSE)</f>
        <v>1649860</v>
      </c>
      <c r="C201" s="62">
        <f>VLOOKUP(A201,'US Pop after &gt;2009'!A224:U681,21,FALSE)</f>
        <v>1423933.0899999999</v>
      </c>
      <c r="D201" s="62">
        <f>VLOOKUP(A201,'US Pop after &gt;2009'!A224:V681,22,FALSE)</f>
        <v>224954.77700000006</v>
      </c>
      <c r="E201" s="61">
        <f>VLOOKUP(A201,'Deaths After &gt;2009'!A224:O681,15,FALSE)</f>
        <v>0</v>
      </c>
      <c r="F201" s="61">
        <f>VLOOKUP(A201,'Deaths After &gt;2009'!A224:P681,16,FALSE)</f>
        <v>208</v>
      </c>
      <c r="G201" s="61">
        <f>VLOOKUP(A201,'Deaths After &gt;2009'!A224:Q681,17,FALSE)</f>
        <v>208</v>
      </c>
      <c r="H201" s="61">
        <f>VLOOKUP(A201,'Visits new'!A223:D630,4,FALSE)</f>
        <v>119876</v>
      </c>
      <c r="I201" s="61">
        <f>VLOOKUP(A201,'Visits new'!A223:E630,5,FALSE)</f>
        <v>683</v>
      </c>
      <c r="J201" s="12">
        <f t="shared" si="15"/>
        <v>1.2607130301965015E-4</v>
      </c>
      <c r="K201" s="12">
        <f t="shared" si="16"/>
        <v>0</v>
      </c>
      <c r="L201" s="12">
        <f t="shared" si="17"/>
        <v>9.2463028691317786E-4</v>
      </c>
      <c r="M201" s="12">
        <f t="shared" si="18"/>
        <v>7.2658286157613369E-2</v>
      </c>
      <c r="N201" s="12">
        <f t="shared" si="19"/>
        <v>4.1397451905010124E-4</v>
      </c>
    </row>
    <row r="202" spans="1:14">
      <c r="A202" s="61" t="s">
        <v>193</v>
      </c>
      <c r="B202" s="61">
        <f>VLOOKUP(A202,'US Pop after &gt;2009'!A90:B547,2,FALSE)</f>
        <v>9582620</v>
      </c>
      <c r="C202" s="62">
        <f>VLOOKUP(A202,'US Pop after &gt;2009'!A90:U547,21,FALSE)</f>
        <v>8376989</v>
      </c>
      <c r="D202" s="62">
        <f>VLOOKUP(A202,'US Pop after &gt;2009'!A90:V547,22,FALSE)</f>
        <v>1205631</v>
      </c>
      <c r="E202" s="61">
        <f>VLOOKUP(A202,'Deaths After &gt;2009'!A90:O547,15,FALSE)</f>
        <v>169</v>
      </c>
      <c r="F202" s="61">
        <f>VLOOKUP(A202,'Deaths After &gt;2009'!A90:P547,16,FALSE)</f>
        <v>1117</v>
      </c>
      <c r="G202" s="61">
        <f>VLOOKUP(A202,'Deaths After &gt;2009'!A90:Q547,17,FALSE)</f>
        <v>1286</v>
      </c>
      <c r="H202" s="61">
        <f>VLOOKUP(A202,'Visits new'!A89:D496,4,FALSE)</f>
        <v>2609650</v>
      </c>
      <c r="I202" s="61">
        <f>VLOOKUP(A202,'Visits new'!A89:E496,5,FALSE)</f>
        <v>2682</v>
      </c>
      <c r="J202" s="12">
        <f t="shared" si="15"/>
        <v>1.3420129359194042E-4</v>
      </c>
      <c r="K202" s="12">
        <f t="shared" si="16"/>
        <v>2.0174313228774681E-5</v>
      </c>
      <c r="L202" s="12">
        <f t="shared" si="17"/>
        <v>9.2648579872282649E-4</v>
      </c>
      <c r="M202" s="12">
        <f t="shared" si="18"/>
        <v>0.27233157528943025</v>
      </c>
      <c r="N202" s="12">
        <f t="shared" si="19"/>
        <v>2.7988170249889906E-4</v>
      </c>
    </row>
    <row r="203" spans="1:14">
      <c r="A203" s="61" t="s">
        <v>263</v>
      </c>
      <c r="B203" s="61">
        <f>VLOOKUP(A203,'US Pop after &gt;2009'!A152:B609,2,FALSE)</f>
        <v>4389027</v>
      </c>
      <c r="C203" s="62">
        <f>VLOOKUP(A203,'US Pop after &gt;2009'!A152:U609,21,FALSE)</f>
        <v>3802699.6060000001</v>
      </c>
      <c r="D203" s="62">
        <f>VLOOKUP(A203,'US Pop after &gt;2009'!A152:V609,22,FALSE)</f>
        <v>583976.42999999993</v>
      </c>
      <c r="E203" s="61">
        <f>VLOOKUP(A203,'Deaths After &gt;2009'!A152:O609,15,FALSE)</f>
        <v>26</v>
      </c>
      <c r="F203" s="61">
        <f>VLOOKUP(A203,'Deaths After &gt;2009'!A152:P609,16,FALSE)</f>
        <v>543</v>
      </c>
      <c r="G203" s="61">
        <f>VLOOKUP(A203,'Deaths After &gt;2009'!A152:Q609,17,FALSE)</f>
        <v>569</v>
      </c>
      <c r="H203" s="61">
        <f>VLOOKUP(A203,'Visits new'!A151:D558,4,FALSE)</f>
        <v>2262652</v>
      </c>
      <c r="I203" s="61">
        <f>VLOOKUP(A203,'Visits new'!A151:E558,5,FALSE)</f>
        <v>3796</v>
      </c>
      <c r="J203" s="12">
        <f t="shared" si="15"/>
        <v>1.2964149001589646E-4</v>
      </c>
      <c r="K203" s="12">
        <f t="shared" si="16"/>
        <v>6.8372479274924872E-6</v>
      </c>
      <c r="L203" s="12">
        <f t="shared" si="17"/>
        <v>9.298320481872874E-4</v>
      </c>
      <c r="M203" s="12">
        <f t="shared" si="18"/>
        <v>0.51552473931010223</v>
      </c>
      <c r="N203" s="12">
        <f t="shared" si="19"/>
        <v>8.6488417592327411E-4</v>
      </c>
    </row>
    <row r="204" spans="1:14">
      <c r="A204" s="61" t="s">
        <v>517</v>
      </c>
      <c r="B204" s="61">
        <f>VLOOKUP(A204,'US Pop after &gt;2009'!A378:B835,2,FALSE)</f>
        <v>7941828</v>
      </c>
      <c r="C204" s="62">
        <f>VLOOKUP(A204,'US Pop after &gt;2009'!A378:U835,21,FALSE)</f>
        <v>6837976</v>
      </c>
      <c r="D204" s="62">
        <f>VLOOKUP(A204,'US Pop after &gt;2009'!A378:V835,22,FALSE)</f>
        <v>1103852</v>
      </c>
      <c r="E204" s="61">
        <f>VLOOKUP(A204,'Deaths After &gt;2009'!A378:O835,15,FALSE)</f>
        <v>85</v>
      </c>
      <c r="F204" s="61">
        <f>VLOOKUP(A204,'Deaths After &gt;2009'!A378:P835,16,FALSE)</f>
        <v>1027</v>
      </c>
      <c r="G204" s="61">
        <f>VLOOKUP(A204,'Deaths After &gt;2009'!A378:Q835,17,FALSE)</f>
        <v>1112</v>
      </c>
      <c r="H204" s="61">
        <f>VLOOKUP(A204,'Visits new'!A377:D784,4,FALSE)</f>
        <v>4485512</v>
      </c>
      <c r="I204" s="61">
        <f>VLOOKUP(A204,'Visits new'!A377:E784,5,FALSE)</f>
        <v>6574</v>
      </c>
      <c r="J204" s="12">
        <f t="shared" si="15"/>
        <v>1.4001814191896375E-4</v>
      </c>
      <c r="K204" s="12">
        <f t="shared" si="16"/>
        <v>1.2430578873046644E-5</v>
      </c>
      <c r="L204" s="12">
        <f t="shared" si="17"/>
        <v>9.3037834782199065E-4</v>
      </c>
      <c r="M204" s="12">
        <f t="shared" si="18"/>
        <v>0.56479591348490554</v>
      </c>
      <c r="N204" s="12">
        <f t="shared" si="19"/>
        <v>8.2776912317919754E-4</v>
      </c>
    </row>
    <row r="205" spans="1:14">
      <c r="A205" s="61" t="s">
        <v>300</v>
      </c>
      <c r="B205" s="61">
        <f>VLOOKUP(A205,'US Pop after &gt;2009'!A185:B642,2,FALSE)</f>
        <v>9624709</v>
      </c>
      <c r="C205" s="62">
        <f>VLOOKUP(A205,'US Pop after &gt;2009'!A185:U642,21,FALSE)</f>
        <v>8169819.7270000009</v>
      </c>
      <c r="D205" s="62">
        <f>VLOOKUP(A205,'US Pop after &gt;2009'!A185:V642,22,FALSE)</f>
        <v>1455310.746</v>
      </c>
      <c r="E205" s="61">
        <f>VLOOKUP(A205,'Deaths After &gt;2009'!A185:O642,15,FALSE)</f>
        <v>160</v>
      </c>
      <c r="F205" s="61">
        <f>VLOOKUP(A205,'Deaths After &gt;2009'!A185:P642,16,FALSE)</f>
        <v>1354</v>
      </c>
      <c r="G205" s="61">
        <f>VLOOKUP(A205,'Deaths After &gt;2009'!A185:Q642,17,FALSE)</f>
        <v>1514</v>
      </c>
      <c r="H205" s="61">
        <f>VLOOKUP(A205,'Visits new'!A184:D591,4,FALSE)</f>
        <v>1088281</v>
      </c>
      <c r="I205" s="61">
        <f>VLOOKUP(A205,'Visits new'!A184:E591,5,FALSE)</f>
        <v>3526</v>
      </c>
      <c r="J205" s="12">
        <f t="shared" si="15"/>
        <v>1.5730345717465327E-4</v>
      </c>
      <c r="K205" s="12">
        <f t="shared" si="16"/>
        <v>1.9584275460965748E-5</v>
      </c>
      <c r="L205" s="12">
        <f t="shared" si="17"/>
        <v>9.3038548895590988E-4</v>
      </c>
      <c r="M205" s="12">
        <f t="shared" si="18"/>
        <v>0.11307157442370465</v>
      </c>
      <c r="N205" s="12">
        <f t="shared" si="19"/>
        <v>3.6634873843978036E-4</v>
      </c>
    </row>
    <row r="206" spans="1:14">
      <c r="A206" s="61" t="s">
        <v>224</v>
      </c>
      <c r="B206" s="61">
        <f>VLOOKUP(A206,'US Pop after &gt;2009'!A117:B574,2,FALSE)</f>
        <v>6196359</v>
      </c>
      <c r="C206" s="62">
        <f>VLOOKUP(A206,'US Pop after &gt;2009'!A117:U574,21,FALSE)</f>
        <v>5388492.2180000003</v>
      </c>
      <c r="D206" s="62">
        <f>VLOOKUP(A206,'US Pop after &gt;2009'!A117:V574,22,FALSE)</f>
        <v>806244.01600000006</v>
      </c>
      <c r="E206" s="61">
        <f>VLOOKUP(A206,'Deaths After &gt;2009'!A117:O574,15,FALSE)</f>
        <v>0</v>
      </c>
      <c r="F206" s="61">
        <f>VLOOKUP(A206,'Deaths After &gt;2009'!A117:P574,16,FALSE)</f>
        <v>751</v>
      </c>
      <c r="G206" s="61">
        <f>VLOOKUP(A206,'Deaths After &gt;2009'!A117:Q574,17,FALSE)</f>
        <v>751</v>
      </c>
      <c r="H206" s="61">
        <f>VLOOKUP(A206,'Visits new'!A116:D523,4,FALSE)</f>
        <v>424967</v>
      </c>
      <c r="I206" s="61">
        <f>VLOOKUP(A206,'Visits new'!A116:E523,5,FALSE)</f>
        <v>1884</v>
      </c>
      <c r="J206" s="12">
        <f t="shared" si="15"/>
        <v>1.2120020805766741E-4</v>
      </c>
      <c r="K206" s="12">
        <f t="shared" si="16"/>
        <v>0</v>
      </c>
      <c r="L206" s="12">
        <f t="shared" si="17"/>
        <v>9.3147978167443528E-4</v>
      </c>
      <c r="M206" s="12">
        <f t="shared" si="18"/>
        <v>6.8583340636008988E-2</v>
      </c>
      <c r="N206" s="12">
        <f t="shared" si="19"/>
        <v>3.0404952327649188E-4</v>
      </c>
    </row>
    <row r="207" spans="1:14">
      <c r="A207" s="61" t="s">
        <v>150</v>
      </c>
      <c r="B207" s="61">
        <f>VLOOKUP(A207,'US Pop after &gt;2009'!A51:B508,2,FALSE)</f>
        <v>3545837</v>
      </c>
      <c r="C207" s="62">
        <f>VLOOKUP(A207,'US Pop after &gt;2009'!A51:U508,21,FALSE)</f>
        <v>3055024.8389999997</v>
      </c>
      <c r="D207" s="62">
        <f>VLOOKUP(A207,'US Pop after &gt;2009'!A51:V508,22,FALSE)</f>
        <v>491649.24900000007</v>
      </c>
      <c r="E207" s="61">
        <f>VLOOKUP(A207,'Deaths After &gt;2009'!A51:O508,15,FALSE)</f>
        <v>0</v>
      </c>
      <c r="F207" s="61">
        <f>VLOOKUP(A207,'Deaths After &gt;2009'!A51:P508,16,FALSE)</f>
        <v>459</v>
      </c>
      <c r="G207" s="61">
        <f>VLOOKUP(A207,'Deaths After &gt;2009'!A51:Q508,17,FALSE)</f>
        <v>459</v>
      </c>
      <c r="H207" s="61">
        <f>VLOOKUP(A207,'Visits new'!A50:D457,4,FALSE)</f>
        <v>45209</v>
      </c>
      <c r="I207" s="61">
        <f>VLOOKUP(A207,'Visits new'!A50:E457,5,FALSE)</f>
        <v>225</v>
      </c>
      <c r="J207" s="12">
        <f t="shared" si="15"/>
        <v>1.294475747193117E-4</v>
      </c>
      <c r="K207" s="12">
        <f t="shared" si="16"/>
        <v>0</v>
      </c>
      <c r="L207" s="12">
        <f t="shared" si="17"/>
        <v>9.3359239525656209E-4</v>
      </c>
      <c r="M207" s="12">
        <f t="shared" si="18"/>
        <v>1.2749881057702315E-2</v>
      </c>
      <c r="N207" s="12">
        <f t="shared" si="19"/>
        <v>6.3454693489858671E-5</v>
      </c>
    </row>
    <row r="208" spans="1:14">
      <c r="A208" s="61" t="s">
        <v>154</v>
      </c>
      <c r="B208" s="61">
        <f>VLOOKUP(A208,'US Pop after &gt;2009'!A55:B512,2,FALSE)</f>
        <v>3592053</v>
      </c>
      <c r="C208" s="62">
        <f>VLOOKUP(A208,'US Pop after &gt;2009'!A55:U512,21,FALSE)</f>
        <v>3064320.0740000005</v>
      </c>
      <c r="D208" s="62">
        <f>VLOOKUP(A208,'US Pop after &gt;2009'!A55:V512,22,FALSE)</f>
        <v>531465.28399999999</v>
      </c>
      <c r="E208" s="61">
        <f>VLOOKUP(A208,'Deaths After &gt;2009'!A55:O512,15,FALSE)</f>
        <v>0</v>
      </c>
      <c r="F208" s="61">
        <f>VLOOKUP(A208,'Deaths After &gt;2009'!A55:P512,16,FALSE)</f>
        <v>497</v>
      </c>
      <c r="G208" s="61">
        <f>VLOOKUP(A208,'Deaths After &gt;2009'!A55:Q512,17,FALSE)</f>
        <v>497</v>
      </c>
      <c r="H208" s="61">
        <f>VLOOKUP(A208,'Visits new'!A54:D461,4,FALSE)</f>
        <v>129767</v>
      </c>
      <c r="I208" s="61">
        <f>VLOOKUP(A208,'Visits new'!A54:E461,5,FALSE)</f>
        <v>655</v>
      </c>
      <c r="J208" s="12">
        <f t="shared" si="15"/>
        <v>1.3836098743531903E-4</v>
      </c>
      <c r="K208" s="12">
        <f t="shared" si="16"/>
        <v>0</v>
      </c>
      <c r="L208" s="12">
        <f t="shared" si="17"/>
        <v>9.3515045095588975E-4</v>
      </c>
      <c r="M208" s="12">
        <f t="shared" si="18"/>
        <v>3.6126137337060452E-2</v>
      </c>
      <c r="N208" s="12">
        <f t="shared" si="19"/>
        <v>1.8234697539262366E-4</v>
      </c>
    </row>
    <row r="209" spans="1:14">
      <c r="A209" s="61" t="s">
        <v>516</v>
      </c>
      <c r="B209" s="61">
        <f>VLOOKUP(A209,'US Pop after &gt;2009'!A377:B834,2,FALSE)</f>
        <v>7859259</v>
      </c>
      <c r="C209" s="62">
        <f>VLOOKUP(A209,'US Pop after &gt;2009'!A377:U834,21,FALSE)</f>
        <v>6808201.2820000015</v>
      </c>
      <c r="D209" s="62">
        <f>VLOOKUP(A209,'US Pop after &gt;2009'!A377:V834,22,FALSE)</f>
        <v>1047533.69</v>
      </c>
      <c r="E209" s="61">
        <f>VLOOKUP(A209,'Deaths After &gt;2009'!A377:O834,15,FALSE)</f>
        <v>80</v>
      </c>
      <c r="F209" s="61">
        <f>VLOOKUP(A209,'Deaths After &gt;2009'!A377:P834,16,FALSE)</f>
        <v>982</v>
      </c>
      <c r="G209" s="61">
        <f>VLOOKUP(A209,'Deaths After &gt;2009'!A377:Q834,17,FALSE)</f>
        <v>1062</v>
      </c>
      <c r="H209" s="61">
        <f>VLOOKUP(A209,'Visits new'!A376:D783,4,FALSE)</f>
        <v>4554798</v>
      </c>
      <c r="I209" s="61">
        <f>VLOOKUP(A209,'Visits new'!A376:E783,5,FALSE)</f>
        <v>6901</v>
      </c>
      <c r="J209" s="12">
        <f t="shared" si="15"/>
        <v>1.3512724291183176E-4</v>
      </c>
      <c r="K209" s="12">
        <f t="shared" si="16"/>
        <v>1.1750533905557344E-5</v>
      </c>
      <c r="L209" s="12">
        <f t="shared" si="17"/>
        <v>9.3744001684566353E-4</v>
      </c>
      <c r="M209" s="12">
        <f t="shared" si="18"/>
        <v>0.57954547623382813</v>
      </c>
      <c r="N209" s="12">
        <f t="shared" si="19"/>
        <v>8.7807260200993499E-4</v>
      </c>
    </row>
    <row r="210" spans="1:14">
      <c r="A210" s="61" t="s">
        <v>369</v>
      </c>
      <c r="B210" s="61">
        <f>VLOOKUP(A210,'US Pop after &gt;2009'!A246:B703,2,FALSE)</f>
        <v>8832406</v>
      </c>
      <c r="C210" s="62">
        <f>VLOOKUP(A210,'US Pop after &gt;2009'!A246:U703,21,FALSE)</f>
        <v>7610468.3039999995</v>
      </c>
      <c r="D210" s="62">
        <f>VLOOKUP(A210,'US Pop after &gt;2009'!A246:V703,22,FALSE)</f>
        <v>1221817.905</v>
      </c>
      <c r="E210" s="61">
        <f>VLOOKUP(A210,'Deaths After &gt;2009'!A246:O703,15,FALSE)</f>
        <v>63</v>
      </c>
      <c r="F210" s="61">
        <f>VLOOKUP(A210,'Deaths After &gt;2009'!A246:P703,16,FALSE)</f>
        <v>1146</v>
      </c>
      <c r="G210" s="61">
        <f>VLOOKUP(A210,'Deaths After &gt;2009'!A246:Q703,17,FALSE)</f>
        <v>1209</v>
      </c>
      <c r="H210" s="61">
        <f>VLOOKUP(A210,'Visits new'!A245:D652,4,FALSE)</f>
        <v>306598</v>
      </c>
      <c r="I210" s="61">
        <f>VLOOKUP(A210,'Visits new'!A245:E652,5,FALSE)</f>
        <v>928</v>
      </c>
      <c r="J210" s="12">
        <f t="shared" si="15"/>
        <v>1.3688229458654866E-4</v>
      </c>
      <c r="K210" s="12">
        <f t="shared" si="16"/>
        <v>8.2780713989555305E-6</v>
      </c>
      <c r="L210" s="12">
        <f t="shared" si="17"/>
        <v>9.3794664107496443E-4</v>
      </c>
      <c r="M210" s="12">
        <f t="shared" si="18"/>
        <v>3.4712851741643215E-2</v>
      </c>
      <c r="N210" s="12">
        <f t="shared" si="19"/>
        <v>1.0506763389273545E-4</v>
      </c>
    </row>
    <row r="211" spans="1:14">
      <c r="A211" s="61" t="s">
        <v>229</v>
      </c>
      <c r="B211" s="61">
        <f>VLOOKUP(A211,'US Pop after &gt;2009'!A122:B579,2,FALSE)</f>
        <v>6424375</v>
      </c>
      <c r="C211" s="62">
        <f>VLOOKUP(A211,'US Pop after &gt;2009'!A122:U579,21,FALSE)</f>
        <v>5484127</v>
      </c>
      <c r="D211" s="62">
        <f>VLOOKUP(A211,'US Pop after &gt;2009'!A122:V579,22,FALSE)</f>
        <v>940248</v>
      </c>
      <c r="E211" s="61">
        <f>VLOOKUP(A211,'Deaths After &gt;2009'!A122:O579,15,FALSE)</f>
        <v>57</v>
      </c>
      <c r="F211" s="61">
        <f>VLOOKUP(A211,'Deaths After &gt;2009'!A122:P579,16,FALSE)</f>
        <v>882</v>
      </c>
      <c r="G211" s="61">
        <f>VLOOKUP(A211,'Deaths After &gt;2009'!A122:Q579,17,FALSE)</f>
        <v>939</v>
      </c>
      <c r="H211" s="61">
        <f>VLOOKUP(A211,'Visits new'!A121:D528,4,FALSE)</f>
        <v>226600</v>
      </c>
      <c r="I211" s="61">
        <f>VLOOKUP(A211,'Visits new'!A121:E528,5,FALSE)</f>
        <v>1122</v>
      </c>
      <c r="J211" s="12">
        <f t="shared" si="15"/>
        <v>1.4616207802315399E-4</v>
      </c>
      <c r="K211" s="12">
        <f t="shared" si="16"/>
        <v>1.0393632386704392E-5</v>
      </c>
      <c r="L211" s="12">
        <f t="shared" si="17"/>
        <v>9.380503867064859E-4</v>
      </c>
      <c r="M211" s="12">
        <f t="shared" si="18"/>
        <v>3.5271913610273375E-2</v>
      </c>
      <c r="N211" s="12">
        <f t="shared" si="19"/>
        <v>1.7464733923533418E-4</v>
      </c>
    </row>
    <row r="212" spans="1:14">
      <c r="A212" s="61" t="s">
        <v>265</v>
      </c>
      <c r="B212" s="61">
        <f>VLOOKUP(A212,'US Pop after &gt;2009'!A154:B611,2,FALSE)</f>
        <v>4332996</v>
      </c>
      <c r="C212" s="62">
        <f>VLOOKUP(A212,'US Pop after &gt;2009'!A154:U611,21,FALSE)</f>
        <v>3730089</v>
      </c>
      <c r="D212" s="62">
        <f>VLOOKUP(A212,'US Pop after &gt;2009'!A154:V611,22,FALSE)</f>
        <v>602907</v>
      </c>
      <c r="E212" s="61">
        <f>VLOOKUP(A212,'Deaths After &gt;2009'!A154:O611,15,FALSE)</f>
        <v>58</v>
      </c>
      <c r="F212" s="61">
        <f>VLOOKUP(A212,'Deaths After &gt;2009'!A154:P611,16,FALSE)</f>
        <v>570</v>
      </c>
      <c r="G212" s="61">
        <f>VLOOKUP(A212,'Deaths After &gt;2009'!A154:Q611,17,FALSE)</f>
        <v>628</v>
      </c>
      <c r="H212" s="61">
        <f>VLOOKUP(A212,'Visits new'!A153:D560,4,FALSE)</f>
        <v>2740078</v>
      </c>
      <c r="I212" s="61">
        <f>VLOOKUP(A212,'Visits new'!A153:E560,5,FALSE)</f>
        <v>4910</v>
      </c>
      <c r="J212" s="12">
        <f t="shared" si="15"/>
        <v>1.4493435950552457E-4</v>
      </c>
      <c r="K212" s="12">
        <f t="shared" si="16"/>
        <v>1.5549226841504317E-5</v>
      </c>
      <c r="L212" s="12">
        <f t="shared" si="17"/>
        <v>9.4541944279963579E-4</v>
      </c>
      <c r="M212" s="12">
        <f t="shared" si="18"/>
        <v>0.63237492026302355</v>
      </c>
      <c r="N212" s="12">
        <f t="shared" si="19"/>
        <v>1.1331651356244041E-3</v>
      </c>
    </row>
    <row r="213" spans="1:14">
      <c r="A213" s="61" t="s">
        <v>485</v>
      </c>
      <c r="B213" s="61">
        <f>VLOOKUP(A213,'US Pop after &gt;2009'!A349:B806,2,FALSE)</f>
        <v>24741686</v>
      </c>
      <c r="C213" s="62">
        <f>VLOOKUP(A213,'US Pop after &gt;2009'!A349:U806,21,FALSE)</f>
        <v>22171559.572000001</v>
      </c>
      <c r="D213" s="62">
        <f>VLOOKUP(A213,'US Pop after &gt;2009'!A349:V806,22,FALSE)</f>
        <v>2572464.1919999998</v>
      </c>
      <c r="E213" s="61">
        <f>VLOOKUP(A213,'Deaths After &gt;2009'!A349:O806,15,FALSE)</f>
        <v>380</v>
      </c>
      <c r="F213" s="61">
        <f>VLOOKUP(A213,'Deaths After &gt;2009'!A349:P806,16,FALSE)</f>
        <v>2435</v>
      </c>
      <c r="G213" s="61">
        <f>VLOOKUP(A213,'Deaths After &gt;2009'!A349:Q806,17,FALSE)</f>
        <v>2815</v>
      </c>
      <c r="H213" s="61">
        <f>VLOOKUP(A213,'Visits new'!A348:D755,4,FALSE)</f>
        <v>1897547</v>
      </c>
      <c r="I213" s="61">
        <f>VLOOKUP(A213,'Visits new'!A348:E755,5,FALSE)</f>
        <v>3001</v>
      </c>
      <c r="J213" s="12">
        <f t="shared" si="15"/>
        <v>1.1377559314268235E-4</v>
      </c>
      <c r="K213" s="12">
        <f t="shared" si="16"/>
        <v>1.7139073990983208E-5</v>
      </c>
      <c r="L213" s="12">
        <f t="shared" si="17"/>
        <v>9.4656322430940187E-4</v>
      </c>
      <c r="M213" s="12">
        <f t="shared" si="18"/>
        <v>7.669432875350532E-2</v>
      </c>
      <c r="N213" s="12">
        <f t="shared" si="19"/>
        <v>1.2129326998976545E-4</v>
      </c>
    </row>
    <row r="214" spans="1:14">
      <c r="A214" s="61" t="s">
        <v>532</v>
      </c>
      <c r="B214" s="61">
        <f>VLOOKUP(A214,'US Pop after &gt;2009'!A391:B848,2,FALSE)</f>
        <v>1648123</v>
      </c>
      <c r="C214" s="62">
        <f>VLOOKUP(A214,'US Pop after &gt;2009'!A391:U848,21,FALSE)</f>
        <v>1370473.0730000001</v>
      </c>
      <c r="D214" s="62">
        <f>VLOOKUP(A214,'US Pop after &gt;2009'!A391:V848,22,FALSE)</f>
        <v>277319.74900000001</v>
      </c>
      <c r="E214" s="61">
        <f>VLOOKUP(A214,'Deaths After &gt;2009'!A391:O848,15,FALSE)</f>
        <v>23</v>
      </c>
      <c r="F214" s="61">
        <f>VLOOKUP(A214,'Deaths After &gt;2009'!A391:P848,16,FALSE)</f>
        <v>263</v>
      </c>
      <c r="G214" s="61">
        <f>VLOOKUP(A214,'Deaths After &gt;2009'!A391:Q848,17,FALSE)</f>
        <v>286</v>
      </c>
      <c r="H214" s="61">
        <f>VLOOKUP(A214,'Visits new'!A390:D797,4,FALSE)</f>
        <v>705839</v>
      </c>
      <c r="I214" s="61">
        <f>VLOOKUP(A214,'Visits new'!A390:E797,5,FALSE)</f>
        <v>1985</v>
      </c>
      <c r="J214" s="12">
        <f t="shared" si="15"/>
        <v>1.7353073769372796E-4</v>
      </c>
      <c r="K214" s="12">
        <f t="shared" si="16"/>
        <v>1.6782526014650124E-5</v>
      </c>
      <c r="L214" s="12">
        <f t="shared" si="17"/>
        <v>9.4836376041866383E-4</v>
      </c>
      <c r="M214" s="12">
        <f t="shared" si="18"/>
        <v>0.42826839987064075</v>
      </c>
      <c r="N214" s="12">
        <f t="shared" si="19"/>
        <v>1.2044003997274475E-3</v>
      </c>
    </row>
    <row r="215" spans="1:14">
      <c r="A215" s="61" t="s">
        <v>226</v>
      </c>
      <c r="B215" s="61">
        <f>VLOOKUP(A215,'US Pop after &gt;2009'!A119:B576,2,FALSE)</f>
        <v>6228350</v>
      </c>
      <c r="C215" s="62">
        <f>VLOOKUP(A215,'US Pop after &gt;2009'!A119:U576,21,FALSE)</f>
        <v>5383265.824</v>
      </c>
      <c r="D215" s="62">
        <f>VLOOKUP(A215,'US Pop after &gt;2009'!A119:V576,22,FALSE)</f>
        <v>844157.8</v>
      </c>
      <c r="E215" s="61">
        <f>VLOOKUP(A215,'Deaths After &gt;2009'!A119:O576,15,FALSE)</f>
        <v>77</v>
      </c>
      <c r="F215" s="61">
        <f>VLOOKUP(A215,'Deaths After &gt;2009'!A119:P576,16,FALSE)</f>
        <v>805</v>
      </c>
      <c r="G215" s="61">
        <f>VLOOKUP(A215,'Deaths After &gt;2009'!A119:Q576,17,FALSE)</f>
        <v>882</v>
      </c>
      <c r="H215" s="61">
        <f>VLOOKUP(A215,'Visits new'!A118:D525,4,FALSE)</f>
        <v>366274</v>
      </c>
      <c r="I215" s="61">
        <f>VLOOKUP(A215,'Visits new'!A118:E525,5,FALSE)</f>
        <v>1714</v>
      </c>
      <c r="J215" s="12">
        <f t="shared" si="15"/>
        <v>1.4161053890677307E-4</v>
      </c>
      <c r="K215" s="12">
        <f t="shared" si="16"/>
        <v>1.4303584945910336E-5</v>
      </c>
      <c r="L215" s="12">
        <f t="shared" si="17"/>
        <v>9.5361317516701259E-4</v>
      </c>
      <c r="M215" s="12">
        <f t="shared" si="18"/>
        <v>5.8807549350951699E-2</v>
      </c>
      <c r="N215" s="12">
        <f t="shared" si="19"/>
        <v>2.7519326948549774E-4</v>
      </c>
    </row>
    <row r="216" spans="1:14">
      <c r="A216" s="61" t="s">
        <v>470</v>
      </c>
      <c r="B216" s="61">
        <f>VLOOKUP(A216,'US Pop after &gt;2009'!A336:B793,2,FALSE)</f>
        <v>566542</v>
      </c>
      <c r="C216" s="62">
        <f>VLOOKUP(A216,'US Pop after &gt;2009'!A336:U793,21,FALSE)</f>
        <v>480821.40899999999</v>
      </c>
      <c r="D216" s="62">
        <f>VLOOKUP(A216,'US Pop after &gt;2009'!A336:V793,22,FALSE)</f>
        <v>85756.957000000009</v>
      </c>
      <c r="E216" s="61">
        <f>VLOOKUP(A216,'Deaths After &gt;2009'!A336:O793,15,FALSE)</f>
        <v>0</v>
      </c>
      <c r="F216" s="61">
        <f>VLOOKUP(A216,'Deaths After &gt;2009'!A336:P793,16,FALSE)</f>
        <v>82</v>
      </c>
      <c r="G216" s="61">
        <f>VLOOKUP(A216,'Deaths After &gt;2009'!A336:Q793,17,FALSE)</f>
        <v>82</v>
      </c>
      <c r="H216" s="61">
        <f>VLOOKUP(A216,'Visits new'!A335:D742,4,FALSE)</f>
        <v>320935</v>
      </c>
      <c r="I216" s="61">
        <f>VLOOKUP(A216,'Visits new'!A335:E742,5,FALSE)</f>
        <v>1261</v>
      </c>
      <c r="J216" s="12">
        <f t="shared" si="15"/>
        <v>1.4473772465236471E-4</v>
      </c>
      <c r="K216" s="12">
        <f t="shared" si="16"/>
        <v>0</v>
      </c>
      <c r="L216" s="12">
        <f t="shared" si="17"/>
        <v>9.5619064468437228E-4</v>
      </c>
      <c r="M216" s="12">
        <f t="shared" si="18"/>
        <v>0.56648050806471539</v>
      </c>
      <c r="N216" s="12">
        <f t="shared" si="19"/>
        <v>2.2257837900808764E-3</v>
      </c>
    </row>
    <row r="217" spans="1:14">
      <c r="A217" s="61" t="s">
        <v>371</v>
      </c>
      <c r="B217" s="61">
        <f>VLOOKUP(A217,'US Pop after &gt;2009'!A248:B705,2,FALSE)</f>
        <v>8904413</v>
      </c>
      <c r="C217" s="62">
        <f>VLOOKUP(A217,'US Pop after &gt;2009'!A248:U705,21,FALSE)</f>
        <v>7624172.5719999997</v>
      </c>
      <c r="D217" s="62">
        <f>VLOOKUP(A217,'US Pop after &gt;2009'!A248:V705,22,FALSE)</f>
        <v>1279769.193</v>
      </c>
      <c r="E217" s="61">
        <f>VLOOKUP(A217,'Deaths After &gt;2009'!A248:O705,15,FALSE)</f>
        <v>53</v>
      </c>
      <c r="F217" s="61">
        <f>VLOOKUP(A217,'Deaths After &gt;2009'!A248:P705,16,FALSE)</f>
        <v>1225</v>
      </c>
      <c r="G217" s="61">
        <f>VLOOKUP(A217,'Deaths After &gt;2009'!A248:Q705,17,FALSE)</f>
        <v>1278</v>
      </c>
      <c r="H217" s="61">
        <f>VLOOKUP(A217,'Visits new'!A247:D654,4,FALSE)</f>
        <v>335471</v>
      </c>
      <c r="I217" s="61">
        <f>VLOOKUP(A217,'Visits new'!A247:E654,5,FALSE)</f>
        <v>1007</v>
      </c>
      <c r="J217" s="12">
        <f t="shared" si="15"/>
        <v>1.4352434012213943E-4</v>
      </c>
      <c r="K217" s="12">
        <f t="shared" si="16"/>
        <v>6.9515740232119191E-6</v>
      </c>
      <c r="L217" s="12">
        <f t="shared" si="17"/>
        <v>9.5720385105410176E-4</v>
      </c>
      <c r="M217" s="12">
        <f t="shared" si="18"/>
        <v>3.7674690066599563E-2</v>
      </c>
      <c r="N217" s="12">
        <f t="shared" si="19"/>
        <v>1.1308999256885321E-4</v>
      </c>
    </row>
    <row r="218" spans="1:14">
      <c r="A218" s="61" t="s">
        <v>350</v>
      </c>
      <c r="B218" s="61">
        <f>VLOOKUP(A218,'US Pop after &gt;2009'!A229:B686,2,FALSE)</f>
        <v>2669454</v>
      </c>
      <c r="C218" s="62">
        <f>VLOOKUP(A218,'US Pop after &gt;2009'!A229:U686,21,FALSE)</f>
        <v>2345049.1880000001</v>
      </c>
      <c r="D218" s="62">
        <f>VLOOKUP(A218,'US Pop after &gt;2009'!A229:V686,22,FALSE)</f>
        <v>326416.68300000002</v>
      </c>
      <c r="E218" s="61">
        <f>VLOOKUP(A218,'Deaths After &gt;2009'!A229:O686,15,FALSE)</f>
        <v>0</v>
      </c>
      <c r="F218" s="61">
        <f>VLOOKUP(A218,'Deaths After &gt;2009'!A229:P686,16,FALSE)</f>
        <v>314</v>
      </c>
      <c r="G218" s="61">
        <f>VLOOKUP(A218,'Deaths After &gt;2009'!A229:Q686,17,FALSE)</f>
        <v>314</v>
      </c>
      <c r="H218" s="61">
        <f>VLOOKUP(A218,'Visits new'!A228:D635,4,FALSE)</f>
        <v>612124</v>
      </c>
      <c r="I218" s="61">
        <f>VLOOKUP(A218,'Visits new'!A228:E635,5,FALSE)</f>
        <v>1499</v>
      </c>
      <c r="J218" s="12">
        <f t="shared" si="15"/>
        <v>1.1762705032564712E-4</v>
      </c>
      <c r="K218" s="12">
        <f t="shared" si="16"/>
        <v>0</v>
      </c>
      <c r="L218" s="12">
        <f t="shared" si="17"/>
        <v>9.6196063606221981E-4</v>
      </c>
      <c r="M218" s="12">
        <f t="shared" si="18"/>
        <v>0.22930681704947903</v>
      </c>
      <c r="N218" s="12">
        <f t="shared" si="19"/>
        <v>5.6153805235078038E-4</v>
      </c>
    </row>
    <row r="219" spans="1:14">
      <c r="A219" s="61" t="s">
        <v>294</v>
      </c>
      <c r="B219" s="61">
        <f>VLOOKUP(A219,'US Pop after &gt;2009'!A179:B636,2,FALSE)</f>
        <v>9937232</v>
      </c>
      <c r="C219" s="62">
        <f>VLOOKUP(A219,'US Pop after &gt;2009'!A179:U636,21,FALSE)</f>
        <v>8625271.3869999982</v>
      </c>
      <c r="D219" s="62">
        <f>VLOOKUP(A219,'US Pop after &gt;2009'!A179:V636,22,FALSE)</f>
        <v>1313897.5009999997</v>
      </c>
      <c r="E219" s="61">
        <f>VLOOKUP(A219,'Deaths After &gt;2009'!A179:O636,15,FALSE)</f>
        <v>62</v>
      </c>
      <c r="F219" s="61">
        <f>VLOOKUP(A219,'Deaths After &gt;2009'!A179:P636,16,FALSE)</f>
        <v>1269</v>
      </c>
      <c r="G219" s="61">
        <f>VLOOKUP(A219,'Deaths After &gt;2009'!A179:Q636,17,FALSE)</f>
        <v>1331</v>
      </c>
      <c r="H219" s="61">
        <f>VLOOKUP(A219,'Visits new'!A178:D585,4,FALSE)</f>
        <v>188121</v>
      </c>
      <c r="I219" s="61">
        <f>VLOOKUP(A219,'Visits new'!A178:E585,5,FALSE)</f>
        <v>654</v>
      </c>
      <c r="J219" s="12">
        <f t="shared" si="15"/>
        <v>1.3394071910568256E-4</v>
      </c>
      <c r="K219" s="12">
        <f t="shared" si="16"/>
        <v>7.1881796198837695E-6</v>
      </c>
      <c r="L219" s="12">
        <f t="shared" si="17"/>
        <v>9.6582876444636782E-4</v>
      </c>
      <c r="M219" s="12">
        <f t="shared" si="18"/>
        <v>1.8930925634019616E-2</v>
      </c>
      <c r="N219" s="12">
        <f t="shared" si="19"/>
        <v>6.5813095638705019E-5</v>
      </c>
    </row>
    <row r="220" spans="1:14">
      <c r="A220" s="61" t="s">
        <v>544</v>
      </c>
      <c r="B220" s="61">
        <f>VLOOKUP(A220,'US Pop after &gt;2009'!A402:B859,2,FALSE)</f>
        <v>5446271</v>
      </c>
      <c r="C220" s="62">
        <f>VLOOKUP(A220,'US Pop after &gt;2009'!A402:U859,21,FALSE)</f>
        <v>4613170</v>
      </c>
      <c r="D220" s="62">
        <f>VLOOKUP(A220,'US Pop after &gt;2009'!A402:V859,22,FALSE)</f>
        <v>833101</v>
      </c>
      <c r="E220" s="61">
        <f>VLOOKUP(A220,'Deaths After &gt;2009'!A402:O859,15,FALSE)</f>
        <v>23</v>
      </c>
      <c r="F220" s="61">
        <f>VLOOKUP(A220,'Deaths After &gt;2009'!A402:P859,16,FALSE)</f>
        <v>806</v>
      </c>
      <c r="G220" s="61">
        <f>VLOOKUP(A220,'Deaths After &gt;2009'!A402:Q859,17,FALSE)</f>
        <v>829</v>
      </c>
      <c r="H220" s="61">
        <f>VLOOKUP(A220,'Visits new'!A401:D808,4,FALSE)</f>
        <v>238932</v>
      </c>
      <c r="I220" s="61">
        <f>VLOOKUP(A220,'Visits new'!A401:E808,5,FALSE)</f>
        <v>1152</v>
      </c>
      <c r="J220" s="12">
        <f t="shared" si="15"/>
        <v>1.522142397982032E-4</v>
      </c>
      <c r="K220" s="12">
        <f t="shared" si="16"/>
        <v>4.9857256506913898E-6</v>
      </c>
      <c r="L220" s="12">
        <f t="shared" si="17"/>
        <v>9.6746973056088034E-4</v>
      </c>
      <c r="M220" s="12">
        <f t="shared" si="18"/>
        <v>4.387075119838877E-2</v>
      </c>
      <c r="N220" s="12">
        <f t="shared" si="19"/>
        <v>2.1152087363996393E-4</v>
      </c>
    </row>
    <row r="221" spans="1:14">
      <c r="A221" s="61" t="s">
        <v>456</v>
      </c>
      <c r="B221" s="61">
        <f>VLOOKUP(A221,'US Pop after &gt;2009'!A323:B780,2,FALSE)</f>
        <v>4464937</v>
      </c>
      <c r="C221" s="62">
        <f>VLOOKUP(A221,'US Pop after &gt;2009'!A323:U780,21,FALSE)</f>
        <v>3879888.2540000002</v>
      </c>
      <c r="D221" s="62">
        <f>VLOOKUP(A221,'US Pop after &gt;2009'!A323:V780,22,FALSE)</f>
        <v>585165.03799999994</v>
      </c>
      <c r="E221" s="61">
        <f>VLOOKUP(A221,'Deaths After &gt;2009'!A323:O780,15,FALSE)</f>
        <v>0</v>
      </c>
      <c r="F221" s="61">
        <f>VLOOKUP(A221,'Deaths After &gt;2009'!A323:P780,16,FALSE)</f>
        <v>567</v>
      </c>
      <c r="G221" s="61">
        <f>VLOOKUP(A221,'Deaths After &gt;2009'!A323:Q780,17,FALSE)</f>
        <v>567</v>
      </c>
      <c r="H221" s="61">
        <f>VLOOKUP(A221,'Visits new'!A322:D729,4,FALSE)</f>
        <v>81290</v>
      </c>
      <c r="I221" s="61">
        <f>VLOOKUP(A221,'Visits new'!A322:E729,5,FALSE)</f>
        <v>276</v>
      </c>
      <c r="J221" s="12">
        <f t="shared" si="15"/>
        <v>1.2698947375965215E-4</v>
      </c>
      <c r="K221" s="12">
        <f t="shared" si="16"/>
        <v>0</v>
      </c>
      <c r="L221" s="12">
        <f t="shared" si="17"/>
        <v>9.6895741061003046E-4</v>
      </c>
      <c r="M221" s="12">
        <f t="shared" si="18"/>
        <v>1.8206303918733905E-2</v>
      </c>
      <c r="N221" s="12">
        <f t="shared" si="19"/>
        <v>6.1814981935915338E-5</v>
      </c>
    </row>
    <row r="222" spans="1:14">
      <c r="A222" s="61" t="s">
        <v>461</v>
      </c>
      <c r="B222" s="61">
        <f>VLOOKUP(A222,'US Pop after &gt;2009'!A328:B785,2,FALSE)</f>
        <v>4561064</v>
      </c>
      <c r="C222" s="62">
        <f>VLOOKUP(A222,'US Pop after &gt;2009'!A328:U785,21,FALSE)</f>
        <v>3868748.2960000006</v>
      </c>
      <c r="D222" s="62">
        <f>VLOOKUP(A222,'US Pop after &gt;2009'!A328:V785,22,FALSE)</f>
        <v>694031.32400000002</v>
      </c>
      <c r="E222" s="61">
        <f>VLOOKUP(A222,'Deaths After &gt;2009'!A328:O785,15,FALSE)</f>
        <v>34</v>
      </c>
      <c r="F222" s="61">
        <f>VLOOKUP(A222,'Deaths After &gt;2009'!A328:P785,16,FALSE)</f>
        <v>674</v>
      </c>
      <c r="G222" s="61">
        <f>VLOOKUP(A222,'Deaths After &gt;2009'!A328:Q785,17,FALSE)</f>
        <v>708</v>
      </c>
      <c r="H222" s="61">
        <f>VLOOKUP(A222,'Visits new'!A327:D734,4,FALSE)</f>
        <v>192113</v>
      </c>
      <c r="I222" s="61">
        <f>VLOOKUP(A222,'Visits new'!A327:E734,5,FALSE)</f>
        <v>540</v>
      </c>
      <c r="J222" s="12">
        <f t="shared" si="15"/>
        <v>1.5522693827580583E-4</v>
      </c>
      <c r="K222" s="12">
        <f t="shared" si="16"/>
        <v>8.7883722068849722E-6</v>
      </c>
      <c r="L222" s="12">
        <f t="shared" si="17"/>
        <v>9.7113772346102347E-4</v>
      </c>
      <c r="M222" s="12">
        <f t="shared" si="18"/>
        <v>4.2120215809293621E-2</v>
      </c>
      <c r="N222" s="12">
        <f t="shared" si="19"/>
        <v>1.1839342749849597E-4</v>
      </c>
    </row>
    <row r="223" spans="1:14">
      <c r="A223" s="61" t="s">
        <v>424</v>
      </c>
      <c r="B223" s="61">
        <f>VLOOKUP(A223,'US Pop after &gt;2009'!A295:B752,2,FALSE)</f>
        <v>3585650</v>
      </c>
      <c r="C223" s="62">
        <f>VLOOKUP(A223,'US Pop after &gt;2009'!A295:U752,21,FALSE)</f>
        <v>3089818.9860000005</v>
      </c>
      <c r="D223" s="62">
        <f>VLOOKUP(A223,'US Pop after &gt;2009'!A295:V752,22,FALSE)</f>
        <v>495346.16200000001</v>
      </c>
      <c r="E223" s="61">
        <f>VLOOKUP(A223,'Deaths After &gt;2009'!A295:O752,15,FALSE)</f>
        <v>75</v>
      </c>
      <c r="F223" s="61">
        <f>VLOOKUP(A223,'Deaths After &gt;2009'!A295:P752,16,FALSE)</f>
        <v>483</v>
      </c>
      <c r="G223" s="61">
        <f>VLOOKUP(A223,'Deaths After &gt;2009'!A295:Q752,17,FALSE)</f>
        <v>558</v>
      </c>
      <c r="H223" s="61">
        <f>VLOOKUP(A223,'Visits new'!A294:D701,4,FALSE)</f>
        <v>168595</v>
      </c>
      <c r="I223" s="61">
        <f>VLOOKUP(A223,'Visits new'!A294:E701,5,FALSE)</f>
        <v>948</v>
      </c>
      <c r="J223" s="12">
        <f t="shared" si="15"/>
        <v>1.5562031988621309E-4</v>
      </c>
      <c r="K223" s="12">
        <f t="shared" si="16"/>
        <v>2.4273266602291499E-5</v>
      </c>
      <c r="L223" s="12">
        <f t="shared" si="17"/>
        <v>9.7507568858482441E-4</v>
      </c>
      <c r="M223" s="12">
        <f t="shared" si="18"/>
        <v>4.701936887314713E-2</v>
      </c>
      <c r="N223" s="12">
        <f t="shared" si="19"/>
        <v>2.6438721012926527E-4</v>
      </c>
    </row>
    <row r="224" spans="1:14">
      <c r="A224" s="61" t="s">
        <v>486</v>
      </c>
      <c r="B224" s="61">
        <f>VLOOKUP(A224,'US Pop after &gt;2009'!A350:B807,2,FALSE)</f>
        <v>25227175</v>
      </c>
      <c r="C224" s="62">
        <f>VLOOKUP(A224,'US Pop after &gt;2009'!A350:U807,21,FALSE)</f>
        <v>22554284.566999998</v>
      </c>
      <c r="D224" s="62">
        <f>VLOOKUP(A224,'US Pop after &gt;2009'!A350:V807,22,FALSE)</f>
        <v>2669332.5370000009</v>
      </c>
      <c r="E224" s="61">
        <f>VLOOKUP(A224,'Deaths After &gt;2009'!A350:O807,15,FALSE)</f>
        <v>587</v>
      </c>
      <c r="F224" s="61">
        <f>VLOOKUP(A224,'Deaths After &gt;2009'!A350:P807,16,FALSE)</f>
        <v>2608</v>
      </c>
      <c r="G224" s="61">
        <f>VLOOKUP(A224,'Deaths After &gt;2009'!A350:Q807,17,FALSE)</f>
        <v>3195</v>
      </c>
      <c r="H224" s="61">
        <f>VLOOKUP(A224,'Visits new'!A349:D756,4,FALSE)</f>
        <v>1917880</v>
      </c>
      <c r="I224" s="61">
        <f>VLOOKUP(A224,'Visits new'!A349:E756,5,FALSE)</f>
        <v>3799</v>
      </c>
      <c r="J224" s="12">
        <f t="shared" si="15"/>
        <v>1.2664913927144041E-4</v>
      </c>
      <c r="K224" s="12">
        <f t="shared" si="16"/>
        <v>2.6026097092827377E-5</v>
      </c>
      <c r="L224" s="12">
        <f t="shared" si="17"/>
        <v>9.7702326849507821E-4</v>
      </c>
      <c r="M224" s="12">
        <f t="shared" si="18"/>
        <v>7.6024366580879549E-2</v>
      </c>
      <c r="N224" s="12">
        <f t="shared" si="19"/>
        <v>1.5059157436375656E-4</v>
      </c>
    </row>
    <row r="225" spans="1:14">
      <c r="A225" s="61" t="s">
        <v>262</v>
      </c>
      <c r="B225" s="61">
        <f>VLOOKUP(A225,'US Pop after &gt;2009'!A151:B608,2,FALSE)</f>
        <v>4461998</v>
      </c>
      <c r="C225" s="62">
        <f>VLOOKUP(A225,'US Pop after &gt;2009'!A151:U608,21,FALSE)</f>
        <v>3881918.1460000002</v>
      </c>
      <c r="D225" s="62">
        <f>VLOOKUP(A225,'US Pop after &gt;2009'!A151:V608,22,FALSE)</f>
        <v>580674.83199999982</v>
      </c>
      <c r="E225" s="61">
        <f>VLOOKUP(A225,'Deaths After &gt;2009'!A151:O608,15,FALSE)</f>
        <v>97</v>
      </c>
      <c r="F225" s="61">
        <f>VLOOKUP(A225,'Deaths After &gt;2009'!A151:P608,16,FALSE)</f>
        <v>568</v>
      </c>
      <c r="G225" s="61">
        <f>VLOOKUP(A225,'Deaths After &gt;2009'!A151:Q608,17,FALSE)</f>
        <v>665</v>
      </c>
      <c r="H225" s="61">
        <f>VLOOKUP(A225,'Visits new'!A150:D557,4,FALSE)</f>
        <v>2021780</v>
      </c>
      <c r="I225" s="61">
        <f>VLOOKUP(A225,'Visits new'!A150:E557,5,FALSE)</f>
        <v>3376</v>
      </c>
      <c r="J225" s="12">
        <f t="shared" si="15"/>
        <v>1.490363733914717E-4</v>
      </c>
      <c r="K225" s="12">
        <f t="shared" si="16"/>
        <v>2.4987646918817848E-5</v>
      </c>
      <c r="L225" s="12">
        <f t="shared" si="17"/>
        <v>9.7817223805560108E-4</v>
      </c>
      <c r="M225" s="12">
        <f t="shared" si="18"/>
        <v>0.45311091578257096</v>
      </c>
      <c r="N225" s="12">
        <f t="shared" si="19"/>
        <v>7.5661172416482481E-4</v>
      </c>
    </row>
    <row r="226" spans="1:14">
      <c r="A226" s="61" t="s">
        <v>283</v>
      </c>
      <c r="B226" s="61">
        <f>VLOOKUP(A226,'US Pop after &gt;2009'!A170:B627,2,FALSE)</f>
        <v>5921207</v>
      </c>
      <c r="C226" s="62">
        <f>VLOOKUP(A226,'US Pop after &gt;2009'!A170:U627,21,FALSE)</f>
        <v>5084733</v>
      </c>
      <c r="D226" s="62">
        <f>VLOOKUP(A226,'US Pop after &gt;2009'!A170:V627,22,FALSE)</f>
        <v>836474</v>
      </c>
      <c r="E226" s="61">
        <f>VLOOKUP(A226,'Deaths After &gt;2009'!A170:O627,15,FALSE)</f>
        <v>15</v>
      </c>
      <c r="F226" s="61">
        <f>VLOOKUP(A226,'Deaths After &gt;2009'!A170:P627,16,FALSE)</f>
        <v>822</v>
      </c>
      <c r="G226" s="61">
        <f>VLOOKUP(A226,'Deaths After &gt;2009'!A170:Q627,17,FALSE)</f>
        <v>837</v>
      </c>
      <c r="H226" s="61">
        <f>VLOOKUP(A226,'Visits new'!A169:D576,4,FALSE)</f>
        <v>361602</v>
      </c>
      <c r="I226" s="61">
        <f>VLOOKUP(A226,'Visits new'!A169:E576,5,FALSE)</f>
        <v>1752</v>
      </c>
      <c r="J226" s="12">
        <f t="shared" si="15"/>
        <v>1.4135631468381363E-4</v>
      </c>
      <c r="K226" s="12">
        <f t="shared" si="16"/>
        <v>2.9500074045185852E-6</v>
      </c>
      <c r="L226" s="12">
        <f t="shared" si="17"/>
        <v>9.8269641375583702E-4</v>
      </c>
      <c r="M226" s="12">
        <f t="shared" si="18"/>
        <v>6.1068967864153376E-2</v>
      </c>
      <c r="N226" s="12">
        <f t="shared" si="19"/>
        <v>2.9588561926647725E-4</v>
      </c>
    </row>
    <row r="227" spans="1:14">
      <c r="A227" s="61" t="s">
        <v>484</v>
      </c>
      <c r="B227" s="61">
        <f>VLOOKUP(A227,'US Pop after &gt;2009'!A348:B805,2,FALSE)</f>
        <v>24557189</v>
      </c>
      <c r="C227" s="62">
        <f>VLOOKUP(A227,'US Pop after &gt;2009'!A348:U805,21,FALSE)</f>
        <v>22038834.054000001</v>
      </c>
      <c r="D227" s="62">
        <f>VLOOKUP(A227,'US Pop after &gt;2009'!A348:V805,22,FALSE)</f>
        <v>2513608.3730000006</v>
      </c>
      <c r="E227" s="61">
        <f>VLOOKUP(A227,'Deaths After &gt;2009'!A348:O805,15,FALSE)</f>
        <v>395</v>
      </c>
      <c r="F227" s="61">
        <f>VLOOKUP(A227,'Deaths After &gt;2009'!A348:P805,16,FALSE)</f>
        <v>2473</v>
      </c>
      <c r="G227" s="61">
        <f>VLOOKUP(A227,'Deaths After &gt;2009'!A348:Q805,17,FALSE)</f>
        <v>2868</v>
      </c>
      <c r="H227" s="61">
        <f>VLOOKUP(A227,'Visits new'!A347:D754,4,FALSE)</f>
        <v>2076319</v>
      </c>
      <c r="I227" s="61">
        <f>VLOOKUP(A227,'Visits new'!A347:E754,5,FALSE)</f>
        <v>3423</v>
      </c>
      <c r="J227" s="12">
        <f t="shared" si="15"/>
        <v>1.1678861126979965E-4</v>
      </c>
      <c r="K227" s="12">
        <f t="shared" si="16"/>
        <v>1.792290821883603E-5</v>
      </c>
      <c r="L227" s="12">
        <f t="shared" si="17"/>
        <v>9.8384459033626858E-4</v>
      </c>
      <c r="M227" s="12">
        <f t="shared" si="18"/>
        <v>8.4550353055473898E-2</v>
      </c>
      <c r="N227" s="12">
        <f t="shared" si="19"/>
        <v>1.3938891784397636E-4</v>
      </c>
    </row>
    <row r="228" spans="1:14">
      <c r="A228" s="61" t="s">
        <v>296</v>
      </c>
      <c r="B228" s="61">
        <f>VLOOKUP(A228,'US Pop after &gt;2009'!A181:B638,2,FALSE)</f>
        <v>9778449</v>
      </c>
      <c r="C228" s="62">
        <f>VLOOKUP(A228,'US Pop after &gt;2009'!A181:U638,21,FALSE)</f>
        <v>8431328.0210000016</v>
      </c>
      <c r="D228" s="62">
        <f>VLOOKUP(A228,'US Pop after &gt;2009'!A181:V638,22,FALSE)</f>
        <v>1348383.52</v>
      </c>
      <c r="E228" s="61">
        <f>VLOOKUP(A228,'Deaths After &gt;2009'!A181:O638,15,FALSE)</f>
        <v>97</v>
      </c>
      <c r="F228" s="61">
        <f>VLOOKUP(A228,'Deaths After &gt;2009'!A181:P638,16,FALSE)</f>
        <v>1330</v>
      </c>
      <c r="G228" s="61">
        <f>VLOOKUP(A228,'Deaths After &gt;2009'!A181:Q638,17,FALSE)</f>
        <v>1427</v>
      </c>
      <c r="H228" s="61">
        <f>VLOOKUP(A228,'Visits new'!A180:D587,4,FALSE)</f>
        <v>651156</v>
      </c>
      <c r="I228" s="61">
        <f>VLOOKUP(A228,'Visits new'!A180:E587,5,FALSE)</f>
        <v>2307</v>
      </c>
      <c r="J228" s="12">
        <f t="shared" si="15"/>
        <v>1.4593316383815062E-4</v>
      </c>
      <c r="K228" s="12">
        <f t="shared" si="16"/>
        <v>1.1504711921823114E-5</v>
      </c>
      <c r="L228" s="12">
        <f t="shared" si="17"/>
        <v>9.8636625282990699E-4</v>
      </c>
      <c r="M228" s="12">
        <f t="shared" si="18"/>
        <v>6.6590928684088863E-2</v>
      </c>
      <c r="N228" s="12">
        <f t="shared" si="19"/>
        <v>2.359269859667929E-4</v>
      </c>
    </row>
    <row r="229" spans="1:14">
      <c r="A229" s="61" t="s">
        <v>537</v>
      </c>
      <c r="B229" s="61">
        <f>VLOOKUP(A229,'US Pop after &gt;2009'!A395:B852,2,FALSE)</f>
        <v>5526493</v>
      </c>
      <c r="C229" s="62">
        <f>VLOOKUP(A229,'US Pop after &gt;2009'!A395:U852,21,FALSE)</f>
        <v>4791713.7550000008</v>
      </c>
      <c r="D229" s="62">
        <f>VLOOKUP(A229,'US Pop after &gt;2009'!A395:V852,22,FALSE)</f>
        <v>735473.98900000006</v>
      </c>
      <c r="E229" s="61">
        <f>VLOOKUP(A229,'Deaths After &gt;2009'!A395:O852,15,FALSE)</f>
        <v>0</v>
      </c>
      <c r="F229" s="61">
        <f>VLOOKUP(A229,'Deaths After &gt;2009'!A395:P852,16,FALSE)</f>
        <v>726</v>
      </c>
      <c r="G229" s="61">
        <f>VLOOKUP(A229,'Deaths After &gt;2009'!A395:Q852,17,FALSE)</f>
        <v>726</v>
      </c>
      <c r="H229" s="61">
        <f>VLOOKUP(A229,'Visits new'!A394:D801,4,FALSE)</f>
        <v>61330</v>
      </c>
      <c r="I229" s="61">
        <f>VLOOKUP(A229,'Visits new'!A394:E801,5,FALSE)</f>
        <v>610</v>
      </c>
      <c r="J229" s="12">
        <f t="shared" si="15"/>
        <v>1.3136721606270017E-4</v>
      </c>
      <c r="K229" s="12">
        <f t="shared" si="16"/>
        <v>0</v>
      </c>
      <c r="L229" s="12">
        <f t="shared" si="17"/>
        <v>9.8711852609107017E-4</v>
      </c>
      <c r="M229" s="12">
        <f t="shared" si="18"/>
        <v>1.1097453665461984E-2</v>
      </c>
      <c r="N229" s="12">
        <f t="shared" si="19"/>
        <v>1.1037741294524393E-4</v>
      </c>
    </row>
    <row r="230" spans="1:14">
      <c r="A230" s="61" t="s">
        <v>246</v>
      </c>
      <c r="B230" s="61">
        <f>VLOOKUP(A230,'US Pop after &gt;2009'!A137:B594,2,FALSE)</f>
        <v>2741649</v>
      </c>
      <c r="C230" s="62">
        <f>VLOOKUP(A230,'US Pop after &gt;2009'!A137:U594,21,FALSE)</f>
        <v>2358520.773</v>
      </c>
      <c r="D230" s="62">
        <f>VLOOKUP(A230,'US Pop after &gt;2009'!A137:V594,22,FALSE)</f>
        <v>384869.66600000008</v>
      </c>
      <c r="E230" s="61">
        <f>VLOOKUP(A230,'Deaths After &gt;2009'!A137:O594,15,FALSE)</f>
        <v>0</v>
      </c>
      <c r="F230" s="61">
        <f>VLOOKUP(A230,'Deaths After &gt;2009'!A137:P594,16,FALSE)</f>
        <v>384</v>
      </c>
      <c r="G230" s="61">
        <f>VLOOKUP(A230,'Deaths After &gt;2009'!A137:Q594,17,FALSE)</f>
        <v>384</v>
      </c>
      <c r="H230" s="61">
        <f>VLOOKUP(A230,'Visits new'!A136:D543,4,FALSE)</f>
        <v>289299</v>
      </c>
      <c r="I230" s="61">
        <f>VLOOKUP(A230,'Visits new'!A136:E543,5,FALSE)</f>
        <v>1238</v>
      </c>
      <c r="J230" s="12">
        <f t="shared" si="15"/>
        <v>1.4006169279874995E-4</v>
      </c>
      <c r="K230" s="12">
        <f t="shared" si="16"/>
        <v>0</v>
      </c>
      <c r="L230" s="12">
        <f t="shared" si="17"/>
        <v>9.97740362317876E-4</v>
      </c>
      <c r="M230" s="12">
        <f t="shared" si="18"/>
        <v>0.10552007204423323</v>
      </c>
      <c r="N230" s="12">
        <f t="shared" si="19"/>
        <v>4.515530616793032E-4</v>
      </c>
    </row>
    <row r="231" spans="1:14">
      <c r="A231" s="61" t="s">
        <v>301</v>
      </c>
      <c r="B231" s="61">
        <f>VLOOKUP(A231,'US Pop after &gt;2009'!A186:B643,2,FALSE)</f>
        <v>9551028</v>
      </c>
      <c r="C231" s="62">
        <f>VLOOKUP(A231,'US Pop after &gt;2009'!A186:U643,21,FALSE)</f>
        <v>8052940</v>
      </c>
      <c r="D231" s="62">
        <f>VLOOKUP(A231,'US Pop after &gt;2009'!A186:V643,22,FALSE)</f>
        <v>1498088</v>
      </c>
      <c r="E231" s="61">
        <f>VLOOKUP(A231,'Deaths After &gt;2009'!A186:O643,15,FALSE)</f>
        <v>172</v>
      </c>
      <c r="F231" s="61">
        <f>VLOOKUP(A231,'Deaths After &gt;2009'!A186:P643,16,FALSE)</f>
        <v>1495</v>
      </c>
      <c r="G231" s="61">
        <f>VLOOKUP(A231,'Deaths After &gt;2009'!A186:Q643,17,FALSE)</f>
        <v>1667</v>
      </c>
      <c r="H231" s="61">
        <f>VLOOKUP(A231,'Visits new'!A185:D592,4,FALSE)</f>
        <v>1113070</v>
      </c>
      <c r="I231" s="61">
        <f>VLOOKUP(A231,'Visits new'!A185:E592,5,FALSE)</f>
        <v>3711</v>
      </c>
      <c r="J231" s="12">
        <f t="shared" si="15"/>
        <v>1.7453618605243332E-4</v>
      </c>
      <c r="K231" s="12">
        <f t="shared" si="16"/>
        <v>2.135865907358058E-5</v>
      </c>
      <c r="L231" s="12">
        <f t="shared" si="17"/>
        <v>9.9793870587041623E-4</v>
      </c>
      <c r="M231" s="12">
        <f t="shared" si="18"/>
        <v>0.11653928770808755</v>
      </c>
      <c r="N231" s="12">
        <f t="shared" si="19"/>
        <v>3.8854456295175764E-4</v>
      </c>
    </row>
    <row r="232" spans="1:14">
      <c r="A232" s="61" t="s">
        <v>238</v>
      </c>
      <c r="B232" s="61">
        <f>VLOOKUP(A232,'US Pop after &gt;2009'!A130:B587,2,FALSE)</f>
        <v>2660904</v>
      </c>
      <c r="C232" s="62">
        <f>VLOOKUP(A232,'US Pop after &gt;2009'!A130:U587,21,FALSE)</f>
        <v>2247914</v>
      </c>
      <c r="D232" s="62">
        <f>VLOOKUP(A232,'US Pop after &gt;2009'!A130:V587,22,FALSE)</f>
        <v>412990</v>
      </c>
      <c r="E232" s="61">
        <f>VLOOKUP(A232,'Deaths After &gt;2009'!A130:O587,15,FALSE)</f>
        <v>0</v>
      </c>
      <c r="F232" s="61">
        <f>VLOOKUP(A232,'Deaths After &gt;2009'!A130:P587,16,FALSE)</f>
        <v>413</v>
      </c>
      <c r="G232" s="61">
        <f>VLOOKUP(A232,'Deaths After &gt;2009'!A130:Q587,17,FALSE)</f>
        <v>413</v>
      </c>
      <c r="H232" s="61">
        <f>VLOOKUP(A232,'Visits new'!A129:D536,4,FALSE)</f>
        <v>136033</v>
      </c>
      <c r="I232" s="61">
        <f>VLOOKUP(A232,'Visits new'!A129:E536,5,FALSE)</f>
        <v>471</v>
      </c>
      <c r="J232" s="12">
        <f t="shared" si="15"/>
        <v>1.5521040969535165E-4</v>
      </c>
      <c r="K232" s="12">
        <f t="shared" si="16"/>
        <v>0</v>
      </c>
      <c r="L232" s="12">
        <f t="shared" si="17"/>
        <v>1.0000242136613477E-3</v>
      </c>
      <c r="M232" s="12">
        <f t="shared" si="18"/>
        <v>5.1122851482052714E-2</v>
      </c>
      <c r="N232" s="12">
        <f t="shared" si="19"/>
        <v>1.7700751323610322E-4</v>
      </c>
    </row>
    <row r="233" spans="1:14">
      <c r="A233" s="61" t="s">
        <v>355</v>
      </c>
      <c r="B233" s="61">
        <f>VLOOKUP(A233,'US Pop after &gt;2009'!A234:B691,2,FALSE)</f>
        <v>2818761</v>
      </c>
      <c r="C233" s="62">
        <f>VLOOKUP(A233,'US Pop after &gt;2009'!A234:U691,21,FALSE)</f>
        <v>2411699</v>
      </c>
      <c r="D233" s="62">
        <f>VLOOKUP(A233,'US Pop after &gt;2009'!A234:V691,22,FALSE)</f>
        <v>407062</v>
      </c>
      <c r="E233" s="61">
        <f>VLOOKUP(A233,'Deaths After &gt;2009'!A234:O691,15,FALSE)</f>
        <v>49</v>
      </c>
      <c r="F233" s="61">
        <f>VLOOKUP(A233,'Deaths After &gt;2009'!A234:P691,16,FALSE)</f>
        <v>408</v>
      </c>
      <c r="G233" s="61">
        <f>VLOOKUP(A233,'Deaths After &gt;2009'!A234:Q691,17,FALSE)</f>
        <v>457</v>
      </c>
      <c r="H233" s="61">
        <f>VLOOKUP(A233,'Visits new'!A233:D640,4,FALSE)</f>
        <v>912503</v>
      </c>
      <c r="I233" s="61">
        <f>VLOOKUP(A233,'Visits new'!A233:E640,5,FALSE)</f>
        <v>1709</v>
      </c>
      <c r="J233" s="12">
        <f t="shared" si="15"/>
        <v>1.621279704096942E-4</v>
      </c>
      <c r="K233" s="12">
        <f t="shared" si="16"/>
        <v>2.0317626702171375E-5</v>
      </c>
      <c r="L233" s="12">
        <f t="shared" si="17"/>
        <v>1.002304317278449E-3</v>
      </c>
      <c r="M233" s="12">
        <f t="shared" si="18"/>
        <v>0.32372485641741178</v>
      </c>
      <c r="N233" s="12">
        <f t="shared" si="19"/>
        <v>6.0629475148833126E-4</v>
      </c>
    </row>
    <row r="234" spans="1:14">
      <c r="A234" s="61" t="s">
        <v>223</v>
      </c>
      <c r="B234" s="61">
        <f>VLOOKUP(A234,'US Pop after &gt;2009'!A116:B573,2,FALSE)</f>
        <v>6122854</v>
      </c>
      <c r="C234" s="62">
        <f>VLOOKUP(A234,'US Pop after &gt;2009'!A116:U573,21,FALSE)</f>
        <v>5341913.858</v>
      </c>
      <c r="D234" s="62">
        <f>VLOOKUP(A234,'US Pop after &gt;2009'!A116:V573,22,FALSE)</f>
        <v>782863.51899999997</v>
      </c>
      <c r="E234" s="61">
        <f>VLOOKUP(A234,'Deaths After &gt;2009'!A116:O573,15,FALSE)</f>
        <v>12</v>
      </c>
      <c r="F234" s="61">
        <f>VLOOKUP(A234,'Deaths After &gt;2009'!A116:P573,16,FALSE)</f>
        <v>785</v>
      </c>
      <c r="G234" s="61">
        <f>VLOOKUP(A234,'Deaths After &gt;2009'!A116:Q573,17,FALSE)</f>
        <v>797</v>
      </c>
      <c r="H234" s="61">
        <f>VLOOKUP(A234,'Visits new'!A115:D522,4,FALSE)</f>
        <v>500628</v>
      </c>
      <c r="I234" s="61">
        <f>VLOOKUP(A234,'Visits new'!A115:E522,5,FALSE)</f>
        <v>1953</v>
      </c>
      <c r="J234" s="12">
        <f t="shared" si="15"/>
        <v>1.3016805561589416E-4</v>
      </c>
      <c r="K234" s="12">
        <f t="shared" si="16"/>
        <v>2.2463859056860143E-6</v>
      </c>
      <c r="L234" s="12">
        <f t="shared" si="17"/>
        <v>1.0027290593419517E-3</v>
      </c>
      <c r="M234" s="12">
        <f t="shared" si="18"/>
        <v>8.1763831050029934E-2</v>
      </c>
      <c r="N234" s="12">
        <f t="shared" si="19"/>
        <v>3.1896889914409196E-4</v>
      </c>
    </row>
    <row r="235" spans="1:14">
      <c r="A235" s="61" t="s">
        <v>483</v>
      </c>
      <c r="B235" s="61">
        <f>VLOOKUP(A235,'US Pop after &gt;2009'!A347:B804,2,FALSE)</f>
        <v>24014155</v>
      </c>
      <c r="C235" s="62">
        <f>VLOOKUP(A235,'US Pop after &gt;2009'!A347:U804,21,FALSE)</f>
        <v>21590270.408</v>
      </c>
      <c r="D235" s="62">
        <f>VLOOKUP(A235,'US Pop after &gt;2009'!A347:V804,22,FALSE)</f>
        <v>2426770.3089999999</v>
      </c>
      <c r="E235" s="61">
        <f>VLOOKUP(A235,'Deaths After &gt;2009'!A347:O804,15,FALSE)</f>
        <v>419</v>
      </c>
      <c r="F235" s="61">
        <f>VLOOKUP(A235,'Deaths After &gt;2009'!A347:P804,16,FALSE)</f>
        <v>2435</v>
      </c>
      <c r="G235" s="61">
        <f>VLOOKUP(A235,'Deaths After &gt;2009'!A347:Q804,17,FALSE)</f>
        <v>2854</v>
      </c>
      <c r="H235" s="61">
        <f>VLOOKUP(A235,'Visits new'!A346:D753,4,FALSE)</f>
        <v>614743</v>
      </c>
      <c r="I235" s="61">
        <f>VLOOKUP(A235,'Visits new'!A346:E753,5,FALSE)</f>
        <v>1206</v>
      </c>
      <c r="J235" s="12">
        <f t="shared" si="15"/>
        <v>1.1884657194891929E-4</v>
      </c>
      <c r="K235" s="12">
        <f t="shared" si="16"/>
        <v>1.9406889866684805E-5</v>
      </c>
      <c r="L235" s="12">
        <f t="shared" si="17"/>
        <v>1.0033912113435208E-3</v>
      </c>
      <c r="M235" s="12">
        <f t="shared" si="18"/>
        <v>2.5599193475681323E-2</v>
      </c>
      <c r="N235" s="12">
        <f t="shared" si="19"/>
        <v>5.0220380438120768E-5</v>
      </c>
    </row>
    <row r="236" spans="1:14">
      <c r="A236" s="61" t="s">
        <v>457</v>
      </c>
      <c r="B236" s="61">
        <f>VLOOKUP(A236,'US Pop after &gt;2009'!A324:B781,2,FALSE)</f>
        <v>4364414</v>
      </c>
      <c r="C236" s="62">
        <f>VLOOKUP(A236,'US Pop after &gt;2009'!A324:U781,21,FALSE)</f>
        <v>3776594.3230000008</v>
      </c>
      <c r="D236" s="62">
        <f>VLOOKUP(A236,'US Pop after &gt;2009'!A324:V781,22,FALSE)</f>
        <v>587774.95699999994</v>
      </c>
      <c r="E236" s="61">
        <f>VLOOKUP(A236,'Deaths After &gt;2009'!A324:O781,15,FALSE)</f>
        <v>10</v>
      </c>
      <c r="F236" s="61">
        <f>VLOOKUP(A236,'Deaths After &gt;2009'!A324:P781,16,FALSE)</f>
        <v>591</v>
      </c>
      <c r="G236" s="61">
        <f>VLOOKUP(A236,'Deaths After &gt;2009'!A324:Q781,17,FALSE)</f>
        <v>601</v>
      </c>
      <c r="H236" s="61">
        <f>VLOOKUP(A236,'Visits new'!A323:D730,4,FALSE)</f>
        <v>321694</v>
      </c>
      <c r="I236" s="61">
        <f>VLOOKUP(A236,'Visits new'!A323:E730,5,FALSE)</f>
        <v>887</v>
      </c>
      <c r="J236" s="12">
        <f t="shared" si="15"/>
        <v>1.3770462655467606E-4</v>
      </c>
      <c r="K236" s="12">
        <f t="shared" si="16"/>
        <v>2.6478883207281668E-6</v>
      </c>
      <c r="L236" s="12">
        <f t="shared" si="17"/>
        <v>1.0054868669744977E-3</v>
      </c>
      <c r="M236" s="12">
        <f t="shared" si="18"/>
        <v>7.3708406214442537E-2</v>
      </c>
      <c r="N236" s="12">
        <f t="shared" si="19"/>
        <v>2.0323461523127733E-4</v>
      </c>
    </row>
    <row r="237" spans="1:14">
      <c r="A237" s="61" t="s">
        <v>196</v>
      </c>
      <c r="B237" s="61">
        <f>VLOOKUP(A237,'US Pop after &gt;2009'!A92:B549,2,FALSE)</f>
        <v>1346554</v>
      </c>
      <c r="C237" s="62">
        <f>VLOOKUP(A237,'US Pop after &gt;2009'!A92:U549,21,FALSE)</f>
        <v>1156737.689</v>
      </c>
      <c r="D237" s="62">
        <f>VLOOKUP(A237,'US Pop after &gt;2009'!A92:V549,22,FALSE)</f>
        <v>191821.69</v>
      </c>
      <c r="E237" s="61">
        <f>VLOOKUP(A237,'Deaths After &gt;2009'!A92:O549,15,FALSE)</f>
        <v>0</v>
      </c>
      <c r="F237" s="61">
        <f>VLOOKUP(A237,'Deaths After &gt;2009'!A92:P549,16,FALSE)</f>
        <v>193</v>
      </c>
      <c r="G237" s="61">
        <f>VLOOKUP(A237,'Deaths After &gt;2009'!A92:Q549,17,FALSE)</f>
        <v>193</v>
      </c>
      <c r="H237" s="61">
        <f>VLOOKUP(A237,'Visits new'!A91:D498,4,FALSE)</f>
        <v>235913</v>
      </c>
      <c r="I237" s="61">
        <f>VLOOKUP(A237,'Visits new'!A91:E498,5,FALSE)</f>
        <v>903</v>
      </c>
      <c r="J237" s="12">
        <f t="shared" si="15"/>
        <v>1.4332882305499817E-4</v>
      </c>
      <c r="K237" s="12">
        <f t="shared" si="16"/>
        <v>0</v>
      </c>
      <c r="L237" s="12">
        <f t="shared" si="17"/>
        <v>1.0061427359961221E-3</v>
      </c>
      <c r="M237" s="12">
        <f t="shared" si="18"/>
        <v>0.17519757841126313</v>
      </c>
      <c r="N237" s="12">
        <f t="shared" si="19"/>
        <v>6.7060065916405877E-4</v>
      </c>
    </row>
    <row r="238" spans="1:14">
      <c r="A238" s="61" t="s">
        <v>423</v>
      </c>
      <c r="B238" s="61">
        <f>VLOOKUP(A238,'US Pop after &gt;2009'!A294:B751,2,FALSE)</f>
        <v>3650821</v>
      </c>
      <c r="C238" s="62">
        <f>VLOOKUP(A238,'US Pop after &gt;2009'!A294:U751,21,FALSE)</f>
        <v>3150660.4709999999</v>
      </c>
      <c r="D238" s="62">
        <f>VLOOKUP(A238,'US Pop after &gt;2009'!A294:V751,22,FALSE)</f>
        <v>501812.96100000001</v>
      </c>
      <c r="E238" s="61">
        <f>VLOOKUP(A238,'Deaths After &gt;2009'!A294:O751,15,FALSE)</f>
        <v>47</v>
      </c>
      <c r="F238" s="61">
        <f>VLOOKUP(A238,'Deaths After &gt;2009'!A294:P751,16,FALSE)</f>
        <v>506</v>
      </c>
      <c r="G238" s="61">
        <f>VLOOKUP(A238,'Deaths After &gt;2009'!A294:Q751,17,FALSE)</f>
        <v>553</v>
      </c>
      <c r="H238" s="61">
        <f>VLOOKUP(A238,'Visits new'!A293:D700,4,FALSE)</f>
        <v>168527</v>
      </c>
      <c r="I238" s="61">
        <f>VLOOKUP(A238,'Visits new'!A293:E700,5,FALSE)</f>
        <v>923</v>
      </c>
      <c r="J238" s="12">
        <f t="shared" si="15"/>
        <v>1.514727783147955E-4</v>
      </c>
      <c r="K238" s="12">
        <f t="shared" si="16"/>
        <v>1.4917507117192636E-5</v>
      </c>
      <c r="L238" s="12">
        <f t="shared" si="17"/>
        <v>1.008343823945193E-3</v>
      </c>
      <c r="M238" s="12">
        <f t="shared" si="18"/>
        <v>4.6161397669181807E-2</v>
      </c>
      <c r="N238" s="12">
        <f t="shared" si="19"/>
        <v>2.5281984518002936E-4</v>
      </c>
    </row>
    <row r="239" spans="1:14">
      <c r="A239" s="61" t="s">
        <v>346</v>
      </c>
      <c r="B239" s="61">
        <f>VLOOKUP(A239,'US Pop after &gt;2009'!A226:B683,2,FALSE)</f>
        <v>1705402</v>
      </c>
      <c r="C239" s="62">
        <f>VLOOKUP(A239,'US Pop after &gt;2009'!A226:U683,21,FALSE)</f>
        <v>1464708</v>
      </c>
      <c r="D239" s="62">
        <f>VLOOKUP(A239,'US Pop after &gt;2009'!A226:V683,22,FALSE)</f>
        <v>240694</v>
      </c>
      <c r="E239" s="61">
        <f>VLOOKUP(A239,'Deaths After &gt;2009'!A226:O683,15,FALSE)</f>
        <v>0</v>
      </c>
      <c r="F239" s="61">
        <f>VLOOKUP(A239,'Deaths After &gt;2009'!A226:P683,16,FALSE)</f>
        <v>243</v>
      </c>
      <c r="G239" s="61">
        <f>VLOOKUP(A239,'Deaths After &gt;2009'!A226:Q683,17,FALSE)</f>
        <v>243</v>
      </c>
      <c r="H239" s="61">
        <f>VLOOKUP(A239,'Visits new'!A225:D632,4,FALSE)</f>
        <v>203371</v>
      </c>
      <c r="I239" s="61">
        <f>VLOOKUP(A239,'Visits new'!A225:E632,5,FALSE)</f>
        <v>1039</v>
      </c>
      <c r="J239" s="12">
        <f t="shared" si="15"/>
        <v>1.4248839862976588E-4</v>
      </c>
      <c r="K239" s="12">
        <f t="shared" si="16"/>
        <v>0</v>
      </c>
      <c r="L239" s="12">
        <f t="shared" si="17"/>
        <v>1.0095806293468055E-3</v>
      </c>
      <c r="M239" s="12">
        <f t="shared" si="18"/>
        <v>0.11925106221289761</v>
      </c>
      <c r="N239" s="12">
        <f t="shared" si="19"/>
        <v>6.0924051924414306E-4</v>
      </c>
    </row>
    <row r="240" spans="1:14">
      <c r="A240" s="61" t="s">
        <v>530</v>
      </c>
      <c r="B240" s="61">
        <f>VLOOKUP(A240,'US Pop after &gt;2009'!A389:B846,2,FALSE)</f>
        <v>1665624</v>
      </c>
      <c r="C240" s="62">
        <f>VLOOKUP(A240,'US Pop after &gt;2009'!A389:U846,21,FALSE)</f>
        <v>1399878.8589999999</v>
      </c>
      <c r="D240" s="62">
        <f>VLOOKUP(A240,'US Pop after &gt;2009'!A389:V846,22,FALSE)</f>
        <v>265390.29799999995</v>
      </c>
      <c r="E240" s="61">
        <f>VLOOKUP(A240,'Deaths After &gt;2009'!A389:O846,15,FALSE)</f>
        <v>0</v>
      </c>
      <c r="F240" s="61">
        <f>VLOOKUP(A240,'Deaths After &gt;2009'!A389:P846,16,FALSE)</f>
        <v>268</v>
      </c>
      <c r="G240" s="61">
        <f>VLOOKUP(A240,'Deaths After &gt;2009'!A389:Q846,17,FALSE)</f>
        <v>268</v>
      </c>
      <c r="H240" s="61">
        <f>VLOOKUP(A240,'Visits new'!A388:D795,4,FALSE)</f>
        <v>603059</v>
      </c>
      <c r="I240" s="61">
        <f>VLOOKUP(A240,'Visits new'!A388:E795,5,FALSE)</f>
        <v>1679</v>
      </c>
      <c r="J240" s="12">
        <f t="shared" si="15"/>
        <v>1.6090065945255353E-4</v>
      </c>
      <c r="K240" s="12">
        <f t="shared" si="16"/>
        <v>0</v>
      </c>
      <c r="L240" s="12">
        <f t="shared" si="17"/>
        <v>1.0098334491489213E-3</v>
      </c>
      <c r="M240" s="12">
        <f t="shared" si="18"/>
        <v>0.36206190592834875</v>
      </c>
      <c r="N240" s="12">
        <f t="shared" si="19"/>
        <v>1.0080306239583484E-3</v>
      </c>
    </row>
    <row r="241" spans="1:14">
      <c r="A241" s="61" t="s">
        <v>155</v>
      </c>
      <c r="B241" s="61">
        <f>VLOOKUP(A241,'US Pop after &gt;2009'!A56:B513,2,FALSE)</f>
        <v>3593222</v>
      </c>
      <c r="C241" s="62">
        <f>VLOOKUP(A241,'US Pop after &gt;2009'!A56:U513,21,FALSE)</f>
        <v>3052999.2419999996</v>
      </c>
      <c r="D241" s="62">
        <f>VLOOKUP(A241,'US Pop after &gt;2009'!A56:V513,22,FALSE)</f>
        <v>542415.62</v>
      </c>
      <c r="E241" s="61">
        <f>VLOOKUP(A241,'Deaths After &gt;2009'!A56:O513,15,FALSE)</f>
        <v>0</v>
      </c>
      <c r="F241" s="61">
        <f>VLOOKUP(A241,'Deaths After &gt;2009'!A56:P513,16,FALSE)</f>
        <v>548</v>
      </c>
      <c r="G241" s="61">
        <f>VLOOKUP(A241,'Deaths After &gt;2009'!A56:Q513,17,FALSE)</f>
        <v>548</v>
      </c>
      <c r="H241" s="61">
        <f>VLOOKUP(A241,'Visits new'!A55:D462,4,FALSE)</f>
        <v>197768</v>
      </c>
      <c r="I241" s="61">
        <f>VLOOKUP(A241,'Visits new'!A55:E462,5,FALSE)</f>
        <v>806</v>
      </c>
      <c r="J241" s="12">
        <f t="shared" si="15"/>
        <v>1.5250936346265274E-4</v>
      </c>
      <c r="K241" s="12">
        <f t="shared" si="16"/>
        <v>0</v>
      </c>
      <c r="L241" s="12">
        <f t="shared" si="17"/>
        <v>1.0102953893547535E-3</v>
      </c>
      <c r="M241" s="12">
        <f t="shared" si="18"/>
        <v>5.503918210452903E-2</v>
      </c>
      <c r="N241" s="12">
        <f t="shared" si="19"/>
        <v>2.2431121706368269E-4</v>
      </c>
    </row>
    <row r="242" spans="1:14">
      <c r="A242" s="61" t="s">
        <v>541</v>
      </c>
      <c r="B242" s="61">
        <f>VLOOKUP(A242,'US Pop after &gt;2009'!A399:B856,2,FALSE)</f>
        <v>5548729</v>
      </c>
      <c r="C242" s="62">
        <f>VLOOKUP(A242,'US Pop after &gt;2009'!A399:U856,21,FALSE)</f>
        <v>4761628.6029999992</v>
      </c>
      <c r="D242" s="62">
        <f>VLOOKUP(A242,'US Pop after &gt;2009'!A399:V856,22,FALSE)</f>
        <v>788828.48300000001</v>
      </c>
      <c r="E242" s="61">
        <f>VLOOKUP(A242,'Deaths After &gt;2009'!A399:O856,15,FALSE)</f>
        <v>35</v>
      </c>
      <c r="F242" s="61">
        <f>VLOOKUP(A242,'Deaths After &gt;2009'!A399:P856,16,FALSE)</f>
        <v>797</v>
      </c>
      <c r="G242" s="61">
        <f>VLOOKUP(A242,'Deaths After &gt;2009'!A399:Q856,17,FALSE)</f>
        <v>832</v>
      </c>
      <c r="H242" s="61">
        <f>VLOOKUP(A242,'Visits new'!A398:D805,4,FALSE)</f>
        <v>251534</v>
      </c>
      <c r="I242" s="61">
        <f>VLOOKUP(A242,'Visits new'!A398:E805,5,FALSE)</f>
        <v>1429</v>
      </c>
      <c r="J242" s="12">
        <f t="shared" si="15"/>
        <v>1.4994424849366404E-4</v>
      </c>
      <c r="K242" s="12">
        <f t="shared" si="16"/>
        <v>7.3504262759906826E-6</v>
      </c>
      <c r="L242" s="12">
        <f t="shared" si="17"/>
        <v>1.0103590541874488E-3</v>
      </c>
      <c r="M242" s="12">
        <f t="shared" si="18"/>
        <v>4.5331822837265973E-2</v>
      </c>
      <c r="N242" s="12">
        <f t="shared" si="19"/>
        <v>2.5753645564596865E-4</v>
      </c>
    </row>
    <row r="243" spans="1:14">
      <c r="A243" s="61" t="s">
        <v>231</v>
      </c>
      <c r="B243" s="61">
        <f>VLOOKUP(A243,'US Pop after &gt;2009'!A123:B580,2,FALSE)</f>
        <v>2899335</v>
      </c>
      <c r="C243" s="62">
        <f>VLOOKUP(A243,'US Pop after &gt;2009'!A123:U580,21,FALSE)</f>
        <v>2473183.4710000004</v>
      </c>
      <c r="D243" s="62">
        <f>VLOOKUP(A243,'US Pop after &gt;2009'!A123:V580,22,FALSE)</f>
        <v>426239.08</v>
      </c>
      <c r="E243" s="61">
        <f>VLOOKUP(A243,'Deaths After &gt;2009'!A123:O580,15,FALSE)</f>
        <v>0</v>
      </c>
      <c r="F243" s="61">
        <f>VLOOKUP(A243,'Deaths After &gt;2009'!A123:P580,16,FALSE)</f>
        <v>434</v>
      </c>
      <c r="G243" s="61">
        <f>VLOOKUP(A243,'Deaths After &gt;2009'!A123:Q580,17,FALSE)</f>
        <v>434</v>
      </c>
      <c r="H243" s="61">
        <f>VLOOKUP(A243,'Visits new'!A122:D529,4,FALSE)</f>
        <v>40195</v>
      </c>
      <c r="I243" s="61">
        <f>VLOOKUP(A243,'Visits new'!A122:E529,5,FALSE)</f>
        <v>118</v>
      </c>
      <c r="J243" s="12">
        <f t="shared" si="15"/>
        <v>1.4968949776414245E-4</v>
      </c>
      <c r="K243" s="12">
        <f t="shared" si="16"/>
        <v>0</v>
      </c>
      <c r="L243" s="12">
        <f t="shared" si="17"/>
        <v>1.018207903414206E-3</v>
      </c>
      <c r="M243" s="12">
        <f t="shared" si="18"/>
        <v>1.3863523877026973E-2</v>
      </c>
      <c r="N243" s="12">
        <f t="shared" si="19"/>
        <v>4.0698987871356707E-5</v>
      </c>
    </row>
    <row r="244" spans="1:14">
      <c r="A244" s="61" t="s">
        <v>227</v>
      </c>
      <c r="B244" s="61">
        <f>VLOOKUP(A244,'US Pop after &gt;2009'!A120:B577,2,FALSE)</f>
        <v>6085821</v>
      </c>
      <c r="C244" s="62">
        <f>VLOOKUP(A244,'US Pop after &gt;2009'!A120:U577,21,FALSE)</f>
        <v>5252536.0829999996</v>
      </c>
      <c r="D244" s="62">
        <f>VLOOKUP(A244,'US Pop after &gt;2009'!A120:V577,22,FALSE)</f>
        <v>834075.39499999979</v>
      </c>
      <c r="E244" s="61">
        <f>VLOOKUP(A244,'Deaths After &gt;2009'!A120:O577,15,FALSE)</f>
        <v>13</v>
      </c>
      <c r="F244" s="61">
        <f>VLOOKUP(A244,'Deaths After &gt;2009'!A120:P577,16,FALSE)</f>
        <v>850</v>
      </c>
      <c r="G244" s="61">
        <f>VLOOKUP(A244,'Deaths After &gt;2009'!A120:Q577,17,FALSE)</f>
        <v>863</v>
      </c>
      <c r="H244" s="61">
        <f>VLOOKUP(A244,'Visits new'!A119:D526,4,FALSE)</f>
        <v>310945</v>
      </c>
      <c r="I244" s="61">
        <f>VLOOKUP(A244,'Visits new'!A119:E526,5,FALSE)</f>
        <v>1535</v>
      </c>
      <c r="J244" s="12">
        <f t="shared" si="15"/>
        <v>1.4180502515601429E-4</v>
      </c>
      <c r="K244" s="12">
        <f t="shared" si="16"/>
        <v>2.4749948966699943E-6</v>
      </c>
      <c r="L244" s="12">
        <f t="shared" si="17"/>
        <v>1.0190925246032468E-3</v>
      </c>
      <c r="M244" s="12">
        <f t="shared" si="18"/>
        <v>5.1093352893553719E-2</v>
      </c>
      <c r="N244" s="12">
        <f t="shared" si="19"/>
        <v>2.5222562411875079E-4</v>
      </c>
    </row>
    <row r="245" spans="1:14">
      <c r="A245" s="61" t="s">
        <v>191</v>
      </c>
      <c r="B245" s="61">
        <f>VLOOKUP(A245,'US Pop after &gt;2009'!A88:B545,2,FALSE)</f>
        <v>9631395</v>
      </c>
      <c r="C245" s="62">
        <f>VLOOKUP(A245,'US Pop after &gt;2009'!A88:U545,21,FALSE)</f>
        <v>8501038.2549999971</v>
      </c>
      <c r="D245" s="62">
        <f>VLOOKUP(A245,'US Pop after &gt;2009'!A88:V545,22,FALSE)</f>
        <v>1131307.0189999999</v>
      </c>
      <c r="E245" s="61">
        <f>VLOOKUP(A245,'Deaths After &gt;2009'!A88:O545,15,FALSE)</f>
        <v>173</v>
      </c>
      <c r="F245" s="61">
        <f>VLOOKUP(A245,'Deaths After &gt;2009'!A88:P545,16,FALSE)</f>
        <v>1159</v>
      </c>
      <c r="G245" s="61">
        <f>VLOOKUP(A245,'Deaths After &gt;2009'!A88:Q545,17,FALSE)</f>
        <v>1332</v>
      </c>
      <c r="H245" s="61">
        <f>VLOOKUP(A245,'Visits new'!A87:D494,4,FALSE)</f>
        <v>1393210</v>
      </c>
      <c r="I245" s="61">
        <f>VLOOKUP(A245,'Visits new'!A87:E494,5,FALSE)</f>
        <v>1524</v>
      </c>
      <c r="J245" s="12">
        <f t="shared" si="15"/>
        <v>1.3829772322700916E-4</v>
      </c>
      <c r="K245" s="12">
        <f t="shared" si="16"/>
        <v>2.0350455416224927E-5</v>
      </c>
      <c r="L245" s="12">
        <f t="shared" si="17"/>
        <v>1.0244787493888961E-3</v>
      </c>
      <c r="M245" s="12">
        <f t="shared" si="18"/>
        <v>0.14465298121404013</v>
      </c>
      <c r="N245" s="12">
        <f t="shared" si="19"/>
        <v>1.5823253017865013E-4</v>
      </c>
    </row>
    <row r="246" spans="1:14">
      <c r="A246" s="61" t="s">
        <v>417</v>
      </c>
      <c r="B246" s="61">
        <f>VLOOKUP(A246,'US Pop after &gt;2009'!A289:B746,2,FALSE)</f>
        <v>11161098</v>
      </c>
      <c r="C246" s="62">
        <f>VLOOKUP(A246,'US Pop after &gt;2009'!A289:U746,21,FALSE)</f>
        <v>9432072.9370000008</v>
      </c>
      <c r="D246" s="62">
        <f>VLOOKUP(A246,'US Pop after &gt;2009'!A289:V746,22,FALSE)</f>
        <v>1729472.8599999996</v>
      </c>
      <c r="E246" s="61">
        <f>VLOOKUP(A246,'Deaths After &gt;2009'!A289:O746,15,FALSE)</f>
        <v>247</v>
      </c>
      <c r="F246" s="61">
        <f>VLOOKUP(A246,'Deaths After &gt;2009'!A289:P746,16,FALSE)</f>
        <v>1773</v>
      </c>
      <c r="G246" s="61">
        <f>VLOOKUP(A246,'Deaths After &gt;2009'!A289:Q746,17,FALSE)</f>
        <v>2020</v>
      </c>
      <c r="H246" s="61">
        <f>VLOOKUP(A246,'Visits new'!A288:D695,4,FALSE)</f>
        <v>783570</v>
      </c>
      <c r="I246" s="61">
        <f>VLOOKUP(A246,'Visits new'!A288:E695,5,FALSE)</f>
        <v>3086</v>
      </c>
      <c r="J246" s="12">
        <f t="shared" si="15"/>
        <v>1.8098577756417872E-4</v>
      </c>
      <c r="K246" s="12">
        <f t="shared" si="16"/>
        <v>2.6187244484833439E-5</v>
      </c>
      <c r="L246" s="12">
        <f t="shared" si="17"/>
        <v>1.0251678653112836E-3</v>
      </c>
      <c r="M246" s="12">
        <f t="shared" si="18"/>
        <v>7.0205458280179961E-2</v>
      </c>
      <c r="N246" s="12">
        <f t="shared" si="19"/>
        <v>2.764960938430968E-4</v>
      </c>
    </row>
    <row r="247" spans="1:14">
      <c r="A247" s="61" t="s">
        <v>138</v>
      </c>
      <c r="B247" s="61">
        <f>VLOOKUP(A247,'US Pop after &gt;2009'!A41:B498,2,FALSE)</f>
        <v>38572021</v>
      </c>
      <c r="C247" s="62">
        <f>VLOOKUP(A247,'US Pop after &gt;2009'!A41:U498,21,FALSE)</f>
        <v>33617094.654999994</v>
      </c>
      <c r="D247" s="62">
        <f>VLOOKUP(A247,'US Pop after &gt;2009'!A41:V498,22,FALSE)</f>
        <v>4959017.1349999998</v>
      </c>
      <c r="E247" s="61">
        <f>VLOOKUP(A247,'Deaths After &gt;2009'!A41:O498,15,FALSE)</f>
        <v>733</v>
      </c>
      <c r="F247" s="61">
        <f>VLOOKUP(A247,'Deaths After &gt;2009'!A41:P498,16,FALSE)</f>
        <v>5085</v>
      </c>
      <c r="G247" s="61">
        <f>VLOOKUP(A247,'Deaths After &gt;2009'!A41:Q498,17,FALSE)</f>
        <v>5818</v>
      </c>
      <c r="H247" s="61">
        <f>VLOOKUP(A247,'Visits new'!A40:D447,4,FALSE)</f>
        <v>2127255</v>
      </c>
      <c r="I247" s="61">
        <f>VLOOKUP(A247,'Visits new'!A40:E447,5,FALSE)</f>
        <v>6131</v>
      </c>
      <c r="J247" s="12">
        <f t="shared" si="15"/>
        <v>1.5083472032746223E-4</v>
      </c>
      <c r="K247" s="12">
        <f t="shared" si="16"/>
        <v>2.1804382785678304E-5</v>
      </c>
      <c r="L247" s="12">
        <f t="shared" si="17"/>
        <v>1.0254048053415328E-3</v>
      </c>
      <c r="M247" s="12">
        <f t="shared" si="18"/>
        <v>5.5150208489205169E-2</v>
      </c>
      <c r="N247" s="12">
        <f t="shared" si="19"/>
        <v>1.5894941050664677E-4</v>
      </c>
    </row>
    <row r="248" spans="1:14">
      <c r="A248" s="61" t="s">
        <v>247</v>
      </c>
      <c r="B248" s="61">
        <f>VLOOKUP(A248,'US Pop after &gt;2009'!A138:B595,2,FALSE)</f>
        <v>2714883</v>
      </c>
      <c r="C248" s="62">
        <f>VLOOKUP(A248,'US Pop after &gt;2009'!A138:U595,21,FALSE)</f>
        <v>2321144</v>
      </c>
      <c r="D248" s="62">
        <f>VLOOKUP(A248,'US Pop after &gt;2009'!A138:V595,22,FALSE)</f>
        <v>393739</v>
      </c>
      <c r="E248" s="61">
        <f>VLOOKUP(A248,'Deaths After &gt;2009'!A138:O595,15,FALSE)</f>
        <v>0</v>
      </c>
      <c r="F248" s="61">
        <f>VLOOKUP(A248,'Deaths After &gt;2009'!A138:P595,16,FALSE)</f>
        <v>404</v>
      </c>
      <c r="G248" s="61">
        <f>VLOOKUP(A248,'Deaths After &gt;2009'!A138:Q595,17,FALSE)</f>
        <v>404</v>
      </c>
      <c r="H248" s="61">
        <f>VLOOKUP(A248,'Visits new'!A137:D544,4,FALSE)</f>
        <v>265913</v>
      </c>
      <c r="I248" s="61">
        <f>VLOOKUP(A248,'Visits new'!A137:E544,5,FALSE)</f>
        <v>1147</v>
      </c>
      <c r="J248" s="12">
        <f t="shared" si="15"/>
        <v>1.4880935937202451E-4</v>
      </c>
      <c r="K248" s="12">
        <f t="shared" si="16"/>
        <v>0</v>
      </c>
      <c r="L248" s="12">
        <f t="shared" si="17"/>
        <v>1.0260604105765494E-3</v>
      </c>
      <c r="M248" s="12">
        <f t="shared" si="18"/>
        <v>9.7946394006666215E-2</v>
      </c>
      <c r="N248" s="12">
        <f t="shared" si="19"/>
        <v>4.2248597821710915E-4</v>
      </c>
    </row>
    <row r="249" spans="1:14">
      <c r="A249" s="61" t="s">
        <v>444</v>
      </c>
      <c r="B249" s="61">
        <f>VLOOKUP(A249,'US Pop after &gt;2009'!A313:B770,2,FALSE)</f>
        <v>12694911</v>
      </c>
      <c r="C249" s="62">
        <f>VLOOKUP(A249,'US Pop after &gt;2009'!A313:U770,21,FALSE)</f>
        <v>10585143.717000002</v>
      </c>
      <c r="D249" s="62">
        <f>VLOOKUP(A249,'US Pop after &gt;2009'!A313:V770,22,FALSE)</f>
        <v>2113827.5100000002</v>
      </c>
      <c r="E249" s="61">
        <f>VLOOKUP(A249,'Deaths After &gt;2009'!A313:O770,15,FALSE)</f>
        <v>158</v>
      </c>
      <c r="F249" s="61">
        <f>VLOOKUP(A249,'Deaths After &gt;2009'!A313:P770,16,FALSE)</f>
        <v>2171</v>
      </c>
      <c r="G249" s="61">
        <f>VLOOKUP(A249,'Deaths After &gt;2009'!A313:Q770,17,FALSE)</f>
        <v>2329</v>
      </c>
      <c r="H249" s="61">
        <f>VLOOKUP(A249,'Visits new'!A312:D719,4,FALSE)</f>
        <v>652384</v>
      </c>
      <c r="I249" s="61">
        <f>VLOOKUP(A249,'Visits new'!A312:E719,5,FALSE)</f>
        <v>2331</v>
      </c>
      <c r="J249" s="12">
        <f t="shared" si="15"/>
        <v>1.8345934051841719E-4</v>
      </c>
      <c r="K249" s="12">
        <f t="shared" si="16"/>
        <v>1.4926580519284599E-5</v>
      </c>
      <c r="L249" s="12">
        <f t="shared" si="17"/>
        <v>1.0270469041251146E-3</v>
      </c>
      <c r="M249" s="12">
        <f t="shared" si="18"/>
        <v>5.1389411079762588E-2</v>
      </c>
      <c r="N249" s="12">
        <f t="shared" si="19"/>
        <v>1.8361688396240037E-4</v>
      </c>
    </row>
    <row r="250" spans="1:14">
      <c r="A250" s="61" t="s">
        <v>219</v>
      </c>
      <c r="B250" s="61">
        <f>VLOOKUP(A250,'US Pop after &gt;2009'!A113:B570,2,FALSE)</f>
        <v>12613152</v>
      </c>
      <c r="C250" s="62">
        <f>VLOOKUP(A250,'US Pop after &gt;2009'!A113:U570,21,FALSE)</f>
        <v>10868056.310000004</v>
      </c>
      <c r="D250" s="62">
        <f>VLOOKUP(A250,'US Pop after &gt;2009'!A113:V570,22,FALSE)</f>
        <v>1741843.075</v>
      </c>
      <c r="E250" s="61">
        <f>VLOOKUP(A250,'Deaths After &gt;2009'!A113:O570,15,FALSE)</f>
        <v>242</v>
      </c>
      <c r="F250" s="61">
        <f>VLOOKUP(A250,'Deaths After &gt;2009'!A113:P570,16,FALSE)</f>
        <v>1799</v>
      </c>
      <c r="G250" s="61">
        <f>VLOOKUP(A250,'Deaths After &gt;2009'!A113:Q570,17,FALSE)</f>
        <v>2041</v>
      </c>
      <c r="H250" s="61">
        <f>VLOOKUP(A250,'Visits new'!A112:D519,4,FALSE)</f>
        <v>2303718</v>
      </c>
      <c r="I250" s="61">
        <f>VLOOKUP(A250,'Visits new'!A112:E519,5,FALSE)</f>
        <v>3725</v>
      </c>
      <c r="J250" s="12">
        <f t="shared" si="15"/>
        <v>1.6181522271356121E-4</v>
      </c>
      <c r="K250" s="12">
        <f t="shared" si="16"/>
        <v>2.2267091106008441E-5</v>
      </c>
      <c r="L250" s="12">
        <f t="shared" si="17"/>
        <v>1.032814049566434E-3</v>
      </c>
      <c r="M250" s="12">
        <f t="shared" si="18"/>
        <v>0.18264411623676619</v>
      </c>
      <c r="N250" s="12">
        <f t="shared" si="19"/>
        <v>2.9532665585890028E-4</v>
      </c>
    </row>
    <row r="251" spans="1:14">
      <c r="A251" s="61" t="s">
        <v>282</v>
      </c>
      <c r="B251" s="61">
        <f>VLOOKUP(A251,'US Pop after &gt;2009'!A169:B626,2,FALSE)</f>
        <v>5878915</v>
      </c>
      <c r="C251" s="62">
        <f>VLOOKUP(A251,'US Pop after &gt;2009'!A169:U626,21,FALSE)</f>
        <v>5074976.1530000009</v>
      </c>
      <c r="D251" s="62">
        <f>VLOOKUP(A251,'US Pop after &gt;2009'!A169:V626,22,FALSE)</f>
        <v>804822.50199999998</v>
      </c>
      <c r="E251" s="61">
        <f>VLOOKUP(A251,'Deaths After &gt;2009'!A169:O626,15,FALSE)</f>
        <v>38</v>
      </c>
      <c r="F251" s="61">
        <f>VLOOKUP(A251,'Deaths After &gt;2009'!A169:P626,16,FALSE)</f>
        <v>833</v>
      </c>
      <c r="G251" s="61">
        <f>VLOOKUP(A251,'Deaths After &gt;2009'!A169:Q626,17,FALSE)</f>
        <v>871</v>
      </c>
      <c r="H251" s="61">
        <f>VLOOKUP(A251,'Visits new'!A168:D575,4,FALSE)</f>
        <v>384833</v>
      </c>
      <c r="I251" s="61">
        <f>VLOOKUP(A251,'Visits new'!A168:E575,5,FALSE)</f>
        <v>1447</v>
      </c>
      <c r="J251" s="12">
        <f t="shared" si="15"/>
        <v>1.4815659011909509E-4</v>
      </c>
      <c r="K251" s="12">
        <f t="shared" si="16"/>
        <v>7.4877199132328604E-6</v>
      </c>
      <c r="L251" s="12">
        <f t="shared" si="17"/>
        <v>1.035010822796304E-3</v>
      </c>
      <c r="M251" s="12">
        <f t="shared" si="18"/>
        <v>6.5459868019864212E-2</v>
      </c>
      <c r="N251" s="12">
        <f t="shared" si="19"/>
        <v>2.4613385293034516E-4</v>
      </c>
    </row>
    <row r="252" spans="1:14">
      <c r="A252" s="61" t="s">
        <v>236</v>
      </c>
      <c r="B252" s="61">
        <f>VLOOKUP(A252,'US Pop after &gt;2009'!A128:B585,2,FALSE)</f>
        <v>2858834</v>
      </c>
      <c r="C252" s="62">
        <f>VLOOKUP(A252,'US Pop after &gt;2009'!A128:U585,21,FALSE)</f>
        <v>2422981.2779999999</v>
      </c>
      <c r="D252" s="62">
        <f>VLOOKUP(A252,'US Pop after &gt;2009'!A128:V585,22,FALSE)</f>
        <v>435418.72400000005</v>
      </c>
      <c r="E252" s="61">
        <f>VLOOKUP(A252,'Deaths After &gt;2009'!A128:O585,15,FALSE)</f>
        <v>11</v>
      </c>
      <c r="F252" s="61">
        <f>VLOOKUP(A252,'Deaths After &gt;2009'!A128:P585,16,FALSE)</f>
        <v>451</v>
      </c>
      <c r="G252" s="61">
        <f>VLOOKUP(A252,'Deaths After &gt;2009'!A128:Q585,17,FALSE)</f>
        <v>462</v>
      </c>
      <c r="H252" s="61">
        <f>VLOOKUP(A252,'Visits new'!A127:D534,4,FALSE)</f>
        <v>86571</v>
      </c>
      <c r="I252" s="61">
        <f>VLOOKUP(A252,'Visits new'!A127:E534,5,FALSE)</f>
        <v>342</v>
      </c>
      <c r="J252" s="12">
        <f t="shared" si="15"/>
        <v>1.6160434638737333E-4</v>
      </c>
      <c r="K252" s="12">
        <f t="shared" si="16"/>
        <v>4.5398617396993356E-6</v>
      </c>
      <c r="L252" s="12">
        <f t="shared" si="17"/>
        <v>1.0357845796268512E-3</v>
      </c>
      <c r="M252" s="12">
        <f t="shared" si="18"/>
        <v>3.028192612792488E-2</v>
      </c>
      <c r="N252" s="12">
        <f t="shared" si="19"/>
        <v>1.1962919148156207E-4</v>
      </c>
    </row>
    <row r="253" spans="1:14">
      <c r="A253" s="61" t="s">
        <v>425</v>
      </c>
      <c r="B253" s="61">
        <f>VLOOKUP(A253,'US Pop after &gt;2009'!A296:B753,2,FALSE)</f>
        <v>3652845</v>
      </c>
      <c r="C253" s="62">
        <f>VLOOKUP(A253,'US Pop after &gt;2009'!A296:U753,21,FALSE)</f>
        <v>3130810.4130000002</v>
      </c>
      <c r="D253" s="62">
        <f>VLOOKUP(A253,'US Pop after &gt;2009'!A296:V753,22,FALSE)</f>
        <v>521068.37500000006</v>
      </c>
      <c r="E253" s="61">
        <f>VLOOKUP(A253,'Deaths After &gt;2009'!A296:O753,15,FALSE)</f>
        <v>26</v>
      </c>
      <c r="F253" s="61">
        <f>VLOOKUP(A253,'Deaths After &gt;2009'!A296:P753,16,FALSE)</f>
        <v>540</v>
      </c>
      <c r="G253" s="61">
        <f>VLOOKUP(A253,'Deaths After &gt;2009'!A296:Q753,17,FALSE)</f>
        <v>566</v>
      </c>
      <c r="H253" s="61">
        <f>VLOOKUP(A253,'Visits new'!A295:D702,4,FALSE)</f>
        <v>157639</v>
      </c>
      <c r="I253" s="61">
        <f>VLOOKUP(A253,'Visits new'!A295:E702,5,FALSE)</f>
        <v>955</v>
      </c>
      <c r="J253" s="12">
        <f t="shared" si="15"/>
        <v>1.5494771883285493E-4</v>
      </c>
      <c r="K253" s="12">
        <f t="shared" si="16"/>
        <v>8.3045590662534954E-6</v>
      </c>
      <c r="L253" s="12">
        <f t="shared" si="17"/>
        <v>1.0363323239488483E-3</v>
      </c>
      <c r="M253" s="12">
        <f t="shared" si="18"/>
        <v>4.3155129768714523E-2</v>
      </c>
      <c r="N253" s="12">
        <f t="shared" si="19"/>
        <v>2.6144005562787361E-4</v>
      </c>
    </row>
    <row r="254" spans="1:14">
      <c r="A254" s="61" t="s">
        <v>535</v>
      </c>
      <c r="B254" s="61">
        <f>VLOOKUP(A254,'US Pop after &gt;2009'!A394:B851,2,FALSE)</f>
        <v>1555727</v>
      </c>
      <c r="C254" s="62">
        <f>VLOOKUP(A254,'US Pop after &gt;2009'!A394:U851,21,FALSE)</f>
        <v>1272820</v>
      </c>
      <c r="D254" s="62">
        <f>VLOOKUP(A254,'US Pop after &gt;2009'!A394:V851,22,FALSE)</f>
        <v>282907</v>
      </c>
      <c r="E254" s="61">
        <f>VLOOKUP(A254,'Deaths After &gt;2009'!A394:O851,15,FALSE)</f>
        <v>0</v>
      </c>
      <c r="F254" s="61">
        <f>VLOOKUP(A254,'Deaths After &gt;2009'!A394:P851,16,FALSE)</f>
        <v>294</v>
      </c>
      <c r="G254" s="61">
        <f>VLOOKUP(A254,'Deaths After &gt;2009'!A394:Q851,17,FALSE)</f>
        <v>294</v>
      </c>
      <c r="H254" s="61">
        <f>VLOOKUP(A254,'Visits new'!A393:D800,4,FALSE)</f>
        <v>760174</v>
      </c>
      <c r="I254" s="61">
        <f>VLOOKUP(A254,'Visits new'!A393:E800,5,FALSE)</f>
        <v>1800</v>
      </c>
      <c r="J254" s="12">
        <f t="shared" si="15"/>
        <v>1.8897917179556568E-4</v>
      </c>
      <c r="K254" s="12">
        <f t="shared" si="16"/>
        <v>0</v>
      </c>
      <c r="L254" s="12">
        <f t="shared" si="17"/>
        <v>1.039210765375194E-3</v>
      </c>
      <c r="M254" s="12">
        <f t="shared" si="18"/>
        <v>0.48862943177048418</v>
      </c>
      <c r="N254" s="12">
        <f t="shared" si="19"/>
        <v>1.1570153375238714E-3</v>
      </c>
    </row>
    <row r="255" spans="1:14">
      <c r="A255" s="61" t="s">
        <v>280</v>
      </c>
      <c r="B255" s="61">
        <f>VLOOKUP(A255,'US Pop after &gt;2009'!A167:B624,2,FALSE)</f>
        <v>5887776</v>
      </c>
      <c r="C255" s="62">
        <f>VLOOKUP(A255,'US Pop after &gt;2009'!A167:U624,21,FALSE)</f>
        <v>5120576.7969999993</v>
      </c>
      <c r="D255" s="62">
        <f>VLOOKUP(A255,'US Pop after &gt;2009'!A167:V624,22,FALSE)</f>
        <v>763840.40599999984</v>
      </c>
      <c r="E255" s="61">
        <f>VLOOKUP(A255,'Deaths After &gt;2009'!A167:O624,15,FALSE)</f>
        <v>58</v>
      </c>
      <c r="F255" s="61">
        <f>VLOOKUP(A255,'Deaths After &gt;2009'!A167:P624,16,FALSE)</f>
        <v>797</v>
      </c>
      <c r="G255" s="61">
        <f>VLOOKUP(A255,'Deaths After &gt;2009'!A167:Q624,17,FALSE)</f>
        <v>855</v>
      </c>
      <c r="H255" s="61">
        <f>VLOOKUP(A255,'Visits new'!A166:D573,4,FALSE)</f>
        <v>438827</v>
      </c>
      <c r="I255" s="61">
        <f>VLOOKUP(A255,'Visits new'!A166:E573,5,FALSE)</f>
        <v>921</v>
      </c>
      <c r="J255" s="12">
        <f t="shared" si="15"/>
        <v>1.4521612235248081E-4</v>
      </c>
      <c r="K255" s="12">
        <f t="shared" si="16"/>
        <v>1.1326848966307966E-5</v>
      </c>
      <c r="L255" s="12">
        <f t="shared" si="17"/>
        <v>1.0434116783290463E-3</v>
      </c>
      <c r="M255" s="12">
        <f t="shared" si="18"/>
        <v>7.4531877571429345E-2</v>
      </c>
      <c r="N255" s="12">
        <f t="shared" si="19"/>
        <v>1.5642578793758458E-4</v>
      </c>
    </row>
    <row r="256" spans="1:14">
      <c r="A256" s="61" t="s">
        <v>235</v>
      </c>
      <c r="B256" s="61">
        <f>VLOOKUP(A256,'US Pop after &gt;2009'!A127:B584,2,FALSE)</f>
        <v>2715855</v>
      </c>
      <c r="C256" s="62">
        <f>VLOOKUP(A256,'US Pop after &gt;2009'!A127:U584,21,FALSE)</f>
        <v>2315151.9499999997</v>
      </c>
      <c r="D256" s="62">
        <f>VLOOKUP(A256,'US Pop after &gt;2009'!A127:V584,22,FALSE)</f>
        <v>400292.60699999996</v>
      </c>
      <c r="E256" s="61">
        <f>VLOOKUP(A256,'Deaths After &gt;2009'!A127:O584,15,FALSE)</f>
        <v>0</v>
      </c>
      <c r="F256" s="61">
        <f>VLOOKUP(A256,'Deaths After &gt;2009'!A127:P584,16,FALSE)</f>
        <v>420</v>
      </c>
      <c r="G256" s="61">
        <f>VLOOKUP(A256,'Deaths After &gt;2009'!A127:Q584,17,FALSE)</f>
        <v>420</v>
      </c>
      <c r="H256" s="61">
        <f>VLOOKUP(A256,'Visits new'!A126:D533,4,FALSE)</f>
        <v>1556877</v>
      </c>
      <c r="I256" s="61">
        <f>VLOOKUP(A256,'Visits new'!A126:E533,5,FALSE)</f>
        <v>783</v>
      </c>
      <c r="J256" s="12">
        <f t="shared" si="15"/>
        <v>1.5464743147185694E-4</v>
      </c>
      <c r="K256" s="12">
        <f t="shared" si="16"/>
        <v>0</v>
      </c>
      <c r="L256" s="12">
        <f t="shared" si="17"/>
        <v>1.0492324680880256E-3</v>
      </c>
      <c r="M256" s="12">
        <f t="shared" si="18"/>
        <v>0.57325483135145283</v>
      </c>
      <c r="N256" s="12">
        <f t="shared" si="19"/>
        <v>2.8830699724396183E-4</v>
      </c>
    </row>
    <row r="257" spans="1:14">
      <c r="A257" s="61" t="s">
        <v>278</v>
      </c>
      <c r="B257" s="61">
        <f>VLOOKUP(A257,'US Pop after &gt;2009'!A165:B622,2,FALSE)</f>
        <v>5785496</v>
      </c>
      <c r="C257" s="62">
        <f>VLOOKUP(A257,'US Pop after &gt;2009'!A165:U622,21,FALSE)</f>
        <v>5067083.7610000009</v>
      </c>
      <c r="D257" s="62">
        <f>VLOOKUP(A257,'US Pop after &gt;2009'!A165:V622,22,FALSE)</f>
        <v>716292.64900000009</v>
      </c>
      <c r="E257" s="61">
        <f>VLOOKUP(A257,'Deaths After &gt;2009'!A165:O622,15,FALSE)</f>
        <v>11</v>
      </c>
      <c r="F257" s="61">
        <f>VLOOKUP(A257,'Deaths After &gt;2009'!A165:P622,16,FALSE)</f>
        <v>752</v>
      </c>
      <c r="G257" s="61">
        <f>VLOOKUP(A257,'Deaths After &gt;2009'!A165:Q622,17,FALSE)</f>
        <v>763</v>
      </c>
      <c r="H257" s="61">
        <f>VLOOKUP(A257,'Visits new'!A164:D571,4,FALSE)</f>
        <v>295307</v>
      </c>
      <c r="I257" s="61">
        <f>VLOOKUP(A257,'Visits new'!A164:E571,5,FALSE)</f>
        <v>582</v>
      </c>
      <c r="J257" s="12">
        <f t="shared" si="15"/>
        <v>1.3188151888792249E-4</v>
      </c>
      <c r="K257" s="12">
        <f t="shared" si="16"/>
        <v>2.1708739225240524E-6</v>
      </c>
      <c r="L257" s="12">
        <f t="shared" si="17"/>
        <v>1.0498502267890786E-3</v>
      </c>
      <c r="M257" s="12">
        <f t="shared" si="18"/>
        <v>5.1042641806337781E-2</v>
      </c>
      <c r="N257" s="12">
        <f t="shared" si="19"/>
        <v>1.0059638793285831E-4</v>
      </c>
    </row>
    <row r="258" spans="1:14">
      <c r="A258" s="61" t="s">
        <v>528</v>
      </c>
      <c r="B258" s="61">
        <f>VLOOKUP(A258,'US Pop after &gt;2009'!A387:B844,2,FALSE)</f>
        <v>1771762</v>
      </c>
      <c r="C258" s="62">
        <f>VLOOKUP(A258,'US Pop after &gt;2009'!A387:U844,21,FALSE)</f>
        <v>1493257.1039999998</v>
      </c>
      <c r="D258" s="62">
        <f>VLOOKUP(A258,'US Pop after &gt;2009'!A387:V844,22,FALSE)</f>
        <v>278592.79699999996</v>
      </c>
      <c r="E258" s="61">
        <f>VLOOKUP(A258,'Deaths After &gt;2009'!A387:O844,15,FALSE)</f>
        <v>0</v>
      </c>
      <c r="F258" s="61">
        <f>VLOOKUP(A258,'Deaths After &gt;2009'!A387:P844,16,FALSE)</f>
        <v>294</v>
      </c>
      <c r="G258" s="61">
        <f>VLOOKUP(A258,'Deaths After &gt;2009'!A387:Q844,17,FALSE)</f>
        <v>294</v>
      </c>
      <c r="H258" s="61">
        <f>VLOOKUP(A258,'Visits new'!A386:D793,4,FALSE)</f>
        <v>121937</v>
      </c>
      <c r="I258" s="61">
        <f>VLOOKUP(A258,'Visits new'!A386:E793,5,FALSE)</f>
        <v>438</v>
      </c>
      <c r="J258" s="12">
        <f t="shared" ref="J258:J321" si="20">G258/B258</f>
        <v>1.6593650840237008E-4</v>
      </c>
      <c r="K258" s="12">
        <f t="shared" ref="K258:K321" si="21">E258/C258</f>
        <v>0</v>
      </c>
      <c r="L258" s="12">
        <f t="shared" ref="L258:L321" si="22">F258/D258</f>
        <v>1.055303666016893E-3</v>
      </c>
      <c r="M258" s="12">
        <f t="shared" ref="M258:M321" si="23">H258/B258</f>
        <v>6.8822449064829247E-2</v>
      </c>
      <c r="N258" s="12">
        <f t="shared" ref="N258:N321" si="24">I258/B258</f>
        <v>2.4721153292597988E-4</v>
      </c>
    </row>
    <row r="259" spans="1:14">
      <c r="A259" s="61" t="s">
        <v>312</v>
      </c>
      <c r="B259" s="61">
        <f>VLOOKUP(A259,'US Pop after &gt;2009'!A195:B652,2,FALSE)</f>
        <v>2821136</v>
      </c>
      <c r="C259" s="62">
        <f>VLOOKUP(A259,'US Pop after &gt;2009'!A195:U652,21,FALSE)</f>
        <v>2469415.1429999992</v>
      </c>
      <c r="D259" s="62">
        <f>VLOOKUP(A259,'US Pop after &gt;2009'!A195:V652,22,FALSE)</f>
        <v>350795.66600000003</v>
      </c>
      <c r="E259" s="61">
        <f>VLOOKUP(A259,'Deaths After &gt;2009'!A195:O652,15,FALSE)</f>
        <v>10</v>
      </c>
      <c r="F259" s="61">
        <f>VLOOKUP(A259,'Deaths After &gt;2009'!A195:P652,16,FALSE)</f>
        <v>371</v>
      </c>
      <c r="G259" s="61">
        <f>VLOOKUP(A259,'Deaths After &gt;2009'!A195:Q652,17,FALSE)</f>
        <v>381</v>
      </c>
      <c r="H259" s="61">
        <f>VLOOKUP(A259,'Visits new'!A194:D601,4,FALSE)</f>
        <v>220284</v>
      </c>
      <c r="I259" s="61">
        <f>VLOOKUP(A259,'Visits new'!A194:E601,5,FALSE)</f>
        <v>587</v>
      </c>
      <c r="J259" s="12">
        <f t="shared" si="20"/>
        <v>1.3505197906091729E-4</v>
      </c>
      <c r="K259" s="12">
        <f t="shared" si="21"/>
        <v>4.0495418635245665E-6</v>
      </c>
      <c r="L259" s="12">
        <f t="shared" si="22"/>
        <v>1.0575957343783146E-3</v>
      </c>
      <c r="M259" s="12">
        <f t="shared" si="23"/>
        <v>7.8083438728228635E-2</v>
      </c>
      <c r="N259" s="12">
        <f t="shared" si="24"/>
        <v>2.0807220920933978E-4</v>
      </c>
    </row>
    <row r="260" spans="1:14">
      <c r="A260" s="61" t="s">
        <v>411</v>
      </c>
      <c r="B260" s="61">
        <f>VLOOKUP(A260,'US Pop after &gt;2009'!A283:B740,2,FALSE)</f>
        <v>11441027</v>
      </c>
      <c r="C260" s="62">
        <f>VLOOKUP(A260,'US Pop after &gt;2009'!A283:U740,21,FALSE)</f>
        <v>9864773.4080000035</v>
      </c>
      <c r="D260" s="62">
        <f>VLOOKUP(A260,'US Pop after &gt;2009'!A283:V740,22,FALSE)</f>
        <v>1573845.7209999997</v>
      </c>
      <c r="E260" s="61">
        <f>VLOOKUP(A260,'Deaths After &gt;2009'!A283:O740,15,FALSE)</f>
        <v>160</v>
      </c>
      <c r="F260" s="61">
        <f>VLOOKUP(A260,'Deaths After &gt;2009'!A283:P740,16,FALSE)</f>
        <v>1669</v>
      </c>
      <c r="G260" s="61">
        <f>VLOOKUP(A260,'Deaths After &gt;2009'!A283:Q740,17,FALSE)</f>
        <v>1829</v>
      </c>
      <c r="H260" s="61">
        <f>VLOOKUP(A260,'Visits new'!A282:D689,4,FALSE)</f>
        <v>195670</v>
      </c>
      <c r="I260" s="61">
        <f>VLOOKUP(A260,'Visits new'!A282:E689,5,FALSE)</f>
        <v>601</v>
      </c>
      <c r="J260" s="12">
        <f t="shared" si="20"/>
        <v>1.5986327101579254E-4</v>
      </c>
      <c r="K260" s="12">
        <f t="shared" si="21"/>
        <v>1.6219328451097044E-5</v>
      </c>
      <c r="L260" s="12">
        <f t="shared" si="22"/>
        <v>1.0604597246924182E-3</v>
      </c>
      <c r="M260" s="12">
        <f t="shared" si="23"/>
        <v>1.7102485642241733E-2</v>
      </c>
      <c r="N260" s="12">
        <f t="shared" si="24"/>
        <v>5.2530249251225433E-5</v>
      </c>
    </row>
    <row r="261" spans="1:14">
      <c r="A261" s="61" t="s">
        <v>136</v>
      </c>
      <c r="B261" s="61">
        <f>VLOOKUP(A261,'US Pop after &gt;2009'!A39:B496,2,FALSE)</f>
        <v>38025540</v>
      </c>
      <c r="C261" s="62">
        <f>VLOOKUP(A261,'US Pop after &gt;2009'!A39:U496,21,FALSE)</f>
        <v>33410621.633000001</v>
      </c>
      <c r="D261" s="62">
        <f>VLOOKUP(A261,'US Pop after &gt;2009'!A39:V496,22,FALSE)</f>
        <v>4609077.2750000004</v>
      </c>
      <c r="E261" s="61">
        <f>VLOOKUP(A261,'Deaths After &gt;2009'!A39:O496,15,FALSE)</f>
        <v>948</v>
      </c>
      <c r="F261" s="61">
        <f>VLOOKUP(A261,'Deaths After &gt;2009'!A39:P496,16,FALSE)</f>
        <v>4888</v>
      </c>
      <c r="G261" s="61">
        <f>VLOOKUP(A261,'Deaths After &gt;2009'!A39:Q496,17,FALSE)</f>
        <v>5836</v>
      </c>
      <c r="H261" s="61">
        <f>VLOOKUP(A261,'Visits new'!A38:D445,4,FALSE)</f>
        <v>1785847</v>
      </c>
      <c r="I261" s="61">
        <f>VLOOKUP(A261,'Visits new'!A38:E445,5,FALSE)</f>
        <v>6017</v>
      </c>
      <c r="J261" s="12">
        <f t="shared" si="20"/>
        <v>1.534757954785126E-4</v>
      </c>
      <c r="K261" s="12">
        <f t="shared" si="21"/>
        <v>2.8374210166255963E-5</v>
      </c>
      <c r="L261" s="12">
        <f t="shared" si="22"/>
        <v>1.0605159576110598E-3</v>
      </c>
      <c r="M261" s="12">
        <f t="shared" si="23"/>
        <v>4.6964408657970406E-2</v>
      </c>
      <c r="N261" s="12">
        <f t="shared" si="24"/>
        <v>1.5823575417995379E-4</v>
      </c>
    </row>
    <row r="262" spans="1:14">
      <c r="A262" s="61" t="s">
        <v>190</v>
      </c>
      <c r="B262" s="61">
        <f>VLOOKUP(A262,'US Pop after &gt;2009'!A87:B544,2,FALSE)</f>
        <v>9478952</v>
      </c>
      <c r="C262" s="62">
        <f>VLOOKUP(A262,'US Pop after &gt;2009'!A87:U544,21,FALSE)</f>
        <v>8409035.8969999999</v>
      </c>
      <c r="D262" s="62">
        <f>VLOOKUP(A262,'US Pop after &gt;2009'!A87:V544,22,FALSE)</f>
        <v>1066700.2509999997</v>
      </c>
      <c r="E262" s="61">
        <f>VLOOKUP(A262,'Deaths After &gt;2009'!A87:O544,15,FALSE)</f>
        <v>248</v>
      </c>
      <c r="F262" s="61">
        <f>VLOOKUP(A262,'Deaths After &gt;2009'!A87:P544,16,FALSE)</f>
        <v>1133</v>
      </c>
      <c r="G262" s="61">
        <f>VLOOKUP(A262,'Deaths After &gt;2009'!A87:Q544,17,FALSE)</f>
        <v>1381</v>
      </c>
      <c r="H262" s="61">
        <f>VLOOKUP(A262,'Visits new'!A86:D493,4,FALSE)</f>
        <v>1186250</v>
      </c>
      <c r="I262" s="61">
        <f>VLOOKUP(A262,'Visits new'!A86:E493,5,FALSE)</f>
        <v>1636</v>
      </c>
      <c r="J262" s="12">
        <f t="shared" si="20"/>
        <v>1.4569121143350025E-4</v>
      </c>
      <c r="K262" s="12">
        <f t="shared" si="21"/>
        <v>2.9492084828473173E-5</v>
      </c>
      <c r="L262" s="12">
        <f t="shared" si="22"/>
        <v>1.0621540577475689E-3</v>
      </c>
      <c r="M262" s="12">
        <f t="shared" si="23"/>
        <v>0.12514569121143351</v>
      </c>
      <c r="N262" s="12">
        <f t="shared" si="24"/>
        <v>1.7259291955481999E-4</v>
      </c>
    </row>
    <row r="263" spans="1:14">
      <c r="A263" s="61" t="s">
        <v>438</v>
      </c>
      <c r="B263" s="61">
        <f>VLOOKUP(A263,'US Pop after &gt;2009'!A307:B764,2,FALSE)</f>
        <v>12554832</v>
      </c>
      <c r="C263" s="62">
        <f>VLOOKUP(A263,'US Pop after &gt;2009'!A307:U764,21,FALSE)</f>
        <v>10636124.482999999</v>
      </c>
      <c r="D263" s="62">
        <f>VLOOKUP(A263,'US Pop after &gt;2009'!A307:V764,22,FALSE)</f>
        <v>1919785.4130000002</v>
      </c>
      <c r="E263" s="61">
        <f>VLOOKUP(A263,'Deaths After &gt;2009'!A307:O764,15,FALSE)</f>
        <v>127</v>
      </c>
      <c r="F263" s="61">
        <f>VLOOKUP(A263,'Deaths After &gt;2009'!A307:P764,16,FALSE)</f>
        <v>2047</v>
      </c>
      <c r="G263" s="61">
        <f>VLOOKUP(A263,'Deaths After &gt;2009'!A307:Q764,17,FALSE)</f>
        <v>2174</v>
      </c>
      <c r="H263" s="61">
        <f>VLOOKUP(A263,'Visits new'!A306:D713,4,FALSE)</f>
        <v>208162</v>
      </c>
      <c r="I263" s="61">
        <f>VLOOKUP(A263,'Visits new'!A306:E713,5,FALSE)</f>
        <v>808</v>
      </c>
      <c r="J263" s="12">
        <f t="shared" si="20"/>
        <v>1.7316042142180796E-4</v>
      </c>
      <c r="K263" s="12">
        <f t="shared" si="21"/>
        <v>1.1940439415031995E-5</v>
      </c>
      <c r="L263" s="12">
        <f t="shared" si="22"/>
        <v>1.0662650034418194E-3</v>
      </c>
      <c r="M263" s="12">
        <f t="shared" si="23"/>
        <v>1.6580229827049858E-2</v>
      </c>
      <c r="N263" s="12">
        <f t="shared" si="24"/>
        <v>6.4357691126412523E-5</v>
      </c>
    </row>
    <row r="264" spans="1:14">
      <c r="A264" s="61" t="s">
        <v>418</v>
      </c>
      <c r="B264" s="61">
        <f>VLOOKUP(A264,'US Pop after &gt;2009'!A290:B747,2,FALSE)</f>
        <v>11149752</v>
      </c>
      <c r="C264" s="62">
        <f>VLOOKUP(A264,'US Pop after &gt;2009'!A290:U747,21,FALSE)</f>
        <v>9381108</v>
      </c>
      <c r="D264" s="62">
        <f>VLOOKUP(A264,'US Pop after &gt;2009'!A290:V747,22,FALSE)</f>
        <v>1768644</v>
      </c>
      <c r="E264" s="61">
        <f>VLOOKUP(A264,'Deaths After &gt;2009'!A290:O747,15,FALSE)</f>
        <v>241</v>
      </c>
      <c r="F264" s="61">
        <f>VLOOKUP(A264,'Deaths After &gt;2009'!A290:P747,16,FALSE)</f>
        <v>1888</v>
      </c>
      <c r="G264" s="61">
        <f>VLOOKUP(A264,'Deaths After &gt;2009'!A290:Q747,17,FALSE)</f>
        <v>2129</v>
      </c>
      <c r="H264" s="61">
        <f>VLOOKUP(A264,'Visits new'!A289:D696,4,FALSE)</f>
        <v>830354</v>
      </c>
      <c r="I264" s="61">
        <f>VLOOKUP(A264,'Visits new'!A289:E696,5,FALSE)</f>
        <v>2718</v>
      </c>
      <c r="J264" s="12">
        <f t="shared" si="20"/>
        <v>1.9094595108483132E-4</v>
      </c>
      <c r="K264" s="12">
        <f t="shared" si="21"/>
        <v>2.5689929164017727E-5</v>
      </c>
      <c r="L264" s="12">
        <f t="shared" si="22"/>
        <v>1.0674844683271477E-3</v>
      </c>
      <c r="M264" s="12">
        <f t="shared" si="23"/>
        <v>7.4472867199198697E-2</v>
      </c>
      <c r="N264" s="12">
        <f t="shared" si="24"/>
        <v>2.4377223816278605E-4</v>
      </c>
    </row>
    <row r="265" spans="1:14">
      <c r="A265" s="61" t="s">
        <v>151</v>
      </c>
      <c r="B265" s="61">
        <f>VLOOKUP(A265,'US Pop after &gt;2009'!A52:B509,2,FALSE)</f>
        <v>3558172</v>
      </c>
      <c r="C265" s="62">
        <f>VLOOKUP(A265,'US Pop after &gt;2009'!A52:U509,21,FALSE)</f>
        <v>3055379.196</v>
      </c>
      <c r="D265" s="62">
        <f>VLOOKUP(A265,'US Pop after &gt;2009'!A52:V509,22,FALSE)</f>
        <v>499633.78200000001</v>
      </c>
      <c r="E265" s="61">
        <f>VLOOKUP(A265,'Deaths After &gt;2009'!A52:O509,15,FALSE)</f>
        <v>0</v>
      </c>
      <c r="F265" s="61">
        <f>VLOOKUP(A265,'Deaths After &gt;2009'!A52:P509,16,FALSE)</f>
        <v>534</v>
      </c>
      <c r="G265" s="61">
        <f>VLOOKUP(A265,'Deaths After &gt;2009'!A52:Q509,17,FALSE)</f>
        <v>534</v>
      </c>
      <c r="H265" s="61">
        <f>VLOOKUP(A265,'Visits new'!A51:D458,4,FALSE)</f>
        <v>167272</v>
      </c>
      <c r="I265" s="61">
        <f>VLOOKUP(A265,'Visits new'!A51:E458,5,FALSE)</f>
        <v>680</v>
      </c>
      <c r="J265" s="12">
        <f t="shared" si="20"/>
        <v>1.5007706204196988E-4</v>
      </c>
      <c r="K265" s="12">
        <f t="shared" si="21"/>
        <v>0</v>
      </c>
      <c r="L265" s="12">
        <f t="shared" si="22"/>
        <v>1.0687828150098945E-3</v>
      </c>
      <c r="M265" s="12">
        <f t="shared" si="23"/>
        <v>4.7010656033491353E-2</v>
      </c>
      <c r="N265" s="12">
        <f t="shared" si="24"/>
        <v>1.9110936739426875E-4</v>
      </c>
    </row>
    <row r="266" spans="1:14">
      <c r="A266" s="61" t="s">
        <v>314</v>
      </c>
      <c r="B266" s="61">
        <f>VLOOKUP(A266,'US Pop after &gt;2009'!A197:B654,2,FALSE)</f>
        <v>2787849</v>
      </c>
      <c r="C266" s="62">
        <f>VLOOKUP(A266,'US Pop after &gt;2009'!A197:U654,21,FALSE)</f>
        <v>2429112.7739999993</v>
      </c>
      <c r="D266" s="62">
        <f>VLOOKUP(A266,'US Pop after &gt;2009'!A197:V654,22,FALSE)</f>
        <v>358986.98300000001</v>
      </c>
      <c r="E266" s="61">
        <f>VLOOKUP(A266,'Deaths After &gt;2009'!A197:O654,15,FALSE)</f>
        <v>0</v>
      </c>
      <c r="F266" s="61">
        <f>VLOOKUP(A266,'Deaths After &gt;2009'!A197:P654,16,FALSE)</f>
        <v>385</v>
      </c>
      <c r="G266" s="61">
        <f>VLOOKUP(A266,'Deaths After &gt;2009'!A197:Q654,17,FALSE)</f>
        <v>385</v>
      </c>
      <c r="H266" s="61">
        <f>VLOOKUP(A266,'Visits new'!A196:D603,4,FALSE)</f>
        <v>618102</v>
      </c>
      <c r="I266" s="61">
        <f>VLOOKUP(A266,'Visits new'!A196:E603,5,FALSE)</f>
        <v>1892</v>
      </c>
      <c r="J266" s="12">
        <f t="shared" si="20"/>
        <v>1.3809930164797305E-4</v>
      </c>
      <c r="K266" s="12">
        <f t="shared" si="21"/>
        <v>0</v>
      </c>
      <c r="L266" s="12">
        <f t="shared" si="22"/>
        <v>1.072462284795435E-3</v>
      </c>
      <c r="M266" s="12">
        <f t="shared" si="23"/>
        <v>0.22171286895380632</v>
      </c>
      <c r="N266" s="12">
        <f t="shared" si="24"/>
        <v>6.7865942524146755E-4</v>
      </c>
    </row>
    <row r="267" spans="1:14">
      <c r="A267" s="61" t="s">
        <v>225</v>
      </c>
      <c r="B267" s="61">
        <f>VLOOKUP(A267,'US Pop after &gt;2009'!A118:B575,2,FALSE)</f>
        <v>6295415</v>
      </c>
      <c r="C267" s="62">
        <f>VLOOKUP(A267,'US Pop after &gt;2009'!A118:U575,21,FALSE)</f>
        <v>5466138.909</v>
      </c>
      <c r="D267" s="62">
        <f>VLOOKUP(A267,'US Pop after &gt;2009'!A118:V575,22,FALSE)</f>
        <v>831703.03299999994</v>
      </c>
      <c r="E267" s="61">
        <f>VLOOKUP(A267,'Deaths After &gt;2009'!A118:O575,15,FALSE)</f>
        <v>55</v>
      </c>
      <c r="F267" s="61">
        <f>VLOOKUP(A267,'Deaths After &gt;2009'!A118:P575,16,FALSE)</f>
        <v>892</v>
      </c>
      <c r="G267" s="61">
        <f>VLOOKUP(A267,'Deaths After &gt;2009'!A118:Q575,17,FALSE)</f>
        <v>947</v>
      </c>
      <c r="H267" s="61">
        <f>VLOOKUP(A267,'Visits new'!A117:D524,4,FALSE)</f>
        <v>419058</v>
      </c>
      <c r="I267" s="61">
        <f>VLOOKUP(A267,'Visits new'!A117:E524,5,FALSE)</f>
        <v>1831</v>
      </c>
      <c r="J267" s="12">
        <f t="shared" si="20"/>
        <v>1.5042693769989747E-4</v>
      </c>
      <c r="K267" s="12">
        <f t="shared" si="21"/>
        <v>1.0061947000549597E-5</v>
      </c>
      <c r="L267" s="12">
        <f t="shared" si="22"/>
        <v>1.0724981929938447E-3</v>
      </c>
      <c r="M267" s="12">
        <f t="shared" si="23"/>
        <v>6.6565587812717666E-2</v>
      </c>
      <c r="N267" s="12">
        <f t="shared" si="24"/>
        <v>2.9084659232155464E-4</v>
      </c>
    </row>
    <row r="268" spans="1:14">
      <c r="A268" s="61" t="s">
        <v>276</v>
      </c>
      <c r="B268" s="61">
        <f>VLOOKUP(A268,'US Pop after &gt;2009'!A163:B620,2,FALSE)</f>
        <v>5696345</v>
      </c>
      <c r="C268" s="62">
        <f>VLOOKUP(A268,'US Pop after &gt;2009'!A163:U620,21,FALSE)</f>
        <v>5019785.0659999996</v>
      </c>
      <c r="D268" s="62">
        <f>VLOOKUP(A268,'US Pop after &gt;2009'!A163:V620,22,FALSE)</f>
        <v>676447.65800000005</v>
      </c>
      <c r="E268" s="61">
        <f>VLOOKUP(A268,'Deaths After &gt;2009'!A163:O620,15,FALSE)</f>
        <v>13</v>
      </c>
      <c r="F268" s="61">
        <f>VLOOKUP(A268,'Deaths After &gt;2009'!A163:P620,16,FALSE)</f>
        <v>726</v>
      </c>
      <c r="G268" s="61">
        <f>VLOOKUP(A268,'Deaths After &gt;2009'!A163:Q620,17,FALSE)</f>
        <v>739</v>
      </c>
      <c r="H268" s="61">
        <f>VLOOKUP(A268,'Visits new'!A162:D569,4,FALSE)</f>
        <v>112167</v>
      </c>
      <c r="I268" s="61">
        <f>VLOOKUP(A268,'Visits new'!A162:E569,5,FALSE)</f>
        <v>245</v>
      </c>
      <c r="J268" s="12">
        <f t="shared" si="20"/>
        <v>1.2973231080631528E-4</v>
      </c>
      <c r="K268" s="12">
        <f t="shared" si="21"/>
        <v>2.5897523159012482E-6</v>
      </c>
      <c r="L268" s="12">
        <f t="shared" si="22"/>
        <v>1.0732537712474421E-3</v>
      </c>
      <c r="M268" s="12">
        <f t="shared" si="23"/>
        <v>1.9691047505022957E-2</v>
      </c>
      <c r="N268" s="12">
        <f t="shared" si="24"/>
        <v>4.3010035382337268E-5</v>
      </c>
    </row>
    <row r="269" spans="1:14">
      <c r="A269" s="61" t="s">
        <v>440</v>
      </c>
      <c r="B269" s="61">
        <f>VLOOKUP(A269,'US Pop after &gt;2009'!A309:B766,2,FALSE)</f>
        <v>12620483</v>
      </c>
      <c r="C269" s="62">
        <f>VLOOKUP(A269,'US Pop after &gt;2009'!A309:U766,21,FALSE)</f>
        <v>10663272.944999998</v>
      </c>
      <c r="D269" s="62">
        <f>VLOOKUP(A269,'US Pop after &gt;2009'!A309:V766,22,FALSE)</f>
        <v>1959631.0050000004</v>
      </c>
      <c r="E269" s="61">
        <f>VLOOKUP(A269,'Deaths After &gt;2009'!A309:O766,15,FALSE)</f>
        <v>78</v>
      </c>
      <c r="F269" s="61">
        <f>VLOOKUP(A269,'Deaths After &gt;2009'!A309:P766,16,FALSE)</f>
        <v>2112</v>
      </c>
      <c r="G269" s="61">
        <f>VLOOKUP(A269,'Deaths After &gt;2009'!A309:Q766,17,FALSE)</f>
        <v>2190</v>
      </c>
      <c r="H269" s="61">
        <f>VLOOKUP(A269,'Visits new'!A308:D715,4,FALSE)</f>
        <v>744139</v>
      </c>
      <c r="I269" s="61">
        <f>VLOOKUP(A269,'Visits new'!A308:E715,5,FALSE)</f>
        <v>2581</v>
      </c>
      <c r="J269" s="12">
        <f t="shared" si="20"/>
        <v>1.7352743155709652E-4</v>
      </c>
      <c r="K269" s="12">
        <f t="shared" si="21"/>
        <v>7.3148272957388891E-6</v>
      </c>
      <c r="L269" s="12">
        <f t="shared" si="22"/>
        <v>1.0777539213307147E-3</v>
      </c>
      <c r="M269" s="12">
        <f t="shared" si="23"/>
        <v>5.8962798808888696E-2</v>
      </c>
      <c r="N269" s="12">
        <f t="shared" si="24"/>
        <v>2.045088131729982E-4</v>
      </c>
    </row>
    <row r="270" spans="1:14">
      <c r="A270" s="61" t="s">
        <v>291</v>
      </c>
      <c r="B270" s="61">
        <f>VLOOKUP(A270,'US Pop after &gt;2009'!A177:B634,2,FALSE)</f>
        <v>6741921</v>
      </c>
      <c r="C270" s="62">
        <f>VLOOKUP(A270,'US Pop after &gt;2009'!A177:U634,21,FALSE)</f>
        <v>5727121.6679999996</v>
      </c>
      <c r="D270" s="62">
        <f>VLOOKUP(A270,'US Pop after &gt;2009'!A177:V634,22,FALSE)</f>
        <v>1016590.8530000001</v>
      </c>
      <c r="E270" s="61">
        <f>VLOOKUP(A270,'Deaths After &gt;2009'!A177:O634,15,FALSE)</f>
        <v>22</v>
      </c>
      <c r="F270" s="61">
        <f>VLOOKUP(A270,'Deaths After &gt;2009'!A177:P634,16,FALSE)</f>
        <v>1096</v>
      </c>
      <c r="G270" s="61">
        <f>VLOOKUP(A270,'Deaths After &gt;2009'!A177:Q634,17,FALSE)</f>
        <v>1118</v>
      </c>
      <c r="H270" s="61">
        <f>VLOOKUP(A270,'Visits new'!A176:D583,4,FALSE)</f>
        <v>1193451</v>
      </c>
      <c r="I270" s="61">
        <f>VLOOKUP(A270,'Visits new'!A176:E583,5,FALSE)</f>
        <v>1876</v>
      </c>
      <c r="J270" s="12">
        <f t="shared" si="20"/>
        <v>1.6582810744890069E-4</v>
      </c>
      <c r="K270" s="12">
        <f t="shared" si="21"/>
        <v>3.8413711590804642E-6</v>
      </c>
      <c r="L270" s="12">
        <f t="shared" si="22"/>
        <v>1.0781131826689766E-3</v>
      </c>
      <c r="M270" s="12">
        <f t="shared" si="23"/>
        <v>0.17701942814221644</v>
      </c>
      <c r="N270" s="12">
        <f t="shared" si="24"/>
        <v>2.7825897099654535E-4</v>
      </c>
    </row>
    <row r="271" spans="1:14">
      <c r="A271" s="61" t="s">
        <v>442</v>
      </c>
      <c r="B271" s="61">
        <f>VLOOKUP(A271,'US Pop after &gt;2009'!A311:B768,2,FALSE)</f>
        <v>12509418</v>
      </c>
      <c r="C271" s="62">
        <f>VLOOKUP(A271,'US Pop after &gt;2009'!A311:U768,21,FALSE)</f>
        <v>10511177.699000001</v>
      </c>
      <c r="D271" s="62">
        <f>VLOOKUP(A271,'US Pop after &gt;2009'!A311:V768,22,FALSE)</f>
        <v>2002341.2349999996</v>
      </c>
      <c r="E271" s="61">
        <f>VLOOKUP(A271,'Deaths After &gt;2009'!A311:O768,15,FALSE)</f>
        <v>269</v>
      </c>
      <c r="F271" s="61">
        <f>VLOOKUP(A271,'Deaths After &gt;2009'!A311:P768,16,FALSE)</f>
        <v>2163</v>
      </c>
      <c r="G271" s="61">
        <f>VLOOKUP(A271,'Deaths After &gt;2009'!A311:Q768,17,FALSE)</f>
        <v>2432</v>
      </c>
      <c r="H271" s="61">
        <f>VLOOKUP(A271,'Visits new'!A310:D717,4,FALSE)</f>
        <v>637705</v>
      </c>
      <c r="I271" s="61">
        <f>VLOOKUP(A271,'Visits new'!A310:E717,5,FALSE)</f>
        <v>2068</v>
      </c>
      <c r="J271" s="12">
        <f t="shared" si="20"/>
        <v>1.9441352107667998E-4</v>
      </c>
      <c r="K271" s="12">
        <f t="shared" si="21"/>
        <v>2.5591804049282869E-5</v>
      </c>
      <c r="L271" s="12">
        <f t="shared" si="22"/>
        <v>1.0802354574693661E-3</v>
      </c>
      <c r="M271" s="12">
        <f t="shared" si="23"/>
        <v>5.0977991142353705E-2</v>
      </c>
      <c r="N271" s="12">
        <f t="shared" si="24"/>
        <v>1.6531544473132165E-4</v>
      </c>
    </row>
    <row r="272" spans="1:14">
      <c r="A272" s="61" t="s">
        <v>189</v>
      </c>
      <c r="B272" s="61">
        <f>VLOOKUP(A272,'US Pop after &gt;2009'!A86:B543,2,FALSE)</f>
        <v>9590792</v>
      </c>
      <c r="C272" s="62">
        <f>VLOOKUP(A272,'US Pop after &gt;2009'!A86:U543,21,FALSE)</f>
        <v>8527149.3440000005</v>
      </c>
      <c r="D272" s="62">
        <f>VLOOKUP(A272,'US Pop after &gt;2009'!A86:V543,22,FALSE)</f>
        <v>1063965.2519999999</v>
      </c>
      <c r="E272" s="61">
        <f>VLOOKUP(A272,'Deaths After &gt;2009'!A86:O543,15,FALSE)</f>
        <v>172</v>
      </c>
      <c r="F272" s="61">
        <f>VLOOKUP(A272,'Deaths After &gt;2009'!A86:P543,16,FALSE)</f>
        <v>1151</v>
      </c>
      <c r="G272" s="61">
        <f>VLOOKUP(A272,'Deaths After &gt;2009'!A86:Q543,17,FALSE)</f>
        <v>1323</v>
      </c>
      <c r="H272" s="61">
        <f>VLOOKUP(A272,'Visits new'!A85:D492,4,FALSE)</f>
        <v>1514663</v>
      </c>
      <c r="I272" s="61">
        <f>VLOOKUP(A272,'Visits new'!A85:E492,5,FALSE)</f>
        <v>1910</v>
      </c>
      <c r="J272" s="12">
        <f t="shared" si="20"/>
        <v>1.3794481206557289E-4</v>
      </c>
      <c r="K272" s="12">
        <f t="shared" si="21"/>
        <v>2.017086755036432E-5</v>
      </c>
      <c r="L272" s="12">
        <f t="shared" si="22"/>
        <v>1.0818022466771312E-3</v>
      </c>
      <c r="M272" s="12">
        <f t="shared" si="23"/>
        <v>0.15792887594684568</v>
      </c>
      <c r="N272" s="12">
        <f t="shared" si="24"/>
        <v>1.991493507522632E-4</v>
      </c>
    </row>
    <row r="273" spans="1:14">
      <c r="A273" s="61" t="s">
        <v>139</v>
      </c>
      <c r="B273" s="61">
        <f>VLOOKUP(A273,'US Pop after &gt;2009'!A42:B499,2,FALSE)</f>
        <v>38521420</v>
      </c>
      <c r="C273" s="62">
        <f>VLOOKUP(A273,'US Pop after &gt;2009'!A42:U499,21,FALSE)</f>
        <v>33442716</v>
      </c>
      <c r="D273" s="62">
        <f>VLOOKUP(A273,'US Pop after &gt;2009'!A42:V499,22,FALSE)</f>
        <v>5078704</v>
      </c>
      <c r="E273" s="61">
        <f>VLOOKUP(A273,'Deaths After &gt;2009'!A42:O499,15,FALSE)</f>
        <v>687</v>
      </c>
      <c r="F273" s="61">
        <f>VLOOKUP(A273,'Deaths After &gt;2009'!A42:P499,16,FALSE)</f>
        <v>5510</v>
      </c>
      <c r="G273" s="61">
        <f>VLOOKUP(A273,'Deaths After &gt;2009'!A42:Q499,17,FALSE)</f>
        <v>6197</v>
      </c>
      <c r="H273" s="61">
        <f>VLOOKUP(A273,'Visits new'!A41:D448,4,FALSE)</f>
        <v>2281986</v>
      </c>
      <c r="I273" s="61">
        <f>VLOOKUP(A273,'Visits new'!A41:E448,5,FALSE)</f>
        <v>5156</v>
      </c>
      <c r="J273" s="12">
        <f t="shared" si="20"/>
        <v>1.6087153588834472E-4</v>
      </c>
      <c r="K273" s="12">
        <f t="shared" si="21"/>
        <v>2.0542589902088095E-5</v>
      </c>
      <c r="L273" s="12">
        <f t="shared" si="22"/>
        <v>1.0849224526572132E-3</v>
      </c>
      <c r="M273" s="12">
        <f t="shared" si="23"/>
        <v>5.9239404985589834E-2</v>
      </c>
      <c r="N273" s="12">
        <f t="shared" si="24"/>
        <v>1.3384760997907138E-4</v>
      </c>
    </row>
    <row r="274" spans="1:14">
      <c r="A274" s="61" t="s">
        <v>327</v>
      </c>
      <c r="B274" s="61">
        <f>VLOOKUP(A274,'US Pop after &gt;2009'!A209:B666,2,FALSE)</f>
        <v>5777156</v>
      </c>
      <c r="C274" s="62">
        <f>VLOOKUP(A274,'US Pop after &gt;2009'!A209:U666,21,FALSE)</f>
        <v>4899941.8020000011</v>
      </c>
      <c r="D274" s="62">
        <f>VLOOKUP(A274,'US Pop after &gt;2009'!A209:V666,22,FALSE)</f>
        <v>877110.41499999992</v>
      </c>
      <c r="E274" s="61">
        <f>VLOOKUP(A274,'Deaths After &gt;2009'!A209:O666,15,FALSE)</f>
        <v>71</v>
      </c>
      <c r="F274" s="61">
        <f>VLOOKUP(A274,'Deaths After &gt;2009'!A209:P666,16,FALSE)</f>
        <v>956</v>
      </c>
      <c r="G274" s="61">
        <f>VLOOKUP(A274,'Deaths After &gt;2009'!A209:Q666,17,FALSE)</f>
        <v>1027</v>
      </c>
      <c r="H274" s="61">
        <f>VLOOKUP(A274,'Visits new'!A208:D615,4,FALSE)</f>
        <v>302192</v>
      </c>
      <c r="I274" s="61">
        <f>VLOOKUP(A274,'Visits new'!A208:E615,5,FALSE)</f>
        <v>962</v>
      </c>
      <c r="J274" s="12">
        <f t="shared" si="20"/>
        <v>1.7776913069337231E-4</v>
      </c>
      <c r="K274" s="12">
        <f t="shared" si="21"/>
        <v>1.4489968017787486E-5</v>
      </c>
      <c r="L274" s="12">
        <f t="shared" si="22"/>
        <v>1.0899425929174493E-3</v>
      </c>
      <c r="M274" s="12">
        <f t="shared" si="23"/>
        <v>5.2308090693760044E-2</v>
      </c>
      <c r="N274" s="12">
        <f t="shared" si="24"/>
        <v>1.6651791988999431E-4</v>
      </c>
    </row>
    <row r="275" spans="1:14">
      <c r="A275" s="61" t="s">
        <v>102</v>
      </c>
      <c r="B275" s="61">
        <f>VLOOKUP(A275,'US Pop after &gt;2009'!A9:B466,2,FALSE)</f>
        <v>4543394</v>
      </c>
      <c r="C275" s="62">
        <f>VLOOKUP(A275,'US Pop after &gt;2009'!A9:U466,21,FALSE)</f>
        <v>3851524.1850000001</v>
      </c>
      <c r="D275" s="62">
        <f>VLOOKUP(A275,'US Pop after &gt;2009'!A9:V466,22,FALSE)</f>
        <v>691297.94300000009</v>
      </c>
      <c r="E275" s="61">
        <f>VLOOKUP(A275,'Deaths After &gt;2009'!A9:O466,15,FALSE)</f>
        <v>118</v>
      </c>
      <c r="F275" s="61">
        <f>VLOOKUP(A275,'Deaths After &gt;2009'!A9:P466,16,FALSE)</f>
        <v>757</v>
      </c>
      <c r="G275" s="61">
        <f>VLOOKUP(A275,'Deaths After &gt;2009'!A9:Q466,17,FALSE)</f>
        <v>875</v>
      </c>
      <c r="H275" s="61">
        <f>VLOOKUP(A275,'Visits new'!A8:D415,4,FALSE)</f>
        <v>390229</v>
      </c>
      <c r="I275" s="61">
        <f>VLOOKUP(A275,'Visits new'!A8:E415,5,FALSE)</f>
        <v>1162</v>
      </c>
      <c r="J275" s="12">
        <f t="shared" si="20"/>
        <v>1.9258730367650262E-4</v>
      </c>
      <c r="K275" s="12">
        <f t="shared" si="21"/>
        <v>3.0637221612046034E-5</v>
      </c>
      <c r="L275" s="12">
        <f t="shared" si="22"/>
        <v>1.0950415919290532E-3</v>
      </c>
      <c r="M275" s="12">
        <f t="shared" si="23"/>
        <v>8.5889315344431935E-2</v>
      </c>
      <c r="N275" s="12">
        <f t="shared" si="24"/>
        <v>2.5575593928239549E-4</v>
      </c>
    </row>
    <row r="276" spans="1:14">
      <c r="A276" s="61" t="s">
        <v>188</v>
      </c>
      <c r="B276" s="61">
        <f>VLOOKUP(A276,'US Pop after &gt;2009'!A85:B542,2,FALSE)</f>
        <v>9452262</v>
      </c>
      <c r="C276" s="62">
        <f>VLOOKUP(A276,'US Pop after &gt;2009'!A85:U542,21,FALSE)</f>
        <v>8449073.0590000022</v>
      </c>
      <c r="D276" s="62">
        <f>VLOOKUP(A276,'US Pop after &gt;2009'!A85:V542,22,FALSE)</f>
        <v>1008057.1840000005</v>
      </c>
      <c r="E276" s="61">
        <f>VLOOKUP(A276,'Deaths After &gt;2009'!A85:O542,15,FALSE)</f>
        <v>122</v>
      </c>
      <c r="F276" s="61">
        <f>VLOOKUP(A276,'Deaths After &gt;2009'!A85:P542,16,FALSE)</f>
        <v>1108</v>
      </c>
      <c r="G276" s="61">
        <f>VLOOKUP(A276,'Deaths After &gt;2009'!A85:Q542,17,FALSE)</f>
        <v>1230</v>
      </c>
      <c r="H276" s="61">
        <f>VLOOKUP(A276,'Visits new'!A84:D491,4,FALSE)</f>
        <v>1570495</v>
      </c>
      <c r="I276" s="61">
        <f>VLOOKUP(A276,'Visits new'!A84:E491,5,FALSE)</f>
        <v>2305</v>
      </c>
      <c r="J276" s="12">
        <f t="shared" si="20"/>
        <v>1.3012758215969893E-4</v>
      </c>
      <c r="K276" s="12">
        <f t="shared" si="21"/>
        <v>1.4439453789554451E-5</v>
      </c>
      <c r="L276" s="12">
        <f t="shared" si="22"/>
        <v>1.0991439945930682E-3</v>
      </c>
      <c r="M276" s="12">
        <f t="shared" si="23"/>
        <v>0.16615017653975314</v>
      </c>
      <c r="N276" s="12">
        <f t="shared" si="24"/>
        <v>2.438569730716309E-4</v>
      </c>
    </row>
    <row r="277" spans="1:14">
      <c r="A277" s="61" t="s">
        <v>295</v>
      </c>
      <c r="B277" s="61">
        <f>VLOOKUP(A277,'US Pop after &gt;2009'!A180:B637,2,FALSE)</f>
        <v>9857189</v>
      </c>
      <c r="C277" s="62">
        <f>VLOOKUP(A277,'US Pop after &gt;2009'!A180:U637,21,FALSE)</f>
        <v>8535682.0439999998</v>
      </c>
      <c r="D277" s="62">
        <f>VLOOKUP(A277,'US Pop after &gt;2009'!A180:V637,22,FALSE)</f>
        <v>1327198.3290000001</v>
      </c>
      <c r="E277" s="61">
        <f>VLOOKUP(A277,'Deaths After &gt;2009'!A180:O637,15,FALSE)</f>
        <v>142</v>
      </c>
      <c r="F277" s="61">
        <f>VLOOKUP(A277,'Deaths After &gt;2009'!A180:P637,16,FALSE)</f>
        <v>1460</v>
      </c>
      <c r="G277" s="61">
        <f>VLOOKUP(A277,'Deaths After &gt;2009'!A180:Q637,17,FALSE)</f>
        <v>1602</v>
      </c>
      <c r="H277" s="61">
        <f>VLOOKUP(A277,'Visits new'!A179:D586,4,FALSE)</f>
        <v>695410</v>
      </c>
      <c r="I277" s="61">
        <f>VLOOKUP(A277,'Visits new'!A179:E586,5,FALSE)</f>
        <v>2320</v>
      </c>
      <c r="J277" s="12">
        <f t="shared" si="20"/>
        <v>1.6252097834382602E-4</v>
      </c>
      <c r="K277" s="12">
        <f t="shared" si="21"/>
        <v>1.6636046102468903E-5</v>
      </c>
      <c r="L277" s="12">
        <f t="shared" si="22"/>
        <v>1.100061662298853E-3</v>
      </c>
      <c r="M277" s="12">
        <f t="shared" si="23"/>
        <v>7.0548510330886424E-2</v>
      </c>
      <c r="N277" s="12">
        <f t="shared" si="24"/>
        <v>2.3536121707720122E-4</v>
      </c>
    </row>
    <row r="278" spans="1:14">
      <c r="A278" s="61" t="s">
        <v>298</v>
      </c>
      <c r="B278" s="61">
        <f>VLOOKUP(A278,'US Pop after &gt;2009'!A183:B640,2,FALSE)</f>
        <v>9750020</v>
      </c>
      <c r="C278" s="62">
        <f>VLOOKUP(A278,'US Pop after &gt;2009'!A183:U640,21,FALSE)</f>
        <v>8342341.8890000014</v>
      </c>
      <c r="D278" s="62">
        <f>VLOOKUP(A278,'US Pop after &gt;2009'!A183:V640,22,FALSE)</f>
        <v>1411023.4650000001</v>
      </c>
      <c r="E278" s="61">
        <f>VLOOKUP(A278,'Deaths After &gt;2009'!A183:O640,15,FALSE)</f>
        <v>173</v>
      </c>
      <c r="F278" s="61">
        <f>VLOOKUP(A278,'Deaths After &gt;2009'!A183:P640,16,FALSE)</f>
        <v>1553</v>
      </c>
      <c r="G278" s="61">
        <f>VLOOKUP(A278,'Deaths After &gt;2009'!A183:Q640,17,FALSE)</f>
        <v>1726</v>
      </c>
      <c r="H278" s="61">
        <f>VLOOKUP(A278,'Visits new'!A182:D589,4,FALSE)</f>
        <v>688508</v>
      </c>
      <c r="I278" s="61">
        <f>VLOOKUP(A278,'Visits new'!A182:E589,5,FALSE)</f>
        <v>2159</v>
      </c>
      <c r="J278" s="12">
        <f t="shared" si="20"/>
        <v>1.7702527789686584E-4</v>
      </c>
      <c r="K278" s="12">
        <f t="shared" si="21"/>
        <v>2.0737582120449102E-5</v>
      </c>
      <c r="L278" s="12">
        <f t="shared" si="22"/>
        <v>1.1006195421420578E-3</v>
      </c>
      <c r="M278" s="12">
        <f t="shared" si="23"/>
        <v>7.0616060274748149E-2</v>
      </c>
      <c r="N278" s="12">
        <f t="shared" si="24"/>
        <v>2.2143544320934726E-4</v>
      </c>
    </row>
    <row r="279" spans="1:14">
      <c r="A279" s="61" t="s">
        <v>445</v>
      </c>
      <c r="B279" s="61">
        <f>VLOOKUP(A279,'US Pop after &gt;2009'!A314:B771,2,FALSE)</f>
        <v>12746614</v>
      </c>
      <c r="C279" s="62">
        <f>VLOOKUP(A279,'US Pop after &gt;2009'!A314:U771,21,FALSE)</f>
        <v>10575062</v>
      </c>
      <c r="D279" s="62">
        <f>VLOOKUP(A279,'US Pop after &gt;2009'!A314:V771,22,FALSE)</f>
        <v>2171552</v>
      </c>
      <c r="E279" s="61">
        <f>VLOOKUP(A279,'Deaths After &gt;2009'!A314:O771,15,FALSE)</f>
        <v>219</v>
      </c>
      <c r="F279" s="61">
        <f>VLOOKUP(A279,'Deaths After &gt;2009'!A314:P771,16,FALSE)</f>
        <v>2393</v>
      </c>
      <c r="G279" s="61">
        <f>VLOOKUP(A279,'Deaths After &gt;2009'!A314:Q771,17,FALSE)</f>
        <v>2612</v>
      </c>
      <c r="H279" s="61">
        <f>VLOOKUP(A279,'Visits new'!A313:D720,4,FALSE)</f>
        <v>1237533</v>
      </c>
      <c r="I279" s="61">
        <f>VLOOKUP(A279,'Visits new'!A313:E720,5,FALSE)</f>
        <v>3867</v>
      </c>
      <c r="J279" s="12">
        <f t="shared" si="20"/>
        <v>2.0491716466820129E-4</v>
      </c>
      <c r="K279" s="12">
        <f t="shared" si="21"/>
        <v>2.0709098443110784E-5</v>
      </c>
      <c r="L279" s="12">
        <f t="shared" si="22"/>
        <v>1.1019768350009579E-3</v>
      </c>
      <c r="M279" s="12">
        <f t="shared" si="23"/>
        <v>9.7087195077845773E-2</v>
      </c>
      <c r="N279" s="12">
        <f t="shared" si="24"/>
        <v>3.033746844456104E-4</v>
      </c>
    </row>
    <row r="280" spans="1:14">
      <c r="A280" s="61" t="s">
        <v>538</v>
      </c>
      <c r="B280" s="61">
        <f>VLOOKUP(A280,'US Pop after &gt;2009'!A396:B853,2,FALSE)</f>
        <v>5429850</v>
      </c>
      <c r="C280" s="62">
        <f>VLOOKUP(A280,'US Pop after &gt;2009'!A396:U853,21,FALSE)</f>
        <v>4700528.517</v>
      </c>
      <c r="D280" s="62">
        <f>VLOOKUP(A280,'US Pop after &gt;2009'!A396:V853,22,FALSE)</f>
        <v>729900.58600000013</v>
      </c>
      <c r="E280" s="61">
        <f>VLOOKUP(A280,'Deaths After &gt;2009'!A396:O853,15,FALSE)</f>
        <v>0</v>
      </c>
      <c r="F280" s="61">
        <f>VLOOKUP(A280,'Deaths After &gt;2009'!A396:P853,16,FALSE)</f>
        <v>806</v>
      </c>
      <c r="G280" s="61">
        <f>VLOOKUP(A280,'Deaths After &gt;2009'!A396:Q853,17,FALSE)</f>
        <v>806</v>
      </c>
      <c r="H280" s="61">
        <f>VLOOKUP(A280,'Visits new'!A395:D802,4,FALSE)</f>
        <v>168347</v>
      </c>
      <c r="I280" s="61">
        <f>VLOOKUP(A280,'Visits new'!A395:E802,5,FALSE)</f>
        <v>1902</v>
      </c>
      <c r="J280" s="12">
        <f t="shared" si="20"/>
        <v>1.4843872298498116E-4</v>
      </c>
      <c r="K280" s="12">
        <f t="shared" si="21"/>
        <v>0</v>
      </c>
      <c r="L280" s="12">
        <f t="shared" si="22"/>
        <v>1.1042599710969405E-3</v>
      </c>
      <c r="M280" s="12">
        <f t="shared" si="23"/>
        <v>3.1003987218799784E-2</v>
      </c>
      <c r="N280" s="12">
        <f t="shared" si="24"/>
        <v>3.5028591950053868E-4</v>
      </c>
    </row>
    <row r="281" spans="1:14">
      <c r="A281" s="61" t="s">
        <v>539</v>
      </c>
      <c r="B281" s="61">
        <f>VLOOKUP(A281,'US Pop after &gt;2009'!A397:B854,2,FALSE)</f>
        <v>5549948</v>
      </c>
      <c r="C281" s="62">
        <f>VLOOKUP(A281,'US Pop after &gt;2009'!A397:U854,21,FALSE)</f>
        <v>4789009.0369999986</v>
      </c>
      <c r="D281" s="62">
        <f>VLOOKUP(A281,'US Pop after &gt;2009'!A397:V854,22,FALSE)</f>
        <v>759062.84799999988</v>
      </c>
      <c r="E281" s="61">
        <f>VLOOKUP(A281,'Deaths After &gt;2009'!A397:O854,15,FALSE)</f>
        <v>0</v>
      </c>
      <c r="F281" s="61">
        <f>VLOOKUP(A281,'Deaths After &gt;2009'!A397:P854,16,FALSE)</f>
        <v>840</v>
      </c>
      <c r="G281" s="61">
        <f>VLOOKUP(A281,'Deaths After &gt;2009'!A397:Q854,17,FALSE)</f>
        <v>840</v>
      </c>
      <c r="H281" s="61">
        <f>VLOOKUP(A281,'Visits new'!A396:D803,4,FALSE)</f>
        <v>172265</v>
      </c>
      <c r="I281" s="61">
        <f>VLOOKUP(A281,'Visits new'!A396:E803,5,FALSE)</f>
        <v>1659</v>
      </c>
      <c r="J281" s="12">
        <f t="shared" si="20"/>
        <v>1.5135276943135324E-4</v>
      </c>
      <c r="K281" s="12">
        <f t="shared" si="21"/>
        <v>0</v>
      </c>
      <c r="L281" s="12">
        <f t="shared" si="22"/>
        <v>1.1066277347300763E-3</v>
      </c>
      <c r="M281" s="12">
        <f t="shared" si="23"/>
        <v>3.1039029554871506E-2</v>
      </c>
      <c r="N281" s="12">
        <f t="shared" si="24"/>
        <v>2.9892171962692262E-4</v>
      </c>
    </row>
    <row r="282" spans="1:14">
      <c r="A282" s="61" t="s">
        <v>260</v>
      </c>
      <c r="B282" s="61">
        <f>VLOOKUP(A282,'US Pop after &gt;2009'!A149:B606,2,FALSE)</f>
        <v>4385910</v>
      </c>
      <c r="C282" s="62">
        <f>VLOOKUP(A282,'US Pop after &gt;2009'!A149:U606,21,FALSE)</f>
        <v>3845475.8480000002</v>
      </c>
      <c r="D282" s="62">
        <f>VLOOKUP(A282,'US Pop after &gt;2009'!A149:V606,22,FALSE)</f>
        <v>540326.72000000009</v>
      </c>
      <c r="E282" s="61">
        <f>VLOOKUP(A282,'Deaths After &gt;2009'!A149:O606,15,FALSE)</f>
        <v>12</v>
      </c>
      <c r="F282" s="61">
        <f>VLOOKUP(A282,'Deaths After &gt;2009'!A149:P606,16,FALSE)</f>
        <v>600</v>
      </c>
      <c r="G282" s="61">
        <f>VLOOKUP(A282,'Deaths After &gt;2009'!A149:Q606,17,FALSE)</f>
        <v>612</v>
      </c>
      <c r="H282" s="61">
        <f>VLOOKUP(A282,'Visits new'!A148:D555,4,FALSE)</f>
        <v>954156</v>
      </c>
      <c r="I282" s="61">
        <f>VLOOKUP(A282,'Visits new'!A148:E555,5,FALSE)</f>
        <v>1455</v>
      </c>
      <c r="J282" s="12">
        <f t="shared" si="20"/>
        <v>1.3953774701259259E-4</v>
      </c>
      <c r="K282" s="12">
        <f t="shared" si="21"/>
        <v>3.1205500890718372E-6</v>
      </c>
      <c r="L282" s="12">
        <f t="shared" si="22"/>
        <v>1.1104392542349191E-3</v>
      </c>
      <c r="M282" s="12">
        <f t="shared" si="23"/>
        <v>0.21755029172965246</v>
      </c>
      <c r="N282" s="12">
        <f t="shared" si="24"/>
        <v>3.3174415343680105E-4</v>
      </c>
    </row>
    <row r="283" spans="1:14">
      <c r="A283" s="61" t="s">
        <v>98</v>
      </c>
      <c r="B283" s="61">
        <f>VLOOKUP(A283,'US Pop after &gt;2009'!A5:B462,2,FALSE)</f>
        <v>4750975</v>
      </c>
      <c r="C283" s="62">
        <f>VLOOKUP(A283,'US Pop after &gt;2009'!A5:U462,21,FALSE)</f>
        <v>4092739.176</v>
      </c>
      <c r="D283" s="62">
        <f>VLOOKUP(A283,'US Pop after &gt;2009'!A5:V462,22,FALSE)</f>
        <v>658126.88799999992</v>
      </c>
      <c r="E283" s="61">
        <f>VLOOKUP(A283,'Deaths After &gt;2009'!A5:O462,15,FALSE)</f>
        <v>25</v>
      </c>
      <c r="F283" s="61">
        <f>VLOOKUP(A283,'Deaths After &gt;2009'!A5:P462,16,FALSE)</f>
        <v>736</v>
      </c>
      <c r="G283" s="61">
        <f>VLOOKUP(A283,'Deaths After &gt;2009'!A5:Q462,17,FALSE)</f>
        <v>761</v>
      </c>
      <c r="H283" s="61">
        <f>VLOOKUP(A283,'Visits new'!A4:D411,4,FALSE)</f>
        <v>479550</v>
      </c>
      <c r="I283" s="61">
        <f>VLOOKUP(A283,'Visits new'!A4:E411,5,FALSE)</f>
        <v>1256</v>
      </c>
      <c r="J283" s="12">
        <f t="shared" si="20"/>
        <v>1.6017764774598899E-4</v>
      </c>
      <c r="K283" s="12">
        <f t="shared" si="21"/>
        <v>6.1083785027399459E-6</v>
      </c>
      <c r="L283" s="12">
        <f t="shared" si="22"/>
        <v>1.1183253767926894E-3</v>
      </c>
      <c r="M283" s="12">
        <f t="shared" si="23"/>
        <v>0.10093717605333642</v>
      </c>
      <c r="N283" s="12">
        <f t="shared" si="24"/>
        <v>2.6436678786985831E-4</v>
      </c>
    </row>
    <row r="284" spans="1:14">
      <c r="A284" s="61" t="s">
        <v>353</v>
      </c>
      <c r="B284" s="61">
        <f>VLOOKUP(A284,'US Pop after &gt;2009'!A232:B689,2,FALSE)</f>
        <v>2786021</v>
      </c>
      <c r="C284" s="62">
        <f>VLOOKUP(A284,'US Pop after &gt;2009'!A232:U689,21,FALSE)</f>
        <v>2405709.27</v>
      </c>
      <c r="D284" s="62">
        <f>VLOOKUP(A284,'US Pop after &gt;2009'!A232:V689,22,FALSE)</f>
        <v>376977.897</v>
      </c>
      <c r="E284" s="61">
        <f>VLOOKUP(A284,'Deaths After &gt;2009'!A232:O689,15,FALSE)</f>
        <v>32</v>
      </c>
      <c r="F284" s="61">
        <f>VLOOKUP(A284,'Deaths After &gt;2009'!A232:P689,16,FALSE)</f>
        <v>422</v>
      </c>
      <c r="G284" s="61">
        <f>VLOOKUP(A284,'Deaths After &gt;2009'!A232:Q689,17,FALSE)</f>
        <v>454</v>
      </c>
      <c r="H284" s="61">
        <f>VLOOKUP(A284,'Visits new'!A231:D638,4,FALSE)</f>
        <v>577937</v>
      </c>
      <c r="I284" s="61">
        <f>VLOOKUP(A284,'Visits new'!A231:E638,5,FALSE)</f>
        <v>1221</v>
      </c>
      <c r="J284" s="12">
        <f t="shared" si="20"/>
        <v>1.6295641705500426E-4</v>
      </c>
      <c r="K284" s="12">
        <f t="shared" si="21"/>
        <v>1.3301690440757207E-5</v>
      </c>
      <c r="L284" s="12">
        <f t="shared" si="22"/>
        <v>1.1194290258349018E-3</v>
      </c>
      <c r="M284" s="12">
        <f t="shared" si="23"/>
        <v>0.20744172423682378</v>
      </c>
      <c r="N284" s="12">
        <f t="shared" si="24"/>
        <v>4.3825943881973612E-4</v>
      </c>
    </row>
    <row r="285" spans="1:14">
      <c r="A285" s="61" t="s">
        <v>542</v>
      </c>
      <c r="B285" s="61">
        <f>VLOOKUP(A285,'US Pop after &gt;2009'!A400:B857,2,FALSE)</f>
        <v>5424246</v>
      </c>
      <c r="C285" s="62">
        <f>VLOOKUP(A285,'US Pop after &gt;2009'!A400:U857,21,FALSE)</f>
        <v>4640191.9590000007</v>
      </c>
      <c r="D285" s="62">
        <f>VLOOKUP(A285,'US Pop after &gt;2009'!A400:V857,22,FALSE)</f>
        <v>786456.69399999978</v>
      </c>
      <c r="E285" s="61">
        <f>VLOOKUP(A285,'Deaths After &gt;2009'!A400:O857,15,FALSE)</f>
        <v>0</v>
      </c>
      <c r="F285" s="61">
        <f>VLOOKUP(A285,'Deaths After &gt;2009'!A400:P857,16,FALSE)</f>
        <v>885</v>
      </c>
      <c r="G285" s="61">
        <f>VLOOKUP(A285,'Deaths After &gt;2009'!A400:Q857,17,FALSE)</f>
        <v>885</v>
      </c>
      <c r="H285" s="61">
        <f>VLOOKUP(A285,'Visits new'!A399:D806,4,FALSE)</f>
        <v>262519</v>
      </c>
      <c r="I285" s="61">
        <f>VLOOKUP(A285,'Visits new'!A399:E806,5,FALSE)</f>
        <v>1286</v>
      </c>
      <c r="J285" s="12">
        <f t="shared" si="20"/>
        <v>1.6315631702544465E-4</v>
      </c>
      <c r="K285" s="12">
        <f t="shared" si="21"/>
        <v>0</v>
      </c>
      <c r="L285" s="12">
        <f t="shared" si="22"/>
        <v>1.125300358877739E-3</v>
      </c>
      <c r="M285" s="12">
        <f t="shared" si="23"/>
        <v>4.8397325637517176E-2</v>
      </c>
      <c r="N285" s="12">
        <f t="shared" si="24"/>
        <v>2.3708364259290599E-4</v>
      </c>
    </row>
    <row r="286" spans="1:14">
      <c r="A286" s="61" t="s">
        <v>299</v>
      </c>
      <c r="B286" s="61">
        <f>VLOOKUP(A286,'US Pop after &gt;2009'!A184:B641,2,FALSE)</f>
        <v>9637574</v>
      </c>
      <c r="C286" s="62">
        <f>VLOOKUP(A286,'US Pop after &gt;2009'!A184:U641,21,FALSE)</f>
        <v>8216115.3319999985</v>
      </c>
      <c r="D286" s="62">
        <f>VLOOKUP(A286,'US Pop after &gt;2009'!A184:V641,22,FALSE)</f>
        <v>1424742.8689999999</v>
      </c>
      <c r="E286" s="61">
        <f>VLOOKUP(A286,'Deaths After &gt;2009'!A184:O641,15,FALSE)</f>
        <v>169</v>
      </c>
      <c r="F286" s="61">
        <f>VLOOKUP(A286,'Deaths After &gt;2009'!A184:P641,16,FALSE)</f>
        <v>1607</v>
      </c>
      <c r="G286" s="61">
        <f>VLOOKUP(A286,'Deaths After &gt;2009'!A184:Q641,17,FALSE)</f>
        <v>1776</v>
      </c>
      <c r="H286" s="61">
        <f>VLOOKUP(A286,'Visits new'!A183:D590,4,FALSE)</f>
        <v>863972</v>
      </c>
      <c r="I286" s="61">
        <f>VLOOKUP(A286,'Visits new'!A183:E590,5,FALSE)</f>
        <v>2681</v>
      </c>
      <c r="J286" s="12">
        <f t="shared" si="20"/>
        <v>1.8427874068723104E-4</v>
      </c>
      <c r="K286" s="12">
        <f t="shared" si="21"/>
        <v>2.0569331511423828E-5</v>
      </c>
      <c r="L286" s="12">
        <f t="shared" si="22"/>
        <v>1.1279228238060407E-3</v>
      </c>
      <c r="M286" s="12">
        <f t="shared" si="23"/>
        <v>8.9646211795624084E-2</v>
      </c>
      <c r="N286" s="12">
        <f t="shared" si="24"/>
        <v>2.7818204041805543E-4</v>
      </c>
    </row>
    <row r="287" spans="1:14">
      <c r="A287" s="61" t="s">
        <v>240</v>
      </c>
      <c r="B287" s="61">
        <f>VLOOKUP(A287,'US Pop after &gt;2009'!A131:B588,2,FALSE)</f>
        <v>2728651</v>
      </c>
      <c r="C287" s="62">
        <f>VLOOKUP(A287,'US Pop after &gt;2009'!A131:U588,21,FALSE)</f>
        <v>2372934.7879999992</v>
      </c>
      <c r="D287" s="62">
        <f>VLOOKUP(A287,'US Pop after &gt;2009'!A131:V588,22,FALSE)</f>
        <v>355943.44200000004</v>
      </c>
      <c r="E287" s="61">
        <f>VLOOKUP(A287,'Deaths After &gt;2009'!A131:O588,15,FALSE)</f>
        <v>0</v>
      </c>
      <c r="F287" s="61">
        <f>VLOOKUP(A287,'Deaths After &gt;2009'!A131:P588,16,FALSE)</f>
        <v>402</v>
      </c>
      <c r="G287" s="61">
        <f>VLOOKUP(A287,'Deaths After &gt;2009'!A131:Q588,17,FALSE)</f>
        <v>402</v>
      </c>
      <c r="H287" s="61">
        <f>VLOOKUP(A287,'Visits new'!A130:D537,4,FALSE)</f>
        <v>116899</v>
      </c>
      <c r="I287" s="61">
        <f>VLOOKUP(A287,'Visits new'!A130:E537,5,FALSE)</f>
        <v>543</v>
      </c>
      <c r="J287" s="12">
        <f t="shared" si="20"/>
        <v>1.4732554657961023E-4</v>
      </c>
      <c r="K287" s="12">
        <f t="shared" si="21"/>
        <v>0</v>
      </c>
      <c r="L287" s="12">
        <f t="shared" si="22"/>
        <v>1.1293929106860746E-3</v>
      </c>
      <c r="M287" s="12">
        <f t="shared" si="23"/>
        <v>4.2841316093556854E-2</v>
      </c>
      <c r="N287" s="12">
        <f t="shared" si="24"/>
        <v>1.9899943232021977E-4</v>
      </c>
    </row>
    <row r="288" spans="1:14">
      <c r="A288" s="61" t="s">
        <v>259</v>
      </c>
      <c r="B288" s="61">
        <f>VLOOKUP(A288,'US Pop after &gt;2009'!A148:B605,2,FALSE)</f>
        <v>4465332</v>
      </c>
      <c r="C288" s="62">
        <f>VLOOKUP(A288,'US Pop after &gt;2009'!A148:U605,21,FALSE)</f>
        <v>3919123.1570000001</v>
      </c>
      <c r="D288" s="62">
        <f>VLOOKUP(A288,'US Pop after &gt;2009'!A148:V605,22,FALSE)</f>
        <v>546632.58599999989</v>
      </c>
      <c r="E288" s="61">
        <f>VLOOKUP(A288,'Deaths After &gt;2009'!A148:O605,15,FALSE)</f>
        <v>38</v>
      </c>
      <c r="F288" s="61">
        <f>VLOOKUP(A288,'Deaths After &gt;2009'!A148:P605,16,FALSE)</f>
        <v>618</v>
      </c>
      <c r="G288" s="61">
        <f>VLOOKUP(A288,'Deaths After &gt;2009'!A148:Q605,17,FALSE)</f>
        <v>656</v>
      </c>
      <c r="H288" s="61">
        <f>VLOOKUP(A288,'Visits new'!A147:D554,4,FALSE)</f>
        <v>746177</v>
      </c>
      <c r="I288" s="61">
        <f>VLOOKUP(A288,'Visits new'!A147:E554,5,FALSE)</f>
        <v>1368</v>
      </c>
      <c r="J288" s="12">
        <f t="shared" si="20"/>
        <v>1.4690956909810962E-4</v>
      </c>
      <c r="K288" s="12">
        <f t="shared" si="21"/>
        <v>9.6960464057190129E-6</v>
      </c>
      <c r="L288" s="12">
        <f t="shared" si="22"/>
        <v>1.1305582869148604E-3</v>
      </c>
      <c r="M288" s="12">
        <f t="shared" si="23"/>
        <v>0.1671044840562807</v>
      </c>
      <c r="N288" s="12">
        <f t="shared" si="24"/>
        <v>3.0636019897288714E-4</v>
      </c>
    </row>
    <row r="289" spans="1:14">
      <c r="A289" s="61" t="s">
        <v>137</v>
      </c>
      <c r="B289" s="61">
        <f>VLOOKUP(A289,'US Pop after &gt;2009'!A40:B497,2,FALSE)</f>
        <v>38394172</v>
      </c>
      <c r="C289" s="62">
        <f>VLOOKUP(A289,'US Pop after &gt;2009'!A40:U497,21,FALSE)</f>
        <v>33584840.547999993</v>
      </c>
      <c r="D289" s="62">
        <f>VLOOKUP(A289,'US Pop after &gt;2009'!A40:V497,22,FALSE)</f>
        <v>4782780.3570000008</v>
      </c>
      <c r="E289" s="61">
        <f>VLOOKUP(A289,'Deaths After &gt;2009'!A40:O497,15,FALSE)</f>
        <v>620</v>
      </c>
      <c r="F289" s="61">
        <f>VLOOKUP(A289,'Deaths After &gt;2009'!A40:P497,16,FALSE)</f>
        <v>5423</v>
      </c>
      <c r="G289" s="61">
        <f>VLOOKUP(A289,'Deaths After &gt;2009'!A40:Q497,17,FALSE)</f>
        <v>6043</v>
      </c>
      <c r="H289" s="61">
        <f>VLOOKUP(A289,'Visits new'!A39:D446,4,FALSE)</f>
        <v>1931999</v>
      </c>
      <c r="I289" s="61">
        <f>VLOOKUP(A289,'Visits new'!A39:E446,5,FALSE)</f>
        <v>6575</v>
      </c>
      <c r="J289" s="12">
        <f t="shared" si="20"/>
        <v>1.5739367943655615E-4</v>
      </c>
      <c r="K289" s="12">
        <f t="shared" si="21"/>
        <v>1.8460709947807732E-5</v>
      </c>
      <c r="L289" s="12">
        <f t="shared" si="22"/>
        <v>1.1338593025839005E-3</v>
      </c>
      <c r="M289" s="12">
        <f t="shared" si="23"/>
        <v>5.0320111083525909E-2</v>
      </c>
      <c r="N289" s="12">
        <f t="shared" si="24"/>
        <v>1.7124994908081361E-4</v>
      </c>
    </row>
    <row r="290" spans="1:14">
      <c r="A290" s="61" t="s">
        <v>394</v>
      </c>
      <c r="B290" s="61">
        <f>VLOOKUP(A290,'US Pop after &gt;2009'!A268:B725,2,FALSE)</f>
        <v>9277245</v>
      </c>
      <c r="C290" s="62">
        <f>VLOOKUP(A290,'US Pop after &gt;2009'!A268:U725,21,FALSE)</f>
        <v>8097276.9400000004</v>
      </c>
      <c r="D290" s="62">
        <f>VLOOKUP(A290,'US Pop after &gt;2009'!A268:V725,22,FALSE)</f>
        <v>1176965.2209999999</v>
      </c>
      <c r="E290" s="61">
        <f>VLOOKUP(A290,'Deaths After &gt;2009'!A268:O725,15,FALSE)</f>
        <v>88</v>
      </c>
      <c r="F290" s="61">
        <f>VLOOKUP(A290,'Deaths After &gt;2009'!A268:P725,16,FALSE)</f>
        <v>1344</v>
      </c>
      <c r="G290" s="61">
        <f>VLOOKUP(A290,'Deaths After &gt;2009'!A268:Q725,17,FALSE)</f>
        <v>1432</v>
      </c>
      <c r="H290" s="61">
        <f>VLOOKUP(A290,'Visits new'!A267:D674,4,FALSE)</f>
        <v>739530</v>
      </c>
      <c r="I290" s="61">
        <f>VLOOKUP(A290,'Visits new'!A267:E674,5,FALSE)</f>
        <v>2521</v>
      </c>
      <c r="J290" s="12">
        <f t="shared" si="20"/>
        <v>1.5435616931535169E-4</v>
      </c>
      <c r="K290" s="12">
        <f t="shared" si="21"/>
        <v>1.0867851087726288E-5</v>
      </c>
      <c r="L290" s="12">
        <f t="shared" si="22"/>
        <v>1.1419198936550396E-3</v>
      </c>
      <c r="M290" s="12">
        <f t="shared" si="23"/>
        <v>7.9714397970518186E-2</v>
      </c>
      <c r="N290" s="12">
        <f t="shared" si="24"/>
        <v>2.7174015561731956E-4</v>
      </c>
    </row>
    <row r="291" spans="1:14">
      <c r="A291" s="61" t="s">
        <v>220</v>
      </c>
      <c r="B291" s="61">
        <f>VLOOKUP(A291,'US Pop after &gt;2009'!A114:B571,2,FALSE)</f>
        <v>12491161</v>
      </c>
      <c r="C291" s="62">
        <f>VLOOKUP(A291,'US Pop after &gt;2009'!A114:U571,21,FALSE)</f>
        <v>10717398</v>
      </c>
      <c r="D291" s="62">
        <f>VLOOKUP(A291,'US Pop after &gt;2009'!A114:V571,22,FALSE)</f>
        <v>1773763</v>
      </c>
      <c r="E291" s="61">
        <f>VLOOKUP(A291,'Deaths After &gt;2009'!A114:O571,15,FALSE)</f>
        <v>225</v>
      </c>
      <c r="F291" s="61">
        <f>VLOOKUP(A291,'Deaths After &gt;2009'!A114:P571,16,FALSE)</f>
        <v>2026</v>
      </c>
      <c r="G291" s="61">
        <f>VLOOKUP(A291,'Deaths After &gt;2009'!A114:Q571,17,FALSE)</f>
        <v>2251</v>
      </c>
      <c r="H291" s="61">
        <f>VLOOKUP(A291,'Visits new'!A113:D520,4,FALSE)</f>
        <v>2260998</v>
      </c>
      <c r="I291" s="61">
        <f>VLOOKUP(A291,'Visits new'!A113:E520,5,FALSE)</f>
        <v>3671</v>
      </c>
      <c r="J291" s="12">
        <f t="shared" si="20"/>
        <v>1.8020742827668302E-4</v>
      </c>
      <c r="K291" s="12">
        <f t="shared" si="21"/>
        <v>2.0993901691436673E-5</v>
      </c>
      <c r="L291" s="12">
        <f t="shared" si="22"/>
        <v>1.1422044545973729E-3</v>
      </c>
      <c r="M291" s="12">
        <f t="shared" si="23"/>
        <v>0.18100783425976177</v>
      </c>
      <c r="N291" s="12">
        <f t="shared" si="24"/>
        <v>2.9388781395100106E-4</v>
      </c>
    </row>
    <row r="292" spans="1:14">
      <c r="A292" s="61" t="s">
        <v>123</v>
      </c>
      <c r="B292" s="61">
        <f>VLOOKUP(A292,'US Pop after &gt;2009'!A27:B484,2,FALSE)</f>
        <v>2850272</v>
      </c>
      <c r="C292" s="62">
        <f>VLOOKUP(A292,'US Pop after &gt;2009'!A27:U484,21,FALSE)</f>
        <v>2447771.8590000002</v>
      </c>
      <c r="D292" s="62">
        <f>VLOOKUP(A292,'US Pop after &gt;2009'!A27:V484,22,FALSE)</f>
        <v>402670.83</v>
      </c>
      <c r="E292" s="61">
        <f>VLOOKUP(A292,'Deaths After &gt;2009'!A27:O484,15,FALSE)</f>
        <v>0</v>
      </c>
      <c r="F292" s="61">
        <f>VLOOKUP(A292,'Deaths After &gt;2009'!A27:P484,16,FALSE)</f>
        <v>462</v>
      </c>
      <c r="G292" s="61">
        <f>VLOOKUP(A292,'Deaths After &gt;2009'!A27:Q484,17,FALSE)</f>
        <v>462</v>
      </c>
      <c r="H292" s="61">
        <f>VLOOKUP(A292,'Visits new'!A26:D433,4,FALSE)</f>
        <v>46399</v>
      </c>
      <c r="I292" s="61">
        <f>VLOOKUP(A292,'Visits new'!A26:E433,5,FALSE)</f>
        <v>214</v>
      </c>
      <c r="J292" s="12">
        <f t="shared" si="20"/>
        <v>1.6208979353549415E-4</v>
      </c>
      <c r="K292" s="12">
        <f t="shared" si="21"/>
        <v>0</v>
      </c>
      <c r="L292" s="12">
        <f t="shared" si="22"/>
        <v>1.1473391305747177E-3</v>
      </c>
      <c r="M292" s="12">
        <f t="shared" si="23"/>
        <v>1.6278797251630721E-2</v>
      </c>
      <c r="N292" s="12">
        <f t="shared" si="24"/>
        <v>7.5080553715575215E-5</v>
      </c>
    </row>
    <row r="293" spans="1:14">
      <c r="A293" s="61" t="s">
        <v>255</v>
      </c>
      <c r="B293" s="61">
        <f>VLOOKUP(A293,'US Pop after &gt;2009'!A145:B602,2,FALSE)</f>
        <v>4055532</v>
      </c>
      <c r="C293" s="62">
        <f>VLOOKUP(A293,'US Pop after &gt;2009'!A145:U602,21,FALSE)</f>
        <v>3453613.35</v>
      </c>
      <c r="D293" s="62">
        <f>VLOOKUP(A293,'US Pop after &gt;2009'!A145:V602,22,FALSE)</f>
        <v>602014.45499999984</v>
      </c>
      <c r="E293" s="61">
        <f>VLOOKUP(A293,'Deaths After &gt;2009'!A145:O602,15,FALSE)</f>
        <v>53</v>
      </c>
      <c r="F293" s="61">
        <f>VLOOKUP(A293,'Deaths After &gt;2009'!A145:P602,16,FALSE)</f>
        <v>691</v>
      </c>
      <c r="G293" s="61">
        <f>VLOOKUP(A293,'Deaths After &gt;2009'!A145:Q602,17,FALSE)</f>
        <v>744</v>
      </c>
      <c r="H293" s="61">
        <f>VLOOKUP(A293,'Visits new'!A144:D551,4,FALSE)</f>
        <v>1075730</v>
      </c>
      <c r="I293" s="61">
        <f>VLOOKUP(A293,'Visits new'!A144:E551,5,FALSE)</f>
        <v>1374</v>
      </c>
      <c r="J293" s="12">
        <f t="shared" si="20"/>
        <v>1.8345312033045234E-4</v>
      </c>
      <c r="K293" s="12">
        <f t="shared" si="21"/>
        <v>1.5346245983210599E-5</v>
      </c>
      <c r="L293" s="12">
        <f t="shared" si="22"/>
        <v>1.1478129707035028E-3</v>
      </c>
      <c r="M293" s="12">
        <f t="shared" si="23"/>
        <v>0.26525003378101814</v>
      </c>
      <c r="N293" s="12">
        <f t="shared" si="24"/>
        <v>3.3879648835220632E-4</v>
      </c>
    </row>
    <row r="294" spans="1:14">
      <c r="A294" s="61" t="s">
        <v>399</v>
      </c>
      <c r="B294" s="61">
        <f>VLOOKUP(A294,'US Pop after &gt;2009'!A273:B730,2,FALSE)</f>
        <v>9436298</v>
      </c>
      <c r="C294" s="62">
        <f>VLOOKUP(A294,'US Pop after &gt;2009'!A273:U730,21,FALSE)</f>
        <v>8090828.4709999999</v>
      </c>
      <c r="D294" s="62">
        <f>VLOOKUP(A294,'US Pop after &gt;2009'!A273:V730,22,FALSE)</f>
        <v>1345528.3689999997</v>
      </c>
      <c r="E294" s="61">
        <f>VLOOKUP(A294,'Deaths After &gt;2009'!A273:O730,15,FALSE)</f>
        <v>233</v>
      </c>
      <c r="F294" s="61">
        <f>VLOOKUP(A294,'Deaths After &gt;2009'!A273:P730,16,FALSE)</f>
        <v>1550</v>
      </c>
      <c r="G294" s="61">
        <f>VLOOKUP(A294,'Deaths After &gt;2009'!A273:Q730,17,FALSE)</f>
        <v>1783</v>
      </c>
      <c r="H294" s="61">
        <f>VLOOKUP(A294,'Visits new'!A272:D679,4,FALSE)</f>
        <v>538196</v>
      </c>
      <c r="I294" s="61">
        <f>VLOOKUP(A294,'Visits new'!A272:E679,5,FALSE)</f>
        <v>1892</v>
      </c>
      <c r="J294" s="12">
        <f t="shared" si="20"/>
        <v>1.8895121794585123E-4</v>
      </c>
      <c r="K294" s="12">
        <f t="shared" si="21"/>
        <v>2.8798039760099125E-5</v>
      </c>
      <c r="L294" s="12">
        <f t="shared" si="22"/>
        <v>1.1519638200954204E-3</v>
      </c>
      <c r="M294" s="12">
        <f t="shared" si="23"/>
        <v>5.7034654903861663E-2</v>
      </c>
      <c r="N294" s="12">
        <f t="shared" si="24"/>
        <v>2.00502358022182E-4</v>
      </c>
    </row>
    <row r="295" spans="1:14">
      <c r="A295" s="61" t="s">
        <v>400</v>
      </c>
      <c r="B295" s="61">
        <f>VLOOKUP(A295,'US Pop after &gt;2009'!A274:B731,2,FALSE)</f>
        <v>9857165</v>
      </c>
      <c r="C295" s="62">
        <f>VLOOKUP(A295,'US Pop after &gt;2009'!A274:U731,21,FALSE)</f>
        <v>8391552</v>
      </c>
      <c r="D295" s="62">
        <f>VLOOKUP(A295,'US Pop after &gt;2009'!A274:V731,22,FALSE)</f>
        <v>1465613</v>
      </c>
      <c r="E295" s="61">
        <f>VLOOKUP(A295,'Deaths After &gt;2009'!A274:O731,15,FALSE)</f>
        <v>243</v>
      </c>
      <c r="F295" s="61">
        <f>VLOOKUP(A295,'Deaths After &gt;2009'!A274:P731,16,FALSE)</f>
        <v>1690</v>
      </c>
      <c r="G295" s="61">
        <f>VLOOKUP(A295,'Deaths After &gt;2009'!A274:Q731,17,FALSE)</f>
        <v>1933</v>
      </c>
      <c r="H295" s="61">
        <f>VLOOKUP(A295,'Visits new'!A273:D680,4,FALSE)</f>
        <v>561380</v>
      </c>
      <c r="I295" s="61">
        <f>VLOOKUP(A295,'Visits new'!A273:E680,5,FALSE)</f>
        <v>1911</v>
      </c>
      <c r="J295" s="12">
        <f t="shared" si="20"/>
        <v>1.961010087586035E-4</v>
      </c>
      <c r="K295" s="12">
        <f t="shared" si="21"/>
        <v>2.8957694595707683E-5</v>
      </c>
      <c r="L295" s="12">
        <f t="shared" si="22"/>
        <v>1.1531011256040989E-3</v>
      </c>
      <c r="M295" s="12">
        <f t="shared" si="23"/>
        <v>5.6951466268445342E-2</v>
      </c>
      <c r="N295" s="12">
        <f t="shared" si="24"/>
        <v>1.9386912971427382E-4</v>
      </c>
    </row>
    <row r="296" spans="1:14">
      <c r="A296" s="61" t="s">
        <v>397</v>
      </c>
      <c r="B296" s="61">
        <f>VLOOKUP(A296,'US Pop after &gt;2009'!A271:B728,2,FALSE)</f>
        <v>9609925</v>
      </c>
      <c r="C296" s="62">
        <f>VLOOKUP(A296,'US Pop after &gt;2009'!A271:U728,21,FALSE)</f>
        <v>8288197.6119999988</v>
      </c>
      <c r="D296" s="62">
        <f>VLOOKUP(A296,'US Pop after &gt;2009'!A271:V728,22,FALSE)</f>
        <v>1323965.7349999999</v>
      </c>
      <c r="E296" s="61">
        <f>VLOOKUP(A296,'Deaths After &gt;2009'!A271:O728,15,FALSE)</f>
        <v>216</v>
      </c>
      <c r="F296" s="61">
        <f>VLOOKUP(A296,'Deaths After &gt;2009'!A271:P728,16,FALSE)</f>
        <v>1528</v>
      </c>
      <c r="G296" s="61">
        <f>VLOOKUP(A296,'Deaths After &gt;2009'!A271:Q728,17,FALSE)</f>
        <v>1744</v>
      </c>
      <c r="H296" s="61">
        <f>VLOOKUP(A296,'Visits new'!A270:D677,4,FALSE)</f>
        <v>574499</v>
      </c>
      <c r="I296" s="61">
        <f>VLOOKUP(A296,'Visits new'!A270:E677,5,FALSE)</f>
        <v>2034</v>
      </c>
      <c r="J296" s="12">
        <f t="shared" si="20"/>
        <v>1.8147904380107024E-4</v>
      </c>
      <c r="K296" s="12">
        <f t="shared" si="21"/>
        <v>2.6061154681841341E-5</v>
      </c>
      <c r="L296" s="12">
        <f t="shared" si="22"/>
        <v>1.1541084180702005E-3</v>
      </c>
      <c r="M296" s="12">
        <f t="shared" si="23"/>
        <v>5.9781840128825148E-2</v>
      </c>
      <c r="N296" s="12">
        <f t="shared" si="24"/>
        <v>2.1165617837808306E-4</v>
      </c>
    </row>
    <row r="297" spans="1:14">
      <c r="A297" s="61" t="s">
        <v>261</v>
      </c>
      <c r="B297" s="61">
        <f>VLOOKUP(A297,'US Pop after &gt;2009'!A150:B607,2,FALSE)</f>
        <v>4326373</v>
      </c>
      <c r="C297" s="62">
        <f>VLOOKUP(A297,'US Pop after &gt;2009'!A150:U607,21,FALSE)</f>
        <v>3780552.3979999996</v>
      </c>
      <c r="D297" s="62">
        <f>VLOOKUP(A297,'US Pop after &gt;2009'!A150:V607,22,FALSE)</f>
        <v>547080.58799999999</v>
      </c>
      <c r="E297" s="61">
        <f>VLOOKUP(A297,'Deaths After &gt;2009'!A150:O607,15,FALSE)</f>
        <v>94</v>
      </c>
      <c r="F297" s="61">
        <f>VLOOKUP(A297,'Deaths After &gt;2009'!A150:P607,16,FALSE)</f>
        <v>636</v>
      </c>
      <c r="G297" s="61">
        <f>VLOOKUP(A297,'Deaths After &gt;2009'!A150:Q607,17,FALSE)</f>
        <v>730</v>
      </c>
      <c r="H297" s="61">
        <f>VLOOKUP(A297,'Visits new'!A149:D556,4,FALSE)</f>
        <v>1586719</v>
      </c>
      <c r="I297" s="61">
        <f>VLOOKUP(A297,'Visits new'!A149:E556,5,FALSE)</f>
        <v>2681</v>
      </c>
      <c r="J297" s="12">
        <f t="shared" si="20"/>
        <v>1.687325618942241E-4</v>
      </c>
      <c r="K297" s="12">
        <f t="shared" si="21"/>
        <v>2.4864091303093217E-5</v>
      </c>
      <c r="L297" s="12">
        <f t="shared" si="22"/>
        <v>1.1625343942929301E-3</v>
      </c>
      <c r="M297" s="12">
        <f t="shared" si="23"/>
        <v>0.36675501626882379</v>
      </c>
      <c r="N297" s="12">
        <f t="shared" si="24"/>
        <v>6.1968766909371897E-4</v>
      </c>
    </row>
    <row r="298" spans="1:14">
      <c r="A298" s="61" t="s">
        <v>413</v>
      </c>
      <c r="B298" s="61">
        <f>VLOOKUP(A298,'US Pop after &gt;2009'!A285:B742,2,FALSE)</f>
        <v>11411140</v>
      </c>
      <c r="C298" s="62">
        <f>VLOOKUP(A298,'US Pop after &gt;2009'!A285:U742,21,FALSE)</f>
        <v>9793531.352</v>
      </c>
      <c r="D298" s="62">
        <f>VLOOKUP(A298,'US Pop after &gt;2009'!A285:V742,22,FALSE)</f>
        <v>1617638.649</v>
      </c>
      <c r="E298" s="61">
        <f>VLOOKUP(A298,'Deaths After &gt;2009'!A285:O742,15,FALSE)</f>
        <v>200</v>
      </c>
      <c r="F298" s="61">
        <f>VLOOKUP(A298,'Deaths After &gt;2009'!A285:P742,16,FALSE)</f>
        <v>1881</v>
      </c>
      <c r="G298" s="61">
        <f>VLOOKUP(A298,'Deaths After &gt;2009'!A285:Q742,17,FALSE)</f>
        <v>2081</v>
      </c>
      <c r="H298" s="61">
        <f>VLOOKUP(A298,'Visits new'!A284:D691,4,FALSE)</f>
        <v>613298</v>
      </c>
      <c r="I298" s="61">
        <f>VLOOKUP(A298,'Visits new'!A284:E691,5,FALSE)</f>
        <v>1973</v>
      </c>
      <c r="J298" s="12">
        <f t="shared" si="20"/>
        <v>1.8236565321256247E-4</v>
      </c>
      <c r="K298" s="12">
        <f t="shared" si="21"/>
        <v>2.0421642899949131E-5</v>
      </c>
      <c r="L298" s="12">
        <f t="shared" si="22"/>
        <v>1.1628060451960678E-3</v>
      </c>
      <c r="M298" s="12">
        <f t="shared" si="23"/>
        <v>5.3745550400748743E-2</v>
      </c>
      <c r="N298" s="12">
        <f t="shared" si="24"/>
        <v>1.7290121758211714E-4</v>
      </c>
    </row>
    <row r="299" spans="1:14">
      <c r="A299" s="61" t="s">
        <v>510</v>
      </c>
      <c r="B299" s="61">
        <f>VLOOKUP(A299,'US Pop after &gt;2009'!A371:B828,2,FALSE)</f>
        <v>7512499</v>
      </c>
      <c r="C299" s="62">
        <f>VLOOKUP(A299,'US Pop after &gt;2009'!A371:U828,21,FALSE)</f>
        <v>6631975.2299999986</v>
      </c>
      <c r="D299" s="62">
        <f>VLOOKUP(A299,'US Pop after &gt;2009'!A371:V828,22,FALSE)</f>
        <v>879672.44299999997</v>
      </c>
      <c r="E299" s="61">
        <f>VLOOKUP(A299,'Deaths After &gt;2009'!A371:O828,15,FALSE)</f>
        <v>0</v>
      </c>
      <c r="F299" s="61">
        <f>VLOOKUP(A299,'Deaths After &gt;2009'!A371:P828,16,FALSE)</f>
        <v>1023</v>
      </c>
      <c r="G299" s="61">
        <f>VLOOKUP(A299,'Deaths After &gt;2009'!A371:Q828,17,FALSE)</f>
        <v>1023</v>
      </c>
      <c r="H299" s="61">
        <f>VLOOKUP(A299,'Visits new'!A370:D777,4,FALSE)</f>
        <v>772406</v>
      </c>
      <c r="I299" s="61">
        <f>VLOOKUP(A299,'Visits new'!A370:E777,5,FALSE)</f>
        <v>1106</v>
      </c>
      <c r="J299" s="12">
        <f t="shared" si="20"/>
        <v>1.3617306305132286E-4</v>
      </c>
      <c r="K299" s="12">
        <f t="shared" si="21"/>
        <v>0</v>
      </c>
      <c r="L299" s="12">
        <f t="shared" si="22"/>
        <v>1.1629328713665299E-3</v>
      </c>
      <c r="M299" s="12">
        <f t="shared" si="23"/>
        <v>0.10281612017519071</v>
      </c>
      <c r="N299" s="12">
        <f t="shared" si="24"/>
        <v>1.4722131743378602E-4</v>
      </c>
    </row>
    <row r="300" spans="1:14">
      <c r="A300" s="61" t="s">
        <v>99</v>
      </c>
      <c r="B300" s="61">
        <f>VLOOKUP(A300,'US Pop after &gt;2009'!A6:B463,2,FALSE)</f>
        <v>4644134</v>
      </c>
      <c r="C300" s="62">
        <f>VLOOKUP(A300,'US Pop after &gt;2009'!A6:U463,21,FALSE)</f>
        <v>3986687.5750000002</v>
      </c>
      <c r="D300" s="62">
        <f>VLOOKUP(A300,'US Pop after &gt;2009'!A6:V463,22,FALSE)</f>
        <v>658993.38099999994</v>
      </c>
      <c r="E300" s="61">
        <f>VLOOKUP(A300,'Deaths After &gt;2009'!A6:O463,15,FALSE)</f>
        <v>94</v>
      </c>
      <c r="F300" s="61">
        <f>VLOOKUP(A300,'Deaths After &gt;2009'!A6:P463,16,FALSE)</f>
        <v>767</v>
      </c>
      <c r="G300" s="61">
        <f>VLOOKUP(A300,'Deaths After &gt;2009'!A6:Q463,17,FALSE)</f>
        <v>861</v>
      </c>
      <c r="H300" s="61">
        <f>VLOOKUP(A300,'Visits new'!A5:D412,4,FALSE)</f>
        <v>559552</v>
      </c>
      <c r="I300" s="61">
        <f>VLOOKUP(A300,'Visits new'!A5:E412,5,FALSE)</f>
        <v>1205</v>
      </c>
      <c r="J300" s="12">
        <f t="shared" si="20"/>
        <v>1.8539516732290671E-4</v>
      </c>
      <c r="K300" s="12">
        <f t="shared" si="21"/>
        <v>2.357847165889341E-5</v>
      </c>
      <c r="L300" s="12">
        <f t="shared" si="22"/>
        <v>1.1638963639302473E-3</v>
      </c>
      <c r="M300" s="12">
        <f t="shared" si="23"/>
        <v>0.12048575687092578</v>
      </c>
      <c r="N300" s="12">
        <f t="shared" si="24"/>
        <v>2.5946710409303436E-4</v>
      </c>
    </row>
    <row r="301" spans="1:14">
      <c r="A301" s="61" t="s">
        <v>222</v>
      </c>
      <c r="B301" s="61">
        <f>VLOOKUP(A301,'US Pop after &gt;2009'!A115:B572,2,FALSE)</f>
        <v>6417398</v>
      </c>
      <c r="C301" s="62">
        <f>VLOOKUP(A301,'US Pop after &gt;2009'!A115:U572,21,FALSE)</f>
        <v>5601419.9879999999</v>
      </c>
      <c r="D301" s="62">
        <f>VLOOKUP(A301,'US Pop after &gt;2009'!A115:V572,22,FALSE)</f>
        <v>816965.27399999986</v>
      </c>
      <c r="E301" s="61">
        <f>VLOOKUP(A301,'Deaths After &gt;2009'!A115:O572,15,FALSE)</f>
        <v>53</v>
      </c>
      <c r="F301" s="61">
        <f>VLOOKUP(A301,'Deaths After &gt;2009'!A115:P572,16,FALSE)</f>
        <v>951</v>
      </c>
      <c r="G301" s="61">
        <f>VLOOKUP(A301,'Deaths After &gt;2009'!A115:Q572,17,FALSE)</f>
        <v>1004</v>
      </c>
      <c r="H301" s="61">
        <f>VLOOKUP(A301,'Visits new'!A114:D521,4,FALSE)</f>
        <v>148225</v>
      </c>
      <c r="I301" s="61">
        <f>VLOOKUP(A301,'Visits new'!A114:E521,5,FALSE)</f>
        <v>558</v>
      </c>
      <c r="J301" s="12">
        <f t="shared" si="20"/>
        <v>1.5644970126521684E-4</v>
      </c>
      <c r="K301" s="12">
        <f t="shared" si="21"/>
        <v>9.4618864704918824E-6</v>
      </c>
      <c r="L301" s="12">
        <f t="shared" si="22"/>
        <v>1.1640641655963459E-3</v>
      </c>
      <c r="M301" s="12">
        <f t="shared" si="23"/>
        <v>2.309736750003662E-2</v>
      </c>
      <c r="N301" s="12">
        <f t="shared" si="24"/>
        <v>8.6951128790827681E-5</v>
      </c>
    </row>
    <row r="302" spans="1:14">
      <c r="A302" s="61" t="s">
        <v>297</v>
      </c>
      <c r="B302" s="61">
        <f>VLOOKUP(A302,'US Pop after &gt;2009'!A182:B639,2,FALSE)</f>
        <v>9711943</v>
      </c>
      <c r="C302" s="62">
        <f>VLOOKUP(A302,'US Pop after &gt;2009'!A182:U639,21,FALSE)</f>
        <v>8348557.8549999995</v>
      </c>
      <c r="D302" s="62">
        <f>VLOOKUP(A302,'US Pop after &gt;2009'!A182:V639,22,FALSE)</f>
        <v>1362462.2759999996</v>
      </c>
      <c r="E302" s="61">
        <f>VLOOKUP(A302,'Deaths After &gt;2009'!A182:O639,15,FALSE)</f>
        <v>181</v>
      </c>
      <c r="F302" s="61">
        <f>VLOOKUP(A302,'Deaths After &gt;2009'!A182:P639,16,FALSE)</f>
        <v>1586</v>
      </c>
      <c r="G302" s="61">
        <f>VLOOKUP(A302,'Deaths After &gt;2009'!A182:Q639,17,FALSE)</f>
        <v>1767</v>
      </c>
      <c r="H302" s="61">
        <f>VLOOKUP(A302,'Visits new'!A181:D588,4,FALSE)</f>
        <v>663548</v>
      </c>
      <c r="I302" s="61">
        <f>VLOOKUP(A302,'Visits new'!A181:E588,5,FALSE)</f>
        <v>2309</v>
      </c>
      <c r="J302" s="12">
        <f t="shared" si="20"/>
        <v>1.8194093602073242E-4</v>
      </c>
      <c r="K302" s="12">
        <f t="shared" si="21"/>
        <v>2.1680391169787252E-5</v>
      </c>
      <c r="L302" s="12">
        <f t="shared" si="22"/>
        <v>1.1640689272192372E-3</v>
      </c>
      <c r="M302" s="12">
        <f t="shared" si="23"/>
        <v>6.8322888633098447E-2</v>
      </c>
      <c r="N302" s="12">
        <f t="shared" si="24"/>
        <v>2.3774851232137586E-4</v>
      </c>
    </row>
    <row r="303" spans="1:14">
      <c r="A303" s="61" t="s">
        <v>233</v>
      </c>
      <c r="B303" s="61">
        <f>VLOOKUP(A303,'US Pop after &gt;2009'!A125:B582,2,FALSE)</f>
        <v>2961052</v>
      </c>
      <c r="C303" s="62">
        <f>VLOOKUP(A303,'US Pop after &gt;2009'!A125:U582,21,FALSE)</f>
        <v>2521062.6969999992</v>
      </c>
      <c r="D303" s="62">
        <f>VLOOKUP(A303,'US Pop after &gt;2009'!A125:V582,22,FALSE)</f>
        <v>438910.20600000006</v>
      </c>
      <c r="E303" s="61">
        <f>VLOOKUP(A303,'Deaths After &gt;2009'!A125:O582,15,FALSE)</f>
        <v>0</v>
      </c>
      <c r="F303" s="61">
        <f>VLOOKUP(A303,'Deaths After &gt;2009'!A125:P582,16,FALSE)</f>
        <v>513</v>
      </c>
      <c r="G303" s="61">
        <f>VLOOKUP(A303,'Deaths After &gt;2009'!A125:Q582,17,FALSE)</f>
        <v>513</v>
      </c>
      <c r="H303" s="61">
        <f>VLOOKUP(A303,'Visits new'!A124:D531,4,FALSE)</f>
        <v>159525</v>
      </c>
      <c r="I303" s="61">
        <f>VLOOKUP(A303,'Visits new'!A124:E531,5,FALSE)</f>
        <v>482</v>
      </c>
      <c r="J303" s="12">
        <f t="shared" si="20"/>
        <v>1.7324923709546473E-4</v>
      </c>
      <c r="K303" s="12">
        <f t="shared" si="21"/>
        <v>0</v>
      </c>
      <c r="L303" s="12">
        <f t="shared" si="22"/>
        <v>1.1688039899441299E-3</v>
      </c>
      <c r="M303" s="12">
        <f t="shared" si="23"/>
        <v>5.3874433816089688E-2</v>
      </c>
      <c r="N303" s="12">
        <f t="shared" si="24"/>
        <v>1.6277998495129435E-4</v>
      </c>
    </row>
    <row r="304" spans="1:14">
      <c r="A304" s="61" t="s">
        <v>97</v>
      </c>
      <c r="B304" s="61">
        <f>VLOOKUP(A304,'US Pop after &gt;2009'!A4:B461,2,FALSE)</f>
        <v>4724265</v>
      </c>
      <c r="C304" s="62">
        <f>VLOOKUP(A304,'US Pop after &gt;2009'!A4:U461,21,FALSE)</f>
        <v>4080310.594000001</v>
      </c>
      <c r="D304" s="62">
        <f>VLOOKUP(A304,'US Pop after &gt;2009'!A4:V461,22,FALSE)</f>
        <v>644082.43099999998</v>
      </c>
      <c r="E304" s="61">
        <f>VLOOKUP(A304,'Deaths After &gt;2009'!A4:O461,15,FALSE)</f>
        <v>20</v>
      </c>
      <c r="F304" s="61">
        <f>VLOOKUP(A304,'Deaths After &gt;2009'!A4:P461,16,FALSE)</f>
        <v>756</v>
      </c>
      <c r="G304" s="61">
        <f>VLOOKUP(A304,'Deaths After &gt;2009'!A4:Q461,17,FALSE)</f>
        <v>776</v>
      </c>
      <c r="H304" s="61">
        <f>VLOOKUP(A304,'Visits new'!A3:D410,4,FALSE)</f>
        <v>424110</v>
      </c>
      <c r="I304" s="61">
        <f>VLOOKUP(A304,'Visits new'!A3:E410,5,FALSE)</f>
        <v>1294</v>
      </c>
      <c r="J304" s="12">
        <f t="shared" si="20"/>
        <v>1.6425835553255375E-4</v>
      </c>
      <c r="K304" s="12">
        <f t="shared" si="21"/>
        <v>4.9015876461486832E-6</v>
      </c>
      <c r="L304" s="12">
        <f t="shared" si="22"/>
        <v>1.1737628036620053E-3</v>
      </c>
      <c r="M304" s="12">
        <f t="shared" si="23"/>
        <v>8.9772694800143521E-2</v>
      </c>
      <c r="N304" s="12">
        <f t="shared" si="24"/>
        <v>2.7390504131330484E-4</v>
      </c>
    </row>
    <row r="305" spans="1:14">
      <c r="A305" s="61" t="s">
        <v>515</v>
      </c>
      <c r="B305" s="61">
        <f>VLOOKUP(A305,'US Pop after &gt;2009'!A376:B833,2,FALSE)</f>
        <v>7832482</v>
      </c>
      <c r="C305" s="62">
        <f>VLOOKUP(A305,'US Pop after &gt;2009'!A376:U833,21,FALSE)</f>
        <v>6809692.7779999999</v>
      </c>
      <c r="D305" s="62">
        <f>VLOOKUP(A305,'US Pop after &gt;2009'!A376:V833,22,FALSE)</f>
        <v>1026237.861</v>
      </c>
      <c r="E305" s="61">
        <f>VLOOKUP(A305,'Deaths After &gt;2009'!A376:O833,15,FALSE)</f>
        <v>101</v>
      </c>
      <c r="F305" s="61">
        <f>VLOOKUP(A305,'Deaths After &gt;2009'!A376:P833,16,FALSE)</f>
        <v>1206</v>
      </c>
      <c r="G305" s="61">
        <f>VLOOKUP(A305,'Deaths After &gt;2009'!A376:Q833,17,FALSE)</f>
        <v>1307</v>
      </c>
      <c r="H305" s="61">
        <f>VLOOKUP(A305,'Visits new'!A375:D782,4,FALSE)</f>
        <v>4490712</v>
      </c>
      <c r="I305" s="61">
        <f>VLOOKUP(A305,'Visits new'!A375:E782,5,FALSE)</f>
        <v>6263</v>
      </c>
      <c r="J305" s="12">
        <f t="shared" si="20"/>
        <v>1.6686919931638527E-4</v>
      </c>
      <c r="K305" s="12">
        <f t="shared" si="21"/>
        <v>1.4831799802525542E-5</v>
      </c>
      <c r="L305" s="12">
        <f t="shared" si="22"/>
        <v>1.1751661538045709E-3</v>
      </c>
      <c r="M305" s="12">
        <f t="shared" si="23"/>
        <v>0.57334469456808201</v>
      </c>
      <c r="N305" s="12">
        <f t="shared" si="24"/>
        <v>7.9961881814729989E-4</v>
      </c>
    </row>
    <row r="306" spans="1:14">
      <c r="A306" s="61" t="s">
        <v>531</v>
      </c>
      <c r="B306" s="61">
        <f>VLOOKUP(A306,'US Pop after &gt;2009'!A390:B847,2,FALSE)</f>
        <v>1709774</v>
      </c>
      <c r="C306" s="62">
        <f>VLOOKUP(A306,'US Pop after &gt;2009'!A390:U847,21,FALSE)</f>
        <v>1433099.65</v>
      </c>
      <c r="D306" s="62">
        <f>VLOOKUP(A306,'US Pop after &gt;2009'!A390:V847,22,FALSE)</f>
        <v>275694.995</v>
      </c>
      <c r="E306" s="61">
        <f>VLOOKUP(A306,'Deaths After &gt;2009'!A390:O847,15,FALSE)</f>
        <v>0</v>
      </c>
      <c r="F306" s="61">
        <f>VLOOKUP(A306,'Deaths After &gt;2009'!A390:P847,16,FALSE)</f>
        <v>324</v>
      </c>
      <c r="G306" s="61">
        <f>VLOOKUP(A306,'Deaths After &gt;2009'!A390:Q847,17,FALSE)</f>
        <v>324</v>
      </c>
      <c r="H306" s="61">
        <f>VLOOKUP(A306,'Visits new'!A389:D796,4,FALSE)</f>
        <v>639082</v>
      </c>
      <c r="I306" s="61">
        <f>VLOOKUP(A306,'Visits new'!A389:E796,5,FALSE)</f>
        <v>1807</v>
      </c>
      <c r="J306" s="12">
        <f t="shared" si="20"/>
        <v>1.8949872907179544E-4</v>
      </c>
      <c r="K306" s="12">
        <f t="shared" si="21"/>
        <v>0</v>
      </c>
      <c r="L306" s="12">
        <f t="shared" si="22"/>
        <v>1.1752117589222105E-3</v>
      </c>
      <c r="M306" s="12">
        <f t="shared" si="23"/>
        <v>0.37378156411315178</v>
      </c>
      <c r="N306" s="12">
        <f t="shared" si="24"/>
        <v>1.056864825409674E-3</v>
      </c>
    </row>
    <row r="307" spans="1:14">
      <c r="A307" s="61" t="s">
        <v>134</v>
      </c>
      <c r="B307" s="61">
        <f>VLOOKUP(A307,'US Pop after &gt;2009'!A37:B494,2,FALSE)</f>
        <v>37285546</v>
      </c>
      <c r="C307" s="62">
        <f>VLOOKUP(A307,'US Pop after &gt;2009'!A37:U494,21,FALSE)</f>
        <v>32991158.924999997</v>
      </c>
      <c r="D307" s="62">
        <f>VLOOKUP(A307,'US Pop after &gt;2009'!A37:V494,22,FALSE)</f>
        <v>4305619.5500000007</v>
      </c>
      <c r="E307" s="61">
        <f>VLOOKUP(A307,'Deaths After &gt;2009'!A37:O494,15,FALSE)</f>
        <v>563</v>
      </c>
      <c r="F307" s="61">
        <f>VLOOKUP(A307,'Deaths After &gt;2009'!A37:P494,16,FALSE)</f>
        <v>5119</v>
      </c>
      <c r="G307" s="61">
        <f>VLOOKUP(A307,'Deaths After &gt;2009'!A37:Q494,17,FALSE)</f>
        <v>5682</v>
      </c>
      <c r="H307" s="61">
        <f>VLOOKUP(A307,'Visits new'!A36:D443,4,FALSE)</f>
        <v>1498652</v>
      </c>
      <c r="I307" s="61">
        <f>VLOOKUP(A307,'Visits new'!A36:E443,5,FALSE)</f>
        <v>5490</v>
      </c>
      <c r="J307" s="12">
        <f t="shared" si="20"/>
        <v>1.5239149240298103E-4</v>
      </c>
      <c r="K307" s="12">
        <f t="shared" si="21"/>
        <v>1.706517801571895E-5</v>
      </c>
      <c r="L307" s="12">
        <f t="shared" si="22"/>
        <v>1.188911361200039E-3</v>
      </c>
      <c r="M307" s="12">
        <f t="shared" si="23"/>
        <v>4.0193913212374574E-2</v>
      </c>
      <c r="N307" s="12">
        <f t="shared" si="24"/>
        <v>1.4724204387405243E-4</v>
      </c>
    </row>
    <row r="308" spans="1:14">
      <c r="A308" s="61" t="s">
        <v>187</v>
      </c>
      <c r="B308" s="61">
        <f>VLOOKUP(A308,'US Pop after &gt;2009'!A84:B541,2,FALSE)</f>
        <v>9455367</v>
      </c>
      <c r="C308" s="62">
        <f>VLOOKUP(A308,'US Pop after &gt;2009'!A84:U541,21,FALSE)</f>
        <v>8470442.4209999982</v>
      </c>
      <c r="D308" s="62">
        <f>VLOOKUP(A308,'US Pop after &gt;2009'!A84:V541,22,FALSE)</f>
        <v>986010.09999999986</v>
      </c>
      <c r="E308" s="61">
        <f>VLOOKUP(A308,'Deaths After &gt;2009'!A84:O541,15,FALSE)</f>
        <v>142</v>
      </c>
      <c r="F308" s="61">
        <f>VLOOKUP(A308,'Deaths After &gt;2009'!A84:P541,16,FALSE)</f>
        <v>1173</v>
      </c>
      <c r="G308" s="61">
        <f>VLOOKUP(A308,'Deaths After &gt;2009'!A84:Q541,17,FALSE)</f>
        <v>1315</v>
      </c>
      <c r="H308" s="61">
        <f>VLOOKUP(A308,'Visits new'!A83:D490,4,FALSE)</f>
        <v>1702789</v>
      </c>
      <c r="I308" s="61">
        <f>VLOOKUP(A308,'Visits new'!A83:E490,5,FALSE)</f>
        <v>2757</v>
      </c>
      <c r="J308" s="12">
        <f t="shared" si="20"/>
        <v>1.3907445369386507E-4</v>
      </c>
      <c r="K308" s="12">
        <f t="shared" si="21"/>
        <v>1.6764177470583155E-5</v>
      </c>
      <c r="L308" s="12">
        <f t="shared" si="22"/>
        <v>1.1896429864156565E-3</v>
      </c>
      <c r="M308" s="12">
        <f t="shared" si="23"/>
        <v>0.18008703416800215</v>
      </c>
      <c r="N308" s="12">
        <f t="shared" si="24"/>
        <v>2.9158043257337339E-4</v>
      </c>
    </row>
    <row r="309" spans="1:14">
      <c r="A309" s="61" t="s">
        <v>232</v>
      </c>
      <c r="B309" s="61">
        <f>VLOOKUP(A309,'US Pop after &gt;2009'!A124:B581,2,FALSE)</f>
        <v>2839877</v>
      </c>
      <c r="C309" s="62">
        <f>VLOOKUP(A309,'US Pop after &gt;2009'!A124:U581,21,FALSE)</f>
        <v>2421811.0809999998</v>
      </c>
      <c r="D309" s="62">
        <f>VLOOKUP(A309,'US Pop after &gt;2009'!A124:V581,22,FALSE)</f>
        <v>417420.435</v>
      </c>
      <c r="E309" s="61">
        <f>VLOOKUP(A309,'Deaths After &gt;2009'!A124:O581,15,FALSE)</f>
        <v>0</v>
      </c>
      <c r="F309" s="61">
        <f>VLOOKUP(A309,'Deaths After &gt;2009'!A124:P581,16,FALSE)</f>
        <v>497</v>
      </c>
      <c r="G309" s="61">
        <f>VLOOKUP(A309,'Deaths After &gt;2009'!A124:Q581,17,FALSE)</f>
        <v>497</v>
      </c>
      <c r="H309" s="61">
        <f>VLOOKUP(A309,'Visits new'!A123:D530,4,FALSE)</f>
        <v>153447</v>
      </c>
      <c r="I309" s="61">
        <f>VLOOKUP(A309,'Visits new'!A123:E530,5,FALSE)</f>
        <v>440</v>
      </c>
      <c r="J309" s="12">
        <f t="shared" si="20"/>
        <v>1.7500757955362151E-4</v>
      </c>
      <c r="K309" s="12">
        <f t="shared" si="21"/>
        <v>0</v>
      </c>
      <c r="L309" s="12">
        <f t="shared" si="22"/>
        <v>1.1906460688729818E-3</v>
      </c>
      <c r="M309" s="12">
        <f t="shared" si="23"/>
        <v>5.4032973963308972E-2</v>
      </c>
      <c r="N309" s="12">
        <f t="shared" si="24"/>
        <v>1.5493628773358847E-4</v>
      </c>
    </row>
    <row r="310" spans="1:14">
      <c r="A310" s="61" t="s">
        <v>412</v>
      </c>
      <c r="B310" s="61">
        <f>VLOOKUP(A310,'US Pop after &gt;2009'!A284:B741,2,FALSE)</f>
        <v>11424081</v>
      </c>
      <c r="C310" s="62">
        <f>VLOOKUP(A310,'US Pop after &gt;2009'!A284:U741,21,FALSE)</f>
        <v>9830890.0669999979</v>
      </c>
      <c r="D310" s="62">
        <f>VLOOKUP(A310,'US Pop after &gt;2009'!A284:V741,22,FALSE)</f>
        <v>1588728.8089999997</v>
      </c>
      <c r="E310" s="61">
        <f>VLOOKUP(A310,'Deaths After &gt;2009'!A284:O741,15,FALSE)</f>
        <v>259</v>
      </c>
      <c r="F310" s="61">
        <f>VLOOKUP(A310,'Deaths After &gt;2009'!A284:P741,16,FALSE)</f>
        <v>1892</v>
      </c>
      <c r="G310" s="61">
        <f>VLOOKUP(A310,'Deaths After &gt;2009'!A284:Q741,17,FALSE)</f>
        <v>2151</v>
      </c>
      <c r="H310" s="61">
        <f>VLOOKUP(A310,'Visits new'!A283:D690,4,FALSE)</f>
        <v>658352</v>
      </c>
      <c r="I310" s="61">
        <f>VLOOKUP(A310,'Visits new'!A283:E690,5,FALSE)</f>
        <v>2197</v>
      </c>
      <c r="J310" s="12">
        <f t="shared" si="20"/>
        <v>1.8828648011161685E-4</v>
      </c>
      <c r="K310" s="12">
        <f t="shared" si="21"/>
        <v>2.6345529065511832E-5</v>
      </c>
      <c r="L310" s="12">
        <f t="shared" si="22"/>
        <v>1.1908892123577023E-3</v>
      </c>
      <c r="M310" s="12">
        <f t="shared" si="23"/>
        <v>5.7628442935584931E-2</v>
      </c>
      <c r="N310" s="12">
        <f t="shared" si="24"/>
        <v>1.9231306220605403E-4</v>
      </c>
    </row>
    <row r="311" spans="1:14">
      <c r="A311" s="61" t="s">
        <v>96</v>
      </c>
      <c r="B311" s="61">
        <f>VLOOKUP(A311,'US Pop after &gt;2009'!A3:B460,2,FALSE)</f>
        <v>4690952</v>
      </c>
      <c r="C311" s="62">
        <f>VLOOKUP(A311,'US Pop after &gt;2009'!A3:U460,21,FALSE)</f>
        <v>4061256.6100000003</v>
      </c>
      <c r="D311" s="62">
        <f>VLOOKUP(A311,'US Pop after &gt;2009'!A3:V460,22,FALSE)</f>
        <v>633101.50099999993</v>
      </c>
      <c r="E311" s="61">
        <f>VLOOKUP(A311,'Deaths After &gt;2009'!A3:O460,15,FALSE)</f>
        <v>55</v>
      </c>
      <c r="F311" s="61">
        <f>VLOOKUP(A311,'Deaths After &gt;2009'!A3:P460,16,FALSE)</f>
        <v>754</v>
      </c>
      <c r="G311" s="61">
        <f>VLOOKUP(A311,'Deaths After &gt;2009'!A3:Q460,17,FALSE)</f>
        <v>809</v>
      </c>
      <c r="H311" s="61">
        <f>VLOOKUP(A311,'Visits new'!A2:D409,4,FALSE)</f>
        <v>146695</v>
      </c>
      <c r="I311" s="61">
        <f>VLOOKUP(A311,'Visits new'!A2:E409,5,FALSE)</f>
        <v>452</v>
      </c>
      <c r="J311" s="12">
        <f t="shared" si="20"/>
        <v>1.7245966277207696E-4</v>
      </c>
      <c r="K311" s="12">
        <f t="shared" si="21"/>
        <v>1.3542606459432761E-5</v>
      </c>
      <c r="L311" s="12">
        <f t="shared" si="22"/>
        <v>1.1909622687816057E-3</v>
      </c>
      <c r="M311" s="12">
        <f t="shared" si="23"/>
        <v>3.1271903869406467E-2</v>
      </c>
      <c r="N311" s="12">
        <f t="shared" si="24"/>
        <v>9.6355707753991083E-5</v>
      </c>
    </row>
    <row r="312" spans="1:14">
      <c r="A312" s="61" t="s">
        <v>100</v>
      </c>
      <c r="B312" s="61">
        <f>VLOOKUP(A312,'US Pop after &gt;2009'!A7:B464,2,FALSE)</f>
        <v>4505293</v>
      </c>
      <c r="C312" s="62">
        <f>VLOOKUP(A312,'US Pop after &gt;2009'!A7:U464,21,FALSE)</f>
        <v>3857482.7039999999</v>
      </c>
      <c r="D312" s="62">
        <f>VLOOKUP(A312,'US Pop after &gt;2009'!A7:V464,22,FALSE)</f>
        <v>646890.2350000001</v>
      </c>
      <c r="E312" s="61">
        <f>VLOOKUP(A312,'Deaths After &gt;2009'!A7:O464,15,FALSE)</f>
        <v>114</v>
      </c>
      <c r="F312" s="61">
        <f>VLOOKUP(A312,'Deaths After &gt;2009'!A7:P464,16,FALSE)</f>
        <v>773</v>
      </c>
      <c r="G312" s="61">
        <f>VLOOKUP(A312,'Deaths After &gt;2009'!A7:Q464,17,FALSE)</f>
        <v>887</v>
      </c>
      <c r="H312" s="61">
        <f>VLOOKUP(A312,'Visits new'!A6:D413,4,FALSE)</f>
        <v>476126</v>
      </c>
      <c r="I312" s="61">
        <f>VLOOKUP(A312,'Visits new'!A6:E413,5,FALSE)</f>
        <v>1176</v>
      </c>
      <c r="J312" s="12">
        <f t="shared" si="20"/>
        <v>1.9687953702456201E-4</v>
      </c>
      <c r="K312" s="12">
        <f t="shared" si="21"/>
        <v>2.9552951690953326E-5</v>
      </c>
      <c r="L312" s="12">
        <f t="shared" si="22"/>
        <v>1.194947702371794E-3</v>
      </c>
      <c r="M312" s="12">
        <f t="shared" si="23"/>
        <v>0.10568147288089809</v>
      </c>
      <c r="N312" s="12">
        <f t="shared" si="24"/>
        <v>2.6102630838882178E-4</v>
      </c>
    </row>
    <row r="313" spans="1:14">
      <c r="A313" s="61" t="s">
        <v>218</v>
      </c>
      <c r="B313" s="61">
        <f>VLOOKUP(A313,'US Pop after &gt;2009'!A112:B569,2,FALSE)</f>
        <v>12514525</v>
      </c>
      <c r="C313" s="62">
        <f>VLOOKUP(A313,'US Pop after &gt;2009'!A112:U569,21,FALSE)</f>
        <v>10843197.758000001</v>
      </c>
      <c r="D313" s="62">
        <f>VLOOKUP(A313,'US Pop after &gt;2009'!A112:V569,22,FALSE)</f>
        <v>1667285.6799999997</v>
      </c>
      <c r="E313" s="61">
        <f>VLOOKUP(A313,'Deaths After &gt;2009'!A112:O569,15,FALSE)</f>
        <v>214</v>
      </c>
      <c r="F313" s="61">
        <f>VLOOKUP(A313,'Deaths After &gt;2009'!A112:P569,16,FALSE)</f>
        <v>1997</v>
      </c>
      <c r="G313" s="61">
        <f>VLOOKUP(A313,'Deaths After &gt;2009'!A112:Q569,17,FALSE)</f>
        <v>2211</v>
      </c>
      <c r="H313" s="61">
        <f>VLOOKUP(A313,'Visits new'!A111:D518,4,FALSE)</f>
        <v>2456456</v>
      </c>
      <c r="I313" s="61">
        <f>VLOOKUP(A313,'Visits new'!A111:E518,5,FALSE)</f>
        <v>4121</v>
      </c>
      <c r="J313" s="12">
        <f t="shared" si="20"/>
        <v>1.7667470399395903E-4</v>
      </c>
      <c r="K313" s="12">
        <f t="shared" si="21"/>
        <v>1.9735875410195573E-5</v>
      </c>
      <c r="L313" s="12">
        <f t="shared" si="22"/>
        <v>1.1977551441574191E-3</v>
      </c>
      <c r="M313" s="12">
        <f t="shared" si="23"/>
        <v>0.19628839288746477</v>
      </c>
      <c r="N313" s="12">
        <f t="shared" si="24"/>
        <v>3.2929735647177982E-4</v>
      </c>
    </row>
    <row r="314" spans="1:14">
      <c r="A314" s="61" t="s">
        <v>420</v>
      </c>
      <c r="B314" s="61">
        <f>VLOOKUP(A314,'US Pop after &gt;2009'!A291:B748,2,FALSE)</f>
        <v>3615270</v>
      </c>
      <c r="C314" s="62">
        <f>VLOOKUP(A314,'US Pop after &gt;2009'!A291:U748,21,FALSE)</f>
        <v>3134755.8170000003</v>
      </c>
      <c r="D314" s="62">
        <f>VLOOKUP(A314,'US Pop after &gt;2009'!A291:V748,22,FALSE)</f>
        <v>479441.92400000006</v>
      </c>
      <c r="E314" s="61">
        <f>VLOOKUP(A314,'Deaths After &gt;2009'!A291:O748,15,FALSE)</f>
        <v>10</v>
      </c>
      <c r="F314" s="61">
        <f>VLOOKUP(A314,'Deaths After &gt;2009'!A291:P748,16,FALSE)</f>
        <v>579</v>
      </c>
      <c r="G314" s="61">
        <f>VLOOKUP(A314,'Deaths After &gt;2009'!A291:Q748,17,FALSE)</f>
        <v>589</v>
      </c>
      <c r="H314" s="61">
        <f>VLOOKUP(A314,'Visits new'!A290:D697,4,FALSE)</f>
        <v>37167</v>
      </c>
      <c r="I314" s="61">
        <f>VLOOKUP(A314,'Visits new'!A290:E697,5,FALSE)</f>
        <v>215</v>
      </c>
      <c r="J314" s="12">
        <f t="shared" si="20"/>
        <v>1.6292005852951508E-4</v>
      </c>
      <c r="K314" s="12">
        <f t="shared" si="21"/>
        <v>3.1900411335930217E-6</v>
      </c>
      <c r="L314" s="12">
        <f t="shared" si="22"/>
        <v>1.2076540890904649E-3</v>
      </c>
      <c r="M314" s="12">
        <f t="shared" si="23"/>
        <v>1.0280559958177397E-2</v>
      </c>
      <c r="N314" s="12">
        <f t="shared" si="24"/>
        <v>5.9469970430977495E-5</v>
      </c>
    </row>
    <row r="315" spans="1:14">
      <c r="A315" s="61" t="s">
        <v>415</v>
      </c>
      <c r="B315" s="61">
        <f>VLOOKUP(A315,'US Pop after &gt;2009'!A287:B744,2,FALSE)</f>
        <v>11418726</v>
      </c>
      <c r="C315" s="62">
        <f>VLOOKUP(A315,'US Pop after &gt;2009'!A287:U744,21,FALSE)</f>
        <v>9741605.3850000016</v>
      </c>
      <c r="D315" s="62">
        <f>VLOOKUP(A315,'US Pop after &gt;2009'!A287:V744,22,FALSE)</f>
        <v>1676773.115</v>
      </c>
      <c r="E315" s="61">
        <f>VLOOKUP(A315,'Deaths After &gt;2009'!A287:O744,15,FALSE)</f>
        <v>297</v>
      </c>
      <c r="F315" s="61">
        <f>VLOOKUP(A315,'Deaths After &gt;2009'!A287:P744,16,FALSE)</f>
        <v>2025</v>
      </c>
      <c r="G315" s="61">
        <f>VLOOKUP(A315,'Deaths After &gt;2009'!A287:Q744,17,FALSE)</f>
        <v>2322</v>
      </c>
      <c r="H315" s="61">
        <f>VLOOKUP(A315,'Visits new'!A286:D693,4,FALSE)</f>
        <v>679550</v>
      </c>
      <c r="I315" s="61">
        <f>VLOOKUP(A315,'Visits new'!A286:E693,5,FALSE)</f>
        <v>2331</v>
      </c>
      <c r="J315" s="12">
        <f t="shared" si="20"/>
        <v>2.0335018109726076E-4</v>
      </c>
      <c r="K315" s="12">
        <f t="shared" si="21"/>
        <v>3.0487788024889284E-5</v>
      </c>
      <c r="L315" s="12">
        <f t="shared" si="22"/>
        <v>1.2076768060537517E-3</v>
      </c>
      <c r="M315" s="12">
        <f t="shared" si="23"/>
        <v>5.9511893008029094E-2</v>
      </c>
      <c r="N315" s="12">
        <f t="shared" si="24"/>
        <v>2.0413836009376178E-4</v>
      </c>
    </row>
    <row r="316" spans="1:14">
      <c r="A316" s="61" t="s">
        <v>186</v>
      </c>
      <c r="B316" s="61">
        <f>VLOOKUP(A316,'US Pop after &gt;2009'!A83:B540,2,FALSE)</f>
        <v>9411980</v>
      </c>
      <c r="C316" s="62">
        <f>VLOOKUP(A316,'US Pop after &gt;2009'!A83:U540,21,FALSE)</f>
        <v>8449250.1659999993</v>
      </c>
      <c r="D316" s="62">
        <f>VLOOKUP(A316,'US Pop after &gt;2009'!A83:V540,22,FALSE)</f>
        <v>962370.51300000015</v>
      </c>
      <c r="E316" s="61">
        <f>VLOOKUP(A316,'Deaths After &gt;2009'!A83:O540,15,FALSE)</f>
        <v>113</v>
      </c>
      <c r="F316" s="61">
        <f>VLOOKUP(A316,'Deaths After &gt;2009'!A83:P540,16,FALSE)</f>
        <v>1172</v>
      </c>
      <c r="G316" s="61">
        <f>VLOOKUP(A316,'Deaths After &gt;2009'!A83:Q540,17,FALSE)</f>
        <v>1285</v>
      </c>
      <c r="H316" s="61">
        <f>VLOOKUP(A316,'Visits new'!A82:D489,4,FALSE)</f>
        <v>491988</v>
      </c>
      <c r="I316" s="61">
        <f>VLOOKUP(A316,'Visits new'!A82:E489,5,FALSE)</f>
        <v>802</v>
      </c>
      <c r="J316" s="12">
        <f t="shared" si="20"/>
        <v>1.3652812691909672E-4</v>
      </c>
      <c r="K316" s="12">
        <f t="shared" si="21"/>
        <v>1.3373967840923318E-5</v>
      </c>
      <c r="L316" s="12">
        <f t="shared" si="22"/>
        <v>1.2178261741899398E-3</v>
      </c>
      <c r="M316" s="12">
        <f t="shared" si="23"/>
        <v>5.2272529265893042E-2</v>
      </c>
      <c r="N316" s="12">
        <f t="shared" si="24"/>
        <v>8.5210550808650256E-5</v>
      </c>
    </row>
    <row r="317" spans="1:14">
      <c r="A317" s="61" t="s">
        <v>512</v>
      </c>
      <c r="B317" s="61">
        <f>VLOOKUP(A317,'US Pop after &gt;2009'!A373:B830,2,FALSE)</f>
        <v>7438015</v>
      </c>
      <c r="C317" s="62">
        <f>VLOOKUP(A317,'US Pop after &gt;2009'!A373:U830,21,FALSE)</f>
        <v>6537495.8859999981</v>
      </c>
      <c r="D317" s="62">
        <f>VLOOKUP(A317,'US Pop after &gt;2009'!A373:V830,22,FALSE)</f>
        <v>899007.12299999991</v>
      </c>
      <c r="E317" s="61">
        <f>VLOOKUP(A317,'Deaths After &gt;2009'!A373:O830,15,FALSE)</f>
        <v>20</v>
      </c>
      <c r="F317" s="61">
        <f>VLOOKUP(A317,'Deaths After &gt;2009'!A373:P830,16,FALSE)</f>
        <v>1096</v>
      </c>
      <c r="G317" s="61">
        <f>VLOOKUP(A317,'Deaths After &gt;2009'!A373:Q830,17,FALSE)</f>
        <v>1116</v>
      </c>
      <c r="H317" s="61">
        <f>VLOOKUP(A317,'Visits new'!A372:D779,4,FALSE)</f>
        <v>3592660</v>
      </c>
      <c r="I317" s="61">
        <f>VLOOKUP(A317,'Visits new'!A372:E779,5,FALSE)</f>
        <v>4756</v>
      </c>
      <c r="J317" s="12">
        <f t="shared" si="20"/>
        <v>1.5004003084156188E-4</v>
      </c>
      <c r="K317" s="12">
        <f t="shared" si="21"/>
        <v>3.0592753477413056E-6</v>
      </c>
      <c r="L317" s="12">
        <f t="shared" si="22"/>
        <v>1.2191227098875836E-3</v>
      </c>
      <c r="M317" s="12">
        <f t="shared" si="23"/>
        <v>0.48301327706384029</v>
      </c>
      <c r="N317" s="12">
        <f t="shared" si="24"/>
        <v>6.3941790921368132E-4</v>
      </c>
    </row>
    <row r="318" spans="1:14">
      <c r="A318" s="61" t="s">
        <v>277</v>
      </c>
      <c r="B318" s="61">
        <f>VLOOKUP(A318,'US Pop after &gt;2009'!A164:B621,2,FALSE)</f>
        <v>5704065</v>
      </c>
      <c r="C318" s="62">
        <f>VLOOKUP(A318,'US Pop after &gt;2009'!A164:U621,21,FALSE)</f>
        <v>5011558.1660000002</v>
      </c>
      <c r="D318" s="62">
        <f>VLOOKUP(A318,'US Pop after &gt;2009'!A164:V621,22,FALSE)</f>
        <v>691979.24199999997</v>
      </c>
      <c r="E318" s="61">
        <f>VLOOKUP(A318,'Deaths After &gt;2009'!A164:O621,15,FALSE)</f>
        <v>30</v>
      </c>
      <c r="F318" s="61">
        <f>VLOOKUP(A318,'Deaths After &gt;2009'!A164:P621,16,FALSE)</f>
        <v>847</v>
      </c>
      <c r="G318" s="61">
        <f>VLOOKUP(A318,'Deaths After &gt;2009'!A164:Q621,17,FALSE)</f>
        <v>877</v>
      </c>
      <c r="H318" s="61">
        <f>VLOOKUP(A318,'Visits new'!A163:D570,4,FALSE)</f>
        <v>365373</v>
      </c>
      <c r="I318" s="61">
        <f>VLOOKUP(A318,'Visits new'!A163:E570,5,FALSE)</f>
        <v>601</v>
      </c>
      <c r="J318" s="12">
        <f t="shared" si="20"/>
        <v>1.5375000109570981E-4</v>
      </c>
      <c r="K318" s="12">
        <f t="shared" si="21"/>
        <v>5.9861621887439143E-6</v>
      </c>
      <c r="L318" s="12">
        <f t="shared" si="22"/>
        <v>1.2240251565234091E-3</v>
      </c>
      <c r="M318" s="12">
        <f t="shared" si="23"/>
        <v>6.4054845097312185E-2</v>
      </c>
      <c r="N318" s="12">
        <f t="shared" si="24"/>
        <v>1.0536345571097103E-4</v>
      </c>
    </row>
    <row r="319" spans="1:14">
      <c r="A319" s="61" t="s">
        <v>279</v>
      </c>
      <c r="B319" s="61">
        <f>VLOOKUP(A319,'US Pop after &gt;2009'!A166:B623,2,FALSE)</f>
        <v>5801682</v>
      </c>
      <c r="C319" s="62">
        <f>VLOOKUP(A319,'US Pop after &gt;2009'!A166:U623,21,FALSE)</f>
        <v>5070569.9690000005</v>
      </c>
      <c r="D319" s="62">
        <f>VLOOKUP(A319,'US Pop after &gt;2009'!A166:V623,22,FALSE)</f>
        <v>734077.25000000012</v>
      </c>
      <c r="E319" s="61">
        <f>VLOOKUP(A319,'Deaths After &gt;2009'!A166:O623,15,FALSE)</f>
        <v>43</v>
      </c>
      <c r="F319" s="61">
        <f>VLOOKUP(A319,'Deaths After &gt;2009'!A166:P623,16,FALSE)</f>
        <v>900</v>
      </c>
      <c r="G319" s="61">
        <f>VLOOKUP(A319,'Deaths After &gt;2009'!A166:Q623,17,FALSE)</f>
        <v>943</v>
      </c>
      <c r="H319" s="61">
        <f>VLOOKUP(A319,'Visits new'!A165:D572,4,FALSE)</f>
        <v>388905</v>
      </c>
      <c r="I319" s="61">
        <f>VLOOKUP(A319,'Visits new'!A165:E572,5,FALSE)</f>
        <v>709</v>
      </c>
      <c r="J319" s="12">
        <f t="shared" si="20"/>
        <v>1.6253907056608757E-4</v>
      </c>
      <c r="K319" s="12">
        <f t="shared" si="21"/>
        <v>8.4803089717506266E-6</v>
      </c>
      <c r="L319" s="12">
        <f t="shared" si="22"/>
        <v>1.2260290044406087E-3</v>
      </c>
      <c r="M319" s="12">
        <f t="shared" si="23"/>
        <v>6.7033146594384183E-2</v>
      </c>
      <c r="N319" s="12">
        <f t="shared" si="24"/>
        <v>1.2220593958786434E-4</v>
      </c>
    </row>
    <row r="320" spans="1:14">
      <c r="A320" s="61" t="s">
        <v>289</v>
      </c>
      <c r="B320" s="61">
        <f>VLOOKUP(A320,'US Pop after &gt;2009'!A175:B632,2,FALSE)</f>
        <v>6657291</v>
      </c>
      <c r="C320" s="62">
        <f>VLOOKUP(A320,'US Pop after &gt;2009'!A175:U632,21,FALSE)</f>
        <v>5697933.0559999999</v>
      </c>
      <c r="D320" s="62">
        <f>VLOOKUP(A320,'US Pop after &gt;2009'!A175:V632,22,FALSE)</f>
        <v>960533.90700000012</v>
      </c>
      <c r="E320" s="61">
        <f>VLOOKUP(A320,'Deaths After &gt;2009'!A175:O632,15,FALSE)</f>
        <v>74</v>
      </c>
      <c r="F320" s="61">
        <f>VLOOKUP(A320,'Deaths After &gt;2009'!A175:P632,16,FALSE)</f>
        <v>1178</v>
      </c>
      <c r="G320" s="61">
        <f>VLOOKUP(A320,'Deaths After &gt;2009'!A175:Q632,17,FALSE)</f>
        <v>1252</v>
      </c>
      <c r="H320" s="61">
        <f>VLOOKUP(A320,'Visits new'!A174:D581,4,FALSE)</f>
        <v>1341175</v>
      </c>
      <c r="I320" s="61">
        <f>VLOOKUP(A320,'Visits new'!A174:E581,5,FALSE)</f>
        <v>2259</v>
      </c>
      <c r="J320" s="12">
        <f t="shared" si="20"/>
        <v>1.8806448448775937E-4</v>
      </c>
      <c r="K320" s="12">
        <f t="shared" si="21"/>
        <v>1.298716556911405E-5</v>
      </c>
      <c r="L320" s="12">
        <f t="shared" si="22"/>
        <v>1.2264012664365005E-3</v>
      </c>
      <c r="M320" s="12">
        <f t="shared" si="23"/>
        <v>0.20145957267002448</v>
      </c>
      <c r="N320" s="12">
        <f t="shared" si="24"/>
        <v>3.393272128257575E-4</v>
      </c>
    </row>
    <row r="321" spans="1:14">
      <c r="A321" s="61" t="s">
        <v>256</v>
      </c>
      <c r="B321" s="61">
        <f>VLOOKUP(A321,'US Pop after &gt;2009'!A146:B603,2,FALSE)</f>
        <v>3887172</v>
      </c>
      <c r="C321" s="62">
        <f>VLOOKUP(A321,'US Pop after &gt;2009'!A146:U603,21,FALSE)</f>
        <v>3297832</v>
      </c>
      <c r="D321" s="62">
        <f>VLOOKUP(A321,'US Pop after &gt;2009'!A146:V603,22,FALSE)</f>
        <v>589340</v>
      </c>
      <c r="E321" s="61">
        <f>VLOOKUP(A321,'Deaths After &gt;2009'!A146:O603,15,FALSE)</f>
        <v>39</v>
      </c>
      <c r="F321" s="61">
        <f>VLOOKUP(A321,'Deaths After &gt;2009'!A146:P603,16,FALSE)</f>
        <v>724</v>
      </c>
      <c r="G321" s="61">
        <f>VLOOKUP(A321,'Deaths After &gt;2009'!A146:Q603,17,FALSE)</f>
        <v>763</v>
      </c>
      <c r="H321" s="61">
        <f>VLOOKUP(A321,'Visits new'!A145:D552,4,FALSE)</f>
        <v>450355</v>
      </c>
      <c r="I321" s="61">
        <f>VLOOKUP(A321,'Visits new'!A145:E552,5,FALSE)</f>
        <v>1086</v>
      </c>
      <c r="J321" s="12">
        <f t="shared" si="20"/>
        <v>1.9628665775530386E-4</v>
      </c>
      <c r="K321" s="12">
        <f t="shared" si="21"/>
        <v>1.1825951109698735E-5</v>
      </c>
      <c r="L321" s="12">
        <f t="shared" si="22"/>
        <v>1.228492890351919E-3</v>
      </c>
      <c r="M321" s="12">
        <f t="shared" si="23"/>
        <v>0.11585672051558304</v>
      </c>
      <c r="N321" s="12">
        <f t="shared" si="24"/>
        <v>2.7938048535027519E-4</v>
      </c>
    </row>
    <row r="322" spans="1:14">
      <c r="A322" s="61" t="s">
        <v>213</v>
      </c>
      <c r="B322" s="61">
        <f>VLOOKUP(A322,'US Pop after &gt;2009'!A107:B564,2,FALSE)</f>
        <v>12699765</v>
      </c>
      <c r="C322" s="62">
        <f>VLOOKUP(A322,'US Pop after &gt;2009'!A107:U564,21,FALSE)</f>
        <v>11146725.976</v>
      </c>
      <c r="D322" s="62">
        <f>VLOOKUP(A322,'US Pop after &gt;2009'!A107:V564,22,FALSE)</f>
        <v>1556220.4290000005</v>
      </c>
      <c r="E322" s="61">
        <f>VLOOKUP(A322,'Deaths After &gt;2009'!A107:O564,15,FALSE)</f>
        <v>168</v>
      </c>
      <c r="F322" s="61">
        <f>VLOOKUP(A322,'Deaths After &gt;2009'!A107:P564,16,FALSE)</f>
        <v>1912</v>
      </c>
      <c r="G322" s="61">
        <f>VLOOKUP(A322,'Deaths After &gt;2009'!A107:Q564,17,FALSE)</f>
        <v>2080</v>
      </c>
      <c r="H322" s="61">
        <f>VLOOKUP(A322,'Visits new'!A106:D513,4,FALSE)</f>
        <v>509981</v>
      </c>
      <c r="I322" s="61">
        <f>VLOOKUP(A322,'Visits new'!A106:E513,5,FALSE)</f>
        <v>1014</v>
      </c>
      <c r="J322" s="12">
        <f t="shared" ref="J322:J385" si="25">G322/B322</f>
        <v>1.6378255818119469E-4</v>
      </c>
      <c r="K322" s="12">
        <f t="shared" ref="K322:K385" si="26">E322/C322</f>
        <v>1.5071690141277409E-5</v>
      </c>
      <c r="L322" s="12">
        <f t="shared" ref="L322:L385" si="27">F322/D322</f>
        <v>1.2286177230230919E-3</v>
      </c>
      <c r="M322" s="12">
        <f t="shared" ref="M322:M385" si="28">H322/B322</f>
        <v>4.0156727309521079E-2</v>
      </c>
      <c r="N322" s="12">
        <f t="shared" ref="N322:N385" si="29">I322/B322</f>
        <v>7.9843997113332414E-5</v>
      </c>
    </row>
    <row r="323" spans="1:14">
      <c r="A323" s="61" t="s">
        <v>251</v>
      </c>
      <c r="B323" s="61">
        <f>VLOOKUP(A323,'US Pop after &gt;2009'!A141:B598,2,FALSE)</f>
        <v>4189112</v>
      </c>
      <c r="C323" s="62">
        <f>VLOOKUP(A323,'US Pop after &gt;2009'!A141:U598,21,FALSE)</f>
        <v>3627137.3549999991</v>
      </c>
      <c r="D323" s="62">
        <f>VLOOKUP(A323,'US Pop after &gt;2009'!A141:V598,22,FALSE)</f>
        <v>561653.06999999995</v>
      </c>
      <c r="E323" s="61">
        <f>VLOOKUP(A323,'Deaths After &gt;2009'!A141:O598,15,FALSE)</f>
        <v>23</v>
      </c>
      <c r="F323" s="61">
        <f>VLOOKUP(A323,'Deaths After &gt;2009'!A141:P598,16,FALSE)</f>
        <v>691</v>
      </c>
      <c r="G323" s="61">
        <f>VLOOKUP(A323,'Deaths After &gt;2009'!A141:Q598,17,FALSE)</f>
        <v>714</v>
      </c>
      <c r="H323" s="61">
        <f>VLOOKUP(A323,'Visits new'!A140:D547,4,FALSE)</f>
        <v>941329</v>
      </c>
      <c r="I323" s="61">
        <f>VLOOKUP(A323,'Visits new'!A140:E547,5,FALSE)</f>
        <v>733</v>
      </c>
      <c r="J323" s="12">
        <f t="shared" si="25"/>
        <v>1.7044185020596251E-4</v>
      </c>
      <c r="K323" s="12">
        <f t="shared" si="26"/>
        <v>6.3410887840501995E-6</v>
      </c>
      <c r="L323" s="12">
        <f t="shared" si="27"/>
        <v>1.2302968449900934E-3</v>
      </c>
      <c r="M323" s="12">
        <f t="shared" si="28"/>
        <v>0.22470848237048807</v>
      </c>
      <c r="N323" s="12">
        <f t="shared" si="29"/>
        <v>1.7497741764841809E-4</v>
      </c>
    </row>
    <row r="324" spans="1:14">
      <c r="A324" s="61" t="s">
        <v>244</v>
      </c>
      <c r="B324" s="61">
        <f>VLOOKUP(A324,'US Pop after &gt;2009'!A135:B592,2,FALSE)</f>
        <v>2722708</v>
      </c>
      <c r="C324" s="62">
        <f>VLOOKUP(A324,'US Pop after &gt;2009'!A135:U592,21,FALSE)</f>
        <v>2354476.6739999996</v>
      </c>
      <c r="D324" s="62">
        <f>VLOOKUP(A324,'US Pop after &gt;2009'!A135:V592,22,FALSE)</f>
        <v>368061.12199999997</v>
      </c>
      <c r="E324" s="61">
        <f>VLOOKUP(A324,'Deaths After &gt;2009'!A135:O592,15,FALSE)</f>
        <v>12</v>
      </c>
      <c r="F324" s="61">
        <f>VLOOKUP(A324,'Deaths After &gt;2009'!A135:P592,16,FALSE)</f>
        <v>453</v>
      </c>
      <c r="G324" s="61">
        <f>VLOOKUP(A324,'Deaths After &gt;2009'!A135:Q592,17,FALSE)</f>
        <v>465</v>
      </c>
      <c r="H324" s="61">
        <f>VLOOKUP(A324,'Visits new'!A134:D541,4,FALSE)</f>
        <v>271947</v>
      </c>
      <c r="I324" s="61">
        <f>VLOOKUP(A324,'Visits new'!A134:E541,5,FALSE)</f>
        <v>1270</v>
      </c>
      <c r="J324" s="12">
        <f t="shared" si="25"/>
        <v>1.7078584996995638E-4</v>
      </c>
      <c r="K324" s="12">
        <f t="shared" si="26"/>
        <v>5.0966739796208324E-6</v>
      </c>
      <c r="L324" s="12">
        <f t="shared" si="27"/>
        <v>1.2307738386995409E-3</v>
      </c>
      <c r="M324" s="12">
        <f t="shared" si="28"/>
        <v>9.9881074283397264E-2</v>
      </c>
      <c r="N324" s="12">
        <f t="shared" si="29"/>
        <v>4.6644737518676261E-4</v>
      </c>
    </row>
    <row r="325" spans="1:14">
      <c r="A325" s="61" t="s">
        <v>540</v>
      </c>
      <c r="B325" s="61">
        <f>VLOOKUP(A325,'US Pop after &gt;2009'!A398:B855,2,FALSE)</f>
        <v>5493840</v>
      </c>
      <c r="C325" s="62">
        <f>VLOOKUP(A325,'US Pop after &gt;2009'!A398:U855,21,FALSE)</f>
        <v>4734668.34</v>
      </c>
      <c r="D325" s="62">
        <f>VLOOKUP(A325,'US Pop after &gt;2009'!A398:V855,22,FALSE)</f>
        <v>760853.71500000008</v>
      </c>
      <c r="E325" s="61">
        <f>VLOOKUP(A325,'Deaths After &gt;2009'!A398:O855,15,FALSE)</f>
        <v>24</v>
      </c>
      <c r="F325" s="61">
        <f>VLOOKUP(A325,'Deaths After &gt;2009'!A398:P855,16,FALSE)</f>
        <v>940</v>
      </c>
      <c r="G325" s="61">
        <f>VLOOKUP(A325,'Deaths After &gt;2009'!A398:Q855,17,FALSE)</f>
        <v>964</v>
      </c>
      <c r="H325" s="61">
        <f>VLOOKUP(A325,'Visits new'!A397:D804,4,FALSE)</f>
        <v>187578</v>
      </c>
      <c r="I325" s="61">
        <f>VLOOKUP(A325,'Visits new'!A397:E804,5,FALSE)</f>
        <v>1633</v>
      </c>
      <c r="J325" s="12">
        <f t="shared" si="25"/>
        <v>1.7546925283590348E-4</v>
      </c>
      <c r="K325" s="12">
        <f t="shared" si="26"/>
        <v>5.0689928579031158E-6</v>
      </c>
      <c r="L325" s="12">
        <f t="shared" si="27"/>
        <v>1.2354543080597298E-3</v>
      </c>
      <c r="M325" s="12">
        <f t="shared" si="28"/>
        <v>3.4143331440304049E-2</v>
      </c>
      <c r="N325" s="12">
        <f t="shared" si="29"/>
        <v>2.9724200195127635E-4</v>
      </c>
    </row>
    <row r="326" spans="1:14">
      <c r="A326" s="61" t="s">
        <v>393</v>
      </c>
      <c r="B326" s="61">
        <f>VLOOKUP(A326,'US Pop after &gt;2009'!A267:B724,2,FALSE)</f>
        <v>9229081</v>
      </c>
      <c r="C326" s="62">
        <f>VLOOKUP(A326,'US Pop after &gt;2009'!A267:U724,21,FALSE)</f>
        <v>8071831.0980000012</v>
      </c>
      <c r="D326" s="62">
        <f>VLOOKUP(A326,'US Pop after &gt;2009'!A267:V724,22,FALSE)</f>
        <v>1160752.6300000001</v>
      </c>
      <c r="E326" s="61">
        <f>VLOOKUP(A326,'Deaths After &gt;2009'!A267:O724,15,FALSE)</f>
        <v>136</v>
      </c>
      <c r="F326" s="61">
        <f>VLOOKUP(A326,'Deaths After &gt;2009'!A267:P724,16,FALSE)</f>
        <v>1436</v>
      </c>
      <c r="G326" s="61">
        <f>VLOOKUP(A326,'Deaths After &gt;2009'!A267:Q724,17,FALSE)</f>
        <v>1572</v>
      </c>
      <c r="H326" s="61">
        <f>VLOOKUP(A326,'Visits new'!A266:D673,4,FALSE)</f>
        <v>282461</v>
      </c>
      <c r="I326" s="61">
        <f>VLOOKUP(A326,'Visits new'!A266:E673,5,FALSE)</f>
        <v>957</v>
      </c>
      <c r="J326" s="12">
        <f t="shared" si="25"/>
        <v>1.7033115214830165E-4</v>
      </c>
      <c r="K326" s="12">
        <f t="shared" si="26"/>
        <v>1.6848717267349341E-5</v>
      </c>
      <c r="L326" s="12">
        <f t="shared" si="27"/>
        <v>1.2371283621386237E-3</v>
      </c>
      <c r="M326" s="12">
        <f t="shared" si="28"/>
        <v>3.0605539164733738E-2</v>
      </c>
      <c r="N326" s="12">
        <f t="shared" si="29"/>
        <v>1.0369396476203861E-4</v>
      </c>
    </row>
    <row r="327" spans="1:14">
      <c r="A327" s="61" t="s">
        <v>129</v>
      </c>
      <c r="B327" s="61">
        <f>VLOOKUP(A327,'US Pop after &gt;2009'!A33:B490,2,FALSE)</f>
        <v>2626239</v>
      </c>
      <c r="C327" s="62">
        <f>VLOOKUP(A327,'US Pop after &gt;2009'!A33:U490,21,FALSE)</f>
        <v>2229195.622</v>
      </c>
      <c r="D327" s="62">
        <f>VLOOKUP(A327,'US Pop after &gt;2009'!A33:V490,22,FALSE)</f>
        <v>396603.85199999996</v>
      </c>
      <c r="E327" s="61">
        <f>VLOOKUP(A327,'Deaths After &gt;2009'!A33:O490,15,FALSE)</f>
        <v>0</v>
      </c>
      <c r="F327" s="61">
        <f>VLOOKUP(A327,'Deaths After &gt;2009'!A33:P490,16,FALSE)</f>
        <v>491</v>
      </c>
      <c r="G327" s="61">
        <f>VLOOKUP(A327,'Deaths After &gt;2009'!A33:Q490,17,FALSE)</f>
        <v>491</v>
      </c>
      <c r="H327" s="61">
        <f>VLOOKUP(A327,'Visits new'!A32:D439,4,FALSE)</f>
        <v>146338</v>
      </c>
      <c r="I327" s="61">
        <f>VLOOKUP(A327,'Visits new'!A32:E439,5,FALSE)</f>
        <v>454</v>
      </c>
      <c r="J327" s="12">
        <f t="shared" si="25"/>
        <v>1.8695937422298579E-4</v>
      </c>
      <c r="K327" s="12">
        <f t="shared" si="26"/>
        <v>0</v>
      </c>
      <c r="L327" s="12">
        <f t="shared" si="27"/>
        <v>1.238011172922244E-3</v>
      </c>
      <c r="M327" s="12">
        <f t="shared" si="28"/>
        <v>5.5721508971574941E-2</v>
      </c>
      <c r="N327" s="12">
        <f t="shared" si="29"/>
        <v>1.7287078594141659E-4</v>
      </c>
    </row>
    <row r="328" spans="1:14">
      <c r="A328" s="61" t="s">
        <v>215</v>
      </c>
      <c r="B328" s="61">
        <f>VLOOKUP(A328,'US Pop after &gt;2009'!A109:B566,2,FALSE)</f>
        <v>12694550</v>
      </c>
      <c r="C328" s="62">
        <f>VLOOKUP(A328,'US Pop after &gt;2009'!A109:U566,21,FALSE)</f>
        <v>11097142.779000001</v>
      </c>
      <c r="D328" s="62">
        <f>VLOOKUP(A328,'US Pop after &gt;2009'!A109:V566,22,FALSE)</f>
        <v>1601625.2590000001</v>
      </c>
      <c r="E328" s="61">
        <f>VLOOKUP(A328,'Deaths After &gt;2009'!A109:O566,15,FALSE)</f>
        <v>218</v>
      </c>
      <c r="F328" s="61">
        <f>VLOOKUP(A328,'Deaths After &gt;2009'!A109:P566,16,FALSE)</f>
        <v>1983</v>
      </c>
      <c r="G328" s="61">
        <f>VLOOKUP(A328,'Deaths After &gt;2009'!A109:Q566,17,FALSE)</f>
        <v>2201</v>
      </c>
      <c r="H328" s="61">
        <f>VLOOKUP(A328,'Visits new'!A108:D515,4,FALSE)</f>
        <v>2101219</v>
      </c>
      <c r="I328" s="61">
        <f>VLOOKUP(A328,'Visits new'!A108:E515,5,FALSE)</f>
        <v>3974</v>
      </c>
      <c r="J328" s="12">
        <f t="shared" si="25"/>
        <v>1.7338149048213604E-4</v>
      </c>
      <c r="K328" s="12">
        <f t="shared" si="26"/>
        <v>1.964469632782761E-5</v>
      </c>
      <c r="L328" s="12">
        <f t="shared" si="27"/>
        <v>1.2381173366597111E-3</v>
      </c>
      <c r="M328" s="12">
        <f t="shared" si="28"/>
        <v>0.16552134577436775</v>
      </c>
      <c r="N328" s="12">
        <f t="shared" si="29"/>
        <v>3.1304772520491077E-4</v>
      </c>
    </row>
    <row r="329" spans="1:14">
      <c r="A329" s="61" t="s">
        <v>292</v>
      </c>
      <c r="B329" s="61">
        <f>VLOOKUP(A329,'US Pop after &gt;2009'!A178:B635,2,FALSE)</f>
        <v>6772044</v>
      </c>
      <c r="C329" s="62">
        <f>VLOOKUP(A329,'US Pop after &gt;2009'!A178:U635,21,FALSE)</f>
        <v>5725952</v>
      </c>
      <c r="D329" s="62">
        <f>VLOOKUP(A329,'US Pop after &gt;2009'!A178:V635,22,FALSE)</f>
        <v>1046092</v>
      </c>
      <c r="E329" s="61">
        <f>VLOOKUP(A329,'Deaths After &gt;2009'!A178:O635,15,FALSE)</f>
        <v>38</v>
      </c>
      <c r="F329" s="61">
        <f>VLOOKUP(A329,'Deaths After &gt;2009'!A178:P635,16,FALSE)</f>
        <v>1297</v>
      </c>
      <c r="G329" s="61">
        <f>VLOOKUP(A329,'Deaths After &gt;2009'!A178:Q635,17,FALSE)</f>
        <v>1335</v>
      </c>
      <c r="H329" s="61">
        <f>VLOOKUP(A329,'Visits new'!A177:D584,4,FALSE)</f>
        <v>1386991</v>
      </c>
      <c r="I329" s="61">
        <f>VLOOKUP(A329,'Visits new'!A177:E584,5,FALSE)</f>
        <v>1925</v>
      </c>
      <c r="J329" s="12">
        <f t="shared" si="25"/>
        <v>1.9713398200011696E-4</v>
      </c>
      <c r="K329" s="12">
        <f t="shared" si="26"/>
        <v>6.636451021594313E-6</v>
      </c>
      <c r="L329" s="12">
        <f t="shared" si="27"/>
        <v>1.2398527089395579E-3</v>
      </c>
      <c r="M329" s="12">
        <f t="shared" si="28"/>
        <v>0.20481128002121662</v>
      </c>
      <c r="N329" s="12">
        <f t="shared" si="29"/>
        <v>2.8425686543088026E-4</v>
      </c>
    </row>
    <row r="330" spans="1:14">
      <c r="A330" s="61" t="s">
        <v>414</v>
      </c>
      <c r="B330" s="61">
        <f>VLOOKUP(A330,'US Pop after &gt;2009'!A286:B743,2,FALSE)</f>
        <v>11150834</v>
      </c>
      <c r="C330" s="62">
        <f>VLOOKUP(A330,'US Pop after &gt;2009'!A286:U743,21,FALSE)</f>
        <v>9541903.550999999</v>
      </c>
      <c r="D330" s="62">
        <f>VLOOKUP(A330,'US Pop after &gt;2009'!A286:V743,22,FALSE)</f>
        <v>1604505.2920000001</v>
      </c>
      <c r="E330" s="61">
        <f>VLOOKUP(A330,'Deaths After &gt;2009'!A286:O743,15,FALSE)</f>
        <v>264</v>
      </c>
      <c r="F330" s="61">
        <f>VLOOKUP(A330,'Deaths After &gt;2009'!A286:P743,16,FALSE)</f>
        <v>2005</v>
      </c>
      <c r="G330" s="61">
        <f>VLOOKUP(A330,'Deaths After &gt;2009'!A286:Q743,17,FALSE)</f>
        <v>2269</v>
      </c>
      <c r="H330" s="61">
        <f>VLOOKUP(A330,'Visits new'!A285:D692,4,FALSE)</f>
        <v>584169</v>
      </c>
      <c r="I330" s="61">
        <f>VLOOKUP(A330,'Visits new'!A285:E692,5,FALSE)</f>
        <v>2007</v>
      </c>
      <c r="J330" s="12">
        <f t="shared" si="25"/>
        <v>2.0348253771870336E-4</v>
      </c>
      <c r="K330" s="12">
        <f t="shared" si="26"/>
        <v>2.7667435390534062E-5</v>
      </c>
      <c r="L330" s="12">
        <f t="shared" si="27"/>
        <v>1.2496063490702403E-3</v>
      </c>
      <c r="M330" s="12">
        <f t="shared" si="28"/>
        <v>5.2387920042572603E-2</v>
      </c>
      <c r="N330" s="12">
        <f t="shared" si="29"/>
        <v>1.7998653732985353E-4</v>
      </c>
    </row>
    <row r="331" spans="1:14">
      <c r="A331" s="61" t="s">
        <v>130</v>
      </c>
      <c r="B331" s="61">
        <f>VLOOKUP(A331,'US Pop after &gt;2009'!A34:B491,2,FALSE)</f>
        <v>2806372</v>
      </c>
      <c r="C331" s="62">
        <f>VLOOKUP(A331,'US Pop after &gt;2009'!A34:U491,21,FALSE)</f>
        <v>2367426</v>
      </c>
      <c r="D331" s="62">
        <f>VLOOKUP(A331,'US Pop after &gt;2009'!A34:V491,22,FALSE)</f>
        <v>438946</v>
      </c>
      <c r="E331" s="61">
        <f>VLOOKUP(A331,'Deaths After &gt;2009'!A34:O491,15,FALSE)</f>
        <v>11</v>
      </c>
      <c r="F331" s="61">
        <f>VLOOKUP(A331,'Deaths After &gt;2009'!A34:P491,16,FALSE)</f>
        <v>549</v>
      </c>
      <c r="G331" s="61">
        <f>VLOOKUP(A331,'Deaths After &gt;2009'!A34:Q491,17,FALSE)</f>
        <v>560</v>
      </c>
      <c r="H331" s="61">
        <f>VLOOKUP(A331,'Visits new'!A33:D440,4,FALSE)</f>
        <v>175079</v>
      </c>
      <c r="I331" s="61">
        <f>VLOOKUP(A331,'Visits new'!A33:E440,5,FALSE)</f>
        <v>570</v>
      </c>
      <c r="J331" s="12">
        <f t="shared" si="25"/>
        <v>1.9954589056618295E-4</v>
      </c>
      <c r="K331" s="12">
        <f t="shared" si="26"/>
        <v>4.6463965505152007E-6</v>
      </c>
      <c r="L331" s="12">
        <f t="shared" si="27"/>
        <v>1.2507233235978913E-3</v>
      </c>
      <c r="M331" s="12">
        <f t="shared" si="28"/>
        <v>6.2386241025779901E-2</v>
      </c>
      <c r="N331" s="12">
        <f t="shared" si="29"/>
        <v>2.0310921004057907E-4</v>
      </c>
    </row>
    <row r="332" spans="1:14">
      <c r="A332" s="61" t="s">
        <v>321</v>
      </c>
      <c r="B332" s="61">
        <f>VLOOKUP(A332,'US Pop after &gt;2009'!A203:B660,2,FALSE)</f>
        <v>5733300</v>
      </c>
      <c r="C332" s="62">
        <f>VLOOKUP(A332,'US Pop after &gt;2009'!A203:U660,21,FALSE)</f>
        <v>4948277.8610000005</v>
      </c>
      <c r="D332" s="62">
        <f>VLOOKUP(A332,'US Pop after &gt;2009'!A203:V660,22,FALSE)</f>
        <v>786591.89400000009</v>
      </c>
      <c r="E332" s="61">
        <f>VLOOKUP(A332,'Deaths After &gt;2009'!A203:O660,15,FALSE)</f>
        <v>22</v>
      </c>
      <c r="F332" s="61">
        <f>VLOOKUP(A332,'Deaths After &gt;2009'!A203:P660,16,FALSE)</f>
        <v>986</v>
      </c>
      <c r="G332" s="61">
        <f>VLOOKUP(A332,'Deaths After &gt;2009'!A203:Q660,17,FALSE)</f>
        <v>1008</v>
      </c>
      <c r="H332" s="61">
        <f>VLOOKUP(A332,'Visits new'!A202:D609,4,FALSE)</f>
        <v>108334</v>
      </c>
      <c r="I332" s="61">
        <f>VLOOKUP(A332,'Visits new'!A202:E609,5,FALSE)</f>
        <v>408</v>
      </c>
      <c r="J332" s="12">
        <f t="shared" si="25"/>
        <v>1.758149756684632E-4</v>
      </c>
      <c r="K332" s="12">
        <f t="shared" si="26"/>
        <v>4.4459912353333379E-6</v>
      </c>
      <c r="L332" s="12">
        <f t="shared" si="27"/>
        <v>1.2535089765366944E-3</v>
      </c>
      <c r="M332" s="12">
        <f t="shared" si="28"/>
        <v>1.8895574974273105E-2</v>
      </c>
      <c r="N332" s="12">
        <f t="shared" si="29"/>
        <v>7.1163204437235095E-5</v>
      </c>
    </row>
    <row r="333" spans="1:14">
      <c r="A333" s="61" t="s">
        <v>128</v>
      </c>
      <c r="B333" s="61">
        <f>VLOOKUP(A333,'US Pop after &gt;2009'!A32:B489,2,FALSE)</f>
        <v>2738361</v>
      </c>
      <c r="C333" s="62">
        <f>VLOOKUP(A333,'US Pop after &gt;2009'!A32:U489,21,FALSE)</f>
        <v>2323542.6290000002</v>
      </c>
      <c r="D333" s="62">
        <f>VLOOKUP(A333,'US Pop after &gt;2009'!A32:V489,22,FALSE)</f>
        <v>414375.35100000008</v>
      </c>
      <c r="E333" s="61">
        <f>VLOOKUP(A333,'Deaths After &gt;2009'!A32:O489,15,FALSE)</f>
        <v>0</v>
      </c>
      <c r="F333" s="61">
        <f>VLOOKUP(A333,'Deaths After &gt;2009'!A32:P489,16,FALSE)</f>
        <v>521</v>
      </c>
      <c r="G333" s="61">
        <f>VLOOKUP(A333,'Deaths After &gt;2009'!A32:Q489,17,FALSE)</f>
        <v>521</v>
      </c>
      <c r="H333" s="61">
        <f>VLOOKUP(A333,'Visits new'!A31:D438,4,FALSE)</f>
        <v>158798</v>
      </c>
      <c r="I333" s="61">
        <f>VLOOKUP(A333,'Visits new'!A31:E438,5,FALSE)</f>
        <v>589</v>
      </c>
      <c r="J333" s="12">
        <f t="shared" si="25"/>
        <v>1.902597940885077E-4</v>
      </c>
      <c r="K333" s="12">
        <f t="shared" si="26"/>
        <v>0</v>
      </c>
      <c r="L333" s="12">
        <f t="shared" si="27"/>
        <v>1.2573141687667612E-3</v>
      </c>
      <c r="M333" s="12">
        <f t="shared" si="28"/>
        <v>5.7990162728727146E-2</v>
      </c>
      <c r="N333" s="12">
        <f t="shared" si="29"/>
        <v>2.15092166445549E-4</v>
      </c>
    </row>
    <row r="334" spans="1:14">
      <c r="A334" s="61" t="s">
        <v>396</v>
      </c>
      <c r="B334" s="61">
        <f>VLOOKUP(A334,'US Pop after &gt;2009'!A270:B727,2,FALSE)</f>
        <v>9484977</v>
      </c>
      <c r="C334" s="62">
        <f>VLOOKUP(A334,'US Pop after &gt;2009'!A270:U727,21,FALSE)</f>
        <v>8231192.9819999998</v>
      </c>
      <c r="D334" s="62">
        <f>VLOOKUP(A334,'US Pop after &gt;2009'!A270:V727,22,FALSE)</f>
        <v>1256150.5819999999</v>
      </c>
      <c r="E334" s="61">
        <f>VLOOKUP(A334,'Deaths After &gt;2009'!A270:O727,15,FALSE)</f>
        <v>207</v>
      </c>
      <c r="F334" s="61">
        <f>VLOOKUP(A334,'Deaths After &gt;2009'!A270:P727,16,FALSE)</f>
        <v>1586</v>
      </c>
      <c r="G334" s="61">
        <f>VLOOKUP(A334,'Deaths After &gt;2009'!A270:Q727,17,FALSE)</f>
        <v>1793</v>
      </c>
      <c r="H334" s="61">
        <f>VLOOKUP(A334,'Visits new'!A269:D676,4,FALSE)</f>
        <v>611489</v>
      </c>
      <c r="I334" s="61">
        <f>VLOOKUP(A334,'Visits new'!A269:E676,5,FALSE)</f>
        <v>2111</v>
      </c>
      <c r="J334" s="12">
        <f t="shared" si="25"/>
        <v>1.8903577731395658E-4</v>
      </c>
      <c r="K334" s="12">
        <f t="shared" si="26"/>
        <v>2.5148237983566695E-5</v>
      </c>
      <c r="L334" s="12">
        <f t="shared" si="27"/>
        <v>1.262587481729161E-3</v>
      </c>
      <c r="M334" s="12">
        <f t="shared" si="28"/>
        <v>6.4469212735044065E-2</v>
      </c>
      <c r="N334" s="12">
        <f t="shared" si="29"/>
        <v>2.2256247959272858E-4</v>
      </c>
    </row>
    <row r="335" spans="1:14">
      <c r="A335" s="61" t="s">
        <v>281</v>
      </c>
      <c r="B335" s="61">
        <f>VLOOKUP(A335,'US Pop after &gt;2009'!A168:B625,2,FALSE)</f>
        <v>5930195</v>
      </c>
      <c r="C335" s="62">
        <f>VLOOKUP(A335,'US Pop after &gt;2009'!A168:U625,21,FALSE)</f>
        <v>5147282.4460000005</v>
      </c>
      <c r="D335" s="62">
        <f>VLOOKUP(A335,'US Pop after &gt;2009'!A168:V625,22,FALSE)</f>
        <v>786230.71900000004</v>
      </c>
      <c r="E335" s="61">
        <f>VLOOKUP(A335,'Deaths After &gt;2009'!A168:O625,15,FALSE)</f>
        <v>25</v>
      </c>
      <c r="F335" s="61">
        <f>VLOOKUP(A335,'Deaths After &gt;2009'!A168:P625,16,FALSE)</f>
        <v>993</v>
      </c>
      <c r="G335" s="61">
        <f>VLOOKUP(A335,'Deaths After &gt;2009'!A168:Q625,17,FALSE)</f>
        <v>1018</v>
      </c>
      <c r="H335" s="61">
        <f>VLOOKUP(A335,'Visits new'!A167:D574,4,FALSE)</f>
        <v>400260</v>
      </c>
      <c r="I335" s="61">
        <f>VLOOKUP(A335,'Visits new'!A167:E574,5,FALSE)</f>
        <v>1269</v>
      </c>
      <c r="J335" s="12">
        <f t="shared" si="25"/>
        <v>1.7166383230231047E-4</v>
      </c>
      <c r="K335" s="12">
        <f t="shared" si="26"/>
        <v>4.8569318397182043E-6</v>
      </c>
      <c r="L335" s="12">
        <f t="shared" si="27"/>
        <v>1.2629880466423239E-3</v>
      </c>
      <c r="M335" s="12">
        <f t="shared" si="28"/>
        <v>6.749525099933476E-2</v>
      </c>
      <c r="N335" s="12">
        <f t="shared" si="29"/>
        <v>2.1398959056152453E-4</v>
      </c>
    </row>
    <row r="336" spans="1:14">
      <c r="A336" s="61" t="s">
        <v>313</v>
      </c>
      <c r="B336" s="61">
        <f>VLOOKUP(A336,'US Pop after &gt;2009'!A196:B653,2,FALSE)</f>
        <v>2752624</v>
      </c>
      <c r="C336" s="62">
        <f>VLOOKUP(A336,'US Pop after &gt;2009'!A196:U653,21,FALSE)</f>
        <v>2404939.9879999999</v>
      </c>
      <c r="D336" s="62">
        <f>VLOOKUP(A336,'US Pop after &gt;2009'!A196:V653,22,FALSE)</f>
        <v>347002.89099999995</v>
      </c>
      <c r="E336" s="61">
        <f>VLOOKUP(A336,'Deaths After &gt;2009'!A196:O653,15,FALSE)</f>
        <v>0</v>
      </c>
      <c r="F336" s="61">
        <f>VLOOKUP(A336,'Deaths After &gt;2009'!A196:P653,16,FALSE)</f>
        <v>439</v>
      </c>
      <c r="G336" s="61">
        <f>VLOOKUP(A336,'Deaths After &gt;2009'!A196:Q653,17,FALSE)</f>
        <v>439</v>
      </c>
      <c r="H336" s="61">
        <f>VLOOKUP(A336,'Visits new'!A195:D602,4,FALSE)</f>
        <v>795501</v>
      </c>
      <c r="I336" s="61">
        <f>VLOOKUP(A336,'Visits new'!A195:E602,5,FALSE)</f>
        <v>2124</v>
      </c>
      <c r="J336" s="12">
        <f t="shared" si="25"/>
        <v>1.5948418672510304E-4</v>
      </c>
      <c r="K336" s="12">
        <f t="shared" si="26"/>
        <v>0</v>
      </c>
      <c r="L336" s="12">
        <f t="shared" si="27"/>
        <v>1.2651191427681795E-3</v>
      </c>
      <c r="M336" s="12">
        <f t="shared" si="28"/>
        <v>0.28899733490662</v>
      </c>
      <c r="N336" s="12">
        <f t="shared" si="29"/>
        <v>7.7162736356291305E-4</v>
      </c>
    </row>
    <row r="337" spans="1:14">
      <c r="A337" s="61" t="s">
        <v>439</v>
      </c>
      <c r="B337" s="61">
        <f>VLOOKUP(A337,'US Pop after &gt;2009'!A308:B765,2,FALSE)</f>
        <v>12505696</v>
      </c>
      <c r="C337" s="62">
        <f>VLOOKUP(A337,'US Pop after &gt;2009'!A308:U765,21,FALSE)</f>
        <v>10583704.679</v>
      </c>
      <c r="D337" s="62">
        <f>VLOOKUP(A337,'US Pop after &gt;2009'!A308:V765,22,FALSE)</f>
        <v>1916881.5499999996</v>
      </c>
      <c r="E337" s="61">
        <f>VLOOKUP(A337,'Deaths After &gt;2009'!A308:O765,15,FALSE)</f>
        <v>212</v>
      </c>
      <c r="F337" s="61">
        <f>VLOOKUP(A337,'Deaths After &gt;2009'!A308:P765,16,FALSE)</f>
        <v>2426</v>
      </c>
      <c r="G337" s="61">
        <f>VLOOKUP(A337,'Deaths After &gt;2009'!A308:Q765,17,FALSE)</f>
        <v>2638</v>
      </c>
      <c r="H337" s="61">
        <f>VLOOKUP(A337,'Visits new'!A307:D714,4,FALSE)</f>
        <v>761885</v>
      </c>
      <c r="I337" s="61">
        <f>VLOOKUP(A337,'Visits new'!A307:E714,5,FALSE)</f>
        <v>2548</v>
      </c>
      <c r="J337" s="12">
        <f t="shared" si="25"/>
        <v>2.1094387709408576E-4</v>
      </c>
      <c r="K337" s="12">
        <f t="shared" si="26"/>
        <v>2.0030793226935619E-5</v>
      </c>
      <c r="L337" s="12">
        <f t="shared" si="27"/>
        <v>1.2655972404763355E-3</v>
      </c>
      <c r="M337" s="12">
        <f t="shared" si="28"/>
        <v>6.0923038589775408E-2</v>
      </c>
      <c r="N337" s="12">
        <f t="shared" si="29"/>
        <v>2.0374715649572802E-4</v>
      </c>
    </row>
    <row r="338" spans="1:14">
      <c r="A338" s="61" t="s">
        <v>323</v>
      </c>
      <c r="B338" s="61">
        <f>VLOOKUP(A338,'US Pop after &gt;2009'!A205:B662,2,FALSE)</f>
        <v>5772855</v>
      </c>
      <c r="C338" s="62">
        <f>VLOOKUP(A338,'US Pop after &gt;2009'!A205:U662,21,FALSE)</f>
        <v>4966841.9189999988</v>
      </c>
      <c r="D338" s="62">
        <f>VLOOKUP(A338,'US Pop after &gt;2009'!A205:V662,22,FALSE)</f>
        <v>804906.40200000023</v>
      </c>
      <c r="E338" s="61">
        <f>VLOOKUP(A338,'Deaths After &gt;2009'!A205:O662,15,FALSE)</f>
        <v>69</v>
      </c>
      <c r="F338" s="61">
        <f>VLOOKUP(A338,'Deaths After &gt;2009'!A205:P662,16,FALSE)</f>
        <v>1019</v>
      </c>
      <c r="G338" s="61">
        <f>VLOOKUP(A338,'Deaths After &gt;2009'!A205:Q662,17,FALSE)</f>
        <v>1088</v>
      </c>
      <c r="H338" s="61">
        <f>VLOOKUP(A338,'Visits new'!A204:D611,4,FALSE)</f>
        <v>325645</v>
      </c>
      <c r="I338" s="61">
        <f>VLOOKUP(A338,'Visits new'!A204:E611,5,FALSE)</f>
        <v>1307</v>
      </c>
      <c r="J338" s="12">
        <f t="shared" si="25"/>
        <v>1.88468270898888E-4</v>
      </c>
      <c r="K338" s="12">
        <f t="shared" si="26"/>
        <v>1.3892127256164445E-5</v>
      </c>
      <c r="L338" s="12">
        <f t="shared" si="27"/>
        <v>1.2659857064970888E-3</v>
      </c>
      <c r="M338" s="12">
        <f t="shared" si="28"/>
        <v>5.6409696761827555E-2</v>
      </c>
      <c r="N338" s="12">
        <f t="shared" si="29"/>
        <v>2.2640443939783695E-4</v>
      </c>
    </row>
    <row r="339" spans="1:14">
      <c r="A339" s="61" t="s">
        <v>416</v>
      </c>
      <c r="B339" s="61">
        <f>VLOOKUP(A339,'US Pop after &gt;2009'!A288:B745,2,FALSE)</f>
        <v>10951050</v>
      </c>
      <c r="C339" s="62">
        <f>VLOOKUP(A339,'US Pop after &gt;2009'!A288:U745,21,FALSE)</f>
        <v>9297875.7829999998</v>
      </c>
      <c r="D339" s="62">
        <f>VLOOKUP(A339,'US Pop after &gt;2009'!A288:V745,22,FALSE)</f>
        <v>1651537.3539999998</v>
      </c>
      <c r="E339" s="61">
        <f>VLOOKUP(A339,'Deaths After &gt;2009'!A288:O745,15,FALSE)</f>
        <v>248</v>
      </c>
      <c r="F339" s="61">
        <f>VLOOKUP(A339,'Deaths After &gt;2009'!A288:P745,16,FALSE)</f>
        <v>2093</v>
      </c>
      <c r="G339" s="61">
        <f>VLOOKUP(A339,'Deaths After &gt;2009'!A288:Q745,17,FALSE)</f>
        <v>2341</v>
      </c>
      <c r="H339" s="61">
        <f>VLOOKUP(A339,'Visits new'!A287:D694,4,FALSE)</f>
        <v>638283</v>
      </c>
      <c r="I339" s="61">
        <f>VLOOKUP(A339,'Visits new'!A287:E694,5,FALSE)</f>
        <v>2373</v>
      </c>
      <c r="J339" s="12">
        <f t="shared" si="25"/>
        <v>2.1376945589692312E-4</v>
      </c>
      <c r="K339" s="12">
        <f t="shared" si="26"/>
        <v>2.6672759003022702E-5</v>
      </c>
      <c r="L339" s="12">
        <f t="shared" si="27"/>
        <v>1.2673040636536521E-3</v>
      </c>
      <c r="M339" s="12">
        <f t="shared" si="28"/>
        <v>5.828509594970345E-2</v>
      </c>
      <c r="N339" s="12">
        <f t="shared" si="29"/>
        <v>2.1669155012533044E-4</v>
      </c>
    </row>
    <row r="340" spans="1:14">
      <c r="A340" s="61" t="s">
        <v>322</v>
      </c>
      <c r="B340" s="61">
        <f>VLOOKUP(A340,'US Pop after &gt;2009'!A204:B661,2,FALSE)</f>
        <v>5750826</v>
      </c>
      <c r="C340" s="62">
        <f>VLOOKUP(A340,'US Pop after &gt;2009'!A204:U661,21,FALSE)</f>
        <v>4962202.3370000003</v>
      </c>
      <c r="D340" s="62">
        <f>VLOOKUP(A340,'US Pop after &gt;2009'!A204:V661,22,FALSE)</f>
        <v>787256.8600000001</v>
      </c>
      <c r="E340" s="61">
        <f>VLOOKUP(A340,'Deaths After &gt;2009'!A204:O661,15,FALSE)</f>
        <v>39</v>
      </c>
      <c r="F340" s="61">
        <f>VLOOKUP(A340,'Deaths After &gt;2009'!A204:P661,16,FALSE)</f>
        <v>1001</v>
      </c>
      <c r="G340" s="61">
        <f>VLOOKUP(A340,'Deaths After &gt;2009'!A204:Q661,17,FALSE)</f>
        <v>1040</v>
      </c>
      <c r="H340" s="61">
        <f>VLOOKUP(A340,'Visits new'!A203:D610,4,FALSE)</f>
        <v>312055</v>
      </c>
      <c r="I340" s="61">
        <f>VLOOKUP(A340,'Visits new'!A203:E610,5,FALSE)</f>
        <v>1339</v>
      </c>
      <c r="J340" s="12">
        <f t="shared" si="25"/>
        <v>1.8084358664303179E-4</v>
      </c>
      <c r="K340" s="12">
        <f t="shared" si="26"/>
        <v>7.8594134925135348E-6</v>
      </c>
      <c r="L340" s="12">
        <f t="shared" si="27"/>
        <v>1.2715036868653007E-3</v>
      </c>
      <c r="M340" s="12">
        <f t="shared" si="28"/>
        <v>5.426263983643393E-2</v>
      </c>
      <c r="N340" s="12">
        <f t="shared" si="29"/>
        <v>2.3283611780290344E-4</v>
      </c>
    </row>
    <row r="341" spans="1:14">
      <c r="A341" s="61" t="s">
        <v>127</v>
      </c>
      <c r="B341" s="61">
        <f>VLOOKUP(A341,'US Pop after &gt;2009'!A31:B488,2,FALSE)</f>
        <v>2605417</v>
      </c>
      <c r="C341" s="62">
        <f>VLOOKUP(A341,'US Pop after &gt;2009'!A31:U488,21,FALSE)</f>
        <v>2224694.0789999999</v>
      </c>
      <c r="D341" s="62">
        <f>VLOOKUP(A341,'US Pop after &gt;2009'!A31:V488,22,FALSE)</f>
        <v>380861.74400000001</v>
      </c>
      <c r="E341" s="61">
        <f>VLOOKUP(A341,'Deaths After &gt;2009'!A31:O488,15,FALSE)</f>
        <v>43</v>
      </c>
      <c r="F341" s="61">
        <f>VLOOKUP(A341,'Deaths After &gt;2009'!A31:P488,16,FALSE)</f>
        <v>485</v>
      </c>
      <c r="G341" s="61">
        <f>VLOOKUP(A341,'Deaths After &gt;2009'!A31:Q488,17,FALSE)</f>
        <v>528</v>
      </c>
      <c r="H341" s="61">
        <f>VLOOKUP(A341,'Visits new'!A30:D437,4,FALSE)</f>
        <v>158526</v>
      </c>
      <c r="I341" s="61">
        <f>VLOOKUP(A341,'Visits new'!A30:E437,5,FALSE)</f>
        <v>570</v>
      </c>
      <c r="J341" s="12">
        <f t="shared" si="25"/>
        <v>2.0265469980429237E-4</v>
      </c>
      <c r="K341" s="12">
        <f t="shared" si="26"/>
        <v>1.9328500222074803E-5</v>
      </c>
      <c r="L341" s="12">
        <f t="shared" si="27"/>
        <v>1.2734279765310322E-3</v>
      </c>
      <c r="M341" s="12">
        <f t="shared" si="28"/>
        <v>6.0844770721922826E-2</v>
      </c>
      <c r="N341" s="12">
        <f t="shared" si="29"/>
        <v>2.1877496001599745E-4</v>
      </c>
    </row>
    <row r="342" spans="1:14">
      <c r="A342" s="61" t="s">
        <v>443</v>
      </c>
      <c r="B342" s="61">
        <f>VLOOKUP(A342,'US Pop after &gt;2009'!A312:B769,2,FALSE)</f>
        <v>12416464</v>
      </c>
      <c r="C342" s="62">
        <f>VLOOKUP(A342,'US Pop after &gt;2009'!A312:U769,21,FALSE)</f>
        <v>10415597.487</v>
      </c>
      <c r="D342" s="62">
        <f>VLOOKUP(A342,'US Pop after &gt;2009'!A312:V769,22,FALSE)</f>
        <v>2008134.3689999999</v>
      </c>
      <c r="E342" s="61">
        <f>VLOOKUP(A342,'Deaths After &gt;2009'!A312:O769,15,FALSE)</f>
        <v>226</v>
      </c>
      <c r="F342" s="61">
        <f>VLOOKUP(A342,'Deaths After &gt;2009'!A312:P769,16,FALSE)</f>
        <v>2560</v>
      </c>
      <c r="G342" s="61">
        <f>VLOOKUP(A342,'Deaths After &gt;2009'!A312:Q769,17,FALSE)</f>
        <v>2786</v>
      </c>
      <c r="H342" s="61">
        <f>VLOOKUP(A342,'Visits new'!A311:D718,4,FALSE)</f>
        <v>655914</v>
      </c>
      <c r="I342" s="61">
        <f>VLOOKUP(A342,'Visits new'!A311:E718,5,FALSE)</f>
        <v>2458</v>
      </c>
      <c r="J342" s="12">
        <f t="shared" si="25"/>
        <v>2.2437950128152427E-4</v>
      </c>
      <c r="K342" s="12">
        <f t="shared" si="26"/>
        <v>2.1698227133112331E-5</v>
      </c>
      <c r="L342" s="12">
        <f t="shared" si="27"/>
        <v>1.274815091818191E-3</v>
      </c>
      <c r="M342" s="12">
        <f t="shared" si="28"/>
        <v>5.2826150826837656E-2</v>
      </c>
      <c r="N342" s="12">
        <f t="shared" si="29"/>
        <v>1.9796296272433118E-4</v>
      </c>
    </row>
    <row r="343" spans="1:14">
      <c r="A343" s="61" t="s">
        <v>133</v>
      </c>
      <c r="B343" s="61">
        <f>VLOOKUP(A343,'US Pop after &gt;2009'!A36:B493,2,FALSE)</f>
        <v>36968289</v>
      </c>
      <c r="C343" s="62">
        <f>VLOOKUP(A343,'US Pop after &gt;2009'!A36:U493,21,FALSE)</f>
        <v>32822565.899999999</v>
      </c>
      <c r="D343" s="62">
        <f>VLOOKUP(A343,'US Pop after &gt;2009'!A36:V493,22,FALSE)</f>
        <v>4182654.7629999998</v>
      </c>
      <c r="E343" s="61">
        <f>VLOOKUP(A343,'Deaths After &gt;2009'!A36:O493,15,FALSE)</f>
        <v>708</v>
      </c>
      <c r="F343" s="61">
        <f>VLOOKUP(A343,'Deaths After &gt;2009'!A36:P493,16,FALSE)</f>
        <v>5338</v>
      </c>
      <c r="G343" s="61">
        <f>VLOOKUP(A343,'Deaths After &gt;2009'!A36:Q493,17,FALSE)</f>
        <v>6046</v>
      </c>
      <c r="H343" s="61">
        <f>VLOOKUP(A343,'Visits new'!A35:D442,4,FALSE)</f>
        <v>1568456</v>
      </c>
      <c r="I343" s="61">
        <f>VLOOKUP(A343,'Visits new'!A35:E442,5,FALSE)</f>
        <v>5675</v>
      </c>
      <c r="J343" s="12">
        <f t="shared" si="25"/>
        <v>1.635455728015976E-4</v>
      </c>
      <c r="K343" s="12">
        <f t="shared" si="26"/>
        <v>2.1570525660822879E-5</v>
      </c>
      <c r="L343" s="12">
        <f t="shared" si="27"/>
        <v>1.2762229498882503E-3</v>
      </c>
      <c r="M343" s="12">
        <f t="shared" si="28"/>
        <v>4.2427064990754645E-2</v>
      </c>
      <c r="N343" s="12">
        <f t="shared" si="29"/>
        <v>1.5350994469882012E-4</v>
      </c>
    </row>
    <row r="344" spans="1:14">
      <c r="A344" s="61" t="s">
        <v>514</v>
      </c>
      <c r="B344" s="61">
        <f>VLOOKUP(A344,'US Pop after &gt;2009'!A375:B832,2,FALSE)</f>
        <v>7602430</v>
      </c>
      <c r="C344" s="62">
        <f>VLOOKUP(A344,'US Pop after &gt;2009'!A375:U832,21,FALSE)</f>
        <v>6641489.6170000006</v>
      </c>
      <c r="D344" s="62">
        <f>VLOOKUP(A344,'US Pop after &gt;2009'!A375:V832,22,FALSE)</f>
        <v>959792.52099999983</v>
      </c>
      <c r="E344" s="61">
        <f>VLOOKUP(A344,'Deaths After &gt;2009'!A375:O832,15,FALSE)</f>
        <v>144</v>
      </c>
      <c r="F344" s="61">
        <f>VLOOKUP(A344,'Deaths After &gt;2009'!A375:P832,16,FALSE)</f>
        <v>1229</v>
      </c>
      <c r="G344" s="61">
        <f>VLOOKUP(A344,'Deaths After &gt;2009'!A375:Q832,17,FALSE)</f>
        <v>1373</v>
      </c>
      <c r="H344" s="61">
        <f>VLOOKUP(A344,'Visits new'!A374:D781,4,FALSE)</f>
        <v>3807165</v>
      </c>
      <c r="I344" s="61">
        <f>VLOOKUP(A344,'Visits new'!A374:E781,5,FALSE)</f>
        <v>5714</v>
      </c>
      <c r="J344" s="12">
        <f t="shared" si="25"/>
        <v>1.8060015021512858E-4</v>
      </c>
      <c r="K344" s="12">
        <f t="shared" si="26"/>
        <v>2.1681882876306542E-5</v>
      </c>
      <c r="L344" s="12">
        <f t="shared" si="27"/>
        <v>1.2804850768367263E-3</v>
      </c>
      <c r="M344" s="12">
        <f t="shared" si="28"/>
        <v>0.50078264449656229</v>
      </c>
      <c r="N344" s="12">
        <f t="shared" si="29"/>
        <v>7.5160179048014907E-4</v>
      </c>
    </row>
    <row r="345" spans="1:14">
      <c r="A345" s="61" t="s">
        <v>285</v>
      </c>
      <c r="B345" s="61">
        <f>VLOOKUP(A345,'US Pop after &gt;2009'!A171:B628,2,FALSE)</f>
        <v>6476616</v>
      </c>
      <c r="C345" s="62">
        <f>VLOOKUP(A345,'US Pop after &gt;2009'!A171:U628,21,FALSE)</f>
        <v>5596882.6769999992</v>
      </c>
      <c r="D345" s="62">
        <f>VLOOKUP(A345,'US Pop after &gt;2009'!A171:V628,22,FALSE)</f>
        <v>874616.72600000002</v>
      </c>
      <c r="E345" s="61">
        <f>VLOOKUP(A345,'Deaths After &gt;2009'!A171:O628,15,FALSE)</f>
        <v>12</v>
      </c>
      <c r="F345" s="61">
        <f>VLOOKUP(A345,'Deaths After &gt;2009'!A171:P628,16,FALSE)</f>
        <v>1121</v>
      </c>
      <c r="G345" s="61">
        <f>VLOOKUP(A345,'Deaths After &gt;2009'!A171:Q628,17,FALSE)</f>
        <v>1133</v>
      </c>
      <c r="H345" s="61">
        <f>VLOOKUP(A345,'Visits new'!A170:D577,4,FALSE)</f>
        <v>335811</v>
      </c>
      <c r="I345" s="61">
        <f>VLOOKUP(A345,'Visits new'!A170:E577,5,FALSE)</f>
        <v>685</v>
      </c>
      <c r="J345" s="12">
        <f t="shared" si="25"/>
        <v>1.7493703501952253E-4</v>
      </c>
      <c r="K345" s="12">
        <f t="shared" si="26"/>
        <v>2.1440506604351679E-6</v>
      </c>
      <c r="L345" s="12">
        <f t="shared" si="27"/>
        <v>1.2817042787722768E-3</v>
      </c>
      <c r="M345" s="12">
        <f t="shared" si="28"/>
        <v>5.1849762283266446E-2</v>
      </c>
      <c r="N345" s="12">
        <f t="shared" si="29"/>
        <v>1.0576510943369191E-4</v>
      </c>
    </row>
    <row r="346" spans="1:14">
      <c r="A346" s="61" t="s">
        <v>135</v>
      </c>
      <c r="B346" s="61">
        <f>VLOOKUP(A346,'US Pop after &gt;2009'!A38:B495,2,FALSE)</f>
        <v>37571447</v>
      </c>
      <c r="C346" s="62">
        <f>VLOOKUP(A346,'US Pop after &gt;2009'!A38:U495,21,FALSE)</f>
        <v>33162829.121000011</v>
      </c>
      <c r="D346" s="62">
        <f>VLOOKUP(A346,'US Pop after &gt;2009'!A38:V495,22,FALSE)</f>
        <v>4436118.4850000003</v>
      </c>
      <c r="E346" s="61">
        <f>VLOOKUP(A346,'Deaths After &gt;2009'!A38:O495,15,FALSE)</f>
        <v>693</v>
      </c>
      <c r="F346" s="61">
        <f>VLOOKUP(A346,'Deaths After &gt;2009'!A38:P495,16,FALSE)</f>
        <v>5694</v>
      </c>
      <c r="G346" s="61">
        <f>VLOOKUP(A346,'Deaths After &gt;2009'!A38:Q495,17,FALSE)</f>
        <v>6387</v>
      </c>
      <c r="H346" s="61">
        <f>VLOOKUP(A346,'Visits new'!A37:D444,4,FALSE)</f>
        <v>1642397</v>
      </c>
      <c r="I346" s="61">
        <f>VLOOKUP(A346,'Visits new'!A37:E444,5,FALSE)</f>
        <v>5726</v>
      </c>
      <c r="J346" s="12">
        <f t="shared" si="25"/>
        <v>1.6999611433650666E-4</v>
      </c>
      <c r="K346" s="12">
        <f t="shared" si="26"/>
        <v>2.0896890234288397E-5</v>
      </c>
      <c r="L346" s="12">
        <f t="shared" si="27"/>
        <v>1.2835545351760369E-3</v>
      </c>
      <c r="M346" s="12">
        <f t="shared" si="28"/>
        <v>4.3713967151704322E-2</v>
      </c>
      <c r="N346" s="12">
        <f t="shared" si="29"/>
        <v>1.5240296707230892E-4</v>
      </c>
    </row>
    <row r="347" spans="1:14">
      <c r="A347" s="61" t="s">
        <v>441</v>
      </c>
      <c r="B347" s="61">
        <f>VLOOKUP(A347,'US Pop after &gt;2009'!A310:B767,2,FALSE)</f>
        <v>12582017</v>
      </c>
      <c r="C347" s="62">
        <f>VLOOKUP(A347,'US Pop after &gt;2009'!A310:U767,21,FALSE)</f>
        <v>10607822.102999998</v>
      </c>
      <c r="D347" s="62">
        <f>VLOOKUP(A347,'US Pop after &gt;2009'!A310:V767,22,FALSE)</f>
        <v>1975531.5000000002</v>
      </c>
      <c r="E347" s="61">
        <f>VLOOKUP(A347,'Deaths After &gt;2009'!A310:O767,15,FALSE)</f>
        <v>205</v>
      </c>
      <c r="F347" s="61">
        <f>VLOOKUP(A347,'Deaths After &gt;2009'!A310:P767,16,FALSE)</f>
        <v>2536</v>
      </c>
      <c r="G347" s="61">
        <f>VLOOKUP(A347,'Deaths After &gt;2009'!A310:Q767,17,FALSE)</f>
        <v>2741</v>
      </c>
      <c r="H347" s="61">
        <f>VLOOKUP(A347,'Visits new'!A309:D716,4,FALSE)</f>
        <v>685248</v>
      </c>
      <c r="I347" s="61">
        <f>VLOOKUP(A347,'Visits new'!A309:E716,5,FALSE)</f>
        <v>2419</v>
      </c>
      <c r="J347" s="12">
        <f t="shared" si="25"/>
        <v>2.178506037624969E-4</v>
      </c>
      <c r="K347" s="12">
        <f t="shared" si="26"/>
        <v>1.9325361795238248E-5</v>
      </c>
      <c r="L347" s="12">
        <f t="shared" si="27"/>
        <v>1.2837051699757761E-3</v>
      </c>
      <c r="M347" s="12">
        <f t="shared" si="28"/>
        <v>5.4462491983598496E-2</v>
      </c>
      <c r="N347" s="12">
        <f t="shared" si="29"/>
        <v>1.9225852262002189E-4</v>
      </c>
    </row>
    <row r="348" spans="1:14">
      <c r="A348" s="61" t="s">
        <v>328</v>
      </c>
      <c r="B348" s="61">
        <f>VLOOKUP(A348,'US Pop after &gt;2009'!A210:B667,2,FALSE)</f>
        <v>5568576</v>
      </c>
      <c r="C348" s="62">
        <f>VLOOKUP(A348,'US Pop after &gt;2009'!A210:U667,21,FALSE)</f>
        <v>4715641</v>
      </c>
      <c r="D348" s="62">
        <f>VLOOKUP(A348,'US Pop after &gt;2009'!A210:V667,22,FALSE)</f>
        <v>852935</v>
      </c>
      <c r="E348" s="61">
        <f>VLOOKUP(A348,'Deaths After &gt;2009'!A210:O667,15,FALSE)</f>
        <v>20</v>
      </c>
      <c r="F348" s="61">
        <f>VLOOKUP(A348,'Deaths After &gt;2009'!A210:P667,16,FALSE)</f>
        <v>1097</v>
      </c>
      <c r="G348" s="61">
        <f>VLOOKUP(A348,'Deaths After &gt;2009'!A210:Q667,17,FALSE)</f>
        <v>1117</v>
      </c>
      <c r="H348" s="61">
        <f>VLOOKUP(A348,'Visits new'!A209:D616,4,FALSE)</f>
        <v>262468</v>
      </c>
      <c r="I348" s="61">
        <f>VLOOKUP(A348,'Visits new'!A209:E616,5,FALSE)</f>
        <v>891</v>
      </c>
      <c r="J348" s="12">
        <f t="shared" si="25"/>
        <v>2.0058988150651081E-4</v>
      </c>
      <c r="K348" s="12">
        <f t="shared" si="26"/>
        <v>4.2412049602588494E-6</v>
      </c>
      <c r="L348" s="12">
        <f t="shared" si="27"/>
        <v>1.2861472445145291E-3</v>
      </c>
      <c r="M348" s="12">
        <f t="shared" si="28"/>
        <v>4.7133773517682082E-2</v>
      </c>
      <c r="N348" s="12">
        <f t="shared" si="29"/>
        <v>1.6000499948281213E-4</v>
      </c>
    </row>
    <row r="349" spans="1:14">
      <c r="A349" s="61" t="s">
        <v>513</v>
      </c>
      <c r="B349" s="61">
        <f>VLOOKUP(A349,'US Pop after &gt;2009'!A374:B831,2,FALSE)</f>
        <v>7636698</v>
      </c>
      <c r="C349" s="62">
        <f>VLOOKUP(A349,'US Pop after &gt;2009'!A374:U831,21,FALSE)</f>
        <v>6685760.0030000005</v>
      </c>
      <c r="D349" s="62">
        <f>VLOOKUP(A349,'US Pop after &gt;2009'!A374:V831,22,FALSE)</f>
        <v>951827.74099999992</v>
      </c>
      <c r="E349" s="61">
        <f>VLOOKUP(A349,'Deaths After &gt;2009'!A374:O831,15,FALSE)</f>
        <v>46</v>
      </c>
      <c r="F349" s="61">
        <f>VLOOKUP(A349,'Deaths After &gt;2009'!A374:P831,16,FALSE)</f>
        <v>1226</v>
      </c>
      <c r="G349" s="61">
        <f>VLOOKUP(A349,'Deaths After &gt;2009'!A374:Q831,17,FALSE)</f>
        <v>1272</v>
      </c>
      <c r="H349" s="61">
        <f>VLOOKUP(A349,'Visits new'!A373:D780,4,FALSE)</f>
        <v>3264788</v>
      </c>
      <c r="I349" s="61">
        <f>VLOOKUP(A349,'Visits new'!A373:E780,5,FALSE)</f>
        <v>4746</v>
      </c>
      <c r="J349" s="12">
        <f t="shared" si="25"/>
        <v>1.6656413544178386E-4</v>
      </c>
      <c r="K349" s="12">
        <f t="shared" si="26"/>
        <v>6.8802948325035762E-6</v>
      </c>
      <c r="L349" s="12">
        <f t="shared" si="27"/>
        <v>1.2880481910644377E-3</v>
      </c>
      <c r="M349" s="12">
        <f t="shared" si="28"/>
        <v>0.42751304294081027</v>
      </c>
      <c r="N349" s="12">
        <f t="shared" si="29"/>
        <v>6.2147278837005205E-4</v>
      </c>
    </row>
    <row r="350" spans="1:14">
      <c r="A350" s="61" t="s">
        <v>245</v>
      </c>
      <c r="B350" s="61">
        <f>VLOOKUP(A350,'US Pop after &gt;2009'!A136:B593,2,FALSE)</f>
        <v>2767279</v>
      </c>
      <c r="C350" s="62">
        <f>VLOOKUP(A350,'US Pop after &gt;2009'!A136:U593,21,FALSE)</f>
        <v>2382229.5699999998</v>
      </c>
      <c r="D350" s="62">
        <f>VLOOKUP(A350,'US Pop after &gt;2009'!A136:V593,22,FALSE)</f>
        <v>385218.7919999999</v>
      </c>
      <c r="E350" s="61">
        <f>VLOOKUP(A350,'Deaths After &gt;2009'!A136:O593,15,FALSE)</f>
        <v>0</v>
      </c>
      <c r="F350" s="61">
        <f>VLOOKUP(A350,'Deaths After &gt;2009'!A136:P593,16,FALSE)</f>
        <v>497</v>
      </c>
      <c r="G350" s="61">
        <f>VLOOKUP(A350,'Deaths After &gt;2009'!A136:Q593,17,FALSE)</f>
        <v>497</v>
      </c>
      <c r="H350" s="61">
        <f>VLOOKUP(A350,'Visits new'!A135:D542,4,FALSE)</f>
        <v>289099</v>
      </c>
      <c r="I350" s="61">
        <f>VLOOKUP(A350,'Visits new'!A135:E542,5,FALSE)</f>
        <v>1299</v>
      </c>
      <c r="J350" s="12">
        <f t="shared" si="25"/>
        <v>1.7959880445737492E-4</v>
      </c>
      <c r="K350" s="12">
        <f t="shared" si="26"/>
        <v>0</v>
      </c>
      <c r="L350" s="12">
        <f t="shared" si="27"/>
        <v>1.2901758956764501E-3</v>
      </c>
      <c r="M350" s="12">
        <f t="shared" si="28"/>
        <v>0.10447049249461295</v>
      </c>
      <c r="N350" s="12">
        <f t="shared" si="29"/>
        <v>4.6941417905458754E-4</v>
      </c>
    </row>
    <row r="351" spans="1:14">
      <c r="A351" s="61" t="s">
        <v>511</v>
      </c>
      <c r="B351" s="61">
        <f>VLOOKUP(A351,'US Pop after &gt;2009'!A372:B829,2,FALSE)</f>
        <v>7752924</v>
      </c>
      <c r="C351" s="62">
        <f>VLOOKUP(A351,'US Pop after &gt;2009'!A372:U829,21,FALSE)</f>
        <v>6830157.324000001</v>
      </c>
      <c r="D351" s="62">
        <f>VLOOKUP(A351,'US Pop after &gt;2009'!A372:V829,22,FALSE)</f>
        <v>925808.35800000001</v>
      </c>
      <c r="E351" s="61">
        <f>VLOOKUP(A351,'Deaths After &gt;2009'!A372:O829,15,FALSE)</f>
        <v>81</v>
      </c>
      <c r="F351" s="61">
        <f>VLOOKUP(A351,'Deaths After &gt;2009'!A372:P829,16,FALSE)</f>
        <v>1204</v>
      </c>
      <c r="G351" s="61">
        <f>VLOOKUP(A351,'Deaths After &gt;2009'!A372:Q829,17,FALSE)</f>
        <v>1285</v>
      </c>
      <c r="H351" s="61">
        <f>VLOOKUP(A351,'Visits new'!A371:D778,4,FALSE)</f>
        <v>3319806</v>
      </c>
      <c r="I351" s="61">
        <f>VLOOKUP(A351,'Visits new'!A371:E778,5,FALSE)</f>
        <v>4530</v>
      </c>
      <c r="J351" s="12">
        <f t="shared" si="25"/>
        <v>1.6574391803660143E-4</v>
      </c>
      <c r="K351" s="12">
        <f t="shared" si="26"/>
        <v>1.185917046381639E-5</v>
      </c>
      <c r="L351" s="12">
        <f t="shared" si="27"/>
        <v>1.3004851269662009E-3</v>
      </c>
      <c r="M351" s="12">
        <f t="shared" si="28"/>
        <v>0.4282005086081071</v>
      </c>
      <c r="N351" s="12">
        <f t="shared" si="29"/>
        <v>5.8429567992669608E-4</v>
      </c>
    </row>
    <row r="352" spans="1:14">
      <c r="A352" s="61" t="s">
        <v>132</v>
      </c>
      <c r="B352" s="61">
        <f>VLOOKUP(A352,'US Pop after &gt;2009'!A35:B492,2,FALSE)</f>
        <v>36388689</v>
      </c>
      <c r="C352" s="62">
        <f>VLOOKUP(A352,'US Pop after &gt;2009'!A35:U492,21,FALSE)</f>
        <v>32379711.411999993</v>
      </c>
      <c r="D352" s="62">
        <f>VLOOKUP(A352,'US Pop after &gt;2009'!A35:V492,22,FALSE)</f>
        <v>4020743.9560000002</v>
      </c>
      <c r="E352" s="61">
        <f>VLOOKUP(A352,'Deaths After &gt;2009'!A35:O492,15,FALSE)</f>
        <v>503</v>
      </c>
      <c r="F352" s="61">
        <f>VLOOKUP(A352,'Deaths After &gt;2009'!A35:P492,16,FALSE)</f>
        <v>5229</v>
      </c>
      <c r="G352" s="61">
        <f>VLOOKUP(A352,'Deaths After &gt;2009'!A35:Q492,17,FALSE)</f>
        <v>5732</v>
      </c>
      <c r="H352" s="61">
        <f>VLOOKUP(A352,'Visits new'!A34:D441,4,FALSE)</f>
        <v>408582</v>
      </c>
      <c r="I352" s="61">
        <f>VLOOKUP(A352,'Visits new'!A34:E441,5,FALSE)</f>
        <v>1662</v>
      </c>
      <c r="J352" s="12">
        <f t="shared" si="25"/>
        <v>1.5752147597293214E-4</v>
      </c>
      <c r="K352" s="12">
        <f t="shared" si="26"/>
        <v>1.5534418871120237E-5</v>
      </c>
      <c r="L352" s="12">
        <f t="shared" si="27"/>
        <v>1.3005055923038735E-3</v>
      </c>
      <c r="M352" s="12">
        <f t="shared" si="28"/>
        <v>1.122826931192822E-2</v>
      </c>
      <c r="N352" s="12">
        <f t="shared" si="29"/>
        <v>4.5673533333393794E-5</v>
      </c>
    </row>
    <row r="353" spans="1:14">
      <c r="A353" s="61" t="s">
        <v>217</v>
      </c>
      <c r="B353" s="61">
        <f>VLOOKUP(A353,'US Pop after &gt;2009'!A111:B568,2,FALSE)</f>
        <v>12558195</v>
      </c>
      <c r="C353" s="62">
        <f>VLOOKUP(A353,'US Pop after &gt;2009'!A111:U568,21,FALSE)</f>
        <v>10921971.859999999</v>
      </c>
      <c r="D353" s="62">
        <f>VLOOKUP(A353,'US Pop after &gt;2009'!A111:V568,22,FALSE)</f>
        <v>1630702.03</v>
      </c>
      <c r="E353" s="61">
        <f>VLOOKUP(A353,'Deaths After &gt;2009'!A111:O568,15,FALSE)</f>
        <v>229</v>
      </c>
      <c r="F353" s="61">
        <f>VLOOKUP(A353,'Deaths After &gt;2009'!A111:P568,16,FALSE)</f>
        <v>2125</v>
      </c>
      <c r="G353" s="61">
        <f>VLOOKUP(A353,'Deaths After &gt;2009'!A111:Q568,17,FALSE)</f>
        <v>2354</v>
      </c>
      <c r="H353" s="61">
        <f>VLOOKUP(A353,'Visits new'!A110:D517,4,FALSE)</f>
        <v>2734075</v>
      </c>
      <c r="I353" s="61">
        <f>VLOOKUP(A353,'Visits new'!A110:E517,5,FALSE)</f>
        <v>4830</v>
      </c>
      <c r="J353" s="12">
        <f t="shared" si="25"/>
        <v>1.8744732025581702E-4</v>
      </c>
      <c r="K353" s="12">
        <f t="shared" si="26"/>
        <v>2.0966909907420327E-5</v>
      </c>
      <c r="L353" s="12">
        <f t="shared" si="27"/>
        <v>1.303119736718547E-3</v>
      </c>
      <c r="M353" s="12">
        <f t="shared" si="28"/>
        <v>0.21771241806644984</v>
      </c>
      <c r="N353" s="12">
        <f t="shared" si="29"/>
        <v>3.846094124195396E-4</v>
      </c>
    </row>
    <row r="354" spans="1:14">
      <c r="A354" s="61" t="s">
        <v>325</v>
      </c>
      <c r="B354" s="61">
        <f>VLOOKUP(A354,'US Pop after &gt;2009'!A207:B664,2,FALSE)</f>
        <v>5773588</v>
      </c>
      <c r="C354" s="62">
        <f>VLOOKUP(A354,'US Pop after &gt;2009'!A207:U664,21,FALSE)</f>
        <v>4937790.8739999998</v>
      </c>
      <c r="D354" s="62">
        <f>VLOOKUP(A354,'US Pop after &gt;2009'!A207:V664,22,FALSE)</f>
        <v>834746.84699999995</v>
      </c>
      <c r="E354" s="61">
        <f>VLOOKUP(A354,'Deaths After &gt;2009'!A207:O664,15,FALSE)</f>
        <v>87</v>
      </c>
      <c r="F354" s="61">
        <f>VLOOKUP(A354,'Deaths After &gt;2009'!A207:P664,16,FALSE)</f>
        <v>1090</v>
      </c>
      <c r="G354" s="61">
        <f>VLOOKUP(A354,'Deaths After &gt;2009'!A207:Q664,17,FALSE)</f>
        <v>1177</v>
      </c>
      <c r="H354" s="61">
        <f>VLOOKUP(A354,'Visits new'!A206:D613,4,FALSE)</f>
        <v>300344</v>
      </c>
      <c r="I354" s="61">
        <f>VLOOKUP(A354,'Visits new'!A206:E613,5,FALSE)</f>
        <v>1079</v>
      </c>
      <c r="J354" s="12">
        <f t="shared" si="25"/>
        <v>2.0385936786622116E-4</v>
      </c>
      <c r="K354" s="12">
        <f t="shared" si="26"/>
        <v>1.7619215195625153E-5</v>
      </c>
      <c r="L354" s="12">
        <f t="shared" si="27"/>
        <v>1.3057851058885163E-3</v>
      </c>
      <c r="M354" s="12">
        <f t="shared" si="28"/>
        <v>5.2020338132890677E-2</v>
      </c>
      <c r="N354" s="12">
        <f t="shared" si="29"/>
        <v>1.8688552075416535E-4</v>
      </c>
    </row>
    <row r="355" spans="1:14">
      <c r="A355" s="61" t="s">
        <v>254</v>
      </c>
      <c r="B355" s="61">
        <f>VLOOKUP(A355,'US Pop after &gt;2009'!A144:B601,2,FALSE)</f>
        <v>4141008</v>
      </c>
      <c r="C355" s="62">
        <f>VLOOKUP(A355,'US Pop after &gt;2009'!A144:U601,21,FALSE)</f>
        <v>3544386.1630000006</v>
      </c>
      <c r="D355" s="62">
        <f>VLOOKUP(A355,'US Pop after &gt;2009'!A144:V601,22,FALSE)</f>
        <v>596258.80399999989</v>
      </c>
      <c r="E355" s="61">
        <f>VLOOKUP(A355,'Deaths After &gt;2009'!A144:O601,15,FALSE)</f>
        <v>56</v>
      </c>
      <c r="F355" s="61">
        <f>VLOOKUP(A355,'Deaths After &gt;2009'!A144:P601,16,FALSE)</f>
        <v>779</v>
      </c>
      <c r="G355" s="61">
        <f>VLOOKUP(A355,'Deaths After &gt;2009'!A144:Q601,17,FALSE)</f>
        <v>835</v>
      </c>
      <c r="H355" s="61">
        <f>VLOOKUP(A355,'Visits new'!A143:D550,4,FALSE)</f>
        <v>1130453</v>
      </c>
      <c r="I355" s="61">
        <f>VLOOKUP(A355,'Visits new'!A143:E550,5,FALSE)</f>
        <v>992</v>
      </c>
      <c r="J355" s="12">
        <f t="shared" si="25"/>
        <v>2.0164172587930281E-4</v>
      </c>
      <c r="K355" s="12">
        <f t="shared" si="26"/>
        <v>1.5799632834758923E-5</v>
      </c>
      <c r="L355" s="12">
        <f t="shared" si="27"/>
        <v>1.3064796608017887E-3</v>
      </c>
      <c r="M355" s="12">
        <f t="shared" si="28"/>
        <v>0.272989813108306</v>
      </c>
      <c r="N355" s="12">
        <f t="shared" si="29"/>
        <v>2.3955520008654897E-4</v>
      </c>
    </row>
    <row r="356" spans="1:14">
      <c r="A356" s="61" t="s">
        <v>103</v>
      </c>
      <c r="B356" s="61">
        <f>VLOOKUP(A356,'US Pop after &gt;2009'!A10:B467,2,FALSE)</f>
        <v>4593132</v>
      </c>
      <c r="C356" s="62">
        <f>VLOOKUP(A356,'US Pop after &gt;2009'!A10:U467,21,FALSE)</f>
        <v>3874070</v>
      </c>
      <c r="D356" s="62">
        <f>VLOOKUP(A356,'US Pop after &gt;2009'!A10:V467,22,FALSE)</f>
        <v>719062</v>
      </c>
      <c r="E356" s="61">
        <f>VLOOKUP(A356,'Deaths After &gt;2009'!A10:O467,15,FALSE)</f>
        <v>104</v>
      </c>
      <c r="F356" s="61">
        <f>VLOOKUP(A356,'Deaths After &gt;2009'!A10:P467,16,FALSE)</f>
        <v>940</v>
      </c>
      <c r="G356" s="61">
        <f>VLOOKUP(A356,'Deaths After &gt;2009'!A10:Q467,17,FALSE)</f>
        <v>1044</v>
      </c>
      <c r="H356" s="61">
        <f>VLOOKUP(A356,'Visits new'!A9:D416,4,FALSE)</f>
        <v>748867</v>
      </c>
      <c r="I356" s="61">
        <f>VLOOKUP(A356,'Visits new'!A9:E416,5,FALSE)</f>
        <v>1858</v>
      </c>
      <c r="J356" s="12">
        <f t="shared" si="25"/>
        <v>2.2729588437693496E-4</v>
      </c>
      <c r="K356" s="12">
        <f t="shared" si="26"/>
        <v>2.684515251402272E-5</v>
      </c>
      <c r="L356" s="12">
        <f t="shared" si="27"/>
        <v>1.3072586230394598E-3</v>
      </c>
      <c r="M356" s="12">
        <f t="shared" si="28"/>
        <v>0.16304060061848866</v>
      </c>
      <c r="N356" s="12">
        <f t="shared" si="29"/>
        <v>4.0451700495435357E-4</v>
      </c>
    </row>
    <row r="357" spans="1:14">
      <c r="A357" s="61" t="s">
        <v>214</v>
      </c>
      <c r="B357" s="61">
        <f>VLOOKUP(A357,'US Pop after &gt;2009'!A108:B565,2,FALSE)</f>
        <v>12597962</v>
      </c>
      <c r="C357" s="62">
        <f>VLOOKUP(A357,'US Pop after &gt;2009'!A108:U565,21,FALSE)</f>
        <v>11030582.356000002</v>
      </c>
      <c r="D357" s="62">
        <f>VLOOKUP(A357,'US Pop after &gt;2009'!A108:V565,22,FALSE)</f>
        <v>1559619.9859999993</v>
      </c>
      <c r="E357" s="61">
        <f>VLOOKUP(A357,'Deaths After &gt;2009'!A108:O565,15,FALSE)</f>
        <v>242</v>
      </c>
      <c r="F357" s="61">
        <f>VLOOKUP(A357,'Deaths After &gt;2009'!A108:P565,16,FALSE)</f>
        <v>2049</v>
      </c>
      <c r="G357" s="61">
        <f>VLOOKUP(A357,'Deaths After &gt;2009'!A108:Q565,17,FALSE)</f>
        <v>2291</v>
      </c>
      <c r="H357" s="61">
        <f>VLOOKUP(A357,'Visits new'!A107:D514,4,FALSE)</f>
        <v>1919888</v>
      </c>
      <c r="I357" s="61">
        <f>VLOOKUP(A357,'Visits new'!A107:E514,5,FALSE)</f>
        <v>3645</v>
      </c>
      <c r="J357" s="12">
        <f t="shared" si="25"/>
        <v>1.8185481111944931E-4</v>
      </c>
      <c r="K357" s="12">
        <f t="shared" si="26"/>
        <v>2.1939004867532302E-5</v>
      </c>
      <c r="L357" s="12">
        <f t="shared" si="27"/>
        <v>1.3137815739686224E-3</v>
      </c>
      <c r="M357" s="12">
        <f t="shared" si="28"/>
        <v>0.15239671305565139</v>
      </c>
      <c r="N357" s="12">
        <f t="shared" si="29"/>
        <v>2.8933251267149402E-4</v>
      </c>
    </row>
    <row r="358" spans="1:14">
      <c r="A358" s="61" t="s">
        <v>252</v>
      </c>
      <c r="B358" s="61">
        <f>VLOOKUP(A358,'US Pop after &gt;2009'!A142:B599,2,FALSE)</f>
        <v>4094900</v>
      </c>
      <c r="C358" s="62">
        <f>VLOOKUP(A358,'US Pop after &gt;2009'!A142:U599,21,FALSE)</f>
        <v>3537210.4850000003</v>
      </c>
      <c r="D358" s="62">
        <f>VLOOKUP(A358,'US Pop after &gt;2009'!A142:V599,22,FALSE)</f>
        <v>559609.09299999988</v>
      </c>
      <c r="E358" s="61">
        <f>VLOOKUP(A358,'Deaths After &gt;2009'!A142:O599,15,FALSE)</f>
        <v>21</v>
      </c>
      <c r="F358" s="61">
        <f>VLOOKUP(A358,'Deaths After &gt;2009'!A142:P599,16,FALSE)</f>
        <v>736</v>
      </c>
      <c r="G358" s="61">
        <f>VLOOKUP(A358,'Deaths After &gt;2009'!A142:Q599,17,FALSE)</f>
        <v>757</v>
      </c>
      <c r="H358" s="61">
        <f>VLOOKUP(A358,'Visits new'!A141:D548,4,FALSE)</f>
        <v>732741</v>
      </c>
      <c r="I358" s="61">
        <f>VLOOKUP(A358,'Visits new'!A141:E548,5,FALSE)</f>
        <v>652</v>
      </c>
      <c r="J358" s="12">
        <f t="shared" si="25"/>
        <v>1.8486409924540283E-4</v>
      </c>
      <c r="K358" s="12">
        <f t="shared" si="26"/>
        <v>5.9368816441806965E-6</v>
      </c>
      <c r="L358" s="12">
        <f t="shared" si="27"/>
        <v>1.3152037899427059E-3</v>
      </c>
      <c r="M358" s="12">
        <f t="shared" si="28"/>
        <v>0.17893990085227968</v>
      </c>
      <c r="N358" s="12">
        <f t="shared" si="29"/>
        <v>1.5922244743461379E-4</v>
      </c>
    </row>
    <row r="359" spans="1:14">
      <c r="A359" s="61" t="s">
        <v>287</v>
      </c>
      <c r="B359" s="61">
        <f>VLOOKUP(A359,'US Pop after &gt;2009'!A173:B630,2,FALSE)</f>
        <v>6544014</v>
      </c>
      <c r="C359" s="62">
        <f>VLOOKUP(A359,'US Pop after &gt;2009'!A173:U630,21,FALSE)</f>
        <v>5637799.4390000002</v>
      </c>
      <c r="D359" s="62">
        <f>VLOOKUP(A359,'US Pop after &gt;2009'!A173:V630,22,FALSE)</f>
        <v>909459.38199999998</v>
      </c>
      <c r="E359" s="61">
        <f>VLOOKUP(A359,'Deaths After &gt;2009'!A173:O630,15,FALSE)</f>
        <v>0</v>
      </c>
      <c r="F359" s="61">
        <f>VLOOKUP(A359,'Deaths After &gt;2009'!A173:P630,16,FALSE)</f>
        <v>1197</v>
      </c>
      <c r="G359" s="61">
        <f>VLOOKUP(A359,'Deaths After &gt;2009'!A173:Q630,17,FALSE)</f>
        <v>1197</v>
      </c>
      <c r="H359" s="61">
        <f>VLOOKUP(A359,'Visits new'!A172:D579,4,FALSE)</f>
        <v>1314710</v>
      </c>
      <c r="I359" s="61">
        <f>VLOOKUP(A359,'Visits new'!A172:E579,5,FALSE)</f>
        <v>2185</v>
      </c>
      <c r="J359" s="12">
        <f t="shared" si="25"/>
        <v>1.8291525659938992E-4</v>
      </c>
      <c r="K359" s="12">
        <f t="shared" si="26"/>
        <v>0</v>
      </c>
      <c r="L359" s="12">
        <f t="shared" si="27"/>
        <v>1.3161665311183738E-3</v>
      </c>
      <c r="M359" s="12">
        <f t="shared" si="28"/>
        <v>0.20090268755537505</v>
      </c>
      <c r="N359" s="12">
        <f t="shared" si="29"/>
        <v>3.3389292871317209E-4</v>
      </c>
    </row>
    <row r="360" spans="1:14">
      <c r="A360" s="61" t="s">
        <v>258</v>
      </c>
      <c r="B360" s="61">
        <f>VLOOKUP(A360,'US Pop after &gt;2009'!A147:B604,2,FALSE)</f>
        <v>4421938</v>
      </c>
      <c r="C360" s="62">
        <f>VLOOKUP(A360,'US Pop after &gt;2009'!A147:U604,21,FALSE)</f>
        <v>3887509.9660000005</v>
      </c>
      <c r="D360" s="62">
        <f>VLOOKUP(A360,'US Pop after &gt;2009'!A147:V604,22,FALSE)</f>
        <v>535176.98699999996</v>
      </c>
      <c r="E360" s="61">
        <f>VLOOKUP(A360,'Deaths After &gt;2009'!A147:O604,15,FALSE)</f>
        <v>11</v>
      </c>
      <c r="F360" s="61">
        <f>VLOOKUP(A360,'Deaths After &gt;2009'!A147:P604,16,FALSE)</f>
        <v>707</v>
      </c>
      <c r="G360" s="61">
        <f>VLOOKUP(A360,'Deaths After &gt;2009'!A147:Q604,17,FALSE)</f>
        <v>718</v>
      </c>
      <c r="H360" s="61">
        <f>VLOOKUP(A360,'Visits new'!A146:D553,4,FALSE)</f>
        <v>226172</v>
      </c>
      <c r="I360" s="61">
        <f>VLOOKUP(A360,'Visits new'!A146:E553,5,FALSE)</f>
        <v>512</v>
      </c>
      <c r="J360" s="12">
        <f t="shared" si="25"/>
        <v>1.623722449297118E-4</v>
      </c>
      <c r="K360" s="12">
        <f t="shared" si="26"/>
        <v>2.8295747396676897E-6</v>
      </c>
      <c r="L360" s="12">
        <f t="shared" si="27"/>
        <v>1.3210582987941521E-3</v>
      </c>
      <c r="M360" s="12">
        <f t="shared" si="28"/>
        <v>5.1147709443235073E-2</v>
      </c>
      <c r="N360" s="12">
        <f t="shared" si="29"/>
        <v>1.1578633621728754E-4</v>
      </c>
    </row>
    <row r="361" spans="1:14">
      <c r="A361" s="61" t="s">
        <v>216</v>
      </c>
      <c r="B361" s="61">
        <f>VLOOKUP(A361,'US Pop after &gt;2009'!A110:B567,2,FALSE)</f>
        <v>12580101</v>
      </c>
      <c r="C361" s="62">
        <f>VLOOKUP(A361,'US Pop after &gt;2009'!A110:U567,21,FALSE)</f>
        <v>10967942.179000001</v>
      </c>
      <c r="D361" s="62">
        <f>VLOOKUP(A361,'US Pop after &gt;2009'!A110:V567,22,FALSE)</f>
        <v>1605856.5229999998</v>
      </c>
      <c r="E361" s="61">
        <f>VLOOKUP(A361,'Deaths After &gt;2009'!A110:O567,15,FALSE)</f>
        <v>185</v>
      </c>
      <c r="F361" s="61">
        <f>VLOOKUP(A361,'Deaths After &gt;2009'!A110:P567,16,FALSE)</f>
        <v>2122</v>
      </c>
      <c r="G361" s="61">
        <f>VLOOKUP(A361,'Deaths After &gt;2009'!A110:Q567,17,FALSE)</f>
        <v>2307</v>
      </c>
      <c r="H361" s="61">
        <f>VLOOKUP(A361,'Visits new'!A109:D516,4,FALSE)</f>
        <v>2225186</v>
      </c>
      <c r="I361" s="61">
        <f>VLOOKUP(A361,'Visits new'!A109:E516,5,FALSE)</f>
        <v>4334</v>
      </c>
      <c r="J361" s="12">
        <f t="shared" si="25"/>
        <v>1.8338485517723586E-4</v>
      </c>
      <c r="K361" s="12">
        <f t="shared" si="26"/>
        <v>1.6867339103429455E-5</v>
      </c>
      <c r="L361" s="12">
        <f t="shared" si="27"/>
        <v>1.3214131957665562E-3</v>
      </c>
      <c r="M361" s="12">
        <f t="shared" si="28"/>
        <v>0.1768814097756449</v>
      </c>
      <c r="N361" s="12">
        <f t="shared" si="29"/>
        <v>3.4451233738107506E-4</v>
      </c>
    </row>
    <row r="362" spans="1:14">
      <c r="A362" s="61" t="s">
        <v>395</v>
      </c>
      <c r="B362" s="61">
        <f>VLOOKUP(A362,'US Pop after &gt;2009'!A269:B726,2,FALSE)</f>
        <v>9333264</v>
      </c>
      <c r="C362" s="62">
        <f>VLOOKUP(A362,'US Pop after &gt;2009'!A269:U726,21,FALSE)</f>
        <v>8126314.2719999999</v>
      </c>
      <c r="D362" s="62">
        <f>VLOOKUP(A362,'US Pop after &gt;2009'!A269:V726,22,FALSE)</f>
        <v>1205772.523</v>
      </c>
      <c r="E362" s="61">
        <f>VLOOKUP(A362,'Deaths After &gt;2009'!A269:O726,15,FALSE)</f>
        <v>190</v>
      </c>
      <c r="F362" s="61">
        <f>VLOOKUP(A362,'Deaths After &gt;2009'!A269:P726,16,FALSE)</f>
        <v>1597</v>
      </c>
      <c r="G362" s="61">
        <f>VLOOKUP(A362,'Deaths After &gt;2009'!A269:Q726,17,FALSE)</f>
        <v>1787</v>
      </c>
      <c r="H362" s="61">
        <f>VLOOKUP(A362,'Visits new'!A268:D675,4,FALSE)</f>
        <v>745825</v>
      </c>
      <c r="I362" s="61">
        <f>VLOOKUP(A362,'Visits new'!A268:E675,5,FALSE)</f>
        <v>2563</v>
      </c>
      <c r="J362" s="12">
        <f t="shared" si="25"/>
        <v>1.9146570803097395E-4</v>
      </c>
      <c r="K362" s="12">
        <f t="shared" si="26"/>
        <v>2.3380833381581528E-5</v>
      </c>
      <c r="L362" s="12">
        <f t="shared" si="27"/>
        <v>1.3244620934192576E-3</v>
      </c>
      <c r="M362" s="12">
        <f t="shared" si="28"/>
        <v>7.9910415048797506E-2</v>
      </c>
      <c r="N362" s="12">
        <f t="shared" si="29"/>
        <v>2.7460918281107231E-4</v>
      </c>
    </row>
    <row r="363" spans="1:14">
      <c r="A363" s="61" t="s">
        <v>480</v>
      </c>
      <c r="B363" s="61">
        <f>VLOOKUP(A363,'US Pop after &gt;2009'!A345:B802,2,FALSE)</f>
        <v>6148188</v>
      </c>
      <c r="C363" s="62">
        <f>VLOOKUP(A363,'US Pop after &gt;2009'!A345:U802,21,FALSE)</f>
        <v>5236073.1469999999</v>
      </c>
      <c r="D363" s="62">
        <f>VLOOKUP(A363,'US Pop after &gt;2009'!A345:V802,22,FALSE)</f>
        <v>912856.674</v>
      </c>
      <c r="E363" s="61">
        <f>VLOOKUP(A363,'Deaths After &gt;2009'!A345:O802,15,FALSE)</f>
        <v>215</v>
      </c>
      <c r="F363" s="61">
        <f>VLOOKUP(A363,'Deaths After &gt;2009'!A345:P802,16,FALSE)</f>
        <v>1212</v>
      </c>
      <c r="G363" s="61">
        <f>VLOOKUP(A363,'Deaths After &gt;2009'!A345:Q802,17,FALSE)</f>
        <v>1427</v>
      </c>
      <c r="H363" s="61">
        <f>VLOOKUP(A363,'Visits new'!A344:D751,4,FALSE)</f>
        <v>449560</v>
      </c>
      <c r="I363" s="61">
        <f>VLOOKUP(A363,'Visits new'!A344:E751,5,FALSE)</f>
        <v>2706</v>
      </c>
      <c r="J363" s="12">
        <f t="shared" si="25"/>
        <v>2.3210090517726523E-4</v>
      </c>
      <c r="K363" s="12">
        <f t="shared" si="26"/>
        <v>4.1061305670105837E-5</v>
      </c>
      <c r="L363" s="12">
        <f t="shared" si="27"/>
        <v>1.3277002124432078E-3</v>
      </c>
      <c r="M363" s="12">
        <f t="shared" si="28"/>
        <v>7.3120730855985541E-2</v>
      </c>
      <c r="N363" s="12">
        <f t="shared" si="29"/>
        <v>4.401296772317307E-4</v>
      </c>
    </row>
    <row r="364" spans="1:14">
      <c r="A364" s="61" t="s">
        <v>391</v>
      </c>
      <c r="B364" s="61">
        <f>VLOOKUP(A364,'US Pop after &gt;2009'!A266:B723,2,FALSE)</f>
        <v>19683115</v>
      </c>
      <c r="C364" s="62">
        <f>VLOOKUP(A364,'US Pop after &gt;2009'!A266:U723,21,FALSE)</f>
        <v>16705305</v>
      </c>
      <c r="D364" s="62">
        <f>VLOOKUP(A364,'US Pop after &gt;2009'!A266:V723,22,FALSE)</f>
        <v>2977810</v>
      </c>
      <c r="E364" s="61">
        <f>VLOOKUP(A364,'Deaths After &gt;2009'!A266:O723,15,FALSE)</f>
        <v>437</v>
      </c>
      <c r="F364" s="61">
        <f>VLOOKUP(A364,'Deaths After &gt;2009'!A266:P723,16,FALSE)</f>
        <v>3955</v>
      </c>
      <c r="G364" s="61">
        <f>VLOOKUP(A364,'Deaths After &gt;2009'!A266:Q723,17,FALSE)</f>
        <v>4392</v>
      </c>
      <c r="H364" s="61">
        <f>VLOOKUP(A364,'Visits new'!A265:D672,4,FALSE)</f>
        <v>5730041</v>
      </c>
      <c r="I364" s="61">
        <f>VLOOKUP(A364,'Visits new'!A265:E672,5,FALSE)</f>
        <v>6697</v>
      </c>
      <c r="J364" s="12">
        <f t="shared" si="25"/>
        <v>2.2313541327173062E-4</v>
      </c>
      <c r="K364" s="12">
        <f t="shared" si="26"/>
        <v>2.6159354767841712E-5</v>
      </c>
      <c r="L364" s="12">
        <f t="shared" si="27"/>
        <v>1.3281572699399894E-3</v>
      </c>
      <c r="M364" s="12">
        <f t="shared" si="28"/>
        <v>0.29111454157535532</v>
      </c>
      <c r="N364" s="12">
        <f t="shared" si="29"/>
        <v>3.4024086126611567E-4</v>
      </c>
    </row>
    <row r="365" spans="1:14">
      <c r="A365" s="61" t="s">
        <v>125</v>
      </c>
      <c r="B365" s="61">
        <f>VLOOKUP(A365,'US Pop after &gt;2009'!A29:B486,2,FALSE)</f>
        <v>2801685</v>
      </c>
      <c r="C365" s="62">
        <f>VLOOKUP(A365,'US Pop after &gt;2009'!A29:U486,21,FALSE)</f>
        <v>2398239.0970000001</v>
      </c>
      <c r="D365" s="62">
        <f>VLOOKUP(A365,'US Pop after &gt;2009'!A29:V486,22,FALSE)</f>
        <v>403278.37800000003</v>
      </c>
      <c r="E365" s="61">
        <f>VLOOKUP(A365,'Deaths After &gt;2009'!A29:O486,15,FALSE)</f>
        <v>10</v>
      </c>
      <c r="F365" s="61">
        <f>VLOOKUP(A365,'Deaths After &gt;2009'!A29:P486,16,FALSE)</f>
        <v>536</v>
      </c>
      <c r="G365" s="61">
        <f>VLOOKUP(A365,'Deaths After &gt;2009'!A29:Q486,17,FALSE)</f>
        <v>546</v>
      </c>
      <c r="H365" s="61">
        <f>VLOOKUP(A365,'Visits new'!A28:D435,4,FALSE)</f>
        <v>164557</v>
      </c>
      <c r="I365" s="61">
        <f>VLOOKUP(A365,'Visits new'!A28:E435,5,FALSE)</f>
        <v>726</v>
      </c>
      <c r="J365" s="12">
        <f t="shared" si="25"/>
        <v>1.9488272236172161E-4</v>
      </c>
      <c r="K365" s="12">
        <f t="shared" si="26"/>
        <v>4.1697260346181404E-6</v>
      </c>
      <c r="L365" s="12">
        <f t="shared" si="27"/>
        <v>1.3291067144690807E-3</v>
      </c>
      <c r="M365" s="12">
        <f t="shared" si="28"/>
        <v>5.8735011252157181E-2</v>
      </c>
      <c r="N365" s="12">
        <f t="shared" si="29"/>
        <v>2.591297736897617E-4</v>
      </c>
    </row>
    <row r="366" spans="1:14">
      <c r="A366" s="61" t="s">
        <v>533</v>
      </c>
      <c r="B366" s="61">
        <f>VLOOKUP(A366,'US Pop after &gt;2009'!A392:B849,2,FALSE)</f>
        <v>1534068</v>
      </c>
      <c r="C366" s="62">
        <f>VLOOKUP(A366,'US Pop after &gt;2009'!A392:U849,21,FALSE)</f>
        <v>1276785.5489999999</v>
      </c>
      <c r="D366" s="62">
        <f>VLOOKUP(A366,'US Pop after &gt;2009'!A392:V849,22,FALSE)</f>
        <v>257701.36200000002</v>
      </c>
      <c r="E366" s="61">
        <f>VLOOKUP(A366,'Deaths After &gt;2009'!A392:O849,15,FALSE)</f>
        <v>0</v>
      </c>
      <c r="F366" s="61">
        <f>VLOOKUP(A366,'Deaths After &gt;2009'!A392:P849,16,FALSE)</f>
        <v>345</v>
      </c>
      <c r="G366" s="61">
        <f>VLOOKUP(A366,'Deaths After &gt;2009'!A392:Q849,17,FALSE)</f>
        <v>345</v>
      </c>
      <c r="H366" s="61">
        <f>VLOOKUP(A366,'Visits new'!A391:D798,4,FALSE)</f>
        <v>710638</v>
      </c>
      <c r="I366" s="61">
        <f>VLOOKUP(A366,'Visits new'!A391:E798,5,FALSE)</f>
        <v>1935</v>
      </c>
      <c r="J366" s="12">
        <f t="shared" si="25"/>
        <v>2.2489224727978161E-4</v>
      </c>
      <c r="K366" s="12">
        <f t="shared" si="26"/>
        <v>0</v>
      </c>
      <c r="L366" s="12">
        <f t="shared" si="27"/>
        <v>1.3387589313555897E-3</v>
      </c>
      <c r="M366" s="12">
        <f t="shared" si="28"/>
        <v>0.46323761397799834</v>
      </c>
      <c r="N366" s="12">
        <f t="shared" si="29"/>
        <v>1.2613521695257316E-3</v>
      </c>
    </row>
    <row r="367" spans="1:14">
      <c r="A367" s="61" t="s">
        <v>199</v>
      </c>
      <c r="B367" s="61">
        <f>VLOOKUP(A367,'US Pop after &gt;2009'!A95:B552,2,FALSE)</f>
        <v>1391072</v>
      </c>
      <c r="C367" s="62">
        <f>VLOOKUP(A367,'US Pop after &gt;2009'!A95:U552,21,FALSE)</f>
        <v>1178545.9849999999</v>
      </c>
      <c r="D367" s="62">
        <f>VLOOKUP(A367,'US Pop after &gt;2009'!A95:V552,22,FALSE)</f>
        <v>212874.065</v>
      </c>
      <c r="E367" s="61">
        <f>VLOOKUP(A367,'Deaths After &gt;2009'!A95:O552,15,FALSE)</f>
        <v>0</v>
      </c>
      <c r="F367" s="61">
        <f>VLOOKUP(A367,'Deaths After &gt;2009'!A95:P552,16,FALSE)</f>
        <v>286</v>
      </c>
      <c r="G367" s="61">
        <f>VLOOKUP(A367,'Deaths After &gt;2009'!A95:Q552,17,FALSE)</f>
        <v>286</v>
      </c>
      <c r="H367" s="61">
        <f>VLOOKUP(A367,'Visits new'!A94:D501,4,FALSE)</f>
        <v>91479</v>
      </c>
      <c r="I367" s="61">
        <f>VLOOKUP(A367,'Visits new'!A94:E501,5,FALSE)</f>
        <v>845</v>
      </c>
      <c r="J367" s="12">
        <f t="shared" si="25"/>
        <v>2.0559683467139011E-4</v>
      </c>
      <c r="K367" s="12">
        <f t="shared" si="26"/>
        <v>0</v>
      </c>
      <c r="L367" s="12">
        <f t="shared" si="27"/>
        <v>1.3435173514443858E-3</v>
      </c>
      <c r="M367" s="12">
        <f t="shared" si="28"/>
        <v>6.5761513422741599E-2</v>
      </c>
      <c r="N367" s="12">
        <f t="shared" si="29"/>
        <v>6.0744519334728899E-4</v>
      </c>
    </row>
    <row r="368" spans="1:14">
      <c r="A368" s="61" t="s">
        <v>242</v>
      </c>
      <c r="B368" s="61">
        <f>VLOOKUP(A368,'US Pop after &gt;2009'!A133:B590,2,FALSE)</f>
        <v>2782137</v>
      </c>
      <c r="C368" s="62">
        <f>VLOOKUP(A368,'US Pop after &gt;2009'!A133:U590,21,FALSE)</f>
        <v>2419309.7770000002</v>
      </c>
      <c r="D368" s="62">
        <f>VLOOKUP(A368,'US Pop after &gt;2009'!A133:V590,22,FALSE)</f>
        <v>364201.97499999998</v>
      </c>
      <c r="E368" s="61">
        <f>VLOOKUP(A368,'Deaths After &gt;2009'!A133:O590,15,FALSE)</f>
        <v>0</v>
      </c>
      <c r="F368" s="61">
        <f>VLOOKUP(A368,'Deaths After &gt;2009'!A133:P590,16,FALSE)</f>
        <v>492</v>
      </c>
      <c r="G368" s="61">
        <f>VLOOKUP(A368,'Deaths After &gt;2009'!A133:Q590,17,FALSE)</f>
        <v>492</v>
      </c>
      <c r="H368" s="61">
        <f>VLOOKUP(A368,'Visits new'!A132:D539,4,FALSE)</f>
        <v>337022</v>
      </c>
      <c r="I368" s="61">
        <f>VLOOKUP(A368,'Visits new'!A132:E539,5,FALSE)</f>
        <v>1526</v>
      </c>
      <c r="J368" s="12">
        <f t="shared" si="25"/>
        <v>1.7684247756311066E-4</v>
      </c>
      <c r="K368" s="12">
        <f t="shared" si="26"/>
        <v>0</v>
      </c>
      <c r="L368" s="12">
        <f t="shared" si="27"/>
        <v>1.3508987698378078E-3</v>
      </c>
      <c r="M368" s="12">
        <f t="shared" si="28"/>
        <v>0.12113781600259081</v>
      </c>
      <c r="N368" s="12">
        <f t="shared" si="29"/>
        <v>5.4849922918964809E-4</v>
      </c>
    </row>
    <row r="369" spans="1:14">
      <c r="A369" s="61" t="s">
        <v>390</v>
      </c>
      <c r="B369" s="61">
        <f>VLOOKUP(A369,'US Pop after &gt;2009'!A265:B722,2,FALSE)</f>
        <v>19651526</v>
      </c>
      <c r="C369" s="62">
        <f>VLOOKUP(A369,'US Pop after &gt;2009'!A265:U722,21,FALSE)</f>
        <v>16766122.699999999</v>
      </c>
      <c r="D369" s="62">
        <f>VLOOKUP(A369,'US Pop after &gt;2009'!A265:V722,22,FALSE)</f>
        <v>2884666.1940000006</v>
      </c>
      <c r="E369" s="61">
        <f>VLOOKUP(A369,'Deaths After &gt;2009'!A265:O722,15,FALSE)</f>
        <v>469</v>
      </c>
      <c r="F369" s="61">
        <f>VLOOKUP(A369,'Deaths After &gt;2009'!A265:P722,16,FALSE)</f>
        <v>3903</v>
      </c>
      <c r="G369" s="61">
        <f>VLOOKUP(A369,'Deaths After &gt;2009'!A265:Q722,17,FALSE)</f>
        <v>4372</v>
      </c>
      <c r="H369" s="61">
        <f>VLOOKUP(A369,'Visits new'!A264:D671,4,FALSE)</f>
        <v>5630111</v>
      </c>
      <c r="I369" s="61">
        <f>VLOOKUP(A369,'Visits new'!A264:E671,5,FALSE)</f>
        <v>6964</v>
      </c>
      <c r="J369" s="12">
        <f t="shared" si="25"/>
        <v>2.2247636137773729E-4</v>
      </c>
      <c r="K369" s="12">
        <f t="shared" si="26"/>
        <v>2.7973074537978899E-5</v>
      </c>
      <c r="L369" s="12">
        <f t="shared" si="27"/>
        <v>1.3530161680814564E-3</v>
      </c>
      <c r="M369" s="12">
        <f t="shared" si="28"/>
        <v>0.28649739465525476</v>
      </c>
      <c r="N369" s="12">
        <f t="shared" si="29"/>
        <v>3.5437451524120823E-4</v>
      </c>
    </row>
    <row r="370" spans="1:14">
      <c r="A370" s="61" t="s">
        <v>241</v>
      </c>
      <c r="B370" s="61">
        <f>VLOOKUP(A370,'US Pop after &gt;2009'!A132:B589,2,FALSE)</f>
        <v>2733429</v>
      </c>
      <c r="C370" s="62">
        <f>VLOOKUP(A370,'US Pop after &gt;2009'!A132:U589,21,FALSE)</f>
        <v>2377584.8150000004</v>
      </c>
      <c r="D370" s="62">
        <f>VLOOKUP(A370,'US Pop after &gt;2009'!A132:V589,22,FALSE)</f>
        <v>355419.89799999999</v>
      </c>
      <c r="E370" s="61">
        <f>VLOOKUP(A370,'Deaths After &gt;2009'!A132:O589,15,FALSE)</f>
        <v>0</v>
      </c>
      <c r="F370" s="61">
        <f>VLOOKUP(A370,'Deaths After &gt;2009'!A132:P589,16,FALSE)</f>
        <v>481</v>
      </c>
      <c r="G370" s="61">
        <f>VLOOKUP(A370,'Deaths After &gt;2009'!A132:Q589,17,FALSE)</f>
        <v>481</v>
      </c>
      <c r="H370" s="61">
        <f>VLOOKUP(A370,'Visits new'!A131:D538,4,FALSE)</f>
        <v>367324</v>
      </c>
      <c r="I370" s="61">
        <f>VLOOKUP(A370,'Visits new'!A131:E538,5,FALSE)</f>
        <v>1703</v>
      </c>
      <c r="J370" s="12">
        <f t="shared" si="25"/>
        <v>1.7596945082531867E-4</v>
      </c>
      <c r="K370" s="12">
        <f t="shared" si="26"/>
        <v>0</v>
      </c>
      <c r="L370" s="12">
        <f t="shared" si="27"/>
        <v>1.3533288448583146E-3</v>
      </c>
      <c r="M370" s="12">
        <f t="shared" si="28"/>
        <v>0.1343821258938864</v>
      </c>
      <c r="N370" s="12">
        <f t="shared" si="29"/>
        <v>6.230269745436959E-4</v>
      </c>
    </row>
    <row r="371" spans="1:14">
      <c r="A371" s="61" t="s">
        <v>101</v>
      </c>
      <c r="B371" s="61">
        <f>VLOOKUP(A371,'US Pop after &gt;2009'!A8:B465,2,FALSE)</f>
        <v>4394374</v>
      </c>
      <c r="C371" s="62">
        <f>VLOOKUP(A371,'US Pop after &gt;2009'!A8:U465,21,FALSE)</f>
        <v>3750510.4929999993</v>
      </c>
      <c r="D371" s="62">
        <f>VLOOKUP(A371,'US Pop after &gt;2009'!A8:V465,22,FALSE)</f>
        <v>643878.32299999986</v>
      </c>
      <c r="E371" s="61">
        <f>VLOOKUP(A371,'Deaths After &gt;2009'!A8:O465,15,FALSE)</f>
        <v>102</v>
      </c>
      <c r="F371" s="61">
        <f>VLOOKUP(A371,'Deaths After &gt;2009'!A8:P465,16,FALSE)</f>
        <v>875</v>
      </c>
      <c r="G371" s="61">
        <f>VLOOKUP(A371,'Deaths After &gt;2009'!A8:Q465,17,FALSE)</f>
        <v>977</v>
      </c>
      <c r="H371" s="61">
        <f>VLOOKUP(A371,'Visits new'!A7:D414,4,FALSE)</f>
        <v>394970</v>
      </c>
      <c r="I371" s="61">
        <f>VLOOKUP(A371,'Visits new'!A7:E414,5,FALSE)</f>
        <v>981</v>
      </c>
      <c r="J371" s="12">
        <f t="shared" si="25"/>
        <v>2.223297334273323E-4</v>
      </c>
      <c r="K371" s="12">
        <f t="shared" si="26"/>
        <v>2.7196297728102373E-5</v>
      </c>
      <c r="L371" s="12">
        <f t="shared" si="27"/>
        <v>1.3589524118829517E-3</v>
      </c>
      <c r="M371" s="12">
        <f t="shared" si="28"/>
        <v>8.9880833993647338E-2</v>
      </c>
      <c r="N371" s="12">
        <f t="shared" si="29"/>
        <v>2.2323998822130296E-4</v>
      </c>
    </row>
    <row r="372" spans="1:14">
      <c r="A372" s="61" t="s">
        <v>197</v>
      </c>
      <c r="B372" s="61">
        <f>VLOOKUP(A372,'US Pop after &gt;2009'!A93:B550,2,FALSE)</f>
        <v>1362730</v>
      </c>
      <c r="C372" s="62">
        <f>VLOOKUP(A372,'US Pop after &gt;2009'!A93:U550,21,FALSE)</f>
        <v>1164954.3370000001</v>
      </c>
      <c r="D372" s="62">
        <f>VLOOKUP(A372,'US Pop after &gt;2009'!A93:V550,22,FALSE)</f>
        <v>197109.54500000004</v>
      </c>
      <c r="E372" s="61">
        <f>VLOOKUP(A372,'Deaths After &gt;2009'!A93:O550,15,FALSE)</f>
        <v>0</v>
      </c>
      <c r="F372" s="61">
        <f>VLOOKUP(A372,'Deaths After &gt;2009'!A93:P550,16,FALSE)</f>
        <v>270</v>
      </c>
      <c r="G372" s="61">
        <f>VLOOKUP(A372,'Deaths After &gt;2009'!A93:Q550,17,FALSE)</f>
        <v>270</v>
      </c>
      <c r="H372" s="61">
        <f>VLOOKUP(A372,'Visits new'!A92:D499,4,FALSE)</f>
        <v>644722</v>
      </c>
      <c r="I372" s="61">
        <f>VLOOKUP(A372,'Visits new'!A92:E499,5,FALSE)</f>
        <v>1090</v>
      </c>
      <c r="J372" s="12">
        <f t="shared" si="25"/>
        <v>1.9813169153097093E-4</v>
      </c>
      <c r="K372" s="12">
        <f t="shared" si="26"/>
        <v>0</v>
      </c>
      <c r="L372" s="12">
        <f t="shared" si="27"/>
        <v>1.3697966782887149E-3</v>
      </c>
      <c r="M372" s="12">
        <f t="shared" si="28"/>
        <v>0.47311059417492829</v>
      </c>
      <c r="N372" s="12">
        <f t="shared" si="29"/>
        <v>7.9986497692132699E-4</v>
      </c>
    </row>
    <row r="373" spans="1:14">
      <c r="A373" s="61" t="s">
        <v>250</v>
      </c>
      <c r="B373" s="61">
        <f>VLOOKUP(A373,'US Pop after &gt;2009'!A140:B597,2,FALSE)</f>
        <v>4079507</v>
      </c>
      <c r="C373" s="62">
        <f>VLOOKUP(A373,'US Pop after &gt;2009'!A140:U597,21,FALSE)</f>
        <v>3539480.1209999998</v>
      </c>
      <c r="D373" s="62">
        <f>VLOOKUP(A373,'US Pop after &gt;2009'!A140:V597,22,FALSE)</f>
        <v>541225.6930000002</v>
      </c>
      <c r="E373" s="61">
        <f>VLOOKUP(A373,'Deaths After &gt;2009'!A140:O597,15,FALSE)</f>
        <v>57</v>
      </c>
      <c r="F373" s="61">
        <f>VLOOKUP(A373,'Deaths After &gt;2009'!A140:P597,16,FALSE)</f>
        <v>743</v>
      </c>
      <c r="G373" s="61">
        <f>VLOOKUP(A373,'Deaths After &gt;2009'!A140:Q597,17,FALSE)</f>
        <v>800</v>
      </c>
      <c r="H373" s="61">
        <f>VLOOKUP(A373,'Visits new'!A139:D546,4,FALSE)</f>
        <v>801841</v>
      </c>
      <c r="I373" s="61">
        <f>VLOOKUP(A373,'Visits new'!A139:E546,5,FALSE)</f>
        <v>657</v>
      </c>
      <c r="J373" s="12">
        <f t="shared" si="25"/>
        <v>1.9610212704623378E-4</v>
      </c>
      <c r="K373" s="12">
        <f t="shared" si="26"/>
        <v>1.6104059932930472E-5</v>
      </c>
      <c r="L373" s="12">
        <f t="shared" si="27"/>
        <v>1.3728099194285658E-3</v>
      </c>
      <c r="M373" s="12">
        <f t="shared" si="28"/>
        <v>0.19655340706609892</v>
      </c>
      <c r="N373" s="12">
        <f t="shared" si="29"/>
        <v>1.610488718367195E-4</v>
      </c>
    </row>
    <row r="374" spans="1:14">
      <c r="A374" s="61" t="s">
        <v>352</v>
      </c>
      <c r="B374" s="61">
        <f>VLOOKUP(A374,'US Pop after &gt;2009'!A231:B688,2,FALSE)</f>
        <v>2710050</v>
      </c>
      <c r="C374" s="62">
        <f>VLOOKUP(A374,'US Pop after &gt;2009'!A231:U688,21,FALSE)</f>
        <v>2357522.7459999998</v>
      </c>
      <c r="D374" s="62">
        <f>VLOOKUP(A374,'US Pop after &gt;2009'!A231:V688,22,FALSE)</f>
        <v>352140.33999999997</v>
      </c>
      <c r="E374" s="61">
        <f>VLOOKUP(A374,'Deaths After &gt;2009'!A231:O688,15,FALSE)</f>
        <v>32</v>
      </c>
      <c r="F374" s="61">
        <f>VLOOKUP(A374,'Deaths After &gt;2009'!A231:P688,16,FALSE)</f>
        <v>488</v>
      </c>
      <c r="G374" s="61">
        <f>VLOOKUP(A374,'Deaths After &gt;2009'!A231:Q688,17,FALSE)</f>
        <v>520</v>
      </c>
      <c r="H374" s="61">
        <f>VLOOKUP(A374,'Visits new'!A230:D637,4,FALSE)</f>
        <v>807206</v>
      </c>
      <c r="I374" s="61">
        <f>VLOOKUP(A374,'Visits new'!A230:E637,5,FALSE)</f>
        <v>1754</v>
      </c>
      <c r="J374" s="12">
        <f t="shared" si="25"/>
        <v>1.918783786277006E-4</v>
      </c>
      <c r="K374" s="12">
        <f t="shared" si="26"/>
        <v>1.3573569991761174E-5</v>
      </c>
      <c r="L374" s="12">
        <f t="shared" si="27"/>
        <v>1.3858111229176414E-3</v>
      </c>
      <c r="M374" s="12">
        <f t="shared" si="28"/>
        <v>0.29785649711259937</v>
      </c>
      <c r="N374" s="12">
        <f t="shared" si="29"/>
        <v>6.4722053098651311E-4</v>
      </c>
    </row>
    <row r="375" spans="1:14">
      <c r="A375" s="61" t="s">
        <v>286</v>
      </c>
      <c r="B375" s="61">
        <f>VLOOKUP(A375,'US Pop after &gt;2009'!A172:B629,2,FALSE)</f>
        <v>6511549</v>
      </c>
      <c r="C375" s="62">
        <f>VLOOKUP(A375,'US Pop after &gt;2009'!A172:U629,21,FALSE)</f>
        <v>5618110.2640000004</v>
      </c>
      <c r="D375" s="62">
        <f>VLOOKUP(A375,'US Pop after &gt;2009'!A172:V629,22,FALSE)</f>
        <v>894689.74699999997</v>
      </c>
      <c r="E375" s="61">
        <f>VLOOKUP(A375,'Deaths After &gt;2009'!A172:O629,15,FALSE)</f>
        <v>13</v>
      </c>
      <c r="F375" s="61">
        <f>VLOOKUP(A375,'Deaths After &gt;2009'!A172:P629,16,FALSE)</f>
        <v>1244</v>
      </c>
      <c r="G375" s="61">
        <f>VLOOKUP(A375,'Deaths After &gt;2009'!A172:Q629,17,FALSE)</f>
        <v>1257</v>
      </c>
      <c r="H375" s="61">
        <f>VLOOKUP(A375,'Visits new'!A171:D578,4,FALSE)</f>
        <v>1336153</v>
      </c>
      <c r="I375" s="61">
        <f>VLOOKUP(A375,'Visits new'!A171:E578,5,FALSE)</f>
        <v>2227</v>
      </c>
      <c r="J375" s="12">
        <f t="shared" si="25"/>
        <v>1.9304162496511966E-4</v>
      </c>
      <c r="K375" s="12">
        <f t="shared" si="26"/>
        <v>2.3139453284322363E-6</v>
      </c>
      <c r="L375" s="12">
        <f t="shared" si="27"/>
        <v>1.390426127237155E-3</v>
      </c>
      <c r="M375" s="12">
        <f t="shared" si="28"/>
        <v>0.20519741155291929</v>
      </c>
      <c r="N375" s="12">
        <f t="shared" si="29"/>
        <v>3.4200771582921358E-4</v>
      </c>
    </row>
    <row r="376" spans="1:14">
      <c r="A376" s="61" t="s">
        <v>290</v>
      </c>
      <c r="B376" s="61">
        <f>VLOOKUP(A376,'US Pop after &gt;2009'!A176:B633,2,FALSE)</f>
        <v>6688538</v>
      </c>
      <c r="C376" s="62">
        <f>VLOOKUP(A376,'US Pop after &gt;2009'!A176:U633,21,FALSE)</f>
        <v>5703846.1950000003</v>
      </c>
      <c r="D376" s="62">
        <f>VLOOKUP(A376,'US Pop after &gt;2009'!A176:V633,22,FALSE)</f>
        <v>980267.26599999995</v>
      </c>
      <c r="E376" s="61">
        <f>VLOOKUP(A376,'Deaths After &gt;2009'!A176:O633,15,FALSE)</f>
        <v>40</v>
      </c>
      <c r="F376" s="61">
        <f>VLOOKUP(A376,'Deaths After &gt;2009'!A176:P633,16,FALSE)</f>
        <v>1366</v>
      </c>
      <c r="G376" s="61">
        <f>VLOOKUP(A376,'Deaths After &gt;2009'!A176:Q633,17,FALSE)</f>
        <v>1406</v>
      </c>
      <c r="H376" s="61">
        <f>VLOOKUP(A376,'Visits new'!A175:D582,4,FALSE)</f>
        <v>1147979</v>
      </c>
      <c r="I376" s="61">
        <f>VLOOKUP(A376,'Visits new'!A175:E582,5,FALSE)</f>
        <v>1933</v>
      </c>
      <c r="J376" s="12">
        <f t="shared" si="25"/>
        <v>2.102103628625568E-4</v>
      </c>
      <c r="K376" s="12">
        <f t="shared" si="26"/>
        <v>7.012811817237298E-6</v>
      </c>
      <c r="L376" s="12">
        <f t="shared" si="27"/>
        <v>1.3934975158091222E-3</v>
      </c>
      <c r="M376" s="12">
        <f t="shared" si="28"/>
        <v>0.17163377108719424</v>
      </c>
      <c r="N376" s="12">
        <f t="shared" si="29"/>
        <v>2.8900187155997322E-4</v>
      </c>
    </row>
    <row r="377" spans="1:14">
      <c r="A377" s="61" t="s">
        <v>474</v>
      </c>
      <c r="B377" s="61">
        <f>VLOOKUP(A377,'US Pop after &gt;2009'!A339:B796,2,FALSE)</f>
        <v>6137476</v>
      </c>
      <c r="C377" s="62">
        <f>VLOOKUP(A377,'US Pop after &gt;2009'!A339:U796,21,FALSE)</f>
        <v>5337561.1210000012</v>
      </c>
      <c r="D377" s="62">
        <f>VLOOKUP(A377,'US Pop after &gt;2009'!A339:V796,22,FALSE)</f>
        <v>800235.03599999996</v>
      </c>
      <c r="E377" s="61">
        <f>VLOOKUP(A377,'Deaths After &gt;2009'!A339:O796,15,FALSE)</f>
        <v>110</v>
      </c>
      <c r="F377" s="61">
        <f>VLOOKUP(A377,'Deaths After &gt;2009'!A339:P796,16,FALSE)</f>
        <v>1117</v>
      </c>
      <c r="G377" s="61">
        <f>VLOOKUP(A377,'Deaths After &gt;2009'!A339:Q796,17,FALSE)</f>
        <v>1227</v>
      </c>
      <c r="H377" s="61">
        <f>VLOOKUP(A377,'Visits new'!A338:D745,4,FALSE)</f>
        <v>139874</v>
      </c>
      <c r="I377" s="61">
        <f>VLOOKUP(A377,'Visits new'!A338:E745,5,FALSE)</f>
        <v>666</v>
      </c>
      <c r="J377" s="12">
        <f t="shared" si="25"/>
        <v>1.9991931536677293E-4</v>
      </c>
      <c r="K377" s="12">
        <f t="shared" si="26"/>
        <v>2.0608663302649229E-5</v>
      </c>
      <c r="L377" s="12">
        <f t="shared" si="27"/>
        <v>1.3958399092138727E-3</v>
      </c>
      <c r="M377" s="12">
        <f t="shared" si="28"/>
        <v>2.2790150218102687E-2</v>
      </c>
      <c r="N377" s="12">
        <f t="shared" si="29"/>
        <v>1.0851366261961758E-4</v>
      </c>
    </row>
    <row r="378" spans="1:14">
      <c r="A378" s="61" t="s">
        <v>253</v>
      </c>
      <c r="B378" s="61">
        <f>VLOOKUP(A378,'US Pop after &gt;2009'!A143:B600,2,FALSE)</f>
        <v>4030950</v>
      </c>
      <c r="C378" s="62">
        <f>VLOOKUP(A378,'US Pop after &gt;2009'!A143:U600,21,FALSE)</f>
        <v>3469482.5210000006</v>
      </c>
      <c r="D378" s="62">
        <f>VLOOKUP(A378,'US Pop after &gt;2009'!A143:V600,22,FALSE)</f>
        <v>561445.85</v>
      </c>
      <c r="E378" s="61">
        <f>VLOOKUP(A378,'Deaths After &gt;2009'!A143:O600,15,FALSE)</f>
        <v>75</v>
      </c>
      <c r="F378" s="61">
        <f>VLOOKUP(A378,'Deaths After &gt;2009'!A143:P600,16,FALSE)</f>
        <v>785</v>
      </c>
      <c r="G378" s="61">
        <f>VLOOKUP(A378,'Deaths After &gt;2009'!A143:Q600,17,FALSE)</f>
        <v>860</v>
      </c>
      <c r="H378" s="61">
        <f>VLOOKUP(A378,'Visits new'!A142:D549,4,FALSE)</f>
        <v>1071609</v>
      </c>
      <c r="I378" s="61">
        <f>VLOOKUP(A378,'Visits new'!A142:E549,5,FALSE)</f>
        <v>803</v>
      </c>
      <c r="J378" s="12">
        <f t="shared" si="25"/>
        <v>2.1334921048388097E-4</v>
      </c>
      <c r="K378" s="12">
        <f t="shared" si="26"/>
        <v>2.1617056591593069E-5</v>
      </c>
      <c r="L378" s="12">
        <f t="shared" si="27"/>
        <v>1.3981757991442987E-3</v>
      </c>
      <c r="M378" s="12">
        <f t="shared" si="28"/>
        <v>0.26584527220630372</v>
      </c>
      <c r="N378" s="12">
        <f t="shared" si="29"/>
        <v>1.9920862327739119E-4</v>
      </c>
    </row>
    <row r="379" spans="1:14">
      <c r="A379" s="61" t="s">
        <v>481</v>
      </c>
      <c r="B379" s="61">
        <f>VLOOKUP(A379,'US Pop after &gt;2009'!A346:B803,2,FALSE)</f>
        <v>6296572</v>
      </c>
      <c r="C379" s="62">
        <f>VLOOKUP(A379,'US Pop after &gt;2009'!A346:U803,21,FALSE)</f>
        <v>5352427</v>
      </c>
      <c r="D379" s="62">
        <f>VLOOKUP(A379,'US Pop after &gt;2009'!A346:V803,22,FALSE)</f>
        <v>944145</v>
      </c>
      <c r="E379" s="61">
        <f>VLOOKUP(A379,'Deaths After &gt;2009'!A346:O803,15,FALSE)</f>
        <v>205</v>
      </c>
      <c r="F379" s="61">
        <f>VLOOKUP(A379,'Deaths After &gt;2009'!A346:P803,16,FALSE)</f>
        <v>1321</v>
      </c>
      <c r="G379" s="61">
        <f>VLOOKUP(A379,'Deaths After &gt;2009'!A346:Q803,17,FALSE)</f>
        <v>1526</v>
      </c>
      <c r="H379" s="61">
        <f>VLOOKUP(A379,'Visits new'!A345:D752,4,FALSE)</f>
        <v>443455</v>
      </c>
      <c r="I379" s="61">
        <f>VLOOKUP(A379,'Visits new'!A345:E752,5,FALSE)</f>
        <v>2583</v>
      </c>
      <c r="J379" s="12">
        <f t="shared" si="25"/>
        <v>2.4235409362427683E-4</v>
      </c>
      <c r="K379" s="12">
        <f t="shared" si="26"/>
        <v>3.8300382237814733E-5</v>
      </c>
      <c r="L379" s="12">
        <f t="shared" si="27"/>
        <v>1.3991494950457821E-3</v>
      </c>
      <c r="M379" s="12">
        <f t="shared" si="28"/>
        <v>7.0428004317269782E-2</v>
      </c>
      <c r="N379" s="12">
        <f t="shared" si="29"/>
        <v>4.1022321351999149E-4</v>
      </c>
    </row>
    <row r="380" spans="1:14">
      <c r="A380" s="61" t="s">
        <v>249</v>
      </c>
      <c r="B380" s="61">
        <f>VLOOKUP(A380,'US Pop after &gt;2009'!A139:B596,2,FALSE)</f>
        <v>4032123</v>
      </c>
      <c r="C380" s="62">
        <f>VLOOKUP(A380,'US Pop after &gt;2009'!A139:U596,21,FALSE)</f>
        <v>3508058.372</v>
      </c>
      <c r="D380" s="62">
        <f>VLOOKUP(A380,'US Pop after &gt;2009'!A139:V596,22,FALSE)</f>
        <v>524273.91599999997</v>
      </c>
      <c r="E380" s="61">
        <f>VLOOKUP(A380,'Deaths After &gt;2009'!A139:O596,15,FALSE)</f>
        <v>11</v>
      </c>
      <c r="F380" s="61">
        <f>VLOOKUP(A380,'Deaths After &gt;2009'!A139:P596,16,FALSE)</f>
        <v>734</v>
      </c>
      <c r="G380" s="61">
        <f>VLOOKUP(A380,'Deaths After &gt;2009'!A139:Q596,17,FALSE)</f>
        <v>745</v>
      </c>
      <c r="H380" s="61">
        <f>VLOOKUP(A380,'Visits new'!A138:D545,4,FALSE)</f>
        <v>183721</v>
      </c>
      <c r="I380" s="61">
        <f>VLOOKUP(A380,'Visits new'!A138:E545,5,FALSE)</f>
        <v>187</v>
      </c>
      <c r="J380" s="12">
        <f t="shared" si="25"/>
        <v>1.8476618892826434E-4</v>
      </c>
      <c r="K380" s="12">
        <f t="shared" si="26"/>
        <v>3.13563767575758E-6</v>
      </c>
      <c r="L380" s="12">
        <f t="shared" si="27"/>
        <v>1.4000315056681173E-3</v>
      </c>
      <c r="M380" s="12">
        <f t="shared" si="28"/>
        <v>4.556433422293913E-2</v>
      </c>
      <c r="N380" s="12">
        <f t="shared" si="29"/>
        <v>4.6377553462530783E-5</v>
      </c>
    </row>
    <row r="381" spans="1:14">
      <c r="A381" s="61" t="s">
        <v>398</v>
      </c>
      <c r="B381" s="61">
        <f>VLOOKUP(A381,'US Pop after &gt;2009'!A272:B729,2,FALSE)</f>
        <v>9108554</v>
      </c>
      <c r="C381" s="62">
        <f>VLOOKUP(A381,'US Pop after &gt;2009'!A272:U729,21,FALSE)</f>
        <v>7844137.2180000003</v>
      </c>
      <c r="D381" s="62">
        <f>VLOOKUP(A381,'US Pop after &gt;2009'!A272:V729,22,FALSE)</f>
        <v>1264593.7900000003</v>
      </c>
      <c r="E381" s="61">
        <f>VLOOKUP(A381,'Deaths After &gt;2009'!A272:O729,15,FALSE)</f>
        <v>208</v>
      </c>
      <c r="F381" s="61">
        <f>VLOOKUP(A381,'Deaths After &gt;2009'!A272:P729,16,FALSE)</f>
        <v>1778</v>
      </c>
      <c r="G381" s="61">
        <f>VLOOKUP(A381,'Deaths After &gt;2009'!A272:Q729,17,FALSE)</f>
        <v>1986</v>
      </c>
      <c r="H381" s="61">
        <f>VLOOKUP(A381,'Visits new'!A271:D678,4,FALSE)</f>
        <v>546361</v>
      </c>
      <c r="I381" s="61">
        <f>VLOOKUP(A381,'Visits new'!A271:E678,5,FALSE)</f>
        <v>1935</v>
      </c>
      <c r="J381" s="12">
        <f t="shared" si="25"/>
        <v>2.180368036463307E-4</v>
      </c>
      <c r="K381" s="12">
        <f t="shared" si="26"/>
        <v>2.6516619255805578E-5</v>
      </c>
      <c r="L381" s="12">
        <f t="shared" si="27"/>
        <v>1.4059850792087153E-3</v>
      </c>
      <c r="M381" s="12">
        <f t="shared" si="28"/>
        <v>5.9983286040791985E-2</v>
      </c>
      <c r="N381" s="12">
        <f t="shared" si="29"/>
        <v>2.1243767122640982E-4</v>
      </c>
    </row>
    <row r="382" spans="1:14">
      <c r="A382" s="61" t="s">
        <v>326</v>
      </c>
      <c r="B382" s="61">
        <f>VLOOKUP(A382,'US Pop after &gt;2009'!A208:B665,2,FALSE)</f>
        <v>5583743</v>
      </c>
      <c r="C382" s="62">
        <f>VLOOKUP(A382,'US Pop after &gt;2009'!A208:U665,21,FALSE)</f>
        <v>4767425.358</v>
      </c>
      <c r="D382" s="62">
        <f>VLOOKUP(A382,'US Pop after &gt;2009'!A208:V665,22,FALSE)</f>
        <v>817059.43</v>
      </c>
      <c r="E382" s="61">
        <f>VLOOKUP(A382,'Deaths After &gt;2009'!A208:O665,15,FALSE)</f>
        <v>36</v>
      </c>
      <c r="F382" s="61">
        <f>VLOOKUP(A382,'Deaths After &gt;2009'!A208:P665,16,FALSE)</f>
        <v>1149</v>
      </c>
      <c r="G382" s="61">
        <f>VLOOKUP(A382,'Deaths After &gt;2009'!A208:Q665,17,FALSE)</f>
        <v>1185</v>
      </c>
      <c r="H382" s="61">
        <f>VLOOKUP(A382,'Visits new'!A207:D614,4,FALSE)</f>
        <v>287361</v>
      </c>
      <c r="I382" s="61">
        <f>VLOOKUP(A382,'Visits new'!A207:E614,5,FALSE)</f>
        <v>972</v>
      </c>
      <c r="J382" s="12">
        <f t="shared" si="25"/>
        <v>2.1222323448625769E-4</v>
      </c>
      <c r="K382" s="12">
        <f t="shared" si="26"/>
        <v>7.5512456507766894E-6</v>
      </c>
      <c r="L382" s="12">
        <f t="shared" si="27"/>
        <v>1.4062624551068458E-3</v>
      </c>
      <c r="M382" s="12">
        <f t="shared" si="28"/>
        <v>5.1463865725911814E-2</v>
      </c>
      <c r="N382" s="12">
        <f t="shared" si="29"/>
        <v>1.7407677967986706E-4</v>
      </c>
    </row>
    <row r="383" spans="1:14">
      <c r="A383" s="61" t="s">
        <v>124</v>
      </c>
      <c r="B383" s="61">
        <f>VLOOKUP(A383,'US Pop after &gt;2009'!A28:B485,2,FALSE)</f>
        <v>2827954</v>
      </c>
      <c r="C383" s="62">
        <f>VLOOKUP(A383,'US Pop after &gt;2009'!A28:U485,21,FALSE)</f>
        <v>2427292.7609999999</v>
      </c>
      <c r="D383" s="62">
        <f>VLOOKUP(A383,'US Pop after &gt;2009'!A28:V485,22,FALSE)</f>
        <v>400000.44199999992</v>
      </c>
      <c r="E383" s="61">
        <f>VLOOKUP(A383,'Deaths After &gt;2009'!A28:O485,15,FALSE)</f>
        <v>11</v>
      </c>
      <c r="F383" s="61">
        <f>VLOOKUP(A383,'Deaths After &gt;2009'!A28:P485,16,FALSE)</f>
        <v>563</v>
      </c>
      <c r="G383" s="61">
        <f>VLOOKUP(A383,'Deaths After &gt;2009'!A28:Q485,17,FALSE)</f>
        <v>574</v>
      </c>
      <c r="H383" s="61">
        <f>VLOOKUP(A383,'Visits new'!A27:D434,4,FALSE)</f>
        <v>141769</v>
      </c>
      <c r="I383" s="61">
        <f>VLOOKUP(A383,'Visits new'!A27:E434,5,FALSE)</f>
        <v>629</v>
      </c>
      <c r="J383" s="12">
        <f t="shared" si="25"/>
        <v>2.0297359858045781E-4</v>
      </c>
      <c r="K383" s="12">
        <f t="shared" si="26"/>
        <v>4.5317978023665355E-6</v>
      </c>
      <c r="L383" s="12">
        <f t="shared" si="27"/>
        <v>1.4074984447142189E-3</v>
      </c>
      <c r="M383" s="12">
        <f t="shared" si="28"/>
        <v>5.0131296336503352E-2</v>
      </c>
      <c r="N383" s="12">
        <f t="shared" si="29"/>
        <v>2.2242228833990936E-4</v>
      </c>
    </row>
    <row r="384" spans="1:14">
      <c r="A384" s="61" t="s">
        <v>478</v>
      </c>
      <c r="B384" s="61">
        <f>VLOOKUP(A384,'US Pop after &gt;2009'!A343:B800,2,FALSE)</f>
        <v>6157257</v>
      </c>
      <c r="C384" s="62">
        <f>VLOOKUP(A384,'US Pop after &gt;2009'!A343:U800,21,FALSE)</f>
        <v>5271028.307</v>
      </c>
      <c r="D384" s="62">
        <f>VLOOKUP(A384,'US Pop after &gt;2009'!A343:V800,22,FALSE)</f>
        <v>884234.87100000016</v>
      </c>
      <c r="E384" s="61">
        <f>VLOOKUP(A384,'Deaths After &gt;2009'!A343:O800,15,FALSE)</f>
        <v>237</v>
      </c>
      <c r="F384" s="61">
        <f>VLOOKUP(A384,'Deaths After &gt;2009'!A343:P800,16,FALSE)</f>
        <v>1248</v>
      </c>
      <c r="G384" s="61">
        <f>VLOOKUP(A384,'Deaths After &gt;2009'!A343:Q800,17,FALSE)</f>
        <v>1485</v>
      </c>
      <c r="H384" s="61">
        <f>VLOOKUP(A384,'Visits new'!A342:D749,4,FALSE)</f>
        <v>479188</v>
      </c>
      <c r="I384" s="61">
        <f>VLOOKUP(A384,'Visits new'!A342:E749,5,FALSE)</f>
        <v>2663</v>
      </c>
      <c r="J384" s="12">
        <f t="shared" si="25"/>
        <v>2.4117882362227207E-4</v>
      </c>
      <c r="K384" s="12">
        <f t="shared" si="26"/>
        <v>4.4962763657569561E-5</v>
      </c>
      <c r="L384" s="12">
        <f t="shared" si="27"/>
        <v>1.4113897120892891E-3</v>
      </c>
      <c r="M384" s="12">
        <f t="shared" si="28"/>
        <v>7.7824914568289091E-2</v>
      </c>
      <c r="N384" s="12">
        <f t="shared" si="29"/>
        <v>4.3249778269771751E-4</v>
      </c>
    </row>
    <row r="385" spans="1:14">
      <c r="A385" s="61" t="s">
        <v>421</v>
      </c>
      <c r="B385" s="61">
        <f>VLOOKUP(A385,'US Pop after &gt;2009'!A292:B749,2,FALSE)</f>
        <v>3516036</v>
      </c>
      <c r="C385" s="62">
        <f>VLOOKUP(A385,'US Pop after &gt;2009'!A292:U749,21,FALSE)</f>
        <v>3047237.969</v>
      </c>
      <c r="D385" s="62">
        <f>VLOOKUP(A385,'US Pop after &gt;2009'!A292:V749,22,FALSE)</f>
        <v>466927.03799999994</v>
      </c>
      <c r="E385" s="61">
        <f>VLOOKUP(A385,'Deaths After &gt;2009'!A292:O749,15,FALSE)</f>
        <v>36</v>
      </c>
      <c r="F385" s="61">
        <f>VLOOKUP(A385,'Deaths After &gt;2009'!A292:P749,16,FALSE)</f>
        <v>660</v>
      </c>
      <c r="G385" s="61">
        <f>VLOOKUP(A385,'Deaths After &gt;2009'!A292:Q749,17,FALSE)</f>
        <v>696</v>
      </c>
      <c r="H385" s="61">
        <f>VLOOKUP(A385,'Visits new'!A291:D698,4,FALSE)</f>
        <v>116771</v>
      </c>
      <c r="I385" s="61">
        <f>VLOOKUP(A385,'Visits new'!A291:E698,5,FALSE)</f>
        <v>811</v>
      </c>
      <c r="J385" s="12">
        <f t="shared" si="25"/>
        <v>1.9795019163626311E-4</v>
      </c>
      <c r="K385" s="12">
        <f t="shared" si="26"/>
        <v>1.1813977236511653E-5</v>
      </c>
      <c r="L385" s="12">
        <f t="shared" si="27"/>
        <v>1.4134970697498998E-3</v>
      </c>
      <c r="M385" s="12">
        <f t="shared" si="28"/>
        <v>3.3210979637296092E-2</v>
      </c>
      <c r="N385" s="12">
        <f t="shared" si="29"/>
        <v>2.3065747904742727E-4</v>
      </c>
    </row>
    <row r="386" spans="1:14">
      <c r="A386" s="61" t="s">
        <v>316</v>
      </c>
      <c r="B386" s="61">
        <f>VLOOKUP(A386,'US Pop after &gt;2009'!A199:B656,2,FALSE)</f>
        <v>2684587</v>
      </c>
      <c r="C386" s="62">
        <f>VLOOKUP(A386,'US Pop after &gt;2009'!A199:U656,21,FALSE)</f>
        <v>2315482.5740000005</v>
      </c>
      <c r="D386" s="62">
        <f>VLOOKUP(A386,'US Pop after &gt;2009'!A199:V656,22,FALSE)</f>
        <v>369023.799</v>
      </c>
      <c r="E386" s="61">
        <f>VLOOKUP(A386,'Deaths After &gt;2009'!A199:O656,15,FALSE)</f>
        <v>87</v>
      </c>
      <c r="F386" s="61">
        <f>VLOOKUP(A386,'Deaths After &gt;2009'!A199:P656,16,FALSE)</f>
        <v>525</v>
      </c>
      <c r="G386" s="61">
        <f>VLOOKUP(A386,'Deaths After &gt;2009'!A199:Q656,17,FALSE)</f>
        <v>612</v>
      </c>
      <c r="H386" s="61">
        <f>VLOOKUP(A386,'Visits new'!A198:D605,4,FALSE)</f>
        <v>897864</v>
      </c>
      <c r="I386" s="61">
        <f>VLOOKUP(A386,'Visits new'!A198:E605,5,FALSE)</f>
        <v>2322</v>
      </c>
      <c r="J386" s="12">
        <f t="shared" ref="J386:J409" si="30">G386/B386</f>
        <v>2.2796802636681173E-4</v>
      </c>
      <c r="K386" s="12">
        <f t="shared" ref="K386:K409" si="31">E386/C386</f>
        <v>3.7573161196245731E-5</v>
      </c>
      <c r="L386" s="12">
        <f t="shared" ref="L386:L409" si="32">F386/D386</f>
        <v>1.422672471051115E-3</v>
      </c>
      <c r="M386" s="12">
        <f t="shared" ref="M386:M409" si="33">H386/B386</f>
        <v>0.33445144448661934</v>
      </c>
      <c r="N386" s="12">
        <f t="shared" ref="N386:N409" si="34">I386/B386</f>
        <v>8.649375118034916E-4</v>
      </c>
    </row>
    <row r="387" spans="1:14">
      <c r="A387" s="61" t="s">
        <v>475</v>
      </c>
      <c r="B387" s="61">
        <f>VLOOKUP(A387,'US Pop after &gt;2009'!A340:B797,2,FALSE)</f>
        <v>6223143</v>
      </c>
      <c r="C387" s="62">
        <f>VLOOKUP(A387,'US Pop after &gt;2009'!A340:U797,21,FALSE)</f>
        <v>5395970.0410000011</v>
      </c>
      <c r="D387" s="62">
        <f>VLOOKUP(A387,'US Pop after &gt;2009'!A340:V797,22,FALSE)</f>
        <v>826324.92799999996</v>
      </c>
      <c r="E387" s="61">
        <f>VLOOKUP(A387,'Deaths After &gt;2009'!A340:O797,15,FALSE)</f>
        <v>114</v>
      </c>
      <c r="F387" s="61">
        <f>VLOOKUP(A387,'Deaths After &gt;2009'!A340:P797,16,FALSE)</f>
        <v>1192</v>
      </c>
      <c r="G387" s="61">
        <f>VLOOKUP(A387,'Deaths After &gt;2009'!A340:Q797,17,FALSE)</f>
        <v>1306</v>
      </c>
      <c r="H387" s="61">
        <f>VLOOKUP(A387,'Visits new'!A339:D746,4,FALSE)</f>
        <v>519259</v>
      </c>
      <c r="I387" s="61">
        <f>VLOOKUP(A387,'Visits new'!A339:E746,5,FALSE)</f>
        <v>2616</v>
      </c>
      <c r="J387" s="12">
        <f t="shared" si="30"/>
        <v>2.0986180134379044E-4</v>
      </c>
      <c r="K387" s="12">
        <f t="shared" si="31"/>
        <v>2.11268778614036E-5</v>
      </c>
      <c r="L387" s="12">
        <f t="shared" si="32"/>
        <v>1.4425318172175488E-3</v>
      </c>
      <c r="M387" s="12">
        <f t="shared" si="33"/>
        <v>8.3439991656948903E-2</v>
      </c>
      <c r="N387" s="12">
        <f t="shared" si="34"/>
        <v>4.2036636471313614E-4</v>
      </c>
    </row>
    <row r="388" spans="1:14">
      <c r="A388" s="61" t="s">
        <v>324</v>
      </c>
      <c r="B388" s="61">
        <f>VLOOKUP(A388,'US Pop after &gt;2009'!A206:B663,2,FALSE)</f>
        <v>5560104</v>
      </c>
      <c r="C388" s="62">
        <f>VLOOKUP(A388,'US Pop after &gt;2009'!A206:U663,21,FALSE)</f>
        <v>4776528.5519999992</v>
      </c>
      <c r="D388" s="62">
        <f>VLOOKUP(A388,'US Pop after &gt;2009'!A206:V663,22,FALSE)</f>
        <v>783191.95000000007</v>
      </c>
      <c r="E388" s="61">
        <f>VLOOKUP(A388,'Deaths After &gt;2009'!A206:O663,15,FALSE)</f>
        <v>55</v>
      </c>
      <c r="F388" s="61">
        <f>VLOOKUP(A388,'Deaths After &gt;2009'!A206:P663,16,FALSE)</f>
        <v>1130</v>
      </c>
      <c r="G388" s="61">
        <f>VLOOKUP(A388,'Deaths After &gt;2009'!A206:Q663,17,FALSE)</f>
        <v>1185</v>
      </c>
      <c r="H388" s="61">
        <f>VLOOKUP(A388,'Visits new'!A205:D612,4,FALSE)</f>
        <v>297395</v>
      </c>
      <c r="I388" s="61">
        <f>VLOOKUP(A388,'Visits new'!A205:E612,5,FALSE)</f>
        <v>1139</v>
      </c>
      <c r="J388" s="12">
        <f t="shared" si="30"/>
        <v>2.1312550988254896E-4</v>
      </c>
      <c r="K388" s="12">
        <f t="shared" si="31"/>
        <v>1.1514638591864113E-5</v>
      </c>
      <c r="L388" s="12">
        <f t="shared" si="32"/>
        <v>1.442813603995802E-3</v>
      </c>
      <c r="M388" s="12">
        <f t="shared" si="33"/>
        <v>5.3487308870481559E-2</v>
      </c>
      <c r="N388" s="12">
        <f t="shared" si="34"/>
        <v>2.0485228333858504E-4</v>
      </c>
    </row>
    <row r="389" spans="1:14">
      <c r="A389" s="61" t="s">
        <v>476</v>
      </c>
      <c r="B389" s="61">
        <f>VLOOKUP(A389,'US Pop after &gt;2009'!A341:B798,2,FALSE)</f>
        <v>6144968</v>
      </c>
      <c r="C389" s="62">
        <f>VLOOKUP(A389,'US Pop after &gt;2009'!A341:U798,21,FALSE)</f>
        <v>5323833.1679999987</v>
      </c>
      <c r="D389" s="62">
        <f>VLOOKUP(A389,'US Pop after &gt;2009'!A341:V798,22,FALSE)</f>
        <v>822982.28199999989</v>
      </c>
      <c r="E389" s="61">
        <f>VLOOKUP(A389,'Deaths After &gt;2009'!A341:O798,15,FALSE)</f>
        <v>83</v>
      </c>
      <c r="F389" s="61">
        <f>VLOOKUP(A389,'Deaths After &gt;2009'!A341:P798,16,FALSE)</f>
        <v>1196</v>
      </c>
      <c r="G389" s="61">
        <f>VLOOKUP(A389,'Deaths After &gt;2009'!A341:Q798,17,FALSE)</f>
        <v>1279</v>
      </c>
      <c r="H389" s="61">
        <f>VLOOKUP(A389,'Visits new'!A340:D747,4,FALSE)</f>
        <v>549660</v>
      </c>
      <c r="I389" s="61">
        <f>VLOOKUP(A389,'Visits new'!A340:E747,5,FALSE)</f>
        <v>2747</v>
      </c>
      <c r="J389" s="12">
        <f t="shared" si="30"/>
        <v>2.081377803757481E-4</v>
      </c>
      <c r="K389" s="12">
        <f t="shared" si="31"/>
        <v>1.5590270652898871E-5</v>
      </c>
      <c r="L389" s="12">
        <f t="shared" si="32"/>
        <v>1.4532512134933181E-3</v>
      </c>
      <c r="M389" s="12">
        <f t="shared" si="33"/>
        <v>8.9448797780558018E-2</v>
      </c>
      <c r="N389" s="12">
        <f t="shared" si="34"/>
        <v>4.470324336920876E-4</v>
      </c>
    </row>
    <row r="390" spans="1:14">
      <c r="A390" s="61" t="s">
        <v>234</v>
      </c>
      <c r="B390" s="61">
        <f>VLOOKUP(A390,'US Pop after &gt;2009'!A126:B583,2,FALSE)</f>
        <v>2869003</v>
      </c>
      <c r="C390" s="62">
        <f>VLOOKUP(A390,'US Pop after &gt;2009'!A126:U583,21,FALSE)</f>
        <v>2444125.426</v>
      </c>
      <c r="D390" s="62">
        <f>VLOOKUP(A390,'US Pop after &gt;2009'!A126:V583,22,FALSE)</f>
        <v>424006.62299999991</v>
      </c>
      <c r="E390" s="61">
        <f>VLOOKUP(A390,'Deaths After &gt;2009'!A126:O583,15,FALSE)</f>
        <v>0</v>
      </c>
      <c r="F390" s="61">
        <f>VLOOKUP(A390,'Deaths After &gt;2009'!A126:P583,16,FALSE)</f>
        <v>621</v>
      </c>
      <c r="G390" s="61">
        <f>VLOOKUP(A390,'Deaths After &gt;2009'!A126:Q583,17,FALSE)</f>
        <v>621</v>
      </c>
      <c r="H390" s="61">
        <f>VLOOKUP(A390,'Visits new'!A125:D532,4,FALSE)</f>
        <v>531881</v>
      </c>
      <c r="I390" s="61">
        <f>VLOOKUP(A390,'Visits new'!A125:E532,5,FALSE)</f>
        <v>660</v>
      </c>
      <c r="J390" s="12">
        <f t="shared" si="30"/>
        <v>2.1645149900505507E-4</v>
      </c>
      <c r="K390" s="12">
        <f t="shared" si="31"/>
        <v>0</v>
      </c>
      <c r="L390" s="12">
        <f t="shared" si="32"/>
        <v>1.4645997640466105E-3</v>
      </c>
      <c r="M390" s="12">
        <f t="shared" si="33"/>
        <v>0.18538879185556795</v>
      </c>
      <c r="N390" s="12">
        <f t="shared" si="34"/>
        <v>2.3004507140633872E-4</v>
      </c>
    </row>
    <row r="391" spans="1:14">
      <c r="A391" s="61" t="s">
        <v>388</v>
      </c>
      <c r="B391" s="61">
        <f>VLOOKUP(A391,'US Pop after &gt;2009'!A263:B720,2,FALSE)</f>
        <v>19503160</v>
      </c>
      <c r="C391" s="62">
        <f>VLOOKUP(A391,'US Pop after &gt;2009'!A263:U720,21,FALSE)</f>
        <v>16757274.874</v>
      </c>
      <c r="D391" s="62">
        <f>VLOOKUP(A391,'US Pop after &gt;2009'!A263:V720,22,FALSE)</f>
        <v>2738027.1939999997</v>
      </c>
      <c r="E391" s="61">
        <f>VLOOKUP(A391,'Deaths After &gt;2009'!A263:O720,15,FALSE)</f>
        <v>571</v>
      </c>
      <c r="F391" s="61">
        <f>VLOOKUP(A391,'Deaths After &gt;2009'!A263:P720,16,FALSE)</f>
        <v>4030</v>
      </c>
      <c r="G391" s="61">
        <f>VLOOKUP(A391,'Deaths After &gt;2009'!A263:Q720,17,FALSE)</f>
        <v>4601</v>
      </c>
      <c r="H391" s="61">
        <f>VLOOKUP(A391,'Visits new'!A262:D669,4,FALSE)</f>
        <v>5836794</v>
      </c>
      <c r="I391" s="61">
        <f>VLOOKUP(A391,'Visits new'!A262:E669,5,FALSE)</f>
        <v>11393</v>
      </c>
      <c r="J391" s="12">
        <f t="shared" si="30"/>
        <v>2.3591048835163122E-4</v>
      </c>
      <c r="K391" s="12">
        <f t="shared" si="31"/>
        <v>3.4074752863661833E-5</v>
      </c>
      <c r="L391" s="12">
        <f t="shared" si="32"/>
        <v>1.4718626640492017E-3</v>
      </c>
      <c r="M391" s="12">
        <f t="shared" si="33"/>
        <v>0.29927427145139557</v>
      </c>
      <c r="N391" s="12">
        <f t="shared" si="34"/>
        <v>5.8416174609652997E-4</v>
      </c>
    </row>
    <row r="392" spans="1:14">
      <c r="A392" s="61" t="s">
        <v>288</v>
      </c>
      <c r="B392" s="61">
        <f>VLOOKUP(A392,'US Pop after &gt;2009'!A174:B631,2,FALSE)</f>
        <v>6605058</v>
      </c>
      <c r="C392" s="62">
        <f>VLOOKUP(A392,'US Pop after &gt;2009'!A174:U631,21,FALSE)</f>
        <v>5674941.5349999992</v>
      </c>
      <c r="D392" s="62">
        <f>VLOOKUP(A392,'US Pop after &gt;2009'!A174:V631,22,FALSE)</f>
        <v>935524.70600000001</v>
      </c>
      <c r="E392" s="61">
        <f>VLOOKUP(A392,'Deaths After &gt;2009'!A174:O631,15,FALSE)</f>
        <v>39</v>
      </c>
      <c r="F392" s="61">
        <f>VLOOKUP(A392,'Deaths After &gt;2009'!A174:P631,16,FALSE)</f>
        <v>1383</v>
      </c>
      <c r="G392" s="61">
        <f>VLOOKUP(A392,'Deaths After &gt;2009'!A174:Q631,17,FALSE)</f>
        <v>1422</v>
      </c>
      <c r="H392" s="61">
        <f>VLOOKUP(A392,'Visits new'!A173:D580,4,FALSE)</f>
        <v>1337844</v>
      </c>
      <c r="I392" s="61">
        <f>VLOOKUP(A392,'Visits new'!A173:E580,5,FALSE)</f>
        <v>2236</v>
      </c>
      <c r="J392" s="12">
        <f t="shared" si="30"/>
        <v>2.152895553680225E-4</v>
      </c>
      <c r="K392" s="12">
        <f t="shared" si="31"/>
        <v>6.8723174960427161E-6</v>
      </c>
      <c r="L392" s="12">
        <f t="shared" si="32"/>
        <v>1.4783147800695282E-3</v>
      </c>
      <c r="M392" s="12">
        <f t="shared" si="33"/>
        <v>0.20254841062712847</v>
      </c>
      <c r="N392" s="12">
        <f t="shared" si="34"/>
        <v>3.3852844289936589E-4</v>
      </c>
    </row>
    <row r="393" spans="1:14">
      <c r="A393" s="61" t="s">
        <v>386</v>
      </c>
      <c r="B393" s="61">
        <f>VLOOKUP(A393,'US Pop after &gt;2009'!A261:B718,2,FALSE)</f>
        <v>19158450</v>
      </c>
      <c r="C393" s="62">
        <f>VLOOKUP(A393,'US Pop after &gt;2009'!A261:U718,21,FALSE)</f>
        <v>16550300.02</v>
      </c>
      <c r="D393" s="62">
        <f>VLOOKUP(A393,'US Pop after &gt;2009'!A261:V718,22,FALSE)</f>
        <v>2598739.3800000004</v>
      </c>
      <c r="E393" s="61">
        <f>VLOOKUP(A393,'Deaths After &gt;2009'!A261:O718,15,FALSE)</f>
        <v>423</v>
      </c>
      <c r="F393" s="61">
        <f>VLOOKUP(A393,'Deaths After &gt;2009'!A261:P718,16,FALSE)</f>
        <v>3869</v>
      </c>
      <c r="G393" s="61">
        <f>VLOOKUP(A393,'Deaths After &gt;2009'!A261:Q718,17,FALSE)</f>
        <v>4292</v>
      </c>
      <c r="H393" s="61">
        <f>VLOOKUP(A393,'Visits new'!A260:D667,4,FALSE)</f>
        <v>5657162</v>
      </c>
      <c r="I393" s="61">
        <f>VLOOKUP(A393,'Visits new'!A260:E667,5,FALSE)</f>
        <v>9966</v>
      </c>
      <c r="J393" s="12">
        <f t="shared" si="30"/>
        <v>2.2402647395796632E-4</v>
      </c>
      <c r="K393" s="12">
        <f t="shared" si="31"/>
        <v>2.5558449060671469E-5</v>
      </c>
      <c r="L393" s="12">
        <f t="shared" si="32"/>
        <v>1.4887987728881068E-3</v>
      </c>
      <c r="M393" s="12">
        <f t="shared" si="33"/>
        <v>0.29528286474114557</v>
      </c>
      <c r="N393" s="12">
        <f t="shared" si="34"/>
        <v>5.2018821981945299E-4</v>
      </c>
    </row>
    <row r="394" spans="1:14">
      <c r="A394" s="61" t="s">
        <v>477</v>
      </c>
      <c r="B394" s="61">
        <f>VLOOKUP(A394,'US Pop after &gt;2009'!A342:B799,2,FALSE)</f>
        <v>6009613</v>
      </c>
      <c r="C394" s="62">
        <f>VLOOKUP(A394,'US Pop after &gt;2009'!A342:U799,21,FALSE)</f>
        <v>5180936.0930000003</v>
      </c>
      <c r="D394" s="62">
        <f>VLOOKUP(A394,'US Pop after &gt;2009'!A342:V799,22,FALSE)</f>
        <v>828946.93299999996</v>
      </c>
      <c r="E394" s="61">
        <f>VLOOKUP(A394,'Deaths After &gt;2009'!A342:O799,15,FALSE)</f>
        <v>180</v>
      </c>
      <c r="F394" s="61">
        <f>VLOOKUP(A394,'Deaths After &gt;2009'!A342:P799,16,FALSE)</f>
        <v>1255</v>
      </c>
      <c r="G394" s="61">
        <f>VLOOKUP(A394,'Deaths After &gt;2009'!A342:Q799,17,FALSE)</f>
        <v>1435</v>
      </c>
      <c r="H394" s="61">
        <f>VLOOKUP(A394,'Visits new'!A341:D748,4,FALSE)</f>
        <v>500934</v>
      </c>
      <c r="I394" s="61">
        <f>VLOOKUP(A394,'Visits new'!A341:E748,5,FALSE)</f>
        <v>2656</v>
      </c>
      <c r="J394" s="12">
        <f t="shared" si="30"/>
        <v>2.387840947495288E-4</v>
      </c>
      <c r="K394" s="12">
        <f t="shared" si="31"/>
        <v>3.4742756283598884E-5</v>
      </c>
      <c r="L394" s="12">
        <f t="shared" si="32"/>
        <v>1.5139690492105362E-3</v>
      </c>
      <c r="M394" s="12">
        <f t="shared" si="33"/>
        <v>8.3355450675442824E-2</v>
      </c>
      <c r="N394" s="12">
        <f t="shared" si="34"/>
        <v>4.4195857536916269E-4</v>
      </c>
    </row>
    <row r="395" spans="1:14">
      <c r="A395" s="61" t="s">
        <v>315</v>
      </c>
      <c r="B395" s="61">
        <f>VLOOKUP(A395,'US Pop after &gt;2009'!A198:B655,2,FALSE)</f>
        <v>2808240</v>
      </c>
      <c r="C395" s="62">
        <f>VLOOKUP(A395,'US Pop after &gt;2009'!A198:U655,21,FALSE)</f>
        <v>2439437.4309999999</v>
      </c>
      <c r="D395" s="62">
        <f>VLOOKUP(A395,'US Pop after &gt;2009'!A198:V655,22,FALSE)</f>
        <v>368194.85700000008</v>
      </c>
      <c r="E395" s="61">
        <f>VLOOKUP(A395,'Deaths After &gt;2009'!A198:O655,15,FALSE)</f>
        <v>38</v>
      </c>
      <c r="F395" s="61">
        <f>VLOOKUP(A395,'Deaths After &gt;2009'!A198:P655,16,FALSE)</f>
        <v>560</v>
      </c>
      <c r="G395" s="61">
        <f>VLOOKUP(A395,'Deaths After &gt;2009'!A198:Q655,17,FALSE)</f>
        <v>598</v>
      </c>
      <c r="H395" s="61">
        <f>VLOOKUP(A395,'Visits new'!A197:D604,4,FALSE)</f>
        <v>845638</v>
      </c>
      <c r="I395" s="61">
        <f>VLOOKUP(A395,'Visits new'!A197:E604,5,FALSE)</f>
        <v>2171</v>
      </c>
      <c r="J395" s="12">
        <f t="shared" si="30"/>
        <v>2.1294476255590691E-4</v>
      </c>
      <c r="K395" s="12">
        <f t="shared" si="31"/>
        <v>1.5577362024990589E-5</v>
      </c>
      <c r="L395" s="12">
        <f t="shared" si="32"/>
        <v>1.5209337918590208E-3</v>
      </c>
      <c r="M395" s="12">
        <f t="shared" si="33"/>
        <v>0.30112739651881604</v>
      </c>
      <c r="N395" s="12">
        <f t="shared" si="34"/>
        <v>7.7308207275731419E-4</v>
      </c>
    </row>
    <row r="396" spans="1:14">
      <c r="A396" s="61" t="s">
        <v>243</v>
      </c>
      <c r="B396" s="61">
        <f>VLOOKUP(A396,'US Pop after &gt;2009'!A134:B591,2,FALSE)</f>
        <v>2671957</v>
      </c>
      <c r="C396" s="62">
        <f>VLOOKUP(A396,'US Pop after &gt;2009'!A134:U591,21,FALSE)</f>
        <v>2318866.6939999997</v>
      </c>
      <c r="D396" s="62">
        <f>VLOOKUP(A396,'US Pop after &gt;2009'!A134:V591,22,FALSE)</f>
        <v>352205.13799999998</v>
      </c>
      <c r="E396" s="61">
        <f>VLOOKUP(A396,'Deaths After &gt;2009'!A134:O591,15,FALSE)</f>
        <v>11</v>
      </c>
      <c r="F396" s="61">
        <f>VLOOKUP(A396,'Deaths After &gt;2009'!A134:P591,16,FALSE)</f>
        <v>537</v>
      </c>
      <c r="G396" s="61">
        <f>VLOOKUP(A396,'Deaths After &gt;2009'!A134:Q591,17,FALSE)</f>
        <v>548</v>
      </c>
      <c r="H396" s="61">
        <f>VLOOKUP(A396,'Visits new'!A133:D540,4,FALSE)</f>
        <v>295468</v>
      </c>
      <c r="I396" s="61">
        <f>VLOOKUP(A396,'Visits new'!A133:E540,5,FALSE)</f>
        <v>1397</v>
      </c>
      <c r="J396" s="12">
        <f t="shared" si="30"/>
        <v>2.0509312088480466E-4</v>
      </c>
      <c r="K396" s="12">
        <f t="shared" si="31"/>
        <v>4.7436965774971801E-6</v>
      </c>
      <c r="L396" s="12">
        <f t="shared" si="32"/>
        <v>1.5246796314481931E-3</v>
      </c>
      <c r="M396" s="12">
        <f t="shared" si="33"/>
        <v>0.11058112087881654</v>
      </c>
      <c r="N396" s="12">
        <f t="shared" si="34"/>
        <v>5.2283775524830677E-4</v>
      </c>
    </row>
    <row r="397" spans="1:14">
      <c r="A397" s="61" t="s">
        <v>201</v>
      </c>
      <c r="B397" s="61">
        <f>VLOOKUP(A397,'US Pop after &gt;2009'!A97:B554,2,FALSE)</f>
        <v>1413673</v>
      </c>
      <c r="C397" s="62">
        <f>VLOOKUP(A397,'US Pop after &gt;2009'!A97:U554,21,FALSE)</f>
        <v>1185619.6740000001</v>
      </c>
      <c r="D397" s="62">
        <f>VLOOKUP(A397,'US Pop after &gt;2009'!A97:V554,22,FALSE)</f>
        <v>228155.08799999999</v>
      </c>
      <c r="E397" s="61">
        <f>VLOOKUP(A397,'Deaths After &gt;2009'!A97:O554,15,FALSE)</f>
        <v>0</v>
      </c>
      <c r="F397" s="61">
        <f>VLOOKUP(A397,'Deaths After &gt;2009'!A97:P554,16,FALSE)</f>
        <v>348</v>
      </c>
      <c r="G397" s="61">
        <f>VLOOKUP(A397,'Deaths After &gt;2009'!A97:Q554,17,FALSE)</f>
        <v>348</v>
      </c>
      <c r="H397" s="61">
        <f>VLOOKUP(A397,'Visits new'!A96:D503,4,FALSE)</f>
        <v>70876</v>
      </c>
      <c r="I397" s="61">
        <f>VLOOKUP(A397,'Visits new'!A96:E503,5,FALSE)</f>
        <v>724</v>
      </c>
      <c r="J397" s="12">
        <f t="shared" si="30"/>
        <v>2.4616725367181802E-4</v>
      </c>
      <c r="K397" s="12">
        <f t="shared" si="31"/>
        <v>0</v>
      </c>
      <c r="L397" s="12">
        <f t="shared" si="32"/>
        <v>1.5252782791326574E-3</v>
      </c>
      <c r="M397" s="12">
        <f t="shared" si="33"/>
        <v>5.0136063997826941E-2</v>
      </c>
      <c r="N397" s="12">
        <f t="shared" si="34"/>
        <v>5.1214106798389729E-4</v>
      </c>
    </row>
    <row r="398" spans="1:14">
      <c r="A398" s="61" t="s">
        <v>126</v>
      </c>
      <c r="B398" s="61">
        <f>VLOOKUP(A398,'US Pop after &gt;2009'!A30:B487,2,FALSE)</f>
        <v>2812846</v>
      </c>
      <c r="C398" s="62">
        <f>VLOOKUP(A398,'US Pop after &gt;2009'!A30:U487,21,FALSE)</f>
        <v>2406698.1850000001</v>
      </c>
      <c r="D398" s="62">
        <f>VLOOKUP(A398,'US Pop after &gt;2009'!A30:V487,22,FALSE)</f>
        <v>405408.07999999996</v>
      </c>
      <c r="E398" s="61">
        <f>VLOOKUP(A398,'Deaths After &gt;2009'!A30:O487,15,FALSE)</f>
        <v>0</v>
      </c>
      <c r="F398" s="61">
        <f>VLOOKUP(A398,'Deaths After &gt;2009'!A30:P487,16,FALSE)</f>
        <v>619</v>
      </c>
      <c r="G398" s="61">
        <f>VLOOKUP(A398,'Deaths After &gt;2009'!A30:Q487,17,FALSE)</f>
        <v>619</v>
      </c>
      <c r="H398" s="61">
        <f>VLOOKUP(A398,'Visits new'!A29:D436,4,FALSE)</f>
        <v>131217</v>
      </c>
      <c r="I398" s="61">
        <f>VLOOKUP(A398,'Visits new'!A29:E436,5,FALSE)</f>
        <v>603</v>
      </c>
      <c r="J398" s="12">
        <f t="shared" si="30"/>
        <v>2.200618163952097E-4</v>
      </c>
      <c r="K398" s="12">
        <f t="shared" si="31"/>
        <v>0</v>
      </c>
      <c r="L398" s="12">
        <f t="shared" si="32"/>
        <v>1.5268565934847675E-3</v>
      </c>
      <c r="M398" s="12">
        <f t="shared" si="33"/>
        <v>4.664919444576774E-2</v>
      </c>
      <c r="N398" s="12">
        <f t="shared" si="34"/>
        <v>2.1437362727998619E-4</v>
      </c>
    </row>
    <row r="399" spans="1:14">
      <c r="A399" s="61" t="s">
        <v>389</v>
      </c>
      <c r="B399" s="61">
        <f>VLOOKUP(A399,'US Pop after &gt;2009'!A264:B721,2,FALSE)</f>
        <v>19540557</v>
      </c>
      <c r="C399" s="62">
        <f>VLOOKUP(A399,'US Pop after &gt;2009'!A264:U721,21,FALSE)</f>
        <v>16748405.048</v>
      </c>
      <c r="D399" s="62">
        <f>VLOOKUP(A399,'US Pop after &gt;2009'!A264:V721,22,FALSE)</f>
        <v>2793290.3169999998</v>
      </c>
      <c r="E399" s="61">
        <f>VLOOKUP(A399,'Deaths After &gt;2009'!A264:O721,15,FALSE)</f>
        <v>455</v>
      </c>
      <c r="F399" s="61">
        <f>VLOOKUP(A399,'Deaths After &gt;2009'!A264:P721,16,FALSE)</f>
        <v>4298</v>
      </c>
      <c r="G399" s="61">
        <f>VLOOKUP(A399,'Deaths After &gt;2009'!A264:Q721,17,FALSE)</f>
        <v>4753</v>
      </c>
      <c r="H399" s="61">
        <f>VLOOKUP(A399,'Visits new'!A263:D670,4,FALSE)</f>
        <v>5590353</v>
      </c>
      <c r="I399" s="61">
        <f>VLOOKUP(A399,'Visits new'!A263:E670,5,FALSE)</f>
        <v>8132</v>
      </c>
      <c r="J399" s="12">
        <f t="shared" si="30"/>
        <v>2.4323769276382448E-4</v>
      </c>
      <c r="K399" s="12">
        <f t="shared" si="31"/>
        <v>2.7166765951503755E-5</v>
      </c>
      <c r="L399" s="12">
        <f t="shared" si="32"/>
        <v>1.5386871797185987E-3</v>
      </c>
      <c r="M399" s="12">
        <f t="shared" si="33"/>
        <v>0.28608974657170727</v>
      </c>
      <c r="N399" s="12">
        <f t="shared" si="34"/>
        <v>4.1616009205878827E-4</v>
      </c>
    </row>
    <row r="400" spans="1:14">
      <c r="A400" s="61" t="s">
        <v>198</v>
      </c>
      <c r="B400" s="61">
        <f>VLOOKUP(A400,'US Pop after &gt;2009'!A94:B551,2,FALSE)</f>
        <v>1376298</v>
      </c>
      <c r="C400" s="62">
        <f>VLOOKUP(A400,'US Pop after &gt;2009'!A94:U551,21,FALSE)</f>
        <v>1169849.7549999999</v>
      </c>
      <c r="D400" s="62">
        <f>VLOOKUP(A400,'US Pop after &gt;2009'!A94:V551,22,FALSE)</f>
        <v>202208.25300000003</v>
      </c>
      <c r="E400" s="61">
        <f>VLOOKUP(A400,'Deaths After &gt;2009'!A94:O551,15,FALSE)</f>
        <v>0</v>
      </c>
      <c r="F400" s="61">
        <f>VLOOKUP(A400,'Deaths After &gt;2009'!A94:P551,16,FALSE)</f>
        <v>319</v>
      </c>
      <c r="G400" s="61">
        <f>VLOOKUP(A400,'Deaths After &gt;2009'!A94:Q551,17,FALSE)</f>
        <v>319</v>
      </c>
      <c r="H400" s="61">
        <f>VLOOKUP(A400,'Visits new'!A93:D500,4,FALSE)</f>
        <v>124600</v>
      </c>
      <c r="I400" s="61">
        <f>VLOOKUP(A400,'Visits new'!A93:E500,5,FALSE)</f>
        <v>775</v>
      </c>
      <c r="J400" s="12">
        <f t="shared" si="30"/>
        <v>2.3178119854857016E-4</v>
      </c>
      <c r="K400" s="12">
        <f t="shared" si="31"/>
        <v>0</v>
      </c>
      <c r="L400" s="12">
        <f t="shared" si="32"/>
        <v>1.5775815045491737E-3</v>
      </c>
      <c r="M400" s="12">
        <f t="shared" si="33"/>
        <v>9.0532718931510478E-2</v>
      </c>
      <c r="N400" s="12">
        <f t="shared" si="34"/>
        <v>5.631047927120435E-4</v>
      </c>
    </row>
    <row r="401" spans="1:14">
      <c r="A401" s="61" t="s">
        <v>318</v>
      </c>
      <c r="B401" s="61">
        <f>VLOOKUP(A401,'US Pop after &gt;2009'!A201:B658,2,FALSE)</f>
        <v>2734849</v>
      </c>
      <c r="C401" s="62">
        <f>VLOOKUP(A401,'US Pop after &gt;2009'!A201:U658,21,FALSE)</f>
        <v>2347497.9789999998</v>
      </c>
      <c r="D401" s="62">
        <f>VLOOKUP(A401,'US Pop after &gt;2009'!A201:V658,22,FALSE)</f>
        <v>387205.27600000007</v>
      </c>
      <c r="E401" s="61">
        <f>VLOOKUP(A401,'Deaths After &gt;2009'!A201:O658,15,FALSE)</f>
        <v>45</v>
      </c>
      <c r="F401" s="61">
        <f>VLOOKUP(A401,'Deaths After &gt;2009'!A201:P658,16,FALSE)</f>
        <v>611</v>
      </c>
      <c r="G401" s="61">
        <f>VLOOKUP(A401,'Deaths After &gt;2009'!A201:Q658,17,FALSE)</f>
        <v>656</v>
      </c>
      <c r="H401" s="61">
        <f>VLOOKUP(A401,'Visits new'!A200:D607,4,FALSE)</f>
        <v>952489</v>
      </c>
      <c r="I401" s="61">
        <f>VLOOKUP(A401,'Visits new'!A200:E607,5,FALSE)</f>
        <v>2483</v>
      </c>
      <c r="J401" s="12">
        <f t="shared" si="30"/>
        <v>2.3986699082837845E-4</v>
      </c>
      <c r="K401" s="12">
        <f t="shared" si="31"/>
        <v>1.9169345576676215E-5</v>
      </c>
      <c r="L401" s="12">
        <f t="shared" si="32"/>
        <v>1.5779743662377159E-3</v>
      </c>
      <c r="M401" s="12">
        <f t="shared" si="33"/>
        <v>0.34827846071209051</v>
      </c>
      <c r="N401" s="12">
        <f t="shared" si="34"/>
        <v>9.079111863214386E-4</v>
      </c>
    </row>
    <row r="402" spans="1:14">
      <c r="A402" s="61" t="s">
        <v>384</v>
      </c>
      <c r="B402" s="61">
        <f>VLOOKUP(A402,'US Pop after &gt;2009'!A259:B716,2,FALSE)</f>
        <v>19229752</v>
      </c>
      <c r="C402" s="62">
        <f>VLOOKUP(A402,'US Pop after &gt;2009'!A259:U716,21,FALSE)</f>
        <v>16684315.417000001</v>
      </c>
      <c r="D402" s="62">
        <f>VLOOKUP(A402,'US Pop after &gt;2009'!A259:V716,22,FALSE)</f>
        <v>2556539.7110000001</v>
      </c>
      <c r="E402" s="61">
        <f>VLOOKUP(A402,'Deaths After &gt;2009'!A259:O716,15,FALSE)</f>
        <v>457</v>
      </c>
      <c r="F402" s="61">
        <f>VLOOKUP(A402,'Deaths After &gt;2009'!A259:P716,16,FALSE)</f>
        <v>4065</v>
      </c>
      <c r="G402" s="61">
        <f>VLOOKUP(A402,'Deaths After &gt;2009'!A259:Q716,17,FALSE)</f>
        <v>4522</v>
      </c>
      <c r="H402" s="61">
        <f>VLOOKUP(A402,'Visits new'!A258:D665,4,FALSE)</f>
        <v>1346467</v>
      </c>
      <c r="I402" s="61">
        <f>VLOOKUP(A402,'Visits new'!A258:E665,5,FALSE)</f>
        <v>1844</v>
      </c>
      <c r="J402" s="12">
        <f t="shared" si="30"/>
        <v>2.3515643883498862E-4</v>
      </c>
      <c r="K402" s="12">
        <f t="shared" si="31"/>
        <v>2.7390994990082303E-5</v>
      </c>
      <c r="L402" s="12">
        <f t="shared" si="32"/>
        <v>1.5900398427255253E-3</v>
      </c>
      <c r="M402" s="12">
        <f t="shared" si="33"/>
        <v>7.0019987777273474E-2</v>
      </c>
      <c r="N402" s="12">
        <f t="shared" si="34"/>
        <v>9.589307235995555E-5</v>
      </c>
    </row>
    <row r="403" spans="1:14">
      <c r="A403" s="61" t="s">
        <v>479</v>
      </c>
      <c r="B403" s="61">
        <f>VLOOKUP(A403,'US Pop after &gt;2009'!A344:B801,2,FALSE)</f>
        <v>6231143</v>
      </c>
      <c r="C403" s="62">
        <f>VLOOKUP(A403,'US Pop after &gt;2009'!A344:U801,21,FALSE)</f>
        <v>5324999.4619999994</v>
      </c>
      <c r="D403" s="62">
        <f>VLOOKUP(A403,'US Pop after &gt;2009'!A344:V801,22,FALSE)</f>
        <v>904310.52200000011</v>
      </c>
      <c r="E403" s="61">
        <f>VLOOKUP(A403,'Deaths After &gt;2009'!A344:O801,15,FALSE)</f>
        <v>112</v>
      </c>
      <c r="F403" s="61">
        <f>VLOOKUP(A403,'Deaths After &gt;2009'!A344:P801,16,FALSE)</f>
        <v>1438</v>
      </c>
      <c r="G403" s="61">
        <f>VLOOKUP(A403,'Deaths After &gt;2009'!A344:Q801,17,FALSE)</f>
        <v>1550</v>
      </c>
      <c r="H403" s="61">
        <f>VLOOKUP(A403,'Visits new'!A343:D750,4,FALSE)</f>
        <v>445923</v>
      </c>
      <c r="I403" s="61">
        <f>VLOOKUP(A403,'Visits new'!A343:E750,5,FALSE)</f>
        <v>2720</v>
      </c>
      <c r="J403" s="12">
        <f t="shared" si="30"/>
        <v>2.4875051013915103E-4</v>
      </c>
      <c r="K403" s="12">
        <f t="shared" si="31"/>
        <v>2.1032865974775945E-5</v>
      </c>
      <c r="L403" s="12">
        <f t="shared" si="32"/>
        <v>1.59016174755954E-3</v>
      </c>
      <c r="M403" s="12">
        <f t="shared" si="33"/>
        <v>7.156359595663267E-2</v>
      </c>
      <c r="N403" s="12">
        <f t="shared" si="34"/>
        <v>4.3651702424418764E-4</v>
      </c>
    </row>
    <row r="404" spans="1:14">
      <c r="A404" s="61" t="s">
        <v>387</v>
      </c>
      <c r="B404" s="61">
        <f>VLOOKUP(A404,'US Pop after &gt;2009'!A262:B719,2,FALSE)</f>
        <v>19427961</v>
      </c>
      <c r="C404" s="62">
        <f>VLOOKUP(A404,'US Pop after &gt;2009'!A262:U719,21,FALSE)</f>
        <v>16743536.904000001</v>
      </c>
      <c r="D404" s="62">
        <f>VLOOKUP(A404,'US Pop after &gt;2009'!A262:V719,22,FALSE)</f>
        <v>2688178.497</v>
      </c>
      <c r="E404" s="61">
        <f>VLOOKUP(A404,'Deaths After &gt;2009'!A262:O719,15,FALSE)</f>
        <v>485</v>
      </c>
      <c r="F404" s="61">
        <f>VLOOKUP(A404,'Deaths After &gt;2009'!A262:P719,16,FALSE)</f>
        <v>4282</v>
      </c>
      <c r="G404" s="61">
        <f>VLOOKUP(A404,'Deaths After &gt;2009'!A262:Q719,17,FALSE)</f>
        <v>4767</v>
      </c>
      <c r="H404" s="61">
        <f>VLOOKUP(A404,'Visits new'!A261:D668,4,FALSE)</f>
        <v>5483385</v>
      </c>
      <c r="I404" s="61">
        <f>VLOOKUP(A404,'Visits new'!A261:E668,5,FALSE)</f>
        <v>12358</v>
      </c>
      <c r="J404" s="12">
        <f t="shared" si="30"/>
        <v>2.4536800336381155E-4</v>
      </c>
      <c r="K404" s="12">
        <f t="shared" si="31"/>
        <v>2.8966400753961032E-5</v>
      </c>
      <c r="L404" s="12">
        <f t="shared" si="32"/>
        <v>1.5929001756314547E-3</v>
      </c>
      <c r="M404" s="12">
        <f t="shared" si="33"/>
        <v>0.28224191926265446</v>
      </c>
      <c r="N404" s="12">
        <f t="shared" si="34"/>
        <v>6.3609351490874412E-4</v>
      </c>
    </row>
    <row r="405" spans="1:14">
      <c r="A405" s="61" t="s">
        <v>319</v>
      </c>
      <c r="B405" s="61">
        <f>VLOOKUP(A405,'US Pop after &gt;2009'!A202:B659,2,FALSE)</f>
        <v>2366832</v>
      </c>
      <c r="C405" s="62">
        <f>VLOOKUP(A405,'US Pop after &gt;2009'!A202:U659,21,FALSE)</f>
        <v>2019617</v>
      </c>
      <c r="D405" s="62">
        <f>VLOOKUP(A405,'US Pop after &gt;2009'!A202:V659,22,FALSE)</f>
        <v>347215</v>
      </c>
      <c r="E405" s="61">
        <f>VLOOKUP(A405,'Deaths After &gt;2009'!A202:O659,15,FALSE)</f>
        <v>54</v>
      </c>
      <c r="F405" s="61">
        <f>VLOOKUP(A405,'Deaths After &gt;2009'!A202:P659,16,FALSE)</f>
        <v>567</v>
      </c>
      <c r="G405" s="61">
        <f>VLOOKUP(A405,'Deaths After &gt;2009'!A202:Q659,17,FALSE)</f>
        <v>621</v>
      </c>
      <c r="H405" s="61">
        <f>VLOOKUP(A405,'Visits new'!A201:D608,4,FALSE)</f>
        <v>890896</v>
      </c>
      <c r="I405" s="61">
        <f>VLOOKUP(A405,'Visits new'!A201:E608,5,FALSE)</f>
        <v>2349</v>
      </c>
      <c r="J405" s="12">
        <f t="shared" si="30"/>
        <v>2.6237603682897643E-4</v>
      </c>
      <c r="K405" s="12">
        <f t="shared" si="31"/>
        <v>2.6737742849263003E-5</v>
      </c>
      <c r="L405" s="12">
        <f t="shared" si="32"/>
        <v>1.6329939662744985E-3</v>
      </c>
      <c r="M405" s="12">
        <f t="shared" si="33"/>
        <v>0.37640863398838614</v>
      </c>
      <c r="N405" s="12">
        <f t="shared" si="34"/>
        <v>9.9246587844004129E-4</v>
      </c>
    </row>
    <row r="406" spans="1:14">
      <c r="A406" s="61" t="s">
        <v>317</v>
      </c>
      <c r="B406" s="61">
        <f>VLOOKUP(A406,'US Pop after &gt;2009'!A200:B657,2,FALSE)</f>
        <v>2747550</v>
      </c>
      <c r="C406" s="62">
        <f>VLOOKUP(A406,'US Pop after &gt;2009'!A200:U657,21,FALSE)</f>
        <v>2369483.0510000004</v>
      </c>
      <c r="D406" s="62">
        <f>VLOOKUP(A406,'US Pop after &gt;2009'!A200:V657,22,FALSE)</f>
        <v>378589.554</v>
      </c>
      <c r="E406" s="61">
        <f>VLOOKUP(A406,'Deaths After &gt;2009'!A200:O657,15,FALSE)</f>
        <v>33</v>
      </c>
      <c r="F406" s="61">
        <f>VLOOKUP(A406,'Deaths After &gt;2009'!A200:P657,16,FALSE)</f>
        <v>628</v>
      </c>
      <c r="G406" s="61">
        <f>VLOOKUP(A406,'Deaths After &gt;2009'!A200:Q657,17,FALSE)</f>
        <v>661</v>
      </c>
      <c r="H406" s="61">
        <f>VLOOKUP(A406,'Visits new'!A199:D606,4,FALSE)</f>
        <v>950595</v>
      </c>
      <c r="I406" s="61">
        <f>VLOOKUP(A406,'Visits new'!A199:E606,5,FALSE)</f>
        <v>2492</v>
      </c>
      <c r="J406" s="12">
        <f t="shared" si="30"/>
        <v>2.4057796946370401E-4</v>
      </c>
      <c r="K406" s="12">
        <f t="shared" si="31"/>
        <v>1.3927088436472633E-5</v>
      </c>
      <c r="L406" s="12">
        <f t="shared" si="32"/>
        <v>1.6587885042385507E-3</v>
      </c>
      <c r="M406" s="12">
        <f t="shared" si="33"/>
        <v>0.3459791450565049</v>
      </c>
      <c r="N406" s="12">
        <f t="shared" si="34"/>
        <v>9.0698986369674799E-4</v>
      </c>
    </row>
    <row r="407" spans="1:14">
      <c r="A407" s="61" t="s">
        <v>385</v>
      </c>
      <c r="B407" s="61">
        <f>VLOOKUP(A407,'US Pop after &gt;2009'!A260:B717,2,FALSE)</f>
        <v>19219373</v>
      </c>
      <c r="C407" s="62">
        <f>VLOOKUP(A407,'US Pop after &gt;2009'!A260:U717,21,FALSE)</f>
        <v>16631002.557000002</v>
      </c>
      <c r="D407" s="62">
        <f>VLOOKUP(A407,'US Pop after &gt;2009'!A260:V717,22,FALSE)</f>
        <v>2580093.8390000002</v>
      </c>
      <c r="E407" s="61">
        <f>VLOOKUP(A407,'Deaths After &gt;2009'!A260:O717,15,FALSE)</f>
        <v>491</v>
      </c>
      <c r="F407" s="61">
        <f>VLOOKUP(A407,'Deaths After &gt;2009'!A260:P717,16,FALSE)</f>
        <v>4296</v>
      </c>
      <c r="G407" s="61">
        <f>VLOOKUP(A407,'Deaths After &gt;2009'!A260:Q717,17,FALSE)</f>
        <v>4787</v>
      </c>
      <c r="H407" s="61">
        <f>VLOOKUP(A407,'Visits new'!A259:D666,4,FALSE)</f>
        <v>5263001</v>
      </c>
      <c r="I407" s="61">
        <f>VLOOKUP(A407,'Visits new'!A259:E666,5,FALSE)</f>
        <v>6616</v>
      </c>
      <c r="J407" s="12">
        <f t="shared" si="30"/>
        <v>2.4907160082693645E-4</v>
      </c>
      <c r="K407" s="12">
        <f t="shared" si="31"/>
        <v>2.9523175065193992E-5</v>
      </c>
      <c r="L407" s="12">
        <f t="shared" si="32"/>
        <v>1.6650557181536682E-3</v>
      </c>
      <c r="M407" s="12">
        <f t="shared" si="33"/>
        <v>0.27383832968952732</v>
      </c>
      <c r="N407" s="12">
        <f t="shared" si="34"/>
        <v>3.442359956279531E-4</v>
      </c>
    </row>
    <row r="408" spans="1:14">
      <c r="A408" s="61" t="s">
        <v>200</v>
      </c>
      <c r="B408" s="61">
        <f>VLOOKUP(A408,'US Pop after &gt;2009'!A96:B553,2,FALSE)</f>
        <v>1406214</v>
      </c>
      <c r="C408" s="62">
        <f>VLOOKUP(A408,'US Pop after &gt;2009'!A96:U553,21,FALSE)</f>
        <v>1185327.6230000001</v>
      </c>
      <c r="D408" s="62">
        <f>VLOOKUP(A408,'US Pop after &gt;2009'!A96:V553,22,FALSE)</f>
        <v>219910.652</v>
      </c>
      <c r="E408" s="61">
        <f>VLOOKUP(A408,'Deaths After &gt;2009'!A96:O553,15,FALSE)</f>
        <v>0</v>
      </c>
      <c r="F408" s="61">
        <f>VLOOKUP(A408,'Deaths After &gt;2009'!A96:P553,16,FALSE)</f>
        <v>405</v>
      </c>
      <c r="G408" s="61">
        <f>VLOOKUP(A408,'Deaths After &gt;2009'!A96:Q553,17,FALSE)</f>
        <v>405</v>
      </c>
      <c r="H408" s="61">
        <f>VLOOKUP(A408,'Visits new'!A95:D502,4,FALSE)</f>
        <v>103882</v>
      </c>
      <c r="I408" s="61">
        <f>VLOOKUP(A408,'Visits new'!A95:E502,5,FALSE)</f>
        <v>834</v>
      </c>
      <c r="J408" s="12">
        <f t="shared" si="30"/>
        <v>2.8800737298874851E-4</v>
      </c>
      <c r="K408" s="12">
        <f t="shared" si="31"/>
        <v>0</v>
      </c>
      <c r="L408" s="12">
        <f t="shared" si="32"/>
        <v>1.8416570380592569E-3</v>
      </c>
      <c r="M408" s="12">
        <f t="shared" si="33"/>
        <v>7.3873535606955976E-2</v>
      </c>
      <c r="N408" s="12">
        <f t="shared" si="34"/>
        <v>5.9308184956201543E-4</v>
      </c>
    </row>
    <row r="409" spans="1:14">
      <c r="A409" s="61" t="s">
        <v>202</v>
      </c>
      <c r="B409" s="61">
        <f>VLOOKUP(A409,'US Pop after &gt;2009'!A98:B555,2,FALSE)</f>
        <v>1421658</v>
      </c>
      <c r="C409" s="62">
        <f>VLOOKUP(A409,'US Pop after &gt;2009'!A98:U555,21,FALSE)</f>
        <v>1183532</v>
      </c>
      <c r="D409" s="62">
        <f>VLOOKUP(A409,'US Pop after &gt;2009'!A98:V555,22,FALSE)</f>
        <v>238126</v>
      </c>
      <c r="E409" s="61">
        <f>VLOOKUP(A409,'Deaths After &gt;2009'!A98:O555,15,FALSE)</f>
        <v>0</v>
      </c>
      <c r="F409" s="61">
        <f>VLOOKUP(A409,'Deaths After &gt;2009'!A98:P555,16,FALSE)</f>
        <v>458</v>
      </c>
      <c r="G409" s="61">
        <f>VLOOKUP(A409,'Deaths After &gt;2009'!A98:Q555,17,FALSE)</f>
        <v>458</v>
      </c>
      <c r="H409" s="61">
        <f>VLOOKUP(A409,'Visits new'!A97:D504,4,FALSE)</f>
        <v>64789</v>
      </c>
      <c r="I409" s="61">
        <f>VLOOKUP(A409,'Visits new'!A97:E504,5,FALSE)</f>
        <v>744</v>
      </c>
      <c r="J409" s="12">
        <f t="shared" si="30"/>
        <v>3.2215905653821099E-4</v>
      </c>
      <c r="K409" s="12">
        <f t="shared" si="31"/>
        <v>0</v>
      </c>
      <c r="L409" s="12">
        <f t="shared" si="32"/>
        <v>1.9233515029858143E-3</v>
      </c>
      <c r="M409" s="12">
        <f t="shared" si="33"/>
        <v>4.5572845227192474E-2</v>
      </c>
      <c r="N409" s="12">
        <f t="shared" si="34"/>
        <v>5.2333261586119868E-4</v>
      </c>
    </row>
  </sheetData>
  <autoFilter ref="A1:N409" xr:uid="{9F77EBFA-9564-4CF3-A5CB-E6D30A0B511B}">
    <sortState xmlns:xlrd2="http://schemas.microsoft.com/office/spreadsheetml/2017/richdata2" ref="A2:N409">
      <sortCondition ref="L1:L409"/>
    </sortState>
  </autoFilter>
  <hyperlinks>
    <hyperlink ref="R13" r:id="rId1" xr:uid="{EEF321FB-7AED-4083-B47D-10C4F4669E36}"/>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0120B-DEE2-43B3-B83C-6BA7FA8C613D}">
  <dimension ref="A1:Z409"/>
  <sheetViews>
    <sheetView topLeftCell="J1" workbookViewId="0">
      <selection activeCell="R13" sqref="R13"/>
    </sheetView>
  </sheetViews>
  <sheetFormatPr defaultRowHeight="14.4"/>
  <cols>
    <col min="1" max="1" width="8.88671875" style="61" hidden="1" customWidth="1"/>
    <col min="2" max="2" width="13.109375" style="61" hidden="1" customWidth="1"/>
    <col min="3" max="3" width="12.21875" style="61" hidden="1" customWidth="1"/>
    <col min="4" max="4" width="11.5546875" style="61" hidden="1" customWidth="1"/>
    <col min="5" max="5" width="15.21875" style="61" hidden="1" customWidth="1"/>
    <col min="6" max="6" width="14.5546875" style="61" hidden="1" customWidth="1"/>
    <col min="7" max="7" width="12.88671875" style="61" hidden="1" customWidth="1"/>
    <col min="8" max="8" width="25.88671875" style="61" hidden="1" customWidth="1"/>
    <col min="9" max="9" width="24.77734375" style="61" hidden="1" customWidth="1"/>
    <col min="10" max="10" width="16.77734375" style="61" bestFit="1" customWidth="1"/>
    <col min="11" max="11" width="12" style="61" hidden="1" customWidth="1"/>
    <col min="12" max="12" width="18.44140625" style="61" hidden="1" customWidth="1"/>
    <col min="13" max="13" width="8.88671875" style="61"/>
    <col min="14" max="14" width="12" style="61" hidden="1" customWidth="1"/>
    <col min="15" max="15" width="12" customWidth="1"/>
    <col min="16" max="16" width="26.44140625" bestFit="1" customWidth="1"/>
    <col min="17" max="17" width="12.6640625" bestFit="1" customWidth="1"/>
    <col min="18" max="18" width="16.5546875" bestFit="1" customWidth="1"/>
    <col min="19" max="19" width="17.77734375" customWidth="1"/>
    <col min="21" max="21" width="12.21875" customWidth="1"/>
    <col min="22" max="22" width="13.77734375" customWidth="1"/>
    <col min="23" max="23" width="12" bestFit="1" customWidth="1"/>
    <col min="27" max="16384" width="8.88671875" style="61"/>
  </cols>
  <sheetData>
    <row r="1" spans="1:18" ht="15.6">
      <c r="A1" s="9" t="s">
        <v>66</v>
      </c>
      <c r="B1" s="8" t="s">
        <v>566</v>
      </c>
      <c r="C1" s="8" t="s">
        <v>571</v>
      </c>
      <c r="D1" s="8" t="s">
        <v>572</v>
      </c>
      <c r="E1" s="8" t="s">
        <v>573</v>
      </c>
      <c r="F1" s="8" t="s">
        <v>574</v>
      </c>
      <c r="G1" s="8" t="s">
        <v>567</v>
      </c>
      <c r="H1" s="10" t="s">
        <v>70</v>
      </c>
      <c r="I1" s="10" t="s">
        <v>69</v>
      </c>
      <c r="J1" s="8" t="s">
        <v>567</v>
      </c>
      <c r="K1" s="8" t="s">
        <v>569</v>
      </c>
      <c r="L1" s="8" t="s">
        <v>570</v>
      </c>
      <c r="M1" s="8" t="s">
        <v>0</v>
      </c>
      <c r="N1" s="8" t="s">
        <v>575</v>
      </c>
      <c r="O1" s="8" t="s">
        <v>722</v>
      </c>
      <c r="P1" t="s">
        <v>675</v>
      </c>
    </row>
    <row r="2" spans="1:18" ht="15" thickBot="1">
      <c r="A2" s="61" t="s">
        <v>96</v>
      </c>
      <c r="B2" s="61">
        <f>VLOOKUP(A2,'US Pop after &gt;2009'!A3:B460,2,FALSE)</f>
        <v>4690952</v>
      </c>
      <c r="C2" s="62">
        <f>VLOOKUP(A2,'US Pop after &gt;2009'!A3:U460,21,FALSE)</f>
        <v>4061256.6100000003</v>
      </c>
      <c r="D2" s="62">
        <f>VLOOKUP(A2,'US Pop after &gt;2009'!A3:V460,22,FALSE)</f>
        <v>633101.50099999993</v>
      </c>
      <c r="E2" s="61">
        <f>VLOOKUP(A2,'Deaths After &gt;2009'!A3:O460,15,FALSE)</f>
        <v>55</v>
      </c>
      <c r="F2" s="61">
        <f>VLOOKUP(A2,'Deaths After &gt;2009'!A3:P460,16,FALSE)</f>
        <v>754</v>
      </c>
      <c r="G2" s="61">
        <f>VLOOKUP(A2,'Deaths After &gt;2009'!A3:Q460,17,FALSE)</f>
        <v>809</v>
      </c>
      <c r="H2" s="61">
        <f>VLOOKUP(A2,'Visits new'!A2:D409,4,FALSE)</f>
        <v>146695</v>
      </c>
      <c r="I2" s="61">
        <f>VLOOKUP(A2,'Visits new'!A2:E409,5,FALSE)</f>
        <v>452</v>
      </c>
      <c r="J2" s="12">
        <f>G2/B2</f>
        <v>1.7245966277207696E-4</v>
      </c>
      <c r="K2" s="12">
        <f>E2/C2</f>
        <v>1.3542606459432761E-5</v>
      </c>
      <c r="L2" s="12">
        <f>F2/D2</f>
        <v>1.1909622687816057E-3</v>
      </c>
      <c r="M2" s="12">
        <f>H2/B2</f>
        <v>3.1271903869406467E-2</v>
      </c>
      <c r="N2" s="12">
        <f>I2/B2</f>
        <v>9.6355707753991083E-5</v>
      </c>
      <c r="O2" s="64">
        <f>AVERAGE(M2:M409)</f>
        <v>0.13991333078357979</v>
      </c>
    </row>
    <row r="3" spans="1:18">
      <c r="A3" s="61" t="s">
        <v>97</v>
      </c>
      <c r="B3" s="61">
        <f>VLOOKUP(A3,'US Pop after &gt;2009'!A4:B461,2,FALSE)</f>
        <v>4724265</v>
      </c>
      <c r="C3" s="62">
        <f>VLOOKUP(A3,'US Pop after &gt;2009'!A4:U461,21,FALSE)</f>
        <v>4080310.594000001</v>
      </c>
      <c r="D3" s="62">
        <f>VLOOKUP(A3,'US Pop after &gt;2009'!A4:V461,22,FALSE)</f>
        <v>644082.43099999998</v>
      </c>
      <c r="E3" s="61">
        <f>VLOOKUP(A3,'Deaths After &gt;2009'!A4:O461,15,FALSE)</f>
        <v>20</v>
      </c>
      <c r="F3" s="61">
        <f>VLOOKUP(A3,'Deaths After &gt;2009'!A4:P461,16,FALSE)</f>
        <v>756</v>
      </c>
      <c r="G3" s="61">
        <f>VLOOKUP(A3,'Deaths After &gt;2009'!A4:Q461,17,FALSE)</f>
        <v>776</v>
      </c>
      <c r="H3" s="61">
        <f>VLOOKUP(A3,'Visits new'!A3:D410,4,FALSE)</f>
        <v>424110</v>
      </c>
      <c r="I3" s="61">
        <f>VLOOKUP(A3,'Visits new'!A3:E410,5,FALSE)</f>
        <v>1294</v>
      </c>
      <c r="J3" s="12">
        <f t="shared" ref="J3:J66" si="0">G3/B3</f>
        <v>1.6425835553255375E-4</v>
      </c>
      <c r="K3" s="12">
        <f t="shared" ref="K3:L66" si="1">E3/C3</f>
        <v>4.9015876461486832E-6</v>
      </c>
      <c r="L3" s="12">
        <f t="shared" si="1"/>
        <v>1.1737628036620053E-3</v>
      </c>
      <c r="M3" s="12">
        <f t="shared" ref="M3:M66" si="2">H3/B3</f>
        <v>8.9772694800143521E-2</v>
      </c>
      <c r="N3" s="12">
        <f t="shared" ref="N3:N66" si="3">I3/B3</f>
        <v>2.7390504131330484E-4</v>
      </c>
      <c r="P3" s="52"/>
      <c r="Q3" s="52" t="s">
        <v>567</v>
      </c>
      <c r="R3" s="52" t="s">
        <v>0</v>
      </c>
    </row>
    <row r="4" spans="1:18">
      <c r="A4" s="61" t="s">
        <v>98</v>
      </c>
      <c r="B4" s="61">
        <f>VLOOKUP(A4,'US Pop after &gt;2009'!A5:B462,2,FALSE)</f>
        <v>4750975</v>
      </c>
      <c r="C4" s="62">
        <f>VLOOKUP(A4,'US Pop after &gt;2009'!A5:U462,21,FALSE)</f>
        <v>4092739.176</v>
      </c>
      <c r="D4" s="62">
        <f>VLOOKUP(A4,'US Pop after &gt;2009'!A5:V462,22,FALSE)</f>
        <v>658126.88799999992</v>
      </c>
      <c r="E4" s="61">
        <f>VLOOKUP(A4,'Deaths After &gt;2009'!A5:O462,15,FALSE)</f>
        <v>25</v>
      </c>
      <c r="F4" s="61">
        <f>VLOOKUP(A4,'Deaths After &gt;2009'!A5:P462,16,FALSE)</f>
        <v>736</v>
      </c>
      <c r="G4" s="61">
        <f>VLOOKUP(A4,'Deaths After &gt;2009'!A5:Q462,17,FALSE)</f>
        <v>761</v>
      </c>
      <c r="H4" s="61">
        <f>VLOOKUP(A4,'Visits new'!A4:D411,4,FALSE)</f>
        <v>479550</v>
      </c>
      <c r="I4" s="61">
        <f>VLOOKUP(A4,'Visits new'!A4:E411,5,FALSE)</f>
        <v>1256</v>
      </c>
      <c r="J4" s="12">
        <f t="shared" si="0"/>
        <v>1.6017764774598899E-4</v>
      </c>
      <c r="K4" s="12">
        <f t="shared" si="1"/>
        <v>6.1083785027399459E-6</v>
      </c>
      <c r="L4" s="12">
        <f t="shared" si="1"/>
        <v>1.1183253767926894E-3</v>
      </c>
      <c r="M4" s="12">
        <f t="shared" si="2"/>
        <v>0.10093717605333642</v>
      </c>
      <c r="N4" s="12">
        <f t="shared" si="3"/>
        <v>2.6436678786985831E-4</v>
      </c>
      <c r="P4" s="50" t="s">
        <v>619</v>
      </c>
      <c r="Q4" s="50">
        <v>1.2460579250463404E-4</v>
      </c>
      <c r="R4" s="50">
        <v>0.13991333078357979</v>
      </c>
    </row>
    <row r="5" spans="1:18">
      <c r="A5" s="61" t="s">
        <v>99</v>
      </c>
      <c r="B5" s="61">
        <f>VLOOKUP(A5,'US Pop after &gt;2009'!A6:B463,2,FALSE)</f>
        <v>4644134</v>
      </c>
      <c r="C5" s="62">
        <f>VLOOKUP(A5,'US Pop after &gt;2009'!A6:U463,21,FALSE)</f>
        <v>3986687.5750000002</v>
      </c>
      <c r="D5" s="62">
        <f>VLOOKUP(A5,'US Pop after &gt;2009'!A6:V463,22,FALSE)</f>
        <v>658993.38099999994</v>
      </c>
      <c r="E5" s="61">
        <f>VLOOKUP(A5,'Deaths After &gt;2009'!A6:O463,15,FALSE)</f>
        <v>94</v>
      </c>
      <c r="F5" s="61">
        <f>VLOOKUP(A5,'Deaths After &gt;2009'!A6:P463,16,FALSE)</f>
        <v>767</v>
      </c>
      <c r="G5" s="61">
        <f>VLOOKUP(A5,'Deaths After &gt;2009'!A6:Q463,17,FALSE)</f>
        <v>861</v>
      </c>
      <c r="H5" s="61">
        <f>VLOOKUP(A5,'Visits new'!A5:D412,4,FALSE)</f>
        <v>559552</v>
      </c>
      <c r="I5" s="61">
        <f>VLOOKUP(A5,'Visits new'!A5:E412,5,FALSE)</f>
        <v>1205</v>
      </c>
      <c r="J5" s="12">
        <f t="shared" si="0"/>
        <v>1.8539516732290671E-4</v>
      </c>
      <c r="K5" s="12">
        <f t="shared" si="1"/>
        <v>2.357847165889341E-5</v>
      </c>
      <c r="L5" s="12">
        <f t="shared" si="1"/>
        <v>1.1638963639302473E-3</v>
      </c>
      <c r="M5" s="12">
        <f t="shared" si="2"/>
        <v>0.12048575687092578</v>
      </c>
      <c r="N5" s="12">
        <f t="shared" si="3"/>
        <v>2.5946710409303436E-4</v>
      </c>
      <c r="P5" s="50" t="s">
        <v>617</v>
      </c>
      <c r="Q5" s="50">
        <v>4.4120569231016168E-9</v>
      </c>
      <c r="R5" s="50">
        <v>1.6531436630555004E-2</v>
      </c>
    </row>
    <row r="6" spans="1:18">
      <c r="A6" s="61" t="s">
        <v>100</v>
      </c>
      <c r="B6" s="61">
        <f>VLOOKUP(A6,'US Pop after &gt;2009'!A7:B464,2,FALSE)</f>
        <v>4505293</v>
      </c>
      <c r="C6" s="62">
        <f>VLOOKUP(A6,'US Pop after &gt;2009'!A7:U464,21,FALSE)</f>
        <v>3857482.7039999999</v>
      </c>
      <c r="D6" s="62">
        <f>VLOOKUP(A6,'US Pop after &gt;2009'!A7:V464,22,FALSE)</f>
        <v>646890.2350000001</v>
      </c>
      <c r="E6" s="61">
        <f>VLOOKUP(A6,'Deaths After &gt;2009'!A7:O464,15,FALSE)</f>
        <v>114</v>
      </c>
      <c r="F6" s="61">
        <f>VLOOKUP(A6,'Deaths After &gt;2009'!A7:P464,16,FALSE)</f>
        <v>773</v>
      </c>
      <c r="G6" s="61">
        <f>VLOOKUP(A6,'Deaths After &gt;2009'!A7:Q464,17,FALSE)</f>
        <v>887</v>
      </c>
      <c r="H6" s="61">
        <f>VLOOKUP(A6,'Visits new'!A6:D413,4,FALSE)</f>
        <v>476126</v>
      </c>
      <c r="I6" s="61">
        <f>VLOOKUP(A6,'Visits new'!A6:E413,5,FALSE)</f>
        <v>1176</v>
      </c>
      <c r="J6" s="12">
        <f t="shared" si="0"/>
        <v>1.9687953702456201E-4</v>
      </c>
      <c r="K6" s="12">
        <f t="shared" si="1"/>
        <v>2.9552951690953326E-5</v>
      </c>
      <c r="L6" s="12">
        <f t="shared" si="1"/>
        <v>1.194947702371794E-3</v>
      </c>
      <c r="M6" s="12">
        <f t="shared" si="2"/>
        <v>0.10568147288089809</v>
      </c>
      <c r="N6" s="12">
        <f t="shared" si="3"/>
        <v>2.6102630838882178E-4</v>
      </c>
      <c r="P6" s="50" t="s">
        <v>676</v>
      </c>
      <c r="Q6" s="50">
        <v>408</v>
      </c>
      <c r="R6" s="50">
        <v>408</v>
      </c>
    </row>
    <row r="7" spans="1:18">
      <c r="A7" s="61" t="s">
        <v>101</v>
      </c>
      <c r="B7" s="61">
        <f>VLOOKUP(A7,'US Pop after &gt;2009'!A8:B465,2,FALSE)</f>
        <v>4394374</v>
      </c>
      <c r="C7" s="62">
        <f>VLOOKUP(A7,'US Pop after &gt;2009'!A8:U465,21,FALSE)</f>
        <v>3750510.4929999993</v>
      </c>
      <c r="D7" s="62">
        <f>VLOOKUP(A7,'US Pop after &gt;2009'!A8:V465,22,FALSE)</f>
        <v>643878.32299999986</v>
      </c>
      <c r="E7" s="61">
        <f>VLOOKUP(A7,'Deaths After &gt;2009'!A8:O465,15,FALSE)</f>
        <v>102</v>
      </c>
      <c r="F7" s="61">
        <f>VLOOKUP(A7,'Deaths After &gt;2009'!A8:P465,16,FALSE)</f>
        <v>875</v>
      </c>
      <c r="G7" s="61">
        <f>VLOOKUP(A7,'Deaths After &gt;2009'!A8:Q465,17,FALSE)</f>
        <v>977</v>
      </c>
      <c r="H7" s="61">
        <f>VLOOKUP(A7,'Visits new'!A7:D414,4,FALSE)</f>
        <v>394970</v>
      </c>
      <c r="I7" s="61">
        <f>VLOOKUP(A7,'Visits new'!A7:E414,5,FALSE)</f>
        <v>981</v>
      </c>
      <c r="J7" s="12">
        <f t="shared" si="0"/>
        <v>2.223297334273323E-4</v>
      </c>
      <c r="K7" s="12">
        <f t="shared" si="1"/>
        <v>2.7196297728102373E-5</v>
      </c>
      <c r="L7" s="12">
        <f t="shared" si="1"/>
        <v>1.3589524118829517E-3</v>
      </c>
      <c r="M7" s="12">
        <f t="shared" si="2"/>
        <v>8.9880833993647338E-2</v>
      </c>
      <c r="N7" s="12">
        <f t="shared" si="3"/>
        <v>2.2323998822130296E-4</v>
      </c>
      <c r="P7" s="50" t="s">
        <v>677</v>
      </c>
      <c r="Q7" s="50">
        <v>0.15</v>
      </c>
      <c r="R7" s="50"/>
    </row>
    <row r="8" spans="1:18">
      <c r="A8" s="61" t="s">
        <v>102</v>
      </c>
      <c r="B8" s="61">
        <f>VLOOKUP(A8,'US Pop after &gt;2009'!A9:B466,2,FALSE)</f>
        <v>4543394</v>
      </c>
      <c r="C8" s="62">
        <f>VLOOKUP(A8,'US Pop after &gt;2009'!A9:U466,21,FALSE)</f>
        <v>3851524.1850000001</v>
      </c>
      <c r="D8" s="62">
        <f>VLOOKUP(A8,'US Pop after &gt;2009'!A9:V466,22,FALSE)</f>
        <v>691297.94300000009</v>
      </c>
      <c r="E8" s="61">
        <f>VLOOKUP(A8,'Deaths After &gt;2009'!A9:O466,15,FALSE)</f>
        <v>118</v>
      </c>
      <c r="F8" s="61">
        <f>VLOOKUP(A8,'Deaths After &gt;2009'!A9:P466,16,FALSE)</f>
        <v>757</v>
      </c>
      <c r="G8" s="61">
        <f>VLOOKUP(A8,'Deaths After &gt;2009'!A9:Q466,17,FALSE)</f>
        <v>875</v>
      </c>
      <c r="H8" s="61">
        <f>VLOOKUP(A8,'Visits new'!A8:D415,4,FALSE)</f>
        <v>390229</v>
      </c>
      <c r="I8" s="61">
        <f>VLOOKUP(A8,'Visits new'!A8:E415,5,FALSE)</f>
        <v>1162</v>
      </c>
      <c r="J8" s="12">
        <f t="shared" si="0"/>
        <v>1.9258730367650262E-4</v>
      </c>
      <c r="K8" s="12">
        <f t="shared" si="1"/>
        <v>3.0637221612046034E-5</v>
      </c>
      <c r="L8" s="12">
        <f t="shared" si="1"/>
        <v>1.0950415919290532E-3</v>
      </c>
      <c r="M8" s="12">
        <f t="shared" si="2"/>
        <v>8.5889315344431935E-2</v>
      </c>
      <c r="N8" s="12">
        <f t="shared" si="3"/>
        <v>2.5575593928239549E-4</v>
      </c>
      <c r="P8" s="50" t="s">
        <v>678</v>
      </c>
      <c r="Q8" s="50">
        <v>407</v>
      </c>
      <c r="R8" s="50"/>
    </row>
    <row r="9" spans="1:18">
      <c r="A9" s="61" t="s">
        <v>103</v>
      </c>
      <c r="B9" s="61">
        <f>VLOOKUP(A9,'US Pop after &gt;2009'!A10:B467,2,FALSE)</f>
        <v>4593132</v>
      </c>
      <c r="C9" s="62">
        <f>VLOOKUP(A9,'US Pop after &gt;2009'!A10:U467,21,FALSE)</f>
        <v>3874070</v>
      </c>
      <c r="D9" s="62">
        <f>VLOOKUP(A9,'US Pop after &gt;2009'!A10:V467,22,FALSE)</f>
        <v>719062</v>
      </c>
      <c r="E9" s="61">
        <f>VLOOKUP(A9,'Deaths After &gt;2009'!A10:O467,15,FALSE)</f>
        <v>104</v>
      </c>
      <c r="F9" s="61">
        <f>VLOOKUP(A9,'Deaths After &gt;2009'!A10:P467,16,FALSE)</f>
        <v>940</v>
      </c>
      <c r="G9" s="61">
        <f>VLOOKUP(A9,'Deaths After &gt;2009'!A10:Q467,17,FALSE)</f>
        <v>1044</v>
      </c>
      <c r="H9" s="61">
        <f>VLOOKUP(A9,'Visits new'!A9:D416,4,FALSE)</f>
        <v>748867</v>
      </c>
      <c r="I9" s="61">
        <f>VLOOKUP(A9,'Visits new'!A9:E416,5,FALSE)</f>
        <v>1858</v>
      </c>
      <c r="J9" s="12">
        <f t="shared" si="0"/>
        <v>2.2729588437693496E-4</v>
      </c>
      <c r="K9" s="12">
        <f t="shared" si="1"/>
        <v>2.684515251402272E-5</v>
      </c>
      <c r="L9" s="12">
        <f t="shared" si="1"/>
        <v>1.3072586230394598E-3</v>
      </c>
      <c r="M9" s="12">
        <f t="shared" si="2"/>
        <v>0.16304060061848866</v>
      </c>
      <c r="N9" s="12">
        <f t="shared" si="3"/>
        <v>4.0451700495435357E-4</v>
      </c>
      <c r="P9" s="50" t="s">
        <v>679</v>
      </c>
      <c r="Q9" s="50">
        <v>-45.5256556708744</v>
      </c>
      <c r="R9" s="50"/>
    </row>
    <row r="10" spans="1:18">
      <c r="A10" s="61" t="s">
        <v>105</v>
      </c>
      <c r="B10" s="61">
        <f>VLOOKUP(A10,'US Pop after &gt;2009'!A11:B468,2,FALSE)</f>
        <v>674090</v>
      </c>
      <c r="C10" s="62">
        <f>VLOOKUP(A10,'US Pop after &gt;2009'!A11:U468,21,FALSE)</f>
        <v>625347.31999999995</v>
      </c>
      <c r="D10" s="62">
        <f>VLOOKUP(A10,'US Pop after &gt;2009'!A11:V468,22,FALSE)</f>
        <v>48823.28300000001</v>
      </c>
      <c r="E10" s="61">
        <f>VLOOKUP(A10,'Deaths After &gt;2009'!A11:O468,15,FALSE)</f>
        <v>0</v>
      </c>
      <c r="F10" s="61">
        <f>VLOOKUP(A10,'Deaths After &gt;2009'!A11:P468,16,FALSE)</f>
        <v>0</v>
      </c>
      <c r="G10" s="61">
        <f>VLOOKUP(A10,'Deaths After &gt;2009'!A11:Q468,17,FALSE)</f>
        <v>0</v>
      </c>
      <c r="H10" s="61">
        <f>VLOOKUP(A10,'Visits new'!A10:D417,4,FALSE)</f>
        <v>23536</v>
      </c>
      <c r="I10" s="61">
        <f>VLOOKUP(A10,'Visits new'!A10:E417,5,FALSE)</f>
        <v>99</v>
      </c>
      <c r="J10" s="12">
        <f t="shared" si="0"/>
        <v>0</v>
      </c>
      <c r="K10" s="12">
        <f t="shared" si="1"/>
        <v>0</v>
      </c>
      <c r="L10" s="12">
        <f t="shared" si="1"/>
        <v>0</v>
      </c>
      <c r="M10" s="12">
        <f t="shared" si="2"/>
        <v>3.4915219036033764E-2</v>
      </c>
      <c r="N10" s="12">
        <f t="shared" si="3"/>
        <v>1.468646619887552E-4</v>
      </c>
      <c r="P10" s="50" t="s">
        <v>680</v>
      </c>
      <c r="Q10" s="50">
        <v>4.2745979231895497E-162</v>
      </c>
      <c r="R10" s="50"/>
    </row>
    <row r="11" spans="1:18">
      <c r="A11" s="61" t="s">
        <v>106</v>
      </c>
      <c r="B11" s="61">
        <f>VLOOKUP(A11,'US Pop after &gt;2009'!A12:B469,2,FALSE)</f>
        <v>665600</v>
      </c>
      <c r="C11" s="62">
        <f>VLOOKUP(A11,'US Pop after &gt;2009'!A12:U469,21,FALSE)</f>
        <v>614924.30900000001</v>
      </c>
      <c r="D11" s="62">
        <f>VLOOKUP(A11,'US Pop after &gt;2009'!A12:V469,22,FALSE)</f>
        <v>50856.977999999996</v>
      </c>
      <c r="E11" s="61">
        <f>VLOOKUP(A11,'Deaths After &gt;2009'!A12:O469,15,FALSE)</f>
        <v>0</v>
      </c>
      <c r="F11" s="61">
        <f>VLOOKUP(A11,'Deaths After &gt;2009'!A12:P469,16,FALSE)</f>
        <v>0</v>
      </c>
      <c r="G11" s="61">
        <f>VLOOKUP(A11,'Deaths After &gt;2009'!A12:Q469,17,FALSE)</f>
        <v>0</v>
      </c>
      <c r="H11" s="61">
        <f>VLOOKUP(A11,'Visits new'!A11:D418,4,FALSE)</f>
        <v>107111</v>
      </c>
      <c r="I11" s="61">
        <f>VLOOKUP(A11,'Visits new'!A11:E418,5,FALSE)</f>
        <v>355</v>
      </c>
      <c r="J11" s="12">
        <f t="shared" si="0"/>
        <v>0</v>
      </c>
      <c r="K11" s="12">
        <f t="shared" si="1"/>
        <v>0</v>
      </c>
      <c r="L11" s="12">
        <f t="shared" si="1"/>
        <v>0</v>
      </c>
      <c r="M11" s="12">
        <f t="shared" si="2"/>
        <v>0.16092397836538461</v>
      </c>
      <c r="N11" s="12">
        <f t="shared" si="3"/>
        <v>5.3335336538461533E-4</v>
      </c>
      <c r="P11" s="50" t="s">
        <v>681</v>
      </c>
      <c r="Q11" s="50">
        <v>1.6486061196553434</v>
      </c>
      <c r="R11" s="50"/>
    </row>
    <row r="12" spans="1:18">
      <c r="A12" s="61" t="s">
        <v>107</v>
      </c>
      <c r="B12" s="61">
        <f>VLOOKUP(A12,'US Pop after &gt;2009'!A13:B470,2,FALSE)</f>
        <v>664868</v>
      </c>
      <c r="C12" s="62">
        <f>VLOOKUP(A12,'US Pop after &gt;2009'!A13:U470,21,FALSE)</f>
        <v>613528.18900000001</v>
      </c>
      <c r="D12" s="62">
        <f>VLOOKUP(A12,'US Pop after &gt;2009'!A13:V470,22,FALSE)</f>
        <v>51376.460999999996</v>
      </c>
      <c r="E12" s="61">
        <f>VLOOKUP(A12,'Deaths After &gt;2009'!A13:O470,15,FALSE)</f>
        <v>0</v>
      </c>
      <c r="F12" s="61">
        <f>VLOOKUP(A12,'Deaths After &gt;2009'!A13:P470,16,FALSE)</f>
        <v>0</v>
      </c>
      <c r="G12" s="61">
        <f>VLOOKUP(A12,'Deaths After &gt;2009'!A13:Q470,17,FALSE)</f>
        <v>0</v>
      </c>
      <c r="H12" s="61">
        <f>VLOOKUP(A12,'Visits new'!A12:D419,4,FALSE)</f>
        <v>105448</v>
      </c>
      <c r="I12" s="61">
        <f>VLOOKUP(A12,'Visits new'!A12:E419,5,FALSE)</f>
        <v>344</v>
      </c>
      <c r="J12" s="12">
        <f t="shared" si="0"/>
        <v>0</v>
      </c>
      <c r="K12" s="12">
        <f t="shared" si="1"/>
        <v>0</v>
      </c>
      <c r="L12" s="12">
        <f t="shared" si="1"/>
        <v>0</v>
      </c>
      <c r="M12" s="12">
        <f t="shared" si="2"/>
        <v>0.15859990253704495</v>
      </c>
      <c r="N12" s="12">
        <f t="shared" si="3"/>
        <v>5.1739593423055406E-4</v>
      </c>
      <c r="P12" s="50" t="s">
        <v>682</v>
      </c>
      <c r="Q12" s="50">
        <v>8.5491958463790994E-162</v>
      </c>
      <c r="R12" s="50"/>
    </row>
    <row r="13" spans="1:18" ht="15" thickBot="1">
      <c r="A13" s="61" t="s">
        <v>108</v>
      </c>
      <c r="B13" s="61">
        <f>VLOOKUP(A13,'US Pop after &gt;2009'!A14:B471,2,FALSE)</f>
        <v>689969</v>
      </c>
      <c r="C13" s="62">
        <f>VLOOKUP(A13,'US Pop after &gt;2009'!A14:U471,21,FALSE)</f>
        <v>632915.65899999999</v>
      </c>
      <c r="D13" s="62">
        <f>VLOOKUP(A13,'US Pop after &gt;2009'!A14:V471,22,FALSE)</f>
        <v>56874.692000000003</v>
      </c>
      <c r="E13" s="61">
        <f>VLOOKUP(A13,'Deaths After &gt;2009'!A14:O471,15,FALSE)</f>
        <v>0</v>
      </c>
      <c r="F13" s="61">
        <f>VLOOKUP(A13,'Deaths After &gt;2009'!A14:P471,16,FALSE)</f>
        <v>0</v>
      </c>
      <c r="G13" s="61">
        <f>VLOOKUP(A13,'Deaths After &gt;2009'!A14:Q471,17,FALSE)</f>
        <v>0</v>
      </c>
      <c r="H13" s="61">
        <f>VLOOKUP(A13,'Visits new'!A13:D420,4,FALSE)</f>
        <v>92149</v>
      </c>
      <c r="I13" s="61">
        <f>VLOOKUP(A13,'Visits new'!A13:E420,5,FALSE)</f>
        <v>364</v>
      </c>
      <c r="J13" s="12">
        <f t="shared" si="0"/>
        <v>0</v>
      </c>
      <c r="K13" s="12">
        <f t="shared" si="1"/>
        <v>0</v>
      </c>
      <c r="L13" s="12">
        <f t="shared" si="1"/>
        <v>0</v>
      </c>
      <c r="M13" s="12">
        <f t="shared" si="2"/>
        <v>0.13355527567180556</v>
      </c>
      <c r="N13" s="12">
        <f t="shared" si="3"/>
        <v>5.2755993385210061E-4</v>
      </c>
      <c r="P13" s="51" t="s">
        <v>683</v>
      </c>
      <c r="Q13" s="51">
        <v>1.9658097377814363</v>
      </c>
      <c r="R13" s="70" t="s">
        <v>724</v>
      </c>
    </row>
    <row r="14" spans="1:18">
      <c r="A14" s="61" t="s">
        <v>109</v>
      </c>
      <c r="B14" s="61">
        <f>VLOOKUP(A14,'US Pop after &gt;2009'!A15:B472,2,FALSE)</f>
        <v>627424</v>
      </c>
      <c r="C14" s="62">
        <f>VLOOKUP(A14,'US Pop after &gt;2009'!A15:U472,21,FALSE)</f>
        <v>573376.91399999999</v>
      </c>
      <c r="D14" s="62">
        <f>VLOOKUP(A14,'US Pop after &gt;2009'!A15:V472,22,FALSE)</f>
        <v>54377.585000000006</v>
      </c>
      <c r="E14" s="61">
        <f>VLOOKUP(A14,'Deaths After &gt;2009'!A15:O472,15,FALSE)</f>
        <v>0</v>
      </c>
      <c r="F14" s="61">
        <f>VLOOKUP(A14,'Deaths After &gt;2009'!A15:P472,16,FALSE)</f>
        <v>0</v>
      </c>
      <c r="G14" s="61">
        <f>VLOOKUP(A14,'Deaths After &gt;2009'!A15:Q472,17,FALSE)</f>
        <v>0</v>
      </c>
      <c r="H14" s="61">
        <f>VLOOKUP(A14,'Visits new'!A14:D421,4,FALSE)</f>
        <v>70427</v>
      </c>
      <c r="I14" s="61">
        <f>VLOOKUP(A14,'Visits new'!A14:E421,5,FALSE)</f>
        <v>304</v>
      </c>
      <c r="J14" s="12">
        <f t="shared" si="0"/>
        <v>0</v>
      </c>
      <c r="K14" s="12">
        <f t="shared" si="1"/>
        <v>0</v>
      </c>
      <c r="L14" s="12">
        <f t="shared" si="1"/>
        <v>0</v>
      </c>
      <c r="M14" s="12">
        <f t="shared" si="2"/>
        <v>0.11224785790789003</v>
      </c>
      <c r="N14" s="12">
        <f t="shared" si="3"/>
        <v>4.84520834395879E-4</v>
      </c>
    </row>
    <row r="15" spans="1:18">
      <c r="A15" s="61" t="s">
        <v>110</v>
      </c>
      <c r="B15" s="61">
        <f>VLOOKUP(A15,'US Pop after &gt;2009'!A16:B473,2,FALSE)</f>
        <v>680299</v>
      </c>
      <c r="C15" s="62">
        <f>VLOOKUP(A15,'US Pop after &gt;2009'!A16:U473,21,FALSE)</f>
        <v>616600.33299999998</v>
      </c>
      <c r="D15" s="62">
        <f>VLOOKUP(A15,'US Pop after &gt;2009'!A16:V473,22,FALSE)</f>
        <v>63707.814999999995</v>
      </c>
      <c r="E15" s="61">
        <f>VLOOKUP(A15,'Deaths After &gt;2009'!A16:O473,15,FALSE)</f>
        <v>0</v>
      </c>
      <c r="F15" s="61">
        <f>VLOOKUP(A15,'Deaths After &gt;2009'!A16:P473,16,FALSE)</f>
        <v>0</v>
      </c>
      <c r="G15" s="61">
        <f>VLOOKUP(A15,'Deaths After &gt;2009'!A16:Q473,17,FALSE)</f>
        <v>0</v>
      </c>
      <c r="H15" s="61">
        <f>VLOOKUP(A15,'Visits new'!A15:D422,4,FALSE)</f>
        <v>53244</v>
      </c>
      <c r="I15" s="61">
        <f>VLOOKUP(A15,'Visits new'!A15:E422,5,FALSE)</f>
        <v>290</v>
      </c>
      <c r="J15" s="12">
        <f t="shared" si="0"/>
        <v>0</v>
      </c>
      <c r="K15" s="12">
        <f t="shared" si="1"/>
        <v>0</v>
      </c>
      <c r="L15" s="12">
        <f t="shared" si="1"/>
        <v>0</v>
      </c>
      <c r="M15" s="12">
        <f t="shared" si="2"/>
        <v>7.8265586161379047E-2</v>
      </c>
      <c r="N15" s="12">
        <f t="shared" si="3"/>
        <v>4.2628314902711894E-4</v>
      </c>
    </row>
    <row r="16" spans="1:18">
      <c r="A16" s="61" t="s">
        <v>111</v>
      </c>
      <c r="B16" s="61">
        <f>VLOOKUP(A16,'US Pop after &gt;2009'!A17:B474,2,FALSE)</f>
        <v>699828</v>
      </c>
      <c r="C16" s="62">
        <f>VLOOKUP(A16,'US Pop after &gt;2009'!A17:U474,21,FALSE)</f>
        <v>628888.00199999986</v>
      </c>
      <c r="D16" s="62">
        <f>VLOOKUP(A16,'US Pop after &gt;2009'!A17:V474,22,FALSE)</f>
        <v>70440.233999999982</v>
      </c>
      <c r="E16" s="61">
        <f>VLOOKUP(A16,'Deaths After &gt;2009'!A17:O474,15,FALSE)</f>
        <v>0</v>
      </c>
      <c r="F16" s="61">
        <f>VLOOKUP(A16,'Deaths After &gt;2009'!A17:P474,16,FALSE)</f>
        <v>0</v>
      </c>
      <c r="G16" s="61">
        <f>VLOOKUP(A16,'Deaths After &gt;2009'!A17:Q474,17,FALSE)</f>
        <v>0</v>
      </c>
      <c r="H16" s="61">
        <f>VLOOKUP(A16,'Visits new'!A16:D423,4,FALSE)</f>
        <v>71839</v>
      </c>
      <c r="I16" s="61">
        <f>VLOOKUP(A16,'Visits new'!A16:E423,5,FALSE)</f>
        <v>282</v>
      </c>
      <c r="J16" s="12">
        <f t="shared" si="0"/>
        <v>0</v>
      </c>
      <c r="K16" s="12">
        <f t="shared" si="1"/>
        <v>0</v>
      </c>
      <c r="L16" s="12">
        <f t="shared" si="1"/>
        <v>0</v>
      </c>
      <c r="M16" s="12">
        <f t="shared" si="2"/>
        <v>0.10265236600993387</v>
      </c>
      <c r="N16" s="12">
        <f t="shared" si="3"/>
        <v>4.0295615494092836E-4</v>
      </c>
    </row>
    <row r="17" spans="1:14">
      <c r="A17" s="61" t="s">
        <v>112</v>
      </c>
      <c r="B17" s="61">
        <f>VLOOKUP(A17,'US Pop after &gt;2009'!A18:B475,2,FALSE)</f>
        <v>697411</v>
      </c>
      <c r="C17" s="62">
        <f>VLOOKUP(A17,'US Pop after &gt;2009'!A18:U475,21,FALSE)</f>
        <v>625102</v>
      </c>
      <c r="D17" s="62">
        <f>VLOOKUP(A17,'US Pop after &gt;2009'!A18:V475,22,FALSE)</f>
        <v>72309</v>
      </c>
      <c r="E17" s="61">
        <f>VLOOKUP(A17,'Deaths After &gt;2009'!A18:O475,15,FALSE)</f>
        <v>0</v>
      </c>
      <c r="F17" s="61">
        <f>VLOOKUP(A17,'Deaths After &gt;2009'!A18:P475,16,FALSE)</f>
        <v>0</v>
      </c>
      <c r="G17" s="61">
        <f>VLOOKUP(A17,'Deaths After &gt;2009'!A18:Q475,17,FALSE)</f>
        <v>0</v>
      </c>
      <c r="H17" s="61">
        <f>VLOOKUP(A17,'Visits new'!A17:D424,4,FALSE)</f>
        <v>120282</v>
      </c>
      <c r="I17" s="61">
        <f>VLOOKUP(A17,'Visits new'!A17:E424,5,FALSE)</f>
        <v>416</v>
      </c>
      <c r="J17" s="12">
        <f t="shared" si="0"/>
        <v>0</v>
      </c>
      <c r="K17" s="12">
        <f t="shared" si="1"/>
        <v>0</v>
      </c>
      <c r="L17" s="12">
        <f t="shared" si="1"/>
        <v>0</v>
      </c>
      <c r="M17" s="12">
        <f t="shared" si="2"/>
        <v>0.17246931866575091</v>
      </c>
      <c r="N17" s="12">
        <f t="shared" si="3"/>
        <v>5.9649188211829181E-4</v>
      </c>
    </row>
    <row r="18" spans="1:14">
      <c r="A18" s="61" t="s">
        <v>114</v>
      </c>
      <c r="B18" s="61">
        <f>VLOOKUP(A18,'US Pop after &gt;2009'!A19:B476,2,FALSE)</f>
        <v>6246816</v>
      </c>
      <c r="C18" s="62">
        <f>VLOOKUP(A18,'US Pop after &gt;2009'!A19:U476,21,FALSE)</f>
        <v>5407549.199</v>
      </c>
      <c r="D18" s="62">
        <f>VLOOKUP(A18,'US Pop after &gt;2009'!A19:V476,22,FALSE)</f>
        <v>831393.0199999999</v>
      </c>
      <c r="E18" s="61">
        <f>VLOOKUP(A18,'Deaths After &gt;2009'!A19:O476,15,FALSE)</f>
        <v>26</v>
      </c>
      <c r="F18" s="61">
        <f>VLOOKUP(A18,'Deaths After &gt;2009'!A19:P476,16,FALSE)</f>
        <v>560</v>
      </c>
      <c r="G18" s="61">
        <f>VLOOKUP(A18,'Deaths After &gt;2009'!A19:Q476,17,FALSE)</f>
        <v>586</v>
      </c>
      <c r="H18" s="61">
        <f>VLOOKUP(A18,'Visits new'!A18:D425,4,FALSE)</f>
        <v>317641</v>
      </c>
      <c r="I18" s="61">
        <f>VLOOKUP(A18,'Visits new'!A18:E425,5,FALSE)</f>
        <v>706</v>
      </c>
      <c r="J18" s="12">
        <f t="shared" si="0"/>
        <v>9.3807789440252445E-5</v>
      </c>
      <c r="K18" s="12">
        <f t="shared" si="1"/>
        <v>4.8080931015492365E-6</v>
      </c>
      <c r="L18" s="12">
        <f t="shared" si="1"/>
        <v>6.7356832031137339E-4</v>
      </c>
      <c r="M18" s="12">
        <f t="shared" si="2"/>
        <v>5.0848464241623252E-2</v>
      </c>
      <c r="N18" s="12">
        <f t="shared" si="3"/>
        <v>1.1301757567375124E-4</v>
      </c>
    </row>
    <row r="19" spans="1:14">
      <c r="A19" s="61" t="s">
        <v>115</v>
      </c>
      <c r="B19" s="61">
        <f>VLOOKUP(A19,'US Pop after &gt;2009'!A20:B477,2,FALSE)</f>
        <v>6257995</v>
      </c>
      <c r="C19" s="62">
        <f>VLOOKUP(A19,'US Pop after &gt;2009'!A20:U477,21,FALSE)</f>
        <v>5401002.5830000006</v>
      </c>
      <c r="D19" s="62">
        <f>VLOOKUP(A19,'US Pop after &gt;2009'!A20:V477,22,FALSE)</f>
        <v>852456.78099999996</v>
      </c>
      <c r="E19" s="61">
        <f>VLOOKUP(A19,'Deaths After &gt;2009'!A20:O477,15,FALSE)</f>
        <v>10</v>
      </c>
      <c r="F19" s="61">
        <f>VLOOKUP(A19,'Deaths After &gt;2009'!A20:P477,16,FALSE)</f>
        <v>522</v>
      </c>
      <c r="G19" s="61">
        <f>VLOOKUP(A19,'Deaths After &gt;2009'!A20:Q477,17,FALSE)</f>
        <v>532</v>
      </c>
      <c r="H19" s="61">
        <f>VLOOKUP(A19,'Visits new'!A19:D426,4,FALSE)</f>
        <v>1181254</v>
      </c>
      <c r="I19" s="61">
        <f>VLOOKUP(A19,'Visits new'!A19:E426,5,FALSE)</f>
        <v>2981</v>
      </c>
      <c r="J19" s="12">
        <f t="shared" si="0"/>
        <v>8.5011253604389269E-5</v>
      </c>
      <c r="K19" s="12">
        <f t="shared" si="1"/>
        <v>1.8515080943444901E-6</v>
      </c>
      <c r="L19" s="12">
        <f t="shared" si="1"/>
        <v>6.1234775959861834E-4</v>
      </c>
      <c r="M19" s="12">
        <f t="shared" si="2"/>
        <v>0.18875917925789329</v>
      </c>
      <c r="N19" s="12">
        <f t="shared" si="3"/>
        <v>4.7635065224564736E-4</v>
      </c>
    </row>
    <row r="20" spans="1:14">
      <c r="A20" s="61" t="s">
        <v>116</v>
      </c>
      <c r="B20" s="61">
        <f>VLOOKUP(A20,'US Pop after &gt;2009'!A21:B478,2,FALSE)</f>
        <v>6410979</v>
      </c>
      <c r="C20" s="62">
        <f>VLOOKUP(A20,'US Pop after &gt;2009'!A21:U478,21,FALSE)</f>
        <v>5510080.2369999997</v>
      </c>
      <c r="D20" s="62">
        <f>VLOOKUP(A20,'US Pop after &gt;2009'!A21:V478,22,FALSE)</f>
        <v>891925.98</v>
      </c>
      <c r="E20" s="61">
        <f>VLOOKUP(A20,'Deaths After &gt;2009'!A21:O478,15,FALSE)</f>
        <v>11</v>
      </c>
      <c r="F20" s="61">
        <f>VLOOKUP(A20,'Deaths After &gt;2009'!A21:P478,16,FALSE)</f>
        <v>507</v>
      </c>
      <c r="G20" s="61">
        <f>VLOOKUP(A20,'Deaths After &gt;2009'!A21:Q478,17,FALSE)</f>
        <v>518</v>
      </c>
      <c r="H20" s="61">
        <f>VLOOKUP(A20,'Visits new'!A20:D427,4,FALSE)</f>
        <v>820538</v>
      </c>
      <c r="I20" s="61">
        <f>VLOOKUP(A20,'Visits new'!A20:E427,5,FALSE)</f>
        <v>1495</v>
      </c>
      <c r="J20" s="12">
        <f t="shared" si="0"/>
        <v>8.0798892025695301E-5</v>
      </c>
      <c r="K20" s="12">
        <f t="shared" si="1"/>
        <v>1.9963411650769398E-6</v>
      </c>
      <c r="L20" s="12">
        <f t="shared" si="1"/>
        <v>5.6843281995216694E-4</v>
      </c>
      <c r="M20" s="12">
        <f t="shared" si="2"/>
        <v>0.12798950051154434</v>
      </c>
      <c r="N20" s="12">
        <f t="shared" si="3"/>
        <v>2.3319371347184259E-4</v>
      </c>
    </row>
    <row r="21" spans="1:14">
      <c r="A21" s="61" t="s">
        <v>117</v>
      </c>
      <c r="B21" s="61">
        <f>VLOOKUP(A21,'US Pop after &gt;2009'!A22:B479,2,FALSE)</f>
        <v>6471024</v>
      </c>
      <c r="C21" s="62">
        <f>VLOOKUP(A21,'US Pop after &gt;2009'!A22:U479,21,FALSE)</f>
        <v>5543969.3710000012</v>
      </c>
      <c r="D21" s="62">
        <f>VLOOKUP(A21,'US Pop after &gt;2009'!A22:V479,22,FALSE)</f>
        <v>925551.01699999999</v>
      </c>
      <c r="E21" s="61">
        <f>VLOOKUP(A21,'Deaths After &gt;2009'!A22:O479,15,FALSE)</f>
        <v>10</v>
      </c>
      <c r="F21" s="61">
        <f>VLOOKUP(A21,'Deaths After &gt;2009'!A22:P479,16,FALSE)</f>
        <v>583</v>
      </c>
      <c r="G21" s="61">
        <f>VLOOKUP(A21,'Deaths After &gt;2009'!A22:Q479,17,FALSE)</f>
        <v>593</v>
      </c>
      <c r="H21" s="61">
        <f>VLOOKUP(A21,'Visits new'!A21:D428,4,FALSE)</f>
        <v>970555</v>
      </c>
      <c r="I21" s="61">
        <f>VLOOKUP(A21,'Visits new'!A21:E428,5,FALSE)</f>
        <v>1825</v>
      </c>
      <c r="J21" s="12">
        <f t="shared" si="0"/>
        <v>9.1639283056282902E-5</v>
      </c>
      <c r="K21" s="12">
        <f t="shared" si="1"/>
        <v>1.803761769015011E-6</v>
      </c>
      <c r="L21" s="12">
        <f t="shared" si="1"/>
        <v>6.298950455369658E-4</v>
      </c>
      <c r="M21" s="12">
        <f t="shared" si="2"/>
        <v>0.14998476284433498</v>
      </c>
      <c r="N21" s="12">
        <f t="shared" si="3"/>
        <v>2.8202646134522141E-4</v>
      </c>
    </row>
    <row r="22" spans="1:14">
      <c r="A22" s="61" t="s">
        <v>118</v>
      </c>
      <c r="B22" s="61">
        <f>VLOOKUP(A22,'US Pop after &gt;2009'!A23:B480,2,FALSE)</f>
        <v>6524205</v>
      </c>
      <c r="C22" s="62">
        <f>VLOOKUP(A22,'US Pop after &gt;2009'!A23:U480,21,FALSE)</f>
        <v>5554161.6049999995</v>
      </c>
      <c r="D22" s="62">
        <f>VLOOKUP(A22,'US Pop after &gt;2009'!A23:V480,22,FALSE)</f>
        <v>966163.201</v>
      </c>
      <c r="E22" s="61">
        <f>VLOOKUP(A22,'Deaths After &gt;2009'!A23:O480,15,FALSE)</f>
        <v>58</v>
      </c>
      <c r="F22" s="61">
        <f>VLOOKUP(A22,'Deaths After &gt;2009'!A23:P480,16,FALSE)</f>
        <v>553</v>
      </c>
      <c r="G22" s="61">
        <f>VLOOKUP(A22,'Deaths After &gt;2009'!A23:Q480,17,FALSE)</f>
        <v>611</v>
      </c>
      <c r="H22" s="61">
        <f>VLOOKUP(A22,'Visits new'!A22:D429,4,FALSE)</f>
        <v>1212913</v>
      </c>
      <c r="I22" s="61">
        <f>VLOOKUP(A22,'Visits new'!A22:E429,5,FALSE)</f>
        <v>2784</v>
      </c>
      <c r="J22" s="12">
        <f t="shared" si="0"/>
        <v>9.3651257126347193E-5</v>
      </c>
      <c r="K22" s="12">
        <f t="shared" si="1"/>
        <v>1.0442620169313565E-5</v>
      </c>
      <c r="L22" s="12">
        <f t="shared" si="1"/>
        <v>5.7236706948436136E-4</v>
      </c>
      <c r="M22" s="12">
        <f t="shared" si="2"/>
        <v>0.18590970087543232</v>
      </c>
      <c r="N22" s="12">
        <f t="shared" si="3"/>
        <v>4.2671865767553288E-4</v>
      </c>
    </row>
    <row r="23" spans="1:14">
      <c r="A23" s="61" t="s">
        <v>119</v>
      </c>
      <c r="B23" s="61">
        <f>VLOOKUP(A23,'US Pop after &gt;2009'!A24:B481,2,FALSE)</f>
        <v>6522731</v>
      </c>
      <c r="C23" s="62">
        <f>VLOOKUP(A23,'US Pop after &gt;2009'!A24:U481,21,FALSE)</f>
        <v>5523563.6130000008</v>
      </c>
      <c r="D23" s="62">
        <f>VLOOKUP(A23,'US Pop after &gt;2009'!A24:V481,22,FALSE)</f>
        <v>1009586.7609999999</v>
      </c>
      <c r="E23" s="61">
        <f>VLOOKUP(A23,'Deaths After &gt;2009'!A24:O481,15,FALSE)</f>
        <v>12</v>
      </c>
      <c r="F23" s="61">
        <f>VLOOKUP(A23,'Deaths After &gt;2009'!A24:P481,16,FALSE)</f>
        <v>596</v>
      </c>
      <c r="G23" s="61">
        <f>VLOOKUP(A23,'Deaths After &gt;2009'!A24:Q481,17,FALSE)</f>
        <v>608</v>
      </c>
      <c r="H23" s="61">
        <f>VLOOKUP(A23,'Visits new'!A23:D430,4,FALSE)</f>
        <v>1103596</v>
      </c>
      <c r="I23" s="61">
        <f>VLOOKUP(A23,'Visits new'!A23:E430,5,FALSE)</f>
        <v>2714</v>
      </c>
      <c r="J23" s="12">
        <f t="shared" si="0"/>
        <v>9.3212490289726801E-5</v>
      </c>
      <c r="K23" s="12">
        <f t="shared" si="1"/>
        <v>2.1725105096567299E-6</v>
      </c>
      <c r="L23" s="12">
        <f t="shared" si="1"/>
        <v>5.903405462742593E-4</v>
      </c>
      <c r="M23" s="12">
        <f t="shared" si="2"/>
        <v>0.16919232143714036</v>
      </c>
      <c r="N23" s="12">
        <f t="shared" si="3"/>
        <v>4.1608338593144498E-4</v>
      </c>
    </row>
    <row r="24" spans="1:14">
      <c r="A24" s="61" t="s">
        <v>120</v>
      </c>
      <c r="B24" s="61">
        <f>VLOOKUP(A24,'US Pop after &gt;2009'!A25:B482,2,FALSE)</f>
        <v>6508490</v>
      </c>
      <c r="C24" s="62">
        <f>VLOOKUP(A24,'US Pop after &gt;2009'!A25:U482,21,FALSE)</f>
        <v>5504322.2209999999</v>
      </c>
      <c r="D24" s="62">
        <f>VLOOKUP(A24,'US Pop after &gt;2009'!A25:V482,22,FALSE)</f>
        <v>1006219.0380000001</v>
      </c>
      <c r="E24" s="61">
        <f>VLOOKUP(A24,'Deaths After &gt;2009'!A25:O482,15,FALSE)</f>
        <v>93</v>
      </c>
      <c r="F24" s="61">
        <f>VLOOKUP(A24,'Deaths After &gt;2009'!A25:P482,16,FALSE)</f>
        <v>649</v>
      </c>
      <c r="G24" s="61">
        <f>VLOOKUP(A24,'Deaths After &gt;2009'!A25:Q482,17,FALSE)</f>
        <v>742</v>
      </c>
      <c r="H24" s="61">
        <f>VLOOKUP(A24,'Visits new'!A24:D431,4,FALSE)</f>
        <v>1089562</v>
      </c>
      <c r="I24" s="61">
        <f>VLOOKUP(A24,'Visits new'!A24:E431,5,FALSE)</f>
        <v>2421</v>
      </c>
      <c r="J24" s="12">
        <f t="shared" si="0"/>
        <v>1.1400493816538091E-4</v>
      </c>
      <c r="K24" s="12">
        <f t="shared" si="1"/>
        <v>1.6895813192982766E-5</v>
      </c>
      <c r="L24" s="12">
        <f t="shared" si="1"/>
        <v>6.4498879020414635E-4</v>
      </c>
      <c r="M24" s="12">
        <f t="shared" si="2"/>
        <v>0.16740626474036222</v>
      </c>
      <c r="N24" s="12">
        <f t="shared" si="3"/>
        <v>3.7197568099513097E-4</v>
      </c>
    </row>
    <row r="25" spans="1:14">
      <c r="A25" s="61" t="s">
        <v>121</v>
      </c>
      <c r="B25" s="61">
        <f>VLOOKUP(A25,'US Pop after &gt;2009'!A26:B483,2,FALSE)</f>
        <v>6742401</v>
      </c>
      <c r="C25" s="62">
        <f>VLOOKUP(A25,'US Pop after &gt;2009'!A26:U483,21,FALSE)</f>
        <v>5649633</v>
      </c>
      <c r="D25" s="62">
        <f>VLOOKUP(A25,'US Pop after &gt;2009'!A26:V483,22,FALSE)</f>
        <v>1092768</v>
      </c>
      <c r="E25" s="61">
        <f>VLOOKUP(A25,'Deaths After &gt;2009'!A26:O483,15,FALSE)</f>
        <v>30</v>
      </c>
      <c r="F25" s="61">
        <f>VLOOKUP(A25,'Deaths After &gt;2009'!A26:P483,16,FALSE)</f>
        <v>666</v>
      </c>
      <c r="G25" s="61">
        <f>VLOOKUP(A25,'Deaths After &gt;2009'!A26:Q483,17,FALSE)</f>
        <v>696</v>
      </c>
      <c r="H25" s="61">
        <f>VLOOKUP(A25,'Visits new'!A25:D432,4,FALSE)</f>
        <v>999739</v>
      </c>
      <c r="I25" s="61">
        <f>VLOOKUP(A25,'Visits new'!A25:E432,5,FALSE)</f>
        <v>2351</v>
      </c>
      <c r="J25" s="12">
        <f t="shared" si="0"/>
        <v>1.0322732213643182E-4</v>
      </c>
      <c r="K25" s="12">
        <f t="shared" si="1"/>
        <v>5.3100794334782454E-6</v>
      </c>
      <c r="L25" s="12">
        <f t="shared" si="1"/>
        <v>6.0946147764209791E-4</v>
      </c>
      <c r="M25" s="12">
        <f t="shared" si="2"/>
        <v>0.14827640776631351</v>
      </c>
      <c r="N25" s="12">
        <f t="shared" si="3"/>
        <v>3.486888424464816E-4</v>
      </c>
    </row>
    <row r="26" spans="1:14">
      <c r="A26" s="61" t="s">
        <v>123</v>
      </c>
      <c r="B26" s="61">
        <f>VLOOKUP(A26,'US Pop after &gt;2009'!A27:B484,2,FALSE)</f>
        <v>2850272</v>
      </c>
      <c r="C26" s="62">
        <f>VLOOKUP(A26,'US Pop after &gt;2009'!A27:U484,21,FALSE)</f>
        <v>2447771.8590000002</v>
      </c>
      <c r="D26" s="62">
        <f>VLOOKUP(A26,'US Pop after &gt;2009'!A27:V484,22,FALSE)</f>
        <v>402670.83</v>
      </c>
      <c r="E26" s="61">
        <f>VLOOKUP(A26,'Deaths After &gt;2009'!A27:O484,15,FALSE)</f>
        <v>0</v>
      </c>
      <c r="F26" s="61">
        <f>VLOOKUP(A26,'Deaths After &gt;2009'!A27:P484,16,FALSE)</f>
        <v>462</v>
      </c>
      <c r="G26" s="61">
        <f>VLOOKUP(A26,'Deaths After &gt;2009'!A27:Q484,17,FALSE)</f>
        <v>462</v>
      </c>
      <c r="H26" s="61">
        <f>VLOOKUP(A26,'Visits new'!A26:D433,4,FALSE)</f>
        <v>46399</v>
      </c>
      <c r="I26" s="61">
        <f>VLOOKUP(A26,'Visits new'!A26:E433,5,FALSE)</f>
        <v>214</v>
      </c>
      <c r="J26" s="12">
        <f t="shared" si="0"/>
        <v>1.6208979353549415E-4</v>
      </c>
      <c r="K26" s="12">
        <f t="shared" si="1"/>
        <v>0</v>
      </c>
      <c r="L26" s="12">
        <f t="shared" si="1"/>
        <v>1.1473391305747177E-3</v>
      </c>
      <c r="M26" s="12">
        <f t="shared" si="2"/>
        <v>1.6278797251630721E-2</v>
      </c>
      <c r="N26" s="12">
        <f t="shared" si="3"/>
        <v>7.5080553715575215E-5</v>
      </c>
    </row>
    <row r="27" spans="1:14">
      <c r="A27" s="61" t="s">
        <v>124</v>
      </c>
      <c r="B27" s="61">
        <f>VLOOKUP(A27,'US Pop after &gt;2009'!A28:B485,2,FALSE)</f>
        <v>2827954</v>
      </c>
      <c r="C27" s="62">
        <f>VLOOKUP(A27,'US Pop after &gt;2009'!A28:U485,21,FALSE)</f>
        <v>2427292.7609999999</v>
      </c>
      <c r="D27" s="62">
        <f>VLOOKUP(A27,'US Pop after &gt;2009'!A28:V485,22,FALSE)</f>
        <v>400000.44199999992</v>
      </c>
      <c r="E27" s="61">
        <f>VLOOKUP(A27,'Deaths After &gt;2009'!A28:O485,15,FALSE)</f>
        <v>11</v>
      </c>
      <c r="F27" s="61">
        <f>VLOOKUP(A27,'Deaths After &gt;2009'!A28:P485,16,FALSE)</f>
        <v>563</v>
      </c>
      <c r="G27" s="61">
        <f>VLOOKUP(A27,'Deaths After &gt;2009'!A28:Q485,17,FALSE)</f>
        <v>574</v>
      </c>
      <c r="H27" s="61">
        <f>VLOOKUP(A27,'Visits new'!A27:D434,4,FALSE)</f>
        <v>141769</v>
      </c>
      <c r="I27" s="61">
        <f>VLOOKUP(A27,'Visits new'!A27:E434,5,FALSE)</f>
        <v>629</v>
      </c>
      <c r="J27" s="12">
        <f t="shared" si="0"/>
        <v>2.0297359858045781E-4</v>
      </c>
      <c r="K27" s="12">
        <f t="shared" si="1"/>
        <v>4.5317978023665355E-6</v>
      </c>
      <c r="L27" s="12">
        <f t="shared" si="1"/>
        <v>1.4074984447142189E-3</v>
      </c>
      <c r="M27" s="12">
        <f t="shared" si="2"/>
        <v>5.0131296336503352E-2</v>
      </c>
      <c r="N27" s="12">
        <f t="shared" si="3"/>
        <v>2.2242228833990936E-4</v>
      </c>
    </row>
    <row r="28" spans="1:14">
      <c r="A28" s="61" t="s">
        <v>125</v>
      </c>
      <c r="B28" s="61">
        <f>VLOOKUP(A28,'US Pop after &gt;2009'!A29:B486,2,FALSE)</f>
        <v>2801685</v>
      </c>
      <c r="C28" s="62">
        <f>VLOOKUP(A28,'US Pop after &gt;2009'!A29:U486,21,FALSE)</f>
        <v>2398239.0970000001</v>
      </c>
      <c r="D28" s="62">
        <f>VLOOKUP(A28,'US Pop after &gt;2009'!A29:V486,22,FALSE)</f>
        <v>403278.37800000003</v>
      </c>
      <c r="E28" s="61">
        <f>VLOOKUP(A28,'Deaths After &gt;2009'!A29:O486,15,FALSE)</f>
        <v>10</v>
      </c>
      <c r="F28" s="61">
        <f>VLOOKUP(A28,'Deaths After &gt;2009'!A29:P486,16,FALSE)</f>
        <v>536</v>
      </c>
      <c r="G28" s="61">
        <f>VLOOKUP(A28,'Deaths After &gt;2009'!A29:Q486,17,FALSE)</f>
        <v>546</v>
      </c>
      <c r="H28" s="61">
        <f>VLOOKUP(A28,'Visits new'!A28:D435,4,FALSE)</f>
        <v>164557</v>
      </c>
      <c r="I28" s="61">
        <f>VLOOKUP(A28,'Visits new'!A28:E435,5,FALSE)</f>
        <v>726</v>
      </c>
      <c r="J28" s="12">
        <f t="shared" si="0"/>
        <v>1.9488272236172161E-4</v>
      </c>
      <c r="K28" s="12">
        <f t="shared" si="1"/>
        <v>4.1697260346181404E-6</v>
      </c>
      <c r="L28" s="12">
        <f t="shared" si="1"/>
        <v>1.3291067144690807E-3</v>
      </c>
      <c r="M28" s="12">
        <f t="shared" si="2"/>
        <v>5.8735011252157181E-2</v>
      </c>
      <c r="N28" s="12">
        <f t="shared" si="3"/>
        <v>2.591297736897617E-4</v>
      </c>
    </row>
    <row r="29" spans="1:14">
      <c r="A29" s="61" t="s">
        <v>126</v>
      </c>
      <c r="B29" s="61">
        <f>VLOOKUP(A29,'US Pop after &gt;2009'!A30:B487,2,FALSE)</f>
        <v>2812846</v>
      </c>
      <c r="C29" s="62">
        <f>VLOOKUP(A29,'US Pop after &gt;2009'!A30:U487,21,FALSE)</f>
        <v>2406698.1850000001</v>
      </c>
      <c r="D29" s="62">
        <f>VLOOKUP(A29,'US Pop after &gt;2009'!A30:V487,22,FALSE)</f>
        <v>405408.07999999996</v>
      </c>
      <c r="E29" s="61">
        <f>VLOOKUP(A29,'Deaths After &gt;2009'!A30:O487,15,FALSE)</f>
        <v>0</v>
      </c>
      <c r="F29" s="61">
        <f>VLOOKUP(A29,'Deaths After &gt;2009'!A30:P487,16,FALSE)</f>
        <v>619</v>
      </c>
      <c r="G29" s="61">
        <f>VLOOKUP(A29,'Deaths After &gt;2009'!A30:Q487,17,FALSE)</f>
        <v>619</v>
      </c>
      <c r="H29" s="61">
        <f>VLOOKUP(A29,'Visits new'!A29:D436,4,FALSE)</f>
        <v>131217</v>
      </c>
      <c r="I29" s="61">
        <f>VLOOKUP(A29,'Visits new'!A29:E436,5,FALSE)</f>
        <v>603</v>
      </c>
      <c r="J29" s="12">
        <f t="shared" si="0"/>
        <v>2.200618163952097E-4</v>
      </c>
      <c r="K29" s="12">
        <f t="shared" si="1"/>
        <v>0</v>
      </c>
      <c r="L29" s="12">
        <f t="shared" si="1"/>
        <v>1.5268565934847675E-3</v>
      </c>
      <c r="M29" s="12">
        <f t="shared" si="2"/>
        <v>4.664919444576774E-2</v>
      </c>
      <c r="N29" s="12">
        <f t="shared" si="3"/>
        <v>2.1437362727998619E-4</v>
      </c>
    </row>
    <row r="30" spans="1:14">
      <c r="A30" s="61" t="s">
        <v>127</v>
      </c>
      <c r="B30" s="61">
        <f>VLOOKUP(A30,'US Pop after &gt;2009'!A31:B488,2,FALSE)</f>
        <v>2605417</v>
      </c>
      <c r="C30" s="62">
        <f>VLOOKUP(A30,'US Pop after &gt;2009'!A31:U488,21,FALSE)</f>
        <v>2224694.0789999999</v>
      </c>
      <c r="D30" s="62">
        <f>VLOOKUP(A30,'US Pop after &gt;2009'!A31:V488,22,FALSE)</f>
        <v>380861.74400000001</v>
      </c>
      <c r="E30" s="61">
        <f>VLOOKUP(A30,'Deaths After &gt;2009'!A31:O488,15,FALSE)</f>
        <v>43</v>
      </c>
      <c r="F30" s="61">
        <f>VLOOKUP(A30,'Deaths After &gt;2009'!A31:P488,16,FALSE)</f>
        <v>485</v>
      </c>
      <c r="G30" s="61">
        <f>VLOOKUP(A30,'Deaths After &gt;2009'!A31:Q488,17,FALSE)</f>
        <v>528</v>
      </c>
      <c r="H30" s="61">
        <f>VLOOKUP(A30,'Visits new'!A30:D437,4,FALSE)</f>
        <v>158526</v>
      </c>
      <c r="I30" s="61">
        <f>VLOOKUP(A30,'Visits new'!A30:E437,5,FALSE)</f>
        <v>570</v>
      </c>
      <c r="J30" s="12">
        <f t="shared" si="0"/>
        <v>2.0265469980429237E-4</v>
      </c>
      <c r="K30" s="12">
        <f t="shared" si="1"/>
        <v>1.9328500222074803E-5</v>
      </c>
      <c r="L30" s="12">
        <f t="shared" si="1"/>
        <v>1.2734279765310322E-3</v>
      </c>
      <c r="M30" s="12">
        <f t="shared" si="2"/>
        <v>6.0844770721922826E-2</v>
      </c>
      <c r="N30" s="12">
        <f t="shared" si="3"/>
        <v>2.1877496001599745E-4</v>
      </c>
    </row>
    <row r="31" spans="1:14">
      <c r="A31" s="61" t="s">
        <v>128</v>
      </c>
      <c r="B31" s="61">
        <f>VLOOKUP(A31,'US Pop after &gt;2009'!A32:B489,2,FALSE)</f>
        <v>2738361</v>
      </c>
      <c r="C31" s="62">
        <f>VLOOKUP(A31,'US Pop after &gt;2009'!A32:U489,21,FALSE)</f>
        <v>2323542.6290000002</v>
      </c>
      <c r="D31" s="62">
        <f>VLOOKUP(A31,'US Pop after &gt;2009'!A32:V489,22,FALSE)</f>
        <v>414375.35100000008</v>
      </c>
      <c r="E31" s="61">
        <f>VLOOKUP(A31,'Deaths After &gt;2009'!A32:O489,15,FALSE)</f>
        <v>0</v>
      </c>
      <c r="F31" s="61">
        <f>VLOOKUP(A31,'Deaths After &gt;2009'!A32:P489,16,FALSE)</f>
        <v>521</v>
      </c>
      <c r="G31" s="61">
        <f>VLOOKUP(A31,'Deaths After &gt;2009'!A32:Q489,17,FALSE)</f>
        <v>521</v>
      </c>
      <c r="H31" s="61">
        <f>VLOOKUP(A31,'Visits new'!A31:D438,4,FALSE)</f>
        <v>158798</v>
      </c>
      <c r="I31" s="61">
        <f>VLOOKUP(A31,'Visits new'!A31:E438,5,FALSE)</f>
        <v>589</v>
      </c>
      <c r="J31" s="12">
        <f t="shared" si="0"/>
        <v>1.902597940885077E-4</v>
      </c>
      <c r="K31" s="12">
        <f t="shared" si="1"/>
        <v>0</v>
      </c>
      <c r="L31" s="12">
        <f t="shared" si="1"/>
        <v>1.2573141687667612E-3</v>
      </c>
      <c r="M31" s="12">
        <f t="shared" si="2"/>
        <v>5.7990162728727146E-2</v>
      </c>
      <c r="N31" s="12">
        <f t="shared" si="3"/>
        <v>2.15092166445549E-4</v>
      </c>
    </row>
    <row r="32" spans="1:14">
      <c r="A32" s="61" t="s">
        <v>129</v>
      </c>
      <c r="B32" s="61">
        <f>VLOOKUP(A32,'US Pop after &gt;2009'!A33:B490,2,FALSE)</f>
        <v>2626239</v>
      </c>
      <c r="C32" s="62">
        <f>VLOOKUP(A32,'US Pop after &gt;2009'!A33:U490,21,FALSE)</f>
        <v>2229195.622</v>
      </c>
      <c r="D32" s="62">
        <f>VLOOKUP(A32,'US Pop after &gt;2009'!A33:V490,22,FALSE)</f>
        <v>396603.85199999996</v>
      </c>
      <c r="E32" s="61">
        <f>VLOOKUP(A32,'Deaths After &gt;2009'!A33:O490,15,FALSE)</f>
        <v>0</v>
      </c>
      <c r="F32" s="61">
        <f>VLOOKUP(A32,'Deaths After &gt;2009'!A33:P490,16,FALSE)</f>
        <v>491</v>
      </c>
      <c r="G32" s="61">
        <f>VLOOKUP(A32,'Deaths After &gt;2009'!A33:Q490,17,FALSE)</f>
        <v>491</v>
      </c>
      <c r="H32" s="61">
        <f>VLOOKUP(A32,'Visits new'!A32:D439,4,FALSE)</f>
        <v>146338</v>
      </c>
      <c r="I32" s="61">
        <f>VLOOKUP(A32,'Visits new'!A32:E439,5,FALSE)</f>
        <v>454</v>
      </c>
      <c r="J32" s="12">
        <f t="shared" si="0"/>
        <v>1.8695937422298579E-4</v>
      </c>
      <c r="K32" s="12">
        <f t="shared" si="1"/>
        <v>0</v>
      </c>
      <c r="L32" s="12">
        <f t="shared" si="1"/>
        <v>1.238011172922244E-3</v>
      </c>
      <c r="M32" s="12">
        <f t="shared" si="2"/>
        <v>5.5721508971574941E-2</v>
      </c>
      <c r="N32" s="12">
        <f t="shared" si="3"/>
        <v>1.7287078594141659E-4</v>
      </c>
    </row>
    <row r="33" spans="1:14">
      <c r="A33" s="61" t="s">
        <v>130</v>
      </c>
      <c r="B33" s="61">
        <f>VLOOKUP(A33,'US Pop after &gt;2009'!A34:B491,2,FALSE)</f>
        <v>2806372</v>
      </c>
      <c r="C33" s="62">
        <f>VLOOKUP(A33,'US Pop after &gt;2009'!A34:U491,21,FALSE)</f>
        <v>2367426</v>
      </c>
      <c r="D33" s="62">
        <f>VLOOKUP(A33,'US Pop after &gt;2009'!A34:V491,22,FALSE)</f>
        <v>438946</v>
      </c>
      <c r="E33" s="61">
        <f>VLOOKUP(A33,'Deaths After &gt;2009'!A34:O491,15,FALSE)</f>
        <v>11</v>
      </c>
      <c r="F33" s="61">
        <f>VLOOKUP(A33,'Deaths After &gt;2009'!A34:P491,16,FALSE)</f>
        <v>549</v>
      </c>
      <c r="G33" s="61">
        <f>VLOOKUP(A33,'Deaths After &gt;2009'!A34:Q491,17,FALSE)</f>
        <v>560</v>
      </c>
      <c r="H33" s="61">
        <f>VLOOKUP(A33,'Visits new'!A33:D440,4,FALSE)</f>
        <v>175079</v>
      </c>
      <c r="I33" s="61">
        <f>VLOOKUP(A33,'Visits new'!A33:E440,5,FALSE)</f>
        <v>570</v>
      </c>
      <c r="J33" s="12">
        <f t="shared" si="0"/>
        <v>1.9954589056618295E-4</v>
      </c>
      <c r="K33" s="12">
        <f t="shared" si="1"/>
        <v>4.6463965505152007E-6</v>
      </c>
      <c r="L33" s="12">
        <f t="shared" si="1"/>
        <v>1.2507233235978913E-3</v>
      </c>
      <c r="M33" s="12">
        <f t="shared" si="2"/>
        <v>6.2386241025779901E-2</v>
      </c>
      <c r="N33" s="12">
        <f t="shared" si="3"/>
        <v>2.0310921004057907E-4</v>
      </c>
    </row>
    <row r="34" spans="1:14">
      <c r="A34" s="61" t="s">
        <v>132</v>
      </c>
      <c r="B34" s="61">
        <f>VLOOKUP(A34,'US Pop after &gt;2009'!A35:B492,2,FALSE)</f>
        <v>36388689</v>
      </c>
      <c r="C34" s="62">
        <f>VLOOKUP(A34,'US Pop after &gt;2009'!A35:U492,21,FALSE)</f>
        <v>32379711.411999993</v>
      </c>
      <c r="D34" s="62">
        <f>VLOOKUP(A34,'US Pop after &gt;2009'!A35:V492,22,FALSE)</f>
        <v>4020743.9560000002</v>
      </c>
      <c r="E34" s="61">
        <f>VLOOKUP(A34,'Deaths After &gt;2009'!A35:O492,15,FALSE)</f>
        <v>503</v>
      </c>
      <c r="F34" s="61">
        <f>VLOOKUP(A34,'Deaths After &gt;2009'!A35:P492,16,FALSE)</f>
        <v>5229</v>
      </c>
      <c r="G34" s="61">
        <f>VLOOKUP(A34,'Deaths After &gt;2009'!A35:Q492,17,FALSE)</f>
        <v>5732</v>
      </c>
      <c r="H34" s="61">
        <f>VLOOKUP(A34,'Visits new'!A34:D441,4,FALSE)</f>
        <v>408582</v>
      </c>
      <c r="I34" s="61">
        <f>VLOOKUP(A34,'Visits new'!A34:E441,5,FALSE)</f>
        <v>1662</v>
      </c>
      <c r="J34" s="12">
        <f t="shared" si="0"/>
        <v>1.5752147597293214E-4</v>
      </c>
      <c r="K34" s="12">
        <f t="shared" si="1"/>
        <v>1.5534418871120237E-5</v>
      </c>
      <c r="L34" s="12">
        <f t="shared" si="1"/>
        <v>1.3005055923038735E-3</v>
      </c>
      <c r="M34" s="12">
        <f t="shared" si="2"/>
        <v>1.122826931192822E-2</v>
      </c>
      <c r="N34" s="12">
        <f t="shared" si="3"/>
        <v>4.5673533333393794E-5</v>
      </c>
    </row>
    <row r="35" spans="1:14">
      <c r="A35" s="61" t="s">
        <v>133</v>
      </c>
      <c r="B35" s="61">
        <f>VLOOKUP(A35,'US Pop after &gt;2009'!A36:B493,2,FALSE)</f>
        <v>36968289</v>
      </c>
      <c r="C35" s="62">
        <f>VLOOKUP(A35,'US Pop after &gt;2009'!A36:U493,21,FALSE)</f>
        <v>32822565.899999999</v>
      </c>
      <c r="D35" s="62">
        <f>VLOOKUP(A35,'US Pop after &gt;2009'!A36:V493,22,FALSE)</f>
        <v>4182654.7629999998</v>
      </c>
      <c r="E35" s="61">
        <f>VLOOKUP(A35,'Deaths After &gt;2009'!A36:O493,15,FALSE)</f>
        <v>708</v>
      </c>
      <c r="F35" s="61">
        <f>VLOOKUP(A35,'Deaths After &gt;2009'!A36:P493,16,FALSE)</f>
        <v>5338</v>
      </c>
      <c r="G35" s="61">
        <f>VLOOKUP(A35,'Deaths After &gt;2009'!A36:Q493,17,FALSE)</f>
        <v>6046</v>
      </c>
      <c r="H35" s="61">
        <f>VLOOKUP(A35,'Visits new'!A35:D442,4,FALSE)</f>
        <v>1568456</v>
      </c>
      <c r="I35" s="61">
        <f>VLOOKUP(A35,'Visits new'!A35:E442,5,FALSE)</f>
        <v>5675</v>
      </c>
      <c r="J35" s="12">
        <f t="shared" si="0"/>
        <v>1.635455728015976E-4</v>
      </c>
      <c r="K35" s="12">
        <f t="shared" si="1"/>
        <v>2.1570525660822879E-5</v>
      </c>
      <c r="L35" s="12">
        <f t="shared" si="1"/>
        <v>1.2762229498882503E-3</v>
      </c>
      <c r="M35" s="12">
        <f t="shared" si="2"/>
        <v>4.2427064990754645E-2</v>
      </c>
      <c r="N35" s="12">
        <f t="shared" si="3"/>
        <v>1.5350994469882012E-4</v>
      </c>
    </row>
    <row r="36" spans="1:14">
      <c r="A36" s="61" t="s">
        <v>134</v>
      </c>
      <c r="B36" s="61">
        <f>VLOOKUP(A36,'US Pop after &gt;2009'!A37:B494,2,FALSE)</f>
        <v>37285546</v>
      </c>
      <c r="C36" s="62">
        <f>VLOOKUP(A36,'US Pop after &gt;2009'!A37:U494,21,FALSE)</f>
        <v>32991158.924999997</v>
      </c>
      <c r="D36" s="62">
        <f>VLOOKUP(A36,'US Pop after &gt;2009'!A37:V494,22,FALSE)</f>
        <v>4305619.5500000007</v>
      </c>
      <c r="E36" s="61">
        <f>VLOOKUP(A36,'Deaths After &gt;2009'!A37:O494,15,FALSE)</f>
        <v>563</v>
      </c>
      <c r="F36" s="61">
        <f>VLOOKUP(A36,'Deaths After &gt;2009'!A37:P494,16,FALSE)</f>
        <v>5119</v>
      </c>
      <c r="G36" s="61">
        <f>VLOOKUP(A36,'Deaths After &gt;2009'!A37:Q494,17,FALSE)</f>
        <v>5682</v>
      </c>
      <c r="H36" s="61">
        <f>VLOOKUP(A36,'Visits new'!A36:D443,4,FALSE)</f>
        <v>1498652</v>
      </c>
      <c r="I36" s="61">
        <f>VLOOKUP(A36,'Visits new'!A36:E443,5,FALSE)</f>
        <v>5490</v>
      </c>
      <c r="J36" s="12">
        <f t="shared" si="0"/>
        <v>1.5239149240298103E-4</v>
      </c>
      <c r="K36" s="12">
        <f t="shared" si="1"/>
        <v>1.706517801571895E-5</v>
      </c>
      <c r="L36" s="12">
        <f t="shared" si="1"/>
        <v>1.188911361200039E-3</v>
      </c>
      <c r="M36" s="12">
        <f t="shared" si="2"/>
        <v>4.0193913212374574E-2</v>
      </c>
      <c r="N36" s="12">
        <f t="shared" si="3"/>
        <v>1.4724204387405243E-4</v>
      </c>
    </row>
    <row r="37" spans="1:14">
      <c r="A37" s="61" t="s">
        <v>135</v>
      </c>
      <c r="B37" s="61">
        <f>VLOOKUP(A37,'US Pop after &gt;2009'!A38:B495,2,FALSE)</f>
        <v>37571447</v>
      </c>
      <c r="C37" s="62">
        <f>VLOOKUP(A37,'US Pop after &gt;2009'!A38:U495,21,FALSE)</f>
        <v>33162829.121000011</v>
      </c>
      <c r="D37" s="62">
        <f>VLOOKUP(A37,'US Pop after &gt;2009'!A38:V495,22,FALSE)</f>
        <v>4436118.4850000003</v>
      </c>
      <c r="E37" s="61">
        <f>VLOOKUP(A37,'Deaths After &gt;2009'!A38:O495,15,FALSE)</f>
        <v>693</v>
      </c>
      <c r="F37" s="61">
        <f>VLOOKUP(A37,'Deaths After &gt;2009'!A38:P495,16,FALSE)</f>
        <v>5694</v>
      </c>
      <c r="G37" s="61">
        <f>VLOOKUP(A37,'Deaths After &gt;2009'!A38:Q495,17,FALSE)</f>
        <v>6387</v>
      </c>
      <c r="H37" s="61">
        <f>VLOOKUP(A37,'Visits new'!A37:D444,4,FALSE)</f>
        <v>1642397</v>
      </c>
      <c r="I37" s="61">
        <f>VLOOKUP(A37,'Visits new'!A37:E444,5,FALSE)</f>
        <v>5726</v>
      </c>
      <c r="J37" s="12">
        <f t="shared" si="0"/>
        <v>1.6999611433650666E-4</v>
      </c>
      <c r="K37" s="12">
        <f t="shared" si="1"/>
        <v>2.0896890234288397E-5</v>
      </c>
      <c r="L37" s="12">
        <f t="shared" si="1"/>
        <v>1.2835545351760369E-3</v>
      </c>
      <c r="M37" s="12">
        <f t="shared" si="2"/>
        <v>4.3713967151704322E-2</v>
      </c>
      <c r="N37" s="12">
        <f t="shared" si="3"/>
        <v>1.5240296707230892E-4</v>
      </c>
    </row>
    <row r="38" spans="1:14">
      <c r="A38" s="61" t="s">
        <v>136</v>
      </c>
      <c r="B38" s="61">
        <f>VLOOKUP(A38,'US Pop after &gt;2009'!A39:B496,2,FALSE)</f>
        <v>38025540</v>
      </c>
      <c r="C38" s="62">
        <f>VLOOKUP(A38,'US Pop after &gt;2009'!A39:U496,21,FALSE)</f>
        <v>33410621.633000001</v>
      </c>
      <c r="D38" s="62">
        <f>VLOOKUP(A38,'US Pop after &gt;2009'!A39:V496,22,FALSE)</f>
        <v>4609077.2750000004</v>
      </c>
      <c r="E38" s="61">
        <f>VLOOKUP(A38,'Deaths After &gt;2009'!A39:O496,15,FALSE)</f>
        <v>948</v>
      </c>
      <c r="F38" s="61">
        <f>VLOOKUP(A38,'Deaths After &gt;2009'!A39:P496,16,FALSE)</f>
        <v>4888</v>
      </c>
      <c r="G38" s="61">
        <f>VLOOKUP(A38,'Deaths After &gt;2009'!A39:Q496,17,FALSE)</f>
        <v>5836</v>
      </c>
      <c r="H38" s="61">
        <f>VLOOKUP(A38,'Visits new'!A38:D445,4,FALSE)</f>
        <v>1785847</v>
      </c>
      <c r="I38" s="61">
        <f>VLOOKUP(A38,'Visits new'!A38:E445,5,FALSE)</f>
        <v>6017</v>
      </c>
      <c r="J38" s="12">
        <f t="shared" si="0"/>
        <v>1.534757954785126E-4</v>
      </c>
      <c r="K38" s="12">
        <f t="shared" si="1"/>
        <v>2.8374210166255963E-5</v>
      </c>
      <c r="L38" s="12">
        <f t="shared" si="1"/>
        <v>1.0605159576110598E-3</v>
      </c>
      <c r="M38" s="12">
        <f t="shared" si="2"/>
        <v>4.6964408657970406E-2</v>
      </c>
      <c r="N38" s="12">
        <f t="shared" si="3"/>
        <v>1.5823575417995379E-4</v>
      </c>
    </row>
    <row r="39" spans="1:14">
      <c r="A39" s="61" t="s">
        <v>137</v>
      </c>
      <c r="B39" s="61">
        <f>VLOOKUP(A39,'US Pop after &gt;2009'!A40:B497,2,FALSE)</f>
        <v>38394172</v>
      </c>
      <c r="C39" s="62">
        <f>VLOOKUP(A39,'US Pop after &gt;2009'!A40:U497,21,FALSE)</f>
        <v>33584840.547999993</v>
      </c>
      <c r="D39" s="62">
        <f>VLOOKUP(A39,'US Pop after &gt;2009'!A40:V497,22,FALSE)</f>
        <v>4782780.3570000008</v>
      </c>
      <c r="E39" s="61">
        <f>VLOOKUP(A39,'Deaths After &gt;2009'!A40:O497,15,FALSE)</f>
        <v>620</v>
      </c>
      <c r="F39" s="61">
        <f>VLOOKUP(A39,'Deaths After &gt;2009'!A40:P497,16,FALSE)</f>
        <v>5423</v>
      </c>
      <c r="G39" s="61">
        <f>VLOOKUP(A39,'Deaths After &gt;2009'!A40:Q497,17,FALSE)</f>
        <v>6043</v>
      </c>
      <c r="H39" s="61">
        <f>VLOOKUP(A39,'Visits new'!A39:D446,4,FALSE)</f>
        <v>1931999</v>
      </c>
      <c r="I39" s="61">
        <f>VLOOKUP(A39,'Visits new'!A39:E446,5,FALSE)</f>
        <v>6575</v>
      </c>
      <c r="J39" s="12">
        <f t="shared" si="0"/>
        <v>1.5739367943655615E-4</v>
      </c>
      <c r="K39" s="12">
        <f t="shared" si="1"/>
        <v>1.8460709947807732E-5</v>
      </c>
      <c r="L39" s="12">
        <f t="shared" si="1"/>
        <v>1.1338593025839005E-3</v>
      </c>
      <c r="M39" s="12">
        <f t="shared" si="2"/>
        <v>5.0320111083525909E-2</v>
      </c>
      <c r="N39" s="12">
        <f t="shared" si="3"/>
        <v>1.7124994908081361E-4</v>
      </c>
    </row>
    <row r="40" spans="1:14">
      <c r="A40" s="61" t="s">
        <v>138</v>
      </c>
      <c r="B40" s="61">
        <f>VLOOKUP(A40,'US Pop after &gt;2009'!A41:B498,2,FALSE)</f>
        <v>38572021</v>
      </c>
      <c r="C40" s="62">
        <f>VLOOKUP(A40,'US Pop after &gt;2009'!A41:U498,21,FALSE)</f>
        <v>33617094.654999994</v>
      </c>
      <c r="D40" s="62">
        <f>VLOOKUP(A40,'US Pop after &gt;2009'!A41:V498,22,FALSE)</f>
        <v>4959017.1349999998</v>
      </c>
      <c r="E40" s="61">
        <f>VLOOKUP(A40,'Deaths After &gt;2009'!A41:O498,15,FALSE)</f>
        <v>733</v>
      </c>
      <c r="F40" s="61">
        <f>VLOOKUP(A40,'Deaths After &gt;2009'!A41:P498,16,FALSE)</f>
        <v>5085</v>
      </c>
      <c r="G40" s="61">
        <f>VLOOKUP(A40,'Deaths After &gt;2009'!A41:Q498,17,FALSE)</f>
        <v>5818</v>
      </c>
      <c r="H40" s="61">
        <f>VLOOKUP(A40,'Visits new'!A40:D447,4,FALSE)</f>
        <v>2127255</v>
      </c>
      <c r="I40" s="61">
        <f>VLOOKUP(A40,'Visits new'!A40:E447,5,FALSE)</f>
        <v>6131</v>
      </c>
      <c r="J40" s="12">
        <f t="shared" si="0"/>
        <v>1.5083472032746223E-4</v>
      </c>
      <c r="K40" s="12">
        <f t="shared" si="1"/>
        <v>2.1804382785678304E-5</v>
      </c>
      <c r="L40" s="12">
        <f t="shared" si="1"/>
        <v>1.0254048053415328E-3</v>
      </c>
      <c r="M40" s="12">
        <f t="shared" si="2"/>
        <v>5.5150208489205169E-2</v>
      </c>
      <c r="N40" s="12">
        <f t="shared" si="3"/>
        <v>1.5894941050664677E-4</v>
      </c>
    </row>
    <row r="41" spans="1:14">
      <c r="A41" s="61" t="s">
        <v>139</v>
      </c>
      <c r="B41" s="61">
        <f>VLOOKUP(A41,'US Pop after &gt;2009'!A42:B499,2,FALSE)</f>
        <v>38521420</v>
      </c>
      <c r="C41" s="62">
        <f>VLOOKUP(A41,'US Pop after &gt;2009'!A42:U499,21,FALSE)</f>
        <v>33442716</v>
      </c>
      <c r="D41" s="62">
        <f>VLOOKUP(A41,'US Pop after &gt;2009'!A42:V499,22,FALSE)</f>
        <v>5078704</v>
      </c>
      <c r="E41" s="61">
        <f>VLOOKUP(A41,'Deaths After &gt;2009'!A42:O499,15,FALSE)</f>
        <v>687</v>
      </c>
      <c r="F41" s="61">
        <f>VLOOKUP(A41,'Deaths After &gt;2009'!A42:P499,16,FALSE)</f>
        <v>5510</v>
      </c>
      <c r="G41" s="61">
        <f>VLOOKUP(A41,'Deaths After &gt;2009'!A42:Q499,17,FALSE)</f>
        <v>6197</v>
      </c>
      <c r="H41" s="61">
        <f>VLOOKUP(A41,'Visits new'!A41:D448,4,FALSE)</f>
        <v>2281986</v>
      </c>
      <c r="I41" s="61">
        <f>VLOOKUP(A41,'Visits new'!A41:E448,5,FALSE)</f>
        <v>5156</v>
      </c>
      <c r="J41" s="12">
        <f t="shared" si="0"/>
        <v>1.6087153588834472E-4</v>
      </c>
      <c r="K41" s="12">
        <f t="shared" si="1"/>
        <v>2.0542589902088095E-5</v>
      </c>
      <c r="L41" s="12">
        <f t="shared" si="1"/>
        <v>1.0849224526572132E-3</v>
      </c>
      <c r="M41" s="12">
        <f t="shared" si="2"/>
        <v>5.9239404985589834E-2</v>
      </c>
      <c r="N41" s="12">
        <f t="shared" si="3"/>
        <v>1.3384760997907138E-4</v>
      </c>
    </row>
    <row r="42" spans="1:14">
      <c r="A42" s="61" t="s">
        <v>141</v>
      </c>
      <c r="B42" s="61">
        <f>VLOOKUP(A42,'US Pop after &gt;2009'!A43:B500,2,FALSE)</f>
        <v>4846647</v>
      </c>
      <c r="C42" s="62">
        <f>VLOOKUP(A42,'US Pop after &gt;2009'!A43:U500,21,FALSE)</f>
        <v>4335896.9749999996</v>
      </c>
      <c r="D42" s="62">
        <f>VLOOKUP(A42,'US Pop after &gt;2009'!A43:V500,22,FALSE)</f>
        <v>509508.34799999988</v>
      </c>
      <c r="E42" s="61">
        <f>VLOOKUP(A42,'Deaths After &gt;2009'!A43:O500,15,FALSE)</f>
        <v>0</v>
      </c>
      <c r="F42" s="61">
        <f>VLOOKUP(A42,'Deaths After &gt;2009'!A43:P500,16,FALSE)</f>
        <v>385</v>
      </c>
      <c r="G42" s="61">
        <f>VLOOKUP(A42,'Deaths After &gt;2009'!A43:Q500,17,FALSE)</f>
        <v>385</v>
      </c>
      <c r="H42" s="61">
        <f>VLOOKUP(A42,'Visits new'!A42:D449,4,FALSE)</f>
        <v>237856</v>
      </c>
      <c r="I42" s="61">
        <f>VLOOKUP(A42,'Visits new'!A42:E449,5,FALSE)</f>
        <v>151</v>
      </c>
      <c r="J42" s="12">
        <f t="shared" si="0"/>
        <v>7.9436360849057086E-5</v>
      </c>
      <c r="K42" s="12">
        <f t="shared" si="1"/>
        <v>0</v>
      </c>
      <c r="L42" s="12">
        <f t="shared" si="1"/>
        <v>7.5563040627550247E-4</v>
      </c>
      <c r="M42" s="12">
        <f t="shared" si="2"/>
        <v>4.9076402717177461E-2</v>
      </c>
      <c r="N42" s="12">
        <f t="shared" si="3"/>
        <v>3.1155559709630181E-5</v>
      </c>
    </row>
    <row r="43" spans="1:14">
      <c r="A43" s="61" t="s">
        <v>142</v>
      </c>
      <c r="B43" s="61">
        <f>VLOOKUP(A43,'US Pop after &gt;2009'!A44:B501,2,FALSE)</f>
        <v>4941571</v>
      </c>
      <c r="C43" s="62">
        <f>VLOOKUP(A43,'US Pop after &gt;2009'!A44:U501,21,FALSE)</f>
        <v>4409041.4569999995</v>
      </c>
      <c r="D43" s="62">
        <f>VLOOKUP(A43,'US Pop after &gt;2009'!A44:V501,22,FALSE)</f>
        <v>530042.08699999994</v>
      </c>
      <c r="E43" s="61">
        <f>VLOOKUP(A43,'Deaths After &gt;2009'!A44:O501,15,FALSE)</f>
        <v>0</v>
      </c>
      <c r="F43" s="61">
        <f>VLOOKUP(A43,'Deaths After &gt;2009'!A44:P501,16,FALSE)</f>
        <v>408</v>
      </c>
      <c r="G43" s="61">
        <f>VLOOKUP(A43,'Deaths After &gt;2009'!A44:Q501,17,FALSE)</f>
        <v>408</v>
      </c>
      <c r="H43" s="61">
        <f>VLOOKUP(A43,'Visits new'!A43:D450,4,FALSE)</f>
        <v>1014549</v>
      </c>
      <c r="I43" s="61">
        <f>VLOOKUP(A43,'Visits new'!A43:E450,5,FALSE)</f>
        <v>588</v>
      </c>
      <c r="J43" s="12">
        <f t="shared" si="0"/>
        <v>8.2564836162426887E-5</v>
      </c>
      <c r="K43" s="12">
        <f t="shared" si="1"/>
        <v>0</v>
      </c>
      <c r="L43" s="12">
        <f t="shared" si="1"/>
        <v>7.6975019532741378E-4</v>
      </c>
      <c r="M43" s="12">
        <f t="shared" si="2"/>
        <v>0.20530899991116186</v>
      </c>
      <c r="N43" s="12">
        <f t="shared" si="3"/>
        <v>1.1899049917526228E-4</v>
      </c>
    </row>
    <row r="44" spans="1:14">
      <c r="A44" s="61" t="s">
        <v>143</v>
      </c>
      <c r="B44" s="61">
        <f>VLOOKUP(A44,'US Pop after &gt;2009'!A45:B502,2,FALSE)</f>
        <v>4918239</v>
      </c>
      <c r="C44" s="62">
        <f>VLOOKUP(A44,'US Pop after &gt;2009'!A45:U502,21,FALSE)</f>
        <v>4374601.2889999999</v>
      </c>
      <c r="D44" s="62">
        <f>VLOOKUP(A44,'US Pop after &gt;2009'!A45:V502,22,FALSE)</f>
        <v>544964.19100000011</v>
      </c>
      <c r="E44" s="61">
        <f>VLOOKUP(A44,'Deaths After &gt;2009'!A45:O502,15,FALSE)</f>
        <v>0</v>
      </c>
      <c r="F44" s="61">
        <f>VLOOKUP(A44,'Deaths After &gt;2009'!A45:P502,16,FALSE)</f>
        <v>375</v>
      </c>
      <c r="G44" s="61">
        <f>VLOOKUP(A44,'Deaths After &gt;2009'!A45:Q502,17,FALSE)</f>
        <v>375</v>
      </c>
      <c r="H44" s="61">
        <f>VLOOKUP(A44,'Visits new'!A44:D451,4,FALSE)</f>
        <v>1085384</v>
      </c>
      <c r="I44" s="61">
        <f>VLOOKUP(A44,'Visits new'!A44:E451,5,FALSE)</f>
        <v>549</v>
      </c>
      <c r="J44" s="12">
        <f t="shared" si="0"/>
        <v>7.6246802971551407E-5</v>
      </c>
      <c r="K44" s="12">
        <f t="shared" si="1"/>
        <v>0</v>
      </c>
      <c r="L44" s="12">
        <f t="shared" si="1"/>
        <v>6.8811860704440285E-4</v>
      </c>
      <c r="M44" s="12">
        <f t="shared" si="2"/>
        <v>0.22068549332393159</v>
      </c>
      <c r="N44" s="12">
        <f t="shared" si="3"/>
        <v>1.1162531955035126E-4</v>
      </c>
    </row>
    <row r="45" spans="1:14">
      <c r="A45" s="61" t="s">
        <v>144</v>
      </c>
      <c r="B45" s="61">
        <f>VLOOKUP(A45,'US Pop after &gt;2009'!A46:B503,2,FALSE)</f>
        <v>5066830</v>
      </c>
      <c r="C45" s="62">
        <f>VLOOKUP(A45,'US Pop after &gt;2009'!A46:U503,21,FALSE)</f>
        <v>4488604.1869999999</v>
      </c>
      <c r="D45" s="62">
        <f>VLOOKUP(A45,'US Pop after &gt;2009'!A46:V503,22,FALSE)</f>
        <v>576951.60800000001</v>
      </c>
      <c r="E45" s="61">
        <f>VLOOKUP(A45,'Deaths After &gt;2009'!A46:O503,15,FALSE)</f>
        <v>22</v>
      </c>
      <c r="F45" s="61">
        <f>VLOOKUP(A45,'Deaths After &gt;2009'!A46:P503,16,FALSE)</f>
        <v>375</v>
      </c>
      <c r="G45" s="61">
        <f>VLOOKUP(A45,'Deaths After &gt;2009'!A46:Q503,17,FALSE)</f>
        <v>397</v>
      </c>
      <c r="H45" s="61">
        <f>VLOOKUP(A45,'Visits new'!A45:D452,4,FALSE)</f>
        <v>1075821</v>
      </c>
      <c r="I45" s="61">
        <f>VLOOKUP(A45,'Visits new'!A45:E452,5,FALSE)</f>
        <v>530</v>
      </c>
      <c r="J45" s="12">
        <f t="shared" si="0"/>
        <v>7.8352737313073454E-5</v>
      </c>
      <c r="K45" s="12">
        <f t="shared" si="1"/>
        <v>4.9013009575932119E-6</v>
      </c>
      <c r="L45" s="12">
        <f t="shared" si="1"/>
        <v>6.499678565762832E-4</v>
      </c>
      <c r="M45" s="12">
        <f t="shared" si="2"/>
        <v>0.21232624737755165</v>
      </c>
      <c r="N45" s="12">
        <f t="shared" si="3"/>
        <v>1.0460189112324668E-4</v>
      </c>
    </row>
    <row r="46" spans="1:14">
      <c r="A46" s="61" t="s">
        <v>145</v>
      </c>
      <c r="B46" s="61">
        <f>VLOOKUP(A46,'US Pop after &gt;2009'!A47:B504,2,FALSE)</f>
        <v>5040592</v>
      </c>
      <c r="C46" s="62">
        <f>VLOOKUP(A46,'US Pop after &gt;2009'!A47:U504,21,FALSE)</f>
        <v>4447638.949000001</v>
      </c>
      <c r="D46" s="62">
        <f>VLOOKUP(A46,'US Pop after &gt;2009'!A47:V504,22,FALSE)</f>
        <v>591037.31799999997</v>
      </c>
      <c r="E46" s="61">
        <f>VLOOKUP(A46,'Deaths After &gt;2009'!A47:O504,15,FALSE)</f>
        <v>33</v>
      </c>
      <c r="F46" s="61">
        <f>VLOOKUP(A46,'Deaths After &gt;2009'!A47:P504,16,FALSE)</f>
        <v>427</v>
      </c>
      <c r="G46" s="61">
        <f>VLOOKUP(A46,'Deaths After &gt;2009'!A47:Q504,17,FALSE)</f>
        <v>460</v>
      </c>
      <c r="H46" s="61">
        <f>VLOOKUP(A46,'Visits new'!A46:D453,4,FALSE)</f>
        <v>526713</v>
      </c>
      <c r="I46" s="61">
        <f>VLOOKUP(A46,'Visits new'!A46:E453,5,FALSE)</f>
        <v>384</v>
      </c>
      <c r="J46" s="12">
        <f t="shared" si="0"/>
        <v>9.1259121944406533E-5</v>
      </c>
      <c r="K46" s="12">
        <f t="shared" si="1"/>
        <v>7.4196670139827022E-6</v>
      </c>
      <c r="L46" s="12">
        <f t="shared" si="1"/>
        <v>7.2245861131902333E-4</v>
      </c>
      <c r="M46" s="12">
        <f t="shared" si="2"/>
        <v>0.10449427368848739</v>
      </c>
      <c r="N46" s="12">
        <f t="shared" si="3"/>
        <v>7.6181527884026321E-5</v>
      </c>
    </row>
    <row r="47" spans="1:14">
      <c r="A47" s="61" t="s">
        <v>146</v>
      </c>
      <c r="B47" s="61">
        <f>VLOOKUP(A47,'US Pop after &gt;2009'!A48:B505,2,FALSE)</f>
        <v>5162330</v>
      </c>
      <c r="C47" s="62">
        <f>VLOOKUP(A47,'US Pop after &gt;2009'!A48:U505,21,FALSE)</f>
        <v>4537589.8249999993</v>
      </c>
      <c r="D47" s="62">
        <f>VLOOKUP(A47,'US Pop after &gt;2009'!A48:V505,22,FALSE)</f>
        <v>624871.98100000003</v>
      </c>
      <c r="E47" s="61">
        <f>VLOOKUP(A47,'Deaths After &gt;2009'!A48:O505,15,FALSE)</f>
        <v>0</v>
      </c>
      <c r="F47" s="61">
        <f>VLOOKUP(A47,'Deaths After &gt;2009'!A48:P505,16,FALSE)</f>
        <v>440</v>
      </c>
      <c r="G47" s="61">
        <f>VLOOKUP(A47,'Deaths After &gt;2009'!A48:Q505,17,FALSE)</f>
        <v>440</v>
      </c>
      <c r="H47" s="61">
        <f>VLOOKUP(A47,'Visits new'!A47:D454,4,FALSE)</f>
        <v>172916</v>
      </c>
      <c r="I47" s="61">
        <f>VLOOKUP(A47,'Visits new'!A47:E454,5,FALSE)</f>
        <v>284</v>
      </c>
      <c r="J47" s="12">
        <f t="shared" si="0"/>
        <v>8.5232830911623238E-5</v>
      </c>
      <c r="K47" s="12">
        <f t="shared" si="1"/>
        <v>0</v>
      </c>
      <c r="L47" s="12">
        <f t="shared" si="1"/>
        <v>7.0414423014431807E-4</v>
      </c>
      <c r="M47" s="12">
        <f t="shared" si="2"/>
        <v>3.3495727704350553E-2</v>
      </c>
      <c r="N47" s="12">
        <f t="shared" si="3"/>
        <v>5.5013918133865908E-5</v>
      </c>
    </row>
    <row r="48" spans="1:14">
      <c r="A48" s="61" t="s">
        <v>147</v>
      </c>
      <c r="B48" s="61">
        <f>VLOOKUP(A48,'US Pop after &gt;2009'!A49:B506,2,FALSE)</f>
        <v>5226520</v>
      </c>
      <c r="C48" s="62">
        <f>VLOOKUP(A48,'US Pop after &gt;2009'!A49:U506,21,FALSE)</f>
        <v>4569125.7140000006</v>
      </c>
      <c r="D48" s="62">
        <f>VLOOKUP(A48,'US Pop after &gt;2009'!A49:V506,22,FALSE)</f>
        <v>657373.85000000009</v>
      </c>
      <c r="E48" s="61">
        <f>VLOOKUP(A48,'Deaths After &gt;2009'!A49:O506,15,FALSE)</f>
        <v>12</v>
      </c>
      <c r="F48" s="61">
        <f>VLOOKUP(A48,'Deaths After &gt;2009'!A49:P506,16,FALSE)</f>
        <v>319</v>
      </c>
      <c r="G48" s="61">
        <f>VLOOKUP(A48,'Deaths After &gt;2009'!A49:Q506,17,FALSE)</f>
        <v>331</v>
      </c>
      <c r="H48" s="61">
        <f>VLOOKUP(A48,'Visits new'!A48:D455,4,FALSE)</f>
        <v>179328</v>
      </c>
      <c r="I48" s="61">
        <f>VLOOKUP(A48,'Visits new'!A48:E455,5,FALSE)</f>
        <v>321</v>
      </c>
      <c r="J48" s="12">
        <f t="shared" si="0"/>
        <v>6.3330858774098253E-5</v>
      </c>
      <c r="K48" s="12">
        <f t="shared" si="1"/>
        <v>2.626323010380624E-6</v>
      </c>
      <c r="L48" s="12">
        <f t="shared" si="1"/>
        <v>4.8526420696533632E-4</v>
      </c>
      <c r="M48" s="12">
        <f t="shared" si="2"/>
        <v>3.4311166894989399E-2</v>
      </c>
      <c r="N48" s="12">
        <f t="shared" si="3"/>
        <v>6.1417539777901926E-5</v>
      </c>
    </row>
    <row r="49" spans="1:14">
      <c r="A49" s="61" t="s">
        <v>148</v>
      </c>
      <c r="B49" s="61">
        <f>VLOOKUP(A49,'US Pop after &gt;2009'!A50:B507,2,FALSE)</f>
        <v>5273117</v>
      </c>
      <c r="C49" s="62">
        <f>VLOOKUP(A49,'US Pop after &gt;2009'!A50:U507,21,FALSE)</f>
        <v>4564872</v>
      </c>
      <c r="D49" s="62">
        <f>VLOOKUP(A49,'US Pop after &gt;2009'!A50:V507,22,FALSE)</f>
        <v>708245</v>
      </c>
      <c r="E49" s="61">
        <f>VLOOKUP(A49,'Deaths After &gt;2009'!A50:O507,15,FALSE)</f>
        <v>42</v>
      </c>
      <c r="F49" s="61">
        <f>VLOOKUP(A49,'Deaths After &gt;2009'!A50:P507,16,FALSE)</f>
        <v>334</v>
      </c>
      <c r="G49" s="61">
        <f>VLOOKUP(A49,'Deaths After &gt;2009'!A50:Q507,17,FALSE)</f>
        <v>376</v>
      </c>
      <c r="H49" s="61">
        <f>VLOOKUP(A49,'Visits new'!A49:D456,4,FALSE)</f>
        <v>529628</v>
      </c>
      <c r="I49" s="61">
        <f>VLOOKUP(A49,'Visits new'!A49:E456,5,FALSE)</f>
        <v>856</v>
      </c>
      <c r="J49" s="12">
        <f t="shared" si="0"/>
        <v>7.1305074399069854E-5</v>
      </c>
      <c r="K49" s="12">
        <f t="shared" si="1"/>
        <v>9.2006960983790996E-6</v>
      </c>
      <c r="L49" s="12">
        <f t="shared" si="1"/>
        <v>4.7158822158998654E-4</v>
      </c>
      <c r="M49" s="12">
        <f t="shared" si="2"/>
        <v>0.10043926580806002</v>
      </c>
      <c r="N49" s="12">
        <f t="shared" si="3"/>
        <v>1.6233282895107391E-4</v>
      </c>
    </row>
    <row r="50" spans="1:14">
      <c r="A50" s="61" t="s">
        <v>150</v>
      </c>
      <c r="B50" s="61">
        <f>VLOOKUP(A50,'US Pop after &gt;2009'!A51:B508,2,FALSE)</f>
        <v>3545837</v>
      </c>
      <c r="C50" s="62">
        <f>VLOOKUP(A50,'US Pop after &gt;2009'!A51:U508,21,FALSE)</f>
        <v>3055024.8389999997</v>
      </c>
      <c r="D50" s="62">
        <f>VLOOKUP(A50,'US Pop after &gt;2009'!A51:V508,22,FALSE)</f>
        <v>491649.24900000007</v>
      </c>
      <c r="E50" s="61">
        <f>VLOOKUP(A50,'Deaths After &gt;2009'!A51:O508,15,FALSE)</f>
        <v>0</v>
      </c>
      <c r="F50" s="61">
        <f>VLOOKUP(A50,'Deaths After &gt;2009'!A51:P508,16,FALSE)</f>
        <v>459</v>
      </c>
      <c r="G50" s="61">
        <f>VLOOKUP(A50,'Deaths After &gt;2009'!A51:Q508,17,FALSE)</f>
        <v>459</v>
      </c>
      <c r="H50" s="61">
        <f>VLOOKUP(A50,'Visits new'!A50:D457,4,FALSE)</f>
        <v>45209</v>
      </c>
      <c r="I50" s="61">
        <f>VLOOKUP(A50,'Visits new'!A50:E457,5,FALSE)</f>
        <v>225</v>
      </c>
      <c r="J50" s="12">
        <f t="shared" si="0"/>
        <v>1.294475747193117E-4</v>
      </c>
      <c r="K50" s="12">
        <f t="shared" si="1"/>
        <v>0</v>
      </c>
      <c r="L50" s="12">
        <f t="shared" si="1"/>
        <v>9.3359239525656209E-4</v>
      </c>
      <c r="M50" s="12">
        <f t="shared" si="2"/>
        <v>1.2749881057702315E-2</v>
      </c>
      <c r="N50" s="12">
        <f t="shared" si="3"/>
        <v>6.3454693489858671E-5</v>
      </c>
    </row>
    <row r="51" spans="1:14">
      <c r="A51" s="61" t="s">
        <v>151</v>
      </c>
      <c r="B51" s="61">
        <f>VLOOKUP(A51,'US Pop after &gt;2009'!A52:B509,2,FALSE)</f>
        <v>3558172</v>
      </c>
      <c r="C51" s="62">
        <f>VLOOKUP(A51,'US Pop after &gt;2009'!A52:U509,21,FALSE)</f>
        <v>3055379.196</v>
      </c>
      <c r="D51" s="62">
        <f>VLOOKUP(A51,'US Pop after &gt;2009'!A52:V509,22,FALSE)</f>
        <v>499633.78200000001</v>
      </c>
      <c r="E51" s="61">
        <f>VLOOKUP(A51,'Deaths After &gt;2009'!A52:O509,15,FALSE)</f>
        <v>0</v>
      </c>
      <c r="F51" s="61">
        <f>VLOOKUP(A51,'Deaths After &gt;2009'!A52:P509,16,FALSE)</f>
        <v>534</v>
      </c>
      <c r="G51" s="61">
        <f>VLOOKUP(A51,'Deaths After &gt;2009'!A52:Q509,17,FALSE)</f>
        <v>534</v>
      </c>
      <c r="H51" s="61">
        <f>VLOOKUP(A51,'Visits new'!A51:D458,4,FALSE)</f>
        <v>167272</v>
      </c>
      <c r="I51" s="61">
        <f>VLOOKUP(A51,'Visits new'!A51:E458,5,FALSE)</f>
        <v>680</v>
      </c>
      <c r="J51" s="12">
        <f t="shared" si="0"/>
        <v>1.5007706204196988E-4</v>
      </c>
      <c r="K51" s="12">
        <f t="shared" si="1"/>
        <v>0</v>
      </c>
      <c r="L51" s="12">
        <f t="shared" si="1"/>
        <v>1.0687828150098945E-3</v>
      </c>
      <c r="M51" s="12">
        <f t="shared" si="2"/>
        <v>4.7010656033491353E-2</v>
      </c>
      <c r="N51" s="12">
        <f t="shared" si="3"/>
        <v>1.9110936739426875E-4</v>
      </c>
    </row>
    <row r="52" spans="1:14">
      <c r="A52" s="61" t="s">
        <v>152</v>
      </c>
      <c r="B52" s="61">
        <f>VLOOKUP(A52,'US Pop after &gt;2009'!A53:B510,2,FALSE)</f>
        <v>3572213</v>
      </c>
      <c r="C52" s="62">
        <f>VLOOKUP(A52,'US Pop after &gt;2009'!A53:U510,21,FALSE)</f>
        <v>3056953.7100000004</v>
      </c>
      <c r="D52" s="62">
        <f>VLOOKUP(A52,'US Pop after &gt;2009'!A53:V510,22,FALSE)</f>
        <v>510276.24400000001</v>
      </c>
      <c r="E52" s="61">
        <f>VLOOKUP(A52,'Deaths After &gt;2009'!A53:O510,15,FALSE)</f>
        <v>0</v>
      </c>
      <c r="F52" s="61">
        <f>VLOOKUP(A52,'Deaths After &gt;2009'!A53:P510,16,FALSE)</f>
        <v>430</v>
      </c>
      <c r="G52" s="61">
        <f>VLOOKUP(A52,'Deaths After &gt;2009'!A53:Q510,17,FALSE)</f>
        <v>430</v>
      </c>
      <c r="H52" s="61">
        <f>VLOOKUP(A52,'Visits new'!A52:D459,4,FALSE)</f>
        <v>149864</v>
      </c>
      <c r="I52" s="61">
        <f>VLOOKUP(A52,'Visits new'!A52:E459,5,FALSE)</f>
        <v>677</v>
      </c>
      <c r="J52" s="12">
        <f t="shared" si="0"/>
        <v>1.2037356115102878E-4</v>
      </c>
      <c r="K52" s="12">
        <f t="shared" si="1"/>
        <v>0</v>
      </c>
      <c r="L52" s="12">
        <f t="shared" si="1"/>
        <v>8.4268081270896865E-4</v>
      </c>
      <c r="M52" s="12">
        <f t="shared" si="2"/>
        <v>4.1952705507762277E-2</v>
      </c>
      <c r="N52" s="12">
        <f t="shared" si="3"/>
        <v>1.8951837418429416E-4</v>
      </c>
    </row>
    <row r="53" spans="1:14">
      <c r="A53" s="61" t="s">
        <v>153</v>
      </c>
      <c r="B53" s="61">
        <f>VLOOKUP(A53,'US Pop after &gt;2009'!A54:B511,2,FALSE)</f>
        <v>3583561</v>
      </c>
      <c r="C53" s="62">
        <f>VLOOKUP(A53,'US Pop after &gt;2009'!A54:U511,21,FALSE)</f>
        <v>3060943.5240000002</v>
      </c>
      <c r="D53" s="62">
        <f>VLOOKUP(A53,'US Pop after &gt;2009'!A54:V511,22,FALSE)</f>
        <v>519807.239</v>
      </c>
      <c r="E53" s="61">
        <f>VLOOKUP(A53,'Deaths After &gt;2009'!A54:O511,15,FALSE)</f>
        <v>0</v>
      </c>
      <c r="F53" s="61">
        <f>VLOOKUP(A53,'Deaths After &gt;2009'!A54:P511,16,FALSE)</f>
        <v>467</v>
      </c>
      <c r="G53" s="61">
        <f>VLOOKUP(A53,'Deaths After &gt;2009'!A54:Q511,17,FALSE)</f>
        <v>467</v>
      </c>
      <c r="H53" s="61">
        <f>VLOOKUP(A53,'Visits new'!A53:D460,4,FALSE)</f>
        <v>134775</v>
      </c>
      <c r="I53" s="61">
        <f>VLOOKUP(A53,'Visits new'!A53:E460,5,FALSE)</f>
        <v>778</v>
      </c>
      <c r="J53" s="12">
        <f t="shared" si="0"/>
        <v>1.3031730170073847E-4</v>
      </c>
      <c r="K53" s="12">
        <f t="shared" si="1"/>
        <v>0</v>
      </c>
      <c r="L53" s="12">
        <f t="shared" si="1"/>
        <v>8.9840995846539177E-4</v>
      </c>
      <c r="M53" s="12">
        <f t="shared" si="2"/>
        <v>3.7609238408387632E-2</v>
      </c>
      <c r="N53" s="12">
        <f t="shared" si="3"/>
        <v>2.171024854885964E-4</v>
      </c>
    </row>
    <row r="54" spans="1:14">
      <c r="A54" s="61" t="s">
        <v>154</v>
      </c>
      <c r="B54" s="61">
        <f>VLOOKUP(A54,'US Pop after &gt;2009'!A55:B512,2,FALSE)</f>
        <v>3592053</v>
      </c>
      <c r="C54" s="62">
        <f>VLOOKUP(A54,'US Pop after &gt;2009'!A55:U512,21,FALSE)</f>
        <v>3064320.0740000005</v>
      </c>
      <c r="D54" s="62">
        <f>VLOOKUP(A54,'US Pop after &gt;2009'!A55:V512,22,FALSE)</f>
        <v>531465.28399999999</v>
      </c>
      <c r="E54" s="61">
        <f>VLOOKUP(A54,'Deaths After &gt;2009'!A55:O512,15,FALSE)</f>
        <v>0</v>
      </c>
      <c r="F54" s="61">
        <f>VLOOKUP(A54,'Deaths After &gt;2009'!A55:P512,16,FALSE)</f>
        <v>497</v>
      </c>
      <c r="G54" s="61">
        <f>VLOOKUP(A54,'Deaths After &gt;2009'!A55:Q512,17,FALSE)</f>
        <v>497</v>
      </c>
      <c r="H54" s="61">
        <f>VLOOKUP(A54,'Visits new'!A54:D461,4,FALSE)</f>
        <v>129767</v>
      </c>
      <c r="I54" s="61">
        <f>VLOOKUP(A54,'Visits new'!A54:E461,5,FALSE)</f>
        <v>655</v>
      </c>
      <c r="J54" s="12">
        <f t="shared" si="0"/>
        <v>1.3836098743531903E-4</v>
      </c>
      <c r="K54" s="12">
        <f t="shared" si="1"/>
        <v>0</v>
      </c>
      <c r="L54" s="12">
        <f t="shared" si="1"/>
        <v>9.3515045095588975E-4</v>
      </c>
      <c r="M54" s="12">
        <f t="shared" si="2"/>
        <v>3.6126137337060452E-2</v>
      </c>
      <c r="N54" s="12">
        <f t="shared" si="3"/>
        <v>1.8234697539262366E-4</v>
      </c>
    </row>
    <row r="55" spans="1:14">
      <c r="A55" s="61" t="s">
        <v>155</v>
      </c>
      <c r="B55" s="61">
        <f>VLOOKUP(A55,'US Pop after &gt;2009'!A56:B513,2,FALSE)</f>
        <v>3593222</v>
      </c>
      <c r="C55" s="62">
        <f>VLOOKUP(A55,'US Pop after &gt;2009'!A56:U513,21,FALSE)</f>
        <v>3052999.2419999996</v>
      </c>
      <c r="D55" s="62">
        <f>VLOOKUP(A55,'US Pop after &gt;2009'!A56:V513,22,FALSE)</f>
        <v>542415.62</v>
      </c>
      <c r="E55" s="61">
        <f>VLOOKUP(A55,'Deaths After &gt;2009'!A56:O513,15,FALSE)</f>
        <v>0</v>
      </c>
      <c r="F55" s="61">
        <f>VLOOKUP(A55,'Deaths After &gt;2009'!A56:P513,16,FALSE)</f>
        <v>548</v>
      </c>
      <c r="G55" s="61">
        <f>VLOOKUP(A55,'Deaths After &gt;2009'!A56:Q513,17,FALSE)</f>
        <v>548</v>
      </c>
      <c r="H55" s="61">
        <f>VLOOKUP(A55,'Visits new'!A55:D462,4,FALSE)</f>
        <v>197768</v>
      </c>
      <c r="I55" s="61">
        <f>VLOOKUP(A55,'Visits new'!A55:E462,5,FALSE)</f>
        <v>806</v>
      </c>
      <c r="J55" s="12">
        <f t="shared" si="0"/>
        <v>1.5250936346265274E-4</v>
      </c>
      <c r="K55" s="12">
        <f t="shared" si="1"/>
        <v>0</v>
      </c>
      <c r="L55" s="12">
        <f t="shared" si="1"/>
        <v>1.0102953893547535E-3</v>
      </c>
      <c r="M55" s="12">
        <f t="shared" si="2"/>
        <v>5.503918210452903E-2</v>
      </c>
      <c r="N55" s="12">
        <f t="shared" si="3"/>
        <v>2.2431121706368269E-4</v>
      </c>
    </row>
    <row r="56" spans="1:14">
      <c r="A56" s="61" t="s">
        <v>156</v>
      </c>
      <c r="B56" s="61">
        <f>VLOOKUP(A56,'US Pop after &gt;2009'!A57:B514,2,FALSE)</f>
        <v>3588570</v>
      </c>
      <c r="C56" s="62">
        <f>VLOOKUP(A56,'US Pop after &gt;2009'!A57:U514,21,FALSE)</f>
        <v>3037097.79</v>
      </c>
      <c r="D56" s="62">
        <f>VLOOKUP(A56,'US Pop after &gt;2009'!A57:V514,22,FALSE)</f>
        <v>553638.56299999997</v>
      </c>
      <c r="E56" s="61">
        <f>VLOOKUP(A56,'Deaths After &gt;2009'!A57:O514,15,FALSE)</f>
        <v>0</v>
      </c>
      <c r="F56" s="61">
        <f>VLOOKUP(A56,'Deaths After &gt;2009'!A57:P514,16,FALSE)</f>
        <v>399</v>
      </c>
      <c r="G56" s="61">
        <f>VLOOKUP(A56,'Deaths After &gt;2009'!A57:Q514,17,FALSE)</f>
        <v>399</v>
      </c>
      <c r="H56" s="61">
        <f>VLOOKUP(A56,'Visits new'!A56:D463,4,FALSE)</f>
        <v>159606</v>
      </c>
      <c r="I56" s="61">
        <f>VLOOKUP(A56,'Visits new'!A56:E463,5,FALSE)</f>
        <v>776</v>
      </c>
      <c r="J56" s="12">
        <f t="shared" si="0"/>
        <v>1.1118634999456609E-4</v>
      </c>
      <c r="K56" s="12">
        <f t="shared" si="1"/>
        <v>0</v>
      </c>
      <c r="L56" s="12">
        <f t="shared" si="1"/>
        <v>7.2068679218792063E-4</v>
      </c>
      <c r="M56" s="12">
        <f t="shared" si="2"/>
        <v>4.4476211973014323E-2</v>
      </c>
      <c r="N56" s="12">
        <f t="shared" si="3"/>
        <v>2.1624212430020872E-4</v>
      </c>
    </row>
    <row r="57" spans="1:14">
      <c r="A57" s="61" t="s">
        <v>157</v>
      </c>
      <c r="B57" s="61">
        <f>VLOOKUP(A57,'US Pop after &gt;2009'!A58:B515,2,FALSE)</f>
        <v>3594478</v>
      </c>
      <c r="C57" s="62">
        <f>VLOOKUP(A57,'US Pop after &gt;2009'!A58:U515,21,FALSE)</f>
        <v>3018721</v>
      </c>
      <c r="D57" s="62">
        <f>VLOOKUP(A57,'US Pop after &gt;2009'!A58:V515,22,FALSE)</f>
        <v>575757</v>
      </c>
      <c r="E57" s="61">
        <f>VLOOKUP(A57,'Deaths After &gt;2009'!A58:O515,15,FALSE)</f>
        <v>10</v>
      </c>
      <c r="F57" s="61">
        <f>VLOOKUP(A57,'Deaths After &gt;2009'!A58:P515,16,FALSE)</f>
        <v>527</v>
      </c>
      <c r="G57" s="61">
        <f>VLOOKUP(A57,'Deaths After &gt;2009'!A58:Q515,17,FALSE)</f>
        <v>537</v>
      </c>
      <c r="H57" s="61">
        <f>VLOOKUP(A57,'Visits new'!A57:D464,4,FALSE)</f>
        <v>136009</v>
      </c>
      <c r="I57" s="61">
        <f>VLOOKUP(A57,'Visits new'!A57:E464,5,FALSE)</f>
        <v>628</v>
      </c>
      <c r="J57" s="12">
        <f t="shared" si="0"/>
        <v>1.493958232600116E-4</v>
      </c>
      <c r="K57" s="12">
        <f t="shared" si="1"/>
        <v>3.3126612230809007E-6</v>
      </c>
      <c r="L57" s="12">
        <f t="shared" si="1"/>
        <v>9.1531670479038903E-4</v>
      </c>
      <c r="M57" s="12">
        <f t="shared" si="2"/>
        <v>3.7838317552646029E-2</v>
      </c>
      <c r="N57" s="12">
        <f t="shared" si="3"/>
        <v>1.7471243390556292E-4</v>
      </c>
    </row>
    <row r="58" spans="1:14">
      <c r="A58" s="61" t="s">
        <v>159</v>
      </c>
      <c r="B58" s="61">
        <f>VLOOKUP(A58,'US Pop after &gt;2009'!A59:B516,2,FALSE)</f>
        <v>881278</v>
      </c>
      <c r="C58" s="62">
        <f>VLOOKUP(A58,'US Pop after &gt;2009'!A59:U516,21,FALSE)</f>
        <v>758912.55399999989</v>
      </c>
      <c r="D58" s="62">
        <f>VLOOKUP(A58,'US Pop after &gt;2009'!A59:V516,22,FALSE)</f>
        <v>122781.06600000001</v>
      </c>
      <c r="E58" s="61">
        <f>VLOOKUP(A58,'Deaths After &gt;2009'!A59:O516,15,FALSE)</f>
        <v>0</v>
      </c>
      <c r="F58" s="61">
        <f>VLOOKUP(A58,'Deaths After &gt;2009'!A59:P516,16,FALSE)</f>
        <v>10</v>
      </c>
      <c r="G58" s="61">
        <f>VLOOKUP(A58,'Deaths After &gt;2009'!A59:Q516,17,FALSE)</f>
        <v>10</v>
      </c>
      <c r="H58" s="61">
        <f>VLOOKUP(A58,'Visits new'!A58:D465,4,FALSE)</f>
        <v>45953</v>
      </c>
      <c r="I58" s="61">
        <f>VLOOKUP(A58,'Visits new'!A58:E465,5,FALSE)</f>
        <v>164</v>
      </c>
      <c r="J58" s="12">
        <f t="shared" si="0"/>
        <v>1.1347157196707509E-5</v>
      </c>
      <c r="K58" s="12">
        <f t="shared" si="1"/>
        <v>0</v>
      </c>
      <c r="L58" s="12">
        <f t="shared" si="1"/>
        <v>8.1445782528065028E-5</v>
      </c>
      <c r="M58" s="12">
        <f t="shared" si="2"/>
        <v>5.2143591466030016E-2</v>
      </c>
      <c r="N58" s="12">
        <f t="shared" si="3"/>
        <v>1.8609337802600316E-4</v>
      </c>
    </row>
    <row r="59" spans="1:14">
      <c r="A59" s="61" t="s">
        <v>160</v>
      </c>
      <c r="B59" s="61">
        <f>VLOOKUP(A59,'US Pop after &gt;2009'!A60:B517,2,FALSE)</f>
        <v>890856</v>
      </c>
      <c r="C59" s="62">
        <f>VLOOKUP(A59,'US Pop after &gt;2009'!A60:U517,21,FALSE)</f>
        <v>763429.57799999998</v>
      </c>
      <c r="D59" s="62">
        <f>VLOOKUP(A59,'US Pop after &gt;2009'!A60:V517,22,FALSE)</f>
        <v>126582.414</v>
      </c>
      <c r="E59" s="61">
        <f>VLOOKUP(A59,'Deaths After &gt;2009'!A60:O517,15,FALSE)</f>
        <v>0</v>
      </c>
      <c r="F59" s="61">
        <f>VLOOKUP(A59,'Deaths After &gt;2009'!A60:P517,16,FALSE)</f>
        <v>0</v>
      </c>
      <c r="G59" s="61">
        <f>VLOOKUP(A59,'Deaths After &gt;2009'!A60:Q517,17,FALSE)</f>
        <v>0</v>
      </c>
      <c r="H59" s="61">
        <f>VLOOKUP(A59,'Visits new'!A59:D466,4,FALSE)</f>
        <v>122035</v>
      </c>
      <c r="I59" s="61">
        <f>VLOOKUP(A59,'Visits new'!A59:E466,5,FALSE)</f>
        <v>391</v>
      </c>
      <c r="J59" s="12">
        <f t="shared" si="0"/>
        <v>0</v>
      </c>
      <c r="K59" s="12">
        <f t="shared" si="1"/>
        <v>0</v>
      </c>
      <c r="L59" s="12">
        <f t="shared" si="1"/>
        <v>0</v>
      </c>
      <c r="M59" s="12">
        <f t="shared" si="2"/>
        <v>0.13698622448521422</v>
      </c>
      <c r="N59" s="12">
        <f t="shared" si="3"/>
        <v>4.3890370609840423E-4</v>
      </c>
    </row>
    <row r="60" spans="1:14">
      <c r="A60" s="61" t="s">
        <v>161</v>
      </c>
      <c r="B60" s="61">
        <f>VLOOKUP(A60,'US Pop after &gt;2009'!A61:B518,2,FALSE)</f>
        <v>900131</v>
      </c>
      <c r="C60" s="62">
        <f>VLOOKUP(A60,'US Pop after &gt;2009'!A61:U518,21,FALSE)</f>
        <v>768807.01</v>
      </c>
      <c r="D60" s="62">
        <f>VLOOKUP(A60,'US Pop after &gt;2009'!A61:V518,22,FALSE)</f>
        <v>130733.015</v>
      </c>
      <c r="E60" s="61">
        <f>VLOOKUP(A60,'Deaths After &gt;2009'!A61:O518,15,FALSE)</f>
        <v>0</v>
      </c>
      <c r="F60" s="61">
        <f>VLOOKUP(A60,'Deaths After &gt;2009'!A61:P518,16,FALSE)</f>
        <v>21</v>
      </c>
      <c r="G60" s="61">
        <f>VLOOKUP(A60,'Deaths After &gt;2009'!A61:Q518,17,FALSE)</f>
        <v>21</v>
      </c>
      <c r="H60" s="61">
        <f>VLOOKUP(A60,'Visits new'!A60:D467,4,FALSE)</f>
        <v>111630</v>
      </c>
      <c r="I60" s="61">
        <f>VLOOKUP(A60,'Visits new'!A60:E467,5,FALSE)</f>
        <v>361</v>
      </c>
      <c r="J60" s="12">
        <f t="shared" si="0"/>
        <v>2.3329937531314887E-5</v>
      </c>
      <c r="K60" s="12">
        <f t="shared" si="1"/>
        <v>0</v>
      </c>
      <c r="L60" s="12">
        <f t="shared" si="1"/>
        <v>1.6063272158146127E-4</v>
      </c>
      <c r="M60" s="12">
        <f t="shared" si="2"/>
        <v>0.12401528222003241</v>
      </c>
      <c r="N60" s="12">
        <f t="shared" si="3"/>
        <v>4.0105273565736542E-4</v>
      </c>
    </row>
    <row r="61" spans="1:14">
      <c r="A61" s="61" t="s">
        <v>162</v>
      </c>
      <c r="B61" s="61">
        <f>VLOOKUP(A61,'US Pop after &gt;2009'!A62:B519,2,FALSE)</f>
        <v>908446</v>
      </c>
      <c r="C61" s="62">
        <f>VLOOKUP(A61,'US Pop after &gt;2009'!A62:U519,21,FALSE)</f>
        <v>773012.60800000001</v>
      </c>
      <c r="D61" s="62">
        <f>VLOOKUP(A61,'US Pop after &gt;2009'!A62:V519,22,FALSE)</f>
        <v>135397.79</v>
      </c>
      <c r="E61" s="61">
        <f>VLOOKUP(A61,'Deaths After &gt;2009'!A62:O519,15,FALSE)</f>
        <v>0</v>
      </c>
      <c r="F61" s="61">
        <f>VLOOKUP(A61,'Deaths After &gt;2009'!A62:P519,16,FALSE)</f>
        <v>10</v>
      </c>
      <c r="G61" s="61">
        <f>VLOOKUP(A61,'Deaths After &gt;2009'!A62:Q519,17,FALSE)</f>
        <v>10</v>
      </c>
      <c r="H61" s="61">
        <f>VLOOKUP(A61,'Visits new'!A61:D468,4,FALSE)</f>
        <v>87639</v>
      </c>
      <c r="I61" s="61">
        <f>VLOOKUP(A61,'Visits new'!A61:E468,5,FALSE)</f>
        <v>341</v>
      </c>
      <c r="J61" s="12">
        <f t="shared" si="0"/>
        <v>1.1007808939661796E-5</v>
      </c>
      <c r="K61" s="12">
        <f t="shared" si="1"/>
        <v>0</v>
      </c>
      <c r="L61" s="12">
        <f t="shared" si="1"/>
        <v>7.3856449207922818E-5</v>
      </c>
      <c r="M61" s="12">
        <f t="shared" si="2"/>
        <v>9.6471336766302013E-2</v>
      </c>
      <c r="N61" s="12">
        <f t="shared" si="3"/>
        <v>3.7536628484246724E-4</v>
      </c>
    </row>
    <row r="62" spans="1:14">
      <c r="A62" s="61" t="s">
        <v>163</v>
      </c>
      <c r="B62" s="61">
        <f>VLOOKUP(A62,'US Pop after &gt;2009'!A63:B520,2,FALSE)</f>
        <v>917060</v>
      </c>
      <c r="C62" s="62">
        <f>VLOOKUP(A62,'US Pop after &gt;2009'!A63:U520,21,FALSE)</f>
        <v>776040.3949999999</v>
      </c>
      <c r="D62" s="62">
        <f>VLOOKUP(A62,'US Pop after &gt;2009'!A63:V520,22,FALSE)</f>
        <v>141084.97</v>
      </c>
      <c r="E62" s="61">
        <f>VLOOKUP(A62,'Deaths After &gt;2009'!A63:O520,15,FALSE)</f>
        <v>0</v>
      </c>
      <c r="F62" s="61">
        <f>VLOOKUP(A62,'Deaths After &gt;2009'!A63:P520,16,FALSE)</f>
        <v>31</v>
      </c>
      <c r="G62" s="61">
        <f>VLOOKUP(A62,'Deaths After &gt;2009'!A63:Q520,17,FALSE)</f>
        <v>31</v>
      </c>
      <c r="H62" s="61">
        <f>VLOOKUP(A62,'Visits new'!A62:D469,4,FALSE)</f>
        <v>95878</v>
      </c>
      <c r="I62" s="61">
        <f>VLOOKUP(A62,'Visits new'!A62:E469,5,FALSE)</f>
        <v>440</v>
      </c>
      <c r="J62" s="12">
        <f t="shared" si="0"/>
        <v>3.3803676967701129E-5</v>
      </c>
      <c r="K62" s="12">
        <f t="shared" si="1"/>
        <v>0</v>
      </c>
      <c r="L62" s="12">
        <f t="shared" si="1"/>
        <v>2.1972574399668513E-4</v>
      </c>
      <c r="M62" s="12">
        <f t="shared" si="2"/>
        <v>0.10454932065513707</v>
      </c>
      <c r="N62" s="12">
        <f t="shared" si="3"/>
        <v>4.7979412470285478E-4</v>
      </c>
    </row>
    <row r="63" spans="1:14">
      <c r="A63" s="61" t="s">
        <v>164</v>
      </c>
      <c r="B63" s="61">
        <f>VLOOKUP(A63,'US Pop after &gt;2009'!A64:B521,2,FALSE)</f>
        <v>926454</v>
      </c>
      <c r="C63" s="62">
        <f>VLOOKUP(A63,'US Pop after &gt;2009'!A64:U521,21,FALSE)</f>
        <v>778731.78099999996</v>
      </c>
      <c r="D63" s="62">
        <f>VLOOKUP(A63,'US Pop after &gt;2009'!A64:V521,22,FALSE)</f>
        <v>147549.38700000002</v>
      </c>
      <c r="E63" s="61">
        <f>VLOOKUP(A63,'Deaths After &gt;2009'!A64:O521,15,FALSE)</f>
        <v>0</v>
      </c>
      <c r="F63" s="61">
        <f>VLOOKUP(A63,'Deaths After &gt;2009'!A64:P521,16,FALSE)</f>
        <v>52</v>
      </c>
      <c r="G63" s="61">
        <f>VLOOKUP(A63,'Deaths After &gt;2009'!A64:Q521,17,FALSE)</f>
        <v>52</v>
      </c>
      <c r="H63" s="61">
        <f>VLOOKUP(A63,'Visits new'!A63:D470,4,FALSE)</f>
        <v>131652</v>
      </c>
      <c r="I63" s="61">
        <f>VLOOKUP(A63,'Visits new'!A63:E470,5,FALSE)</f>
        <v>559</v>
      </c>
      <c r="J63" s="12">
        <f t="shared" si="0"/>
        <v>5.612798908526489E-5</v>
      </c>
      <c r="K63" s="12">
        <f t="shared" si="1"/>
        <v>0</v>
      </c>
      <c r="L63" s="12">
        <f t="shared" si="1"/>
        <v>3.5242437164445821E-4</v>
      </c>
      <c r="M63" s="12">
        <f t="shared" si="2"/>
        <v>0.14210311575102488</v>
      </c>
      <c r="N63" s="12">
        <f t="shared" si="3"/>
        <v>6.0337588266659754E-4</v>
      </c>
    </row>
    <row r="64" spans="1:14">
      <c r="A64" s="61" t="s">
        <v>165</v>
      </c>
      <c r="B64" s="61">
        <f>VLOOKUP(A64,'US Pop after &gt;2009'!A65:B522,2,FALSE)</f>
        <v>934695</v>
      </c>
      <c r="C64" s="62">
        <f>VLOOKUP(A64,'US Pop after &gt;2009'!A65:U522,21,FALSE)</f>
        <v>781548.20700000005</v>
      </c>
      <c r="D64" s="62">
        <f>VLOOKUP(A64,'US Pop after &gt;2009'!A65:V522,22,FALSE)</f>
        <v>153659.04</v>
      </c>
      <c r="E64" s="61">
        <f>VLOOKUP(A64,'Deaths After &gt;2009'!A65:O522,15,FALSE)</f>
        <v>0</v>
      </c>
      <c r="F64" s="61">
        <f>VLOOKUP(A64,'Deaths After &gt;2009'!A65:P522,16,FALSE)</f>
        <v>0</v>
      </c>
      <c r="G64" s="61">
        <f>VLOOKUP(A64,'Deaths After &gt;2009'!A65:Q522,17,FALSE)</f>
        <v>0</v>
      </c>
      <c r="H64" s="61">
        <f>VLOOKUP(A64,'Visits new'!A64:D471,4,FALSE)</f>
        <v>146531</v>
      </c>
      <c r="I64" s="61">
        <f>VLOOKUP(A64,'Visits new'!A64:E471,5,FALSE)</f>
        <v>646</v>
      </c>
      <c r="J64" s="12">
        <f t="shared" si="0"/>
        <v>0</v>
      </c>
      <c r="K64" s="12">
        <f t="shared" si="1"/>
        <v>0</v>
      </c>
      <c r="L64" s="12">
        <f t="shared" si="1"/>
        <v>0</v>
      </c>
      <c r="M64" s="12">
        <f t="shared" si="2"/>
        <v>0.15676878553966803</v>
      </c>
      <c r="N64" s="12">
        <f t="shared" si="3"/>
        <v>6.9113454121397884E-4</v>
      </c>
    </row>
    <row r="65" spans="1:14">
      <c r="A65" s="61" t="s">
        <v>166</v>
      </c>
      <c r="B65" s="61">
        <f>VLOOKUP(A65,'US Pop after &gt;2009'!A66:B523,2,FALSE)</f>
        <v>943732</v>
      </c>
      <c r="C65" s="62">
        <f>VLOOKUP(A65,'US Pop after &gt;2009'!A66:U523,21,FALSE)</f>
        <v>783167</v>
      </c>
      <c r="D65" s="62">
        <f>VLOOKUP(A65,'US Pop after &gt;2009'!A66:V523,22,FALSE)</f>
        <v>160565</v>
      </c>
      <c r="E65" s="61">
        <f>VLOOKUP(A65,'Deaths After &gt;2009'!A66:O523,15,FALSE)</f>
        <v>0</v>
      </c>
      <c r="F65" s="61">
        <f>VLOOKUP(A65,'Deaths After &gt;2009'!A66:P523,16,FALSE)</f>
        <v>10</v>
      </c>
      <c r="G65" s="61">
        <f>VLOOKUP(A65,'Deaths After &gt;2009'!A66:Q523,17,FALSE)</f>
        <v>10</v>
      </c>
      <c r="H65" s="61">
        <f>VLOOKUP(A65,'Visits new'!A65:D472,4,FALSE)</f>
        <v>134651</v>
      </c>
      <c r="I65" s="61">
        <f>VLOOKUP(A65,'Visits new'!A65:E472,5,FALSE)</f>
        <v>636</v>
      </c>
      <c r="J65" s="12">
        <f t="shared" si="0"/>
        <v>1.0596228590320133E-5</v>
      </c>
      <c r="K65" s="12">
        <f t="shared" si="1"/>
        <v>0</v>
      </c>
      <c r="L65" s="12">
        <f t="shared" si="1"/>
        <v>6.228007349048672E-5</v>
      </c>
      <c r="M65" s="12">
        <f t="shared" si="2"/>
        <v>0.14267927759151963</v>
      </c>
      <c r="N65" s="12">
        <f t="shared" si="3"/>
        <v>6.7392013834436043E-4</v>
      </c>
    </row>
    <row r="66" spans="1:14">
      <c r="A66" s="61" t="s">
        <v>168</v>
      </c>
      <c r="B66" s="61">
        <f>VLOOKUP(A66,'US Pop after &gt;2009'!A67:B524,2,FALSE)</f>
        <v>584400</v>
      </c>
      <c r="C66" s="62">
        <f>VLOOKUP(A66,'US Pop after &gt;2009'!A67:U524,21,FALSE)</f>
        <v>518362.80000000005</v>
      </c>
      <c r="D66" s="62">
        <f>VLOOKUP(A66,'US Pop after &gt;2009'!A67:V524,22,FALSE)</f>
        <v>67206</v>
      </c>
      <c r="E66" s="61">
        <f>VLOOKUP(A66,'Deaths After &gt;2009'!A67:O524,15,FALSE)</f>
        <v>0</v>
      </c>
      <c r="F66" s="61">
        <f>VLOOKUP(A66,'Deaths After &gt;2009'!A67:P524,16,FALSE)</f>
        <v>0</v>
      </c>
      <c r="G66" s="61">
        <f>VLOOKUP(A66,'Deaths After &gt;2009'!A67:Q524,17,FALSE)</f>
        <v>0</v>
      </c>
      <c r="H66" s="61">
        <f>VLOOKUP(A66,'Visits new'!A66:D473,4,FALSE)</f>
        <v>35512</v>
      </c>
      <c r="I66" s="61">
        <f>VLOOKUP(A66,'Visits new'!A66:E473,5,FALSE)</f>
        <v>52</v>
      </c>
      <c r="J66" s="12">
        <f t="shared" si="0"/>
        <v>0</v>
      </c>
      <c r="K66" s="12">
        <f t="shared" si="1"/>
        <v>0</v>
      </c>
      <c r="L66" s="12">
        <f t="shared" si="1"/>
        <v>0</v>
      </c>
      <c r="M66" s="12">
        <f t="shared" si="2"/>
        <v>6.076659822039699E-2</v>
      </c>
      <c r="N66" s="12">
        <f t="shared" si="3"/>
        <v>8.8980150581793296E-5</v>
      </c>
    </row>
    <row r="67" spans="1:14">
      <c r="A67" s="61" t="s">
        <v>169</v>
      </c>
      <c r="B67" s="61">
        <f>VLOOKUP(A67,'US Pop after &gt;2009'!A68:B525,2,FALSE)</f>
        <v>593955</v>
      </c>
      <c r="C67" s="62">
        <f>VLOOKUP(A67,'US Pop after &gt;2009'!A68:U525,21,FALSE)</f>
        <v>526838.08499999996</v>
      </c>
      <c r="D67" s="62">
        <f>VLOOKUP(A67,'US Pop after &gt;2009'!A68:V525,22,FALSE)</f>
        <v>67116.915000000008</v>
      </c>
      <c r="E67" s="61">
        <f>VLOOKUP(A67,'Deaths After &gt;2009'!A68:O525,15,FALSE)</f>
        <v>0</v>
      </c>
      <c r="F67" s="61">
        <f>VLOOKUP(A67,'Deaths After &gt;2009'!A68:P525,16,FALSE)</f>
        <v>0</v>
      </c>
      <c r="G67" s="61">
        <f>VLOOKUP(A67,'Deaths After &gt;2009'!A68:Q525,17,FALSE)</f>
        <v>0</v>
      </c>
      <c r="H67" s="61">
        <f>VLOOKUP(A67,'Visits new'!A67:D474,4,FALSE)</f>
        <v>102474</v>
      </c>
      <c r="I67" s="61">
        <f>VLOOKUP(A67,'Visits new'!A67:E474,5,FALSE)</f>
        <v>118</v>
      </c>
      <c r="J67" s="12">
        <f t="shared" ref="J67:J130" si="4">G67/B67</f>
        <v>0</v>
      </c>
      <c r="K67" s="12">
        <f t="shared" ref="K67:L130" si="5">E67/C67</f>
        <v>0</v>
      </c>
      <c r="L67" s="12">
        <f t="shared" si="5"/>
        <v>0</v>
      </c>
      <c r="M67" s="12">
        <f t="shared" ref="M67:M130" si="6">H67/B67</f>
        <v>0.17252822183498751</v>
      </c>
      <c r="N67" s="12">
        <f t="shared" ref="N67:N130" si="7">I67/B67</f>
        <v>1.9866824927814396E-4</v>
      </c>
    </row>
    <row r="68" spans="1:14">
      <c r="A68" s="61" t="s">
        <v>170</v>
      </c>
      <c r="B68" s="61">
        <f>VLOOKUP(A68,'US Pop after &gt;2009'!A69:B526,2,FALSE)</f>
        <v>605759</v>
      </c>
      <c r="C68" s="62">
        <f>VLOOKUP(A68,'US Pop after &gt;2009'!A69:U526,21,FALSE)</f>
        <v>535490.95600000001</v>
      </c>
      <c r="D68" s="62">
        <f>VLOOKUP(A68,'US Pop after &gt;2009'!A69:V526,22,FALSE)</f>
        <v>69662.285000000003</v>
      </c>
      <c r="E68" s="61">
        <f>VLOOKUP(A68,'Deaths After &gt;2009'!A69:O526,15,FALSE)</f>
        <v>0</v>
      </c>
      <c r="F68" s="61">
        <f>VLOOKUP(A68,'Deaths After &gt;2009'!A69:P526,16,FALSE)</f>
        <v>0</v>
      </c>
      <c r="G68" s="61">
        <f>VLOOKUP(A68,'Deaths After &gt;2009'!A69:Q526,17,FALSE)</f>
        <v>0</v>
      </c>
      <c r="H68" s="61">
        <f>VLOOKUP(A68,'Visits new'!A68:D475,4,FALSE)</f>
        <v>103180</v>
      </c>
      <c r="I68" s="61">
        <f>VLOOKUP(A68,'Visits new'!A68:E475,5,FALSE)</f>
        <v>81</v>
      </c>
      <c r="J68" s="12">
        <f t="shared" si="4"/>
        <v>0</v>
      </c>
      <c r="K68" s="12">
        <f t="shared" si="5"/>
        <v>0</v>
      </c>
      <c r="L68" s="12">
        <f t="shared" si="5"/>
        <v>0</v>
      </c>
      <c r="M68" s="12">
        <f t="shared" si="6"/>
        <v>0.17033176560315241</v>
      </c>
      <c r="N68" s="12">
        <f t="shared" si="7"/>
        <v>1.3371654403814058E-4</v>
      </c>
    </row>
    <row r="69" spans="1:14">
      <c r="A69" s="61" t="s">
        <v>171</v>
      </c>
      <c r="B69" s="61">
        <f>VLOOKUP(A69,'US Pop after &gt;2009'!A70:B527,2,FALSE)</f>
        <v>619371</v>
      </c>
      <c r="C69" s="62">
        <f>VLOOKUP(A69,'US Pop after &gt;2009'!A70:U527,21,FALSE)</f>
        <v>547523.96400000004</v>
      </c>
      <c r="D69" s="62">
        <f>VLOOKUP(A69,'US Pop after &gt;2009'!A70:V527,22,FALSE)</f>
        <v>69988.922999999995</v>
      </c>
      <c r="E69" s="61">
        <f>VLOOKUP(A69,'Deaths After &gt;2009'!A70:O527,15,FALSE)</f>
        <v>0</v>
      </c>
      <c r="F69" s="61">
        <f>VLOOKUP(A69,'Deaths After &gt;2009'!A70:P527,16,FALSE)</f>
        <v>0</v>
      </c>
      <c r="G69" s="61">
        <f>VLOOKUP(A69,'Deaths After &gt;2009'!A70:Q527,17,FALSE)</f>
        <v>0</v>
      </c>
      <c r="H69" s="61">
        <f>VLOOKUP(A69,'Visits new'!A69:D476,4,FALSE)</f>
        <v>84012</v>
      </c>
      <c r="I69" s="61">
        <f>VLOOKUP(A69,'Visits new'!A69:E476,5,FALSE)</f>
        <v>107</v>
      </c>
      <c r="J69" s="12">
        <f t="shared" si="4"/>
        <v>0</v>
      </c>
      <c r="K69" s="12">
        <f t="shared" si="5"/>
        <v>0</v>
      </c>
      <c r="L69" s="12">
        <f t="shared" si="5"/>
        <v>0</v>
      </c>
      <c r="M69" s="12">
        <f t="shared" si="6"/>
        <v>0.13564083562194548</v>
      </c>
      <c r="N69" s="12">
        <f t="shared" si="7"/>
        <v>1.7275590881717096E-4</v>
      </c>
    </row>
    <row r="70" spans="1:14">
      <c r="A70" s="61" t="s">
        <v>172</v>
      </c>
      <c r="B70" s="61">
        <f>VLOOKUP(A70,'US Pop after &gt;2009'!A71:B528,2,FALSE)</f>
        <v>633736</v>
      </c>
      <c r="C70" s="62">
        <f>VLOOKUP(A70,'US Pop after &gt;2009'!A71:U528,21,FALSE)</f>
        <v>562123.83199999994</v>
      </c>
      <c r="D70" s="62">
        <f>VLOOKUP(A70,'US Pop after &gt;2009'!A71:V528,22,FALSE)</f>
        <v>71612.168000000005</v>
      </c>
      <c r="E70" s="61">
        <f>VLOOKUP(A70,'Deaths After &gt;2009'!A71:O528,15,FALSE)</f>
        <v>0</v>
      </c>
      <c r="F70" s="61">
        <f>VLOOKUP(A70,'Deaths After &gt;2009'!A71:P528,16,FALSE)</f>
        <v>0</v>
      </c>
      <c r="G70" s="61">
        <f>VLOOKUP(A70,'Deaths After &gt;2009'!A71:Q528,17,FALSE)</f>
        <v>0</v>
      </c>
      <c r="H70" s="61">
        <f>VLOOKUP(A70,'Visits new'!A70:D477,4,FALSE)</f>
        <v>73135</v>
      </c>
      <c r="I70" s="61">
        <f>VLOOKUP(A70,'Visits new'!A70:E477,5,FALSE)</f>
        <v>92</v>
      </c>
      <c r="J70" s="12">
        <f t="shared" si="4"/>
        <v>0</v>
      </c>
      <c r="K70" s="12">
        <f t="shared" si="5"/>
        <v>0</v>
      </c>
      <c r="L70" s="12">
        <f t="shared" si="5"/>
        <v>0</v>
      </c>
      <c r="M70" s="12">
        <f t="shared" si="6"/>
        <v>0.11540294381256548</v>
      </c>
      <c r="N70" s="12">
        <f t="shared" si="7"/>
        <v>1.4517085979019655E-4</v>
      </c>
    </row>
    <row r="71" spans="1:14">
      <c r="A71" s="61" t="s">
        <v>173</v>
      </c>
      <c r="B71" s="61">
        <f>VLOOKUP(A71,'US Pop after &gt;2009'!A72:B529,2,FALSE)</f>
        <v>647484</v>
      </c>
      <c r="C71" s="62">
        <f>VLOOKUP(A71,'US Pop after &gt;2009'!A72:U529,21,FALSE)</f>
        <v>573670.82399999991</v>
      </c>
      <c r="D71" s="62">
        <f>VLOOKUP(A71,'US Pop after &gt;2009'!A72:V529,22,FALSE)</f>
        <v>73813.175999999992</v>
      </c>
      <c r="E71" s="61">
        <f>VLOOKUP(A71,'Deaths After &gt;2009'!A72:O529,15,FALSE)</f>
        <v>0</v>
      </c>
      <c r="F71" s="61">
        <f>VLOOKUP(A71,'Deaths After &gt;2009'!A72:P529,16,FALSE)</f>
        <v>0</v>
      </c>
      <c r="G71" s="61">
        <f>VLOOKUP(A71,'Deaths After &gt;2009'!A72:Q529,17,FALSE)</f>
        <v>0</v>
      </c>
      <c r="H71" s="61">
        <f>VLOOKUP(A71,'Visits new'!A71:D478,4,FALSE)</f>
        <v>63840</v>
      </c>
      <c r="I71" s="61">
        <f>VLOOKUP(A71,'Visits new'!A71:E478,5,FALSE)</f>
        <v>71</v>
      </c>
      <c r="J71" s="12">
        <f t="shared" si="4"/>
        <v>0</v>
      </c>
      <c r="K71" s="12">
        <f t="shared" si="5"/>
        <v>0</v>
      </c>
      <c r="L71" s="12">
        <f t="shared" si="5"/>
        <v>0</v>
      </c>
      <c r="M71" s="12">
        <f t="shared" si="6"/>
        <v>9.8597030969105035E-2</v>
      </c>
      <c r="N71" s="12">
        <f t="shared" si="7"/>
        <v>1.0965521927954977E-4</v>
      </c>
    </row>
    <row r="72" spans="1:14">
      <c r="A72" s="61" t="s">
        <v>174</v>
      </c>
      <c r="B72" s="61">
        <f>VLOOKUP(A72,'US Pop after &gt;2009'!A73:B530,2,FALSE)</f>
        <v>659009</v>
      </c>
      <c r="C72" s="62">
        <f>VLOOKUP(A72,'US Pop after &gt;2009'!A73:U530,21,FALSE)</f>
        <v>585199.99200000009</v>
      </c>
      <c r="D72" s="62">
        <f>VLOOKUP(A72,'US Pop after &gt;2009'!A73:V530,22,FALSE)</f>
        <v>75127.025999999998</v>
      </c>
      <c r="E72" s="61">
        <f>VLOOKUP(A72,'Deaths After &gt;2009'!A73:O530,15,FALSE)</f>
        <v>0</v>
      </c>
      <c r="F72" s="61">
        <f>VLOOKUP(A72,'Deaths After &gt;2009'!A73:P530,16,FALSE)</f>
        <v>0</v>
      </c>
      <c r="G72" s="61">
        <f>VLOOKUP(A72,'Deaths After &gt;2009'!A73:Q530,17,FALSE)</f>
        <v>0</v>
      </c>
      <c r="H72" s="61">
        <f>VLOOKUP(A72,'Visits new'!A72:D479,4,FALSE)</f>
        <v>112261</v>
      </c>
      <c r="I72" s="61">
        <f>VLOOKUP(A72,'Visits new'!A72:E479,5,FALSE)</f>
        <v>103</v>
      </c>
      <c r="J72" s="12">
        <f t="shared" si="4"/>
        <v>0</v>
      </c>
      <c r="K72" s="12">
        <f t="shared" si="5"/>
        <v>0</v>
      </c>
      <c r="L72" s="12">
        <f t="shared" si="5"/>
        <v>0</v>
      </c>
      <c r="M72" s="12">
        <f t="shared" si="6"/>
        <v>0.17034820465274375</v>
      </c>
      <c r="N72" s="12">
        <f t="shared" si="7"/>
        <v>1.5629528580034566E-4</v>
      </c>
    </row>
    <row r="73" spans="1:14">
      <c r="A73" s="61" t="s">
        <v>175</v>
      </c>
      <c r="B73" s="61">
        <f>VLOOKUP(A73,'US Pop after &gt;2009'!A74:B531,2,FALSE)</f>
        <v>672391</v>
      </c>
      <c r="C73" s="62">
        <f>VLOOKUP(A73,'US Pop after &gt;2009'!A74:U531,21,FALSE)</f>
        <v>592622</v>
      </c>
      <c r="D73" s="62">
        <f>VLOOKUP(A73,'US Pop after &gt;2009'!A74:V531,22,FALSE)</f>
        <v>79769</v>
      </c>
      <c r="E73" s="61">
        <f>VLOOKUP(A73,'Deaths After &gt;2009'!A74:O531,15,FALSE)</f>
        <v>0</v>
      </c>
      <c r="F73" s="61">
        <f>VLOOKUP(A73,'Deaths After &gt;2009'!A74:P531,16,FALSE)</f>
        <v>0</v>
      </c>
      <c r="G73" s="61">
        <f>VLOOKUP(A73,'Deaths After &gt;2009'!A74:Q531,17,FALSE)</f>
        <v>0</v>
      </c>
      <c r="H73" s="61">
        <f>VLOOKUP(A73,'Visits new'!A73:D480,4,FALSE)</f>
        <v>268269</v>
      </c>
      <c r="I73" s="61">
        <f>VLOOKUP(A73,'Visits new'!A73:E480,5,FALSE)</f>
        <v>139</v>
      </c>
      <c r="J73" s="12">
        <f t="shared" si="4"/>
        <v>0</v>
      </c>
      <c r="K73" s="12">
        <f t="shared" si="5"/>
        <v>0</v>
      </c>
      <c r="L73" s="12">
        <f t="shared" si="5"/>
        <v>0</v>
      </c>
      <c r="M73" s="12">
        <f t="shared" si="6"/>
        <v>0.39897767816642399</v>
      </c>
      <c r="N73" s="12">
        <f t="shared" si="7"/>
        <v>2.0672495616389869E-4</v>
      </c>
    </row>
    <row r="74" spans="1:14">
      <c r="A74" s="61" t="s">
        <v>177</v>
      </c>
      <c r="B74" s="61">
        <f>VLOOKUP(A74,'US Pop after &gt;2009'!A75:B532,2,FALSE)</f>
        <v>18500150</v>
      </c>
      <c r="C74" s="62">
        <f>VLOOKUP(A74,'US Pop after &gt;2009'!A75:U532,21,FALSE)</f>
        <v>15362475.889999997</v>
      </c>
      <c r="D74" s="62">
        <f>VLOOKUP(A74,'US Pop after &gt;2009'!A75:V532,22,FALSE)</f>
        <v>3132222.9640000006</v>
      </c>
      <c r="E74" s="61">
        <f>VLOOKUP(A74,'Deaths After &gt;2009'!A75:O532,15,FALSE)</f>
        <v>200</v>
      </c>
      <c r="F74" s="61">
        <f>VLOOKUP(A74,'Deaths After &gt;2009'!A75:P532,16,FALSE)</f>
        <v>1904</v>
      </c>
      <c r="G74" s="61">
        <f>VLOOKUP(A74,'Deaths After &gt;2009'!A75:Q532,17,FALSE)</f>
        <v>2104</v>
      </c>
      <c r="H74" s="61">
        <f>VLOOKUP(A74,'Visits new'!A74:D481,4,FALSE)</f>
        <v>0</v>
      </c>
      <c r="I74" s="61">
        <f>VLOOKUP(A74,'Visits new'!A74:E481,5,FALSE)</f>
        <v>0</v>
      </c>
      <c r="J74" s="12">
        <f t="shared" si="4"/>
        <v>1.1372880760426267E-4</v>
      </c>
      <c r="K74" s="12">
        <f t="shared" si="5"/>
        <v>1.3018734833633646E-5</v>
      </c>
      <c r="L74" s="12">
        <f t="shared" si="5"/>
        <v>6.0787498906798756E-4</v>
      </c>
      <c r="M74" s="12">
        <f t="shared" si="6"/>
        <v>0</v>
      </c>
      <c r="N74" s="12">
        <f t="shared" si="7"/>
        <v>0</v>
      </c>
    </row>
    <row r="75" spans="1:14">
      <c r="A75" s="61" t="s">
        <v>178</v>
      </c>
      <c r="B75" s="61">
        <f>VLOOKUP(A75,'US Pop after &gt;2009'!A76:B533,2,FALSE)</f>
        <v>18587927</v>
      </c>
      <c r="C75" s="62">
        <f>VLOOKUP(A75,'US Pop after &gt;2009'!A76:U533,21,FALSE)</f>
        <v>15398701.668000001</v>
      </c>
      <c r="D75" s="62">
        <f>VLOOKUP(A75,'US Pop after &gt;2009'!A76:V533,22,FALSE)</f>
        <v>3193384.6750000007</v>
      </c>
      <c r="E75" s="61">
        <f>VLOOKUP(A75,'Deaths After &gt;2009'!A76:O533,15,FALSE)</f>
        <v>277</v>
      </c>
      <c r="F75" s="61">
        <f>VLOOKUP(A75,'Deaths After &gt;2009'!A76:P533,16,FALSE)</f>
        <v>2034</v>
      </c>
      <c r="G75" s="61">
        <f>VLOOKUP(A75,'Deaths After &gt;2009'!A76:Q533,17,FALSE)</f>
        <v>2311</v>
      </c>
      <c r="H75" s="61">
        <f>VLOOKUP(A75,'Visits new'!A75:D482,4,FALSE)</f>
        <v>0</v>
      </c>
      <c r="I75" s="61">
        <f>VLOOKUP(A75,'Visits new'!A75:E482,5,FALSE)</f>
        <v>0</v>
      </c>
      <c r="J75" s="12">
        <f t="shared" si="4"/>
        <v>1.2432801140223974E-4</v>
      </c>
      <c r="K75" s="12">
        <f t="shared" si="5"/>
        <v>1.7988529550879795E-5</v>
      </c>
      <c r="L75" s="12">
        <f t="shared" si="5"/>
        <v>6.3694174269812937E-4</v>
      </c>
      <c r="M75" s="12">
        <f t="shared" si="6"/>
        <v>0</v>
      </c>
      <c r="N75" s="12">
        <f t="shared" si="7"/>
        <v>0</v>
      </c>
    </row>
    <row r="76" spans="1:14">
      <c r="A76" s="61" t="s">
        <v>179</v>
      </c>
      <c r="B76" s="61">
        <f>VLOOKUP(A76,'US Pop after &gt;2009'!A77:B534,2,FALSE)</f>
        <v>18613958</v>
      </c>
      <c r="C76" s="62">
        <f>VLOOKUP(A76,'US Pop after &gt;2009'!A77:U534,21,FALSE)</f>
        <v>15356273.137</v>
      </c>
      <c r="D76" s="62">
        <f>VLOOKUP(A76,'US Pop after &gt;2009'!A77:V534,22,FALSE)</f>
        <v>3259859.5860000001</v>
      </c>
      <c r="E76" s="61">
        <f>VLOOKUP(A76,'Deaths After &gt;2009'!A77:O534,15,FALSE)</f>
        <v>211</v>
      </c>
      <c r="F76" s="61">
        <f>VLOOKUP(A76,'Deaths After &gt;2009'!A77:P534,16,FALSE)</f>
        <v>1985</v>
      </c>
      <c r="G76" s="61">
        <f>VLOOKUP(A76,'Deaths After &gt;2009'!A77:Q534,17,FALSE)</f>
        <v>2196</v>
      </c>
      <c r="H76" s="61">
        <f>VLOOKUP(A76,'Visits new'!A76:D483,4,FALSE)</f>
        <v>0</v>
      </c>
      <c r="I76" s="61">
        <f>VLOOKUP(A76,'Visits new'!A76:E483,5,FALSE)</f>
        <v>0</v>
      </c>
      <c r="J76" s="12">
        <f t="shared" si="4"/>
        <v>1.1797598339912447E-4</v>
      </c>
      <c r="K76" s="12">
        <f t="shared" si="5"/>
        <v>1.3740313038038403E-5</v>
      </c>
      <c r="L76" s="12">
        <f t="shared" si="5"/>
        <v>6.0892193287247925E-4</v>
      </c>
      <c r="M76" s="12">
        <f t="shared" si="6"/>
        <v>0</v>
      </c>
      <c r="N76" s="12">
        <f t="shared" si="7"/>
        <v>0</v>
      </c>
    </row>
    <row r="77" spans="1:14">
      <c r="A77" s="61" t="s">
        <v>180</v>
      </c>
      <c r="B77" s="61">
        <f>VLOOKUP(A77,'US Pop after &gt;2009'!A78:B535,2,FALSE)</f>
        <v>18717080</v>
      </c>
      <c r="C77" s="62">
        <f>VLOOKUP(A77,'US Pop after &gt;2009'!A78:U535,21,FALSE)</f>
        <v>15401622.26</v>
      </c>
      <c r="D77" s="62">
        <f>VLOOKUP(A77,'US Pop after &gt;2009'!A78:V535,22,FALSE)</f>
        <v>3313645.4390000002</v>
      </c>
      <c r="E77" s="61">
        <f>VLOOKUP(A77,'Deaths After &gt;2009'!A78:O535,15,FALSE)</f>
        <v>406</v>
      </c>
      <c r="F77" s="61">
        <f>VLOOKUP(A77,'Deaths After &gt;2009'!A78:P535,16,FALSE)</f>
        <v>2136</v>
      </c>
      <c r="G77" s="61">
        <f>VLOOKUP(A77,'Deaths After &gt;2009'!A78:Q535,17,FALSE)</f>
        <v>2542</v>
      </c>
      <c r="H77" s="61">
        <f>VLOOKUP(A77,'Visits new'!A77:D484,4,FALSE)</f>
        <v>0</v>
      </c>
      <c r="I77" s="61">
        <f>VLOOKUP(A77,'Visits new'!A77:E484,5,FALSE)</f>
        <v>0</v>
      </c>
      <c r="J77" s="12">
        <f t="shared" si="4"/>
        <v>1.3581178260711608E-4</v>
      </c>
      <c r="K77" s="12">
        <f t="shared" si="5"/>
        <v>2.6360859469617975E-5</v>
      </c>
      <c r="L77" s="12">
        <f t="shared" si="5"/>
        <v>6.4460728805209981E-4</v>
      </c>
      <c r="M77" s="12">
        <f t="shared" si="6"/>
        <v>0</v>
      </c>
      <c r="N77" s="12">
        <f t="shared" si="7"/>
        <v>0</v>
      </c>
    </row>
    <row r="78" spans="1:14">
      <c r="A78" s="61" t="s">
        <v>181</v>
      </c>
      <c r="B78" s="61">
        <f>VLOOKUP(A78,'US Pop after &gt;2009'!A79:B536,2,FALSE)</f>
        <v>19138571</v>
      </c>
      <c r="C78" s="62">
        <f>VLOOKUP(A78,'US Pop after &gt;2009'!A79:U536,21,FALSE)</f>
        <v>15674816.596000001</v>
      </c>
      <c r="D78" s="62">
        <f>VLOOKUP(A78,'US Pop after &gt;2009'!A79:V536,22,FALSE)</f>
        <v>3464609.3659999995</v>
      </c>
      <c r="E78" s="61">
        <f>VLOOKUP(A78,'Deaths After &gt;2009'!A79:O536,15,FALSE)</f>
        <v>451</v>
      </c>
      <c r="F78" s="61">
        <f>VLOOKUP(A78,'Deaths After &gt;2009'!A79:P536,16,FALSE)</f>
        <v>2143</v>
      </c>
      <c r="G78" s="61">
        <f>VLOOKUP(A78,'Deaths After &gt;2009'!A79:Q536,17,FALSE)</f>
        <v>2594</v>
      </c>
      <c r="H78" s="61">
        <f>VLOOKUP(A78,'Visits new'!A78:D485,4,FALSE)</f>
        <v>0</v>
      </c>
      <c r="I78" s="61">
        <f>VLOOKUP(A78,'Visits new'!A78:E485,5,FALSE)</f>
        <v>0</v>
      </c>
      <c r="J78" s="12">
        <f t="shared" si="4"/>
        <v>1.3553781000681816E-4</v>
      </c>
      <c r="K78" s="12">
        <f t="shared" si="5"/>
        <v>2.8772266472010207E-5</v>
      </c>
      <c r="L78" s="12">
        <f t="shared" si="5"/>
        <v>6.1854015088406945E-4</v>
      </c>
      <c r="M78" s="12">
        <f t="shared" si="6"/>
        <v>0</v>
      </c>
      <c r="N78" s="12">
        <f t="shared" si="7"/>
        <v>0</v>
      </c>
    </row>
    <row r="79" spans="1:14">
      <c r="A79" s="61" t="s">
        <v>182</v>
      </c>
      <c r="B79" s="61">
        <f>VLOOKUP(A79,'US Pop after &gt;2009'!A80:B537,2,FALSE)</f>
        <v>19266113</v>
      </c>
      <c r="C79" s="62">
        <f>VLOOKUP(A79,'US Pop after &gt;2009'!A80:U537,21,FALSE)</f>
        <v>15671162.011999998</v>
      </c>
      <c r="D79" s="62">
        <f>VLOOKUP(A79,'US Pop after &gt;2009'!A80:V537,22,FALSE)</f>
        <v>3597552.9379999996</v>
      </c>
      <c r="E79" s="61">
        <f>VLOOKUP(A79,'Deaths After &gt;2009'!A80:O537,15,FALSE)</f>
        <v>280</v>
      </c>
      <c r="F79" s="61">
        <f>VLOOKUP(A79,'Deaths After &gt;2009'!A80:P537,16,FALSE)</f>
        <v>2271</v>
      </c>
      <c r="G79" s="61">
        <f>VLOOKUP(A79,'Deaths After &gt;2009'!A80:Q537,17,FALSE)</f>
        <v>2551</v>
      </c>
      <c r="H79" s="61">
        <f>VLOOKUP(A79,'Visits new'!A79:D486,4,FALSE)</f>
        <v>0</v>
      </c>
      <c r="I79" s="61">
        <f>VLOOKUP(A79,'Visits new'!A79:E486,5,FALSE)</f>
        <v>0</v>
      </c>
      <c r="J79" s="12">
        <f t="shared" si="4"/>
        <v>1.3240864932122012E-4</v>
      </c>
      <c r="K79" s="12">
        <f t="shared" si="5"/>
        <v>1.7867213661985847E-5</v>
      </c>
      <c r="L79" s="12">
        <f t="shared" si="5"/>
        <v>6.3126242730496837E-4</v>
      </c>
      <c r="M79" s="12">
        <f t="shared" si="6"/>
        <v>0</v>
      </c>
      <c r="N79" s="12">
        <f t="shared" si="7"/>
        <v>0</v>
      </c>
    </row>
    <row r="80" spans="1:14">
      <c r="A80" s="61" t="s">
        <v>183</v>
      </c>
      <c r="B80" s="61">
        <f>VLOOKUP(A80,'US Pop after &gt;2009'!A81:B538,2,FALSE)</f>
        <v>19861484</v>
      </c>
      <c r="C80" s="62">
        <f>VLOOKUP(A80,'US Pop after &gt;2009'!A81:U538,21,FALSE)</f>
        <v>16075005.925000001</v>
      </c>
      <c r="D80" s="62">
        <f>VLOOKUP(A80,'US Pop after &gt;2009'!A81:V538,22,FALSE)</f>
        <v>3784942.3090000004</v>
      </c>
      <c r="E80" s="61">
        <f>VLOOKUP(A80,'Deaths After &gt;2009'!A81:O538,15,FALSE)</f>
        <v>412</v>
      </c>
      <c r="F80" s="61">
        <f>VLOOKUP(A80,'Deaths After &gt;2009'!A81:P538,16,FALSE)</f>
        <v>2260</v>
      </c>
      <c r="G80" s="61">
        <f>VLOOKUP(A80,'Deaths After &gt;2009'!A81:Q538,17,FALSE)</f>
        <v>2672</v>
      </c>
      <c r="H80" s="61">
        <f>VLOOKUP(A80,'Visits new'!A80:D487,4,FALSE)</f>
        <v>0</v>
      </c>
      <c r="I80" s="61">
        <f>VLOOKUP(A80,'Visits new'!A80:E487,5,FALSE)</f>
        <v>0</v>
      </c>
      <c r="J80" s="12">
        <f t="shared" si="4"/>
        <v>1.3453173992436819E-4</v>
      </c>
      <c r="K80" s="12">
        <f t="shared" si="5"/>
        <v>2.5629850584331899E-5</v>
      </c>
      <c r="L80" s="12">
        <f t="shared" si="5"/>
        <v>5.9710289232839126E-4</v>
      </c>
      <c r="M80" s="12">
        <f t="shared" si="6"/>
        <v>0</v>
      </c>
      <c r="N80" s="12">
        <f t="shared" si="7"/>
        <v>0</v>
      </c>
    </row>
    <row r="81" spans="1:14">
      <c r="A81" s="61" t="s">
        <v>184</v>
      </c>
      <c r="B81" s="61">
        <f>VLOOKUP(A81,'US Pop after &gt;2009'!A82:B539,2,FALSE)</f>
        <v>20177273</v>
      </c>
      <c r="C81" s="62">
        <f>VLOOKUP(A81,'US Pop after &gt;2009'!A82:U539,21,FALSE)</f>
        <v>16267535</v>
      </c>
      <c r="D81" s="62">
        <f>VLOOKUP(A81,'US Pop after &gt;2009'!A82:V539,22,FALSE)</f>
        <v>3909738</v>
      </c>
      <c r="E81" s="61">
        <f>VLOOKUP(A81,'Deaths After &gt;2009'!A82:O539,15,FALSE)</f>
        <v>351</v>
      </c>
      <c r="F81" s="61">
        <f>VLOOKUP(A81,'Deaths After &gt;2009'!A82:P539,16,FALSE)</f>
        <v>2554</v>
      </c>
      <c r="G81" s="61">
        <f>VLOOKUP(A81,'Deaths After &gt;2009'!A82:Q539,17,FALSE)</f>
        <v>2905</v>
      </c>
      <c r="H81" s="61">
        <f>VLOOKUP(A81,'Visits new'!A81:D488,4,FALSE)</f>
        <v>0</v>
      </c>
      <c r="I81" s="61">
        <f>VLOOKUP(A81,'Visits new'!A81:E488,5,FALSE)</f>
        <v>0</v>
      </c>
      <c r="J81" s="12">
        <f t="shared" si="4"/>
        <v>1.4397386604225458E-4</v>
      </c>
      <c r="K81" s="12">
        <f t="shared" si="5"/>
        <v>2.1576717062542049E-5</v>
      </c>
      <c r="L81" s="12">
        <f t="shared" si="5"/>
        <v>6.5324070308547528E-4</v>
      </c>
      <c r="M81" s="12">
        <f t="shared" si="6"/>
        <v>0</v>
      </c>
      <c r="N81" s="12">
        <f t="shared" si="7"/>
        <v>0</v>
      </c>
    </row>
    <row r="82" spans="1:14">
      <c r="A82" s="61" t="s">
        <v>186</v>
      </c>
      <c r="B82" s="61">
        <f>VLOOKUP(A82,'US Pop after &gt;2009'!A83:B540,2,FALSE)</f>
        <v>9411980</v>
      </c>
      <c r="C82" s="62">
        <f>VLOOKUP(A82,'US Pop after &gt;2009'!A83:U540,21,FALSE)</f>
        <v>8449250.1659999993</v>
      </c>
      <c r="D82" s="62">
        <f>VLOOKUP(A82,'US Pop after &gt;2009'!A83:V540,22,FALSE)</f>
        <v>962370.51300000015</v>
      </c>
      <c r="E82" s="61">
        <f>VLOOKUP(A82,'Deaths After &gt;2009'!A83:O540,15,FALSE)</f>
        <v>113</v>
      </c>
      <c r="F82" s="61">
        <f>VLOOKUP(A82,'Deaths After &gt;2009'!A83:P540,16,FALSE)</f>
        <v>1172</v>
      </c>
      <c r="G82" s="61">
        <f>VLOOKUP(A82,'Deaths After &gt;2009'!A83:Q540,17,FALSE)</f>
        <v>1285</v>
      </c>
      <c r="H82" s="61">
        <f>VLOOKUP(A82,'Visits new'!A82:D489,4,FALSE)</f>
        <v>491988</v>
      </c>
      <c r="I82" s="61">
        <f>VLOOKUP(A82,'Visits new'!A82:E489,5,FALSE)</f>
        <v>802</v>
      </c>
      <c r="J82" s="12">
        <f t="shared" si="4"/>
        <v>1.3652812691909672E-4</v>
      </c>
      <c r="K82" s="12">
        <f t="shared" si="5"/>
        <v>1.3373967840923318E-5</v>
      </c>
      <c r="L82" s="12">
        <f t="shared" si="5"/>
        <v>1.2178261741899398E-3</v>
      </c>
      <c r="M82" s="12">
        <f t="shared" si="6"/>
        <v>5.2272529265893042E-2</v>
      </c>
      <c r="N82" s="12">
        <f t="shared" si="7"/>
        <v>8.5210550808650256E-5</v>
      </c>
    </row>
    <row r="83" spans="1:14">
      <c r="A83" s="61" t="s">
        <v>187</v>
      </c>
      <c r="B83" s="61">
        <f>VLOOKUP(A83,'US Pop after &gt;2009'!A84:B541,2,FALSE)</f>
        <v>9455367</v>
      </c>
      <c r="C83" s="62">
        <f>VLOOKUP(A83,'US Pop after &gt;2009'!A84:U541,21,FALSE)</f>
        <v>8470442.4209999982</v>
      </c>
      <c r="D83" s="62">
        <f>VLOOKUP(A83,'US Pop after &gt;2009'!A84:V541,22,FALSE)</f>
        <v>986010.09999999986</v>
      </c>
      <c r="E83" s="61">
        <f>VLOOKUP(A83,'Deaths After &gt;2009'!A84:O541,15,FALSE)</f>
        <v>142</v>
      </c>
      <c r="F83" s="61">
        <f>VLOOKUP(A83,'Deaths After &gt;2009'!A84:P541,16,FALSE)</f>
        <v>1173</v>
      </c>
      <c r="G83" s="61">
        <f>VLOOKUP(A83,'Deaths After &gt;2009'!A84:Q541,17,FALSE)</f>
        <v>1315</v>
      </c>
      <c r="H83" s="61">
        <f>VLOOKUP(A83,'Visits new'!A83:D490,4,FALSE)</f>
        <v>1702789</v>
      </c>
      <c r="I83" s="61">
        <f>VLOOKUP(A83,'Visits new'!A83:E490,5,FALSE)</f>
        <v>2757</v>
      </c>
      <c r="J83" s="12">
        <f t="shared" si="4"/>
        <v>1.3907445369386507E-4</v>
      </c>
      <c r="K83" s="12">
        <f t="shared" si="5"/>
        <v>1.6764177470583155E-5</v>
      </c>
      <c r="L83" s="12">
        <f t="shared" si="5"/>
        <v>1.1896429864156565E-3</v>
      </c>
      <c r="M83" s="12">
        <f t="shared" si="6"/>
        <v>0.18008703416800215</v>
      </c>
      <c r="N83" s="12">
        <f t="shared" si="7"/>
        <v>2.9158043257337339E-4</v>
      </c>
    </row>
    <row r="84" spans="1:14">
      <c r="A84" s="61" t="s">
        <v>188</v>
      </c>
      <c r="B84" s="61">
        <f>VLOOKUP(A84,'US Pop after &gt;2009'!A85:B542,2,FALSE)</f>
        <v>9452262</v>
      </c>
      <c r="C84" s="62">
        <f>VLOOKUP(A84,'US Pop after &gt;2009'!A85:U542,21,FALSE)</f>
        <v>8449073.0590000022</v>
      </c>
      <c r="D84" s="62">
        <f>VLOOKUP(A84,'US Pop after &gt;2009'!A85:V542,22,FALSE)</f>
        <v>1008057.1840000005</v>
      </c>
      <c r="E84" s="61">
        <f>VLOOKUP(A84,'Deaths After &gt;2009'!A85:O542,15,FALSE)</f>
        <v>122</v>
      </c>
      <c r="F84" s="61">
        <f>VLOOKUP(A84,'Deaths After &gt;2009'!A85:P542,16,FALSE)</f>
        <v>1108</v>
      </c>
      <c r="G84" s="61">
        <f>VLOOKUP(A84,'Deaths After &gt;2009'!A85:Q542,17,FALSE)</f>
        <v>1230</v>
      </c>
      <c r="H84" s="61">
        <f>VLOOKUP(A84,'Visits new'!A84:D491,4,FALSE)</f>
        <v>1570495</v>
      </c>
      <c r="I84" s="61">
        <f>VLOOKUP(A84,'Visits new'!A84:E491,5,FALSE)</f>
        <v>2305</v>
      </c>
      <c r="J84" s="12">
        <f t="shared" si="4"/>
        <v>1.3012758215969893E-4</v>
      </c>
      <c r="K84" s="12">
        <f t="shared" si="5"/>
        <v>1.4439453789554451E-5</v>
      </c>
      <c r="L84" s="12">
        <f t="shared" si="5"/>
        <v>1.0991439945930682E-3</v>
      </c>
      <c r="M84" s="12">
        <f t="shared" si="6"/>
        <v>0.16615017653975314</v>
      </c>
      <c r="N84" s="12">
        <f t="shared" si="7"/>
        <v>2.438569730716309E-4</v>
      </c>
    </row>
    <row r="85" spans="1:14">
      <c r="A85" s="61" t="s">
        <v>189</v>
      </c>
      <c r="B85" s="61">
        <f>VLOOKUP(A85,'US Pop after &gt;2009'!A86:B543,2,FALSE)</f>
        <v>9590792</v>
      </c>
      <c r="C85" s="62">
        <f>VLOOKUP(A85,'US Pop after &gt;2009'!A86:U543,21,FALSE)</f>
        <v>8527149.3440000005</v>
      </c>
      <c r="D85" s="62">
        <f>VLOOKUP(A85,'US Pop after &gt;2009'!A86:V543,22,FALSE)</f>
        <v>1063965.2519999999</v>
      </c>
      <c r="E85" s="61">
        <f>VLOOKUP(A85,'Deaths After &gt;2009'!A86:O543,15,FALSE)</f>
        <v>172</v>
      </c>
      <c r="F85" s="61">
        <f>VLOOKUP(A85,'Deaths After &gt;2009'!A86:P543,16,FALSE)</f>
        <v>1151</v>
      </c>
      <c r="G85" s="61">
        <f>VLOOKUP(A85,'Deaths After &gt;2009'!A86:Q543,17,FALSE)</f>
        <v>1323</v>
      </c>
      <c r="H85" s="61">
        <f>VLOOKUP(A85,'Visits new'!A85:D492,4,FALSE)</f>
        <v>1514663</v>
      </c>
      <c r="I85" s="61">
        <f>VLOOKUP(A85,'Visits new'!A85:E492,5,FALSE)</f>
        <v>1910</v>
      </c>
      <c r="J85" s="12">
        <f t="shared" si="4"/>
        <v>1.3794481206557289E-4</v>
      </c>
      <c r="K85" s="12">
        <f t="shared" si="5"/>
        <v>2.017086755036432E-5</v>
      </c>
      <c r="L85" s="12">
        <f t="shared" si="5"/>
        <v>1.0818022466771312E-3</v>
      </c>
      <c r="M85" s="12">
        <f t="shared" si="6"/>
        <v>0.15792887594684568</v>
      </c>
      <c r="N85" s="12">
        <f t="shared" si="7"/>
        <v>1.991493507522632E-4</v>
      </c>
    </row>
    <row r="86" spans="1:14">
      <c r="A86" s="61" t="s">
        <v>190</v>
      </c>
      <c r="B86" s="61">
        <f>VLOOKUP(A86,'US Pop after &gt;2009'!A87:B544,2,FALSE)</f>
        <v>9478952</v>
      </c>
      <c r="C86" s="62">
        <f>VLOOKUP(A86,'US Pop after &gt;2009'!A87:U544,21,FALSE)</f>
        <v>8409035.8969999999</v>
      </c>
      <c r="D86" s="62">
        <f>VLOOKUP(A86,'US Pop after &gt;2009'!A87:V544,22,FALSE)</f>
        <v>1066700.2509999997</v>
      </c>
      <c r="E86" s="61">
        <f>VLOOKUP(A86,'Deaths After &gt;2009'!A87:O544,15,FALSE)</f>
        <v>248</v>
      </c>
      <c r="F86" s="61">
        <f>VLOOKUP(A86,'Deaths After &gt;2009'!A87:P544,16,FALSE)</f>
        <v>1133</v>
      </c>
      <c r="G86" s="61">
        <f>VLOOKUP(A86,'Deaths After &gt;2009'!A87:Q544,17,FALSE)</f>
        <v>1381</v>
      </c>
      <c r="H86" s="61">
        <f>VLOOKUP(A86,'Visits new'!A86:D493,4,FALSE)</f>
        <v>1186250</v>
      </c>
      <c r="I86" s="61">
        <f>VLOOKUP(A86,'Visits new'!A86:E493,5,FALSE)</f>
        <v>1636</v>
      </c>
      <c r="J86" s="12">
        <f t="shared" si="4"/>
        <v>1.4569121143350025E-4</v>
      </c>
      <c r="K86" s="12">
        <f t="shared" si="5"/>
        <v>2.9492084828473173E-5</v>
      </c>
      <c r="L86" s="12">
        <f t="shared" si="5"/>
        <v>1.0621540577475689E-3</v>
      </c>
      <c r="M86" s="12">
        <f t="shared" si="6"/>
        <v>0.12514569121143351</v>
      </c>
      <c r="N86" s="12">
        <f t="shared" si="7"/>
        <v>1.7259291955481999E-4</v>
      </c>
    </row>
    <row r="87" spans="1:14">
      <c r="A87" s="61" t="s">
        <v>191</v>
      </c>
      <c r="B87" s="61">
        <f>VLOOKUP(A87,'US Pop after &gt;2009'!A88:B545,2,FALSE)</f>
        <v>9631395</v>
      </c>
      <c r="C87" s="62">
        <f>VLOOKUP(A87,'US Pop after &gt;2009'!A88:U545,21,FALSE)</f>
        <v>8501038.2549999971</v>
      </c>
      <c r="D87" s="62">
        <f>VLOOKUP(A87,'US Pop after &gt;2009'!A88:V545,22,FALSE)</f>
        <v>1131307.0189999999</v>
      </c>
      <c r="E87" s="61">
        <f>VLOOKUP(A87,'Deaths After &gt;2009'!A88:O545,15,FALSE)</f>
        <v>173</v>
      </c>
      <c r="F87" s="61">
        <f>VLOOKUP(A87,'Deaths After &gt;2009'!A88:P545,16,FALSE)</f>
        <v>1159</v>
      </c>
      <c r="G87" s="61">
        <f>VLOOKUP(A87,'Deaths After &gt;2009'!A88:Q545,17,FALSE)</f>
        <v>1332</v>
      </c>
      <c r="H87" s="61">
        <f>VLOOKUP(A87,'Visits new'!A87:D494,4,FALSE)</f>
        <v>1393210</v>
      </c>
      <c r="I87" s="61">
        <f>VLOOKUP(A87,'Visits new'!A87:E494,5,FALSE)</f>
        <v>1524</v>
      </c>
      <c r="J87" s="12">
        <f t="shared" si="4"/>
        <v>1.3829772322700916E-4</v>
      </c>
      <c r="K87" s="12">
        <f t="shared" si="5"/>
        <v>2.0350455416224927E-5</v>
      </c>
      <c r="L87" s="12">
        <f t="shared" si="5"/>
        <v>1.0244787493888961E-3</v>
      </c>
      <c r="M87" s="12">
        <f t="shared" si="6"/>
        <v>0.14465298121404013</v>
      </c>
      <c r="N87" s="12">
        <f t="shared" si="7"/>
        <v>1.5823253017865013E-4</v>
      </c>
    </row>
    <row r="88" spans="1:14">
      <c r="A88" s="61" t="s">
        <v>192</v>
      </c>
      <c r="B88" s="61">
        <f>VLOOKUP(A88,'US Pop after &gt;2009'!A89:B546,2,FALSE)</f>
        <v>9574997</v>
      </c>
      <c r="C88" s="62">
        <f>VLOOKUP(A88,'US Pop after &gt;2009'!A89:U546,21,FALSE)</f>
        <v>8414507.3219999988</v>
      </c>
      <c r="D88" s="62">
        <f>VLOOKUP(A88,'US Pop after &gt;2009'!A89:V546,22,FALSE)</f>
        <v>1158465.159</v>
      </c>
      <c r="E88" s="61">
        <f>VLOOKUP(A88,'Deaths After &gt;2009'!A89:O546,15,FALSE)</f>
        <v>202</v>
      </c>
      <c r="F88" s="61">
        <f>VLOOKUP(A88,'Deaths After &gt;2009'!A89:P546,16,FALSE)</f>
        <v>1068</v>
      </c>
      <c r="G88" s="61">
        <f>VLOOKUP(A88,'Deaths After &gt;2009'!A89:Q546,17,FALSE)</f>
        <v>1270</v>
      </c>
      <c r="H88" s="61">
        <f>VLOOKUP(A88,'Visits new'!A88:D495,4,FALSE)</f>
        <v>2069227</v>
      </c>
      <c r="I88" s="61">
        <f>VLOOKUP(A88,'Visits new'!A88:E495,5,FALSE)</f>
        <v>1870</v>
      </c>
      <c r="J88" s="12">
        <f t="shared" si="4"/>
        <v>1.3263711727533699E-4</v>
      </c>
      <c r="K88" s="12">
        <f t="shared" si="5"/>
        <v>2.4006158919354022E-5</v>
      </c>
      <c r="L88" s="12">
        <f t="shared" si="5"/>
        <v>9.2190946935504685E-4</v>
      </c>
      <c r="M88" s="12">
        <f t="shared" si="6"/>
        <v>0.2161073261955069</v>
      </c>
      <c r="N88" s="12">
        <f t="shared" si="7"/>
        <v>1.9530032228730725E-4</v>
      </c>
    </row>
    <row r="89" spans="1:14">
      <c r="A89" s="61" t="s">
        <v>193</v>
      </c>
      <c r="B89" s="61">
        <f>VLOOKUP(A89,'US Pop after &gt;2009'!A90:B547,2,FALSE)</f>
        <v>9582620</v>
      </c>
      <c r="C89" s="62">
        <f>VLOOKUP(A89,'US Pop after &gt;2009'!A90:U547,21,FALSE)</f>
        <v>8376989</v>
      </c>
      <c r="D89" s="62">
        <f>VLOOKUP(A89,'US Pop after &gt;2009'!A90:V547,22,FALSE)</f>
        <v>1205631</v>
      </c>
      <c r="E89" s="61">
        <f>VLOOKUP(A89,'Deaths After &gt;2009'!A90:O547,15,FALSE)</f>
        <v>169</v>
      </c>
      <c r="F89" s="61">
        <f>VLOOKUP(A89,'Deaths After &gt;2009'!A90:P547,16,FALSE)</f>
        <v>1117</v>
      </c>
      <c r="G89" s="61">
        <f>VLOOKUP(A89,'Deaths After &gt;2009'!A90:Q547,17,FALSE)</f>
        <v>1286</v>
      </c>
      <c r="H89" s="61">
        <f>VLOOKUP(A89,'Visits new'!A89:D496,4,FALSE)</f>
        <v>2609650</v>
      </c>
      <c r="I89" s="61">
        <f>VLOOKUP(A89,'Visits new'!A89:E496,5,FALSE)</f>
        <v>2682</v>
      </c>
      <c r="J89" s="12">
        <f t="shared" si="4"/>
        <v>1.3420129359194042E-4</v>
      </c>
      <c r="K89" s="12">
        <f t="shared" si="5"/>
        <v>2.0174313228774681E-5</v>
      </c>
      <c r="L89" s="12">
        <f t="shared" si="5"/>
        <v>9.2648579872282649E-4</v>
      </c>
      <c r="M89" s="12">
        <f t="shared" si="6"/>
        <v>0.27233157528943025</v>
      </c>
      <c r="N89" s="12">
        <f t="shared" si="7"/>
        <v>2.7988170249889906E-4</v>
      </c>
    </row>
    <row r="90" spans="1:14">
      <c r="A90" s="61" t="s">
        <v>195</v>
      </c>
      <c r="B90" s="61">
        <f>VLOOKUP(A90,'US Pop after &gt;2009'!A91:B548,2,FALSE)</f>
        <v>1333591</v>
      </c>
      <c r="C90" s="62">
        <f>VLOOKUP(A90,'US Pop after &gt;2009'!A91:U548,21,FALSE)</f>
        <v>1147748.098</v>
      </c>
      <c r="D90" s="62">
        <f>VLOOKUP(A90,'US Pop after &gt;2009'!A91:V548,22,FALSE)</f>
        <v>185908.43599999999</v>
      </c>
      <c r="E90" s="61">
        <f>VLOOKUP(A90,'Deaths After &gt;2009'!A91:O548,15,FALSE)</f>
        <v>0</v>
      </c>
      <c r="F90" s="61">
        <f>VLOOKUP(A90,'Deaths After &gt;2009'!A91:P548,16,FALSE)</f>
        <v>141</v>
      </c>
      <c r="G90" s="61">
        <f>VLOOKUP(A90,'Deaths After &gt;2009'!A91:Q548,17,FALSE)</f>
        <v>141</v>
      </c>
      <c r="H90" s="61">
        <f>VLOOKUP(A90,'Visits new'!A90:D497,4,FALSE)</f>
        <v>27274</v>
      </c>
      <c r="I90" s="61">
        <f>VLOOKUP(A90,'Visits new'!A90:E497,5,FALSE)</f>
        <v>233</v>
      </c>
      <c r="J90" s="12">
        <f t="shared" si="4"/>
        <v>1.0572956776103018E-4</v>
      </c>
      <c r="K90" s="12">
        <f t="shared" si="5"/>
        <v>0</v>
      </c>
      <c r="L90" s="12">
        <f t="shared" si="5"/>
        <v>7.5843787960219299E-4</v>
      </c>
      <c r="M90" s="12">
        <f t="shared" si="6"/>
        <v>2.0451547738399554E-2</v>
      </c>
      <c r="N90" s="12">
        <f t="shared" si="7"/>
        <v>1.747162360873761E-4</v>
      </c>
    </row>
    <row r="91" spans="1:14">
      <c r="A91" s="61" t="s">
        <v>196</v>
      </c>
      <c r="B91" s="61">
        <f>VLOOKUP(A91,'US Pop after &gt;2009'!A92:B549,2,FALSE)</f>
        <v>1346554</v>
      </c>
      <c r="C91" s="62">
        <f>VLOOKUP(A91,'US Pop after &gt;2009'!A92:U549,21,FALSE)</f>
        <v>1156737.689</v>
      </c>
      <c r="D91" s="62">
        <f>VLOOKUP(A91,'US Pop after &gt;2009'!A92:V549,22,FALSE)</f>
        <v>191821.69</v>
      </c>
      <c r="E91" s="61">
        <f>VLOOKUP(A91,'Deaths After &gt;2009'!A92:O549,15,FALSE)</f>
        <v>0</v>
      </c>
      <c r="F91" s="61">
        <f>VLOOKUP(A91,'Deaths After &gt;2009'!A92:P549,16,FALSE)</f>
        <v>193</v>
      </c>
      <c r="G91" s="61">
        <f>VLOOKUP(A91,'Deaths After &gt;2009'!A92:Q549,17,FALSE)</f>
        <v>193</v>
      </c>
      <c r="H91" s="61">
        <f>VLOOKUP(A91,'Visits new'!A91:D498,4,FALSE)</f>
        <v>235913</v>
      </c>
      <c r="I91" s="61">
        <f>VLOOKUP(A91,'Visits new'!A91:E498,5,FALSE)</f>
        <v>903</v>
      </c>
      <c r="J91" s="12">
        <f t="shared" si="4"/>
        <v>1.4332882305499817E-4</v>
      </c>
      <c r="K91" s="12">
        <f t="shared" si="5"/>
        <v>0</v>
      </c>
      <c r="L91" s="12">
        <f t="shared" si="5"/>
        <v>1.0061427359961221E-3</v>
      </c>
      <c r="M91" s="12">
        <f t="shared" si="6"/>
        <v>0.17519757841126313</v>
      </c>
      <c r="N91" s="12">
        <f t="shared" si="7"/>
        <v>6.7060065916405877E-4</v>
      </c>
    </row>
    <row r="92" spans="1:14">
      <c r="A92" s="61" t="s">
        <v>197</v>
      </c>
      <c r="B92" s="61">
        <f>VLOOKUP(A92,'US Pop after &gt;2009'!A93:B550,2,FALSE)</f>
        <v>1362730</v>
      </c>
      <c r="C92" s="62">
        <f>VLOOKUP(A92,'US Pop after &gt;2009'!A93:U550,21,FALSE)</f>
        <v>1164954.3370000001</v>
      </c>
      <c r="D92" s="62">
        <f>VLOOKUP(A92,'US Pop after &gt;2009'!A93:V550,22,FALSE)</f>
        <v>197109.54500000004</v>
      </c>
      <c r="E92" s="61">
        <f>VLOOKUP(A92,'Deaths After &gt;2009'!A93:O550,15,FALSE)</f>
        <v>0</v>
      </c>
      <c r="F92" s="61">
        <f>VLOOKUP(A92,'Deaths After &gt;2009'!A93:P550,16,FALSE)</f>
        <v>270</v>
      </c>
      <c r="G92" s="61">
        <f>VLOOKUP(A92,'Deaths After &gt;2009'!A93:Q550,17,FALSE)</f>
        <v>270</v>
      </c>
      <c r="H92" s="61">
        <f>VLOOKUP(A92,'Visits new'!A92:D499,4,FALSE)</f>
        <v>644722</v>
      </c>
      <c r="I92" s="61">
        <f>VLOOKUP(A92,'Visits new'!A92:E499,5,FALSE)</f>
        <v>1090</v>
      </c>
      <c r="J92" s="12">
        <f t="shared" si="4"/>
        <v>1.9813169153097093E-4</v>
      </c>
      <c r="K92" s="12">
        <f t="shared" si="5"/>
        <v>0</v>
      </c>
      <c r="L92" s="12">
        <f t="shared" si="5"/>
        <v>1.3697966782887149E-3</v>
      </c>
      <c r="M92" s="12">
        <f t="shared" si="6"/>
        <v>0.47311059417492829</v>
      </c>
      <c r="N92" s="12">
        <f t="shared" si="7"/>
        <v>7.9986497692132699E-4</v>
      </c>
    </row>
    <row r="93" spans="1:14">
      <c r="A93" s="61" t="s">
        <v>198</v>
      </c>
      <c r="B93" s="61">
        <f>VLOOKUP(A93,'US Pop after &gt;2009'!A94:B551,2,FALSE)</f>
        <v>1376298</v>
      </c>
      <c r="C93" s="62">
        <f>VLOOKUP(A93,'US Pop after &gt;2009'!A94:U551,21,FALSE)</f>
        <v>1169849.7549999999</v>
      </c>
      <c r="D93" s="62">
        <f>VLOOKUP(A93,'US Pop after &gt;2009'!A94:V551,22,FALSE)</f>
        <v>202208.25300000003</v>
      </c>
      <c r="E93" s="61">
        <f>VLOOKUP(A93,'Deaths After &gt;2009'!A94:O551,15,FALSE)</f>
        <v>0</v>
      </c>
      <c r="F93" s="61">
        <f>VLOOKUP(A93,'Deaths After &gt;2009'!A94:P551,16,FALSE)</f>
        <v>319</v>
      </c>
      <c r="G93" s="61">
        <f>VLOOKUP(A93,'Deaths After &gt;2009'!A94:Q551,17,FALSE)</f>
        <v>319</v>
      </c>
      <c r="H93" s="61">
        <f>VLOOKUP(A93,'Visits new'!A93:D500,4,FALSE)</f>
        <v>124600</v>
      </c>
      <c r="I93" s="61">
        <f>VLOOKUP(A93,'Visits new'!A93:E500,5,FALSE)</f>
        <v>775</v>
      </c>
      <c r="J93" s="12">
        <f t="shared" si="4"/>
        <v>2.3178119854857016E-4</v>
      </c>
      <c r="K93" s="12">
        <f t="shared" si="5"/>
        <v>0</v>
      </c>
      <c r="L93" s="12">
        <f t="shared" si="5"/>
        <v>1.5775815045491737E-3</v>
      </c>
      <c r="M93" s="12">
        <f t="shared" si="6"/>
        <v>9.0532718931510478E-2</v>
      </c>
      <c r="N93" s="12">
        <f t="shared" si="7"/>
        <v>5.631047927120435E-4</v>
      </c>
    </row>
    <row r="94" spans="1:14">
      <c r="A94" s="61" t="s">
        <v>199</v>
      </c>
      <c r="B94" s="61">
        <f>VLOOKUP(A94,'US Pop after &gt;2009'!A95:B552,2,FALSE)</f>
        <v>1391072</v>
      </c>
      <c r="C94" s="62">
        <f>VLOOKUP(A94,'US Pop after &gt;2009'!A95:U552,21,FALSE)</f>
        <v>1178545.9849999999</v>
      </c>
      <c r="D94" s="62">
        <f>VLOOKUP(A94,'US Pop after &gt;2009'!A95:V552,22,FALSE)</f>
        <v>212874.065</v>
      </c>
      <c r="E94" s="61">
        <f>VLOOKUP(A94,'Deaths After &gt;2009'!A95:O552,15,FALSE)</f>
        <v>0</v>
      </c>
      <c r="F94" s="61">
        <f>VLOOKUP(A94,'Deaths After &gt;2009'!A95:P552,16,FALSE)</f>
        <v>286</v>
      </c>
      <c r="G94" s="61">
        <f>VLOOKUP(A94,'Deaths After &gt;2009'!A95:Q552,17,FALSE)</f>
        <v>286</v>
      </c>
      <c r="H94" s="61">
        <f>VLOOKUP(A94,'Visits new'!A94:D501,4,FALSE)</f>
        <v>91479</v>
      </c>
      <c r="I94" s="61">
        <f>VLOOKUP(A94,'Visits new'!A94:E501,5,FALSE)</f>
        <v>845</v>
      </c>
      <c r="J94" s="12">
        <f t="shared" si="4"/>
        <v>2.0559683467139011E-4</v>
      </c>
      <c r="K94" s="12">
        <f t="shared" si="5"/>
        <v>0</v>
      </c>
      <c r="L94" s="12">
        <f t="shared" si="5"/>
        <v>1.3435173514443858E-3</v>
      </c>
      <c r="M94" s="12">
        <f t="shared" si="6"/>
        <v>6.5761513422741599E-2</v>
      </c>
      <c r="N94" s="12">
        <f t="shared" si="7"/>
        <v>6.0744519334728899E-4</v>
      </c>
    </row>
    <row r="95" spans="1:14">
      <c r="A95" s="61" t="s">
        <v>200</v>
      </c>
      <c r="B95" s="61">
        <f>VLOOKUP(A95,'US Pop after &gt;2009'!A96:B553,2,FALSE)</f>
        <v>1406214</v>
      </c>
      <c r="C95" s="62">
        <f>VLOOKUP(A95,'US Pop after &gt;2009'!A96:U553,21,FALSE)</f>
        <v>1185327.6230000001</v>
      </c>
      <c r="D95" s="62">
        <f>VLOOKUP(A95,'US Pop after &gt;2009'!A96:V553,22,FALSE)</f>
        <v>219910.652</v>
      </c>
      <c r="E95" s="61">
        <f>VLOOKUP(A95,'Deaths After &gt;2009'!A96:O553,15,FALSE)</f>
        <v>0</v>
      </c>
      <c r="F95" s="61">
        <f>VLOOKUP(A95,'Deaths After &gt;2009'!A96:P553,16,FALSE)</f>
        <v>405</v>
      </c>
      <c r="G95" s="61">
        <f>VLOOKUP(A95,'Deaths After &gt;2009'!A96:Q553,17,FALSE)</f>
        <v>405</v>
      </c>
      <c r="H95" s="61">
        <f>VLOOKUP(A95,'Visits new'!A95:D502,4,FALSE)</f>
        <v>103882</v>
      </c>
      <c r="I95" s="61">
        <f>VLOOKUP(A95,'Visits new'!A95:E502,5,FALSE)</f>
        <v>834</v>
      </c>
      <c r="J95" s="12">
        <f t="shared" si="4"/>
        <v>2.8800737298874851E-4</v>
      </c>
      <c r="K95" s="12">
        <f t="shared" si="5"/>
        <v>0</v>
      </c>
      <c r="L95" s="12">
        <f t="shared" si="5"/>
        <v>1.8416570380592569E-3</v>
      </c>
      <c r="M95" s="12">
        <f t="shared" si="6"/>
        <v>7.3873535606955976E-2</v>
      </c>
      <c r="N95" s="12">
        <f t="shared" si="7"/>
        <v>5.9308184956201543E-4</v>
      </c>
    </row>
    <row r="96" spans="1:14">
      <c r="A96" s="61" t="s">
        <v>201</v>
      </c>
      <c r="B96" s="61">
        <f>VLOOKUP(A96,'US Pop after &gt;2009'!A97:B554,2,FALSE)</f>
        <v>1413673</v>
      </c>
      <c r="C96" s="62">
        <f>VLOOKUP(A96,'US Pop after &gt;2009'!A97:U554,21,FALSE)</f>
        <v>1185619.6740000001</v>
      </c>
      <c r="D96" s="62">
        <f>VLOOKUP(A96,'US Pop after &gt;2009'!A97:V554,22,FALSE)</f>
        <v>228155.08799999999</v>
      </c>
      <c r="E96" s="61">
        <f>VLOOKUP(A96,'Deaths After &gt;2009'!A97:O554,15,FALSE)</f>
        <v>0</v>
      </c>
      <c r="F96" s="61">
        <f>VLOOKUP(A96,'Deaths After &gt;2009'!A97:P554,16,FALSE)</f>
        <v>348</v>
      </c>
      <c r="G96" s="61">
        <f>VLOOKUP(A96,'Deaths After &gt;2009'!A97:Q554,17,FALSE)</f>
        <v>348</v>
      </c>
      <c r="H96" s="61">
        <f>VLOOKUP(A96,'Visits new'!A96:D503,4,FALSE)</f>
        <v>70876</v>
      </c>
      <c r="I96" s="61">
        <f>VLOOKUP(A96,'Visits new'!A96:E503,5,FALSE)</f>
        <v>724</v>
      </c>
      <c r="J96" s="12">
        <f t="shared" si="4"/>
        <v>2.4616725367181802E-4</v>
      </c>
      <c r="K96" s="12">
        <f t="shared" si="5"/>
        <v>0</v>
      </c>
      <c r="L96" s="12">
        <f t="shared" si="5"/>
        <v>1.5252782791326574E-3</v>
      </c>
      <c r="M96" s="12">
        <f t="shared" si="6"/>
        <v>5.0136063997826941E-2</v>
      </c>
      <c r="N96" s="12">
        <f t="shared" si="7"/>
        <v>5.1214106798389729E-4</v>
      </c>
    </row>
    <row r="97" spans="1:14">
      <c r="A97" s="61" t="s">
        <v>202</v>
      </c>
      <c r="B97" s="61">
        <f>VLOOKUP(A97,'US Pop after &gt;2009'!A98:B555,2,FALSE)</f>
        <v>1421658</v>
      </c>
      <c r="C97" s="62">
        <f>VLOOKUP(A97,'US Pop after &gt;2009'!A98:U555,21,FALSE)</f>
        <v>1183532</v>
      </c>
      <c r="D97" s="62">
        <f>VLOOKUP(A97,'US Pop after &gt;2009'!A98:V555,22,FALSE)</f>
        <v>238126</v>
      </c>
      <c r="E97" s="61">
        <f>VLOOKUP(A97,'Deaths After &gt;2009'!A98:O555,15,FALSE)</f>
        <v>0</v>
      </c>
      <c r="F97" s="61">
        <f>VLOOKUP(A97,'Deaths After &gt;2009'!A98:P555,16,FALSE)</f>
        <v>458</v>
      </c>
      <c r="G97" s="61">
        <f>VLOOKUP(A97,'Deaths After &gt;2009'!A98:Q555,17,FALSE)</f>
        <v>458</v>
      </c>
      <c r="H97" s="61">
        <f>VLOOKUP(A97,'Visits new'!A97:D504,4,FALSE)</f>
        <v>64789</v>
      </c>
      <c r="I97" s="61">
        <f>VLOOKUP(A97,'Visits new'!A97:E504,5,FALSE)</f>
        <v>744</v>
      </c>
      <c r="J97" s="12">
        <f t="shared" si="4"/>
        <v>3.2215905653821099E-4</v>
      </c>
      <c r="K97" s="12">
        <f t="shared" si="5"/>
        <v>0</v>
      </c>
      <c r="L97" s="12">
        <f t="shared" si="5"/>
        <v>1.9233515029858143E-3</v>
      </c>
      <c r="M97" s="12">
        <f t="shared" si="6"/>
        <v>4.5572845227192474E-2</v>
      </c>
      <c r="N97" s="12">
        <f t="shared" si="7"/>
        <v>5.2333261586119868E-4</v>
      </c>
    </row>
    <row r="98" spans="1:14">
      <c r="A98" s="61" t="s">
        <v>204</v>
      </c>
      <c r="B98" s="61">
        <f>VLOOKUP(A98,'US Pop after &gt;2009'!A99:B556,2,FALSE)</f>
        <v>1500717</v>
      </c>
      <c r="C98" s="62">
        <f>VLOOKUP(A98,'US Pop after &gt;2009'!A99:U556,21,FALSE)</f>
        <v>1322254.821</v>
      </c>
      <c r="D98" s="62">
        <f>VLOOKUP(A98,'US Pop after &gt;2009'!A99:V556,22,FALSE)</f>
        <v>177896.86999999997</v>
      </c>
      <c r="E98" s="61">
        <f>VLOOKUP(A98,'Deaths After &gt;2009'!A99:O556,15,FALSE)</f>
        <v>0</v>
      </c>
      <c r="F98" s="61">
        <f>VLOOKUP(A98,'Deaths After &gt;2009'!A99:P556,16,FALSE)</f>
        <v>78</v>
      </c>
      <c r="G98" s="61">
        <f>VLOOKUP(A98,'Deaths After &gt;2009'!A99:Q556,17,FALSE)</f>
        <v>78</v>
      </c>
      <c r="H98" s="61">
        <f>VLOOKUP(A98,'Visits new'!A98:D505,4,FALSE)</f>
        <v>55591</v>
      </c>
      <c r="I98" s="61">
        <f>VLOOKUP(A98,'Visits new'!A98:E505,5,FALSE)</f>
        <v>161</v>
      </c>
      <c r="J98" s="12">
        <f t="shared" si="4"/>
        <v>5.1975155875491513E-5</v>
      </c>
      <c r="K98" s="12">
        <f t="shared" si="5"/>
        <v>0</v>
      </c>
      <c r="L98" s="12">
        <f t="shared" si="5"/>
        <v>4.3845628087779183E-4</v>
      </c>
      <c r="M98" s="12">
        <f t="shared" si="6"/>
        <v>3.7042960131723701E-2</v>
      </c>
      <c r="N98" s="12">
        <f t="shared" si="7"/>
        <v>1.0728205251223248E-4</v>
      </c>
    </row>
    <row r="99" spans="1:14">
      <c r="A99" s="61" t="s">
        <v>205</v>
      </c>
      <c r="B99" s="61">
        <f>VLOOKUP(A99,'US Pop after &gt;2009'!A100:B557,2,FALSE)</f>
        <v>1529400</v>
      </c>
      <c r="C99" s="62">
        <f>VLOOKUP(A99,'US Pop after &gt;2009'!A100:U557,21,FALSE)</f>
        <v>1342513.2049999998</v>
      </c>
      <c r="D99" s="62">
        <f>VLOOKUP(A99,'US Pop after &gt;2009'!A100:V557,22,FALSE)</f>
        <v>186788.20300000001</v>
      </c>
      <c r="E99" s="61">
        <f>VLOOKUP(A99,'Deaths After &gt;2009'!A100:O557,15,FALSE)</f>
        <v>0</v>
      </c>
      <c r="F99" s="61">
        <f>VLOOKUP(A99,'Deaths After &gt;2009'!A100:P557,16,FALSE)</f>
        <v>61</v>
      </c>
      <c r="G99" s="61">
        <f>VLOOKUP(A99,'Deaths After &gt;2009'!A100:Q557,17,FALSE)</f>
        <v>61</v>
      </c>
      <c r="H99" s="61">
        <f>VLOOKUP(A99,'Visits new'!A99:D506,4,FALSE)</f>
        <v>203832</v>
      </c>
      <c r="I99" s="61">
        <f>VLOOKUP(A99,'Visits new'!A99:E506,5,FALSE)</f>
        <v>457</v>
      </c>
      <c r="J99" s="12">
        <f t="shared" si="4"/>
        <v>3.9884922191709165E-5</v>
      </c>
      <c r="K99" s="12">
        <f t="shared" si="5"/>
        <v>0</v>
      </c>
      <c r="L99" s="12">
        <f t="shared" si="5"/>
        <v>3.2657308663117232E-4</v>
      </c>
      <c r="M99" s="12">
        <f t="shared" si="6"/>
        <v>0.13327579442918791</v>
      </c>
      <c r="N99" s="12">
        <f t="shared" si="7"/>
        <v>2.9880999084608344E-4</v>
      </c>
    </row>
    <row r="100" spans="1:14">
      <c r="A100" s="61" t="s">
        <v>206</v>
      </c>
      <c r="B100" s="61">
        <f>VLOOKUP(A100,'US Pop after &gt;2009'!A101:B558,2,FALSE)</f>
        <v>1536407</v>
      </c>
      <c r="C100" s="62">
        <f>VLOOKUP(A100,'US Pop after &gt;2009'!A101:U558,21,FALSE)</f>
        <v>1346330.5879999998</v>
      </c>
      <c r="D100" s="62">
        <f>VLOOKUP(A100,'US Pop after &gt;2009'!A101:V558,22,FALSE)</f>
        <v>191302.495</v>
      </c>
      <c r="E100" s="61">
        <f>VLOOKUP(A100,'Deaths After &gt;2009'!A101:O558,15,FALSE)</f>
        <v>0</v>
      </c>
      <c r="F100" s="61">
        <f>VLOOKUP(A100,'Deaths After &gt;2009'!A101:P558,16,FALSE)</f>
        <v>46</v>
      </c>
      <c r="G100" s="61">
        <f>VLOOKUP(A100,'Deaths After &gt;2009'!A101:Q558,17,FALSE)</f>
        <v>46</v>
      </c>
      <c r="H100" s="61">
        <f>VLOOKUP(A100,'Visits new'!A100:D507,4,FALSE)</f>
        <v>196357</v>
      </c>
      <c r="I100" s="61">
        <f>VLOOKUP(A100,'Visits new'!A100:E507,5,FALSE)</f>
        <v>416</v>
      </c>
      <c r="J100" s="12">
        <f t="shared" si="4"/>
        <v>2.9939983350765781E-5</v>
      </c>
      <c r="K100" s="12">
        <f t="shared" si="5"/>
        <v>0</v>
      </c>
      <c r="L100" s="12">
        <f t="shared" si="5"/>
        <v>2.4045687433402267E-4</v>
      </c>
      <c r="M100" s="12">
        <f t="shared" si="6"/>
        <v>0.1278027241479634</v>
      </c>
      <c r="N100" s="12">
        <f t="shared" si="7"/>
        <v>2.7076158856344706E-4</v>
      </c>
    </row>
    <row r="101" spans="1:14">
      <c r="A101" s="61" t="s">
        <v>207</v>
      </c>
      <c r="B101" s="61">
        <f>VLOOKUP(A101,'US Pop after &gt;2009'!A102:B559,2,FALSE)</f>
        <v>1553580</v>
      </c>
      <c r="C101" s="62">
        <f>VLOOKUP(A101,'US Pop after &gt;2009'!A102:U559,21,FALSE)</f>
        <v>1358169.7220000003</v>
      </c>
      <c r="D101" s="62">
        <f>VLOOKUP(A101,'US Pop after &gt;2009'!A102:V559,22,FALSE)</f>
        <v>195739.24599999996</v>
      </c>
      <c r="E101" s="61">
        <f>VLOOKUP(A101,'Deaths After &gt;2009'!A102:O559,15,FALSE)</f>
        <v>0</v>
      </c>
      <c r="F101" s="61">
        <f>VLOOKUP(A101,'Deaths After &gt;2009'!A102:P559,16,FALSE)</f>
        <v>106</v>
      </c>
      <c r="G101" s="61">
        <f>VLOOKUP(A101,'Deaths After &gt;2009'!A102:Q559,17,FALSE)</f>
        <v>106</v>
      </c>
      <c r="H101" s="61">
        <f>VLOOKUP(A101,'Visits new'!A101:D508,4,FALSE)</f>
        <v>147681</v>
      </c>
      <c r="I101" s="61">
        <f>VLOOKUP(A101,'Visits new'!A101:E508,5,FALSE)</f>
        <v>371</v>
      </c>
      <c r="J101" s="12">
        <f t="shared" si="4"/>
        <v>6.8229508618803026E-5</v>
      </c>
      <c r="K101" s="12">
        <f t="shared" si="5"/>
        <v>0</v>
      </c>
      <c r="L101" s="12">
        <f t="shared" si="5"/>
        <v>5.4153677489898993E-4</v>
      </c>
      <c r="M101" s="12">
        <f t="shared" si="6"/>
        <v>9.5058510022013668E-2</v>
      </c>
      <c r="N101" s="12">
        <f t="shared" si="7"/>
        <v>2.3880328016581058E-4</v>
      </c>
    </row>
    <row r="102" spans="1:14">
      <c r="A102" s="61" t="s">
        <v>208</v>
      </c>
      <c r="B102" s="61">
        <f>VLOOKUP(A102,'US Pop after &gt;2009'!A103:B560,2,FALSE)</f>
        <v>1447565</v>
      </c>
      <c r="C102" s="62">
        <f>VLOOKUP(A102,'US Pop after &gt;2009'!A103:U560,21,FALSE)</f>
        <v>1257628.9709999999</v>
      </c>
      <c r="D102" s="62">
        <f>VLOOKUP(A102,'US Pop after &gt;2009'!A103:V560,22,FALSE)</f>
        <v>189451.18100000004</v>
      </c>
      <c r="E102" s="61">
        <f>VLOOKUP(A102,'Deaths After &gt;2009'!A103:O560,15,FALSE)</f>
        <v>0</v>
      </c>
      <c r="F102" s="61">
        <f>VLOOKUP(A102,'Deaths After &gt;2009'!A103:P560,16,FALSE)</f>
        <v>56</v>
      </c>
      <c r="G102" s="61">
        <f>VLOOKUP(A102,'Deaths After &gt;2009'!A103:Q560,17,FALSE)</f>
        <v>56</v>
      </c>
      <c r="H102" s="61">
        <f>VLOOKUP(A102,'Visits new'!A102:D509,4,FALSE)</f>
        <v>108986</v>
      </c>
      <c r="I102" s="61">
        <f>VLOOKUP(A102,'Visits new'!A102:E509,5,FALSE)</f>
        <v>344</v>
      </c>
      <c r="J102" s="12">
        <f t="shared" si="4"/>
        <v>3.8685654875601439E-5</v>
      </c>
      <c r="K102" s="12">
        <f t="shared" si="5"/>
        <v>0</v>
      </c>
      <c r="L102" s="12">
        <f t="shared" si="5"/>
        <v>2.9559066195528224E-4</v>
      </c>
      <c r="M102" s="12">
        <f t="shared" si="6"/>
        <v>7.5289192540576755E-2</v>
      </c>
      <c r="N102" s="12">
        <f t="shared" si="7"/>
        <v>2.3764045137869458E-4</v>
      </c>
    </row>
    <row r="103" spans="1:14">
      <c r="A103" s="61" t="s">
        <v>209</v>
      </c>
      <c r="B103" s="61">
        <f>VLOOKUP(A103,'US Pop after &gt;2009'!A104:B561,2,FALSE)</f>
        <v>1484099</v>
      </c>
      <c r="C103" s="62">
        <f>VLOOKUP(A103,'US Pop after &gt;2009'!A104:U561,21,FALSE)</f>
        <v>1288076.402</v>
      </c>
      <c r="D103" s="62">
        <f>VLOOKUP(A103,'US Pop after &gt;2009'!A104:V561,22,FALSE)</f>
        <v>195342.87899999999</v>
      </c>
      <c r="E103" s="61">
        <f>VLOOKUP(A103,'Deaths After &gt;2009'!A104:O561,15,FALSE)</f>
        <v>0</v>
      </c>
      <c r="F103" s="61">
        <f>VLOOKUP(A103,'Deaths After &gt;2009'!A104:P561,16,FALSE)</f>
        <v>82</v>
      </c>
      <c r="G103" s="61">
        <f>VLOOKUP(A103,'Deaths After &gt;2009'!A104:Q561,17,FALSE)</f>
        <v>82</v>
      </c>
      <c r="H103" s="61">
        <f>VLOOKUP(A103,'Visits new'!A103:D510,4,FALSE)</f>
        <v>128063</v>
      </c>
      <c r="I103" s="61">
        <f>VLOOKUP(A103,'Visits new'!A103:E510,5,FALSE)</f>
        <v>360</v>
      </c>
      <c r="J103" s="12">
        <f t="shared" si="4"/>
        <v>5.5252378715975144E-5</v>
      </c>
      <c r="K103" s="12">
        <f t="shared" si="5"/>
        <v>0</v>
      </c>
      <c r="L103" s="12">
        <f t="shared" si="5"/>
        <v>4.1977470804041957E-4</v>
      </c>
      <c r="M103" s="12">
        <f t="shared" si="6"/>
        <v>8.6290065554925924E-2</v>
      </c>
      <c r="N103" s="12">
        <f t="shared" si="7"/>
        <v>2.4257141875306162E-4</v>
      </c>
    </row>
    <row r="104" spans="1:14">
      <c r="A104" s="61" t="s">
        <v>210</v>
      </c>
      <c r="B104" s="61">
        <f>VLOOKUP(A104,'US Pop after &gt;2009'!A105:B562,2,FALSE)</f>
        <v>1498415</v>
      </c>
      <c r="C104" s="62">
        <f>VLOOKUP(A104,'US Pop after &gt;2009'!A105:U562,21,FALSE)</f>
        <v>1288068.3059999999</v>
      </c>
      <c r="D104" s="62">
        <f>VLOOKUP(A104,'US Pop after &gt;2009'!A105:V562,22,FALSE)</f>
        <v>209266.174</v>
      </c>
      <c r="E104" s="61">
        <f>VLOOKUP(A104,'Deaths After &gt;2009'!A105:O562,15,FALSE)</f>
        <v>0</v>
      </c>
      <c r="F104" s="61">
        <f>VLOOKUP(A104,'Deaths After &gt;2009'!A105:P562,16,FALSE)</f>
        <v>42</v>
      </c>
      <c r="G104" s="61">
        <f>VLOOKUP(A104,'Deaths After &gt;2009'!A105:Q562,17,FALSE)</f>
        <v>42</v>
      </c>
      <c r="H104" s="61">
        <f>VLOOKUP(A104,'Visits new'!A104:D511,4,FALSE)</f>
        <v>82959</v>
      </c>
      <c r="I104" s="61">
        <f>VLOOKUP(A104,'Visits new'!A104:E511,5,FALSE)</f>
        <v>309</v>
      </c>
      <c r="J104" s="12">
        <f t="shared" si="4"/>
        <v>2.8029617962980882E-5</v>
      </c>
      <c r="K104" s="12">
        <f t="shared" si="5"/>
        <v>0</v>
      </c>
      <c r="L104" s="12">
        <f t="shared" si="5"/>
        <v>2.0070133264824729E-4</v>
      </c>
      <c r="M104" s="12">
        <f t="shared" si="6"/>
        <v>5.53645018235936E-2</v>
      </c>
      <c r="N104" s="12">
        <f t="shared" si="7"/>
        <v>2.0621790358478793E-4</v>
      </c>
    </row>
    <row r="105" spans="1:14">
      <c r="A105" s="61" t="s">
        <v>211</v>
      </c>
      <c r="B105" s="61">
        <f>VLOOKUP(A105,'US Pop after &gt;2009'!A106:B563,2,FALSE)</f>
        <v>1477406</v>
      </c>
      <c r="C105" s="62">
        <f>VLOOKUP(A105,'US Pop after &gt;2009'!A106:U563,21,FALSE)</f>
        <v>1263702</v>
      </c>
      <c r="D105" s="62">
        <f>VLOOKUP(A105,'US Pop after &gt;2009'!A106:V563,22,FALSE)</f>
        <v>213704</v>
      </c>
      <c r="E105" s="61">
        <f>VLOOKUP(A105,'Deaths After &gt;2009'!A106:O563,15,FALSE)</f>
        <v>0</v>
      </c>
      <c r="F105" s="61">
        <f>VLOOKUP(A105,'Deaths After &gt;2009'!A106:P563,16,FALSE)</f>
        <v>105</v>
      </c>
      <c r="G105" s="61">
        <f>VLOOKUP(A105,'Deaths After &gt;2009'!A106:Q563,17,FALSE)</f>
        <v>105</v>
      </c>
      <c r="H105" s="61">
        <f>VLOOKUP(A105,'Visits new'!A105:D512,4,FALSE)</f>
        <v>56727</v>
      </c>
      <c r="I105" s="61">
        <f>VLOOKUP(A105,'Visits new'!A105:E512,5,FALSE)</f>
        <v>248</v>
      </c>
      <c r="J105" s="12">
        <f t="shared" si="4"/>
        <v>7.1070511423400207E-5</v>
      </c>
      <c r="K105" s="12">
        <f t="shared" si="5"/>
        <v>0</v>
      </c>
      <c r="L105" s="12">
        <f t="shared" si="5"/>
        <v>4.9133380750945236E-4</v>
      </c>
      <c r="M105" s="12">
        <f t="shared" si="6"/>
        <v>3.8396351443002123E-2</v>
      </c>
      <c r="N105" s="12">
        <f t="shared" si="7"/>
        <v>1.6786177936193572E-4</v>
      </c>
    </row>
    <row r="106" spans="1:14">
      <c r="A106" s="61" t="s">
        <v>213</v>
      </c>
      <c r="B106" s="61">
        <f>VLOOKUP(A106,'US Pop after &gt;2009'!A107:B564,2,FALSE)</f>
        <v>12699765</v>
      </c>
      <c r="C106" s="62">
        <f>VLOOKUP(A106,'US Pop after &gt;2009'!A107:U564,21,FALSE)</f>
        <v>11146725.976</v>
      </c>
      <c r="D106" s="62">
        <f>VLOOKUP(A106,'US Pop after &gt;2009'!A107:V564,22,FALSE)</f>
        <v>1556220.4290000005</v>
      </c>
      <c r="E106" s="61">
        <f>VLOOKUP(A106,'Deaths After &gt;2009'!A107:O564,15,FALSE)</f>
        <v>168</v>
      </c>
      <c r="F106" s="61">
        <f>VLOOKUP(A106,'Deaths After &gt;2009'!A107:P564,16,FALSE)</f>
        <v>1912</v>
      </c>
      <c r="G106" s="61">
        <f>VLOOKUP(A106,'Deaths After &gt;2009'!A107:Q564,17,FALSE)</f>
        <v>2080</v>
      </c>
      <c r="H106" s="61">
        <f>VLOOKUP(A106,'Visits new'!A106:D513,4,FALSE)</f>
        <v>509981</v>
      </c>
      <c r="I106" s="61">
        <f>VLOOKUP(A106,'Visits new'!A106:E513,5,FALSE)</f>
        <v>1014</v>
      </c>
      <c r="J106" s="12">
        <f t="shared" si="4"/>
        <v>1.6378255818119469E-4</v>
      </c>
      <c r="K106" s="12">
        <f t="shared" si="5"/>
        <v>1.5071690141277409E-5</v>
      </c>
      <c r="L106" s="12">
        <f t="shared" si="5"/>
        <v>1.2286177230230919E-3</v>
      </c>
      <c r="M106" s="12">
        <f t="shared" si="6"/>
        <v>4.0156727309521079E-2</v>
      </c>
      <c r="N106" s="12">
        <f t="shared" si="7"/>
        <v>7.9843997113332414E-5</v>
      </c>
    </row>
    <row r="107" spans="1:14">
      <c r="A107" s="61" t="s">
        <v>214</v>
      </c>
      <c r="B107" s="61">
        <f>VLOOKUP(A107,'US Pop after &gt;2009'!A108:B565,2,FALSE)</f>
        <v>12597962</v>
      </c>
      <c r="C107" s="62">
        <f>VLOOKUP(A107,'US Pop after &gt;2009'!A108:U565,21,FALSE)</f>
        <v>11030582.356000002</v>
      </c>
      <c r="D107" s="62">
        <f>VLOOKUP(A107,'US Pop after &gt;2009'!A108:V565,22,FALSE)</f>
        <v>1559619.9859999993</v>
      </c>
      <c r="E107" s="61">
        <f>VLOOKUP(A107,'Deaths After &gt;2009'!A108:O565,15,FALSE)</f>
        <v>242</v>
      </c>
      <c r="F107" s="61">
        <f>VLOOKUP(A107,'Deaths After &gt;2009'!A108:P565,16,FALSE)</f>
        <v>2049</v>
      </c>
      <c r="G107" s="61">
        <f>VLOOKUP(A107,'Deaths After &gt;2009'!A108:Q565,17,FALSE)</f>
        <v>2291</v>
      </c>
      <c r="H107" s="61">
        <f>VLOOKUP(A107,'Visits new'!A107:D514,4,FALSE)</f>
        <v>1919888</v>
      </c>
      <c r="I107" s="61">
        <f>VLOOKUP(A107,'Visits new'!A107:E514,5,FALSE)</f>
        <v>3645</v>
      </c>
      <c r="J107" s="12">
        <f t="shared" si="4"/>
        <v>1.8185481111944931E-4</v>
      </c>
      <c r="K107" s="12">
        <f t="shared" si="5"/>
        <v>2.1939004867532302E-5</v>
      </c>
      <c r="L107" s="12">
        <f t="shared" si="5"/>
        <v>1.3137815739686224E-3</v>
      </c>
      <c r="M107" s="12">
        <f t="shared" si="6"/>
        <v>0.15239671305565139</v>
      </c>
      <c r="N107" s="12">
        <f t="shared" si="7"/>
        <v>2.8933251267149402E-4</v>
      </c>
    </row>
    <row r="108" spans="1:14">
      <c r="A108" s="61" t="s">
        <v>215</v>
      </c>
      <c r="B108" s="61">
        <f>VLOOKUP(A108,'US Pop after &gt;2009'!A109:B566,2,FALSE)</f>
        <v>12694550</v>
      </c>
      <c r="C108" s="62">
        <f>VLOOKUP(A108,'US Pop after &gt;2009'!A109:U566,21,FALSE)</f>
        <v>11097142.779000001</v>
      </c>
      <c r="D108" s="62">
        <f>VLOOKUP(A108,'US Pop after &gt;2009'!A109:V566,22,FALSE)</f>
        <v>1601625.2590000001</v>
      </c>
      <c r="E108" s="61">
        <f>VLOOKUP(A108,'Deaths After &gt;2009'!A109:O566,15,FALSE)</f>
        <v>218</v>
      </c>
      <c r="F108" s="61">
        <f>VLOOKUP(A108,'Deaths After &gt;2009'!A109:P566,16,FALSE)</f>
        <v>1983</v>
      </c>
      <c r="G108" s="61">
        <f>VLOOKUP(A108,'Deaths After &gt;2009'!A109:Q566,17,FALSE)</f>
        <v>2201</v>
      </c>
      <c r="H108" s="61">
        <f>VLOOKUP(A108,'Visits new'!A108:D515,4,FALSE)</f>
        <v>2101219</v>
      </c>
      <c r="I108" s="61">
        <f>VLOOKUP(A108,'Visits new'!A108:E515,5,FALSE)</f>
        <v>3974</v>
      </c>
      <c r="J108" s="12">
        <f t="shared" si="4"/>
        <v>1.7338149048213604E-4</v>
      </c>
      <c r="K108" s="12">
        <f t="shared" si="5"/>
        <v>1.964469632782761E-5</v>
      </c>
      <c r="L108" s="12">
        <f t="shared" si="5"/>
        <v>1.2381173366597111E-3</v>
      </c>
      <c r="M108" s="12">
        <f t="shared" si="6"/>
        <v>0.16552134577436775</v>
      </c>
      <c r="N108" s="12">
        <f t="shared" si="7"/>
        <v>3.1304772520491077E-4</v>
      </c>
    </row>
    <row r="109" spans="1:14">
      <c r="A109" s="61" t="s">
        <v>216</v>
      </c>
      <c r="B109" s="61">
        <f>VLOOKUP(A109,'US Pop after &gt;2009'!A110:B567,2,FALSE)</f>
        <v>12580101</v>
      </c>
      <c r="C109" s="62">
        <f>VLOOKUP(A109,'US Pop after &gt;2009'!A110:U567,21,FALSE)</f>
        <v>10967942.179000001</v>
      </c>
      <c r="D109" s="62">
        <f>VLOOKUP(A109,'US Pop after &gt;2009'!A110:V567,22,FALSE)</f>
        <v>1605856.5229999998</v>
      </c>
      <c r="E109" s="61">
        <f>VLOOKUP(A109,'Deaths After &gt;2009'!A110:O567,15,FALSE)</f>
        <v>185</v>
      </c>
      <c r="F109" s="61">
        <f>VLOOKUP(A109,'Deaths After &gt;2009'!A110:P567,16,FALSE)</f>
        <v>2122</v>
      </c>
      <c r="G109" s="61">
        <f>VLOOKUP(A109,'Deaths After &gt;2009'!A110:Q567,17,FALSE)</f>
        <v>2307</v>
      </c>
      <c r="H109" s="61">
        <f>VLOOKUP(A109,'Visits new'!A109:D516,4,FALSE)</f>
        <v>2225186</v>
      </c>
      <c r="I109" s="61">
        <f>VLOOKUP(A109,'Visits new'!A109:E516,5,FALSE)</f>
        <v>4334</v>
      </c>
      <c r="J109" s="12">
        <f t="shared" si="4"/>
        <v>1.8338485517723586E-4</v>
      </c>
      <c r="K109" s="12">
        <f t="shared" si="5"/>
        <v>1.6867339103429455E-5</v>
      </c>
      <c r="L109" s="12">
        <f t="shared" si="5"/>
        <v>1.3214131957665562E-3</v>
      </c>
      <c r="M109" s="12">
        <f t="shared" si="6"/>
        <v>0.1768814097756449</v>
      </c>
      <c r="N109" s="12">
        <f t="shared" si="7"/>
        <v>3.4451233738107506E-4</v>
      </c>
    </row>
    <row r="110" spans="1:14">
      <c r="A110" s="61" t="s">
        <v>217</v>
      </c>
      <c r="B110" s="61">
        <f>VLOOKUP(A110,'US Pop after &gt;2009'!A111:B568,2,FALSE)</f>
        <v>12558195</v>
      </c>
      <c r="C110" s="62">
        <f>VLOOKUP(A110,'US Pop after &gt;2009'!A111:U568,21,FALSE)</f>
        <v>10921971.859999999</v>
      </c>
      <c r="D110" s="62">
        <f>VLOOKUP(A110,'US Pop after &gt;2009'!A111:V568,22,FALSE)</f>
        <v>1630702.03</v>
      </c>
      <c r="E110" s="61">
        <f>VLOOKUP(A110,'Deaths After &gt;2009'!A111:O568,15,FALSE)</f>
        <v>229</v>
      </c>
      <c r="F110" s="61">
        <f>VLOOKUP(A110,'Deaths After &gt;2009'!A111:P568,16,FALSE)</f>
        <v>2125</v>
      </c>
      <c r="G110" s="61">
        <f>VLOOKUP(A110,'Deaths After &gt;2009'!A111:Q568,17,FALSE)</f>
        <v>2354</v>
      </c>
      <c r="H110" s="61">
        <f>VLOOKUP(A110,'Visits new'!A110:D517,4,FALSE)</f>
        <v>2734075</v>
      </c>
      <c r="I110" s="61">
        <f>VLOOKUP(A110,'Visits new'!A110:E517,5,FALSE)</f>
        <v>4830</v>
      </c>
      <c r="J110" s="12">
        <f t="shared" si="4"/>
        <v>1.8744732025581702E-4</v>
      </c>
      <c r="K110" s="12">
        <f t="shared" si="5"/>
        <v>2.0966909907420327E-5</v>
      </c>
      <c r="L110" s="12">
        <f t="shared" si="5"/>
        <v>1.303119736718547E-3</v>
      </c>
      <c r="M110" s="12">
        <f t="shared" si="6"/>
        <v>0.21771241806644984</v>
      </c>
      <c r="N110" s="12">
        <f t="shared" si="7"/>
        <v>3.846094124195396E-4</v>
      </c>
    </row>
    <row r="111" spans="1:14">
      <c r="A111" s="61" t="s">
        <v>218</v>
      </c>
      <c r="B111" s="61">
        <f>VLOOKUP(A111,'US Pop after &gt;2009'!A112:B569,2,FALSE)</f>
        <v>12514525</v>
      </c>
      <c r="C111" s="62">
        <f>VLOOKUP(A111,'US Pop after &gt;2009'!A112:U569,21,FALSE)</f>
        <v>10843197.758000001</v>
      </c>
      <c r="D111" s="62">
        <f>VLOOKUP(A111,'US Pop after &gt;2009'!A112:V569,22,FALSE)</f>
        <v>1667285.6799999997</v>
      </c>
      <c r="E111" s="61">
        <f>VLOOKUP(A111,'Deaths After &gt;2009'!A112:O569,15,FALSE)</f>
        <v>214</v>
      </c>
      <c r="F111" s="61">
        <f>VLOOKUP(A111,'Deaths After &gt;2009'!A112:P569,16,FALSE)</f>
        <v>1997</v>
      </c>
      <c r="G111" s="61">
        <f>VLOOKUP(A111,'Deaths After &gt;2009'!A112:Q569,17,FALSE)</f>
        <v>2211</v>
      </c>
      <c r="H111" s="61">
        <f>VLOOKUP(A111,'Visits new'!A111:D518,4,FALSE)</f>
        <v>2456456</v>
      </c>
      <c r="I111" s="61">
        <f>VLOOKUP(A111,'Visits new'!A111:E518,5,FALSE)</f>
        <v>4121</v>
      </c>
      <c r="J111" s="12">
        <f t="shared" si="4"/>
        <v>1.7667470399395903E-4</v>
      </c>
      <c r="K111" s="12">
        <f t="shared" si="5"/>
        <v>1.9735875410195573E-5</v>
      </c>
      <c r="L111" s="12">
        <f t="shared" si="5"/>
        <v>1.1977551441574191E-3</v>
      </c>
      <c r="M111" s="12">
        <f t="shared" si="6"/>
        <v>0.19628839288746477</v>
      </c>
      <c r="N111" s="12">
        <f t="shared" si="7"/>
        <v>3.2929735647177982E-4</v>
      </c>
    </row>
    <row r="112" spans="1:14">
      <c r="A112" s="61" t="s">
        <v>219</v>
      </c>
      <c r="B112" s="61">
        <f>VLOOKUP(A112,'US Pop after &gt;2009'!A113:B570,2,FALSE)</f>
        <v>12613152</v>
      </c>
      <c r="C112" s="62">
        <f>VLOOKUP(A112,'US Pop after &gt;2009'!A113:U570,21,FALSE)</f>
        <v>10868056.310000004</v>
      </c>
      <c r="D112" s="62">
        <f>VLOOKUP(A112,'US Pop after &gt;2009'!A113:V570,22,FALSE)</f>
        <v>1741843.075</v>
      </c>
      <c r="E112" s="61">
        <f>VLOOKUP(A112,'Deaths After &gt;2009'!A113:O570,15,FALSE)</f>
        <v>242</v>
      </c>
      <c r="F112" s="61">
        <f>VLOOKUP(A112,'Deaths After &gt;2009'!A113:P570,16,FALSE)</f>
        <v>1799</v>
      </c>
      <c r="G112" s="61">
        <f>VLOOKUP(A112,'Deaths After &gt;2009'!A113:Q570,17,FALSE)</f>
        <v>2041</v>
      </c>
      <c r="H112" s="61">
        <f>VLOOKUP(A112,'Visits new'!A112:D519,4,FALSE)</f>
        <v>2303718</v>
      </c>
      <c r="I112" s="61">
        <f>VLOOKUP(A112,'Visits new'!A112:E519,5,FALSE)</f>
        <v>3725</v>
      </c>
      <c r="J112" s="12">
        <f t="shared" si="4"/>
        <v>1.6181522271356121E-4</v>
      </c>
      <c r="K112" s="12">
        <f t="shared" si="5"/>
        <v>2.2267091106008441E-5</v>
      </c>
      <c r="L112" s="12">
        <f t="shared" si="5"/>
        <v>1.032814049566434E-3</v>
      </c>
      <c r="M112" s="12">
        <f t="shared" si="6"/>
        <v>0.18264411623676619</v>
      </c>
      <c r="N112" s="12">
        <f t="shared" si="7"/>
        <v>2.9532665585890028E-4</v>
      </c>
    </row>
    <row r="113" spans="1:14">
      <c r="A113" s="61" t="s">
        <v>220</v>
      </c>
      <c r="B113" s="61">
        <f>VLOOKUP(A113,'US Pop after &gt;2009'!A114:B571,2,FALSE)</f>
        <v>12491161</v>
      </c>
      <c r="C113" s="62">
        <f>VLOOKUP(A113,'US Pop after &gt;2009'!A114:U571,21,FALSE)</f>
        <v>10717398</v>
      </c>
      <c r="D113" s="62">
        <f>VLOOKUP(A113,'US Pop after &gt;2009'!A114:V571,22,FALSE)</f>
        <v>1773763</v>
      </c>
      <c r="E113" s="61">
        <f>VLOOKUP(A113,'Deaths After &gt;2009'!A114:O571,15,FALSE)</f>
        <v>225</v>
      </c>
      <c r="F113" s="61">
        <f>VLOOKUP(A113,'Deaths After &gt;2009'!A114:P571,16,FALSE)</f>
        <v>2026</v>
      </c>
      <c r="G113" s="61">
        <f>VLOOKUP(A113,'Deaths After &gt;2009'!A114:Q571,17,FALSE)</f>
        <v>2251</v>
      </c>
      <c r="H113" s="61">
        <f>VLOOKUP(A113,'Visits new'!A113:D520,4,FALSE)</f>
        <v>2260998</v>
      </c>
      <c r="I113" s="61">
        <f>VLOOKUP(A113,'Visits new'!A113:E520,5,FALSE)</f>
        <v>3671</v>
      </c>
      <c r="J113" s="12">
        <f t="shared" si="4"/>
        <v>1.8020742827668302E-4</v>
      </c>
      <c r="K113" s="12">
        <f t="shared" si="5"/>
        <v>2.0993901691436673E-5</v>
      </c>
      <c r="L113" s="12">
        <f t="shared" si="5"/>
        <v>1.1422044545973729E-3</v>
      </c>
      <c r="M113" s="12">
        <f t="shared" si="6"/>
        <v>0.18100783425976177</v>
      </c>
      <c r="N113" s="12">
        <f t="shared" si="7"/>
        <v>2.9388781395100106E-4</v>
      </c>
    </row>
    <row r="114" spans="1:14">
      <c r="A114" s="61" t="s">
        <v>222</v>
      </c>
      <c r="B114" s="61">
        <f>VLOOKUP(A114,'US Pop after &gt;2009'!A115:B572,2,FALSE)</f>
        <v>6417398</v>
      </c>
      <c r="C114" s="62">
        <f>VLOOKUP(A114,'US Pop after &gt;2009'!A115:U572,21,FALSE)</f>
        <v>5601419.9879999999</v>
      </c>
      <c r="D114" s="62">
        <f>VLOOKUP(A114,'US Pop after &gt;2009'!A115:V572,22,FALSE)</f>
        <v>816965.27399999986</v>
      </c>
      <c r="E114" s="61">
        <f>VLOOKUP(A114,'Deaths After &gt;2009'!A115:O572,15,FALSE)</f>
        <v>53</v>
      </c>
      <c r="F114" s="61">
        <f>VLOOKUP(A114,'Deaths After &gt;2009'!A115:P572,16,FALSE)</f>
        <v>951</v>
      </c>
      <c r="G114" s="61">
        <f>VLOOKUP(A114,'Deaths After &gt;2009'!A115:Q572,17,FALSE)</f>
        <v>1004</v>
      </c>
      <c r="H114" s="61">
        <f>VLOOKUP(A114,'Visits new'!A114:D521,4,FALSE)</f>
        <v>148225</v>
      </c>
      <c r="I114" s="61">
        <f>VLOOKUP(A114,'Visits new'!A114:E521,5,FALSE)</f>
        <v>558</v>
      </c>
      <c r="J114" s="12">
        <f t="shared" si="4"/>
        <v>1.5644970126521684E-4</v>
      </c>
      <c r="K114" s="12">
        <f t="shared" si="5"/>
        <v>9.4618864704918824E-6</v>
      </c>
      <c r="L114" s="12">
        <f t="shared" si="5"/>
        <v>1.1640641655963459E-3</v>
      </c>
      <c r="M114" s="12">
        <f t="shared" si="6"/>
        <v>2.309736750003662E-2</v>
      </c>
      <c r="N114" s="12">
        <f t="shared" si="7"/>
        <v>8.6951128790827681E-5</v>
      </c>
    </row>
    <row r="115" spans="1:14">
      <c r="A115" s="61" t="s">
        <v>223</v>
      </c>
      <c r="B115" s="61">
        <f>VLOOKUP(A115,'US Pop after &gt;2009'!A116:B573,2,FALSE)</f>
        <v>6122854</v>
      </c>
      <c r="C115" s="62">
        <f>VLOOKUP(A115,'US Pop after &gt;2009'!A116:U573,21,FALSE)</f>
        <v>5341913.858</v>
      </c>
      <c r="D115" s="62">
        <f>VLOOKUP(A115,'US Pop after &gt;2009'!A116:V573,22,FALSE)</f>
        <v>782863.51899999997</v>
      </c>
      <c r="E115" s="61">
        <f>VLOOKUP(A115,'Deaths After &gt;2009'!A116:O573,15,FALSE)</f>
        <v>12</v>
      </c>
      <c r="F115" s="61">
        <f>VLOOKUP(A115,'Deaths After &gt;2009'!A116:P573,16,FALSE)</f>
        <v>785</v>
      </c>
      <c r="G115" s="61">
        <f>VLOOKUP(A115,'Deaths After &gt;2009'!A116:Q573,17,FALSE)</f>
        <v>797</v>
      </c>
      <c r="H115" s="61">
        <f>VLOOKUP(A115,'Visits new'!A115:D522,4,FALSE)</f>
        <v>500628</v>
      </c>
      <c r="I115" s="61">
        <f>VLOOKUP(A115,'Visits new'!A115:E522,5,FALSE)</f>
        <v>1953</v>
      </c>
      <c r="J115" s="12">
        <f t="shared" si="4"/>
        <v>1.3016805561589416E-4</v>
      </c>
      <c r="K115" s="12">
        <f t="shared" si="5"/>
        <v>2.2463859056860143E-6</v>
      </c>
      <c r="L115" s="12">
        <f t="shared" si="5"/>
        <v>1.0027290593419517E-3</v>
      </c>
      <c r="M115" s="12">
        <f t="shared" si="6"/>
        <v>8.1763831050029934E-2</v>
      </c>
      <c r="N115" s="12">
        <f t="shared" si="7"/>
        <v>3.1896889914409196E-4</v>
      </c>
    </row>
    <row r="116" spans="1:14">
      <c r="A116" s="61" t="s">
        <v>224</v>
      </c>
      <c r="B116" s="61">
        <f>VLOOKUP(A116,'US Pop after &gt;2009'!A117:B574,2,FALSE)</f>
        <v>6196359</v>
      </c>
      <c r="C116" s="62">
        <f>VLOOKUP(A116,'US Pop after &gt;2009'!A117:U574,21,FALSE)</f>
        <v>5388492.2180000003</v>
      </c>
      <c r="D116" s="62">
        <f>VLOOKUP(A116,'US Pop after &gt;2009'!A117:V574,22,FALSE)</f>
        <v>806244.01600000006</v>
      </c>
      <c r="E116" s="61">
        <f>VLOOKUP(A116,'Deaths After &gt;2009'!A117:O574,15,FALSE)</f>
        <v>0</v>
      </c>
      <c r="F116" s="61">
        <f>VLOOKUP(A116,'Deaths After &gt;2009'!A117:P574,16,FALSE)</f>
        <v>751</v>
      </c>
      <c r="G116" s="61">
        <f>VLOOKUP(A116,'Deaths After &gt;2009'!A117:Q574,17,FALSE)</f>
        <v>751</v>
      </c>
      <c r="H116" s="61">
        <f>VLOOKUP(A116,'Visits new'!A116:D523,4,FALSE)</f>
        <v>424967</v>
      </c>
      <c r="I116" s="61">
        <f>VLOOKUP(A116,'Visits new'!A116:E523,5,FALSE)</f>
        <v>1884</v>
      </c>
      <c r="J116" s="12">
        <f t="shared" si="4"/>
        <v>1.2120020805766741E-4</v>
      </c>
      <c r="K116" s="12">
        <f t="shared" si="5"/>
        <v>0</v>
      </c>
      <c r="L116" s="12">
        <f t="shared" si="5"/>
        <v>9.3147978167443528E-4</v>
      </c>
      <c r="M116" s="12">
        <f t="shared" si="6"/>
        <v>6.8583340636008988E-2</v>
      </c>
      <c r="N116" s="12">
        <f t="shared" si="7"/>
        <v>3.0404952327649188E-4</v>
      </c>
    </row>
    <row r="117" spans="1:14">
      <c r="A117" s="61" t="s">
        <v>225</v>
      </c>
      <c r="B117" s="61">
        <f>VLOOKUP(A117,'US Pop after &gt;2009'!A118:B575,2,FALSE)</f>
        <v>6295415</v>
      </c>
      <c r="C117" s="62">
        <f>VLOOKUP(A117,'US Pop after &gt;2009'!A118:U575,21,FALSE)</f>
        <v>5466138.909</v>
      </c>
      <c r="D117" s="62">
        <f>VLOOKUP(A117,'US Pop after &gt;2009'!A118:V575,22,FALSE)</f>
        <v>831703.03299999994</v>
      </c>
      <c r="E117" s="61">
        <f>VLOOKUP(A117,'Deaths After &gt;2009'!A118:O575,15,FALSE)</f>
        <v>55</v>
      </c>
      <c r="F117" s="61">
        <f>VLOOKUP(A117,'Deaths After &gt;2009'!A118:P575,16,FALSE)</f>
        <v>892</v>
      </c>
      <c r="G117" s="61">
        <f>VLOOKUP(A117,'Deaths After &gt;2009'!A118:Q575,17,FALSE)</f>
        <v>947</v>
      </c>
      <c r="H117" s="61">
        <f>VLOOKUP(A117,'Visits new'!A117:D524,4,FALSE)</f>
        <v>419058</v>
      </c>
      <c r="I117" s="61">
        <f>VLOOKUP(A117,'Visits new'!A117:E524,5,FALSE)</f>
        <v>1831</v>
      </c>
      <c r="J117" s="12">
        <f t="shared" si="4"/>
        <v>1.5042693769989747E-4</v>
      </c>
      <c r="K117" s="12">
        <f t="shared" si="5"/>
        <v>1.0061947000549597E-5</v>
      </c>
      <c r="L117" s="12">
        <f t="shared" si="5"/>
        <v>1.0724981929938447E-3</v>
      </c>
      <c r="M117" s="12">
        <f t="shared" si="6"/>
        <v>6.6565587812717666E-2</v>
      </c>
      <c r="N117" s="12">
        <f t="shared" si="7"/>
        <v>2.9084659232155464E-4</v>
      </c>
    </row>
    <row r="118" spans="1:14">
      <c r="A118" s="61" t="s">
        <v>226</v>
      </c>
      <c r="B118" s="61">
        <f>VLOOKUP(A118,'US Pop after &gt;2009'!A119:B576,2,FALSE)</f>
        <v>6228350</v>
      </c>
      <c r="C118" s="62">
        <f>VLOOKUP(A118,'US Pop after &gt;2009'!A119:U576,21,FALSE)</f>
        <v>5383265.824</v>
      </c>
      <c r="D118" s="62">
        <f>VLOOKUP(A118,'US Pop after &gt;2009'!A119:V576,22,FALSE)</f>
        <v>844157.8</v>
      </c>
      <c r="E118" s="61">
        <f>VLOOKUP(A118,'Deaths After &gt;2009'!A119:O576,15,FALSE)</f>
        <v>77</v>
      </c>
      <c r="F118" s="61">
        <f>VLOOKUP(A118,'Deaths After &gt;2009'!A119:P576,16,FALSE)</f>
        <v>805</v>
      </c>
      <c r="G118" s="61">
        <f>VLOOKUP(A118,'Deaths After &gt;2009'!A119:Q576,17,FALSE)</f>
        <v>882</v>
      </c>
      <c r="H118" s="61">
        <f>VLOOKUP(A118,'Visits new'!A118:D525,4,FALSE)</f>
        <v>366274</v>
      </c>
      <c r="I118" s="61">
        <f>VLOOKUP(A118,'Visits new'!A118:E525,5,FALSE)</f>
        <v>1714</v>
      </c>
      <c r="J118" s="12">
        <f t="shared" si="4"/>
        <v>1.4161053890677307E-4</v>
      </c>
      <c r="K118" s="12">
        <f t="shared" si="5"/>
        <v>1.4303584945910336E-5</v>
      </c>
      <c r="L118" s="12">
        <f t="shared" si="5"/>
        <v>9.5361317516701259E-4</v>
      </c>
      <c r="M118" s="12">
        <f t="shared" si="6"/>
        <v>5.8807549350951699E-2</v>
      </c>
      <c r="N118" s="12">
        <f t="shared" si="7"/>
        <v>2.7519326948549774E-4</v>
      </c>
    </row>
    <row r="119" spans="1:14">
      <c r="A119" s="61" t="s">
        <v>227</v>
      </c>
      <c r="B119" s="61">
        <f>VLOOKUP(A119,'US Pop after &gt;2009'!A120:B577,2,FALSE)</f>
        <v>6085821</v>
      </c>
      <c r="C119" s="62">
        <f>VLOOKUP(A119,'US Pop after &gt;2009'!A120:U577,21,FALSE)</f>
        <v>5252536.0829999996</v>
      </c>
      <c r="D119" s="62">
        <f>VLOOKUP(A119,'US Pop after &gt;2009'!A120:V577,22,FALSE)</f>
        <v>834075.39499999979</v>
      </c>
      <c r="E119" s="61">
        <f>VLOOKUP(A119,'Deaths After &gt;2009'!A120:O577,15,FALSE)</f>
        <v>13</v>
      </c>
      <c r="F119" s="61">
        <f>VLOOKUP(A119,'Deaths After &gt;2009'!A120:P577,16,FALSE)</f>
        <v>850</v>
      </c>
      <c r="G119" s="61">
        <f>VLOOKUP(A119,'Deaths After &gt;2009'!A120:Q577,17,FALSE)</f>
        <v>863</v>
      </c>
      <c r="H119" s="61">
        <f>VLOOKUP(A119,'Visits new'!A119:D526,4,FALSE)</f>
        <v>310945</v>
      </c>
      <c r="I119" s="61">
        <f>VLOOKUP(A119,'Visits new'!A119:E526,5,FALSE)</f>
        <v>1535</v>
      </c>
      <c r="J119" s="12">
        <f t="shared" si="4"/>
        <v>1.4180502515601429E-4</v>
      </c>
      <c r="K119" s="12">
        <f t="shared" si="5"/>
        <v>2.4749948966699943E-6</v>
      </c>
      <c r="L119" s="12">
        <f t="shared" si="5"/>
        <v>1.0190925246032468E-3</v>
      </c>
      <c r="M119" s="12">
        <f t="shared" si="6"/>
        <v>5.1093352893553719E-2</v>
      </c>
      <c r="N119" s="12">
        <f t="shared" si="7"/>
        <v>2.5222562411875079E-4</v>
      </c>
    </row>
    <row r="120" spans="1:14">
      <c r="A120" s="61" t="s">
        <v>228</v>
      </c>
      <c r="B120" s="61">
        <f>VLOOKUP(A120,'US Pop after &gt;2009'!A121:B578,2,FALSE)</f>
        <v>6207101</v>
      </c>
      <c r="C120" s="62">
        <f>VLOOKUP(A120,'US Pop after &gt;2009'!A121:U578,21,FALSE)</f>
        <v>5324101.5089999996</v>
      </c>
      <c r="D120" s="62">
        <f>VLOOKUP(A120,'US Pop after &gt;2009'!A121:V578,22,FALSE)</f>
        <v>883020.91400000011</v>
      </c>
      <c r="E120" s="61">
        <f>VLOOKUP(A120,'Deaths After &gt;2009'!A121:O578,15,FALSE)</f>
        <v>63</v>
      </c>
      <c r="F120" s="61">
        <f>VLOOKUP(A120,'Deaths After &gt;2009'!A121:P578,16,FALSE)</f>
        <v>749</v>
      </c>
      <c r="G120" s="61">
        <f>VLOOKUP(A120,'Deaths After &gt;2009'!A121:Q578,17,FALSE)</f>
        <v>812</v>
      </c>
      <c r="H120" s="61">
        <f>VLOOKUP(A120,'Visits new'!A120:D527,4,FALSE)</f>
        <v>253265</v>
      </c>
      <c r="I120" s="61">
        <f>VLOOKUP(A120,'Visits new'!A120:E527,5,FALSE)</f>
        <v>1243</v>
      </c>
      <c r="J120" s="12">
        <f t="shared" si="4"/>
        <v>1.3081791322551382E-4</v>
      </c>
      <c r="K120" s="12">
        <f t="shared" si="5"/>
        <v>1.183298250296377E-5</v>
      </c>
      <c r="L120" s="12">
        <f t="shared" si="5"/>
        <v>8.482245302742625E-4</v>
      </c>
      <c r="M120" s="12">
        <f t="shared" si="6"/>
        <v>4.0802461567807577E-2</v>
      </c>
      <c r="N120" s="12">
        <f t="shared" si="7"/>
        <v>2.0025451494989368E-4</v>
      </c>
    </row>
    <row r="121" spans="1:14">
      <c r="A121" s="61" t="s">
        <v>229</v>
      </c>
      <c r="B121" s="61">
        <f>VLOOKUP(A121,'US Pop after &gt;2009'!A122:B579,2,FALSE)</f>
        <v>6424375</v>
      </c>
      <c r="C121" s="62">
        <f>VLOOKUP(A121,'US Pop after &gt;2009'!A122:U579,21,FALSE)</f>
        <v>5484127</v>
      </c>
      <c r="D121" s="62">
        <f>VLOOKUP(A121,'US Pop after &gt;2009'!A122:V579,22,FALSE)</f>
        <v>940248</v>
      </c>
      <c r="E121" s="61">
        <f>VLOOKUP(A121,'Deaths After &gt;2009'!A122:O579,15,FALSE)</f>
        <v>57</v>
      </c>
      <c r="F121" s="61">
        <f>VLOOKUP(A121,'Deaths After &gt;2009'!A122:P579,16,FALSE)</f>
        <v>882</v>
      </c>
      <c r="G121" s="61">
        <f>VLOOKUP(A121,'Deaths After &gt;2009'!A122:Q579,17,FALSE)</f>
        <v>939</v>
      </c>
      <c r="H121" s="61">
        <f>VLOOKUP(A121,'Visits new'!A121:D528,4,FALSE)</f>
        <v>226600</v>
      </c>
      <c r="I121" s="61">
        <f>VLOOKUP(A121,'Visits new'!A121:E528,5,FALSE)</f>
        <v>1122</v>
      </c>
      <c r="J121" s="12">
        <f t="shared" si="4"/>
        <v>1.4616207802315399E-4</v>
      </c>
      <c r="K121" s="12">
        <f t="shared" si="5"/>
        <v>1.0393632386704392E-5</v>
      </c>
      <c r="L121" s="12">
        <f t="shared" si="5"/>
        <v>9.380503867064859E-4</v>
      </c>
      <c r="M121" s="12">
        <f t="shared" si="6"/>
        <v>3.5271913610273375E-2</v>
      </c>
      <c r="N121" s="12">
        <f t="shared" si="7"/>
        <v>1.7464733923533418E-4</v>
      </c>
    </row>
    <row r="122" spans="1:14">
      <c r="A122" s="61" t="s">
        <v>231</v>
      </c>
      <c r="B122" s="61">
        <f>VLOOKUP(A122,'US Pop after &gt;2009'!A123:B580,2,FALSE)</f>
        <v>2899335</v>
      </c>
      <c r="C122" s="62">
        <f>VLOOKUP(A122,'US Pop after &gt;2009'!A123:U580,21,FALSE)</f>
        <v>2473183.4710000004</v>
      </c>
      <c r="D122" s="62">
        <f>VLOOKUP(A122,'US Pop after &gt;2009'!A123:V580,22,FALSE)</f>
        <v>426239.08</v>
      </c>
      <c r="E122" s="61">
        <f>VLOOKUP(A122,'Deaths After &gt;2009'!A123:O580,15,FALSE)</f>
        <v>0</v>
      </c>
      <c r="F122" s="61">
        <f>VLOOKUP(A122,'Deaths After &gt;2009'!A123:P580,16,FALSE)</f>
        <v>434</v>
      </c>
      <c r="G122" s="61">
        <f>VLOOKUP(A122,'Deaths After &gt;2009'!A123:Q580,17,FALSE)</f>
        <v>434</v>
      </c>
      <c r="H122" s="61">
        <f>VLOOKUP(A122,'Visits new'!A122:D529,4,FALSE)</f>
        <v>40195</v>
      </c>
      <c r="I122" s="61">
        <f>VLOOKUP(A122,'Visits new'!A122:E529,5,FALSE)</f>
        <v>118</v>
      </c>
      <c r="J122" s="12">
        <f t="shared" si="4"/>
        <v>1.4968949776414245E-4</v>
      </c>
      <c r="K122" s="12">
        <f t="shared" si="5"/>
        <v>0</v>
      </c>
      <c r="L122" s="12">
        <f t="shared" si="5"/>
        <v>1.018207903414206E-3</v>
      </c>
      <c r="M122" s="12">
        <f t="shared" si="6"/>
        <v>1.3863523877026973E-2</v>
      </c>
      <c r="N122" s="12">
        <f t="shared" si="7"/>
        <v>4.0698987871356707E-5</v>
      </c>
    </row>
    <row r="123" spans="1:14">
      <c r="A123" s="61" t="s">
        <v>232</v>
      </c>
      <c r="B123" s="61">
        <f>VLOOKUP(A123,'US Pop after &gt;2009'!A124:B581,2,FALSE)</f>
        <v>2839877</v>
      </c>
      <c r="C123" s="62">
        <f>VLOOKUP(A123,'US Pop after &gt;2009'!A124:U581,21,FALSE)</f>
        <v>2421811.0809999998</v>
      </c>
      <c r="D123" s="62">
        <f>VLOOKUP(A123,'US Pop after &gt;2009'!A124:V581,22,FALSE)</f>
        <v>417420.435</v>
      </c>
      <c r="E123" s="61">
        <f>VLOOKUP(A123,'Deaths After &gt;2009'!A124:O581,15,FALSE)</f>
        <v>0</v>
      </c>
      <c r="F123" s="61">
        <f>VLOOKUP(A123,'Deaths After &gt;2009'!A124:P581,16,FALSE)</f>
        <v>497</v>
      </c>
      <c r="G123" s="61">
        <f>VLOOKUP(A123,'Deaths After &gt;2009'!A124:Q581,17,FALSE)</f>
        <v>497</v>
      </c>
      <c r="H123" s="61">
        <f>VLOOKUP(A123,'Visits new'!A123:D530,4,FALSE)</f>
        <v>153447</v>
      </c>
      <c r="I123" s="61">
        <f>VLOOKUP(A123,'Visits new'!A123:E530,5,FALSE)</f>
        <v>440</v>
      </c>
      <c r="J123" s="12">
        <f t="shared" si="4"/>
        <v>1.7500757955362151E-4</v>
      </c>
      <c r="K123" s="12">
        <f t="shared" si="5"/>
        <v>0</v>
      </c>
      <c r="L123" s="12">
        <f t="shared" si="5"/>
        <v>1.1906460688729818E-3</v>
      </c>
      <c r="M123" s="12">
        <f t="shared" si="6"/>
        <v>5.4032973963308972E-2</v>
      </c>
      <c r="N123" s="12">
        <f t="shared" si="7"/>
        <v>1.5493628773358847E-4</v>
      </c>
    </row>
    <row r="124" spans="1:14">
      <c r="A124" s="61" t="s">
        <v>233</v>
      </c>
      <c r="B124" s="61">
        <f>VLOOKUP(A124,'US Pop after &gt;2009'!A125:B582,2,FALSE)</f>
        <v>2961052</v>
      </c>
      <c r="C124" s="62">
        <f>VLOOKUP(A124,'US Pop after &gt;2009'!A125:U582,21,FALSE)</f>
        <v>2521062.6969999992</v>
      </c>
      <c r="D124" s="62">
        <f>VLOOKUP(A124,'US Pop after &gt;2009'!A125:V582,22,FALSE)</f>
        <v>438910.20600000006</v>
      </c>
      <c r="E124" s="61">
        <f>VLOOKUP(A124,'Deaths After &gt;2009'!A125:O582,15,FALSE)</f>
        <v>0</v>
      </c>
      <c r="F124" s="61">
        <f>VLOOKUP(A124,'Deaths After &gt;2009'!A125:P582,16,FALSE)</f>
        <v>513</v>
      </c>
      <c r="G124" s="61">
        <f>VLOOKUP(A124,'Deaths After &gt;2009'!A125:Q582,17,FALSE)</f>
        <v>513</v>
      </c>
      <c r="H124" s="61">
        <f>VLOOKUP(A124,'Visits new'!A124:D531,4,FALSE)</f>
        <v>159525</v>
      </c>
      <c r="I124" s="61">
        <f>VLOOKUP(A124,'Visits new'!A124:E531,5,FALSE)</f>
        <v>482</v>
      </c>
      <c r="J124" s="12">
        <f t="shared" si="4"/>
        <v>1.7324923709546473E-4</v>
      </c>
      <c r="K124" s="12">
        <f t="shared" si="5"/>
        <v>0</v>
      </c>
      <c r="L124" s="12">
        <f t="shared" si="5"/>
        <v>1.1688039899441299E-3</v>
      </c>
      <c r="M124" s="12">
        <f t="shared" si="6"/>
        <v>5.3874433816089688E-2</v>
      </c>
      <c r="N124" s="12">
        <f t="shared" si="7"/>
        <v>1.6277998495129435E-4</v>
      </c>
    </row>
    <row r="125" spans="1:14">
      <c r="A125" s="61" t="s">
        <v>234</v>
      </c>
      <c r="B125" s="61">
        <f>VLOOKUP(A125,'US Pop after &gt;2009'!A126:B583,2,FALSE)</f>
        <v>2869003</v>
      </c>
      <c r="C125" s="62">
        <f>VLOOKUP(A125,'US Pop after &gt;2009'!A126:U583,21,FALSE)</f>
        <v>2444125.426</v>
      </c>
      <c r="D125" s="62">
        <f>VLOOKUP(A125,'US Pop after &gt;2009'!A126:V583,22,FALSE)</f>
        <v>424006.62299999991</v>
      </c>
      <c r="E125" s="61">
        <f>VLOOKUP(A125,'Deaths After &gt;2009'!A126:O583,15,FALSE)</f>
        <v>0</v>
      </c>
      <c r="F125" s="61">
        <f>VLOOKUP(A125,'Deaths After &gt;2009'!A126:P583,16,FALSE)</f>
        <v>621</v>
      </c>
      <c r="G125" s="61">
        <f>VLOOKUP(A125,'Deaths After &gt;2009'!A126:Q583,17,FALSE)</f>
        <v>621</v>
      </c>
      <c r="H125" s="61">
        <f>VLOOKUP(A125,'Visits new'!A125:D532,4,FALSE)</f>
        <v>531881</v>
      </c>
      <c r="I125" s="61">
        <f>VLOOKUP(A125,'Visits new'!A125:E532,5,FALSE)</f>
        <v>660</v>
      </c>
      <c r="J125" s="12">
        <f t="shared" si="4"/>
        <v>2.1645149900505507E-4</v>
      </c>
      <c r="K125" s="12">
        <f t="shared" si="5"/>
        <v>0</v>
      </c>
      <c r="L125" s="12">
        <f t="shared" si="5"/>
        <v>1.4645997640466105E-3</v>
      </c>
      <c r="M125" s="12">
        <f t="shared" si="6"/>
        <v>0.18538879185556795</v>
      </c>
      <c r="N125" s="12">
        <f t="shared" si="7"/>
        <v>2.3004507140633872E-4</v>
      </c>
    </row>
    <row r="126" spans="1:14">
      <c r="A126" s="61" t="s">
        <v>235</v>
      </c>
      <c r="B126" s="61">
        <f>VLOOKUP(A126,'US Pop after &gt;2009'!A127:B584,2,FALSE)</f>
        <v>2715855</v>
      </c>
      <c r="C126" s="62">
        <f>VLOOKUP(A126,'US Pop after &gt;2009'!A127:U584,21,FALSE)</f>
        <v>2315151.9499999997</v>
      </c>
      <c r="D126" s="62">
        <f>VLOOKUP(A126,'US Pop after &gt;2009'!A127:V584,22,FALSE)</f>
        <v>400292.60699999996</v>
      </c>
      <c r="E126" s="61">
        <f>VLOOKUP(A126,'Deaths After &gt;2009'!A127:O584,15,FALSE)</f>
        <v>0</v>
      </c>
      <c r="F126" s="61">
        <f>VLOOKUP(A126,'Deaths After &gt;2009'!A127:P584,16,FALSE)</f>
        <v>420</v>
      </c>
      <c r="G126" s="61">
        <f>VLOOKUP(A126,'Deaths After &gt;2009'!A127:Q584,17,FALSE)</f>
        <v>420</v>
      </c>
      <c r="H126" s="61">
        <f>VLOOKUP(A126,'Visits new'!A126:D533,4,FALSE)</f>
        <v>1556877</v>
      </c>
      <c r="I126" s="61">
        <f>VLOOKUP(A126,'Visits new'!A126:E533,5,FALSE)</f>
        <v>783</v>
      </c>
      <c r="J126" s="12">
        <f t="shared" si="4"/>
        <v>1.5464743147185694E-4</v>
      </c>
      <c r="K126" s="12">
        <f t="shared" si="5"/>
        <v>0</v>
      </c>
      <c r="L126" s="12">
        <f t="shared" si="5"/>
        <v>1.0492324680880256E-3</v>
      </c>
      <c r="M126" s="12">
        <f t="shared" si="6"/>
        <v>0.57325483135145283</v>
      </c>
      <c r="N126" s="12">
        <f t="shared" si="7"/>
        <v>2.8830699724396183E-4</v>
      </c>
    </row>
    <row r="127" spans="1:14">
      <c r="A127" s="61" t="s">
        <v>236</v>
      </c>
      <c r="B127" s="61">
        <f>VLOOKUP(A127,'US Pop after &gt;2009'!A128:B585,2,FALSE)</f>
        <v>2858834</v>
      </c>
      <c r="C127" s="62">
        <f>VLOOKUP(A127,'US Pop after &gt;2009'!A128:U585,21,FALSE)</f>
        <v>2422981.2779999999</v>
      </c>
      <c r="D127" s="62">
        <f>VLOOKUP(A127,'US Pop after &gt;2009'!A128:V585,22,FALSE)</f>
        <v>435418.72400000005</v>
      </c>
      <c r="E127" s="61">
        <f>VLOOKUP(A127,'Deaths After &gt;2009'!A128:O585,15,FALSE)</f>
        <v>11</v>
      </c>
      <c r="F127" s="61">
        <f>VLOOKUP(A127,'Deaths After &gt;2009'!A128:P585,16,FALSE)</f>
        <v>451</v>
      </c>
      <c r="G127" s="61">
        <f>VLOOKUP(A127,'Deaths After &gt;2009'!A128:Q585,17,FALSE)</f>
        <v>462</v>
      </c>
      <c r="H127" s="61">
        <f>VLOOKUP(A127,'Visits new'!A127:D534,4,FALSE)</f>
        <v>86571</v>
      </c>
      <c r="I127" s="61">
        <f>VLOOKUP(A127,'Visits new'!A127:E534,5,FALSE)</f>
        <v>342</v>
      </c>
      <c r="J127" s="12">
        <f t="shared" si="4"/>
        <v>1.6160434638737333E-4</v>
      </c>
      <c r="K127" s="12">
        <f t="shared" si="5"/>
        <v>4.5398617396993356E-6</v>
      </c>
      <c r="L127" s="12">
        <f t="shared" si="5"/>
        <v>1.0357845796268512E-3</v>
      </c>
      <c r="M127" s="12">
        <f t="shared" si="6"/>
        <v>3.028192612792488E-2</v>
      </c>
      <c r="N127" s="12">
        <f t="shared" si="7"/>
        <v>1.1962919148156207E-4</v>
      </c>
    </row>
    <row r="128" spans="1:14">
      <c r="A128" s="61" t="s">
        <v>237</v>
      </c>
      <c r="B128" s="61">
        <f>VLOOKUP(A128,'US Pop after &gt;2009'!A129:B586,2,FALSE)</f>
        <v>2728192</v>
      </c>
      <c r="C128" s="62">
        <f>VLOOKUP(A128,'US Pop after &gt;2009'!A129:U586,21,FALSE)</f>
        <v>2311921.36</v>
      </c>
      <c r="D128" s="62">
        <f>VLOOKUP(A128,'US Pop after &gt;2009'!A129:V586,22,FALSE)</f>
        <v>416589.34300000005</v>
      </c>
      <c r="E128" s="61">
        <f>VLOOKUP(A128,'Deaths After &gt;2009'!A129:O586,15,FALSE)</f>
        <v>0</v>
      </c>
      <c r="F128" s="61">
        <f>VLOOKUP(A128,'Deaths After &gt;2009'!A129:P586,16,FALSE)</f>
        <v>362</v>
      </c>
      <c r="G128" s="61">
        <f>VLOOKUP(A128,'Deaths After &gt;2009'!A129:Q586,17,FALSE)</f>
        <v>362</v>
      </c>
      <c r="H128" s="61">
        <f>VLOOKUP(A128,'Visits new'!A128:D535,4,FALSE)</f>
        <v>90980</v>
      </c>
      <c r="I128" s="61">
        <f>VLOOKUP(A128,'Visits new'!A128:E535,5,FALSE)</f>
        <v>349</v>
      </c>
      <c r="J128" s="12">
        <f t="shared" si="4"/>
        <v>1.3268860842638642E-4</v>
      </c>
      <c r="K128" s="12">
        <f t="shared" si="5"/>
        <v>0</v>
      </c>
      <c r="L128" s="12">
        <f t="shared" si="5"/>
        <v>8.6896125904977828E-4</v>
      </c>
      <c r="M128" s="12">
        <f t="shared" si="6"/>
        <v>3.3348092802852586E-2</v>
      </c>
      <c r="N128" s="12">
        <f t="shared" si="7"/>
        <v>1.2792354790278689E-4</v>
      </c>
    </row>
    <row r="129" spans="1:14">
      <c r="A129" s="61" t="s">
        <v>238</v>
      </c>
      <c r="B129" s="61">
        <f>VLOOKUP(A129,'US Pop after &gt;2009'!A130:B587,2,FALSE)</f>
        <v>2660904</v>
      </c>
      <c r="C129" s="62">
        <f>VLOOKUP(A129,'US Pop after &gt;2009'!A130:U587,21,FALSE)</f>
        <v>2247914</v>
      </c>
      <c r="D129" s="62">
        <f>VLOOKUP(A129,'US Pop after &gt;2009'!A130:V587,22,FALSE)</f>
        <v>412990</v>
      </c>
      <c r="E129" s="61">
        <f>VLOOKUP(A129,'Deaths After &gt;2009'!A130:O587,15,FALSE)</f>
        <v>0</v>
      </c>
      <c r="F129" s="61">
        <f>VLOOKUP(A129,'Deaths After &gt;2009'!A130:P587,16,FALSE)</f>
        <v>413</v>
      </c>
      <c r="G129" s="61">
        <f>VLOOKUP(A129,'Deaths After &gt;2009'!A130:Q587,17,FALSE)</f>
        <v>413</v>
      </c>
      <c r="H129" s="61">
        <f>VLOOKUP(A129,'Visits new'!A129:D536,4,FALSE)</f>
        <v>136033</v>
      </c>
      <c r="I129" s="61">
        <f>VLOOKUP(A129,'Visits new'!A129:E536,5,FALSE)</f>
        <v>471</v>
      </c>
      <c r="J129" s="12">
        <f t="shared" si="4"/>
        <v>1.5521040969535165E-4</v>
      </c>
      <c r="K129" s="12">
        <f t="shared" si="5"/>
        <v>0</v>
      </c>
      <c r="L129" s="12">
        <f t="shared" si="5"/>
        <v>1.0000242136613477E-3</v>
      </c>
      <c r="M129" s="12">
        <f t="shared" si="6"/>
        <v>5.1122851482052714E-2</v>
      </c>
      <c r="N129" s="12">
        <f t="shared" si="7"/>
        <v>1.7700751323610322E-4</v>
      </c>
    </row>
    <row r="130" spans="1:14">
      <c r="A130" s="61" t="s">
        <v>240</v>
      </c>
      <c r="B130" s="61">
        <f>VLOOKUP(A130,'US Pop after &gt;2009'!A131:B588,2,FALSE)</f>
        <v>2728651</v>
      </c>
      <c r="C130" s="62">
        <f>VLOOKUP(A130,'US Pop after &gt;2009'!A131:U588,21,FALSE)</f>
        <v>2372934.7879999992</v>
      </c>
      <c r="D130" s="62">
        <f>VLOOKUP(A130,'US Pop after &gt;2009'!A131:V588,22,FALSE)</f>
        <v>355943.44200000004</v>
      </c>
      <c r="E130" s="61">
        <f>VLOOKUP(A130,'Deaths After &gt;2009'!A131:O588,15,FALSE)</f>
        <v>0</v>
      </c>
      <c r="F130" s="61">
        <f>VLOOKUP(A130,'Deaths After &gt;2009'!A131:P588,16,FALSE)</f>
        <v>402</v>
      </c>
      <c r="G130" s="61">
        <f>VLOOKUP(A130,'Deaths After &gt;2009'!A131:Q588,17,FALSE)</f>
        <v>402</v>
      </c>
      <c r="H130" s="61">
        <f>VLOOKUP(A130,'Visits new'!A130:D537,4,FALSE)</f>
        <v>116899</v>
      </c>
      <c r="I130" s="61">
        <f>VLOOKUP(A130,'Visits new'!A130:E537,5,FALSE)</f>
        <v>543</v>
      </c>
      <c r="J130" s="12">
        <f t="shared" si="4"/>
        <v>1.4732554657961023E-4</v>
      </c>
      <c r="K130" s="12">
        <f t="shared" si="5"/>
        <v>0</v>
      </c>
      <c r="L130" s="12">
        <f t="shared" si="5"/>
        <v>1.1293929106860746E-3</v>
      </c>
      <c r="M130" s="12">
        <f t="shared" si="6"/>
        <v>4.2841316093556854E-2</v>
      </c>
      <c r="N130" s="12">
        <f t="shared" si="7"/>
        <v>1.9899943232021977E-4</v>
      </c>
    </row>
    <row r="131" spans="1:14">
      <c r="A131" s="61" t="s">
        <v>241</v>
      </c>
      <c r="B131" s="61">
        <f>VLOOKUP(A131,'US Pop after &gt;2009'!A132:B589,2,FALSE)</f>
        <v>2733429</v>
      </c>
      <c r="C131" s="62">
        <f>VLOOKUP(A131,'US Pop after &gt;2009'!A132:U589,21,FALSE)</f>
        <v>2377584.8150000004</v>
      </c>
      <c r="D131" s="62">
        <f>VLOOKUP(A131,'US Pop after &gt;2009'!A132:V589,22,FALSE)</f>
        <v>355419.89799999999</v>
      </c>
      <c r="E131" s="61">
        <f>VLOOKUP(A131,'Deaths After &gt;2009'!A132:O589,15,FALSE)</f>
        <v>0</v>
      </c>
      <c r="F131" s="61">
        <f>VLOOKUP(A131,'Deaths After &gt;2009'!A132:P589,16,FALSE)</f>
        <v>481</v>
      </c>
      <c r="G131" s="61">
        <f>VLOOKUP(A131,'Deaths After &gt;2009'!A132:Q589,17,FALSE)</f>
        <v>481</v>
      </c>
      <c r="H131" s="61">
        <f>VLOOKUP(A131,'Visits new'!A131:D538,4,FALSE)</f>
        <v>367324</v>
      </c>
      <c r="I131" s="61">
        <f>VLOOKUP(A131,'Visits new'!A131:E538,5,FALSE)</f>
        <v>1703</v>
      </c>
      <c r="J131" s="12">
        <f t="shared" ref="J131:J194" si="8">G131/B131</f>
        <v>1.7596945082531867E-4</v>
      </c>
      <c r="K131" s="12">
        <f t="shared" ref="K131:L194" si="9">E131/C131</f>
        <v>0</v>
      </c>
      <c r="L131" s="12">
        <f t="shared" si="9"/>
        <v>1.3533288448583146E-3</v>
      </c>
      <c r="M131" s="12">
        <f t="shared" ref="M131:M194" si="10">H131/B131</f>
        <v>0.1343821258938864</v>
      </c>
      <c r="N131" s="12">
        <f t="shared" ref="N131:N194" si="11">I131/B131</f>
        <v>6.230269745436959E-4</v>
      </c>
    </row>
    <row r="132" spans="1:14">
      <c r="A132" s="61" t="s">
        <v>242</v>
      </c>
      <c r="B132" s="61">
        <f>VLOOKUP(A132,'US Pop after &gt;2009'!A133:B590,2,FALSE)</f>
        <v>2782137</v>
      </c>
      <c r="C132" s="62">
        <f>VLOOKUP(A132,'US Pop after &gt;2009'!A133:U590,21,FALSE)</f>
        <v>2419309.7770000002</v>
      </c>
      <c r="D132" s="62">
        <f>VLOOKUP(A132,'US Pop after &gt;2009'!A133:V590,22,FALSE)</f>
        <v>364201.97499999998</v>
      </c>
      <c r="E132" s="61">
        <f>VLOOKUP(A132,'Deaths After &gt;2009'!A133:O590,15,FALSE)</f>
        <v>0</v>
      </c>
      <c r="F132" s="61">
        <f>VLOOKUP(A132,'Deaths After &gt;2009'!A133:P590,16,FALSE)</f>
        <v>492</v>
      </c>
      <c r="G132" s="61">
        <f>VLOOKUP(A132,'Deaths After &gt;2009'!A133:Q590,17,FALSE)</f>
        <v>492</v>
      </c>
      <c r="H132" s="61">
        <f>VLOOKUP(A132,'Visits new'!A132:D539,4,FALSE)</f>
        <v>337022</v>
      </c>
      <c r="I132" s="61">
        <f>VLOOKUP(A132,'Visits new'!A132:E539,5,FALSE)</f>
        <v>1526</v>
      </c>
      <c r="J132" s="12">
        <f t="shared" si="8"/>
        <v>1.7684247756311066E-4</v>
      </c>
      <c r="K132" s="12">
        <f t="shared" si="9"/>
        <v>0</v>
      </c>
      <c r="L132" s="12">
        <f t="shared" si="9"/>
        <v>1.3508987698378078E-3</v>
      </c>
      <c r="M132" s="12">
        <f t="shared" si="10"/>
        <v>0.12113781600259081</v>
      </c>
      <c r="N132" s="12">
        <f t="shared" si="11"/>
        <v>5.4849922918964809E-4</v>
      </c>
    </row>
    <row r="133" spans="1:14">
      <c r="A133" s="61" t="s">
        <v>243</v>
      </c>
      <c r="B133" s="61">
        <f>VLOOKUP(A133,'US Pop after &gt;2009'!A134:B591,2,FALSE)</f>
        <v>2671957</v>
      </c>
      <c r="C133" s="62">
        <f>VLOOKUP(A133,'US Pop after &gt;2009'!A134:U591,21,FALSE)</f>
        <v>2318866.6939999997</v>
      </c>
      <c r="D133" s="62">
        <f>VLOOKUP(A133,'US Pop after &gt;2009'!A134:V591,22,FALSE)</f>
        <v>352205.13799999998</v>
      </c>
      <c r="E133" s="61">
        <f>VLOOKUP(A133,'Deaths After &gt;2009'!A134:O591,15,FALSE)</f>
        <v>11</v>
      </c>
      <c r="F133" s="61">
        <f>VLOOKUP(A133,'Deaths After &gt;2009'!A134:P591,16,FALSE)</f>
        <v>537</v>
      </c>
      <c r="G133" s="61">
        <f>VLOOKUP(A133,'Deaths After &gt;2009'!A134:Q591,17,FALSE)</f>
        <v>548</v>
      </c>
      <c r="H133" s="61">
        <f>VLOOKUP(A133,'Visits new'!A133:D540,4,FALSE)</f>
        <v>295468</v>
      </c>
      <c r="I133" s="61">
        <f>VLOOKUP(A133,'Visits new'!A133:E540,5,FALSE)</f>
        <v>1397</v>
      </c>
      <c r="J133" s="12">
        <f t="shared" si="8"/>
        <v>2.0509312088480466E-4</v>
      </c>
      <c r="K133" s="12">
        <f t="shared" si="9"/>
        <v>4.7436965774971801E-6</v>
      </c>
      <c r="L133" s="12">
        <f t="shared" si="9"/>
        <v>1.5246796314481931E-3</v>
      </c>
      <c r="M133" s="12">
        <f t="shared" si="10"/>
        <v>0.11058112087881654</v>
      </c>
      <c r="N133" s="12">
        <f t="shared" si="11"/>
        <v>5.2283775524830677E-4</v>
      </c>
    </row>
    <row r="134" spans="1:14">
      <c r="A134" s="61" t="s">
        <v>244</v>
      </c>
      <c r="B134" s="61">
        <f>VLOOKUP(A134,'US Pop after &gt;2009'!A135:B592,2,FALSE)</f>
        <v>2722708</v>
      </c>
      <c r="C134" s="62">
        <f>VLOOKUP(A134,'US Pop after &gt;2009'!A135:U592,21,FALSE)</f>
        <v>2354476.6739999996</v>
      </c>
      <c r="D134" s="62">
        <f>VLOOKUP(A134,'US Pop after &gt;2009'!A135:V592,22,FALSE)</f>
        <v>368061.12199999997</v>
      </c>
      <c r="E134" s="61">
        <f>VLOOKUP(A134,'Deaths After &gt;2009'!A135:O592,15,FALSE)</f>
        <v>12</v>
      </c>
      <c r="F134" s="61">
        <f>VLOOKUP(A134,'Deaths After &gt;2009'!A135:P592,16,FALSE)</f>
        <v>453</v>
      </c>
      <c r="G134" s="61">
        <f>VLOOKUP(A134,'Deaths After &gt;2009'!A135:Q592,17,FALSE)</f>
        <v>465</v>
      </c>
      <c r="H134" s="61">
        <f>VLOOKUP(A134,'Visits new'!A134:D541,4,FALSE)</f>
        <v>271947</v>
      </c>
      <c r="I134" s="61">
        <f>VLOOKUP(A134,'Visits new'!A134:E541,5,FALSE)</f>
        <v>1270</v>
      </c>
      <c r="J134" s="12">
        <f t="shared" si="8"/>
        <v>1.7078584996995638E-4</v>
      </c>
      <c r="K134" s="12">
        <f t="shared" si="9"/>
        <v>5.0966739796208324E-6</v>
      </c>
      <c r="L134" s="12">
        <f t="shared" si="9"/>
        <v>1.2307738386995409E-3</v>
      </c>
      <c r="M134" s="12">
        <f t="shared" si="10"/>
        <v>9.9881074283397264E-2</v>
      </c>
      <c r="N134" s="12">
        <f t="shared" si="11"/>
        <v>4.6644737518676261E-4</v>
      </c>
    </row>
    <row r="135" spans="1:14">
      <c r="A135" s="61" t="s">
        <v>245</v>
      </c>
      <c r="B135" s="61">
        <f>VLOOKUP(A135,'US Pop after &gt;2009'!A136:B593,2,FALSE)</f>
        <v>2767279</v>
      </c>
      <c r="C135" s="62">
        <f>VLOOKUP(A135,'US Pop after &gt;2009'!A136:U593,21,FALSE)</f>
        <v>2382229.5699999998</v>
      </c>
      <c r="D135" s="62">
        <f>VLOOKUP(A135,'US Pop after &gt;2009'!A136:V593,22,FALSE)</f>
        <v>385218.7919999999</v>
      </c>
      <c r="E135" s="61">
        <f>VLOOKUP(A135,'Deaths After &gt;2009'!A136:O593,15,FALSE)</f>
        <v>0</v>
      </c>
      <c r="F135" s="61">
        <f>VLOOKUP(A135,'Deaths After &gt;2009'!A136:P593,16,FALSE)</f>
        <v>497</v>
      </c>
      <c r="G135" s="61">
        <f>VLOOKUP(A135,'Deaths After &gt;2009'!A136:Q593,17,FALSE)</f>
        <v>497</v>
      </c>
      <c r="H135" s="61">
        <f>VLOOKUP(A135,'Visits new'!A135:D542,4,FALSE)</f>
        <v>289099</v>
      </c>
      <c r="I135" s="61">
        <f>VLOOKUP(A135,'Visits new'!A135:E542,5,FALSE)</f>
        <v>1299</v>
      </c>
      <c r="J135" s="12">
        <f t="shared" si="8"/>
        <v>1.7959880445737492E-4</v>
      </c>
      <c r="K135" s="12">
        <f t="shared" si="9"/>
        <v>0</v>
      </c>
      <c r="L135" s="12">
        <f t="shared" si="9"/>
        <v>1.2901758956764501E-3</v>
      </c>
      <c r="M135" s="12">
        <f t="shared" si="10"/>
        <v>0.10447049249461295</v>
      </c>
      <c r="N135" s="12">
        <f t="shared" si="11"/>
        <v>4.6941417905458754E-4</v>
      </c>
    </row>
    <row r="136" spans="1:14">
      <c r="A136" s="61" t="s">
        <v>246</v>
      </c>
      <c r="B136" s="61">
        <f>VLOOKUP(A136,'US Pop after &gt;2009'!A137:B594,2,FALSE)</f>
        <v>2741649</v>
      </c>
      <c r="C136" s="62">
        <f>VLOOKUP(A136,'US Pop after &gt;2009'!A137:U594,21,FALSE)</f>
        <v>2358520.773</v>
      </c>
      <c r="D136" s="62">
        <f>VLOOKUP(A136,'US Pop after &gt;2009'!A137:V594,22,FALSE)</f>
        <v>384869.66600000008</v>
      </c>
      <c r="E136" s="61">
        <f>VLOOKUP(A136,'Deaths After &gt;2009'!A137:O594,15,FALSE)</f>
        <v>0</v>
      </c>
      <c r="F136" s="61">
        <f>VLOOKUP(A136,'Deaths After &gt;2009'!A137:P594,16,FALSE)</f>
        <v>384</v>
      </c>
      <c r="G136" s="61">
        <f>VLOOKUP(A136,'Deaths After &gt;2009'!A137:Q594,17,FALSE)</f>
        <v>384</v>
      </c>
      <c r="H136" s="61">
        <f>VLOOKUP(A136,'Visits new'!A136:D543,4,FALSE)</f>
        <v>289299</v>
      </c>
      <c r="I136" s="61">
        <f>VLOOKUP(A136,'Visits new'!A136:E543,5,FALSE)</f>
        <v>1238</v>
      </c>
      <c r="J136" s="12">
        <f t="shared" si="8"/>
        <v>1.4006169279874995E-4</v>
      </c>
      <c r="K136" s="12">
        <f t="shared" si="9"/>
        <v>0</v>
      </c>
      <c r="L136" s="12">
        <f t="shared" si="9"/>
        <v>9.97740362317876E-4</v>
      </c>
      <c r="M136" s="12">
        <f t="shared" si="10"/>
        <v>0.10552007204423323</v>
      </c>
      <c r="N136" s="12">
        <f t="shared" si="11"/>
        <v>4.515530616793032E-4</v>
      </c>
    </row>
    <row r="137" spans="1:14">
      <c r="A137" s="61" t="s">
        <v>247</v>
      </c>
      <c r="B137" s="61">
        <f>VLOOKUP(A137,'US Pop after &gt;2009'!A138:B595,2,FALSE)</f>
        <v>2714883</v>
      </c>
      <c r="C137" s="62">
        <f>VLOOKUP(A137,'US Pop after &gt;2009'!A138:U595,21,FALSE)</f>
        <v>2321144</v>
      </c>
      <c r="D137" s="62">
        <f>VLOOKUP(A137,'US Pop after &gt;2009'!A138:V595,22,FALSE)</f>
        <v>393739</v>
      </c>
      <c r="E137" s="61">
        <f>VLOOKUP(A137,'Deaths After &gt;2009'!A138:O595,15,FALSE)</f>
        <v>0</v>
      </c>
      <c r="F137" s="61">
        <f>VLOOKUP(A137,'Deaths After &gt;2009'!A138:P595,16,FALSE)</f>
        <v>404</v>
      </c>
      <c r="G137" s="61">
        <f>VLOOKUP(A137,'Deaths After &gt;2009'!A138:Q595,17,FALSE)</f>
        <v>404</v>
      </c>
      <c r="H137" s="61">
        <f>VLOOKUP(A137,'Visits new'!A137:D544,4,FALSE)</f>
        <v>265913</v>
      </c>
      <c r="I137" s="61">
        <f>VLOOKUP(A137,'Visits new'!A137:E544,5,FALSE)</f>
        <v>1147</v>
      </c>
      <c r="J137" s="12">
        <f t="shared" si="8"/>
        <v>1.4880935937202451E-4</v>
      </c>
      <c r="K137" s="12">
        <f t="shared" si="9"/>
        <v>0</v>
      </c>
      <c r="L137" s="12">
        <f t="shared" si="9"/>
        <v>1.0260604105765494E-3</v>
      </c>
      <c r="M137" s="12">
        <f t="shared" si="10"/>
        <v>9.7946394006666215E-2</v>
      </c>
      <c r="N137" s="12">
        <f t="shared" si="11"/>
        <v>4.2248597821710915E-4</v>
      </c>
    </row>
    <row r="138" spans="1:14">
      <c r="A138" s="61" t="s">
        <v>249</v>
      </c>
      <c r="B138" s="61">
        <f>VLOOKUP(A138,'US Pop after &gt;2009'!A139:B596,2,FALSE)</f>
        <v>4032123</v>
      </c>
      <c r="C138" s="62">
        <f>VLOOKUP(A138,'US Pop after &gt;2009'!A139:U596,21,FALSE)</f>
        <v>3508058.372</v>
      </c>
      <c r="D138" s="62">
        <f>VLOOKUP(A138,'US Pop after &gt;2009'!A139:V596,22,FALSE)</f>
        <v>524273.91599999997</v>
      </c>
      <c r="E138" s="61">
        <f>VLOOKUP(A138,'Deaths After &gt;2009'!A139:O596,15,FALSE)</f>
        <v>11</v>
      </c>
      <c r="F138" s="61">
        <f>VLOOKUP(A138,'Deaths After &gt;2009'!A139:P596,16,FALSE)</f>
        <v>734</v>
      </c>
      <c r="G138" s="61">
        <f>VLOOKUP(A138,'Deaths After &gt;2009'!A139:Q596,17,FALSE)</f>
        <v>745</v>
      </c>
      <c r="H138" s="61">
        <f>VLOOKUP(A138,'Visits new'!A138:D545,4,FALSE)</f>
        <v>183721</v>
      </c>
      <c r="I138" s="61">
        <f>VLOOKUP(A138,'Visits new'!A138:E545,5,FALSE)</f>
        <v>187</v>
      </c>
      <c r="J138" s="12">
        <f t="shared" si="8"/>
        <v>1.8476618892826434E-4</v>
      </c>
      <c r="K138" s="12">
        <f t="shared" si="9"/>
        <v>3.13563767575758E-6</v>
      </c>
      <c r="L138" s="12">
        <f t="shared" si="9"/>
        <v>1.4000315056681173E-3</v>
      </c>
      <c r="M138" s="12">
        <f t="shared" si="10"/>
        <v>4.556433422293913E-2</v>
      </c>
      <c r="N138" s="12">
        <f t="shared" si="11"/>
        <v>4.6377553462530783E-5</v>
      </c>
    </row>
    <row r="139" spans="1:14">
      <c r="A139" s="61" t="s">
        <v>250</v>
      </c>
      <c r="B139" s="61">
        <f>VLOOKUP(A139,'US Pop after &gt;2009'!A140:B597,2,FALSE)</f>
        <v>4079507</v>
      </c>
      <c r="C139" s="62">
        <f>VLOOKUP(A139,'US Pop after &gt;2009'!A140:U597,21,FALSE)</f>
        <v>3539480.1209999998</v>
      </c>
      <c r="D139" s="62">
        <f>VLOOKUP(A139,'US Pop after &gt;2009'!A140:V597,22,FALSE)</f>
        <v>541225.6930000002</v>
      </c>
      <c r="E139" s="61">
        <f>VLOOKUP(A139,'Deaths After &gt;2009'!A140:O597,15,FALSE)</f>
        <v>57</v>
      </c>
      <c r="F139" s="61">
        <f>VLOOKUP(A139,'Deaths After &gt;2009'!A140:P597,16,FALSE)</f>
        <v>743</v>
      </c>
      <c r="G139" s="61">
        <f>VLOOKUP(A139,'Deaths After &gt;2009'!A140:Q597,17,FALSE)</f>
        <v>800</v>
      </c>
      <c r="H139" s="61">
        <f>VLOOKUP(A139,'Visits new'!A139:D546,4,FALSE)</f>
        <v>801841</v>
      </c>
      <c r="I139" s="61">
        <f>VLOOKUP(A139,'Visits new'!A139:E546,5,FALSE)</f>
        <v>657</v>
      </c>
      <c r="J139" s="12">
        <f t="shared" si="8"/>
        <v>1.9610212704623378E-4</v>
      </c>
      <c r="K139" s="12">
        <f t="shared" si="9"/>
        <v>1.6104059932930472E-5</v>
      </c>
      <c r="L139" s="12">
        <f t="shared" si="9"/>
        <v>1.3728099194285658E-3</v>
      </c>
      <c r="M139" s="12">
        <f t="shared" si="10"/>
        <v>0.19655340706609892</v>
      </c>
      <c r="N139" s="12">
        <f t="shared" si="11"/>
        <v>1.610488718367195E-4</v>
      </c>
    </row>
    <row r="140" spans="1:14">
      <c r="A140" s="61" t="s">
        <v>251</v>
      </c>
      <c r="B140" s="61">
        <f>VLOOKUP(A140,'US Pop after &gt;2009'!A141:B598,2,FALSE)</f>
        <v>4189112</v>
      </c>
      <c r="C140" s="62">
        <f>VLOOKUP(A140,'US Pop after &gt;2009'!A141:U598,21,FALSE)</f>
        <v>3627137.3549999991</v>
      </c>
      <c r="D140" s="62">
        <f>VLOOKUP(A140,'US Pop after &gt;2009'!A141:V598,22,FALSE)</f>
        <v>561653.06999999995</v>
      </c>
      <c r="E140" s="61">
        <f>VLOOKUP(A140,'Deaths After &gt;2009'!A141:O598,15,FALSE)</f>
        <v>23</v>
      </c>
      <c r="F140" s="61">
        <f>VLOOKUP(A140,'Deaths After &gt;2009'!A141:P598,16,FALSE)</f>
        <v>691</v>
      </c>
      <c r="G140" s="61">
        <f>VLOOKUP(A140,'Deaths After &gt;2009'!A141:Q598,17,FALSE)</f>
        <v>714</v>
      </c>
      <c r="H140" s="61">
        <f>VLOOKUP(A140,'Visits new'!A140:D547,4,FALSE)</f>
        <v>941329</v>
      </c>
      <c r="I140" s="61">
        <f>VLOOKUP(A140,'Visits new'!A140:E547,5,FALSE)</f>
        <v>733</v>
      </c>
      <c r="J140" s="12">
        <f t="shared" si="8"/>
        <v>1.7044185020596251E-4</v>
      </c>
      <c r="K140" s="12">
        <f t="shared" si="9"/>
        <v>6.3410887840501995E-6</v>
      </c>
      <c r="L140" s="12">
        <f t="shared" si="9"/>
        <v>1.2302968449900934E-3</v>
      </c>
      <c r="M140" s="12">
        <f t="shared" si="10"/>
        <v>0.22470848237048807</v>
      </c>
      <c r="N140" s="12">
        <f t="shared" si="11"/>
        <v>1.7497741764841809E-4</v>
      </c>
    </row>
    <row r="141" spans="1:14">
      <c r="A141" s="61" t="s">
        <v>252</v>
      </c>
      <c r="B141" s="61">
        <f>VLOOKUP(A141,'US Pop after &gt;2009'!A142:B599,2,FALSE)</f>
        <v>4094900</v>
      </c>
      <c r="C141" s="62">
        <f>VLOOKUP(A141,'US Pop after &gt;2009'!A142:U599,21,FALSE)</f>
        <v>3537210.4850000003</v>
      </c>
      <c r="D141" s="62">
        <f>VLOOKUP(A141,'US Pop after &gt;2009'!A142:V599,22,FALSE)</f>
        <v>559609.09299999988</v>
      </c>
      <c r="E141" s="61">
        <f>VLOOKUP(A141,'Deaths After &gt;2009'!A142:O599,15,FALSE)</f>
        <v>21</v>
      </c>
      <c r="F141" s="61">
        <f>VLOOKUP(A141,'Deaths After &gt;2009'!A142:P599,16,FALSE)</f>
        <v>736</v>
      </c>
      <c r="G141" s="61">
        <f>VLOOKUP(A141,'Deaths After &gt;2009'!A142:Q599,17,FALSE)</f>
        <v>757</v>
      </c>
      <c r="H141" s="61">
        <f>VLOOKUP(A141,'Visits new'!A141:D548,4,FALSE)</f>
        <v>732741</v>
      </c>
      <c r="I141" s="61">
        <f>VLOOKUP(A141,'Visits new'!A141:E548,5,FALSE)</f>
        <v>652</v>
      </c>
      <c r="J141" s="12">
        <f t="shared" si="8"/>
        <v>1.8486409924540283E-4</v>
      </c>
      <c r="K141" s="12">
        <f t="shared" si="9"/>
        <v>5.9368816441806965E-6</v>
      </c>
      <c r="L141" s="12">
        <f t="shared" si="9"/>
        <v>1.3152037899427059E-3</v>
      </c>
      <c r="M141" s="12">
        <f t="shared" si="10"/>
        <v>0.17893990085227968</v>
      </c>
      <c r="N141" s="12">
        <f t="shared" si="11"/>
        <v>1.5922244743461379E-4</v>
      </c>
    </row>
    <row r="142" spans="1:14">
      <c r="A142" s="61" t="s">
        <v>253</v>
      </c>
      <c r="B142" s="61">
        <f>VLOOKUP(A142,'US Pop after &gt;2009'!A143:B600,2,FALSE)</f>
        <v>4030950</v>
      </c>
      <c r="C142" s="62">
        <f>VLOOKUP(A142,'US Pop after &gt;2009'!A143:U600,21,FALSE)</f>
        <v>3469482.5210000006</v>
      </c>
      <c r="D142" s="62">
        <f>VLOOKUP(A142,'US Pop after &gt;2009'!A143:V600,22,FALSE)</f>
        <v>561445.85</v>
      </c>
      <c r="E142" s="61">
        <f>VLOOKUP(A142,'Deaths After &gt;2009'!A143:O600,15,FALSE)</f>
        <v>75</v>
      </c>
      <c r="F142" s="61">
        <f>VLOOKUP(A142,'Deaths After &gt;2009'!A143:P600,16,FALSE)</f>
        <v>785</v>
      </c>
      <c r="G142" s="61">
        <f>VLOOKUP(A142,'Deaths After &gt;2009'!A143:Q600,17,FALSE)</f>
        <v>860</v>
      </c>
      <c r="H142" s="61">
        <f>VLOOKUP(A142,'Visits new'!A142:D549,4,FALSE)</f>
        <v>1071609</v>
      </c>
      <c r="I142" s="61">
        <f>VLOOKUP(A142,'Visits new'!A142:E549,5,FALSE)</f>
        <v>803</v>
      </c>
      <c r="J142" s="12">
        <f t="shared" si="8"/>
        <v>2.1334921048388097E-4</v>
      </c>
      <c r="K142" s="12">
        <f t="shared" si="9"/>
        <v>2.1617056591593069E-5</v>
      </c>
      <c r="L142" s="12">
        <f t="shared" si="9"/>
        <v>1.3981757991442987E-3</v>
      </c>
      <c r="M142" s="12">
        <f t="shared" si="10"/>
        <v>0.26584527220630372</v>
      </c>
      <c r="N142" s="12">
        <f t="shared" si="11"/>
        <v>1.9920862327739119E-4</v>
      </c>
    </row>
    <row r="143" spans="1:14">
      <c r="A143" s="61" t="s">
        <v>254</v>
      </c>
      <c r="B143" s="61">
        <f>VLOOKUP(A143,'US Pop after &gt;2009'!A144:B601,2,FALSE)</f>
        <v>4141008</v>
      </c>
      <c r="C143" s="62">
        <f>VLOOKUP(A143,'US Pop after &gt;2009'!A144:U601,21,FALSE)</f>
        <v>3544386.1630000006</v>
      </c>
      <c r="D143" s="62">
        <f>VLOOKUP(A143,'US Pop after &gt;2009'!A144:V601,22,FALSE)</f>
        <v>596258.80399999989</v>
      </c>
      <c r="E143" s="61">
        <f>VLOOKUP(A143,'Deaths After &gt;2009'!A144:O601,15,FALSE)</f>
        <v>56</v>
      </c>
      <c r="F143" s="61">
        <f>VLOOKUP(A143,'Deaths After &gt;2009'!A144:P601,16,FALSE)</f>
        <v>779</v>
      </c>
      <c r="G143" s="61">
        <f>VLOOKUP(A143,'Deaths After &gt;2009'!A144:Q601,17,FALSE)</f>
        <v>835</v>
      </c>
      <c r="H143" s="61">
        <f>VLOOKUP(A143,'Visits new'!A143:D550,4,FALSE)</f>
        <v>1130453</v>
      </c>
      <c r="I143" s="61">
        <f>VLOOKUP(A143,'Visits new'!A143:E550,5,FALSE)</f>
        <v>992</v>
      </c>
      <c r="J143" s="12">
        <f t="shared" si="8"/>
        <v>2.0164172587930281E-4</v>
      </c>
      <c r="K143" s="12">
        <f t="shared" si="9"/>
        <v>1.5799632834758923E-5</v>
      </c>
      <c r="L143" s="12">
        <f t="shared" si="9"/>
        <v>1.3064796608017887E-3</v>
      </c>
      <c r="M143" s="12">
        <f t="shared" si="10"/>
        <v>0.272989813108306</v>
      </c>
      <c r="N143" s="12">
        <f t="shared" si="11"/>
        <v>2.3955520008654897E-4</v>
      </c>
    </row>
    <row r="144" spans="1:14">
      <c r="A144" s="61" t="s">
        <v>255</v>
      </c>
      <c r="B144" s="61">
        <f>VLOOKUP(A144,'US Pop after &gt;2009'!A145:B602,2,FALSE)</f>
        <v>4055532</v>
      </c>
      <c r="C144" s="62">
        <f>VLOOKUP(A144,'US Pop after &gt;2009'!A145:U602,21,FALSE)</f>
        <v>3453613.35</v>
      </c>
      <c r="D144" s="62">
        <f>VLOOKUP(A144,'US Pop after &gt;2009'!A145:V602,22,FALSE)</f>
        <v>602014.45499999984</v>
      </c>
      <c r="E144" s="61">
        <f>VLOOKUP(A144,'Deaths After &gt;2009'!A145:O602,15,FALSE)</f>
        <v>53</v>
      </c>
      <c r="F144" s="61">
        <f>VLOOKUP(A144,'Deaths After &gt;2009'!A145:P602,16,FALSE)</f>
        <v>691</v>
      </c>
      <c r="G144" s="61">
        <f>VLOOKUP(A144,'Deaths After &gt;2009'!A145:Q602,17,FALSE)</f>
        <v>744</v>
      </c>
      <c r="H144" s="61">
        <f>VLOOKUP(A144,'Visits new'!A144:D551,4,FALSE)</f>
        <v>1075730</v>
      </c>
      <c r="I144" s="61">
        <f>VLOOKUP(A144,'Visits new'!A144:E551,5,FALSE)</f>
        <v>1374</v>
      </c>
      <c r="J144" s="12">
        <f t="shared" si="8"/>
        <v>1.8345312033045234E-4</v>
      </c>
      <c r="K144" s="12">
        <f t="shared" si="9"/>
        <v>1.5346245983210599E-5</v>
      </c>
      <c r="L144" s="12">
        <f t="shared" si="9"/>
        <v>1.1478129707035028E-3</v>
      </c>
      <c r="M144" s="12">
        <f t="shared" si="10"/>
        <v>0.26525003378101814</v>
      </c>
      <c r="N144" s="12">
        <f t="shared" si="11"/>
        <v>3.3879648835220632E-4</v>
      </c>
    </row>
    <row r="145" spans="1:14">
      <c r="A145" s="61" t="s">
        <v>256</v>
      </c>
      <c r="B145" s="61">
        <f>VLOOKUP(A145,'US Pop after &gt;2009'!A146:B603,2,FALSE)</f>
        <v>3887172</v>
      </c>
      <c r="C145" s="62">
        <f>VLOOKUP(A145,'US Pop after &gt;2009'!A146:U603,21,FALSE)</f>
        <v>3297832</v>
      </c>
      <c r="D145" s="62">
        <f>VLOOKUP(A145,'US Pop after &gt;2009'!A146:V603,22,FALSE)</f>
        <v>589340</v>
      </c>
      <c r="E145" s="61">
        <f>VLOOKUP(A145,'Deaths After &gt;2009'!A146:O603,15,FALSE)</f>
        <v>39</v>
      </c>
      <c r="F145" s="61">
        <f>VLOOKUP(A145,'Deaths After &gt;2009'!A146:P603,16,FALSE)</f>
        <v>724</v>
      </c>
      <c r="G145" s="61">
        <f>VLOOKUP(A145,'Deaths After &gt;2009'!A146:Q603,17,FALSE)</f>
        <v>763</v>
      </c>
      <c r="H145" s="61">
        <f>VLOOKUP(A145,'Visits new'!A145:D552,4,FALSE)</f>
        <v>450355</v>
      </c>
      <c r="I145" s="61">
        <f>VLOOKUP(A145,'Visits new'!A145:E552,5,FALSE)</f>
        <v>1086</v>
      </c>
      <c r="J145" s="12">
        <f t="shared" si="8"/>
        <v>1.9628665775530386E-4</v>
      </c>
      <c r="K145" s="12">
        <f t="shared" si="9"/>
        <v>1.1825951109698735E-5</v>
      </c>
      <c r="L145" s="12">
        <f t="shared" si="9"/>
        <v>1.228492890351919E-3</v>
      </c>
      <c r="M145" s="12">
        <f t="shared" si="10"/>
        <v>0.11585672051558304</v>
      </c>
      <c r="N145" s="12">
        <f t="shared" si="11"/>
        <v>2.7938048535027519E-4</v>
      </c>
    </row>
    <row r="146" spans="1:14">
      <c r="A146" s="61" t="s">
        <v>258</v>
      </c>
      <c r="B146" s="61">
        <f>VLOOKUP(A146,'US Pop after &gt;2009'!A147:B604,2,FALSE)</f>
        <v>4421938</v>
      </c>
      <c r="C146" s="62">
        <f>VLOOKUP(A146,'US Pop after &gt;2009'!A147:U604,21,FALSE)</f>
        <v>3887509.9660000005</v>
      </c>
      <c r="D146" s="62">
        <f>VLOOKUP(A146,'US Pop after &gt;2009'!A147:V604,22,FALSE)</f>
        <v>535176.98699999996</v>
      </c>
      <c r="E146" s="61">
        <f>VLOOKUP(A146,'Deaths After &gt;2009'!A147:O604,15,FALSE)</f>
        <v>11</v>
      </c>
      <c r="F146" s="61">
        <f>VLOOKUP(A146,'Deaths After &gt;2009'!A147:P604,16,FALSE)</f>
        <v>707</v>
      </c>
      <c r="G146" s="61">
        <f>VLOOKUP(A146,'Deaths After &gt;2009'!A147:Q604,17,FALSE)</f>
        <v>718</v>
      </c>
      <c r="H146" s="61">
        <f>VLOOKUP(A146,'Visits new'!A146:D553,4,FALSE)</f>
        <v>226172</v>
      </c>
      <c r="I146" s="61">
        <f>VLOOKUP(A146,'Visits new'!A146:E553,5,FALSE)</f>
        <v>512</v>
      </c>
      <c r="J146" s="12">
        <f t="shared" si="8"/>
        <v>1.623722449297118E-4</v>
      </c>
      <c r="K146" s="12">
        <f t="shared" si="9"/>
        <v>2.8295747396676897E-6</v>
      </c>
      <c r="L146" s="12">
        <f t="shared" si="9"/>
        <v>1.3210582987941521E-3</v>
      </c>
      <c r="M146" s="12">
        <f t="shared" si="10"/>
        <v>5.1147709443235073E-2</v>
      </c>
      <c r="N146" s="12">
        <f t="shared" si="11"/>
        <v>1.1578633621728754E-4</v>
      </c>
    </row>
    <row r="147" spans="1:14">
      <c r="A147" s="61" t="s">
        <v>259</v>
      </c>
      <c r="B147" s="61">
        <f>VLOOKUP(A147,'US Pop after &gt;2009'!A148:B605,2,FALSE)</f>
        <v>4465332</v>
      </c>
      <c r="C147" s="62">
        <f>VLOOKUP(A147,'US Pop after &gt;2009'!A148:U605,21,FALSE)</f>
        <v>3919123.1570000001</v>
      </c>
      <c r="D147" s="62">
        <f>VLOOKUP(A147,'US Pop after &gt;2009'!A148:V605,22,FALSE)</f>
        <v>546632.58599999989</v>
      </c>
      <c r="E147" s="61">
        <f>VLOOKUP(A147,'Deaths After &gt;2009'!A148:O605,15,FALSE)</f>
        <v>38</v>
      </c>
      <c r="F147" s="61">
        <f>VLOOKUP(A147,'Deaths After &gt;2009'!A148:P605,16,FALSE)</f>
        <v>618</v>
      </c>
      <c r="G147" s="61">
        <f>VLOOKUP(A147,'Deaths After &gt;2009'!A148:Q605,17,FALSE)</f>
        <v>656</v>
      </c>
      <c r="H147" s="61">
        <f>VLOOKUP(A147,'Visits new'!A147:D554,4,FALSE)</f>
        <v>746177</v>
      </c>
      <c r="I147" s="61">
        <f>VLOOKUP(A147,'Visits new'!A147:E554,5,FALSE)</f>
        <v>1368</v>
      </c>
      <c r="J147" s="12">
        <f t="shared" si="8"/>
        <v>1.4690956909810962E-4</v>
      </c>
      <c r="K147" s="12">
        <f t="shared" si="9"/>
        <v>9.6960464057190129E-6</v>
      </c>
      <c r="L147" s="12">
        <f t="shared" si="9"/>
        <v>1.1305582869148604E-3</v>
      </c>
      <c r="M147" s="12">
        <f t="shared" si="10"/>
        <v>0.1671044840562807</v>
      </c>
      <c r="N147" s="12">
        <f t="shared" si="11"/>
        <v>3.0636019897288714E-4</v>
      </c>
    </row>
    <row r="148" spans="1:14">
      <c r="A148" s="61" t="s">
        <v>260</v>
      </c>
      <c r="B148" s="61">
        <f>VLOOKUP(A148,'US Pop after &gt;2009'!A149:B606,2,FALSE)</f>
        <v>4385910</v>
      </c>
      <c r="C148" s="62">
        <f>VLOOKUP(A148,'US Pop after &gt;2009'!A149:U606,21,FALSE)</f>
        <v>3845475.8480000002</v>
      </c>
      <c r="D148" s="62">
        <f>VLOOKUP(A148,'US Pop after &gt;2009'!A149:V606,22,FALSE)</f>
        <v>540326.72000000009</v>
      </c>
      <c r="E148" s="61">
        <f>VLOOKUP(A148,'Deaths After &gt;2009'!A149:O606,15,FALSE)</f>
        <v>12</v>
      </c>
      <c r="F148" s="61">
        <f>VLOOKUP(A148,'Deaths After &gt;2009'!A149:P606,16,FALSE)</f>
        <v>600</v>
      </c>
      <c r="G148" s="61">
        <f>VLOOKUP(A148,'Deaths After &gt;2009'!A149:Q606,17,FALSE)</f>
        <v>612</v>
      </c>
      <c r="H148" s="61">
        <f>VLOOKUP(A148,'Visits new'!A148:D555,4,FALSE)</f>
        <v>954156</v>
      </c>
      <c r="I148" s="61">
        <f>VLOOKUP(A148,'Visits new'!A148:E555,5,FALSE)</f>
        <v>1455</v>
      </c>
      <c r="J148" s="12">
        <f t="shared" si="8"/>
        <v>1.3953774701259259E-4</v>
      </c>
      <c r="K148" s="12">
        <f t="shared" si="9"/>
        <v>3.1205500890718372E-6</v>
      </c>
      <c r="L148" s="12">
        <f t="shared" si="9"/>
        <v>1.1104392542349191E-3</v>
      </c>
      <c r="M148" s="12">
        <f t="shared" si="10"/>
        <v>0.21755029172965246</v>
      </c>
      <c r="N148" s="12">
        <f t="shared" si="11"/>
        <v>3.3174415343680105E-4</v>
      </c>
    </row>
    <row r="149" spans="1:14">
      <c r="A149" s="61" t="s">
        <v>261</v>
      </c>
      <c r="B149" s="61">
        <f>VLOOKUP(A149,'US Pop after &gt;2009'!A150:B607,2,FALSE)</f>
        <v>4326373</v>
      </c>
      <c r="C149" s="62">
        <f>VLOOKUP(A149,'US Pop after &gt;2009'!A150:U607,21,FALSE)</f>
        <v>3780552.3979999996</v>
      </c>
      <c r="D149" s="62">
        <f>VLOOKUP(A149,'US Pop after &gt;2009'!A150:V607,22,FALSE)</f>
        <v>547080.58799999999</v>
      </c>
      <c r="E149" s="61">
        <f>VLOOKUP(A149,'Deaths After &gt;2009'!A150:O607,15,FALSE)</f>
        <v>94</v>
      </c>
      <c r="F149" s="61">
        <f>VLOOKUP(A149,'Deaths After &gt;2009'!A150:P607,16,FALSE)</f>
        <v>636</v>
      </c>
      <c r="G149" s="61">
        <f>VLOOKUP(A149,'Deaths After &gt;2009'!A150:Q607,17,FALSE)</f>
        <v>730</v>
      </c>
      <c r="H149" s="61">
        <f>VLOOKUP(A149,'Visits new'!A149:D556,4,FALSE)</f>
        <v>1586719</v>
      </c>
      <c r="I149" s="61">
        <f>VLOOKUP(A149,'Visits new'!A149:E556,5,FALSE)</f>
        <v>2681</v>
      </c>
      <c r="J149" s="12">
        <f t="shared" si="8"/>
        <v>1.687325618942241E-4</v>
      </c>
      <c r="K149" s="12">
        <f t="shared" si="9"/>
        <v>2.4864091303093217E-5</v>
      </c>
      <c r="L149" s="12">
        <f t="shared" si="9"/>
        <v>1.1625343942929301E-3</v>
      </c>
      <c r="M149" s="12">
        <f t="shared" si="10"/>
        <v>0.36675501626882379</v>
      </c>
      <c r="N149" s="12">
        <f t="shared" si="11"/>
        <v>6.1968766909371897E-4</v>
      </c>
    </row>
    <row r="150" spans="1:14">
      <c r="A150" s="61" t="s">
        <v>262</v>
      </c>
      <c r="B150" s="61">
        <f>VLOOKUP(A150,'US Pop after &gt;2009'!A151:B608,2,FALSE)</f>
        <v>4461998</v>
      </c>
      <c r="C150" s="62">
        <f>VLOOKUP(A150,'US Pop after &gt;2009'!A151:U608,21,FALSE)</f>
        <v>3881918.1460000002</v>
      </c>
      <c r="D150" s="62">
        <f>VLOOKUP(A150,'US Pop after &gt;2009'!A151:V608,22,FALSE)</f>
        <v>580674.83199999982</v>
      </c>
      <c r="E150" s="61">
        <f>VLOOKUP(A150,'Deaths After &gt;2009'!A151:O608,15,FALSE)</f>
        <v>97</v>
      </c>
      <c r="F150" s="61">
        <f>VLOOKUP(A150,'Deaths After &gt;2009'!A151:P608,16,FALSE)</f>
        <v>568</v>
      </c>
      <c r="G150" s="61">
        <f>VLOOKUP(A150,'Deaths After &gt;2009'!A151:Q608,17,FALSE)</f>
        <v>665</v>
      </c>
      <c r="H150" s="61">
        <f>VLOOKUP(A150,'Visits new'!A150:D557,4,FALSE)</f>
        <v>2021780</v>
      </c>
      <c r="I150" s="61">
        <f>VLOOKUP(A150,'Visits new'!A150:E557,5,FALSE)</f>
        <v>3376</v>
      </c>
      <c r="J150" s="12">
        <f t="shared" si="8"/>
        <v>1.490363733914717E-4</v>
      </c>
      <c r="K150" s="12">
        <f t="shared" si="9"/>
        <v>2.4987646918817848E-5</v>
      </c>
      <c r="L150" s="12">
        <f t="shared" si="9"/>
        <v>9.7817223805560108E-4</v>
      </c>
      <c r="M150" s="12">
        <f t="shared" si="10"/>
        <v>0.45311091578257096</v>
      </c>
      <c r="N150" s="12">
        <f t="shared" si="11"/>
        <v>7.5661172416482481E-4</v>
      </c>
    </row>
    <row r="151" spans="1:14">
      <c r="A151" s="61" t="s">
        <v>263</v>
      </c>
      <c r="B151" s="61">
        <f>VLOOKUP(A151,'US Pop after &gt;2009'!A152:B609,2,FALSE)</f>
        <v>4389027</v>
      </c>
      <c r="C151" s="62">
        <f>VLOOKUP(A151,'US Pop after &gt;2009'!A152:U609,21,FALSE)</f>
        <v>3802699.6060000001</v>
      </c>
      <c r="D151" s="62">
        <f>VLOOKUP(A151,'US Pop after &gt;2009'!A152:V609,22,FALSE)</f>
        <v>583976.42999999993</v>
      </c>
      <c r="E151" s="61">
        <f>VLOOKUP(A151,'Deaths After &gt;2009'!A152:O609,15,FALSE)</f>
        <v>26</v>
      </c>
      <c r="F151" s="61">
        <f>VLOOKUP(A151,'Deaths After &gt;2009'!A152:P609,16,FALSE)</f>
        <v>543</v>
      </c>
      <c r="G151" s="61">
        <f>VLOOKUP(A151,'Deaths After &gt;2009'!A152:Q609,17,FALSE)</f>
        <v>569</v>
      </c>
      <c r="H151" s="61">
        <f>VLOOKUP(A151,'Visits new'!A151:D558,4,FALSE)</f>
        <v>2262652</v>
      </c>
      <c r="I151" s="61">
        <f>VLOOKUP(A151,'Visits new'!A151:E558,5,FALSE)</f>
        <v>3796</v>
      </c>
      <c r="J151" s="12">
        <f t="shared" si="8"/>
        <v>1.2964149001589646E-4</v>
      </c>
      <c r="K151" s="12">
        <f t="shared" si="9"/>
        <v>6.8372479274924872E-6</v>
      </c>
      <c r="L151" s="12">
        <f t="shared" si="9"/>
        <v>9.298320481872874E-4</v>
      </c>
      <c r="M151" s="12">
        <f t="shared" si="10"/>
        <v>0.51552473931010223</v>
      </c>
      <c r="N151" s="12">
        <f t="shared" si="11"/>
        <v>8.6488417592327411E-4</v>
      </c>
    </row>
    <row r="152" spans="1:14">
      <c r="A152" s="61" t="s">
        <v>264</v>
      </c>
      <c r="B152" s="61">
        <f>VLOOKUP(A152,'US Pop after &gt;2009'!A153:B610,2,FALSE)</f>
        <v>4481311</v>
      </c>
      <c r="C152" s="62">
        <f>VLOOKUP(A152,'US Pop after &gt;2009'!A153:U610,21,FALSE)</f>
        <v>3827638.625</v>
      </c>
      <c r="D152" s="62">
        <f>VLOOKUP(A152,'US Pop after &gt;2009'!A153:V610,22,FALSE)</f>
        <v>652120.7350000001</v>
      </c>
      <c r="E152" s="61">
        <f>VLOOKUP(A152,'Deaths After &gt;2009'!A153:O610,15,FALSE)</f>
        <v>31</v>
      </c>
      <c r="F152" s="61">
        <f>VLOOKUP(A152,'Deaths After &gt;2009'!A153:P610,16,FALSE)</f>
        <v>509</v>
      </c>
      <c r="G152" s="61">
        <f>VLOOKUP(A152,'Deaths After &gt;2009'!A153:Q610,17,FALSE)</f>
        <v>540</v>
      </c>
      <c r="H152" s="61">
        <f>VLOOKUP(A152,'Visits new'!A152:D559,4,FALSE)</f>
        <v>2402652</v>
      </c>
      <c r="I152" s="61">
        <f>VLOOKUP(A152,'Visits new'!A152:E559,5,FALSE)</f>
        <v>4044</v>
      </c>
      <c r="J152" s="12">
        <f t="shared" si="8"/>
        <v>1.2050045176511963E-4</v>
      </c>
      <c r="K152" s="12">
        <f t="shared" si="9"/>
        <v>8.0989881849151837E-6</v>
      </c>
      <c r="L152" s="12">
        <f t="shared" si="9"/>
        <v>7.8053031084803631E-4</v>
      </c>
      <c r="M152" s="12">
        <f t="shared" si="10"/>
        <v>0.53614935450808932</v>
      </c>
      <c r="N152" s="12">
        <f t="shared" si="11"/>
        <v>9.0241449432989585E-4</v>
      </c>
    </row>
    <row r="153" spans="1:14">
      <c r="A153" s="61" t="s">
        <v>265</v>
      </c>
      <c r="B153" s="61">
        <f>VLOOKUP(A153,'US Pop after &gt;2009'!A154:B611,2,FALSE)</f>
        <v>4332996</v>
      </c>
      <c r="C153" s="62">
        <f>VLOOKUP(A153,'US Pop after &gt;2009'!A154:U611,21,FALSE)</f>
        <v>3730089</v>
      </c>
      <c r="D153" s="62">
        <f>VLOOKUP(A153,'US Pop after &gt;2009'!A154:V611,22,FALSE)</f>
        <v>602907</v>
      </c>
      <c r="E153" s="61">
        <f>VLOOKUP(A153,'Deaths After &gt;2009'!A154:O611,15,FALSE)</f>
        <v>58</v>
      </c>
      <c r="F153" s="61">
        <f>VLOOKUP(A153,'Deaths After &gt;2009'!A154:P611,16,FALSE)</f>
        <v>570</v>
      </c>
      <c r="G153" s="61">
        <f>VLOOKUP(A153,'Deaths After &gt;2009'!A154:Q611,17,FALSE)</f>
        <v>628</v>
      </c>
      <c r="H153" s="61">
        <f>VLOOKUP(A153,'Visits new'!A153:D560,4,FALSE)</f>
        <v>2740078</v>
      </c>
      <c r="I153" s="61">
        <f>VLOOKUP(A153,'Visits new'!A153:E560,5,FALSE)</f>
        <v>4910</v>
      </c>
      <c r="J153" s="12">
        <f t="shared" si="8"/>
        <v>1.4493435950552457E-4</v>
      </c>
      <c r="K153" s="12">
        <f t="shared" si="9"/>
        <v>1.5549226841504317E-5</v>
      </c>
      <c r="L153" s="12">
        <f t="shared" si="9"/>
        <v>9.4541944279963579E-4</v>
      </c>
      <c r="M153" s="12">
        <f t="shared" si="10"/>
        <v>0.63237492026302355</v>
      </c>
      <c r="N153" s="12">
        <f t="shared" si="11"/>
        <v>1.1331651356244041E-3</v>
      </c>
    </row>
    <row r="154" spans="1:14">
      <c r="A154" s="61" t="s">
        <v>267</v>
      </c>
      <c r="B154" s="61">
        <f>VLOOKUP(A154,'US Pop after &gt;2009'!A155:B612,2,FALSE)</f>
        <v>1327665</v>
      </c>
      <c r="C154" s="62">
        <f>VLOOKUP(A154,'US Pop after &gt;2009'!A155:U612,21,FALSE)</f>
        <v>1124619.4280000001</v>
      </c>
      <c r="D154" s="62">
        <f>VLOOKUP(A154,'US Pop after &gt;2009'!A155:V612,22,FALSE)</f>
        <v>203415.772</v>
      </c>
      <c r="E154" s="61">
        <f>VLOOKUP(A154,'Deaths After &gt;2009'!A155:O612,15,FALSE)</f>
        <v>0</v>
      </c>
      <c r="F154" s="61">
        <f>VLOOKUP(A154,'Deaths After &gt;2009'!A155:P612,16,FALSE)</f>
        <v>100</v>
      </c>
      <c r="G154" s="61">
        <f>VLOOKUP(A154,'Deaths After &gt;2009'!A155:Q612,17,FALSE)</f>
        <v>100</v>
      </c>
      <c r="H154" s="61">
        <f>VLOOKUP(A154,'Visits new'!A154:D561,4,FALSE)</f>
        <v>73503</v>
      </c>
      <c r="I154" s="61">
        <f>VLOOKUP(A154,'Visits new'!A154:E561,5,FALSE)</f>
        <v>393</v>
      </c>
      <c r="J154" s="12">
        <f t="shared" si="8"/>
        <v>7.5320205021598064E-5</v>
      </c>
      <c r="K154" s="12">
        <f t="shared" si="9"/>
        <v>0</v>
      </c>
      <c r="L154" s="12">
        <f t="shared" si="9"/>
        <v>4.916039647112516E-4</v>
      </c>
      <c r="M154" s="12">
        <f t="shared" si="10"/>
        <v>5.536261029702523E-2</v>
      </c>
      <c r="N154" s="12">
        <f t="shared" si="11"/>
        <v>2.9600840573488043E-4</v>
      </c>
    </row>
    <row r="155" spans="1:14">
      <c r="A155" s="61" t="s">
        <v>268</v>
      </c>
      <c r="B155" s="61">
        <f>VLOOKUP(A155,'US Pop after &gt;2009'!A156:B613,2,FALSE)</f>
        <v>1328640</v>
      </c>
      <c r="C155" s="62">
        <f>VLOOKUP(A155,'US Pop after &gt;2009'!A156:U613,21,FALSE)</f>
        <v>1123918.1440000001</v>
      </c>
      <c r="D155" s="62">
        <f>VLOOKUP(A155,'US Pop after &gt;2009'!A156:V613,22,FALSE)</f>
        <v>205112.72999999998</v>
      </c>
      <c r="E155" s="61">
        <f>VLOOKUP(A155,'Deaths After &gt;2009'!A156:O613,15,FALSE)</f>
        <v>0</v>
      </c>
      <c r="F155" s="61">
        <f>VLOOKUP(A155,'Deaths After &gt;2009'!A156:P613,16,FALSE)</f>
        <v>148</v>
      </c>
      <c r="G155" s="61">
        <f>VLOOKUP(A155,'Deaths After &gt;2009'!A156:Q613,17,FALSE)</f>
        <v>148</v>
      </c>
      <c r="H155" s="61">
        <f>VLOOKUP(A155,'Visits new'!A155:D562,4,FALSE)</f>
        <v>262444</v>
      </c>
      <c r="I155" s="61">
        <f>VLOOKUP(A155,'Visits new'!A155:E562,5,FALSE)</f>
        <v>1332</v>
      </c>
      <c r="J155" s="12">
        <f t="shared" si="8"/>
        <v>1.1139210019267823E-4</v>
      </c>
      <c r="K155" s="12">
        <f t="shared" si="9"/>
        <v>0</v>
      </c>
      <c r="L155" s="12">
        <f t="shared" si="9"/>
        <v>7.2155443496851716E-4</v>
      </c>
      <c r="M155" s="12">
        <f t="shared" si="10"/>
        <v>0.19752829961464355</v>
      </c>
      <c r="N155" s="12">
        <f t="shared" si="11"/>
        <v>1.002528901734104E-3</v>
      </c>
    </row>
    <row r="156" spans="1:14">
      <c r="A156" s="61" t="s">
        <v>269</v>
      </c>
      <c r="B156" s="61">
        <f>VLOOKUP(A156,'US Pop after &gt;2009'!A157:B614,2,FALSE)</f>
        <v>1311652</v>
      </c>
      <c r="C156" s="62">
        <f>VLOOKUP(A156,'US Pop after &gt;2009'!A157:U614,21,FALSE)</f>
        <v>1102380.656</v>
      </c>
      <c r="D156" s="62">
        <f>VLOOKUP(A156,'US Pop after &gt;2009'!A157:V614,22,FALSE)</f>
        <v>209726.86400000003</v>
      </c>
      <c r="E156" s="61">
        <f>VLOOKUP(A156,'Deaths After &gt;2009'!A157:O614,15,FALSE)</f>
        <v>0</v>
      </c>
      <c r="F156" s="61">
        <f>VLOOKUP(A156,'Deaths After &gt;2009'!A157:P614,16,FALSE)</f>
        <v>51</v>
      </c>
      <c r="G156" s="61">
        <f>VLOOKUP(A156,'Deaths After &gt;2009'!A157:Q614,17,FALSE)</f>
        <v>51</v>
      </c>
      <c r="H156" s="61">
        <f>VLOOKUP(A156,'Visits new'!A156:D563,4,FALSE)</f>
        <v>280443</v>
      </c>
      <c r="I156" s="61">
        <f>VLOOKUP(A156,'Visits new'!A156:E563,5,FALSE)</f>
        <v>1465</v>
      </c>
      <c r="J156" s="12">
        <f t="shared" si="8"/>
        <v>3.8882264503084662E-5</v>
      </c>
      <c r="K156" s="12">
        <f t="shared" si="9"/>
        <v>0</v>
      </c>
      <c r="L156" s="12">
        <f t="shared" si="9"/>
        <v>2.4317342579441799E-4</v>
      </c>
      <c r="M156" s="12">
        <f t="shared" si="10"/>
        <v>0.21380899811840337</v>
      </c>
      <c r="N156" s="12">
        <f t="shared" si="11"/>
        <v>1.1169121077846868E-3</v>
      </c>
    </row>
    <row r="157" spans="1:14">
      <c r="A157" s="61" t="s">
        <v>270</v>
      </c>
      <c r="B157" s="61">
        <f>VLOOKUP(A157,'US Pop after &gt;2009'!A158:B615,2,FALSE)</f>
        <v>1328320</v>
      </c>
      <c r="C157" s="62">
        <f>VLOOKUP(A157,'US Pop after &gt;2009'!A158:U615,21,FALSE)</f>
        <v>1109160.132</v>
      </c>
      <c r="D157" s="62">
        <f>VLOOKUP(A157,'US Pop after &gt;2009'!A158:V615,22,FALSE)</f>
        <v>220400.67299999998</v>
      </c>
      <c r="E157" s="61">
        <f>VLOOKUP(A157,'Deaths After &gt;2009'!A158:O615,15,FALSE)</f>
        <v>0</v>
      </c>
      <c r="F157" s="61">
        <f>VLOOKUP(A157,'Deaths After &gt;2009'!A158:P615,16,FALSE)</f>
        <v>105</v>
      </c>
      <c r="G157" s="61">
        <f>VLOOKUP(A157,'Deaths After &gt;2009'!A158:Q615,17,FALSE)</f>
        <v>105</v>
      </c>
      <c r="H157" s="61">
        <f>VLOOKUP(A157,'Visits new'!A157:D564,4,FALSE)</f>
        <v>282930</v>
      </c>
      <c r="I157" s="61">
        <f>VLOOKUP(A157,'Visits new'!A157:E564,5,FALSE)</f>
        <v>1636</v>
      </c>
      <c r="J157" s="12">
        <f t="shared" si="8"/>
        <v>7.904721753794266E-5</v>
      </c>
      <c r="K157" s="12">
        <f t="shared" si="9"/>
        <v>0</v>
      </c>
      <c r="L157" s="12">
        <f t="shared" si="9"/>
        <v>4.7640507885382007E-4</v>
      </c>
      <c r="M157" s="12">
        <f t="shared" si="10"/>
        <v>0.21299837388581064</v>
      </c>
      <c r="N157" s="12">
        <f t="shared" si="11"/>
        <v>1.2316309323054686E-3</v>
      </c>
    </row>
    <row r="158" spans="1:14">
      <c r="A158" s="61" t="s">
        <v>271</v>
      </c>
      <c r="B158" s="61">
        <f>VLOOKUP(A158,'US Pop after &gt;2009'!A159:B616,2,FALSE)</f>
        <v>1328535</v>
      </c>
      <c r="C158" s="62">
        <f>VLOOKUP(A158,'US Pop after &gt;2009'!A159:U616,21,FALSE)</f>
        <v>1102122.1329999999</v>
      </c>
      <c r="D158" s="62">
        <f>VLOOKUP(A158,'US Pop after &gt;2009'!A159:V616,22,FALSE)</f>
        <v>226674.226</v>
      </c>
      <c r="E158" s="61">
        <f>VLOOKUP(A158,'Deaths After &gt;2009'!A159:O616,15,FALSE)</f>
        <v>0</v>
      </c>
      <c r="F158" s="61">
        <f>VLOOKUP(A158,'Deaths After &gt;2009'!A159:P616,16,FALSE)</f>
        <v>61</v>
      </c>
      <c r="G158" s="61">
        <f>VLOOKUP(A158,'Deaths After &gt;2009'!A159:Q616,17,FALSE)</f>
        <v>61</v>
      </c>
      <c r="H158" s="61">
        <f>VLOOKUP(A158,'Visits new'!A158:D565,4,FALSE)</f>
        <v>263930</v>
      </c>
      <c r="I158" s="61">
        <f>VLOOKUP(A158,'Visits new'!A158:E565,5,FALSE)</f>
        <v>1548</v>
      </c>
      <c r="J158" s="12">
        <f t="shared" si="8"/>
        <v>4.5915237460812098E-5</v>
      </c>
      <c r="K158" s="12">
        <f t="shared" si="9"/>
        <v>0</v>
      </c>
      <c r="L158" s="12">
        <f t="shared" si="9"/>
        <v>2.6910867228460282E-4</v>
      </c>
      <c r="M158" s="12">
        <f t="shared" si="10"/>
        <v>0.19866243644314979</v>
      </c>
      <c r="N158" s="12">
        <f t="shared" si="11"/>
        <v>1.1651932391694611E-3</v>
      </c>
    </row>
    <row r="159" spans="1:14">
      <c r="A159" s="61" t="s">
        <v>272</v>
      </c>
      <c r="B159" s="61">
        <f>VLOOKUP(A159,'US Pop after &gt;2009'!A160:B617,2,FALSE)</f>
        <v>1293764</v>
      </c>
      <c r="C159" s="62">
        <f>VLOOKUP(A159,'US Pop after &gt;2009'!A160:U617,21,FALSE)</f>
        <v>1067820.7759999998</v>
      </c>
      <c r="D159" s="62">
        <f>VLOOKUP(A159,'US Pop after &gt;2009'!A160:V617,22,FALSE)</f>
        <v>226323.83199999999</v>
      </c>
      <c r="E159" s="61">
        <f>VLOOKUP(A159,'Deaths After &gt;2009'!A160:O617,15,FALSE)</f>
        <v>0</v>
      </c>
      <c r="F159" s="61">
        <f>VLOOKUP(A159,'Deaths After &gt;2009'!A160:P617,16,FALSE)</f>
        <v>170</v>
      </c>
      <c r="G159" s="61">
        <f>VLOOKUP(A159,'Deaths After &gt;2009'!A160:Q617,17,FALSE)</f>
        <v>170</v>
      </c>
      <c r="H159" s="61">
        <f>VLOOKUP(A159,'Visits new'!A159:D566,4,FALSE)</f>
        <v>262184</v>
      </c>
      <c r="I159" s="61">
        <f>VLOOKUP(A159,'Visits new'!A159:E566,5,FALSE)</f>
        <v>1397</v>
      </c>
      <c r="J159" s="12">
        <f t="shared" si="8"/>
        <v>1.3139954427546292E-4</v>
      </c>
      <c r="K159" s="12">
        <f t="shared" si="9"/>
        <v>0</v>
      </c>
      <c r="L159" s="12">
        <f t="shared" si="9"/>
        <v>7.5113609776631925E-4</v>
      </c>
      <c r="M159" s="12">
        <f t="shared" si="10"/>
        <v>0.20265210656657628</v>
      </c>
      <c r="N159" s="12">
        <f t="shared" si="11"/>
        <v>1.0797950785460099E-3</v>
      </c>
    </row>
    <row r="160" spans="1:14">
      <c r="A160" s="61" t="s">
        <v>273</v>
      </c>
      <c r="B160" s="61">
        <f>VLOOKUP(A160,'US Pop after &gt;2009'!A161:B618,2,FALSE)</f>
        <v>1262864</v>
      </c>
      <c r="C160" s="62">
        <f>VLOOKUP(A160,'US Pop after &gt;2009'!A161:U618,21,FALSE)</f>
        <v>1033501.1359999999</v>
      </c>
      <c r="D160" s="62">
        <f>VLOOKUP(A160,'US Pop after &gt;2009'!A161:V618,22,FALSE)</f>
        <v>228693.141</v>
      </c>
      <c r="E160" s="61">
        <f>VLOOKUP(A160,'Deaths After &gt;2009'!A161:O618,15,FALSE)</f>
        <v>0</v>
      </c>
      <c r="F160" s="61">
        <f>VLOOKUP(A160,'Deaths After &gt;2009'!A161:P618,16,FALSE)</f>
        <v>80</v>
      </c>
      <c r="G160" s="61">
        <f>VLOOKUP(A160,'Deaths After &gt;2009'!A161:Q618,17,FALSE)</f>
        <v>80</v>
      </c>
      <c r="H160" s="61">
        <f>VLOOKUP(A160,'Visits new'!A160:D567,4,FALSE)</f>
        <v>253914</v>
      </c>
      <c r="I160" s="61">
        <f>VLOOKUP(A160,'Visits new'!A160:E567,5,FALSE)</f>
        <v>1367</v>
      </c>
      <c r="J160" s="12">
        <f t="shared" si="8"/>
        <v>6.3348072318159359E-5</v>
      </c>
      <c r="K160" s="12">
        <f t="shared" si="9"/>
        <v>0</v>
      </c>
      <c r="L160" s="12">
        <f t="shared" si="9"/>
        <v>3.4981372703259166E-4</v>
      </c>
      <c r="M160" s="12">
        <f t="shared" si="10"/>
        <v>0.20106203043241394</v>
      </c>
      <c r="N160" s="12">
        <f t="shared" si="11"/>
        <v>1.082460185736548E-3</v>
      </c>
    </row>
    <row r="161" spans="1:14">
      <c r="A161" s="61" t="s">
        <v>274</v>
      </c>
      <c r="B161" s="61">
        <f>VLOOKUP(A161,'US Pop after &gt;2009'!A162:B619,2,FALSE)</f>
        <v>1243290</v>
      </c>
      <c r="C161" s="62">
        <f>VLOOKUP(A161,'US Pop after &gt;2009'!A162:U619,21,FALSE)</f>
        <v>1011731</v>
      </c>
      <c r="D161" s="62">
        <f>VLOOKUP(A161,'US Pop after &gt;2009'!A162:V619,22,FALSE)</f>
        <v>231559</v>
      </c>
      <c r="E161" s="61">
        <f>VLOOKUP(A161,'Deaths After &gt;2009'!A162:O619,15,FALSE)</f>
        <v>0</v>
      </c>
      <c r="F161" s="61">
        <f>VLOOKUP(A161,'Deaths After &gt;2009'!A162:P619,16,FALSE)</f>
        <v>130</v>
      </c>
      <c r="G161" s="61">
        <f>VLOOKUP(A161,'Deaths After &gt;2009'!A162:Q619,17,FALSE)</f>
        <v>130</v>
      </c>
      <c r="H161" s="61">
        <f>VLOOKUP(A161,'Visits new'!A161:D568,4,FALSE)</f>
        <v>203764</v>
      </c>
      <c r="I161" s="61">
        <f>VLOOKUP(A161,'Visits new'!A161:E568,5,FALSE)</f>
        <v>1272</v>
      </c>
      <c r="J161" s="12">
        <f t="shared" si="8"/>
        <v>1.0456128497776062E-4</v>
      </c>
      <c r="K161" s="12">
        <f t="shared" si="9"/>
        <v>0</v>
      </c>
      <c r="L161" s="12">
        <f t="shared" si="9"/>
        <v>5.6141199435133158E-4</v>
      </c>
      <c r="M161" s="12">
        <f t="shared" si="10"/>
        <v>0.16389096670929551</v>
      </c>
      <c r="N161" s="12">
        <f t="shared" si="11"/>
        <v>1.0230919576285501E-3</v>
      </c>
    </row>
    <row r="162" spans="1:14">
      <c r="A162" s="61" t="s">
        <v>276</v>
      </c>
      <c r="B162" s="61">
        <f>VLOOKUP(A162,'US Pop after &gt;2009'!A163:B620,2,FALSE)</f>
        <v>5696345</v>
      </c>
      <c r="C162" s="62">
        <f>VLOOKUP(A162,'US Pop after &gt;2009'!A163:U620,21,FALSE)</f>
        <v>5019785.0659999996</v>
      </c>
      <c r="D162" s="62">
        <f>VLOOKUP(A162,'US Pop after &gt;2009'!A163:V620,22,FALSE)</f>
        <v>676447.65800000005</v>
      </c>
      <c r="E162" s="61">
        <f>VLOOKUP(A162,'Deaths After &gt;2009'!A163:O620,15,FALSE)</f>
        <v>13</v>
      </c>
      <c r="F162" s="61">
        <f>VLOOKUP(A162,'Deaths After &gt;2009'!A163:P620,16,FALSE)</f>
        <v>726</v>
      </c>
      <c r="G162" s="61">
        <f>VLOOKUP(A162,'Deaths After &gt;2009'!A163:Q620,17,FALSE)</f>
        <v>739</v>
      </c>
      <c r="H162" s="61">
        <f>VLOOKUP(A162,'Visits new'!A162:D569,4,FALSE)</f>
        <v>112167</v>
      </c>
      <c r="I162" s="61">
        <f>VLOOKUP(A162,'Visits new'!A162:E569,5,FALSE)</f>
        <v>245</v>
      </c>
      <c r="J162" s="12">
        <f t="shared" si="8"/>
        <v>1.2973231080631528E-4</v>
      </c>
      <c r="K162" s="12">
        <f t="shared" si="9"/>
        <v>2.5897523159012482E-6</v>
      </c>
      <c r="L162" s="12">
        <f t="shared" si="9"/>
        <v>1.0732537712474421E-3</v>
      </c>
      <c r="M162" s="12">
        <f t="shared" si="10"/>
        <v>1.9691047505022957E-2</v>
      </c>
      <c r="N162" s="12">
        <f t="shared" si="11"/>
        <v>4.3010035382337268E-5</v>
      </c>
    </row>
    <row r="163" spans="1:14">
      <c r="A163" s="61" t="s">
        <v>277</v>
      </c>
      <c r="B163" s="61">
        <f>VLOOKUP(A163,'US Pop after &gt;2009'!A164:B621,2,FALSE)</f>
        <v>5704065</v>
      </c>
      <c r="C163" s="62">
        <f>VLOOKUP(A163,'US Pop after &gt;2009'!A164:U621,21,FALSE)</f>
        <v>5011558.1660000002</v>
      </c>
      <c r="D163" s="62">
        <f>VLOOKUP(A163,'US Pop after &gt;2009'!A164:V621,22,FALSE)</f>
        <v>691979.24199999997</v>
      </c>
      <c r="E163" s="61">
        <f>VLOOKUP(A163,'Deaths After &gt;2009'!A164:O621,15,FALSE)</f>
        <v>30</v>
      </c>
      <c r="F163" s="61">
        <f>VLOOKUP(A163,'Deaths After &gt;2009'!A164:P621,16,FALSE)</f>
        <v>847</v>
      </c>
      <c r="G163" s="61">
        <f>VLOOKUP(A163,'Deaths After &gt;2009'!A164:Q621,17,FALSE)</f>
        <v>877</v>
      </c>
      <c r="H163" s="61">
        <f>VLOOKUP(A163,'Visits new'!A163:D570,4,FALSE)</f>
        <v>365373</v>
      </c>
      <c r="I163" s="61">
        <f>VLOOKUP(A163,'Visits new'!A163:E570,5,FALSE)</f>
        <v>601</v>
      </c>
      <c r="J163" s="12">
        <f t="shared" si="8"/>
        <v>1.5375000109570981E-4</v>
      </c>
      <c r="K163" s="12">
        <f t="shared" si="9"/>
        <v>5.9861621887439143E-6</v>
      </c>
      <c r="L163" s="12">
        <f t="shared" si="9"/>
        <v>1.2240251565234091E-3</v>
      </c>
      <c r="M163" s="12">
        <f t="shared" si="10"/>
        <v>6.4054845097312185E-2</v>
      </c>
      <c r="N163" s="12">
        <f t="shared" si="11"/>
        <v>1.0536345571097103E-4</v>
      </c>
    </row>
    <row r="164" spans="1:14">
      <c r="A164" s="61" t="s">
        <v>278</v>
      </c>
      <c r="B164" s="61">
        <f>VLOOKUP(A164,'US Pop after &gt;2009'!A165:B622,2,FALSE)</f>
        <v>5785496</v>
      </c>
      <c r="C164" s="62">
        <f>VLOOKUP(A164,'US Pop after &gt;2009'!A165:U622,21,FALSE)</f>
        <v>5067083.7610000009</v>
      </c>
      <c r="D164" s="62">
        <f>VLOOKUP(A164,'US Pop after &gt;2009'!A165:V622,22,FALSE)</f>
        <v>716292.64900000009</v>
      </c>
      <c r="E164" s="61">
        <f>VLOOKUP(A164,'Deaths After &gt;2009'!A165:O622,15,FALSE)</f>
        <v>11</v>
      </c>
      <c r="F164" s="61">
        <f>VLOOKUP(A164,'Deaths After &gt;2009'!A165:P622,16,FALSE)</f>
        <v>752</v>
      </c>
      <c r="G164" s="61">
        <f>VLOOKUP(A164,'Deaths After &gt;2009'!A165:Q622,17,FALSE)</f>
        <v>763</v>
      </c>
      <c r="H164" s="61">
        <f>VLOOKUP(A164,'Visits new'!A164:D571,4,FALSE)</f>
        <v>295307</v>
      </c>
      <c r="I164" s="61">
        <f>VLOOKUP(A164,'Visits new'!A164:E571,5,FALSE)</f>
        <v>582</v>
      </c>
      <c r="J164" s="12">
        <f t="shared" si="8"/>
        <v>1.3188151888792249E-4</v>
      </c>
      <c r="K164" s="12">
        <f t="shared" si="9"/>
        <v>2.1708739225240524E-6</v>
      </c>
      <c r="L164" s="12">
        <f t="shared" si="9"/>
        <v>1.0498502267890786E-3</v>
      </c>
      <c r="M164" s="12">
        <f t="shared" si="10"/>
        <v>5.1042641806337781E-2</v>
      </c>
      <c r="N164" s="12">
        <f t="shared" si="11"/>
        <v>1.0059638793285831E-4</v>
      </c>
    </row>
    <row r="165" spans="1:14">
      <c r="A165" s="61" t="s">
        <v>279</v>
      </c>
      <c r="B165" s="61">
        <f>VLOOKUP(A165,'US Pop after &gt;2009'!A166:B623,2,FALSE)</f>
        <v>5801682</v>
      </c>
      <c r="C165" s="62">
        <f>VLOOKUP(A165,'US Pop after &gt;2009'!A166:U623,21,FALSE)</f>
        <v>5070569.9690000005</v>
      </c>
      <c r="D165" s="62">
        <f>VLOOKUP(A165,'US Pop after &gt;2009'!A166:V623,22,FALSE)</f>
        <v>734077.25000000012</v>
      </c>
      <c r="E165" s="61">
        <f>VLOOKUP(A165,'Deaths After &gt;2009'!A166:O623,15,FALSE)</f>
        <v>43</v>
      </c>
      <c r="F165" s="61">
        <f>VLOOKUP(A165,'Deaths After &gt;2009'!A166:P623,16,FALSE)</f>
        <v>900</v>
      </c>
      <c r="G165" s="61">
        <f>VLOOKUP(A165,'Deaths After &gt;2009'!A166:Q623,17,FALSE)</f>
        <v>943</v>
      </c>
      <c r="H165" s="61">
        <f>VLOOKUP(A165,'Visits new'!A165:D572,4,FALSE)</f>
        <v>388905</v>
      </c>
      <c r="I165" s="61">
        <f>VLOOKUP(A165,'Visits new'!A165:E572,5,FALSE)</f>
        <v>709</v>
      </c>
      <c r="J165" s="12">
        <f t="shared" si="8"/>
        <v>1.6253907056608757E-4</v>
      </c>
      <c r="K165" s="12">
        <f t="shared" si="9"/>
        <v>8.4803089717506266E-6</v>
      </c>
      <c r="L165" s="12">
        <f t="shared" si="9"/>
        <v>1.2260290044406087E-3</v>
      </c>
      <c r="M165" s="12">
        <f t="shared" si="10"/>
        <v>6.7033146594384183E-2</v>
      </c>
      <c r="N165" s="12">
        <f t="shared" si="11"/>
        <v>1.2220593958786434E-4</v>
      </c>
    </row>
    <row r="166" spans="1:14">
      <c r="A166" s="61" t="s">
        <v>280</v>
      </c>
      <c r="B166" s="61">
        <f>VLOOKUP(A166,'US Pop after &gt;2009'!A167:B624,2,FALSE)</f>
        <v>5887776</v>
      </c>
      <c r="C166" s="62">
        <f>VLOOKUP(A166,'US Pop after &gt;2009'!A167:U624,21,FALSE)</f>
        <v>5120576.7969999993</v>
      </c>
      <c r="D166" s="62">
        <f>VLOOKUP(A166,'US Pop after &gt;2009'!A167:V624,22,FALSE)</f>
        <v>763840.40599999984</v>
      </c>
      <c r="E166" s="61">
        <f>VLOOKUP(A166,'Deaths After &gt;2009'!A167:O624,15,FALSE)</f>
        <v>58</v>
      </c>
      <c r="F166" s="61">
        <f>VLOOKUP(A166,'Deaths After &gt;2009'!A167:P624,16,FALSE)</f>
        <v>797</v>
      </c>
      <c r="G166" s="61">
        <f>VLOOKUP(A166,'Deaths After &gt;2009'!A167:Q624,17,FALSE)</f>
        <v>855</v>
      </c>
      <c r="H166" s="61">
        <f>VLOOKUP(A166,'Visits new'!A166:D573,4,FALSE)</f>
        <v>438827</v>
      </c>
      <c r="I166" s="61">
        <f>VLOOKUP(A166,'Visits new'!A166:E573,5,FALSE)</f>
        <v>921</v>
      </c>
      <c r="J166" s="12">
        <f t="shared" si="8"/>
        <v>1.4521612235248081E-4</v>
      </c>
      <c r="K166" s="12">
        <f t="shared" si="9"/>
        <v>1.1326848966307966E-5</v>
      </c>
      <c r="L166" s="12">
        <f t="shared" si="9"/>
        <v>1.0434116783290463E-3</v>
      </c>
      <c r="M166" s="12">
        <f t="shared" si="10"/>
        <v>7.4531877571429345E-2</v>
      </c>
      <c r="N166" s="12">
        <f t="shared" si="11"/>
        <v>1.5642578793758458E-4</v>
      </c>
    </row>
    <row r="167" spans="1:14">
      <c r="A167" s="61" t="s">
        <v>281</v>
      </c>
      <c r="B167" s="61">
        <f>VLOOKUP(A167,'US Pop after &gt;2009'!A168:B625,2,FALSE)</f>
        <v>5930195</v>
      </c>
      <c r="C167" s="62">
        <f>VLOOKUP(A167,'US Pop after &gt;2009'!A168:U625,21,FALSE)</f>
        <v>5147282.4460000005</v>
      </c>
      <c r="D167" s="62">
        <f>VLOOKUP(A167,'US Pop after &gt;2009'!A168:V625,22,FALSE)</f>
        <v>786230.71900000004</v>
      </c>
      <c r="E167" s="61">
        <f>VLOOKUP(A167,'Deaths After &gt;2009'!A168:O625,15,FALSE)</f>
        <v>25</v>
      </c>
      <c r="F167" s="61">
        <f>VLOOKUP(A167,'Deaths After &gt;2009'!A168:P625,16,FALSE)</f>
        <v>993</v>
      </c>
      <c r="G167" s="61">
        <f>VLOOKUP(A167,'Deaths After &gt;2009'!A168:Q625,17,FALSE)</f>
        <v>1018</v>
      </c>
      <c r="H167" s="61">
        <f>VLOOKUP(A167,'Visits new'!A167:D574,4,FALSE)</f>
        <v>400260</v>
      </c>
      <c r="I167" s="61">
        <f>VLOOKUP(A167,'Visits new'!A167:E574,5,FALSE)</f>
        <v>1269</v>
      </c>
      <c r="J167" s="12">
        <f t="shared" si="8"/>
        <v>1.7166383230231047E-4</v>
      </c>
      <c r="K167" s="12">
        <f t="shared" si="9"/>
        <v>4.8569318397182043E-6</v>
      </c>
      <c r="L167" s="12">
        <f t="shared" si="9"/>
        <v>1.2629880466423239E-3</v>
      </c>
      <c r="M167" s="12">
        <f t="shared" si="10"/>
        <v>6.749525099933476E-2</v>
      </c>
      <c r="N167" s="12">
        <f t="shared" si="11"/>
        <v>2.1398959056152453E-4</v>
      </c>
    </row>
    <row r="168" spans="1:14">
      <c r="A168" s="61" t="s">
        <v>282</v>
      </c>
      <c r="B168" s="61">
        <f>VLOOKUP(A168,'US Pop after &gt;2009'!A169:B626,2,FALSE)</f>
        <v>5878915</v>
      </c>
      <c r="C168" s="62">
        <f>VLOOKUP(A168,'US Pop after &gt;2009'!A169:U626,21,FALSE)</f>
        <v>5074976.1530000009</v>
      </c>
      <c r="D168" s="62">
        <f>VLOOKUP(A168,'US Pop after &gt;2009'!A169:V626,22,FALSE)</f>
        <v>804822.50199999998</v>
      </c>
      <c r="E168" s="61">
        <f>VLOOKUP(A168,'Deaths After &gt;2009'!A169:O626,15,FALSE)</f>
        <v>38</v>
      </c>
      <c r="F168" s="61">
        <f>VLOOKUP(A168,'Deaths After &gt;2009'!A169:P626,16,FALSE)</f>
        <v>833</v>
      </c>
      <c r="G168" s="61">
        <f>VLOOKUP(A168,'Deaths After &gt;2009'!A169:Q626,17,FALSE)</f>
        <v>871</v>
      </c>
      <c r="H168" s="61">
        <f>VLOOKUP(A168,'Visits new'!A168:D575,4,FALSE)</f>
        <v>384833</v>
      </c>
      <c r="I168" s="61">
        <f>VLOOKUP(A168,'Visits new'!A168:E575,5,FALSE)</f>
        <v>1447</v>
      </c>
      <c r="J168" s="12">
        <f t="shared" si="8"/>
        <v>1.4815659011909509E-4</v>
      </c>
      <c r="K168" s="12">
        <f t="shared" si="9"/>
        <v>7.4877199132328604E-6</v>
      </c>
      <c r="L168" s="12">
        <f t="shared" si="9"/>
        <v>1.035010822796304E-3</v>
      </c>
      <c r="M168" s="12">
        <f t="shared" si="10"/>
        <v>6.5459868019864212E-2</v>
      </c>
      <c r="N168" s="12">
        <f t="shared" si="11"/>
        <v>2.4613385293034516E-4</v>
      </c>
    </row>
    <row r="169" spans="1:14">
      <c r="A169" s="61" t="s">
        <v>283</v>
      </c>
      <c r="B169" s="61">
        <f>VLOOKUP(A169,'US Pop after &gt;2009'!A170:B627,2,FALSE)</f>
        <v>5921207</v>
      </c>
      <c r="C169" s="62">
        <f>VLOOKUP(A169,'US Pop after &gt;2009'!A170:U627,21,FALSE)</f>
        <v>5084733</v>
      </c>
      <c r="D169" s="62">
        <f>VLOOKUP(A169,'US Pop after &gt;2009'!A170:V627,22,FALSE)</f>
        <v>836474</v>
      </c>
      <c r="E169" s="61">
        <f>VLOOKUP(A169,'Deaths After &gt;2009'!A170:O627,15,FALSE)</f>
        <v>15</v>
      </c>
      <c r="F169" s="61">
        <f>VLOOKUP(A169,'Deaths After &gt;2009'!A170:P627,16,FALSE)</f>
        <v>822</v>
      </c>
      <c r="G169" s="61">
        <f>VLOOKUP(A169,'Deaths After &gt;2009'!A170:Q627,17,FALSE)</f>
        <v>837</v>
      </c>
      <c r="H169" s="61">
        <f>VLOOKUP(A169,'Visits new'!A169:D576,4,FALSE)</f>
        <v>361602</v>
      </c>
      <c r="I169" s="61">
        <f>VLOOKUP(A169,'Visits new'!A169:E576,5,FALSE)</f>
        <v>1752</v>
      </c>
      <c r="J169" s="12">
        <f t="shared" si="8"/>
        <v>1.4135631468381363E-4</v>
      </c>
      <c r="K169" s="12">
        <f t="shared" si="9"/>
        <v>2.9500074045185852E-6</v>
      </c>
      <c r="L169" s="12">
        <f t="shared" si="9"/>
        <v>9.8269641375583702E-4</v>
      </c>
      <c r="M169" s="12">
        <f t="shared" si="10"/>
        <v>6.1068967864153376E-2</v>
      </c>
      <c r="N169" s="12">
        <f t="shared" si="11"/>
        <v>2.9588561926647725E-4</v>
      </c>
    </row>
    <row r="170" spans="1:14">
      <c r="A170" s="61" t="s">
        <v>285</v>
      </c>
      <c r="B170" s="61">
        <f>VLOOKUP(A170,'US Pop after &gt;2009'!A171:B628,2,FALSE)</f>
        <v>6476616</v>
      </c>
      <c r="C170" s="62">
        <f>VLOOKUP(A170,'US Pop after &gt;2009'!A171:U628,21,FALSE)</f>
        <v>5596882.6769999992</v>
      </c>
      <c r="D170" s="62">
        <f>VLOOKUP(A170,'US Pop after &gt;2009'!A171:V628,22,FALSE)</f>
        <v>874616.72600000002</v>
      </c>
      <c r="E170" s="61">
        <f>VLOOKUP(A170,'Deaths After &gt;2009'!A171:O628,15,FALSE)</f>
        <v>12</v>
      </c>
      <c r="F170" s="61">
        <f>VLOOKUP(A170,'Deaths After &gt;2009'!A171:P628,16,FALSE)</f>
        <v>1121</v>
      </c>
      <c r="G170" s="61">
        <f>VLOOKUP(A170,'Deaths After &gt;2009'!A171:Q628,17,FALSE)</f>
        <v>1133</v>
      </c>
      <c r="H170" s="61">
        <f>VLOOKUP(A170,'Visits new'!A170:D577,4,FALSE)</f>
        <v>335811</v>
      </c>
      <c r="I170" s="61">
        <f>VLOOKUP(A170,'Visits new'!A170:E577,5,FALSE)</f>
        <v>685</v>
      </c>
      <c r="J170" s="12">
        <f t="shared" si="8"/>
        <v>1.7493703501952253E-4</v>
      </c>
      <c r="K170" s="12">
        <f t="shared" si="9"/>
        <v>2.1440506604351679E-6</v>
      </c>
      <c r="L170" s="12">
        <f t="shared" si="9"/>
        <v>1.2817042787722768E-3</v>
      </c>
      <c r="M170" s="12">
        <f t="shared" si="10"/>
        <v>5.1849762283266446E-2</v>
      </c>
      <c r="N170" s="12">
        <f t="shared" si="11"/>
        <v>1.0576510943369191E-4</v>
      </c>
    </row>
    <row r="171" spans="1:14">
      <c r="A171" s="61" t="s">
        <v>286</v>
      </c>
      <c r="B171" s="61">
        <f>VLOOKUP(A171,'US Pop after &gt;2009'!A172:B629,2,FALSE)</f>
        <v>6511549</v>
      </c>
      <c r="C171" s="62">
        <f>VLOOKUP(A171,'US Pop after &gt;2009'!A172:U629,21,FALSE)</f>
        <v>5618110.2640000004</v>
      </c>
      <c r="D171" s="62">
        <f>VLOOKUP(A171,'US Pop after &gt;2009'!A172:V629,22,FALSE)</f>
        <v>894689.74699999997</v>
      </c>
      <c r="E171" s="61">
        <f>VLOOKUP(A171,'Deaths After &gt;2009'!A172:O629,15,FALSE)</f>
        <v>13</v>
      </c>
      <c r="F171" s="61">
        <f>VLOOKUP(A171,'Deaths After &gt;2009'!A172:P629,16,FALSE)</f>
        <v>1244</v>
      </c>
      <c r="G171" s="61">
        <f>VLOOKUP(A171,'Deaths After &gt;2009'!A172:Q629,17,FALSE)</f>
        <v>1257</v>
      </c>
      <c r="H171" s="61">
        <f>VLOOKUP(A171,'Visits new'!A171:D578,4,FALSE)</f>
        <v>1336153</v>
      </c>
      <c r="I171" s="61">
        <f>VLOOKUP(A171,'Visits new'!A171:E578,5,FALSE)</f>
        <v>2227</v>
      </c>
      <c r="J171" s="12">
        <f t="shared" si="8"/>
        <v>1.9304162496511966E-4</v>
      </c>
      <c r="K171" s="12">
        <f t="shared" si="9"/>
        <v>2.3139453284322363E-6</v>
      </c>
      <c r="L171" s="12">
        <f t="shared" si="9"/>
        <v>1.390426127237155E-3</v>
      </c>
      <c r="M171" s="12">
        <f t="shared" si="10"/>
        <v>0.20519741155291929</v>
      </c>
      <c r="N171" s="12">
        <f t="shared" si="11"/>
        <v>3.4200771582921358E-4</v>
      </c>
    </row>
    <row r="172" spans="1:14">
      <c r="A172" s="61" t="s">
        <v>287</v>
      </c>
      <c r="B172" s="61">
        <f>VLOOKUP(A172,'US Pop after &gt;2009'!A173:B630,2,FALSE)</f>
        <v>6544014</v>
      </c>
      <c r="C172" s="62">
        <f>VLOOKUP(A172,'US Pop after &gt;2009'!A173:U630,21,FALSE)</f>
        <v>5637799.4390000002</v>
      </c>
      <c r="D172" s="62">
        <f>VLOOKUP(A172,'US Pop after &gt;2009'!A173:V630,22,FALSE)</f>
        <v>909459.38199999998</v>
      </c>
      <c r="E172" s="61">
        <f>VLOOKUP(A172,'Deaths After &gt;2009'!A173:O630,15,FALSE)</f>
        <v>0</v>
      </c>
      <c r="F172" s="61">
        <f>VLOOKUP(A172,'Deaths After &gt;2009'!A173:P630,16,FALSE)</f>
        <v>1197</v>
      </c>
      <c r="G172" s="61">
        <f>VLOOKUP(A172,'Deaths After &gt;2009'!A173:Q630,17,FALSE)</f>
        <v>1197</v>
      </c>
      <c r="H172" s="61">
        <f>VLOOKUP(A172,'Visits new'!A172:D579,4,FALSE)</f>
        <v>1314710</v>
      </c>
      <c r="I172" s="61">
        <f>VLOOKUP(A172,'Visits new'!A172:E579,5,FALSE)</f>
        <v>2185</v>
      </c>
      <c r="J172" s="12">
        <f t="shared" si="8"/>
        <v>1.8291525659938992E-4</v>
      </c>
      <c r="K172" s="12">
        <f t="shared" si="9"/>
        <v>0</v>
      </c>
      <c r="L172" s="12">
        <f t="shared" si="9"/>
        <v>1.3161665311183738E-3</v>
      </c>
      <c r="M172" s="12">
        <f t="shared" si="10"/>
        <v>0.20090268755537505</v>
      </c>
      <c r="N172" s="12">
        <f t="shared" si="11"/>
        <v>3.3389292871317209E-4</v>
      </c>
    </row>
    <row r="173" spans="1:14">
      <c r="A173" s="61" t="s">
        <v>288</v>
      </c>
      <c r="B173" s="61">
        <f>VLOOKUP(A173,'US Pop after &gt;2009'!A174:B631,2,FALSE)</f>
        <v>6605058</v>
      </c>
      <c r="C173" s="62">
        <f>VLOOKUP(A173,'US Pop after &gt;2009'!A174:U631,21,FALSE)</f>
        <v>5674941.5349999992</v>
      </c>
      <c r="D173" s="62">
        <f>VLOOKUP(A173,'US Pop after &gt;2009'!A174:V631,22,FALSE)</f>
        <v>935524.70600000001</v>
      </c>
      <c r="E173" s="61">
        <f>VLOOKUP(A173,'Deaths After &gt;2009'!A174:O631,15,FALSE)</f>
        <v>39</v>
      </c>
      <c r="F173" s="61">
        <f>VLOOKUP(A173,'Deaths After &gt;2009'!A174:P631,16,FALSE)</f>
        <v>1383</v>
      </c>
      <c r="G173" s="61">
        <f>VLOOKUP(A173,'Deaths After &gt;2009'!A174:Q631,17,FALSE)</f>
        <v>1422</v>
      </c>
      <c r="H173" s="61">
        <f>VLOOKUP(A173,'Visits new'!A173:D580,4,FALSE)</f>
        <v>1337844</v>
      </c>
      <c r="I173" s="61">
        <f>VLOOKUP(A173,'Visits new'!A173:E580,5,FALSE)</f>
        <v>2236</v>
      </c>
      <c r="J173" s="12">
        <f t="shared" si="8"/>
        <v>2.152895553680225E-4</v>
      </c>
      <c r="K173" s="12">
        <f t="shared" si="9"/>
        <v>6.8723174960427161E-6</v>
      </c>
      <c r="L173" s="12">
        <f t="shared" si="9"/>
        <v>1.4783147800695282E-3</v>
      </c>
      <c r="M173" s="12">
        <f t="shared" si="10"/>
        <v>0.20254841062712847</v>
      </c>
      <c r="N173" s="12">
        <f t="shared" si="11"/>
        <v>3.3852844289936589E-4</v>
      </c>
    </row>
    <row r="174" spans="1:14">
      <c r="A174" s="61" t="s">
        <v>289</v>
      </c>
      <c r="B174" s="61">
        <f>VLOOKUP(A174,'US Pop after &gt;2009'!A175:B632,2,FALSE)</f>
        <v>6657291</v>
      </c>
      <c r="C174" s="62">
        <f>VLOOKUP(A174,'US Pop after &gt;2009'!A175:U632,21,FALSE)</f>
        <v>5697933.0559999999</v>
      </c>
      <c r="D174" s="62">
        <f>VLOOKUP(A174,'US Pop after &gt;2009'!A175:V632,22,FALSE)</f>
        <v>960533.90700000012</v>
      </c>
      <c r="E174" s="61">
        <f>VLOOKUP(A174,'Deaths After &gt;2009'!A175:O632,15,FALSE)</f>
        <v>74</v>
      </c>
      <c r="F174" s="61">
        <f>VLOOKUP(A174,'Deaths After &gt;2009'!A175:P632,16,FALSE)</f>
        <v>1178</v>
      </c>
      <c r="G174" s="61">
        <f>VLOOKUP(A174,'Deaths After &gt;2009'!A175:Q632,17,FALSE)</f>
        <v>1252</v>
      </c>
      <c r="H174" s="61">
        <f>VLOOKUP(A174,'Visits new'!A174:D581,4,FALSE)</f>
        <v>1341175</v>
      </c>
      <c r="I174" s="61">
        <f>VLOOKUP(A174,'Visits new'!A174:E581,5,FALSE)</f>
        <v>2259</v>
      </c>
      <c r="J174" s="12">
        <f t="shared" si="8"/>
        <v>1.8806448448775937E-4</v>
      </c>
      <c r="K174" s="12">
        <f t="shared" si="9"/>
        <v>1.298716556911405E-5</v>
      </c>
      <c r="L174" s="12">
        <f t="shared" si="9"/>
        <v>1.2264012664365005E-3</v>
      </c>
      <c r="M174" s="12">
        <f t="shared" si="10"/>
        <v>0.20145957267002448</v>
      </c>
      <c r="N174" s="12">
        <f t="shared" si="11"/>
        <v>3.393272128257575E-4</v>
      </c>
    </row>
    <row r="175" spans="1:14">
      <c r="A175" s="61" t="s">
        <v>290</v>
      </c>
      <c r="B175" s="61">
        <f>VLOOKUP(A175,'US Pop after &gt;2009'!A176:B633,2,FALSE)</f>
        <v>6688538</v>
      </c>
      <c r="C175" s="62">
        <f>VLOOKUP(A175,'US Pop after &gt;2009'!A176:U633,21,FALSE)</f>
        <v>5703846.1950000003</v>
      </c>
      <c r="D175" s="62">
        <f>VLOOKUP(A175,'US Pop after &gt;2009'!A176:V633,22,FALSE)</f>
        <v>980267.26599999995</v>
      </c>
      <c r="E175" s="61">
        <f>VLOOKUP(A175,'Deaths After &gt;2009'!A176:O633,15,FALSE)</f>
        <v>40</v>
      </c>
      <c r="F175" s="61">
        <f>VLOOKUP(A175,'Deaths After &gt;2009'!A176:P633,16,FALSE)</f>
        <v>1366</v>
      </c>
      <c r="G175" s="61">
        <f>VLOOKUP(A175,'Deaths After &gt;2009'!A176:Q633,17,FALSE)</f>
        <v>1406</v>
      </c>
      <c r="H175" s="61">
        <f>VLOOKUP(A175,'Visits new'!A175:D582,4,FALSE)</f>
        <v>1147979</v>
      </c>
      <c r="I175" s="61">
        <f>VLOOKUP(A175,'Visits new'!A175:E582,5,FALSE)</f>
        <v>1933</v>
      </c>
      <c r="J175" s="12">
        <f t="shared" si="8"/>
        <v>2.102103628625568E-4</v>
      </c>
      <c r="K175" s="12">
        <f t="shared" si="9"/>
        <v>7.012811817237298E-6</v>
      </c>
      <c r="L175" s="12">
        <f t="shared" si="9"/>
        <v>1.3934975158091222E-3</v>
      </c>
      <c r="M175" s="12">
        <f t="shared" si="10"/>
        <v>0.17163377108719424</v>
      </c>
      <c r="N175" s="12">
        <f t="shared" si="11"/>
        <v>2.8900187155997322E-4</v>
      </c>
    </row>
    <row r="176" spans="1:14">
      <c r="A176" s="61" t="s">
        <v>291</v>
      </c>
      <c r="B176" s="61">
        <f>VLOOKUP(A176,'US Pop after &gt;2009'!A177:B634,2,FALSE)</f>
        <v>6741921</v>
      </c>
      <c r="C176" s="62">
        <f>VLOOKUP(A176,'US Pop after &gt;2009'!A177:U634,21,FALSE)</f>
        <v>5727121.6679999996</v>
      </c>
      <c r="D176" s="62">
        <f>VLOOKUP(A176,'US Pop after &gt;2009'!A177:V634,22,FALSE)</f>
        <v>1016590.8530000001</v>
      </c>
      <c r="E176" s="61">
        <f>VLOOKUP(A176,'Deaths After &gt;2009'!A177:O634,15,FALSE)</f>
        <v>22</v>
      </c>
      <c r="F176" s="61">
        <f>VLOOKUP(A176,'Deaths After &gt;2009'!A177:P634,16,FALSE)</f>
        <v>1096</v>
      </c>
      <c r="G176" s="61">
        <f>VLOOKUP(A176,'Deaths After &gt;2009'!A177:Q634,17,FALSE)</f>
        <v>1118</v>
      </c>
      <c r="H176" s="61">
        <f>VLOOKUP(A176,'Visits new'!A176:D583,4,FALSE)</f>
        <v>1193451</v>
      </c>
      <c r="I176" s="61">
        <f>VLOOKUP(A176,'Visits new'!A176:E583,5,FALSE)</f>
        <v>1876</v>
      </c>
      <c r="J176" s="12">
        <f t="shared" si="8"/>
        <v>1.6582810744890069E-4</v>
      </c>
      <c r="K176" s="12">
        <f t="shared" si="9"/>
        <v>3.8413711590804642E-6</v>
      </c>
      <c r="L176" s="12">
        <f t="shared" si="9"/>
        <v>1.0781131826689766E-3</v>
      </c>
      <c r="M176" s="12">
        <f t="shared" si="10"/>
        <v>0.17701942814221644</v>
      </c>
      <c r="N176" s="12">
        <f t="shared" si="11"/>
        <v>2.7825897099654535E-4</v>
      </c>
    </row>
    <row r="177" spans="1:14">
      <c r="A177" s="61" t="s">
        <v>292</v>
      </c>
      <c r="B177" s="61">
        <f>VLOOKUP(A177,'US Pop after &gt;2009'!A178:B635,2,FALSE)</f>
        <v>6772044</v>
      </c>
      <c r="C177" s="62">
        <f>VLOOKUP(A177,'US Pop after &gt;2009'!A178:U635,21,FALSE)</f>
        <v>5725952</v>
      </c>
      <c r="D177" s="62">
        <f>VLOOKUP(A177,'US Pop after &gt;2009'!A178:V635,22,FALSE)</f>
        <v>1046092</v>
      </c>
      <c r="E177" s="61">
        <f>VLOOKUP(A177,'Deaths After &gt;2009'!A178:O635,15,FALSE)</f>
        <v>38</v>
      </c>
      <c r="F177" s="61">
        <f>VLOOKUP(A177,'Deaths After &gt;2009'!A178:P635,16,FALSE)</f>
        <v>1297</v>
      </c>
      <c r="G177" s="61">
        <f>VLOOKUP(A177,'Deaths After &gt;2009'!A178:Q635,17,FALSE)</f>
        <v>1335</v>
      </c>
      <c r="H177" s="61">
        <f>VLOOKUP(A177,'Visits new'!A177:D584,4,FALSE)</f>
        <v>1386991</v>
      </c>
      <c r="I177" s="61">
        <f>VLOOKUP(A177,'Visits new'!A177:E584,5,FALSE)</f>
        <v>1925</v>
      </c>
      <c r="J177" s="12">
        <f t="shared" si="8"/>
        <v>1.9713398200011696E-4</v>
      </c>
      <c r="K177" s="12">
        <f t="shared" si="9"/>
        <v>6.636451021594313E-6</v>
      </c>
      <c r="L177" s="12">
        <f t="shared" si="9"/>
        <v>1.2398527089395579E-3</v>
      </c>
      <c r="M177" s="12">
        <f t="shared" si="10"/>
        <v>0.20481128002121662</v>
      </c>
      <c r="N177" s="12">
        <f t="shared" si="11"/>
        <v>2.8425686543088026E-4</v>
      </c>
    </row>
    <row r="178" spans="1:14">
      <c r="A178" s="61" t="s">
        <v>294</v>
      </c>
      <c r="B178" s="61">
        <f>VLOOKUP(A178,'US Pop after &gt;2009'!A179:B636,2,FALSE)</f>
        <v>9937232</v>
      </c>
      <c r="C178" s="62">
        <f>VLOOKUP(A178,'US Pop after &gt;2009'!A179:U636,21,FALSE)</f>
        <v>8625271.3869999982</v>
      </c>
      <c r="D178" s="62">
        <f>VLOOKUP(A178,'US Pop after &gt;2009'!A179:V636,22,FALSE)</f>
        <v>1313897.5009999997</v>
      </c>
      <c r="E178" s="61">
        <f>VLOOKUP(A178,'Deaths After &gt;2009'!A179:O636,15,FALSE)</f>
        <v>62</v>
      </c>
      <c r="F178" s="61">
        <f>VLOOKUP(A178,'Deaths After &gt;2009'!A179:P636,16,FALSE)</f>
        <v>1269</v>
      </c>
      <c r="G178" s="61">
        <f>VLOOKUP(A178,'Deaths After &gt;2009'!A179:Q636,17,FALSE)</f>
        <v>1331</v>
      </c>
      <c r="H178" s="61">
        <f>VLOOKUP(A178,'Visits new'!A178:D585,4,FALSE)</f>
        <v>188121</v>
      </c>
      <c r="I178" s="61">
        <f>VLOOKUP(A178,'Visits new'!A178:E585,5,FALSE)</f>
        <v>654</v>
      </c>
      <c r="J178" s="12">
        <f t="shared" si="8"/>
        <v>1.3394071910568256E-4</v>
      </c>
      <c r="K178" s="12">
        <f t="shared" si="9"/>
        <v>7.1881796198837695E-6</v>
      </c>
      <c r="L178" s="12">
        <f t="shared" si="9"/>
        <v>9.6582876444636782E-4</v>
      </c>
      <c r="M178" s="12">
        <f t="shared" si="10"/>
        <v>1.8930925634019616E-2</v>
      </c>
      <c r="N178" s="12">
        <f t="shared" si="11"/>
        <v>6.5813095638705019E-5</v>
      </c>
    </row>
    <row r="179" spans="1:14">
      <c r="A179" s="61" t="s">
        <v>295</v>
      </c>
      <c r="B179" s="61">
        <f>VLOOKUP(A179,'US Pop after &gt;2009'!A180:B637,2,FALSE)</f>
        <v>9857189</v>
      </c>
      <c r="C179" s="62">
        <f>VLOOKUP(A179,'US Pop after &gt;2009'!A180:U637,21,FALSE)</f>
        <v>8535682.0439999998</v>
      </c>
      <c r="D179" s="62">
        <f>VLOOKUP(A179,'US Pop after &gt;2009'!A180:V637,22,FALSE)</f>
        <v>1327198.3290000001</v>
      </c>
      <c r="E179" s="61">
        <f>VLOOKUP(A179,'Deaths After &gt;2009'!A180:O637,15,FALSE)</f>
        <v>142</v>
      </c>
      <c r="F179" s="61">
        <f>VLOOKUP(A179,'Deaths After &gt;2009'!A180:P637,16,FALSE)</f>
        <v>1460</v>
      </c>
      <c r="G179" s="61">
        <f>VLOOKUP(A179,'Deaths After &gt;2009'!A180:Q637,17,FALSE)</f>
        <v>1602</v>
      </c>
      <c r="H179" s="61">
        <f>VLOOKUP(A179,'Visits new'!A179:D586,4,FALSE)</f>
        <v>695410</v>
      </c>
      <c r="I179" s="61">
        <f>VLOOKUP(A179,'Visits new'!A179:E586,5,FALSE)</f>
        <v>2320</v>
      </c>
      <c r="J179" s="12">
        <f t="shared" si="8"/>
        <v>1.6252097834382602E-4</v>
      </c>
      <c r="K179" s="12">
        <f t="shared" si="9"/>
        <v>1.6636046102468903E-5</v>
      </c>
      <c r="L179" s="12">
        <f t="shared" si="9"/>
        <v>1.100061662298853E-3</v>
      </c>
      <c r="M179" s="12">
        <f t="shared" si="10"/>
        <v>7.0548510330886424E-2</v>
      </c>
      <c r="N179" s="12">
        <f t="shared" si="11"/>
        <v>2.3536121707720122E-4</v>
      </c>
    </row>
    <row r="180" spans="1:14">
      <c r="A180" s="61" t="s">
        <v>296</v>
      </c>
      <c r="B180" s="61">
        <f>VLOOKUP(A180,'US Pop after &gt;2009'!A181:B638,2,FALSE)</f>
        <v>9778449</v>
      </c>
      <c r="C180" s="62">
        <f>VLOOKUP(A180,'US Pop after &gt;2009'!A181:U638,21,FALSE)</f>
        <v>8431328.0210000016</v>
      </c>
      <c r="D180" s="62">
        <f>VLOOKUP(A180,'US Pop after &gt;2009'!A181:V638,22,FALSE)</f>
        <v>1348383.52</v>
      </c>
      <c r="E180" s="61">
        <f>VLOOKUP(A180,'Deaths After &gt;2009'!A181:O638,15,FALSE)</f>
        <v>97</v>
      </c>
      <c r="F180" s="61">
        <f>VLOOKUP(A180,'Deaths After &gt;2009'!A181:P638,16,FALSE)</f>
        <v>1330</v>
      </c>
      <c r="G180" s="61">
        <f>VLOOKUP(A180,'Deaths After &gt;2009'!A181:Q638,17,FALSE)</f>
        <v>1427</v>
      </c>
      <c r="H180" s="61">
        <f>VLOOKUP(A180,'Visits new'!A180:D587,4,FALSE)</f>
        <v>651156</v>
      </c>
      <c r="I180" s="61">
        <f>VLOOKUP(A180,'Visits new'!A180:E587,5,FALSE)</f>
        <v>2307</v>
      </c>
      <c r="J180" s="12">
        <f t="shared" si="8"/>
        <v>1.4593316383815062E-4</v>
      </c>
      <c r="K180" s="12">
        <f t="shared" si="9"/>
        <v>1.1504711921823114E-5</v>
      </c>
      <c r="L180" s="12">
        <f t="shared" si="9"/>
        <v>9.8636625282990699E-4</v>
      </c>
      <c r="M180" s="12">
        <f t="shared" si="10"/>
        <v>6.6590928684088863E-2</v>
      </c>
      <c r="N180" s="12">
        <f t="shared" si="11"/>
        <v>2.359269859667929E-4</v>
      </c>
    </row>
    <row r="181" spans="1:14">
      <c r="A181" s="61" t="s">
        <v>297</v>
      </c>
      <c r="B181" s="61">
        <f>VLOOKUP(A181,'US Pop after &gt;2009'!A182:B639,2,FALSE)</f>
        <v>9711943</v>
      </c>
      <c r="C181" s="62">
        <f>VLOOKUP(A181,'US Pop after &gt;2009'!A182:U639,21,FALSE)</f>
        <v>8348557.8549999995</v>
      </c>
      <c r="D181" s="62">
        <f>VLOOKUP(A181,'US Pop after &gt;2009'!A182:V639,22,FALSE)</f>
        <v>1362462.2759999996</v>
      </c>
      <c r="E181" s="61">
        <f>VLOOKUP(A181,'Deaths After &gt;2009'!A182:O639,15,FALSE)</f>
        <v>181</v>
      </c>
      <c r="F181" s="61">
        <f>VLOOKUP(A181,'Deaths After &gt;2009'!A182:P639,16,FALSE)</f>
        <v>1586</v>
      </c>
      <c r="G181" s="61">
        <f>VLOOKUP(A181,'Deaths After &gt;2009'!A182:Q639,17,FALSE)</f>
        <v>1767</v>
      </c>
      <c r="H181" s="61">
        <f>VLOOKUP(A181,'Visits new'!A181:D588,4,FALSE)</f>
        <v>663548</v>
      </c>
      <c r="I181" s="61">
        <f>VLOOKUP(A181,'Visits new'!A181:E588,5,FALSE)</f>
        <v>2309</v>
      </c>
      <c r="J181" s="12">
        <f t="shared" si="8"/>
        <v>1.8194093602073242E-4</v>
      </c>
      <c r="K181" s="12">
        <f t="shared" si="9"/>
        <v>2.1680391169787252E-5</v>
      </c>
      <c r="L181" s="12">
        <f t="shared" si="9"/>
        <v>1.1640689272192372E-3</v>
      </c>
      <c r="M181" s="12">
        <f t="shared" si="10"/>
        <v>6.8322888633098447E-2</v>
      </c>
      <c r="N181" s="12">
        <f t="shared" si="11"/>
        <v>2.3774851232137586E-4</v>
      </c>
    </row>
    <row r="182" spans="1:14">
      <c r="A182" s="61" t="s">
        <v>298</v>
      </c>
      <c r="B182" s="61">
        <f>VLOOKUP(A182,'US Pop after &gt;2009'!A183:B640,2,FALSE)</f>
        <v>9750020</v>
      </c>
      <c r="C182" s="62">
        <f>VLOOKUP(A182,'US Pop after &gt;2009'!A183:U640,21,FALSE)</f>
        <v>8342341.8890000014</v>
      </c>
      <c r="D182" s="62">
        <f>VLOOKUP(A182,'US Pop after &gt;2009'!A183:V640,22,FALSE)</f>
        <v>1411023.4650000001</v>
      </c>
      <c r="E182" s="61">
        <f>VLOOKUP(A182,'Deaths After &gt;2009'!A183:O640,15,FALSE)</f>
        <v>173</v>
      </c>
      <c r="F182" s="61">
        <f>VLOOKUP(A182,'Deaths After &gt;2009'!A183:P640,16,FALSE)</f>
        <v>1553</v>
      </c>
      <c r="G182" s="61">
        <f>VLOOKUP(A182,'Deaths After &gt;2009'!A183:Q640,17,FALSE)</f>
        <v>1726</v>
      </c>
      <c r="H182" s="61">
        <f>VLOOKUP(A182,'Visits new'!A182:D589,4,FALSE)</f>
        <v>688508</v>
      </c>
      <c r="I182" s="61">
        <f>VLOOKUP(A182,'Visits new'!A182:E589,5,FALSE)</f>
        <v>2159</v>
      </c>
      <c r="J182" s="12">
        <f t="shared" si="8"/>
        <v>1.7702527789686584E-4</v>
      </c>
      <c r="K182" s="12">
        <f t="shared" si="9"/>
        <v>2.0737582120449102E-5</v>
      </c>
      <c r="L182" s="12">
        <f t="shared" si="9"/>
        <v>1.1006195421420578E-3</v>
      </c>
      <c r="M182" s="12">
        <f t="shared" si="10"/>
        <v>7.0616060274748149E-2</v>
      </c>
      <c r="N182" s="12">
        <f t="shared" si="11"/>
        <v>2.2143544320934726E-4</v>
      </c>
    </row>
    <row r="183" spans="1:14">
      <c r="A183" s="61" t="s">
        <v>299</v>
      </c>
      <c r="B183" s="61">
        <f>VLOOKUP(A183,'US Pop after &gt;2009'!A184:B641,2,FALSE)</f>
        <v>9637574</v>
      </c>
      <c r="C183" s="62">
        <f>VLOOKUP(A183,'US Pop after &gt;2009'!A184:U641,21,FALSE)</f>
        <v>8216115.3319999985</v>
      </c>
      <c r="D183" s="62">
        <f>VLOOKUP(A183,'US Pop after &gt;2009'!A184:V641,22,FALSE)</f>
        <v>1424742.8689999999</v>
      </c>
      <c r="E183" s="61">
        <f>VLOOKUP(A183,'Deaths After &gt;2009'!A184:O641,15,FALSE)</f>
        <v>169</v>
      </c>
      <c r="F183" s="61">
        <f>VLOOKUP(A183,'Deaths After &gt;2009'!A184:P641,16,FALSE)</f>
        <v>1607</v>
      </c>
      <c r="G183" s="61">
        <f>VLOOKUP(A183,'Deaths After &gt;2009'!A184:Q641,17,FALSE)</f>
        <v>1776</v>
      </c>
      <c r="H183" s="61">
        <f>VLOOKUP(A183,'Visits new'!A183:D590,4,FALSE)</f>
        <v>863972</v>
      </c>
      <c r="I183" s="61">
        <f>VLOOKUP(A183,'Visits new'!A183:E590,5,FALSE)</f>
        <v>2681</v>
      </c>
      <c r="J183" s="12">
        <f t="shared" si="8"/>
        <v>1.8427874068723104E-4</v>
      </c>
      <c r="K183" s="12">
        <f t="shared" si="9"/>
        <v>2.0569331511423828E-5</v>
      </c>
      <c r="L183" s="12">
        <f t="shared" si="9"/>
        <v>1.1279228238060407E-3</v>
      </c>
      <c r="M183" s="12">
        <f t="shared" si="10"/>
        <v>8.9646211795624084E-2</v>
      </c>
      <c r="N183" s="12">
        <f t="shared" si="11"/>
        <v>2.7818204041805543E-4</v>
      </c>
    </row>
    <row r="184" spans="1:14">
      <c r="A184" s="61" t="s">
        <v>300</v>
      </c>
      <c r="B184" s="61">
        <f>VLOOKUP(A184,'US Pop after &gt;2009'!A185:B642,2,FALSE)</f>
        <v>9624709</v>
      </c>
      <c r="C184" s="62">
        <f>VLOOKUP(A184,'US Pop after &gt;2009'!A185:U642,21,FALSE)</f>
        <v>8169819.7270000009</v>
      </c>
      <c r="D184" s="62">
        <f>VLOOKUP(A184,'US Pop after &gt;2009'!A185:V642,22,FALSE)</f>
        <v>1455310.746</v>
      </c>
      <c r="E184" s="61">
        <f>VLOOKUP(A184,'Deaths After &gt;2009'!A185:O642,15,FALSE)</f>
        <v>160</v>
      </c>
      <c r="F184" s="61">
        <f>VLOOKUP(A184,'Deaths After &gt;2009'!A185:P642,16,FALSE)</f>
        <v>1354</v>
      </c>
      <c r="G184" s="61">
        <f>VLOOKUP(A184,'Deaths After &gt;2009'!A185:Q642,17,FALSE)</f>
        <v>1514</v>
      </c>
      <c r="H184" s="61">
        <f>VLOOKUP(A184,'Visits new'!A184:D591,4,FALSE)</f>
        <v>1088281</v>
      </c>
      <c r="I184" s="61">
        <f>VLOOKUP(A184,'Visits new'!A184:E591,5,FALSE)</f>
        <v>3526</v>
      </c>
      <c r="J184" s="12">
        <f t="shared" si="8"/>
        <v>1.5730345717465327E-4</v>
      </c>
      <c r="K184" s="12">
        <f t="shared" si="9"/>
        <v>1.9584275460965748E-5</v>
      </c>
      <c r="L184" s="12">
        <f t="shared" si="9"/>
        <v>9.3038548895590988E-4</v>
      </c>
      <c r="M184" s="12">
        <f t="shared" si="10"/>
        <v>0.11307157442370465</v>
      </c>
      <c r="N184" s="12">
        <f t="shared" si="11"/>
        <v>3.6634873843978036E-4</v>
      </c>
    </row>
    <row r="185" spans="1:14">
      <c r="A185" s="61" t="s">
        <v>301</v>
      </c>
      <c r="B185" s="61">
        <f>VLOOKUP(A185,'US Pop after &gt;2009'!A186:B643,2,FALSE)</f>
        <v>9551028</v>
      </c>
      <c r="C185" s="62">
        <f>VLOOKUP(A185,'US Pop after &gt;2009'!A186:U643,21,FALSE)</f>
        <v>8052940</v>
      </c>
      <c r="D185" s="62">
        <f>VLOOKUP(A185,'US Pop after &gt;2009'!A186:V643,22,FALSE)</f>
        <v>1498088</v>
      </c>
      <c r="E185" s="61">
        <f>VLOOKUP(A185,'Deaths After &gt;2009'!A186:O643,15,FALSE)</f>
        <v>172</v>
      </c>
      <c r="F185" s="61">
        <f>VLOOKUP(A185,'Deaths After &gt;2009'!A186:P643,16,FALSE)</f>
        <v>1495</v>
      </c>
      <c r="G185" s="61">
        <f>VLOOKUP(A185,'Deaths After &gt;2009'!A186:Q643,17,FALSE)</f>
        <v>1667</v>
      </c>
      <c r="H185" s="61">
        <f>VLOOKUP(A185,'Visits new'!A185:D592,4,FALSE)</f>
        <v>1113070</v>
      </c>
      <c r="I185" s="61">
        <f>VLOOKUP(A185,'Visits new'!A185:E592,5,FALSE)</f>
        <v>3711</v>
      </c>
      <c r="J185" s="12">
        <f t="shared" si="8"/>
        <v>1.7453618605243332E-4</v>
      </c>
      <c r="K185" s="12">
        <f t="shared" si="9"/>
        <v>2.135865907358058E-5</v>
      </c>
      <c r="L185" s="12">
        <f t="shared" si="9"/>
        <v>9.9793870587041623E-4</v>
      </c>
      <c r="M185" s="12">
        <f t="shared" si="10"/>
        <v>0.11653928770808755</v>
      </c>
      <c r="N185" s="12">
        <f t="shared" si="11"/>
        <v>3.8854456295175764E-4</v>
      </c>
    </row>
    <row r="186" spans="1:14">
      <c r="A186" s="61" t="s">
        <v>303</v>
      </c>
      <c r="B186" s="61">
        <f>VLOOKUP(A186,'US Pop after &gt;2009'!A187:B644,2,FALSE)</f>
        <v>5228413</v>
      </c>
      <c r="C186" s="62">
        <f>VLOOKUP(A186,'US Pop after &gt;2009'!A187:U644,21,FALSE)</f>
        <v>4575469.3540000003</v>
      </c>
      <c r="D186" s="62">
        <f>VLOOKUP(A186,'US Pop after &gt;2009'!A187:V644,22,FALSE)</f>
        <v>653204.97400000005</v>
      </c>
      <c r="E186" s="61">
        <f>VLOOKUP(A186,'Deaths After &gt;2009'!A187:O644,15,FALSE)</f>
        <v>0</v>
      </c>
      <c r="F186" s="61">
        <f>VLOOKUP(A186,'Deaths After &gt;2009'!A187:P644,16,FALSE)</f>
        <v>439</v>
      </c>
      <c r="G186" s="61">
        <f>VLOOKUP(A186,'Deaths After &gt;2009'!A187:Q644,17,FALSE)</f>
        <v>439</v>
      </c>
      <c r="H186" s="61">
        <f>VLOOKUP(A186,'Visits new'!A186:D593,4,FALSE)</f>
        <v>72521</v>
      </c>
      <c r="I186" s="61">
        <f>VLOOKUP(A186,'Visits new'!A186:E593,5,FALSE)</f>
        <v>220</v>
      </c>
      <c r="J186" s="12">
        <f t="shared" si="8"/>
        <v>8.3964292797833679E-5</v>
      </c>
      <c r="K186" s="12">
        <f t="shared" si="9"/>
        <v>0</v>
      </c>
      <c r="L186" s="12">
        <f t="shared" si="9"/>
        <v>6.7207081616619776E-4</v>
      </c>
      <c r="M186" s="12">
        <f t="shared" si="10"/>
        <v>1.387055689747539E-2</v>
      </c>
      <c r="N186" s="12">
        <f t="shared" si="11"/>
        <v>4.2077777711898432E-5</v>
      </c>
    </row>
    <row r="187" spans="1:14">
      <c r="A187" s="61" t="s">
        <v>304</v>
      </c>
      <c r="B187" s="61">
        <f>VLOOKUP(A187,'US Pop after &gt;2009'!A188:B645,2,FALSE)</f>
        <v>5049930</v>
      </c>
      <c r="C187" s="62">
        <f>VLOOKUP(A187,'US Pop after &gt;2009'!A188:U645,21,FALSE)</f>
        <v>4422373.1720000003</v>
      </c>
      <c r="D187" s="62">
        <f>VLOOKUP(A187,'US Pop after &gt;2009'!A188:V645,22,FALSE)</f>
        <v>629019.29100000008</v>
      </c>
      <c r="E187" s="61">
        <f>VLOOKUP(A187,'Deaths After &gt;2009'!A188:O645,15,FALSE)</f>
        <v>0</v>
      </c>
      <c r="F187" s="61">
        <f>VLOOKUP(A187,'Deaths After &gt;2009'!A188:P645,16,FALSE)</f>
        <v>501</v>
      </c>
      <c r="G187" s="61">
        <f>VLOOKUP(A187,'Deaths After &gt;2009'!A188:Q645,17,FALSE)</f>
        <v>501</v>
      </c>
      <c r="H187" s="61">
        <f>VLOOKUP(A187,'Visits new'!A187:D594,4,FALSE)</f>
        <v>208509</v>
      </c>
      <c r="I187" s="61">
        <f>VLOOKUP(A187,'Visits new'!A187:E594,5,FALSE)</f>
        <v>605</v>
      </c>
      <c r="J187" s="12">
        <f t="shared" si="8"/>
        <v>9.9209295970439189E-5</v>
      </c>
      <c r="K187" s="12">
        <f t="shared" si="9"/>
        <v>0</v>
      </c>
      <c r="L187" s="12">
        <f t="shared" si="9"/>
        <v>7.9647795730322039E-4</v>
      </c>
      <c r="M187" s="12">
        <f t="shared" si="10"/>
        <v>4.1289483220559496E-2</v>
      </c>
      <c r="N187" s="12">
        <f t="shared" si="11"/>
        <v>1.1980364084254634E-4</v>
      </c>
    </row>
    <row r="188" spans="1:14">
      <c r="A188" s="61" t="s">
        <v>305</v>
      </c>
      <c r="B188" s="61">
        <f>VLOOKUP(A188,'US Pop after &gt;2009'!A189:B646,2,FALSE)</f>
        <v>5032187</v>
      </c>
      <c r="C188" s="62">
        <f>VLOOKUP(A188,'US Pop after &gt;2009'!A189:U646,21,FALSE)</f>
        <v>4397739.4610000001</v>
      </c>
      <c r="D188" s="62">
        <f>VLOOKUP(A188,'US Pop after &gt;2009'!A189:V646,22,FALSE)</f>
        <v>633021.27599999995</v>
      </c>
      <c r="E188" s="61">
        <f>VLOOKUP(A188,'Deaths After &gt;2009'!A189:O646,15,FALSE)</f>
        <v>0</v>
      </c>
      <c r="F188" s="61">
        <f>VLOOKUP(A188,'Deaths After &gt;2009'!A189:P646,16,FALSE)</f>
        <v>517</v>
      </c>
      <c r="G188" s="61">
        <f>VLOOKUP(A188,'Deaths After &gt;2009'!A189:Q646,17,FALSE)</f>
        <v>517</v>
      </c>
      <c r="H188" s="61">
        <f>VLOOKUP(A188,'Visits new'!A188:D595,4,FALSE)</f>
        <v>212972</v>
      </c>
      <c r="I188" s="61">
        <f>VLOOKUP(A188,'Visits new'!A188:E595,5,FALSE)</f>
        <v>672</v>
      </c>
      <c r="J188" s="12">
        <f t="shared" si="8"/>
        <v>1.0273863034104258E-4</v>
      </c>
      <c r="K188" s="12">
        <f t="shared" si="9"/>
        <v>0</v>
      </c>
      <c r="L188" s="12">
        <f t="shared" si="9"/>
        <v>8.1671820458685508E-4</v>
      </c>
      <c r="M188" s="12">
        <f t="shared" si="10"/>
        <v>4.2321956636349169E-2</v>
      </c>
      <c r="N188" s="12">
        <f t="shared" si="11"/>
        <v>1.3354034736785418E-4</v>
      </c>
    </row>
    <row r="189" spans="1:14">
      <c r="A189" s="61" t="s">
        <v>306</v>
      </c>
      <c r="B189" s="61">
        <f>VLOOKUP(A189,'US Pop after &gt;2009'!A190:B647,2,FALSE)</f>
        <v>5190792</v>
      </c>
      <c r="C189" s="62">
        <f>VLOOKUP(A189,'US Pop after &gt;2009'!A190:U647,21,FALSE)</f>
        <v>4468478.0240000002</v>
      </c>
      <c r="D189" s="62">
        <f>VLOOKUP(A189,'US Pop after &gt;2009'!A190:V647,22,FALSE)</f>
        <v>724180.80300000007</v>
      </c>
      <c r="E189" s="61">
        <f>VLOOKUP(A189,'Deaths After &gt;2009'!A190:O647,15,FALSE)</f>
        <v>0</v>
      </c>
      <c r="F189" s="61">
        <f>VLOOKUP(A189,'Deaths After &gt;2009'!A190:P647,16,FALSE)</f>
        <v>567</v>
      </c>
      <c r="G189" s="61">
        <f>VLOOKUP(A189,'Deaths After &gt;2009'!A190:Q647,17,FALSE)</f>
        <v>567</v>
      </c>
      <c r="H189" s="61">
        <f>VLOOKUP(A189,'Visits new'!A189:D596,4,FALSE)</f>
        <v>216501</v>
      </c>
      <c r="I189" s="61">
        <f>VLOOKUP(A189,'Visits new'!A189:E596,5,FALSE)</f>
        <v>652</v>
      </c>
      <c r="J189" s="12">
        <f t="shared" si="8"/>
        <v>1.0923188600121137E-4</v>
      </c>
      <c r="K189" s="12">
        <f t="shared" si="9"/>
        <v>0</v>
      </c>
      <c r="L189" s="12">
        <f t="shared" si="9"/>
        <v>7.8295364590049755E-4</v>
      </c>
      <c r="M189" s="12">
        <f t="shared" si="10"/>
        <v>4.1708664111372598E-2</v>
      </c>
      <c r="N189" s="12">
        <f t="shared" si="11"/>
        <v>1.2560703645994676E-4</v>
      </c>
    </row>
    <row r="190" spans="1:14">
      <c r="A190" s="61" t="s">
        <v>307</v>
      </c>
      <c r="B190" s="61">
        <f>VLOOKUP(A190,'US Pop after &gt;2009'!A191:B648,2,FALSE)</f>
        <v>5166404</v>
      </c>
      <c r="C190" s="62">
        <f>VLOOKUP(A190,'US Pop after &gt;2009'!A191:U648,21,FALSE)</f>
        <v>4481090.7209999999</v>
      </c>
      <c r="D190" s="62">
        <f>VLOOKUP(A190,'US Pop after &gt;2009'!A191:V648,22,FALSE)</f>
        <v>686069.95200000005</v>
      </c>
      <c r="E190" s="61">
        <f>VLOOKUP(A190,'Deaths After &gt;2009'!A191:O648,15,FALSE)</f>
        <v>20</v>
      </c>
      <c r="F190" s="61">
        <f>VLOOKUP(A190,'Deaths After &gt;2009'!A191:P648,16,FALSE)</f>
        <v>425</v>
      </c>
      <c r="G190" s="61">
        <f>VLOOKUP(A190,'Deaths After &gt;2009'!A191:Q648,17,FALSE)</f>
        <v>445</v>
      </c>
      <c r="H190" s="61">
        <f>VLOOKUP(A190,'Visits new'!A190:D597,4,FALSE)</f>
        <v>230671</v>
      </c>
      <c r="I190" s="61">
        <f>VLOOKUP(A190,'Visits new'!A190:E597,5,FALSE)</f>
        <v>758</v>
      </c>
      <c r="J190" s="12">
        <f t="shared" si="8"/>
        <v>8.6133411169548492E-5</v>
      </c>
      <c r="K190" s="12">
        <f t="shared" si="9"/>
        <v>4.4631990837125479E-6</v>
      </c>
      <c r="L190" s="12">
        <f t="shared" si="9"/>
        <v>6.1947035978045565E-4</v>
      </c>
      <c r="M190" s="12">
        <f t="shared" si="10"/>
        <v>4.4648269860429031E-2</v>
      </c>
      <c r="N190" s="12">
        <f t="shared" si="11"/>
        <v>1.4671713632925337E-4</v>
      </c>
    </row>
    <row r="191" spans="1:14">
      <c r="A191" s="61" t="s">
        <v>308</v>
      </c>
      <c r="B191" s="61">
        <f>VLOOKUP(A191,'US Pop after &gt;2009'!A192:B649,2,FALSE)</f>
        <v>5152678</v>
      </c>
      <c r="C191" s="62">
        <f>VLOOKUP(A191,'US Pop after &gt;2009'!A192:U649,21,FALSE)</f>
        <v>4446516.4200000009</v>
      </c>
      <c r="D191" s="62">
        <f>VLOOKUP(A191,'US Pop after &gt;2009'!A192:V649,22,FALSE)</f>
        <v>704357.04099999985</v>
      </c>
      <c r="E191" s="61">
        <f>VLOOKUP(A191,'Deaths After &gt;2009'!A192:O649,15,FALSE)</f>
        <v>0</v>
      </c>
      <c r="F191" s="61">
        <f>VLOOKUP(A191,'Deaths After &gt;2009'!A192:P649,16,FALSE)</f>
        <v>562</v>
      </c>
      <c r="G191" s="61">
        <f>VLOOKUP(A191,'Deaths After &gt;2009'!A192:Q649,17,FALSE)</f>
        <v>562</v>
      </c>
      <c r="H191" s="61">
        <f>VLOOKUP(A191,'Visits new'!A191:D598,4,FALSE)</f>
        <v>252376</v>
      </c>
      <c r="I191" s="61">
        <f>VLOOKUP(A191,'Visits new'!A191:E598,5,FALSE)</f>
        <v>756</v>
      </c>
      <c r="J191" s="12">
        <f t="shared" si="8"/>
        <v>1.0906949745355716E-4</v>
      </c>
      <c r="K191" s="12">
        <f t="shared" si="9"/>
        <v>0</v>
      </c>
      <c r="L191" s="12">
        <f t="shared" si="9"/>
        <v>7.9789079584142346E-4</v>
      </c>
      <c r="M191" s="12">
        <f t="shared" si="10"/>
        <v>4.8979579162524808E-2</v>
      </c>
      <c r="N191" s="12">
        <f t="shared" si="11"/>
        <v>1.4671982219731177E-4</v>
      </c>
    </row>
    <row r="192" spans="1:14">
      <c r="A192" s="61" t="s">
        <v>309</v>
      </c>
      <c r="B192" s="61">
        <f>VLOOKUP(A192,'US Pop after &gt;2009'!A193:B650,2,FALSE)</f>
        <v>5195638</v>
      </c>
      <c r="C192" s="62">
        <f>VLOOKUP(A192,'US Pop after &gt;2009'!A193:U650,21,FALSE)</f>
        <v>4461170.943</v>
      </c>
      <c r="D192" s="62">
        <f>VLOOKUP(A192,'US Pop after &gt;2009'!A193:V650,22,FALSE)</f>
        <v>733677.36399999983</v>
      </c>
      <c r="E192" s="61">
        <f>VLOOKUP(A192,'Deaths After &gt;2009'!A193:O650,15,FALSE)</f>
        <v>0</v>
      </c>
      <c r="F192" s="61">
        <f>VLOOKUP(A192,'Deaths After &gt;2009'!A193:P650,16,FALSE)</f>
        <v>344</v>
      </c>
      <c r="G192" s="61">
        <f>VLOOKUP(A192,'Deaths After &gt;2009'!A193:Q650,17,FALSE)</f>
        <v>344</v>
      </c>
      <c r="H192" s="61">
        <f>VLOOKUP(A192,'Visits new'!A192:D599,4,FALSE)</f>
        <v>208374</v>
      </c>
      <c r="I192" s="61">
        <f>VLOOKUP(A192,'Visits new'!A192:E599,5,FALSE)</f>
        <v>783</v>
      </c>
      <c r="J192" s="12">
        <f t="shared" si="8"/>
        <v>6.620938564234075E-5</v>
      </c>
      <c r="K192" s="12">
        <f t="shared" si="9"/>
        <v>0</v>
      </c>
      <c r="L192" s="12">
        <f t="shared" si="9"/>
        <v>4.6887094638509261E-4</v>
      </c>
      <c r="M192" s="12">
        <f t="shared" si="10"/>
        <v>4.0105565476270671E-2</v>
      </c>
      <c r="N192" s="12">
        <f t="shared" si="11"/>
        <v>1.5070333999404886E-4</v>
      </c>
    </row>
    <row r="193" spans="1:14">
      <c r="A193" s="61" t="s">
        <v>310</v>
      </c>
      <c r="B193" s="61">
        <f>VLOOKUP(A193,'US Pop after &gt;2009'!A194:B651,2,FALSE)</f>
        <v>4927974</v>
      </c>
      <c r="C193" s="62">
        <f>VLOOKUP(A193,'US Pop after &gt;2009'!A194:U651,21,FALSE)</f>
        <v>4225209</v>
      </c>
      <c r="D193" s="62">
        <f>VLOOKUP(A193,'US Pop after &gt;2009'!A194:V651,22,FALSE)</f>
        <v>702765</v>
      </c>
      <c r="E193" s="61">
        <f>VLOOKUP(A193,'Deaths After &gt;2009'!A194:O651,15,FALSE)</f>
        <v>0</v>
      </c>
      <c r="F193" s="61">
        <f>VLOOKUP(A193,'Deaths After &gt;2009'!A194:P651,16,FALSE)</f>
        <v>492</v>
      </c>
      <c r="G193" s="61">
        <f>VLOOKUP(A193,'Deaths After &gt;2009'!A194:Q651,17,FALSE)</f>
        <v>492</v>
      </c>
      <c r="H193" s="61">
        <f>VLOOKUP(A193,'Visits new'!A193:D600,4,FALSE)</f>
        <v>293219</v>
      </c>
      <c r="I193" s="61">
        <f>VLOOKUP(A193,'Visits new'!A193:E600,5,FALSE)</f>
        <v>981</v>
      </c>
      <c r="J193" s="12">
        <f t="shared" si="8"/>
        <v>9.9838189081354728E-5</v>
      </c>
      <c r="K193" s="12">
        <f t="shared" si="9"/>
        <v>0</v>
      </c>
      <c r="L193" s="12">
        <f t="shared" si="9"/>
        <v>7.0009178032485965E-4</v>
      </c>
      <c r="M193" s="12">
        <f t="shared" si="10"/>
        <v>5.9500922691556407E-2</v>
      </c>
      <c r="N193" s="12">
        <f t="shared" si="11"/>
        <v>1.9906760871709145E-4</v>
      </c>
    </row>
    <row r="194" spans="1:14">
      <c r="A194" s="61" t="s">
        <v>312</v>
      </c>
      <c r="B194" s="61">
        <f>VLOOKUP(A194,'US Pop after &gt;2009'!A195:B652,2,FALSE)</f>
        <v>2821136</v>
      </c>
      <c r="C194" s="62">
        <f>VLOOKUP(A194,'US Pop after &gt;2009'!A195:U652,21,FALSE)</f>
        <v>2469415.1429999992</v>
      </c>
      <c r="D194" s="62">
        <f>VLOOKUP(A194,'US Pop after &gt;2009'!A195:V652,22,FALSE)</f>
        <v>350795.66600000003</v>
      </c>
      <c r="E194" s="61">
        <f>VLOOKUP(A194,'Deaths After &gt;2009'!A195:O652,15,FALSE)</f>
        <v>10</v>
      </c>
      <c r="F194" s="61">
        <f>VLOOKUP(A194,'Deaths After &gt;2009'!A195:P652,16,FALSE)</f>
        <v>371</v>
      </c>
      <c r="G194" s="61">
        <f>VLOOKUP(A194,'Deaths After &gt;2009'!A195:Q652,17,FALSE)</f>
        <v>381</v>
      </c>
      <c r="H194" s="61">
        <f>VLOOKUP(A194,'Visits new'!A194:D601,4,FALSE)</f>
        <v>220284</v>
      </c>
      <c r="I194" s="61">
        <f>VLOOKUP(A194,'Visits new'!A194:E601,5,FALSE)</f>
        <v>587</v>
      </c>
      <c r="J194" s="12">
        <f t="shared" si="8"/>
        <v>1.3505197906091729E-4</v>
      </c>
      <c r="K194" s="12">
        <f t="shared" si="9"/>
        <v>4.0495418635245665E-6</v>
      </c>
      <c r="L194" s="12">
        <f t="shared" si="9"/>
        <v>1.0575957343783146E-3</v>
      </c>
      <c r="M194" s="12">
        <f t="shared" si="10"/>
        <v>7.8083438728228635E-2</v>
      </c>
      <c r="N194" s="12">
        <f t="shared" si="11"/>
        <v>2.0807220920933978E-4</v>
      </c>
    </row>
    <row r="195" spans="1:14">
      <c r="A195" s="61" t="s">
        <v>313</v>
      </c>
      <c r="B195" s="61">
        <f>VLOOKUP(A195,'US Pop after &gt;2009'!A196:B653,2,FALSE)</f>
        <v>2752624</v>
      </c>
      <c r="C195" s="62">
        <f>VLOOKUP(A195,'US Pop after &gt;2009'!A196:U653,21,FALSE)</f>
        <v>2404939.9879999999</v>
      </c>
      <c r="D195" s="62">
        <f>VLOOKUP(A195,'US Pop after &gt;2009'!A196:V653,22,FALSE)</f>
        <v>347002.89099999995</v>
      </c>
      <c r="E195" s="61">
        <f>VLOOKUP(A195,'Deaths After &gt;2009'!A196:O653,15,FALSE)</f>
        <v>0</v>
      </c>
      <c r="F195" s="61">
        <f>VLOOKUP(A195,'Deaths After &gt;2009'!A196:P653,16,FALSE)</f>
        <v>439</v>
      </c>
      <c r="G195" s="61">
        <f>VLOOKUP(A195,'Deaths After &gt;2009'!A196:Q653,17,FALSE)</f>
        <v>439</v>
      </c>
      <c r="H195" s="61">
        <f>VLOOKUP(A195,'Visits new'!A195:D602,4,FALSE)</f>
        <v>795501</v>
      </c>
      <c r="I195" s="61">
        <f>VLOOKUP(A195,'Visits new'!A195:E602,5,FALSE)</f>
        <v>2124</v>
      </c>
      <c r="J195" s="12">
        <f t="shared" ref="J195:J258" si="12">G195/B195</f>
        <v>1.5948418672510304E-4</v>
      </c>
      <c r="K195" s="12">
        <f t="shared" ref="K195:L258" si="13">E195/C195</f>
        <v>0</v>
      </c>
      <c r="L195" s="12">
        <f t="shared" si="13"/>
        <v>1.2651191427681795E-3</v>
      </c>
      <c r="M195" s="12">
        <f t="shared" ref="M195:M258" si="14">H195/B195</f>
        <v>0.28899733490662</v>
      </c>
      <c r="N195" s="12">
        <f t="shared" ref="N195:N258" si="15">I195/B195</f>
        <v>7.7162736356291305E-4</v>
      </c>
    </row>
    <row r="196" spans="1:14">
      <c r="A196" s="61" t="s">
        <v>314</v>
      </c>
      <c r="B196" s="61">
        <f>VLOOKUP(A196,'US Pop after &gt;2009'!A197:B654,2,FALSE)</f>
        <v>2787849</v>
      </c>
      <c r="C196" s="62">
        <f>VLOOKUP(A196,'US Pop after &gt;2009'!A197:U654,21,FALSE)</f>
        <v>2429112.7739999993</v>
      </c>
      <c r="D196" s="62">
        <f>VLOOKUP(A196,'US Pop after &gt;2009'!A197:V654,22,FALSE)</f>
        <v>358986.98300000001</v>
      </c>
      <c r="E196" s="61">
        <f>VLOOKUP(A196,'Deaths After &gt;2009'!A197:O654,15,FALSE)</f>
        <v>0</v>
      </c>
      <c r="F196" s="61">
        <f>VLOOKUP(A196,'Deaths After &gt;2009'!A197:P654,16,FALSE)</f>
        <v>385</v>
      </c>
      <c r="G196" s="61">
        <f>VLOOKUP(A196,'Deaths After &gt;2009'!A197:Q654,17,FALSE)</f>
        <v>385</v>
      </c>
      <c r="H196" s="61">
        <f>VLOOKUP(A196,'Visits new'!A196:D603,4,FALSE)</f>
        <v>618102</v>
      </c>
      <c r="I196" s="61">
        <f>VLOOKUP(A196,'Visits new'!A196:E603,5,FALSE)</f>
        <v>1892</v>
      </c>
      <c r="J196" s="12">
        <f t="shared" si="12"/>
        <v>1.3809930164797305E-4</v>
      </c>
      <c r="K196" s="12">
        <f t="shared" si="13"/>
        <v>0</v>
      </c>
      <c r="L196" s="12">
        <f t="shared" si="13"/>
        <v>1.072462284795435E-3</v>
      </c>
      <c r="M196" s="12">
        <f t="shared" si="14"/>
        <v>0.22171286895380632</v>
      </c>
      <c r="N196" s="12">
        <f t="shared" si="15"/>
        <v>6.7865942524146755E-4</v>
      </c>
    </row>
    <row r="197" spans="1:14">
      <c r="A197" s="61" t="s">
        <v>315</v>
      </c>
      <c r="B197" s="61">
        <f>VLOOKUP(A197,'US Pop after &gt;2009'!A198:B655,2,FALSE)</f>
        <v>2808240</v>
      </c>
      <c r="C197" s="62">
        <f>VLOOKUP(A197,'US Pop after &gt;2009'!A198:U655,21,FALSE)</f>
        <v>2439437.4309999999</v>
      </c>
      <c r="D197" s="62">
        <f>VLOOKUP(A197,'US Pop after &gt;2009'!A198:V655,22,FALSE)</f>
        <v>368194.85700000008</v>
      </c>
      <c r="E197" s="61">
        <f>VLOOKUP(A197,'Deaths After &gt;2009'!A198:O655,15,FALSE)</f>
        <v>38</v>
      </c>
      <c r="F197" s="61">
        <f>VLOOKUP(A197,'Deaths After &gt;2009'!A198:P655,16,FALSE)</f>
        <v>560</v>
      </c>
      <c r="G197" s="61">
        <f>VLOOKUP(A197,'Deaths After &gt;2009'!A198:Q655,17,FALSE)</f>
        <v>598</v>
      </c>
      <c r="H197" s="61">
        <f>VLOOKUP(A197,'Visits new'!A197:D604,4,FALSE)</f>
        <v>845638</v>
      </c>
      <c r="I197" s="61">
        <f>VLOOKUP(A197,'Visits new'!A197:E604,5,FALSE)</f>
        <v>2171</v>
      </c>
      <c r="J197" s="12">
        <f t="shared" si="12"/>
        <v>2.1294476255590691E-4</v>
      </c>
      <c r="K197" s="12">
        <f t="shared" si="13"/>
        <v>1.5577362024990589E-5</v>
      </c>
      <c r="L197" s="12">
        <f t="shared" si="13"/>
        <v>1.5209337918590208E-3</v>
      </c>
      <c r="M197" s="12">
        <f t="shared" si="14"/>
        <v>0.30112739651881604</v>
      </c>
      <c r="N197" s="12">
        <f t="shared" si="15"/>
        <v>7.7308207275731419E-4</v>
      </c>
    </row>
    <row r="198" spans="1:14">
      <c r="A198" s="61" t="s">
        <v>316</v>
      </c>
      <c r="B198" s="61">
        <f>VLOOKUP(A198,'US Pop after &gt;2009'!A199:B656,2,FALSE)</f>
        <v>2684587</v>
      </c>
      <c r="C198" s="62">
        <f>VLOOKUP(A198,'US Pop after &gt;2009'!A199:U656,21,FALSE)</f>
        <v>2315482.5740000005</v>
      </c>
      <c r="D198" s="62">
        <f>VLOOKUP(A198,'US Pop after &gt;2009'!A199:V656,22,FALSE)</f>
        <v>369023.799</v>
      </c>
      <c r="E198" s="61">
        <f>VLOOKUP(A198,'Deaths After &gt;2009'!A199:O656,15,FALSE)</f>
        <v>87</v>
      </c>
      <c r="F198" s="61">
        <f>VLOOKUP(A198,'Deaths After &gt;2009'!A199:P656,16,FALSE)</f>
        <v>525</v>
      </c>
      <c r="G198" s="61">
        <f>VLOOKUP(A198,'Deaths After &gt;2009'!A199:Q656,17,FALSE)</f>
        <v>612</v>
      </c>
      <c r="H198" s="61">
        <f>VLOOKUP(A198,'Visits new'!A198:D605,4,FALSE)</f>
        <v>897864</v>
      </c>
      <c r="I198" s="61">
        <f>VLOOKUP(A198,'Visits new'!A198:E605,5,FALSE)</f>
        <v>2322</v>
      </c>
      <c r="J198" s="12">
        <f t="shared" si="12"/>
        <v>2.2796802636681173E-4</v>
      </c>
      <c r="K198" s="12">
        <f t="shared" si="13"/>
        <v>3.7573161196245731E-5</v>
      </c>
      <c r="L198" s="12">
        <f t="shared" si="13"/>
        <v>1.422672471051115E-3</v>
      </c>
      <c r="M198" s="12">
        <f t="shared" si="14"/>
        <v>0.33445144448661934</v>
      </c>
      <c r="N198" s="12">
        <f t="shared" si="15"/>
        <v>8.649375118034916E-4</v>
      </c>
    </row>
    <row r="199" spans="1:14">
      <c r="A199" s="61" t="s">
        <v>317</v>
      </c>
      <c r="B199" s="61">
        <f>VLOOKUP(A199,'US Pop after &gt;2009'!A200:B657,2,FALSE)</f>
        <v>2747550</v>
      </c>
      <c r="C199" s="62">
        <f>VLOOKUP(A199,'US Pop after &gt;2009'!A200:U657,21,FALSE)</f>
        <v>2369483.0510000004</v>
      </c>
      <c r="D199" s="62">
        <f>VLOOKUP(A199,'US Pop after &gt;2009'!A200:V657,22,FALSE)</f>
        <v>378589.554</v>
      </c>
      <c r="E199" s="61">
        <f>VLOOKUP(A199,'Deaths After &gt;2009'!A200:O657,15,FALSE)</f>
        <v>33</v>
      </c>
      <c r="F199" s="61">
        <f>VLOOKUP(A199,'Deaths After &gt;2009'!A200:P657,16,FALSE)</f>
        <v>628</v>
      </c>
      <c r="G199" s="61">
        <f>VLOOKUP(A199,'Deaths After &gt;2009'!A200:Q657,17,FALSE)</f>
        <v>661</v>
      </c>
      <c r="H199" s="61">
        <f>VLOOKUP(A199,'Visits new'!A199:D606,4,FALSE)</f>
        <v>950595</v>
      </c>
      <c r="I199" s="61">
        <f>VLOOKUP(A199,'Visits new'!A199:E606,5,FALSE)</f>
        <v>2492</v>
      </c>
      <c r="J199" s="12">
        <f t="shared" si="12"/>
        <v>2.4057796946370401E-4</v>
      </c>
      <c r="K199" s="12">
        <f t="shared" si="13"/>
        <v>1.3927088436472633E-5</v>
      </c>
      <c r="L199" s="12">
        <f t="shared" si="13"/>
        <v>1.6587885042385507E-3</v>
      </c>
      <c r="M199" s="12">
        <f t="shared" si="14"/>
        <v>0.3459791450565049</v>
      </c>
      <c r="N199" s="12">
        <f t="shared" si="15"/>
        <v>9.0698986369674799E-4</v>
      </c>
    </row>
    <row r="200" spans="1:14">
      <c r="A200" s="61" t="s">
        <v>318</v>
      </c>
      <c r="B200" s="61">
        <f>VLOOKUP(A200,'US Pop after &gt;2009'!A201:B658,2,FALSE)</f>
        <v>2734849</v>
      </c>
      <c r="C200" s="62">
        <f>VLOOKUP(A200,'US Pop after &gt;2009'!A201:U658,21,FALSE)</f>
        <v>2347497.9789999998</v>
      </c>
      <c r="D200" s="62">
        <f>VLOOKUP(A200,'US Pop after &gt;2009'!A201:V658,22,FALSE)</f>
        <v>387205.27600000007</v>
      </c>
      <c r="E200" s="61">
        <f>VLOOKUP(A200,'Deaths After &gt;2009'!A201:O658,15,FALSE)</f>
        <v>45</v>
      </c>
      <c r="F200" s="61">
        <f>VLOOKUP(A200,'Deaths After &gt;2009'!A201:P658,16,FALSE)</f>
        <v>611</v>
      </c>
      <c r="G200" s="61">
        <f>VLOOKUP(A200,'Deaths After &gt;2009'!A201:Q658,17,FALSE)</f>
        <v>656</v>
      </c>
      <c r="H200" s="61">
        <f>VLOOKUP(A200,'Visits new'!A200:D607,4,FALSE)</f>
        <v>952489</v>
      </c>
      <c r="I200" s="61">
        <f>VLOOKUP(A200,'Visits new'!A200:E607,5,FALSE)</f>
        <v>2483</v>
      </c>
      <c r="J200" s="12">
        <f t="shared" si="12"/>
        <v>2.3986699082837845E-4</v>
      </c>
      <c r="K200" s="12">
        <f t="shared" si="13"/>
        <v>1.9169345576676215E-5</v>
      </c>
      <c r="L200" s="12">
        <f t="shared" si="13"/>
        <v>1.5779743662377159E-3</v>
      </c>
      <c r="M200" s="12">
        <f t="shared" si="14"/>
        <v>0.34827846071209051</v>
      </c>
      <c r="N200" s="12">
        <f t="shared" si="15"/>
        <v>9.079111863214386E-4</v>
      </c>
    </row>
    <row r="201" spans="1:14">
      <c r="A201" s="61" t="s">
        <v>319</v>
      </c>
      <c r="B201" s="61">
        <f>VLOOKUP(A201,'US Pop after &gt;2009'!A202:B659,2,FALSE)</f>
        <v>2366832</v>
      </c>
      <c r="C201" s="62">
        <f>VLOOKUP(A201,'US Pop after &gt;2009'!A202:U659,21,FALSE)</f>
        <v>2019617</v>
      </c>
      <c r="D201" s="62">
        <f>VLOOKUP(A201,'US Pop after &gt;2009'!A202:V659,22,FALSE)</f>
        <v>347215</v>
      </c>
      <c r="E201" s="61">
        <f>VLOOKUP(A201,'Deaths After &gt;2009'!A202:O659,15,FALSE)</f>
        <v>54</v>
      </c>
      <c r="F201" s="61">
        <f>VLOOKUP(A201,'Deaths After &gt;2009'!A202:P659,16,FALSE)</f>
        <v>567</v>
      </c>
      <c r="G201" s="61">
        <f>VLOOKUP(A201,'Deaths After &gt;2009'!A202:Q659,17,FALSE)</f>
        <v>621</v>
      </c>
      <c r="H201" s="61">
        <f>VLOOKUP(A201,'Visits new'!A201:D608,4,FALSE)</f>
        <v>890896</v>
      </c>
      <c r="I201" s="61">
        <f>VLOOKUP(A201,'Visits new'!A201:E608,5,FALSE)</f>
        <v>2349</v>
      </c>
      <c r="J201" s="12">
        <f t="shared" si="12"/>
        <v>2.6237603682897643E-4</v>
      </c>
      <c r="K201" s="12">
        <f t="shared" si="13"/>
        <v>2.6737742849263003E-5</v>
      </c>
      <c r="L201" s="12">
        <f t="shared" si="13"/>
        <v>1.6329939662744985E-3</v>
      </c>
      <c r="M201" s="12">
        <f t="shared" si="14"/>
        <v>0.37640863398838614</v>
      </c>
      <c r="N201" s="12">
        <f t="shared" si="15"/>
        <v>9.9246587844004129E-4</v>
      </c>
    </row>
    <row r="202" spans="1:14">
      <c r="A202" s="61" t="s">
        <v>321</v>
      </c>
      <c r="B202" s="61">
        <f>VLOOKUP(A202,'US Pop after &gt;2009'!A203:B660,2,FALSE)</f>
        <v>5733300</v>
      </c>
      <c r="C202" s="62">
        <f>VLOOKUP(A202,'US Pop after &gt;2009'!A203:U660,21,FALSE)</f>
        <v>4948277.8610000005</v>
      </c>
      <c r="D202" s="62">
        <f>VLOOKUP(A202,'US Pop after &gt;2009'!A203:V660,22,FALSE)</f>
        <v>786591.89400000009</v>
      </c>
      <c r="E202" s="61">
        <f>VLOOKUP(A202,'Deaths After &gt;2009'!A203:O660,15,FALSE)</f>
        <v>22</v>
      </c>
      <c r="F202" s="61">
        <f>VLOOKUP(A202,'Deaths After &gt;2009'!A203:P660,16,FALSE)</f>
        <v>986</v>
      </c>
      <c r="G202" s="61">
        <f>VLOOKUP(A202,'Deaths After &gt;2009'!A203:Q660,17,FALSE)</f>
        <v>1008</v>
      </c>
      <c r="H202" s="61">
        <f>VLOOKUP(A202,'Visits new'!A202:D609,4,FALSE)</f>
        <v>108334</v>
      </c>
      <c r="I202" s="61">
        <f>VLOOKUP(A202,'Visits new'!A202:E609,5,FALSE)</f>
        <v>408</v>
      </c>
      <c r="J202" s="12">
        <f t="shared" si="12"/>
        <v>1.758149756684632E-4</v>
      </c>
      <c r="K202" s="12">
        <f t="shared" si="13"/>
        <v>4.4459912353333379E-6</v>
      </c>
      <c r="L202" s="12">
        <f t="shared" si="13"/>
        <v>1.2535089765366944E-3</v>
      </c>
      <c r="M202" s="12">
        <f t="shared" si="14"/>
        <v>1.8895574974273105E-2</v>
      </c>
      <c r="N202" s="12">
        <f t="shared" si="15"/>
        <v>7.1163204437235095E-5</v>
      </c>
    </row>
    <row r="203" spans="1:14">
      <c r="A203" s="61" t="s">
        <v>322</v>
      </c>
      <c r="B203" s="61">
        <f>VLOOKUP(A203,'US Pop after &gt;2009'!A204:B661,2,FALSE)</f>
        <v>5750826</v>
      </c>
      <c r="C203" s="62">
        <f>VLOOKUP(A203,'US Pop after &gt;2009'!A204:U661,21,FALSE)</f>
        <v>4962202.3370000003</v>
      </c>
      <c r="D203" s="62">
        <f>VLOOKUP(A203,'US Pop after &gt;2009'!A204:V661,22,FALSE)</f>
        <v>787256.8600000001</v>
      </c>
      <c r="E203" s="61">
        <f>VLOOKUP(A203,'Deaths After &gt;2009'!A204:O661,15,FALSE)</f>
        <v>39</v>
      </c>
      <c r="F203" s="61">
        <f>VLOOKUP(A203,'Deaths After &gt;2009'!A204:P661,16,FALSE)</f>
        <v>1001</v>
      </c>
      <c r="G203" s="61">
        <f>VLOOKUP(A203,'Deaths After &gt;2009'!A204:Q661,17,FALSE)</f>
        <v>1040</v>
      </c>
      <c r="H203" s="61">
        <f>VLOOKUP(A203,'Visits new'!A203:D610,4,FALSE)</f>
        <v>312055</v>
      </c>
      <c r="I203" s="61">
        <f>VLOOKUP(A203,'Visits new'!A203:E610,5,FALSE)</f>
        <v>1339</v>
      </c>
      <c r="J203" s="12">
        <f t="shared" si="12"/>
        <v>1.8084358664303179E-4</v>
      </c>
      <c r="K203" s="12">
        <f t="shared" si="13"/>
        <v>7.8594134925135348E-6</v>
      </c>
      <c r="L203" s="12">
        <f t="shared" si="13"/>
        <v>1.2715036868653007E-3</v>
      </c>
      <c r="M203" s="12">
        <f t="shared" si="14"/>
        <v>5.426263983643393E-2</v>
      </c>
      <c r="N203" s="12">
        <f t="shared" si="15"/>
        <v>2.3283611780290344E-4</v>
      </c>
    </row>
    <row r="204" spans="1:14">
      <c r="A204" s="61" t="s">
        <v>323</v>
      </c>
      <c r="B204" s="61">
        <f>VLOOKUP(A204,'US Pop after &gt;2009'!A205:B662,2,FALSE)</f>
        <v>5772855</v>
      </c>
      <c r="C204" s="62">
        <f>VLOOKUP(A204,'US Pop after &gt;2009'!A205:U662,21,FALSE)</f>
        <v>4966841.9189999988</v>
      </c>
      <c r="D204" s="62">
        <f>VLOOKUP(A204,'US Pop after &gt;2009'!A205:V662,22,FALSE)</f>
        <v>804906.40200000023</v>
      </c>
      <c r="E204" s="61">
        <f>VLOOKUP(A204,'Deaths After &gt;2009'!A205:O662,15,FALSE)</f>
        <v>69</v>
      </c>
      <c r="F204" s="61">
        <f>VLOOKUP(A204,'Deaths After &gt;2009'!A205:P662,16,FALSE)</f>
        <v>1019</v>
      </c>
      <c r="G204" s="61">
        <f>VLOOKUP(A204,'Deaths After &gt;2009'!A205:Q662,17,FALSE)</f>
        <v>1088</v>
      </c>
      <c r="H204" s="61">
        <f>VLOOKUP(A204,'Visits new'!A204:D611,4,FALSE)</f>
        <v>325645</v>
      </c>
      <c r="I204" s="61">
        <f>VLOOKUP(A204,'Visits new'!A204:E611,5,FALSE)</f>
        <v>1307</v>
      </c>
      <c r="J204" s="12">
        <f t="shared" si="12"/>
        <v>1.88468270898888E-4</v>
      </c>
      <c r="K204" s="12">
        <f t="shared" si="13"/>
        <v>1.3892127256164445E-5</v>
      </c>
      <c r="L204" s="12">
        <f t="shared" si="13"/>
        <v>1.2659857064970888E-3</v>
      </c>
      <c r="M204" s="12">
        <f t="shared" si="14"/>
        <v>5.6409696761827555E-2</v>
      </c>
      <c r="N204" s="12">
        <f t="shared" si="15"/>
        <v>2.2640443939783695E-4</v>
      </c>
    </row>
    <row r="205" spans="1:14">
      <c r="A205" s="61" t="s">
        <v>324</v>
      </c>
      <c r="B205" s="61">
        <f>VLOOKUP(A205,'US Pop after &gt;2009'!A206:B663,2,FALSE)</f>
        <v>5560104</v>
      </c>
      <c r="C205" s="62">
        <f>VLOOKUP(A205,'US Pop after &gt;2009'!A206:U663,21,FALSE)</f>
        <v>4776528.5519999992</v>
      </c>
      <c r="D205" s="62">
        <f>VLOOKUP(A205,'US Pop after &gt;2009'!A206:V663,22,FALSE)</f>
        <v>783191.95000000007</v>
      </c>
      <c r="E205" s="61">
        <f>VLOOKUP(A205,'Deaths After &gt;2009'!A206:O663,15,FALSE)</f>
        <v>55</v>
      </c>
      <c r="F205" s="61">
        <f>VLOOKUP(A205,'Deaths After &gt;2009'!A206:P663,16,FALSE)</f>
        <v>1130</v>
      </c>
      <c r="G205" s="61">
        <f>VLOOKUP(A205,'Deaths After &gt;2009'!A206:Q663,17,FALSE)</f>
        <v>1185</v>
      </c>
      <c r="H205" s="61">
        <f>VLOOKUP(A205,'Visits new'!A205:D612,4,FALSE)</f>
        <v>297395</v>
      </c>
      <c r="I205" s="61">
        <f>VLOOKUP(A205,'Visits new'!A205:E612,5,FALSE)</f>
        <v>1139</v>
      </c>
      <c r="J205" s="12">
        <f t="shared" si="12"/>
        <v>2.1312550988254896E-4</v>
      </c>
      <c r="K205" s="12">
        <f t="shared" si="13"/>
        <v>1.1514638591864113E-5</v>
      </c>
      <c r="L205" s="12">
        <f t="shared" si="13"/>
        <v>1.442813603995802E-3</v>
      </c>
      <c r="M205" s="12">
        <f t="shared" si="14"/>
        <v>5.3487308870481559E-2</v>
      </c>
      <c r="N205" s="12">
        <f t="shared" si="15"/>
        <v>2.0485228333858504E-4</v>
      </c>
    </row>
    <row r="206" spans="1:14">
      <c r="A206" s="61" t="s">
        <v>325</v>
      </c>
      <c r="B206" s="61">
        <f>VLOOKUP(A206,'US Pop after &gt;2009'!A207:B664,2,FALSE)</f>
        <v>5773588</v>
      </c>
      <c r="C206" s="62">
        <f>VLOOKUP(A206,'US Pop after &gt;2009'!A207:U664,21,FALSE)</f>
        <v>4937790.8739999998</v>
      </c>
      <c r="D206" s="62">
        <f>VLOOKUP(A206,'US Pop after &gt;2009'!A207:V664,22,FALSE)</f>
        <v>834746.84699999995</v>
      </c>
      <c r="E206" s="61">
        <f>VLOOKUP(A206,'Deaths After &gt;2009'!A207:O664,15,FALSE)</f>
        <v>87</v>
      </c>
      <c r="F206" s="61">
        <f>VLOOKUP(A206,'Deaths After &gt;2009'!A207:P664,16,FALSE)</f>
        <v>1090</v>
      </c>
      <c r="G206" s="61">
        <f>VLOOKUP(A206,'Deaths After &gt;2009'!A207:Q664,17,FALSE)</f>
        <v>1177</v>
      </c>
      <c r="H206" s="61">
        <f>VLOOKUP(A206,'Visits new'!A206:D613,4,FALSE)</f>
        <v>300344</v>
      </c>
      <c r="I206" s="61">
        <f>VLOOKUP(A206,'Visits new'!A206:E613,5,FALSE)</f>
        <v>1079</v>
      </c>
      <c r="J206" s="12">
        <f t="shared" si="12"/>
        <v>2.0385936786622116E-4</v>
      </c>
      <c r="K206" s="12">
        <f t="shared" si="13"/>
        <v>1.7619215195625153E-5</v>
      </c>
      <c r="L206" s="12">
        <f t="shared" si="13"/>
        <v>1.3057851058885163E-3</v>
      </c>
      <c r="M206" s="12">
        <f t="shared" si="14"/>
        <v>5.2020338132890677E-2</v>
      </c>
      <c r="N206" s="12">
        <f t="shared" si="15"/>
        <v>1.8688552075416535E-4</v>
      </c>
    </row>
    <row r="207" spans="1:14">
      <c r="A207" s="61" t="s">
        <v>326</v>
      </c>
      <c r="B207" s="61">
        <f>VLOOKUP(A207,'US Pop after &gt;2009'!A208:B665,2,FALSE)</f>
        <v>5583743</v>
      </c>
      <c r="C207" s="62">
        <f>VLOOKUP(A207,'US Pop after &gt;2009'!A208:U665,21,FALSE)</f>
        <v>4767425.358</v>
      </c>
      <c r="D207" s="62">
        <f>VLOOKUP(A207,'US Pop after &gt;2009'!A208:V665,22,FALSE)</f>
        <v>817059.43</v>
      </c>
      <c r="E207" s="61">
        <f>VLOOKUP(A207,'Deaths After &gt;2009'!A208:O665,15,FALSE)</f>
        <v>36</v>
      </c>
      <c r="F207" s="61">
        <f>VLOOKUP(A207,'Deaths After &gt;2009'!A208:P665,16,FALSE)</f>
        <v>1149</v>
      </c>
      <c r="G207" s="61">
        <f>VLOOKUP(A207,'Deaths After &gt;2009'!A208:Q665,17,FALSE)</f>
        <v>1185</v>
      </c>
      <c r="H207" s="61">
        <f>VLOOKUP(A207,'Visits new'!A207:D614,4,FALSE)</f>
        <v>287361</v>
      </c>
      <c r="I207" s="61">
        <f>VLOOKUP(A207,'Visits new'!A207:E614,5,FALSE)</f>
        <v>972</v>
      </c>
      <c r="J207" s="12">
        <f t="shared" si="12"/>
        <v>2.1222323448625769E-4</v>
      </c>
      <c r="K207" s="12">
        <f t="shared" si="13"/>
        <v>7.5512456507766894E-6</v>
      </c>
      <c r="L207" s="12">
        <f t="shared" si="13"/>
        <v>1.4062624551068458E-3</v>
      </c>
      <c r="M207" s="12">
        <f t="shared" si="14"/>
        <v>5.1463865725911814E-2</v>
      </c>
      <c r="N207" s="12">
        <f t="shared" si="15"/>
        <v>1.7407677967986706E-4</v>
      </c>
    </row>
    <row r="208" spans="1:14">
      <c r="A208" s="61" t="s">
        <v>327</v>
      </c>
      <c r="B208" s="61">
        <f>VLOOKUP(A208,'US Pop after &gt;2009'!A209:B666,2,FALSE)</f>
        <v>5777156</v>
      </c>
      <c r="C208" s="62">
        <f>VLOOKUP(A208,'US Pop after &gt;2009'!A209:U666,21,FALSE)</f>
        <v>4899941.8020000011</v>
      </c>
      <c r="D208" s="62">
        <f>VLOOKUP(A208,'US Pop after &gt;2009'!A209:V666,22,FALSE)</f>
        <v>877110.41499999992</v>
      </c>
      <c r="E208" s="61">
        <f>VLOOKUP(A208,'Deaths After &gt;2009'!A209:O666,15,FALSE)</f>
        <v>71</v>
      </c>
      <c r="F208" s="61">
        <f>VLOOKUP(A208,'Deaths After &gt;2009'!A209:P666,16,FALSE)</f>
        <v>956</v>
      </c>
      <c r="G208" s="61">
        <f>VLOOKUP(A208,'Deaths After &gt;2009'!A209:Q666,17,FALSE)</f>
        <v>1027</v>
      </c>
      <c r="H208" s="61">
        <f>VLOOKUP(A208,'Visits new'!A208:D615,4,FALSE)</f>
        <v>302192</v>
      </c>
      <c r="I208" s="61">
        <f>VLOOKUP(A208,'Visits new'!A208:E615,5,FALSE)</f>
        <v>962</v>
      </c>
      <c r="J208" s="12">
        <f t="shared" si="12"/>
        <v>1.7776913069337231E-4</v>
      </c>
      <c r="K208" s="12">
        <f t="shared" si="13"/>
        <v>1.4489968017787486E-5</v>
      </c>
      <c r="L208" s="12">
        <f t="shared" si="13"/>
        <v>1.0899425929174493E-3</v>
      </c>
      <c r="M208" s="12">
        <f t="shared" si="14"/>
        <v>5.2308090693760044E-2</v>
      </c>
      <c r="N208" s="12">
        <f t="shared" si="15"/>
        <v>1.6651791988999431E-4</v>
      </c>
    </row>
    <row r="209" spans="1:14">
      <c r="A209" s="61" t="s">
        <v>328</v>
      </c>
      <c r="B209" s="61">
        <f>VLOOKUP(A209,'US Pop after &gt;2009'!A210:B667,2,FALSE)</f>
        <v>5568576</v>
      </c>
      <c r="C209" s="62">
        <f>VLOOKUP(A209,'US Pop after &gt;2009'!A210:U667,21,FALSE)</f>
        <v>4715641</v>
      </c>
      <c r="D209" s="62">
        <f>VLOOKUP(A209,'US Pop after &gt;2009'!A210:V667,22,FALSE)</f>
        <v>852935</v>
      </c>
      <c r="E209" s="61">
        <f>VLOOKUP(A209,'Deaths After &gt;2009'!A210:O667,15,FALSE)</f>
        <v>20</v>
      </c>
      <c r="F209" s="61">
        <f>VLOOKUP(A209,'Deaths After &gt;2009'!A210:P667,16,FALSE)</f>
        <v>1097</v>
      </c>
      <c r="G209" s="61">
        <f>VLOOKUP(A209,'Deaths After &gt;2009'!A210:Q667,17,FALSE)</f>
        <v>1117</v>
      </c>
      <c r="H209" s="61">
        <f>VLOOKUP(A209,'Visits new'!A209:D616,4,FALSE)</f>
        <v>262468</v>
      </c>
      <c r="I209" s="61">
        <f>VLOOKUP(A209,'Visits new'!A209:E616,5,FALSE)</f>
        <v>891</v>
      </c>
      <c r="J209" s="12">
        <f t="shared" si="12"/>
        <v>2.0058988150651081E-4</v>
      </c>
      <c r="K209" s="12">
        <f t="shared" si="13"/>
        <v>4.2412049602588494E-6</v>
      </c>
      <c r="L209" s="12">
        <f t="shared" si="13"/>
        <v>1.2861472445145291E-3</v>
      </c>
      <c r="M209" s="12">
        <f t="shared" si="14"/>
        <v>4.7133773517682082E-2</v>
      </c>
      <c r="N209" s="12">
        <f t="shared" si="15"/>
        <v>1.6000499948281213E-4</v>
      </c>
    </row>
    <row r="210" spans="1:14">
      <c r="A210" s="61" t="s">
        <v>330</v>
      </c>
      <c r="B210" s="61">
        <f>VLOOKUP(A210,'US Pop after &gt;2009'!A211:B668,2,FALSE)</f>
        <v>937821</v>
      </c>
      <c r="C210" s="62">
        <f>VLOOKUP(A210,'US Pop after &gt;2009'!A211:U668,21,FALSE)</f>
        <v>804009.78</v>
      </c>
      <c r="D210" s="62">
        <f>VLOOKUP(A210,'US Pop after &gt;2009'!A211:V668,22,FALSE)</f>
        <v>134086.67199999999</v>
      </c>
      <c r="E210" s="61">
        <f>VLOOKUP(A210,'Deaths After &gt;2009'!A211:O668,15,FALSE)</f>
        <v>0</v>
      </c>
      <c r="F210" s="61">
        <f>VLOOKUP(A210,'Deaths After &gt;2009'!A211:P668,16,FALSE)</f>
        <v>53</v>
      </c>
      <c r="G210" s="61">
        <f>VLOOKUP(A210,'Deaths After &gt;2009'!A211:Q668,17,FALSE)</f>
        <v>53</v>
      </c>
      <c r="H210" s="61">
        <f>VLOOKUP(A210,'Visits new'!A210:D617,4,FALSE)</f>
        <v>31291</v>
      </c>
      <c r="I210" s="61">
        <f>VLOOKUP(A210,'Visits new'!A210:E617,5,FALSE)</f>
        <v>82</v>
      </c>
      <c r="J210" s="12">
        <f t="shared" si="12"/>
        <v>5.6513982945572768E-5</v>
      </c>
      <c r="K210" s="12">
        <f t="shared" si="13"/>
        <v>0</v>
      </c>
      <c r="L210" s="12">
        <f t="shared" si="13"/>
        <v>3.9526672718075964E-4</v>
      </c>
      <c r="M210" s="12">
        <f t="shared" si="14"/>
        <v>3.3365642270753164E-2</v>
      </c>
      <c r="N210" s="12">
        <f t="shared" si="15"/>
        <v>8.7436728330886169E-5</v>
      </c>
    </row>
    <row r="211" spans="1:14">
      <c r="A211" s="61" t="s">
        <v>331</v>
      </c>
      <c r="B211" s="61">
        <f>VLOOKUP(A211,'US Pop after &gt;2009'!A212:B669,2,FALSE)</f>
        <v>921330</v>
      </c>
      <c r="C211" s="62">
        <f>VLOOKUP(A211,'US Pop after &gt;2009'!A212:U669,21,FALSE)</f>
        <v>785728.63899999997</v>
      </c>
      <c r="D211" s="62">
        <f>VLOOKUP(A211,'US Pop after &gt;2009'!A212:V669,22,FALSE)</f>
        <v>135259.59100000001</v>
      </c>
      <c r="E211" s="61">
        <f>VLOOKUP(A211,'Deaths After &gt;2009'!A212:O669,15,FALSE)</f>
        <v>0</v>
      </c>
      <c r="F211" s="61">
        <f>VLOOKUP(A211,'Deaths After &gt;2009'!A212:P669,16,FALSE)</f>
        <v>27</v>
      </c>
      <c r="G211" s="61">
        <f>VLOOKUP(A211,'Deaths After &gt;2009'!A212:Q669,17,FALSE)</f>
        <v>27</v>
      </c>
      <c r="H211" s="61">
        <f>VLOOKUP(A211,'Visits new'!A211:D618,4,FALSE)</f>
        <v>114560</v>
      </c>
      <c r="I211" s="61">
        <f>VLOOKUP(A211,'Visits new'!A211:E618,5,FALSE)</f>
        <v>291</v>
      </c>
      <c r="J211" s="12">
        <f t="shared" si="12"/>
        <v>2.9305460584155513E-5</v>
      </c>
      <c r="K211" s="12">
        <f t="shared" si="13"/>
        <v>0</v>
      </c>
      <c r="L211" s="12">
        <f t="shared" si="13"/>
        <v>1.9961615882750966E-4</v>
      </c>
      <c r="M211" s="12">
        <f t="shared" si="14"/>
        <v>0.1243419838711428</v>
      </c>
      <c r="N211" s="12">
        <f t="shared" si="15"/>
        <v>3.1584774185145387E-4</v>
      </c>
    </row>
    <row r="212" spans="1:14">
      <c r="A212" s="61" t="s">
        <v>332</v>
      </c>
      <c r="B212" s="61">
        <f>VLOOKUP(A212,'US Pop after &gt;2009'!A213:B670,2,FALSE)</f>
        <v>916291</v>
      </c>
      <c r="C212" s="62">
        <f>VLOOKUP(A212,'US Pop after &gt;2009'!A213:U670,21,FALSE)</f>
        <v>779322.73699999996</v>
      </c>
      <c r="D212" s="62">
        <f>VLOOKUP(A212,'US Pop after &gt;2009'!A213:V670,22,FALSE)</f>
        <v>137110.86399999997</v>
      </c>
      <c r="E212" s="61">
        <f>VLOOKUP(A212,'Deaths After &gt;2009'!A213:O670,15,FALSE)</f>
        <v>0</v>
      </c>
      <c r="F212" s="61">
        <f>VLOOKUP(A212,'Deaths After &gt;2009'!A213:P670,16,FALSE)</f>
        <v>39</v>
      </c>
      <c r="G212" s="61">
        <f>VLOOKUP(A212,'Deaths After &gt;2009'!A213:Q670,17,FALSE)</f>
        <v>39</v>
      </c>
      <c r="H212" s="61">
        <f>VLOOKUP(A212,'Visits new'!A212:D619,4,FALSE)</f>
        <v>106071</v>
      </c>
      <c r="I212" s="61">
        <f>VLOOKUP(A212,'Visits new'!A212:E619,5,FALSE)</f>
        <v>346</v>
      </c>
      <c r="J212" s="12">
        <f t="shared" si="12"/>
        <v>4.2562897594759746E-5</v>
      </c>
      <c r="K212" s="12">
        <f t="shared" si="13"/>
        <v>0</v>
      </c>
      <c r="L212" s="12">
        <f t="shared" si="13"/>
        <v>2.8444135542753205E-4</v>
      </c>
      <c r="M212" s="12">
        <f t="shared" si="14"/>
        <v>0.11576125925060925</v>
      </c>
      <c r="N212" s="12">
        <f t="shared" si="15"/>
        <v>3.7760929660991978E-4</v>
      </c>
    </row>
    <row r="213" spans="1:14">
      <c r="A213" s="61" t="s">
        <v>333</v>
      </c>
      <c r="B213" s="61">
        <f>VLOOKUP(A213,'US Pop after &gt;2009'!A214:B671,2,FALSE)</f>
        <v>892590</v>
      </c>
      <c r="C213" s="62">
        <f>VLOOKUP(A213,'US Pop after &gt;2009'!A214:U671,21,FALSE)</f>
        <v>757396.076</v>
      </c>
      <c r="D213" s="62">
        <f>VLOOKUP(A213,'US Pop after &gt;2009'!A214:V671,22,FALSE)</f>
        <v>135565.01100000003</v>
      </c>
      <c r="E213" s="61">
        <f>VLOOKUP(A213,'Deaths After &gt;2009'!A214:O671,15,FALSE)</f>
        <v>0</v>
      </c>
      <c r="F213" s="61">
        <f>VLOOKUP(A213,'Deaths After &gt;2009'!A214:P671,16,FALSE)</f>
        <v>71</v>
      </c>
      <c r="G213" s="61">
        <f>VLOOKUP(A213,'Deaths After &gt;2009'!A214:Q671,17,FALSE)</f>
        <v>71</v>
      </c>
      <c r="H213" s="61">
        <f>VLOOKUP(A213,'Visits new'!A213:D620,4,FALSE)</f>
        <v>106430</v>
      </c>
      <c r="I213" s="61">
        <f>VLOOKUP(A213,'Visits new'!A213:E620,5,FALSE)</f>
        <v>342</v>
      </c>
      <c r="J213" s="12">
        <f t="shared" si="12"/>
        <v>7.9543799504811836E-5</v>
      </c>
      <c r="K213" s="12">
        <f t="shared" si="13"/>
        <v>0</v>
      </c>
      <c r="L213" s="12">
        <f t="shared" si="13"/>
        <v>5.2373395964243298E-4</v>
      </c>
      <c r="M213" s="12">
        <f t="shared" si="14"/>
        <v>0.11923727579291724</v>
      </c>
      <c r="N213" s="12">
        <f t="shared" si="15"/>
        <v>3.8315463986824858E-4</v>
      </c>
    </row>
    <row r="214" spans="1:14">
      <c r="A214" s="61" t="s">
        <v>334</v>
      </c>
      <c r="B214" s="61">
        <f>VLOOKUP(A214,'US Pop after &gt;2009'!A215:B672,2,FALSE)</f>
        <v>886141</v>
      </c>
      <c r="C214" s="62">
        <f>VLOOKUP(A214,'US Pop after &gt;2009'!A215:U672,21,FALSE)</f>
        <v>749988.41499999992</v>
      </c>
      <c r="D214" s="62">
        <f>VLOOKUP(A214,'US Pop after &gt;2009'!A215:V672,22,FALSE)</f>
        <v>136192.69900000002</v>
      </c>
      <c r="E214" s="61">
        <f>VLOOKUP(A214,'Deaths After &gt;2009'!A215:O672,15,FALSE)</f>
        <v>0</v>
      </c>
      <c r="F214" s="61">
        <f>VLOOKUP(A214,'Deaths After &gt;2009'!A215:P672,16,FALSE)</f>
        <v>46</v>
      </c>
      <c r="G214" s="61">
        <f>VLOOKUP(A214,'Deaths After &gt;2009'!A215:Q672,17,FALSE)</f>
        <v>46</v>
      </c>
      <c r="H214" s="61">
        <f>VLOOKUP(A214,'Visits new'!A214:D621,4,FALSE)</f>
        <v>125298</v>
      </c>
      <c r="I214" s="61">
        <f>VLOOKUP(A214,'Visits new'!A214:E621,5,FALSE)</f>
        <v>465</v>
      </c>
      <c r="J214" s="12">
        <f t="shared" si="12"/>
        <v>5.1910474743861305E-5</v>
      </c>
      <c r="K214" s="12">
        <f t="shared" si="13"/>
        <v>0</v>
      </c>
      <c r="L214" s="12">
        <f t="shared" si="13"/>
        <v>3.3775672512371599E-4</v>
      </c>
      <c r="M214" s="12">
        <f t="shared" si="14"/>
        <v>0.14139736227078986</v>
      </c>
      <c r="N214" s="12">
        <f t="shared" si="15"/>
        <v>5.2474719034555453E-4</v>
      </c>
    </row>
    <row r="215" spans="1:14">
      <c r="A215" s="61" t="s">
        <v>335</v>
      </c>
      <c r="B215" s="61">
        <f>VLOOKUP(A215,'US Pop after &gt;2009'!A216:B673,2,FALSE)</f>
        <v>950613</v>
      </c>
      <c r="C215" s="62">
        <f>VLOOKUP(A215,'US Pop after &gt;2009'!A216:U673,21,FALSE)</f>
        <v>797319.63699999999</v>
      </c>
      <c r="D215" s="62">
        <f>VLOOKUP(A215,'US Pop after &gt;2009'!A216:V673,22,FALSE)</f>
        <v>153462.34</v>
      </c>
      <c r="E215" s="61">
        <f>VLOOKUP(A215,'Deaths After &gt;2009'!A216:O673,15,FALSE)</f>
        <v>0</v>
      </c>
      <c r="F215" s="61">
        <f>VLOOKUP(A215,'Deaths After &gt;2009'!A216:P673,16,FALSE)</f>
        <v>58</v>
      </c>
      <c r="G215" s="61">
        <f>VLOOKUP(A215,'Deaths After &gt;2009'!A216:Q673,17,FALSE)</f>
        <v>58</v>
      </c>
      <c r="H215" s="61">
        <f>VLOOKUP(A215,'Visits new'!A215:D622,4,FALSE)</f>
        <v>136204</v>
      </c>
      <c r="I215" s="61">
        <f>VLOOKUP(A215,'Visits new'!A215:E622,5,FALSE)</f>
        <v>401</v>
      </c>
      <c r="J215" s="12">
        <f t="shared" si="12"/>
        <v>6.1013261968855883E-5</v>
      </c>
      <c r="K215" s="12">
        <f t="shared" si="13"/>
        <v>0</v>
      </c>
      <c r="L215" s="12">
        <f t="shared" si="13"/>
        <v>3.7794288813789757E-4</v>
      </c>
      <c r="M215" s="12">
        <f t="shared" si="14"/>
        <v>0.14328017815872496</v>
      </c>
      <c r="N215" s="12">
        <f t="shared" si="15"/>
        <v>4.2183306981915879E-4</v>
      </c>
    </row>
    <row r="216" spans="1:14">
      <c r="A216" s="61" t="s">
        <v>336</v>
      </c>
      <c r="B216" s="61">
        <f>VLOOKUP(A216,'US Pop after &gt;2009'!A217:B674,2,FALSE)</f>
        <v>946419</v>
      </c>
      <c r="C216" s="62">
        <f>VLOOKUP(A216,'US Pop after &gt;2009'!A217:U674,21,FALSE)</f>
        <v>790314.5190000002</v>
      </c>
      <c r="D216" s="62">
        <f>VLOOKUP(A216,'US Pop after &gt;2009'!A217:V674,22,FALSE)</f>
        <v>155915.878</v>
      </c>
      <c r="E216" s="61">
        <f>VLOOKUP(A216,'Deaths After &gt;2009'!A217:O674,15,FALSE)</f>
        <v>0</v>
      </c>
      <c r="F216" s="61">
        <f>VLOOKUP(A216,'Deaths After &gt;2009'!A217:P674,16,FALSE)</f>
        <v>11</v>
      </c>
      <c r="G216" s="61">
        <f>VLOOKUP(A216,'Deaths After &gt;2009'!A217:Q674,17,FALSE)</f>
        <v>11</v>
      </c>
      <c r="H216" s="61">
        <f>VLOOKUP(A216,'Visits new'!A216:D623,4,FALSE)</f>
        <v>135522</v>
      </c>
      <c r="I216" s="61">
        <f>VLOOKUP(A216,'Visits new'!A216:E623,5,FALSE)</f>
        <v>353</v>
      </c>
      <c r="J216" s="12">
        <f t="shared" si="12"/>
        <v>1.1622759052808534E-5</v>
      </c>
      <c r="K216" s="12">
        <f t="shared" si="13"/>
        <v>0</v>
      </c>
      <c r="L216" s="12">
        <f t="shared" si="13"/>
        <v>7.0550864614314654E-5</v>
      </c>
      <c r="M216" s="12">
        <f t="shared" si="14"/>
        <v>0.14319450475951984</v>
      </c>
      <c r="N216" s="12">
        <f t="shared" si="15"/>
        <v>3.7298490414921934E-4</v>
      </c>
    </row>
    <row r="217" spans="1:14">
      <c r="A217" s="61" t="s">
        <v>337</v>
      </c>
      <c r="B217" s="61">
        <f>VLOOKUP(A217,'US Pop after &gt;2009'!A218:B675,2,FALSE)</f>
        <v>805712</v>
      </c>
      <c r="C217" s="62">
        <f>VLOOKUP(A217,'US Pop after &gt;2009'!A218:U675,21,FALSE)</f>
        <v>671167</v>
      </c>
      <c r="D217" s="62">
        <f>VLOOKUP(A217,'US Pop after &gt;2009'!A218:V675,22,FALSE)</f>
        <v>134545</v>
      </c>
      <c r="E217" s="61">
        <f>VLOOKUP(A217,'Deaths After &gt;2009'!A218:O675,15,FALSE)</f>
        <v>0</v>
      </c>
      <c r="F217" s="61">
        <f>VLOOKUP(A217,'Deaths After &gt;2009'!A218:P675,16,FALSE)</f>
        <v>54</v>
      </c>
      <c r="G217" s="61">
        <f>VLOOKUP(A217,'Deaths After &gt;2009'!A218:Q675,17,FALSE)</f>
        <v>54</v>
      </c>
      <c r="H217" s="61">
        <f>VLOOKUP(A217,'Visits new'!A217:D624,4,FALSE)</f>
        <v>145145</v>
      </c>
      <c r="I217" s="61">
        <f>VLOOKUP(A217,'Visits new'!A217:E624,5,FALSE)</f>
        <v>358</v>
      </c>
      <c r="J217" s="12">
        <f t="shared" si="12"/>
        <v>6.7021466727565187E-5</v>
      </c>
      <c r="K217" s="12">
        <f t="shared" si="13"/>
        <v>0</v>
      </c>
      <c r="L217" s="12">
        <f t="shared" si="13"/>
        <v>4.0135270727265971E-4</v>
      </c>
      <c r="M217" s="12">
        <f t="shared" si="14"/>
        <v>0.18014501459578608</v>
      </c>
      <c r="N217" s="12">
        <f t="shared" si="15"/>
        <v>4.4432750163830251E-4</v>
      </c>
    </row>
    <row r="218" spans="1:14">
      <c r="A218" s="61" t="s">
        <v>339</v>
      </c>
      <c r="B218" s="61">
        <f>VLOOKUP(A218,'US Pop after &gt;2009'!A219:B676,2,FALSE)</f>
        <v>1736701</v>
      </c>
      <c r="C218" s="62">
        <f>VLOOKUP(A218,'US Pop after &gt;2009'!A219:U676,21,FALSE)</f>
        <v>1504933.4380000001</v>
      </c>
      <c r="D218" s="62">
        <f>VLOOKUP(A218,'US Pop after &gt;2009'!A219:V676,22,FALSE)</f>
        <v>231307.87799999997</v>
      </c>
      <c r="E218" s="61">
        <f>VLOOKUP(A218,'Deaths After &gt;2009'!A219:O676,15,FALSE)</f>
        <v>0</v>
      </c>
      <c r="F218" s="61">
        <f>VLOOKUP(A218,'Deaths After &gt;2009'!A219:P676,16,FALSE)</f>
        <v>139</v>
      </c>
      <c r="G218" s="61">
        <f>VLOOKUP(A218,'Deaths After &gt;2009'!A219:Q676,17,FALSE)</f>
        <v>139</v>
      </c>
      <c r="H218" s="61">
        <f>VLOOKUP(A218,'Visits new'!A218:D625,4,FALSE)</f>
        <v>39081</v>
      </c>
      <c r="I218" s="61">
        <f>VLOOKUP(A218,'Visits new'!A218:E625,5,FALSE)</f>
        <v>189</v>
      </c>
      <c r="J218" s="12">
        <f t="shared" si="12"/>
        <v>8.003680541440351E-5</v>
      </c>
      <c r="K218" s="12">
        <f t="shared" si="13"/>
        <v>0</v>
      </c>
      <c r="L218" s="12">
        <f t="shared" si="13"/>
        <v>6.0093067820197641E-4</v>
      </c>
      <c r="M218" s="12">
        <f t="shared" si="14"/>
        <v>2.2503010017268371E-2</v>
      </c>
      <c r="N218" s="12">
        <f t="shared" si="15"/>
        <v>1.0882702318936881E-4</v>
      </c>
    </row>
    <row r="219" spans="1:14">
      <c r="A219" s="61" t="s">
        <v>340</v>
      </c>
      <c r="B219" s="61">
        <f>VLOOKUP(A219,'US Pop after &gt;2009'!A220:B677,2,FALSE)</f>
        <v>1738683</v>
      </c>
      <c r="C219" s="62">
        <f>VLOOKUP(A219,'US Pop after &gt;2009'!A220:U677,21,FALSE)</f>
        <v>1509882.1860000002</v>
      </c>
      <c r="D219" s="62">
        <f>VLOOKUP(A219,'US Pop after &gt;2009'!A220:V677,22,FALSE)</f>
        <v>230538.68000000005</v>
      </c>
      <c r="E219" s="61">
        <f>VLOOKUP(A219,'Deaths After &gt;2009'!A220:O677,15,FALSE)</f>
        <v>0</v>
      </c>
      <c r="F219" s="61">
        <f>VLOOKUP(A219,'Deaths After &gt;2009'!A220:P677,16,FALSE)</f>
        <v>189</v>
      </c>
      <c r="G219" s="61">
        <f>VLOOKUP(A219,'Deaths After &gt;2009'!A220:Q677,17,FALSE)</f>
        <v>189</v>
      </c>
      <c r="H219" s="61">
        <f>VLOOKUP(A219,'Visits new'!A219:D626,4,FALSE)</f>
        <v>126524</v>
      </c>
      <c r="I219" s="61">
        <f>VLOOKUP(A219,'Visits new'!A219:E626,5,FALSE)</f>
        <v>693</v>
      </c>
      <c r="J219" s="12">
        <f t="shared" si="12"/>
        <v>1.0870296655572062E-4</v>
      </c>
      <c r="K219" s="12">
        <f t="shared" si="13"/>
        <v>0</v>
      </c>
      <c r="L219" s="12">
        <f t="shared" si="13"/>
        <v>8.1981904294758674E-4</v>
      </c>
      <c r="M219" s="12">
        <f t="shared" si="14"/>
        <v>7.2770021907386226E-2</v>
      </c>
      <c r="N219" s="12">
        <f t="shared" si="15"/>
        <v>3.985775440376423E-4</v>
      </c>
    </row>
    <row r="220" spans="1:14">
      <c r="A220" s="61" t="s">
        <v>341</v>
      </c>
      <c r="B220" s="61">
        <f>VLOOKUP(A220,'US Pop after &gt;2009'!A221:B678,2,FALSE)</f>
        <v>1704870</v>
      </c>
      <c r="C220" s="62">
        <f>VLOOKUP(A220,'US Pop after &gt;2009'!A221:U678,21,FALSE)</f>
        <v>1479336.2180000001</v>
      </c>
      <c r="D220" s="62">
        <f>VLOOKUP(A220,'US Pop after &gt;2009'!A221:V678,22,FALSE)</f>
        <v>225516.60700000002</v>
      </c>
      <c r="E220" s="61">
        <f>VLOOKUP(A220,'Deaths After &gt;2009'!A221:O678,15,FALSE)</f>
        <v>0</v>
      </c>
      <c r="F220" s="61">
        <f>VLOOKUP(A220,'Deaths After &gt;2009'!A221:P678,16,FALSE)</f>
        <v>168</v>
      </c>
      <c r="G220" s="61">
        <f>VLOOKUP(A220,'Deaths After &gt;2009'!A221:Q678,17,FALSE)</f>
        <v>168</v>
      </c>
      <c r="H220" s="61">
        <f>VLOOKUP(A220,'Visits new'!A220:D627,4,FALSE)</f>
        <v>129995</v>
      </c>
      <c r="I220" s="61">
        <f>VLOOKUP(A220,'Visits new'!A220:E627,5,FALSE)</f>
        <v>679</v>
      </c>
      <c r="J220" s="12">
        <f t="shared" si="12"/>
        <v>9.8541237748332717E-5</v>
      </c>
      <c r="K220" s="12">
        <f t="shared" si="13"/>
        <v>0</v>
      </c>
      <c r="L220" s="12">
        <f t="shared" si="13"/>
        <v>7.4495622399994692E-4</v>
      </c>
      <c r="M220" s="12">
        <f t="shared" si="14"/>
        <v>7.6249215482705426E-2</v>
      </c>
      <c r="N220" s="12">
        <f t="shared" si="15"/>
        <v>3.9827083589951139E-4</v>
      </c>
    </row>
    <row r="221" spans="1:14">
      <c r="A221" s="61" t="s">
        <v>342</v>
      </c>
      <c r="B221" s="61">
        <f>VLOOKUP(A221,'US Pop after &gt;2009'!A222:B679,2,FALSE)</f>
        <v>1725065</v>
      </c>
      <c r="C221" s="62">
        <f>VLOOKUP(A221,'US Pop after &gt;2009'!A222:U679,21,FALSE)</f>
        <v>1496781.7530000003</v>
      </c>
      <c r="D221" s="62">
        <f>VLOOKUP(A221,'US Pop after &gt;2009'!A222:V679,22,FALSE)</f>
        <v>228392.94</v>
      </c>
      <c r="E221" s="61">
        <f>VLOOKUP(A221,'Deaths After &gt;2009'!A222:O679,15,FALSE)</f>
        <v>0</v>
      </c>
      <c r="F221" s="61">
        <f>VLOOKUP(A221,'Deaths After &gt;2009'!A222:P679,16,FALSE)</f>
        <v>208</v>
      </c>
      <c r="G221" s="61">
        <f>VLOOKUP(A221,'Deaths After &gt;2009'!A222:Q679,17,FALSE)</f>
        <v>208</v>
      </c>
      <c r="H221" s="61">
        <f>VLOOKUP(A221,'Visits new'!A221:D628,4,FALSE)</f>
        <v>114444</v>
      </c>
      <c r="I221" s="61">
        <f>VLOOKUP(A221,'Visits new'!A221:E628,5,FALSE)</f>
        <v>656</v>
      </c>
      <c r="J221" s="12">
        <f t="shared" si="12"/>
        <v>1.2057516673284775E-4</v>
      </c>
      <c r="K221" s="12">
        <f t="shared" si="13"/>
        <v>0</v>
      </c>
      <c r="L221" s="12">
        <f t="shared" si="13"/>
        <v>9.1071116296326845E-4</v>
      </c>
      <c r="M221" s="12">
        <f t="shared" si="14"/>
        <v>6.6341847988336672E-2</v>
      </c>
      <c r="N221" s="12">
        <f t="shared" si="15"/>
        <v>3.8027552584975058E-4</v>
      </c>
    </row>
    <row r="222" spans="1:14">
      <c r="A222" s="61" t="s">
        <v>343</v>
      </c>
      <c r="B222" s="61">
        <f>VLOOKUP(A222,'US Pop after &gt;2009'!A223:B680,2,FALSE)</f>
        <v>1668040</v>
      </c>
      <c r="C222" s="62">
        <f>VLOOKUP(A222,'US Pop after &gt;2009'!A223:U680,21,FALSE)</f>
        <v>1443253.834</v>
      </c>
      <c r="D222" s="62">
        <f>VLOOKUP(A222,'US Pop after &gt;2009'!A223:V680,22,FALSE)</f>
        <v>227180.55</v>
      </c>
      <c r="E222" s="61">
        <f>VLOOKUP(A222,'Deaths After &gt;2009'!A223:O680,15,FALSE)</f>
        <v>0</v>
      </c>
      <c r="F222" s="61">
        <f>VLOOKUP(A222,'Deaths After &gt;2009'!A223:P680,16,FALSE)</f>
        <v>187</v>
      </c>
      <c r="G222" s="61">
        <f>VLOOKUP(A222,'Deaths After &gt;2009'!A223:Q680,17,FALSE)</f>
        <v>187</v>
      </c>
      <c r="H222" s="61">
        <f>VLOOKUP(A222,'Visits new'!A222:D629,4,FALSE)</f>
        <v>103428</v>
      </c>
      <c r="I222" s="61">
        <f>VLOOKUP(A222,'Visits new'!A222:E629,5,FALSE)</f>
        <v>671</v>
      </c>
      <c r="J222" s="12">
        <f t="shared" si="12"/>
        <v>1.1210762331838565E-4</v>
      </c>
      <c r="K222" s="12">
        <f t="shared" si="13"/>
        <v>0</v>
      </c>
      <c r="L222" s="12">
        <f t="shared" si="13"/>
        <v>8.2313384662551447E-4</v>
      </c>
      <c r="M222" s="12">
        <f t="shared" si="14"/>
        <v>6.2005707297187115E-2</v>
      </c>
      <c r="N222" s="12">
        <f t="shared" si="15"/>
        <v>4.0226853073067794E-4</v>
      </c>
    </row>
    <row r="223" spans="1:14">
      <c r="A223" s="61" t="s">
        <v>344</v>
      </c>
      <c r="B223" s="61">
        <f>VLOOKUP(A223,'US Pop after &gt;2009'!A224:B681,2,FALSE)</f>
        <v>1649860</v>
      </c>
      <c r="C223" s="62">
        <f>VLOOKUP(A223,'US Pop after &gt;2009'!A224:U681,21,FALSE)</f>
        <v>1423933.0899999999</v>
      </c>
      <c r="D223" s="62">
        <f>VLOOKUP(A223,'US Pop after &gt;2009'!A224:V681,22,FALSE)</f>
        <v>224954.77700000006</v>
      </c>
      <c r="E223" s="61">
        <f>VLOOKUP(A223,'Deaths After &gt;2009'!A224:O681,15,FALSE)</f>
        <v>0</v>
      </c>
      <c r="F223" s="61">
        <f>VLOOKUP(A223,'Deaths After &gt;2009'!A224:P681,16,FALSE)</f>
        <v>208</v>
      </c>
      <c r="G223" s="61">
        <f>VLOOKUP(A223,'Deaths After &gt;2009'!A224:Q681,17,FALSE)</f>
        <v>208</v>
      </c>
      <c r="H223" s="61">
        <f>VLOOKUP(A223,'Visits new'!A223:D630,4,FALSE)</f>
        <v>119876</v>
      </c>
      <c r="I223" s="61">
        <f>VLOOKUP(A223,'Visits new'!A223:E630,5,FALSE)</f>
        <v>683</v>
      </c>
      <c r="J223" s="12">
        <f t="shared" si="12"/>
        <v>1.2607130301965015E-4</v>
      </c>
      <c r="K223" s="12">
        <f t="shared" si="13"/>
        <v>0</v>
      </c>
      <c r="L223" s="12">
        <f t="shared" si="13"/>
        <v>9.2463028691317786E-4</v>
      </c>
      <c r="M223" s="12">
        <f t="shared" si="14"/>
        <v>7.2658286157613369E-2</v>
      </c>
      <c r="N223" s="12">
        <f t="shared" si="15"/>
        <v>4.1397451905010124E-4</v>
      </c>
    </row>
    <row r="224" spans="1:14">
      <c r="A224" s="61" t="s">
        <v>345</v>
      </c>
      <c r="B224" s="61">
        <f>VLOOKUP(A224,'US Pop after &gt;2009'!A225:B682,2,FALSE)</f>
        <v>1795077</v>
      </c>
      <c r="C224" s="62">
        <f>VLOOKUP(A224,'US Pop after &gt;2009'!A225:U682,21,FALSE)</f>
        <v>1541769.4040000001</v>
      </c>
      <c r="D224" s="62">
        <f>VLOOKUP(A224,'US Pop after &gt;2009'!A225:V682,22,FALSE)</f>
        <v>253300.77500000002</v>
      </c>
      <c r="E224" s="61">
        <f>VLOOKUP(A224,'Deaths After &gt;2009'!A225:O682,15,FALSE)</f>
        <v>0</v>
      </c>
      <c r="F224" s="61">
        <f>VLOOKUP(A224,'Deaths After &gt;2009'!A225:P682,16,FALSE)</f>
        <v>187</v>
      </c>
      <c r="G224" s="61">
        <f>VLOOKUP(A224,'Deaths After &gt;2009'!A225:Q682,17,FALSE)</f>
        <v>187</v>
      </c>
      <c r="H224" s="61">
        <f>VLOOKUP(A224,'Visits new'!A224:D631,4,FALSE)</f>
        <v>140076</v>
      </c>
      <c r="I224" s="61">
        <f>VLOOKUP(A224,'Visits new'!A224:E631,5,FALSE)</f>
        <v>690</v>
      </c>
      <c r="J224" s="12">
        <f t="shared" si="12"/>
        <v>1.0417380424349485E-4</v>
      </c>
      <c r="K224" s="12">
        <f t="shared" si="13"/>
        <v>0</v>
      </c>
      <c r="L224" s="12">
        <f t="shared" si="13"/>
        <v>7.3825277478918084E-4</v>
      </c>
      <c r="M224" s="12">
        <f t="shared" si="14"/>
        <v>7.8033421407549652E-2</v>
      </c>
      <c r="N224" s="12">
        <f t="shared" si="15"/>
        <v>3.8438462528348367E-4</v>
      </c>
    </row>
    <row r="225" spans="1:14">
      <c r="A225" s="61" t="s">
        <v>346</v>
      </c>
      <c r="B225" s="61">
        <f>VLOOKUP(A225,'US Pop after &gt;2009'!A226:B683,2,FALSE)</f>
        <v>1705402</v>
      </c>
      <c r="C225" s="62">
        <f>VLOOKUP(A225,'US Pop after &gt;2009'!A226:U683,21,FALSE)</f>
        <v>1464708</v>
      </c>
      <c r="D225" s="62">
        <f>VLOOKUP(A225,'US Pop after &gt;2009'!A226:V683,22,FALSE)</f>
        <v>240694</v>
      </c>
      <c r="E225" s="61">
        <f>VLOOKUP(A225,'Deaths After &gt;2009'!A226:O683,15,FALSE)</f>
        <v>0</v>
      </c>
      <c r="F225" s="61">
        <f>VLOOKUP(A225,'Deaths After &gt;2009'!A226:P683,16,FALSE)</f>
        <v>243</v>
      </c>
      <c r="G225" s="61">
        <f>VLOOKUP(A225,'Deaths After &gt;2009'!A226:Q683,17,FALSE)</f>
        <v>243</v>
      </c>
      <c r="H225" s="61">
        <f>VLOOKUP(A225,'Visits new'!A225:D632,4,FALSE)</f>
        <v>203371</v>
      </c>
      <c r="I225" s="61">
        <f>VLOOKUP(A225,'Visits new'!A225:E632,5,FALSE)</f>
        <v>1039</v>
      </c>
      <c r="J225" s="12">
        <f t="shared" si="12"/>
        <v>1.4248839862976588E-4</v>
      </c>
      <c r="K225" s="12">
        <f t="shared" si="13"/>
        <v>0</v>
      </c>
      <c r="L225" s="12">
        <f t="shared" si="13"/>
        <v>1.0095806293468055E-3</v>
      </c>
      <c r="M225" s="12">
        <f t="shared" si="14"/>
        <v>0.11925106221289761</v>
      </c>
      <c r="N225" s="12">
        <f t="shared" si="15"/>
        <v>6.0924051924414306E-4</v>
      </c>
    </row>
    <row r="226" spans="1:14">
      <c r="A226" s="61" t="s">
        <v>348</v>
      </c>
      <c r="B226" s="61">
        <f>VLOOKUP(A226,'US Pop after &gt;2009'!A227:B684,2,FALSE)</f>
        <v>2633331</v>
      </c>
      <c r="C226" s="62">
        <f>VLOOKUP(A226,'US Pop after &gt;2009'!A227:U684,21,FALSE)</f>
        <v>2331275.6849999996</v>
      </c>
      <c r="D226" s="62">
        <f>VLOOKUP(A226,'US Pop after &gt;2009'!A227:V684,22,FALSE)</f>
        <v>301759.87200000003</v>
      </c>
      <c r="E226" s="61">
        <f>VLOOKUP(A226,'Deaths After &gt;2009'!A227:O684,15,FALSE)</f>
        <v>0</v>
      </c>
      <c r="F226" s="61">
        <f>VLOOKUP(A226,'Deaths After &gt;2009'!A227:P684,16,FALSE)</f>
        <v>233</v>
      </c>
      <c r="G226" s="61">
        <f>VLOOKUP(A226,'Deaths After &gt;2009'!A227:Q684,17,FALSE)</f>
        <v>233</v>
      </c>
      <c r="H226" s="61">
        <f>VLOOKUP(A226,'Visits new'!A226:D633,4,FALSE)</f>
        <v>149999</v>
      </c>
      <c r="I226" s="61">
        <f>VLOOKUP(A226,'Visits new'!A226:E633,5,FALSE)</f>
        <v>444</v>
      </c>
      <c r="J226" s="12">
        <f t="shared" si="12"/>
        <v>8.8481091059194604E-5</v>
      </c>
      <c r="K226" s="12">
        <f t="shared" si="13"/>
        <v>0</v>
      </c>
      <c r="L226" s="12">
        <f t="shared" si="13"/>
        <v>7.7213712497863193E-4</v>
      </c>
      <c r="M226" s="12">
        <f t="shared" si="14"/>
        <v>5.6961696042009152E-2</v>
      </c>
      <c r="N226" s="12">
        <f t="shared" si="15"/>
        <v>1.68607744335976E-4</v>
      </c>
    </row>
    <row r="227" spans="1:14">
      <c r="A227" s="61" t="s">
        <v>349</v>
      </c>
      <c r="B227" s="61">
        <f>VLOOKUP(A227,'US Pop after &gt;2009'!A228:B685,2,FALSE)</f>
        <v>2667327</v>
      </c>
      <c r="C227" s="62">
        <f>VLOOKUP(A227,'US Pop after &gt;2009'!A228:U685,21,FALSE)</f>
        <v>2354675.5890000002</v>
      </c>
      <c r="D227" s="62">
        <f>VLOOKUP(A227,'US Pop after &gt;2009'!A228:V685,22,FALSE)</f>
        <v>314395.99099999998</v>
      </c>
      <c r="E227" s="61">
        <f>VLOOKUP(A227,'Deaths After &gt;2009'!A228:O685,15,FALSE)</f>
        <v>0</v>
      </c>
      <c r="F227" s="61">
        <f>VLOOKUP(A227,'Deaths After &gt;2009'!A228:P685,16,FALSE)</f>
        <v>240</v>
      </c>
      <c r="G227" s="61">
        <f>VLOOKUP(A227,'Deaths After &gt;2009'!A228:Q685,17,FALSE)</f>
        <v>240</v>
      </c>
      <c r="H227" s="61">
        <f>VLOOKUP(A227,'Visits new'!A227:D634,4,FALSE)</f>
        <v>629223</v>
      </c>
      <c r="I227" s="61">
        <f>VLOOKUP(A227,'Visits new'!A227:E634,5,FALSE)</f>
        <v>1548</v>
      </c>
      <c r="J227" s="12">
        <f t="shared" si="12"/>
        <v>8.9977719267266443E-5</v>
      </c>
      <c r="K227" s="12">
        <f t="shared" si="13"/>
        <v>0</v>
      </c>
      <c r="L227" s="12">
        <f t="shared" si="13"/>
        <v>7.6336851254569594E-4</v>
      </c>
      <c r="M227" s="12">
        <f t="shared" si="14"/>
        <v>0.23590021021044663</v>
      </c>
      <c r="N227" s="12">
        <f t="shared" si="15"/>
        <v>5.8035628927386861E-4</v>
      </c>
    </row>
    <row r="228" spans="1:14">
      <c r="A228" s="61" t="s">
        <v>350</v>
      </c>
      <c r="B228" s="61">
        <f>VLOOKUP(A228,'US Pop after &gt;2009'!A229:B686,2,FALSE)</f>
        <v>2669454</v>
      </c>
      <c r="C228" s="62">
        <f>VLOOKUP(A228,'US Pop after &gt;2009'!A229:U686,21,FALSE)</f>
        <v>2345049.1880000001</v>
      </c>
      <c r="D228" s="62">
        <f>VLOOKUP(A228,'US Pop after &gt;2009'!A229:V686,22,FALSE)</f>
        <v>326416.68300000002</v>
      </c>
      <c r="E228" s="61">
        <f>VLOOKUP(A228,'Deaths After &gt;2009'!A229:O686,15,FALSE)</f>
        <v>0</v>
      </c>
      <c r="F228" s="61">
        <f>VLOOKUP(A228,'Deaths After &gt;2009'!A229:P686,16,FALSE)</f>
        <v>314</v>
      </c>
      <c r="G228" s="61">
        <f>VLOOKUP(A228,'Deaths After &gt;2009'!A229:Q686,17,FALSE)</f>
        <v>314</v>
      </c>
      <c r="H228" s="61">
        <f>VLOOKUP(A228,'Visits new'!A228:D635,4,FALSE)</f>
        <v>612124</v>
      </c>
      <c r="I228" s="61">
        <f>VLOOKUP(A228,'Visits new'!A228:E635,5,FALSE)</f>
        <v>1499</v>
      </c>
      <c r="J228" s="12">
        <f t="shared" si="12"/>
        <v>1.1762705032564712E-4</v>
      </c>
      <c r="K228" s="12">
        <f t="shared" si="13"/>
        <v>0</v>
      </c>
      <c r="L228" s="12">
        <f t="shared" si="13"/>
        <v>9.6196063606221981E-4</v>
      </c>
      <c r="M228" s="12">
        <f t="shared" si="14"/>
        <v>0.22930681704947903</v>
      </c>
      <c r="N228" s="12">
        <f t="shared" si="15"/>
        <v>5.6153805235078038E-4</v>
      </c>
    </row>
    <row r="229" spans="1:14">
      <c r="A229" s="61" t="s">
        <v>351</v>
      </c>
      <c r="B229" s="61">
        <f>VLOOKUP(A229,'US Pop after &gt;2009'!A230:B687,2,FALSE)</f>
        <v>2724791</v>
      </c>
      <c r="C229" s="62">
        <f>VLOOKUP(A229,'US Pop after &gt;2009'!A230:U687,21,FALSE)</f>
        <v>2378387.5579999997</v>
      </c>
      <c r="D229" s="62">
        <f>VLOOKUP(A229,'US Pop after &gt;2009'!A230:V687,22,FALSE)</f>
        <v>343911.67700000003</v>
      </c>
      <c r="E229" s="61">
        <f>VLOOKUP(A229,'Deaths After &gt;2009'!A230:O687,15,FALSE)</f>
        <v>23</v>
      </c>
      <c r="F229" s="61">
        <f>VLOOKUP(A229,'Deaths After &gt;2009'!A230:P687,16,FALSE)</f>
        <v>253</v>
      </c>
      <c r="G229" s="61">
        <f>VLOOKUP(A229,'Deaths After &gt;2009'!A230:Q687,17,FALSE)</f>
        <v>276</v>
      </c>
      <c r="H229" s="61">
        <f>VLOOKUP(A229,'Visits new'!A229:D636,4,FALSE)</f>
        <v>515027</v>
      </c>
      <c r="I229" s="61">
        <f>VLOOKUP(A229,'Visits new'!A229:E636,5,FALSE)</f>
        <v>1300</v>
      </c>
      <c r="J229" s="12">
        <f t="shared" si="12"/>
        <v>1.0129217250056977E-4</v>
      </c>
      <c r="K229" s="12">
        <f t="shared" si="13"/>
        <v>9.6704172213803698E-6</v>
      </c>
      <c r="L229" s="12">
        <f t="shared" si="13"/>
        <v>7.3565399758147778E-4</v>
      </c>
      <c r="M229" s="12">
        <f t="shared" si="14"/>
        <v>0.1890152308929382</v>
      </c>
      <c r="N229" s="12">
        <f t="shared" si="15"/>
        <v>4.7710081250268367E-4</v>
      </c>
    </row>
    <row r="230" spans="1:14">
      <c r="A230" s="61" t="s">
        <v>352</v>
      </c>
      <c r="B230" s="61">
        <f>VLOOKUP(A230,'US Pop after &gt;2009'!A231:B688,2,FALSE)</f>
        <v>2710050</v>
      </c>
      <c r="C230" s="62">
        <f>VLOOKUP(A230,'US Pop after &gt;2009'!A231:U688,21,FALSE)</f>
        <v>2357522.7459999998</v>
      </c>
      <c r="D230" s="62">
        <f>VLOOKUP(A230,'US Pop after &gt;2009'!A231:V688,22,FALSE)</f>
        <v>352140.33999999997</v>
      </c>
      <c r="E230" s="61">
        <f>VLOOKUP(A230,'Deaths After &gt;2009'!A231:O688,15,FALSE)</f>
        <v>32</v>
      </c>
      <c r="F230" s="61">
        <f>VLOOKUP(A230,'Deaths After &gt;2009'!A231:P688,16,FALSE)</f>
        <v>488</v>
      </c>
      <c r="G230" s="61">
        <f>VLOOKUP(A230,'Deaths After &gt;2009'!A231:Q688,17,FALSE)</f>
        <v>520</v>
      </c>
      <c r="H230" s="61">
        <f>VLOOKUP(A230,'Visits new'!A230:D637,4,FALSE)</f>
        <v>807206</v>
      </c>
      <c r="I230" s="61">
        <f>VLOOKUP(A230,'Visits new'!A230:E637,5,FALSE)</f>
        <v>1754</v>
      </c>
      <c r="J230" s="12">
        <f t="shared" si="12"/>
        <v>1.918783786277006E-4</v>
      </c>
      <c r="K230" s="12">
        <f t="shared" si="13"/>
        <v>1.3573569991761174E-5</v>
      </c>
      <c r="L230" s="12">
        <f t="shared" si="13"/>
        <v>1.3858111229176414E-3</v>
      </c>
      <c r="M230" s="12">
        <f t="shared" si="14"/>
        <v>0.29785649711259937</v>
      </c>
      <c r="N230" s="12">
        <f t="shared" si="15"/>
        <v>6.4722053098651311E-4</v>
      </c>
    </row>
    <row r="231" spans="1:14">
      <c r="A231" s="61" t="s">
        <v>353</v>
      </c>
      <c r="B231" s="61">
        <f>VLOOKUP(A231,'US Pop after &gt;2009'!A232:B689,2,FALSE)</f>
        <v>2786021</v>
      </c>
      <c r="C231" s="62">
        <f>VLOOKUP(A231,'US Pop after &gt;2009'!A232:U689,21,FALSE)</f>
        <v>2405709.27</v>
      </c>
      <c r="D231" s="62">
        <f>VLOOKUP(A231,'US Pop after &gt;2009'!A232:V689,22,FALSE)</f>
        <v>376977.897</v>
      </c>
      <c r="E231" s="61">
        <f>VLOOKUP(A231,'Deaths After &gt;2009'!A232:O689,15,FALSE)</f>
        <v>32</v>
      </c>
      <c r="F231" s="61">
        <f>VLOOKUP(A231,'Deaths After &gt;2009'!A232:P689,16,FALSE)</f>
        <v>422</v>
      </c>
      <c r="G231" s="61">
        <f>VLOOKUP(A231,'Deaths After &gt;2009'!A232:Q689,17,FALSE)</f>
        <v>454</v>
      </c>
      <c r="H231" s="61">
        <f>VLOOKUP(A231,'Visits new'!A231:D638,4,FALSE)</f>
        <v>577937</v>
      </c>
      <c r="I231" s="61">
        <f>VLOOKUP(A231,'Visits new'!A231:E638,5,FALSE)</f>
        <v>1221</v>
      </c>
      <c r="J231" s="12">
        <f t="shared" si="12"/>
        <v>1.6295641705500426E-4</v>
      </c>
      <c r="K231" s="12">
        <f t="shared" si="13"/>
        <v>1.3301690440757207E-5</v>
      </c>
      <c r="L231" s="12">
        <f t="shared" si="13"/>
        <v>1.1194290258349018E-3</v>
      </c>
      <c r="M231" s="12">
        <f t="shared" si="14"/>
        <v>0.20744172423682378</v>
      </c>
      <c r="N231" s="12">
        <f t="shared" si="15"/>
        <v>4.3825943881973612E-4</v>
      </c>
    </row>
    <row r="232" spans="1:14">
      <c r="A232" s="61" t="s">
        <v>354</v>
      </c>
      <c r="B232" s="61">
        <f>VLOOKUP(A232,'US Pop after &gt;2009'!A233:B690,2,FALSE)</f>
        <v>2821018</v>
      </c>
      <c r="C232" s="62">
        <f>VLOOKUP(A232,'US Pop after &gt;2009'!A233:U690,21,FALSE)</f>
        <v>2417053.71</v>
      </c>
      <c r="D232" s="62">
        <f>VLOOKUP(A232,'US Pop after &gt;2009'!A233:V690,22,FALSE)</f>
        <v>401912.06399999995</v>
      </c>
      <c r="E232" s="61">
        <f>VLOOKUP(A232,'Deaths After &gt;2009'!A233:O690,15,FALSE)</f>
        <v>47</v>
      </c>
      <c r="F232" s="61">
        <f>VLOOKUP(A232,'Deaths After &gt;2009'!A233:P690,16,FALSE)</f>
        <v>327</v>
      </c>
      <c r="G232" s="61">
        <f>VLOOKUP(A232,'Deaths After &gt;2009'!A233:Q690,17,FALSE)</f>
        <v>374</v>
      </c>
      <c r="H232" s="61">
        <f>VLOOKUP(A232,'Visits new'!A232:D639,4,FALSE)</f>
        <v>701177</v>
      </c>
      <c r="I232" s="61">
        <f>VLOOKUP(A232,'Visits new'!A232:E639,5,FALSE)</f>
        <v>1340</v>
      </c>
      <c r="J232" s="12">
        <f t="shared" si="12"/>
        <v>1.325762543876005E-4</v>
      </c>
      <c r="K232" s="12">
        <f t="shared" si="13"/>
        <v>1.9445161605448974E-5</v>
      </c>
      <c r="L232" s="12">
        <f t="shared" si="13"/>
        <v>8.1361081014975467E-4</v>
      </c>
      <c r="M232" s="12">
        <f t="shared" si="14"/>
        <v>0.24855459979340791</v>
      </c>
      <c r="N232" s="12">
        <f t="shared" si="15"/>
        <v>4.7500583122830127E-4</v>
      </c>
    </row>
    <row r="233" spans="1:14">
      <c r="A233" s="61" t="s">
        <v>355</v>
      </c>
      <c r="B233" s="61">
        <f>VLOOKUP(A233,'US Pop after &gt;2009'!A234:B691,2,FALSE)</f>
        <v>2818761</v>
      </c>
      <c r="C233" s="62">
        <f>VLOOKUP(A233,'US Pop after &gt;2009'!A234:U691,21,FALSE)</f>
        <v>2411699</v>
      </c>
      <c r="D233" s="62">
        <f>VLOOKUP(A233,'US Pop after &gt;2009'!A234:V691,22,FALSE)</f>
        <v>407062</v>
      </c>
      <c r="E233" s="61">
        <f>VLOOKUP(A233,'Deaths After &gt;2009'!A234:O691,15,FALSE)</f>
        <v>49</v>
      </c>
      <c r="F233" s="61">
        <f>VLOOKUP(A233,'Deaths After &gt;2009'!A234:P691,16,FALSE)</f>
        <v>408</v>
      </c>
      <c r="G233" s="61">
        <f>VLOOKUP(A233,'Deaths After &gt;2009'!A234:Q691,17,FALSE)</f>
        <v>457</v>
      </c>
      <c r="H233" s="61">
        <f>VLOOKUP(A233,'Visits new'!A233:D640,4,FALSE)</f>
        <v>912503</v>
      </c>
      <c r="I233" s="61">
        <f>VLOOKUP(A233,'Visits new'!A233:E640,5,FALSE)</f>
        <v>1709</v>
      </c>
      <c r="J233" s="12">
        <f t="shared" si="12"/>
        <v>1.621279704096942E-4</v>
      </c>
      <c r="K233" s="12">
        <f t="shared" si="13"/>
        <v>2.0317626702171375E-5</v>
      </c>
      <c r="L233" s="12">
        <f t="shared" si="13"/>
        <v>1.002304317278449E-3</v>
      </c>
      <c r="M233" s="12">
        <f t="shared" si="14"/>
        <v>0.32372485641741178</v>
      </c>
      <c r="N233" s="12">
        <f t="shared" si="15"/>
        <v>6.0629475148833126E-4</v>
      </c>
    </row>
    <row r="234" spans="1:14">
      <c r="A234" s="61" t="s">
        <v>357</v>
      </c>
      <c r="B234" s="61">
        <f>VLOOKUP(A234,'US Pop after &gt;2009'!A235:B692,2,FALSE)</f>
        <v>1313939</v>
      </c>
      <c r="C234" s="62">
        <f>VLOOKUP(A234,'US Pop after &gt;2009'!A235:U692,21,FALSE)</f>
        <v>1143077.3500000001</v>
      </c>
      <c r="D234" s="62">
        <f>VLOOKUP(A234,'US Pop after &gt;2009'!A235:V692,22,FALSE)</f>
        <v>170318.71800000002</v>
      </c>
      <c r="E234" s="61">
        <f>VLOOKUP(A234,'Deaths After &gt;2009'!A235:O692,15,FALSE)</f>
        <v>0</v>
      </c>
      <c r="F234" s="61">
        <f>VLOOKUP(A234,'Deaths After &gt;2009'!A235:P692,16,FALSE)</f>
        <v>63</v>
      </c>
      <c r="G234" s="61">
        <f>VLOOKUP(A234,'Deaths After &gt;2009'!A235:Q692,17,FALSE)</f>
        <v>63</v>
      </c>
      <c r="H234" s="61">
        <f>VLOOKUP(A234,'Visits new'!A234:D641,4,FALSE)</f>
        <v>62977</v>
      </c>
      <c r="I234" s="61">
        <f>VLOOKUP(A234,'Visits new'!A234:E641,5,FALSE)</f>
        <v>372</v>
      </c>
      <c r="J234" s="12">
        <f t="shared" si="12"/>
        <v>4.7947431349552756E-5</v>
      </c>
      <c r="K234" s="12">
        <f t="shared" si="13"/>
        <v>0</v>
      </c>
      <c r="L234" s="12">
        <f t="shared" si="13"/>
        <v>3.6989475226087594E-4</v>
      </c>
      <c r="M234" s="12">
        <f t="shared" si="14"/>
        <v>4.7929926731758478E-2</v>
      </c>
      <c r="N234" s="12">
        <f t="shared" si="15"/>
        <v>2.8311816606402582E-4</v>
      </c>
    </row>
    <row r="235" spans="1:14">
      <c r="A235" s="61" t="s">
        <v>358</v>
      </c>
      <c r="B235" s="61">
        <f>VLOOKUP(A235,'US Pop after &gt;2009'!A236:B693,2,FALSE)</f>
        <v>1255618</v>
      </c>
      <c r="C235" s="62">
        <f>VLOOKUP(A235,'US Pop after &gt;2009'!A236:U693,21,FALSE)</f>
        <v>1091366.7320000001</v>
      </c>
      <c r="D235" s="62">
        <f>VLOOKUP(A235,'US Pop after &gt;2009'!A236:V693,22,FALSE)</f>
        <v>164747.16699999999</v>
      </c>
      <c r="E235" s="61">
        <f>VLOOKUP(A235,'Deaths After &gt;2009'!A236:O693,15,FALSE)</f>
        <v>0</v>
      </c>
      <c r="F235" s="61">
        <f>VLOOKUP(A235,'Deaths After &gt;2009'!A236:P693,16,FALSE)</f>
        <v>113</v>
      </c>
      <c r="G235" s="61">
        <f>VLOOKUP(A235,'Deaths After &gt;2009'!A236:Q693,17,FALSE)</f>
        <v>113</v>
      </c>
      <c r="H235" s="61">
        <f>VLOOKUP(A235,'Visits new'!A235:D642,4,FALSE)</f>
        <v>216418</v>
      </c>
      <c r="I235" s="61">
        <f>VLOOKUP(A235,'Visits new'!A235:E642,5,FALSE)</f>
        <v>1234</v>
      </c>
      <c r="J235" s="12">
        <f t="shared" si="12"/>
        <v>8.9995524116411195E-5</v>
      </c>
      <c r="K235" s="12">
        <f t="shared" si="13"/>
        <v>0</v>
      </c>
      <c r="L235" s="12">
        <f t="shared" si="13"/>
        <v>6.8589950320663187E-4</v>
      </c>
      <c r="M235" s="12">
        <f t="shared" si="14"/>
        <v>0.1723597463559777</v>
      </c>
      <c r="N235" s="12">
        <f t="shared" si="15"/>
        <v>9.8278298017390642E-4</v>
      </c>
    </row>
    <row r="236" spans="1:14">
      <c r="A236" s="61" t="s">
        <v>359</v>
      </c>
      <c r="B236" s="61">
        <f>VLOOKUP(A236,'US Pop after &gt;2009'!A237:B694,2,FALSE)</f>
        <v>1317474</v>
      </c>
      <c r="C236" s="62">
        <f>VLOOKUP(A236,'US Pop after &gt;2009'!A237:U694,21,FALSE)</f>
        <v>1137306.324</v>
      </c>
      <c r="D236" s="62">
        <f>VLOOKUP(A236,'US Pop after &gt;2009'!A237:V694,22,FALSE)</f>
        <v>181157.38500000001</v>
      </c>
      <c r="E236" s="61">
        <f>VLOOKUP(A236,'Deaths After &gt;2009'!A237:O694,15,FALSE)</f>
        <v>0</v>
      </c>
      <c r="F236" s="61">
        <f>VLOOKUP(A236,'Deaths After &gt;2009'!A237:P694,16,FALSE)</f>
        <v>98</v>
      </c>
      <c r="G236" s="61">
        <f>VLOOKUP(A236,'Deaths After &gt;2009'!A237:Q694,17,FALSE)</f>
        <v>98</v>
      </c>
      <c r="H236" s="61">
        <f>VLOOKUP(A236,'Visits new'!A236:D643,4,FALSE)</f>
        <v>201775</v>
      </c>
      <c r="I236" s="61">
        <f>VLOOKUP(A236,'Visits new'!A236:E643,5,FALSE)</f>
        <v>1258</v>
      </c>
      <c r="J236" s="12">
        <f t="shared" si="12"/>
        <v>7.4384769642512873E-5</v>
      </c>
      <c r="K236" s="12">
        <f t="shared" si="13"/>
        <v>0</v>
      </c>
      <c r="L236" s="12">
        <f t="shared" si="13"/>
        <v>5.4096607764568907E-4</v>
      </c>
      <c r="M236" s="12">
        <f t="shared" si="14"/>
        <v>0.1531529274961024</v>
      </c>
      <c r="N236" s="12">
        <f t="shared" si="15"/>
        <v>9.5485755316613457E-4</v>
      </c>
    </row>
    <row r="237" spans="1:14">
      <c r="A237" s="61" t="s">
        <v>360</v>
      </c>
      <c r="B237" s="61">
        <f>VLOOKUP(A237,'US Pop after &gt;2009'!A238:B695,2,FALSE)</f>
        <v>1319171</v>
      </c>
      <c r="C237" s="62">
        <f>VLOOKUP(A237,'US Pop after &gt;2009'!A238:U695,21,FALSE)</f>
        <v>1132052.095</v>
      </c>
      <c r="D237" s="62">
        <f>VLOOKUP(A237,'US Pop after &gt;2009'!A238:V695,22,FALSE)</f>
        <v>186859.56200000003</v>
      </c>
      <c r="E237" s="61">
        <f>VLOOKUP(A237,'Deaths After &gt;2009'!A238:O695,15,FALSE)</f>
        <v>0</v>
      </c>
      <c r="F237" s="61">
        <f>VLOOKUP(A237,'Deaths After &gt;2009'!A238:P695,16,FALSE)</f>
        <v>80</v>
      </c>
      <c r="G237" s="61">
        <f>VLOOKUP(A237,'Deaths After &gt;2009'!A238:Q695,17,FALSE)</f>
        <v>80</v>
      </c>
      <c r="H237" s="61">
        <f>VLOOKUP(A237,'Visits new'!A237:D644,4,FALSE)</f>
        <v>186057</v>
      </c>
      <c r="I237" s="61">
        <f>VLOOKUP(A237,'Visits new'!A237:E644,5,FALSE)</f>
        <v>1176</v>
      </c>
      <c r="J237" s="12">
        <f t="shared" si="12"/>
        <v>6.0644146968057967E-5</v>
      </c>
      <c r="K237" s="12">
        <f t="shared" si="13"/>
        <v>0</v>
      </c>
      <c r="L237" s="12">
        <f t="shared" si="13"/>
        <v>4.2812901380984711E-4</v>
      </c>
      <c r="M237" s="12">
        <f t="shared" si="14"/>
        <v>0.14104085065544952</v>
      </c>
      <c r="N237" s="12">
        <f t="shared" si="15"/>
        <v>8.9146896043045215E-4</v>
      </c>
    </row>
    <row r="238" spans="1:14">
      <c r="A238" s="61" t="s">
        <v>361</v>
      </c>
      <c r="B238" s="61">
        <f>VLOOKUP(A238,'US Pop after &gt;2009'!A239:B696,2,FALSE)</f>
        <v>1277778</v>
      </c>
      <c r="C238" s="62">
        <f>VLOOKUP(A238,'US Pop after &gt;2009'!A239:U696,21,FALSE)</f>
        <v>1091816.0659999999</v>
      </c>
      <c r="D238" s="62">
        <f>VLOOKUP(A238,'US Pop after &gt;2009'!A239:V696,22,FALSE)</f>
        <v>186227.503</v>
      </c>
      <c r="E238" s="61">
        <f>VLOOKUP(A238,'Deaths After &gt;2009'!A239:O696,15,FALSE)</f>
        <v>0</v>
      </c>
      <c r="F238" s="61">
        <f>VLOOKUP(A238,'Deaths After &gt;2009'!A239:P696,16,FALSE)</f>
        <v>59</v>
      </c>
      <c r="G238" s="61">
        <f>VLOOKUP(A238,'Deaths After &gt;2009'!A239:Q696,17,FALSE)</f>
        <v>59</v>
      </c>
      <c r="H238" s="61">
        <f>VLOOKUP(A238,'Visits new'!A238:D645,4,FALSE)</f>
        <v>178759</v>
      </c>
      <c r="I238" s="61">
        <f>VLOOKUP(A238,'Visits new'!A238:E645,5,FALSE)</f>
        <v>1093</v>
      </c>
      <c r="J238" s="12">
        <f t="shared" si="12"/>
        <v>4.6173905013233909E-5</v>
      </c>
      <c r="K238" s="12">
        <f t="shared" si="13"/>
        <v>0</v>
      </c>
      <c r="L238" s="12">
        <f t="shared" si="13"/>
        <v>3.1681679155629337E-4</v>
      </c>
      <c r="M238" s="12">
        <f t="shared" si="14"/>
        <v>0.13989832349594375</v>
      </c>
      <c r="N238" s="12">
        <f t="shared" si="15"/>
        <v>8.5539115558414685E-4</v>
      </c>
    </row>
    <row r="239" spans="1:14">
      <c r="A239" s="61" t="s">
        <v>362</v>
      </c>
      <c r="B239" s="61">
        <f>VLOOKUP(A239,'US Pop after &gt;2009'!A240:B697,2,FALSE)</f>
        <v>1244818</v>
      </c>
      <c r="C239" s="62">
        <f>VLOOKUP(A239,'US Pop after &gt;2009'!A240:U697,21,FALSE)</f>
        <v>1060674.743</v>
      </c>
      <c r="D239" s="62">
        <f>VLOOKUP(A239,'US Pop after &gt;2009'!A240:V697,22,FALSE)</f>
        <v>184193.99400000001</v>
      </c>
      <c r="E239" s="61">
        <f>VLOOKUP(A239,'Deaths After &gt;2009'!A240:O697,15,FALSE)</f>
        <v>0</v>
      </c>
      <c r="F239" s="61">
        <f>VLOOKUP(A239,'Deaths After &gt;2009'!A240:P697,16,FALSE)</f>
        <v>140</v>
      </c>
      <c r="G239" s="61">
        <f>VLOOKUP(A239,'Deaths After &gt;2009'!A240:Q697,17,FALSE)</f>
        <v>140</v>
      </c>
      <c r="H239" s="61">
        <f>VLOOKUP(A239,'Visits new'!A239:D646,4,FALSE)</f>
        <v>199771</v>
      </c>
      <c r="I239" s="61">
        <f>VLOOKUP(A239,'Visits new'!A239:E646,5,FALSE)</f>
        <v>1101</v>
      </c>
      <c r="J239" s="12">
        <f t="shared" si="12"/>
        <v>1.1246624004472943E-4</v>
      </c>
      <c r="K239" s="12">
        <f t="shared" si="13"/>
        <v>0</v>
      </c>
      <c r="L239" s="12">
        <f t="shared" si="13"/>
        <v>7.6006821373339679E-4</v>
      </c>
      <c r="M239" s="12">
        <f t="shared" si="14"/>
        <v>0.16048209457125459</v>
      </c>
      <c r="N239" s="12">
        <f t="shared" si="15"/>
        <v>8.8446664492319361E-4</v>
      </c>
    </row>
    <row r="240" spans="1:14">
      <c r="A240" s="61" t="s">
        <v>363</v>
      </c>
      <c r="B240" s="61">
        <f>VLOOKUP(A240,'US Pop after &gt;2009'!A241:B698,2,FALSE)</f>
        <v>1327503</v>
      </c>
      <c r="C240" s="62">
        <f>VLOOKUP(A240,'US Pop after &gt;2009'!A241:U698,21,FALSE)</f>
        <v>1116633.7350000003</v>
      </c>
      <c r="D240" s="62">
        <f>VLOOKUP(A240,'US Pop after &gt;2009'!A241:V698,22,FALSE)</f>
        <v>210513.984</v>
      </c>
      <c r="E240" s="61">
        <f>VLOOKUP(A240,'Deaths After &gt;2009'!A241:O698,15,FALSE)</f>
        <v>0</v>
      </c>
      <c r="F240" s="61">
        <f>VLOOKUP(A240,'Deaths After &gt;2009'!A241:P698,16,FALSE)</f>
        <v>45</v>
      </c>
      <c r="G240" s="61">
        <f>VLOOKUP(A240,'Deaths After &gt;2009'!A241:Q698,17,FALSE)</f>
        <v>45</v>
      </c>
      <c r="H240" s="61">
        <f>VLOOKUP(A240,'Visits new'!A240:D647,4,FALSE)</f>
        <v>186841</v>
      </c>
      <c r="I240" s="61">
        <f>VLOOKUP(A240,'Visits new'!A240:E647,5,FALSE)</f>
        <v>990</v>
      </c>
      <c r="J240" s="12">
        <f t="shared" si="12"/>
        <v>3.3898228478579711E-5</v>
      </c>
      <c r="K240" s="12">
        <f t="shared" si="13"/>
        <v>0</v>
      </c>
      <c r="L240" s="12">
        <f t="shared" si="13"/>
        <v>2.137625213534508E-4</v>
      </c>
      <c r="M240" s="12">
        <f t="shared" si="14"/>
        <v>0.14074619793702914</v>
      </c>
      <c r="N240" s="12">
        <f t="shared" si="15"/>
        <v>7.4576102652875364E-4</v>
      </c>
    </row>
    <row r="241" spans="1:14">
      <c r="A241" s="61" t="s">
        <v>364</v>
      </c>
      <c r="B241" s="61">
        <f>VLOOKUP(A241,'US Pop after &gt;2009'!A242:B699,2,FALSE)</f>
        <v>1332309</v>
      </c>
      <c r="C241" s="62">
        <f>VLOOKUP(A241,'US Pop after &gt;2009'!A242:U699,21,FALSE)</f>
        <v>1115419</v>
      </c>
      <c r="D241" s="62">
        <f>VLOOKUP(A241,'US Pop after &gt;2009'!A242:V699,22,FALSE)</f>
        <v>216890</v>
      </c>
      <c r="E241" s="61">
        <f>VLOOKUP(A241,'Deaths After &gt;2009'!A242:O699,15,FALSE)</f>
        <v>0</v>
      </c>
      <c r="F241" s="61">
        <f>VLOOKUP(A241,'Deaths After &gt;2009'!A242:P699,16,FALSE)</f>
        <v>98</v>
      </c>
      <c r="G241" s="61">
        <f>VLOOKUP(A241,'Deaths After &gt;2009'!A242:Q699,17,FALSE)</f>
        <v>98</v>
      </c>
      <c r="H241" s="61">
        <f>VLOOKUP(A241,'Visits new'!A241:D648,4,FALSE)</f>
        <v>149644</v>
      </c>
      <c r="I241" s="61">
        <f>VLOOKUP(A241,'Visits new'!A241:E648,5,FALSE)</f>
        <v>879</v>
      </c>
      <c r="J241" s="12">
        <f t="shared" si="12"/>
        <v>7.3556509788645121E-5</v>
      </c>
      <c r="K241" s="12">
        <f t="shared" si="13"/>
        <v>0</v>
      </c>
      <c r="L241" s="12">
        <f t="shared" si="13"/>
        <v>4.5184194753100648E-4</v>
      </c>
      <c r="M241" s="12">
        <f t="shared" si="14"/>
        <v>0.11231928929400012</v>
      </c>
      <c r="N241" s="12">
        <f t="shared" si="15"/>
        <v>6.5975685820631705E-4</v>
      </c>
    </row>
    <row r="242" spans="1:14">
      <c r="A242" s="61" t="s">
        <v>366</v>
      </c>
      <c r="B242" s="61">
        <f>VLOOKUP(A242,'US Pop after &gt;2009'!A243:B700,2,FALSE)</f>
        <v>8721577</v>
      </c>
      <c r="C242" s="62">
        <f>VLOOKUP(A242,'US Pop after &gt;2009'!A243:U700,21,FALSE)</f>
        <v>7565713.5820000004</v>
      </c>
      <c r="D242" s="62">
        <f>VLOOKUP(A242,'US Pop after &gt;2009'!A243:V700,22,FALSE)</f>
        <v>1155586.2860000001</v>
      </c>
      <c r="E242" s="61">
        <f>VLOOKUP(A242,'Deaths After &gt;2009'!A243:O700,15,FALSE)</f>
        <v>31</v>
      </c>
      <c r="F242" s="61">
        <f>VLOOKUP(A242,'Deaths After &gt;2009'!A243:P700,16,FALSE)</f>
        <v>924</v>
      </c>
      <c r="G242" s="61">
        <f>VLOOKUP(A242,'Deaths After &gt;2009'!A243:Q700,17,FALSE)</f>
        <v>955</v>
      </c>
      <c r="H242" s="61">
        <f>VLOOKUP(A242,'Visits new'!A242:D649,4,FALSE)</f>
        <v>86782</v>
      </c>
      <c r="I242" s="61">
        <f>VLOOKUP(A242,'Visits new'!A242:E649,5,FALSE)</f>
        <v>317</v>
      </c>
      <c r="J242" s="12">
        <f t="shared" si="12"/>
        <v>1.0949854596250196E-4</v>
      </c>
      <c r="K242" s="12">
        <f t="shared" si="13"/>
        <v>4.0974324052861028E-6</v>
      </c>
      <c r="L242" s="12">
        <f t="shared" si="13"/>
        <v>7.9959412048612698E-4</v>
      </c>
      <c r="M242" s="12">
        <f t="shared" si="14"/>
        <v>9.9502647285003611E-3</v>
      </c>
      <c r="N242" s="12">
        <f t="shared" si="15"/>
        <v>3.6346637769751961E-5</v>
      </c>
    </row>
    <row r="243" spans="1:14">
      <c r="A243" s="61" t="s">
        <v>367</v>
      </c>
      <c r="B243" s="61">
        <f>VLOOKUP(A243,'US Pop after &gt;2009'!A244:B701,2,FALSE)</f>
        <v>8753064</v>
      </c>
      <c r="C243" s="62">
        <f>VLOOKUP(A243,'US Pop after &gt;2009'!A244:U701,21,FALSE)</f>
        <v>7576792.1579999998</v>
      </c>
      <c r="D243" s="62">
        <f>VLOOKUP(A243,'US Pop after &gt;2009'!A244:V701,22,FALSE)</f>
        <v>1173040.6779999998</v>
      </c>
      <c r="E243" s="61">
        <f>VLOOKUP(A243,'Deaths After &gt;2009'!A244:O701,15,FALSE)</f>
        <v>58</v>
      </c>
      <c r="F243" s="61">
        <f>VLOOKUP(A243,'Deaths After &gt;2009'!A244:P701,16,FALSE)</f>
        <v>989</v>
      </c>
      <c r="G243" s="61">
        <f>VLOOKUP(A243,'Deaths After &gt;2009'!A244:Q701,17,FALSE)</f>
        <v>1047</v>
      </c>
      <c r="H243" s="61">
        <f>VLOOKUP(A243,'Visits new'!A243:D650,4,FALSE)</f>
        <v>257094</v>
      </c>
      <c r="I243" s="61">
        <f>VLOOKUP(A243,'Visits new'!A243:E650,5,FALSE)</f>
        <v>1023</v>
      </c>
      <c r="J243" s="12">
        <f t="shared" si="12"/>
        <v>1.1961525701171612E-4</v>
      </c>
      <c r="K243" s="12">
        <f t="shared" si="13"/>
        <v>7.6549546022270606E-6</v>
      </c>
      <c r="L243" s="12">
        <f t="shared" si="13"/>
        <v>8.4310801709469802E-4</v>
      </c>
      <c r="M243" s="12">
        <f t="shared" si="14"/>
        <v>2.9371886233209309E-2</v>
      </c>
      <c r="N243" s="12">
        <f t="shared" si="15"/>
        <v>1.1687336000285158E-4</v>
      </c>
    </row>
    <row r="244" spans="1:14">
      <c r="A244" s="61" t="s">
        <v>368</v>
      </c>
      <c r="B244" s="61">
        <f>VLOOKUP(A244,'US Pop after &gt;2009'!A245:B702,2,FALSE)</f>
        <v>8793888</v>
      </c>
      <c r="C244" s="62">
        <f>VLOOKUP(A244,'US Pop after &gt;2009'!A245:U702,21,FALSE)</f>
        <v>7597577.3550000004</v>
      </c>
      <c r="D244" s="62">
        <f>VLOOKUP(A244,'US Pop after &gt;2009'!A245:V702,22,FALSE)</f>
        <v>1198409.213</v>
      </c>
      <c r="E244" s="61">
        <f>VLOOKUP(A244,'Deaths After &gt;2009'!A245:O702,15,FALSE)</f>
        <v>23</v>
      </c>
      <c r="F244" s="61">
        <f>VLOOKUP(A244,'Deaths After &gt;2009'!A245:P702,16,FALSE)</f>
        <v>952</v>
      </c>
      <c r="G244" s="61">
        <f>VLOOKUP(A244,'Deaths After &gt;2009'!A245:Q702,17,FALSE)</f>
        <v>975</v>
      </c>
      <c r="H244" s="61">
        <f>VLOOKUP(A244,'Visits new'!A244:D651,4,FALSE)</f>
        <v>219330</v>
      </c>
      <c r="I244" s="61">
        <f>VLOOKUP(A244,'Visits new'!A244:E651,5,FALSE)</f>
        <v>868</v>
      </c>
      <c r="J244" s="12">
        <f t="shared" si="12"/>
        <v>1.108724605089353E-4</v>
      </c>
      <c r="K244" s="12">
        <f t="shared" si="13"/>
        <v>3.0272807929837784E-6</v>
      </c>
      <c r="L244" s="12">
        <f t="shared" si="13"/>
        <v>7.9438641632004875E-4</v>
      </c>
      <c r="M244" s="12">
        <f t="shared" si="14"/>
        <v>2.4941186424025413E-2</v>
      </c>
      <c r="N244" s="12">
        <f t="shared" si="15"/>
        <v>9.870491868898034E-5</v>
      </c>
    </row>
    <row r="245" spans="1:14">
      <c r="A245" s="61" t="s">
        <v>369</v>
      </c>
      <c r="B245" s="61">
        <f>VLOOKUP(A245,'US Pop after &gt;2009'!A246:B703,2,FALSE)</f>
        <v>8832406</v>
      </c>
      <c r="C245" s="62">
        <f>VLOOKUP(A245,'US Pop after &gt;2009'!A246:U703,21,FALSE)</f>
        <v>7610468.3039999995</v>
      </c>
      <c r="D245" s="62">
        <f>VLOOKUP(A245,'US Pop after &gt;2009'!A246:V703,22,FALSE)</f>
        <v>1221817.905</v>
      </c>
      <c r="E245" s="61">
        <f>VLOOKUP(A245,'Deaths After &gt;2009'!A246:O703,15,FALSE)</f>
        <v>63</v>
      </c>
      <c r="F245" s="61">
        <f>VLOOKUP(A245,'Deaths After &gt;2009'!A246:P703,16,FALSE)</f>
        <v>1146</v>
      </c>
      <c r="G245" s="61">
        <f>VLOOKUP(A245,'Deaths After &gt;2009'!A246:Q703,17,FALSE)</f>
        <v>1209</v>
      </c>
      <c r="H245" s="61">
        <f>VLOOKUP(A245,'Visits new'!A245:D652,4,FALSE)</f>
        <v>306598</v>
      </c>
      <c r="I245" s="61">
        <f>VLOOKUP(A245,'Visits new'!A245:E652,5,FALSE)</f>
        <v>928</v>
      </c>
      <c r="J245" s="12">
        <f t="shared" si="12"/>
        <v>1.3688229458654866E-4</v>
      </c>
      <c r="K245" s="12">
        <f t="shared" si="13"/>
        <v>8.2780713989555305E-6</v>
      </c>
      <c r="L245" s="12">
        <f t="shared" si="13"/>
        <v>9.3794664107496443E-4</v>
      </c>
      <c r="M245" s="12">
        <f t="shared" si="14"/>
        <v>3.4712851741643215E-2</v>
      </c>
      <c r="N245" s="12">
        <f t="shared" si="15"/>
        <v>1.0506763389273545E-4</v>
      </c>
    </row>
    <row r="246" spans="1:14">
      <c r="A246" s="61" t="s">
        <v>370</v>
      </c>
      <c r="B246" s="61">
        <f>VLOOKUP(A246,'US Pop after &gt;2009'!A247:B704,2,FALSE)</f>
        <v>8874374</v>
      </c>
      <c r="C246" s="62">
        <f>VLOOKUP(A246,'US Pop after &gt;2009'!A247:U704,21,FALSE)</f>
        <v>7630191.614000001</v>
      </c>
      <c r="D246" s="62">
        <f>VLOOKUP(A246,'US Pop after &gt;2009'!A247:V704,22,FALSE)</f>
        <v>1247956.8370000003</v>
      </c>
      <c r="E246" s="61">
        <f>VLOOKUP(A246,'Deaths After &gt;2009'!A247:O704,15,FALSE)</f>
        <v>43</v>
      </c>
      <c r="F246" s="61">
        <f>VLOOKUP(A246,'Deaths After &gt;2009'!A247:P704,16,FALSE)</f>
        <v>1026</v>
      </c>
      <c r="G246" s="61">
        <f>VLOOKUP(A246,'Deaths After &gt;2009'!A247:Q704,17,FALSE)</f>
        <v>1069</v>
      </c>
      <c r="H246" s="61">
        <f>VLOOKUP(A246,'Visits new'!A246:D653,4,FALSE)</f>
        <v>452989</v>
      </c>
      <c r="I246" s="61">
        <f>VLOOKUP(A246,'Visits new'!A246:E653,5,FALSE)</f>
        <v>1269</v>
      </c>
      <c r="J246" s="12">
        <f t="shared" si="12"/>
        <v>1.2045920084053253E-4</v>
      </c>
      <c r="K246" s="12">
        <f t="shared" si="13"/>
        <v>5.6355072290849019E-6</v>
      </c>
      <c r="L246" s="12">
        <f t="shared" si="13"/>
        <v>8.2214381906543441E-4</v>
      </c>
      <c r="M246" s="12">
        <f t="shared" si="14"/>
        <v>5.104461452717679E-2</v>
      </c>
      <c r="N246" s="12">
        <f t="shared" si="15"/>
        <v>1.4299600174615134E-4</v>
      </c>
    </row>
    <row r="247" spans="1:14">
      <c r="A247" s="61" t="s">
        <v>371</v>
      </c>
      <c r="B247" s="61">
        <f>VLOOKUP(A247,'US Pop after &gt;2009'!A248:B705,2,FALSE)</f>
        <v>8904413</v>
      </c>
      <c r="C247" s="62">
        <f>VLOOKUP(A247,'US Pop after &gt;2009'!A248:U705,21,FALSE)</f>
        <v>7624172.5719999997</v>
      </c>
      <c r="D247" s="62">
        <f>VLOOKUP(A247,'US Pop after &gt;2009'!A248:V705,22,FALSE)</f>
        <v>1279769.193</v>
      </c>
      <c r="E247" s="61">
        <f>VLOOKUP(A247,'Deaths After &gt;2009'!A248:O705,15,FALSE)</f>
        <v>53</v>
      </c>
      <c r="F247" s="61">
        <f>VLOOKUP(A247,'Deaths After &gt;2009'!A248:P705,16,FALSE)</f>
        <v>1225</v>
      </c>
      <c r="G247" s="61">
        <f>VLOOKUP(A247,'Deaths After &gt;2009'!A248:Q705,17,FALSE)</f>
        <v>1278</v>
      </c>
      <c r="H247" s="61">
        <f>VLOOKUP(A247,'Visits new'!A247:D654,4,FALSE)</f>
        <v>335471</v>
      </c>
      <c r="I247" s="61">
        <f>VLOOKUP(A247,'Visits new'!A247:E654,5,FALSE)</f>
        <v>1007</v>
      </c>
      <c r="J247" s="12">
        <f t="shared" si="12"/>
        <v>1.4352434012213943E-4</v>
      </c>
      <c r="K247" s="12">
        <f t="shared" si="13"/>
        <v>6.9515740232119191E-6</v>
      </c>
      <c r="L247" s="12">
        <f t="shared" si="13"/>
        <v>9.5720385105410176E-4</v>
      </c>
      <c r="M247" s="12">
        <f t="shared" si="14"/>
        <v>3.7674690066599563E-2</v>
      </c>
      <c r="N247" s="12">
        <f t="shared" si="15"/>
        <v>1.1308999256885321E-4</v>
      </c>
    </row>
    <row r="248" spans="1:14">
      <c r="A248" s="61" t="s">
        <v>372</v>
      </c>
      <c r="B248" s="61">
        <f>VLOOKUP(A248,'US Pop after &gt;2009'!A249:B706,2,FALSE)</f>
        <v>8850952</v>
      </c>
      <c r="C248" s="62">
        <f>VLOOKUP(A248,'US Pop after &gt;2009'!A249:U706,21,FALSE)</f>
        <v>7550311.6539999992</v>
      </c>
      <c r="D248" s="62">
        <f>VLOOKUP(A248,'US Pop after &gt;2009'!A249:V706,22,FALSE)</f>
        <v>1301696.476</v>
      </c>
      <c r="E248" s="61">
        <f>VLOOKUP(A248,'Deaths After &gt;2009'!A249:O706,15,FALSE)</f>
        <v>63</v>
      </c>
      <c r="F248" s="61">
        <f>VLOOKUP(A248,'Deaths After &gt;2009'!A249:P706,16,FALSE)</f>
        <v>1021</v>
      </c>
      <c r="G248" s="61">
        <f>VLOOKUP(A248,'Deaths After &gt;2009'!A249:Q706,17,FALSE)</f>
        <v>1084</v>
      </c>
      <c r="H248" s="61">
        <f>VLOOKUP(A248,'Visits new'!A248:D655,4,FALSE)</f>
        <v>355474</v>
      </c>
      <c r="I248" s="61">
        <f>VLOOKUP(A248,'Visits new'!A248:E655,5,FALSE)</f>
        <v>829</v>
      </c>
      <c r="J248" s="12">
        <f t="shared" si="12"/>
        <v>1.2247270124162915E-4</v>
      </c>
      <c r="K248" s="12">
        <f t="shared" si="13"/>
        <v>8.3440264305677903E-6</v>
      </c>
      <c r="L248" s="12">
        <f t="shared" si="13"/>
        <v>7.8436103870961084E-4</v>
      </c>
      <c r="M248" s="12">
        <f t="shared" si="14"/>
        <v>4.0162233395910407E-2</v>
      </c>
      <c r="N248" s="12">
        <f t="shared" si="15"/>
        <v>9.3662241078699781E-5</v>
      </c>
    </row>
    <row r="249" spans="1:14">
      <c r="A249" s="61" t="s">
        <v>373</v>
      </c>
      <c r="B249" s="61">
        <f>VLOOKUP(A249,'US Pop after &gt;2009'!A250:B707,2,FALSE)</f>
        <v>8960161</v>
      </c>
      <c r="C249" s="62">
        <f>VLOOKUP(A249,'US Pop after &gt;2009'!A250:U707,21,FALSE)</f>
        <v>7606162</v>
      </c>
      <c r="D249" s="62">
        <f>VLOOKUP(A249,'US Pop after &gt;2009'!A250:V707,22,FALSE)</f>
        <v>1353999</v>
      </c>
      <c r="E249" s="61">
        <f>VLOOKUP(A249,'Deaths After &gt;2009'!A250:O707,15,FALSE)</f>
        <v>69</v>
      </c>
      <c r="F249" s="61">
        <f>VLOOKUP(A249,'Deaths After &gt;2009'!A250:P707,16,FALSE)</f>
        <v>1124</v>
      </c>
      <c r="G249" s="61">
        <f>VLOOKUP(A249,'Deaths After &gt;2009'!A250:Q707,17,FALSE)</f>
        <v>1193</v>
      </c>
      <c r="H249" s="61">
        <f>VLOOKUP(A249,'Visits new'!A249:D656,4,FALSE)</f>
        <v>959695</v>
      </c>
      <c r="I249" s="61">
        <f>VLOOKUP(A249,'Visits new'!A249:E656,5,FALSE)</f>
        <v>1683</v>
      </c>
      <c r="J249" s="12">
        <f t="shared" si="12"/>
        <v>1.331449289806288E-4</v>
      </c>
      <c r="K249" s="12">
        <f t="shared" si="13"/>
        <v>9.071592216942E-6</v>
      </c>
      <c r="L249" s="12">
        <f t="shared" si="13"/>
        <v>8.3013355253585858E-4</v>
      </c>
      <c r="M249" s="12">
        <f t="shared" si="14"/>
        <v>0.10710689238731314</v>
      </c>
      <c r="N249" s="12">
        <f t="shared" si="15"/>
        <v>1.8783144633227015E-4</v>
      </c>
    </row>
    <row r="250" spans="1:14">
      <c r="A250" s="61" t="s">
        <v>375</v>
      </c>
      <c r="B250" s="61">
        <f>VLOOKUP(A250,'US Pop after &gt;2009'!A251:B708,2,FALSE)</f>
        <v>1986370</v>
      </c>
      <c r="C250" s="62">
        <f>VLOOKUP(A250,'US Pop after &gt;2009'!A251:U708,21,FALSE)</f>
        <v>1733021.5530000003</v>
      </c>
      <c r="D250" s="62">
        <f>VLOOKUP(A250,'US Pop after &gt;2009'!A251:V708,22,FALSE)</f>
        <v>252441.02599999995</v>
      </c>
      <c r="E250" s="61">
        <f>VLOOKUP(A250,'Deaths After &gt;2009'!A251:O708,15,FALSE)</f>
        <v>0</v>
      </c>
      <c r="F250" s="61">
        <f>VLOOKUP(A250,'Deaths After &gt;2009'!A251:P708,16,FALSE)</f>
        <v>132</v>
      </c>
      <c r="G250" s="61">
        <f>VLOOKUP(A250,'Deaths After &gt;2009'!A251:Q708,17,FALSE)</f>
        <v>132</v>
      </c>
      <c r="H250" s="61">
        <f>VLOOKUP(A250,'Visits new'!A250:D657,4,FALSE)</f>
        <v>97332</v>
      </c>
      <c r="I250" s="61">
        <f>VLOOKUP(A250,'Visits new'!A250:E657,5,FALSE)</f>
        <v>302</v>
      </c>
      <c r="J250" s="12">
        <f t="shared" si="12"/>
        <v>6.6452876352341206E-5</v>
      </c>
      <c r="K250" s="12">
        <f t="shared" si="13"/>
        <v>0</v>
      </c>
      <c r="L250" s="12">
        <f t="shared" si="13"/>
        <v>5.2289440465196025E-4</v>
      </c>
      <c r="M250" s="12">
        <f t="shared" si="14"/>
        <v>4.8999934553985408E-2</v>
      </c>
      <c r="N250" s="12">
        <f t="shared" si="15"/>
        <v>1.5203612620005337E-4</v>
      </c>
    </row>
    <row r="251" spans="1:14">
      <c r="A251" s="61" t="s">
        <v>376</v>
      </c>
      <c r="B251" s="61">
        <f>VLOOKUP(A251,'US Pop after &gt;2009'!A252:B709,2,FALSE)</f>
        <v>2004554</v>
      </c>
      <c r="C251" s="62">
        <f>VLOOKUP(A251,'US Pop after &gt;2009'!A252:U709,21,FALSE)</f>
        <v>1744465.7040000004</v>
      </c>
      <c r="D251" s="62">
        <f>VLOOKUP(A251,'US Pop after &gt;2009'!A252:V709,22,FALSE)</f>
        <v>258420.30999999997</v>
      </c>
      <c r="E251" s="61">
        <f>VLOOKUP(A251,'Deaths After &gt;2009'!A252:O709,15,FALSE)</f>
        <v>0</v>
      </c>
      <c r="F251" s="61">
        <f>VLOOKUP(A251,'Deaths After &gt;2009'!A252:P709,16,FALSE)</f>
        <v>162</v>
      </c>
      <c r="G251" s="61">
        <f>VLOOKUP(A251,'Deaths After &gt;2009'!A252:Q709,17,FALSE)</f>
        <v>162</v>
      </c>
      <c r="H251" s="61">
        <f>VLOOKUP(A251,'Visits new'!A251:D658,4,FALSE)</f>
        <v>360759</v>
      </c>
      <c r="I251" s="61">
        <f>VLOOKUP(A251,'Visits new'!A251:E658,5,FALSE)</f>
        <v>1046</v>
      </c>
      <c r="J251" s="12">
        <f t="shared" si="12"/>
        <v>8.081598200896559E-5</v>
      </c>
      <c r="K251" s="12">
        <f t="shared" si="13"/>
        <v>0</v>
      </c>
      <c r="L251" s="12">
        <f t="shared" si="13"/>
        <v>6.2688571188541649E-4</v>
      </c>
      <c r="M251" s="12">
        <f t="shared" si="14"/>
        <v>0.17996970897266923</v>
      </c>
      <c r="N251" s="12">
        <f t="shared" si="15"/>
        <v>5.2181183445295059E-4</v>
      </c>
    </row>
    <row r="252" spans="1:14">
      <c r="A252" s="61" t="s">
        <v>377</v>
      </c>
      <c r="B252" s="61">
        <f>VLOOKUP(A252,'US Pop after &gt;2009'!A253:B710,2,FALSE)</f>
        <v>2000640</v>
      </c>
      <c r="C252" s="62">
        <f>VLOOKUP(A252,'US Pop after &gt;2009'!A253:U710,21,FALSE)</f>
        <v>1739639.7130000002</v>
      </c>
      <c r="D252" s="62">
        <f>VLOOKUP(A252,'US Pop after &gt;2009'!A253:V710,22,FALSE)</f>
        <v>262105.11200000002</v>
      </c>
      <c r="E252" s="61">
        <f>VLOOKUP(A252,'Deaths After &gt;2009'!A253:O710,15,FALSE)</f>
        <v>0</v>
      </c>
      <c r="F252" s="61">
        <f>VLOOKUP(A252,'Deaths After &gt;2009'!A253:P710,16,FALSE)</f>
        <v>103</v>
      </c>
      <c r="G252" s="61">
        <f>VLOOKUP(A252,'Deaths After &gt;2009'!A253:Q710,17,FALSE)</f>
        <v>103</v>
      </c>
      <c r="H252" s="61">
        <f>VLOOKUP(A252,'Visits new'!A252:D659,4,FALSE)</f>
        <v>347837</v>
      </c>
      <c r="I252" s="61">
        <f>VLOOKUP(A252,'Visits new'!A252:E659,5,FALSE)</f>
        <v>1016</v>
      </c>
      <c r="J252" s="12">
        <f t="shared" si="12"/>
        <v>5.148352527191299E-5</v>
      </c>
      <c r="K252" s="12">
        <f t="shared" si="13"/>
        <v>0</v>
      </c>
      <c r="L252" s="12">
        <f t="shared" si="13"/>
        <v>3.9297211417990197E-4</v>
      </c>
      <c r="M252" s="12">
        <f t="shared" si="14"/>
        <v>0.17386286388355726</v>
      </c>
      <c r="N252" s="12">
        <f t="shared" si="15"/>
        <v>5.0783749200255916E-4</v>
      </c>
    </row>
    <row r="253" spans="1:14">
      <c r="A253" s="61" t="s">
        <v>378</v>
      </c>
      <c r="B253" s="61">
        <f>VLOOKUP(A253,'US Pop after &gt;2009'!A254:B711,2,FALSE)</f>
        <v>2011476</v>
      </c>
      <c r="C253" s="62">
        <f>VLOOKUP(A253,'US Pop after &gt;2009'!A254:U711,21,FALSE)</f>
        <v>1738833.875</v>
      </c>
      <c r="D253" s="62">
        <f>VLOOKUP(A253,'US Pop after &gt;2009'!A254:V711,22,FALSE)</f>
        <v>272530.85399999993</v>
      </c>
      <c r="E253" s="61">
        <f>VLOOKUP(A253,'Deaths After &gt;2009'!A254:O711,15,FALSE)</f>
        <v>0</v>
      </c>
      <c r="F253" s="61">
        <f>VLOOKUP(A253,'Deaths After &gt;2009'!A254:P711,16,FALSE)</f>
        <v>166</v>
      </c>
      <c r="G253" s="61">
        <f>VLOOKUP(A253,'Deaths After &gt;2009'!A254:Q711,17,FALSE)</f>
        <v>166</v>
      </c>
      <c r="H253" s="61">
        <f>VLOOKUP(A253,'Visits new'!A253:D660,4,FALSE)</f>
        <v>428831</v>
      </c>
      <c r="I253" s="61">
        <f>VLOOKUP(A253,'Visits new'!A253:E660,5,FALSE)</f>
        <v>1175</v>
      </c>
      <c r="J253" s="12">
        <f t="shared" si="12"/>
        <v>8.2526463154419943E-5</v>
      </c>
      <c r="K253" s="12">
        <f t="shared" si="13"/>
        <v>0</v>
      </c>
      <c r="L253" s="12">
        <f t="shared" si="13"/>
        <v>6.0910534555474603E-4</v>
      </c>
      <c r="M253" s="12">
        <f t="shared" si="14"/>
        <v>0.21319220313839191</v>
      </c>
      <c r="N253" s="12">
        <f t="shared" si="15"/>
        <v>5.8414815787014116E-4</v>
      </c>
    </row>
    <row r="254" spans="1:14">
      <c r="A254" s="61" t="s">
        <v>379</v>
      </c>
      <c r="B254" s="61">
        <f>VLOOKUP(A254,'US Pop after &gt;2009'!A255:B712,2,FALSE)</f>
        <v>1983368</v>
      </c>
      <c r="C254" s="62">
        <f>VLOOKUP(A254,'US Pop after &gt;2009'!A255:U712,21,FALSE)</f>
        <v>1706169.5029999998</v>
      </c>
      <c r="D254" s="62">
        <f>VLOOKUP(A254,'US Pop after &gt;2009'!A255:V712,22,FALSE)</f>
        <v>278905.38299999997</v>
      </c>
      <c r="E254" s="61">
        <f>VLOOKUP(A254,'Deaths After &gt;2009'!A255:O712,15,FALSE)</f>
        <v>0</v>
      </c>
      <c r="F254" s="61">
        <f>VLOOKUP(A254,'Deaths After &gt;2009'!A255:P712,16,FALSE)</f>
        <v>129</v>
      </c>
      <c r="G254" s="61">
        <f>VLOOKUP(A254,'Deaths After &gt;2009'!A255:Q712,17,FALSE)</f>
        <v>129</v>
      </c>
      <c r="H254" s="61">
        <f>VLOOKUP(A254,'Visits new'!A254:D661,4,FALSE)</f>
        <v>502519</v>
      </c>
      <c r="I254" s="61">
        <f>VLOOKUP(A254,'Visits new'!A254:E661,5,FALSE)</f>
        <v>1210</v>
      </c>
      <c r="J254" s="12">
        <f t="shared" si="12"/>
        <v>6.504087995772847E-5</v>
      </c>
      <c r="K254" s="12">
        <f t="shared" si="13"/>
        <v>0</v>
      </c>
      <c r="L254" s="12">
        <f t="shared" si="13"/>
        <v>4.6252244618742266E-4</v>
      </c>
      <c r="M254" s="12">
        <f t="shared" si="14"/>
        <v>0.2533664957788973</v>
      </c>
      <c r="N254" s="12">
        <f t="shared" si="15"/>
        <v>6.1007337014613524E-4</v>
      </c>
    </row>
    <row r="255" spans="1:14">
      <c r="A255" s="61" t="s">
        <v>380</v>
      </c>
      <c r="B255" s="61">
        <f>VLOOKUP(A255,'US Pop after &gt;2009'!A256:B713,2,FALSE)</f>
        <v>1938740</v>
      </c>
      <c r="C255" s="62">
        <f>VLOOKUP(A255,'US Pop after &gt;2009'!A256:U713,21,FALSE)</f>
        <v>1658031.6450000003</v>
      </c>
      <c r="D255" s="62">
        <f>VLOOKUP(A255,'US Pop after &gt;2009'!A256:V713,22,FALSE)</f>
        <v>281054.47100000002</v>
      </c>
      <c r="E255" s="61">
        <f>VLOOKUP(A255,'Deaths After &gt;2009'!A256:O713,15,FALSE)</f>
        <v>0</v>
      </c>
      <c r="F255" s="61">
        <f>VLOOKUP(A255,'Deaths After &gt;2009'!A256:P713,16,FALSE)</f>
        <v>115</v>
      </c>
      <c r="G255" s="61">
        <f>VLOOKUP(A255,'Deaths After &gt;2009'!A256:Q713,17,FALSE)</f>
        <v>115</v>
      </c>
      <c r="H255" s="61">
        <f>VLOOKUP(A255,'Visits new'!A255:D662,4,FALSE)</f>
        <v>519623</v>
      </c>
      <c r="I255" s="61">
        <f>VLOOKUP(A255,'Visits new'!A255:E662,5,FALSE)</f>
        <v>1162</v>
      </c>
      <c r="J255" s="12">
        <f t="shared" si="12"/>
        <v>5.93168759090956E-5</v>
      </c>
      <c r="K255" s="12">
        <f t="shared" si="13"/>
        <v>0</v>
      </c>
      <c r="L255" s="12">
        <f t="shared" si="13"/>
        <v>4.0917335202256928E-4</v>
      </c>
      <c r="M255" s="12">
        <f t="shared" si="14"/>
        <v>0.26802098270010422</v>
      </c>
      <c r="N255" s="12">
        <f t="shared" si="15"/>
        <v>5.9935834614233986E-4</v>
      </c>
    </row>
    <row r="256" spans="1:14">
      <c r="A256" s="61" t="s">
        <v>381</v>
      </c>
      <c r="B256" s="61">
        <f>VLOOKUP(A256,'US Pop after &gt;2009'!A257:B714,2,FALSE)</f>
        <v>1984131</v>
      </c>
      <c r="C256" s="62">
        <f>VLOOKUP(A256,'US Pop after &gt;2009'!A257:U714,21,FALSE)</f>
        <v>1684914.7970000003</v>
      </c>
      <c r="D256" s="62">
        <f>VLOOKUP(A256,'US Pop after &gt;2009'!A257:V714,22,FALSE)</f>
        <v>299286.43400000001</v>
      </c>
      <c r="E256" s="61">
        <f>VLOOKUP(A256,'Deaths After &gt;2009'!A257:O714,15,FALSE)</f>
        <v>0</v>
      </c>
      <c r="F256" s="61">
        <f>VLOOKUP(A256,'Deaths After &gt;2009'!A257:P714,16,FALSE)</f>
        <v>119</v>
      </c>
      <c r="G256" s="61">
        <f>VLOOKUP(A256,'Deaths After &gt;2009'!A257:Q714,17,FALSE)</f>
        <v>119</v>
      </c>
      <c r="H256" s="61">
        <f>VLOOKUP(A256,'Visits new'!A256:D663,4,FALSE)</f>
        <v>509096</v>
      </c>
      <c r="I256" s="61">
        <f>VLOOKUP(A256,'Visits new'!A256:E663,5,FALSE)</f>
        <v>1202</v>
      </c>
      <c r="J256" s="12">
        <f t="shared" si="12"/>
        <v>5.9975878608821698E-5</v>
      </c>
      <c r="K256" s="12">
        <f t="shared" si="13"/>
        <v>0</v>
      </c>
      <c r="L256" s="12">
        <f t="shared" si="13"/>
        <v>3.9761240898743841E-4</v>
      </c>
      <c r="M256" s="12">
        <f t="shared" si="14"/>
        <v>0.25658386467425792</v>
      </c>
      <c r="N256" s="12">
        <f t="shared" si="15"/>
        <v>6.0580677384708978E-4</v>
      </c>
    </row>
    <row r="257" spans="1:14">
      <c r="A257" s="61" t="s">
        <v>382</v>
      </c>
      <c r="B257" s="61">
        <f>VLOOKUP(A257,'US Pop after &gt;2009'!A258:B715,2,FALSE)</f>
        <v>2022867</v>
      </c>
      <c r="C257" s="62">
        <f>VLOOKUP(A257,'US Pop after &gt;2009'!A258:U715,21,FALSE)</f>
        <v>1712623</v>
      </c>
      <c r="D257" s="62">
        <f>VLOOKUP(A257,'US Pop after &gt;2009'!A258:V715,22,FALSE)</f>
        <v>310244</v>
      </c>
      <c r="E257" s="61">
        <f>VLOOKUP(A257,'Deaths After &gt;2009'!A258:O715,15,FALSE)</f>
        <v>0</v>
      </c>
      <c r="F257" s="61">
        <f>VLOOKUP(A257,'Deaths After &gt;2009'!A258:P715,16,FALSE)</f>
        <v>120</v>
      </c>
      <c r="G257" s="61">
        <f>VLOOKUP(A257,'Deaths After &gt;2009'!A258:Q715,17,FALSE)</f>
        <v>120</v>
      </c>
      <c r="H257" s="61">
        <f>VLOOKUP(A257,'Visits new'!A257:D664,4,FALSE)</f>
        <v>576693</v>
      </c>
      <c r="I257" s="61">
        <f>VLOOKUP(A257,'Visits new'!A257:E664,5,FALSE)</f>
        <v>1325</v>
      </c>
      <c r="J257" s="12">
        <f t="shared" si="12"/>
        <v>5.9321744830480702E-5</v>
      </c>
      <c r="K257" s="12">
        <f t="shared" si="13"/>
        <v>0</v>
      </c>
      <c r="L257" s="12">
        <f t="shared" si="13"/>
        <v>3.8679233119738013E-4</v>
      </c>
      <c r="M257" s="12">
        <f t="shared" si="14"/>
        <v>0.28508695826270336</v>
      </c>
      <c r="N257" s="12">
        <f t="shared" si="15"/>
        <v>6.5501093250322441E-4</v>
      </c>
    </row>
    <row r="258" spans="1:14">
      <c r="A258" s="61" t="s">
        <v>384</v>
      </c>
      <c r="B258" s="61">
        <f>VLOOKUP(A258,'US Pop after &gt;2009'!A259:B716,2,FALSE)</f>
        <v>19229752</v>
      </c>
      <c r="C258" s="62">
        <f>VLOOKUP(A258,'US Pop after &gt;2009'!A259:U716,21,FALSE)</f>
        <v>16684315.417000001</v>
      </c>
      <c r="D258" s="62">
        <f>VLOOKUP(A258,'US Pop after &gt;2009'!A259:V716,22,FALSE)</f>
        <v>2556539.7110000001</v>
      </c>
      <c r="E258" s="61">
        <f>VLOOKUP(A258,'Deaths After &gt;2009'!A259:O716,15,FALSE)</f>
        <v>457</v>
      </c>
      <c r="F258" s="61">
        <f>VLOOKUP(A258,'Deaths After &gt;2009'!A259:P716,16,FALSE)</f>
        <v>4065</v>
      </c>
      <c r="G258" s="61">
        <f>VLOOKUP(A258,'Deaths After &gt;2009'!A259:Q716,17,FALSE)</f>
        <v>4522</v>
      </c>
      <c r="H258" s="61">
        <f>VLOOKUP(A258,'Visits new'!A258:D665,4,FALSE)</f>
        <v>1346467</v>
      </c>
      <c r="I258" s="61">
        <f>VLOOKUP(A258,'Visits new'!A258:E665,5,FALSE)</f>
        <v>1844</v>
      </c>
      <c r="J258" s="12">
        <f t="shared" si="12"/>
        <v>2.3515643883498862E-4</v>
      </c>
      <c r="K258" s="12">
        <f t="shared" si="13"/>
        <v>2.7390994990082303E-5</v>
      </c>
      <c r="L258" s="12">
        <f t="shared" si="13"/>
        <v>1.5900398427255253E-3</v>
      </c>
      <c r="M258" s="12">
        <f t="shared" si="14"/>
        <v>7.0019987777273474E-2</v>
      </c>
      <c r="N258" s="12">
        <f t="shared" si="15"/>
        <v>9.589307235995555E-5</v>
      </c>
    </row>
    <row r="259" spans="1:14">
      <c r="A259" s="61" t="s">
        <v>385</v>
      </c>
      <c r="B259" s="61">
        <f>VLOOKUP(A259,'US Pop after &gt;2009'!A260:B717,2,FALSE)</f>
        <v>19219373</v>
      </c>
      <c r="C259" s="62">
        <f>VLOOKUP(A259,'US Pop after &gt;2009'!A260:U717,21,FALSE)</f>
        <v>16631002.557000002</v>
      </c>
      <c r="D259" s="62">
        <f>VLOOKUP(A259,'US Pop after &gt;2009'!A260:V717,22,FALSE)</f>
        <v>2580093.8390000002</v>
      </c>
      <c r="E259" s="61">
        <f>VLOOKUP(A259,'Deaths After &gt;2009'!A260:O717,15,FALSE)</f>
        <v>491</v>
      </c>
      <c r="F259" s="61">
        <f>VLOOKUP(A259,'Deaths After &gt;2009'!A260:P717,16,FALSE)</f>
        <v>4296</v>
      </c>
      <c r="G259" s="61">
        <f>VLOOKUP(A259,'Deaths After &gt;2009'!A260:Q717,17,FALSE)</f>
        <v>4787</v>
      </c>
      <c r="H259" s="61">
        <f>VLOOKUP(A259,'Visits new'!A259:D666,4,FALSE)</f>
        <v>5263001</v>
      </c>
      <c r="I259" s="61">
        <f>VLOOKUP(A259,'Visits new'!A259:E666,5,FALSE)</f>
        <v>6616</v>
      </c>
      <c r="J259" s="12">
        <f t="shared" ref="J259:J322" si="16">G259/B259</f>
        <v>2.4907160082693645E-4</v>
      </c>
      <c r="K259" s="12">
        <f t="shared" ref="K259:L322" si="17">E259/C259</f>
        <v>2.9523175065193992E-5</v>
      </c>
      <c r="L259" s="12">
        <f t="shared" si="17"/>
        <v>1.6650557181536682E-3</v>
      </c>
      <c r="M259" s="12">
        <f t="shared" ref="M259:M322" si="18">H259/B259</f>
        <v>0.27383832968952732</v>
      </c>
      <c r="N259" s="12">
        <f t="shared" ref="N259:N322" si="19">I259/B259</f>
        <v>3.442359956279531E-4</v>
      </c>
    </row>
    <row r="260" spans="1:14">
      <c r="A260" s="61" t="s">
        <v>386</v>
      </c>
      <c r="B260" s="61">
        <f>VLOOKUP(A260,'US Pop after &gt;2009'!A261:B718,2,FALSE)</f>
        <v>19158450</v>
      </c>
      <c r="C260" s="62">
        <f>VLOOKUP(A260,'US Pop after &gt;2009'!A261:U718,21,FALSE)</f>
        <v>16550300.02</v>
      </c>
      <c r="D260" s="62">
        <f>VLOOKUP(A260,'US Pop after &gt;2009'!A261:V718,22,FALSE)</f>
        <v>2598739.3800000004</v>
      </c>
      <c r="E260" s="61">
        <f>VLOOKUP(A260,'Deaths After &gt;2009'!A261:O718,15,FALSE)</f>
        <v>423</v>
      </c>
      <c r="F260" s="61">
        <f>VLOOKUP(A260,'Deaths After &gt;2009'!A261:P718,16,FALSE)</f>
        <v>3869</v>
      </c>
      <c r="G260" s="61">
        <f>VLOOKUP(A260,'Deaths After &gt;2009'!A261:Q718,17,FALSE)</f>
        <v>4292</v>
      </c>
      <c r="H260" s="61">
        <f>VLOOKUP(A260,'Visits new'!A260:D667,4,FALSE)</f>
        <v>5657162</v>
      </c>
      <c r="I260" s="61">
        <f>VLOOKUP(A260,'Visits new'!A260:E667,5,FALSE)</f>
        <v>9966</v>
      </c>
      <c r="J260" s="12">
        <f t="shared" si="16"/>
        <v>2.2402647395796632E-4</v>
      </c>
      <c r="K260" s="12">
        <f t="shared" si="17"/>
        <v>2.5558449060671469E-5</v>
      </c>
      <c r="L260" s="12">
        <f t="shared" si="17"/>
        <v>1.4887987728881068E-3</v>
      </c>
      <c r="M260" s="12">
        <f t="shared" si="18"/>
        <v>0.29528286474114557</v>
      </c>
      <c r="N260" s="12">
        <f t="shared" si="19"/>
        <v>5.2018821981945299E-4</v>
      </c>
    </row>
    <row r="261" spans="1:14">
      <c r="A261" s="61" t="s">
        <v>387</v>
      </c>
      <c r="B261" s="61">
        <f>VLOOKUP(A261,'US Pop after &gt;2009'!A262:B719,2,FALSE)</f>
        <v>19427961</v>
      </c>
      <c r="C261" s="62">
        <f>VLOOKUP(A261,'US Pop after &gt;2009'!A262:U719,21,FALSE)</f>
        <v>16743536.904000001</v>
      </c>
      <c r="D261" s="62">
        <f>VLOOKUP(A261,'US Pop after &gt;2009'!A262:V719,22,FALSE)</f>
        <v>2688178.497</v>
      </c>
      <c r="E261" s="61">
        <f>VLOOKUP(A261,'Deaths After &gt;2009'!A262:O719,15,FALSE)</f>
        <v>485</v>
      </c>
      <c r="F261" s="61">
        <f>VLOOKUP(A261,'Deaths After &gt;2009'!A262:P719,16,FALSE)</f>
        <v>4282</v>
      </c>
      <c r="G261" s="61">
        <f>VLOOKUP(A261,'Deaths After &gt;2009'!A262:Q719,17,FALSE)</f>
        <v>4767</v>
      </c>
      <c r="H261" s="61">
        <f>VLOOKUP(A261,'Visits new'!A261:D668,4,FALSE)</f>
        <v>5483385</v>
      </c>
      <c r="I261" s="61">
        <f>VLOOKUP(A261,'Visits new'!A261:E668,5,FALSE)</f>
        <v>12358</v>
      </c>
      <c r="J261" s="12">
        <f t="shared" si="16"/>
        <v>2.4536800336381155E-4</v>
      </c>
      <c r="K261" s="12">
        <f t="shared" si="17"/>
        <v>2.8966400753961032E-5</v>
      </c>
      <c r="L261" s="12">
        <f t="shared" si="17"/>
        <v>1.5929001756314547E-3</v>
      </c>
      <c r="M261" s="12">
        <f t="shared" si="18"/>
        <v>0.28224191926265446</v>
      </c>
      <c r="N261" s="12">
        <f t="shared" si="19"/>
        <v>6.3609351490874412E-4</v>
      </c>
    </row>
    <row r="262" spans="1:14">
      <c r="A262" s="61" t="s">
        <v>388</v>
      </c>
      <c r="B262" s="61">
        <f>VLOOKUP(A262,'US Pop after &gt;2009'!A263:B720,2,FALSE)</f>
        <v>19503160</v>
      </c>
      <c r="C262" s="62">
        <f>VLOOKUP(A262,'US Pop after &gt;2009'!A263:U720,21,FALSE)</f>
        <v>16757274.874</v>
      </c>
      <c r="D262" s="62">
        <f>VLOOKUP(A262,'US Pop after &gt;2009'!A263:V720,22,FALSE)</f>
        <v>2738027.1939999997</v>
      </c>
      <c r="E262" s="61">
        <f>VLOOKUP(A262,'Deaths After &gt;2009'!A263:O720,15,FALSE)</f>
        <v>571</v>
      </c>
      <c r="F262" s="61">
        <f>VLOOKUP(A262,'Deaths After &gt;2009'!A263:P720,16,FALSE)</f>
        <v>4030</v>
      </c>
      <c r="G262" s="61">
        <f>VLOOKUP(A262,'Deaths After &gt;2009'!A263:Q720,17,FALSE)</f>
        <v>4601</v>
      </c>
      <c r="H262" s="61">
        <f>VLOOKUP(A262,'Visits new'!A262:D669,4,FALSE)</f>
        <v>5836794</v>
      </c>
      <c r="I262" s="61">
        <f>VLOOKUP(A262,'Visits new'!A262:E669,5,FALSE)</f>
        <v>11393</v>
      </c>
      <c r="J262" s="12">
        <f t="shared" si="16"/>
        <v>2.3591048835163122E-4</v>
      </c>
      <c r="K262" s="12">
        <f t="shared" si="17"/>
        <v>3.4074752863661833E-5</v>
      </c>
      <c r="L262" s="12">
        <f t="shared" si="17"/>
        <v>1.4718626640492017E-3</v>
      </c>
      <c r="M262" s="12">
        <f t="shared" si="18"/>
        <v>0.29927427145139557</v>
      </c>
      <c r="N262" s="12">
        <f t="shared" si="19"/>
        <v>5.8416174609652997E-4</v>
      </c>
    </row>
    <row r="263" spans="1:14">
      <c r="A263" s="61" t="s">
        <v>389</v>
      </c>
      <c r="B263" s="61">
        <f>VLOOKUP(A263,'US Pop after &gt;2009'!A264:B721,2,FALSE)</f>
        <v>19540557</v>
      </c>
      <c r="C263" s="62">
        <f>VLOOKUP(A263,'US Pop after &gt;2009'!A264:U721,21,FALSE)</f>
        <v>16748405.048</v>
      </c>
      <c r="D263" s="62">
        <f>VLOOKUP(A263,'US Pop after &gt;2009'!A264:V721,22,FALSE)</f>
        <v>2793290.3169999998</v>
      </c>
      <c r="E263" s="61">
        <f>VLOOKUP(A263,'Deaths After &gt;2009'!A264:O721,15,FALSE)</f>
        <v>455</v>
      </c>
      <c r="F263" s="61">
        <f>VLOOKUP(A263,'Deaths After &gt;2009'!A264:P721,16,FALSE)</f>
        <v>4298</v>
      </c>
      <c r="G263" s="61">
        <f>VLOOKUP(A263,'Deaths After &gt;2009'!A264:Q721,17,FALSE)</f>
        <v>4753</v>
      </c>
      <c r="H263" s="61">
        <f>VLOOKUP(A263,'Visits new'!A263:D670,4,FALSE)</f>
        <v>5590353</v>
      </c>
      <c r="I263" s="61">
        <f>VLOOKUP(A263,'Visits new'!A263:E670,5,FALSE)</f>
        <v>8132</v>
      </c>
      <c r="J263" s="12">
        <f t="shared" si="16"/>
        <v>2.4323769276382448E-4</v>
      </c>
      <c r="K263" s="12">
        <f t="shared" si="17"/>
        <v>2.7166765951503755E-5</v>
      </c>
      <c r="L263" s="12">
        <f t="shared" si="17"/>
        <v>1.5386871797185987E-3</v>
      </c>
      <c r="M263" s="12">
        <f t="shared" si="18"/>
        <v>0.28608974657170727</v>
      </c>
      <c r="N263" s="12">
        <f t="shared" si="19"/>
        <v>4.1616009205878827E-4</v>
      </c>
    </row>
    <row r="264" spans="1:14">
      <c r="A264" s="61" t="s">
        <v>390</v>
      </c>
      <c r="B264" s="61">
        <f>VLOOKUP(A264,'US Pop after &gt;2009'!A265:B722,2,FALSE)</f>
        <v>19651526</v>
      </c>
      <c r="C264" s="62">
        <f>VLOOKUP(A264,'US Pop after &gt;2009'!A265:U722,21,FALSE)</f>
        <v>16766122.699999999</v>
      </c>
      <c r="D264" s="62">
        <f>VLOOKUP(A264,'US Pop after &gt;2009'!A265:V722,22,FALSE)</f>
        <v>2884666.1940000006</v>
      </c>
      <c r="E264" s="61">
        <f>VLOOKUP(A264,'Deaths After &gt;2009'!A265:O722,15,FALSE)</f>
        <v>469</v>
      </c>
      <c r="F264" s="61">
        <f>VLOOKUP(A264,'Deaths After &gt;2009'!A265:P722,16,FALSE)</f>
        <v>3903</v>
      </c>
      <c r="G264" s="61">
        <f>VLOOKUP(A264,'Deaths After &gt;2009'!A265:Q722,17,FALSE)</f>
        <v>4372</v>
      </c>
      <c r="H264" s="61">
        <f>VLOOKUP(A264,'Visits new'!A264:D671,4,FALSE)</f>
        <v>5630111</v>
      </c>
      <c r="I264" s="61">
        <f>VLOOKUP(A264,'Visits new'!A264:E671,5,FALSE)</f>
        <v>6964</v>
      </c>
      <c r="J264" s="12">
        <f t="shared" si="16"/>
        <v>2.2247636137773729E-4</v>
      </c>
      <c r="K264" s="12">
        <f t="shared" si="17"/>
        <v>2.7973074537978899E-5</v>
      </c>
      <c r="L264" s="12">
        <f t="shared" si="17"/>
        <v>1.3530161680814564E-3</v>
      </c>
      <c r="M264" s="12">
        <f t="shared" si="18"/>
        <v>0.28649739465525476</v>
      </c>
      <c r="N264" s="12">
        <f t="shared" si="19"/>
        <v>3.5437451524120823E-4</v>
      </c>
    </row>
    <row r="265" spans="1:14">
      <c r="A265" s="61" t="s">
        <v>391</v>
      </c>
      <c r="B265" s="61">
        <f>VLOOKUP(A265,'US Pop after &gt;2009'!A266:B723,2,FALSE)</f>
        <v>19683115</v>
      </c>
      <c r="C265" s="62">
        <f>VLOOKUP(A265,'US Pop after &gt;2009'!A266:U723,21,FALSE)</f>
        <v>16705305</v>
      </c>
      <c r="D265" s="62">
        <f>VLOOKUP(A265,'US Pop after &gt;2009'!A266:V723,22,FALSE)</f>
        <v>2977810</v>
      </c>
      <c r="E265" s="61">
        <f>VLOOKUP(A265,'Deaths After &gt;2009'!A266:O723,15,FALSE)</f>
        <v>437</v>
      </c>
      <c r="F265" s="61">
        <f>VLOOKUP(A265,'Deaths After &gt;2009'!A266:P723,16,FALSE)</f>
        <v>3955</v>
      </c>
      <c r="G265" s="61">
        <f>VLOOKUP(A265,'Deaths After &gt;2009'!A266:Q723,17,FALSE)</f>
        <v>4392</v>
      </c>
      <c r="H265" s="61">
        <f>VLOOKUP(A265,'Visits new'!A265:D672,4,FALSE)</f>
        <v>5730041</v>
      </c>
      <c r="I265" s="61">
        <f>VLOOKUP(A265,'Visits new'!A265:E672,5,FALSE)</f>
        <v>6697</v>
      </c>
      <c r="J265" s="12">
        <f t="shared" si="16"/>
        <v>2.2313541327173062E-4</v>
      </c>
      <c r="K265" s="12">
        <f t="shared" si="17"/>
        <v>2.6159354767841712E-5</v>
      </c>
      <c r="L265" s="12">
        <f t="shared" si="17"/>
        <v>1.3281572699399894E-3</v>
      </c>
      <c r="M265" s="12">
        <f t="shared" si="18"/>
        <v>0.29111454157535532</v>
      </c>
      <c r="N265" s="12">
        <f t="shared" si="19"/>
        <v>3.4024086126611567E-4</v>
      </c>
    </row>
    <row r="266" spans="1:14">
      <c r="A266" s="61" t="s">
        <v>393</v>
      </c>
      <c r="B266" s="61">
        <f>VLOOKUP(A266,'US Pop after &gt;2009'!A267:B724,2,FALSE)</f>
        <v>9229081</v>
      </c>
      <c r="C266" s="62">
        <f>VLOOKUP(A266,'US Pop after &gt;2009'!A267:U724,21,FALSE)</f>
        <v>8071831.0980000012</v>
      </c>
      <c r="D266" s="62">
        <f>VLOOKUP(A266,'US Pop after &gt;2009'!A267:V724,22,FALSE)</f>
        <v>1160752.6300000001</v>
      </c>
      <c r="E266" s="61">
        <f>VLOOKUP(A266,'Deaths After &gt;2009'!A267:O724,15,FALSE)</f>
        <v>136</v>
      </c>
      <c r="F266" s="61">
        <f>VLOOKUP(A266,'Deaths After &gt;2009'!A267:P724,16,FALSE)</f>
        <v>1436</v>
      </c>
      <c r="G266" s="61">
        <f>VLOOKUP(A266,'Deaths After &gt;2009'!A267:Q724,17,FALSE)</f>
        <v>1572</v>
      </c>
      <c r="H266" s="61">
        <f>VLOOKUP(A266,'Visits new'!A266:D673,4,FALSE)</f>
        <v>282461</v>
      </c>
      <c r="I266" s="61">
        <f>VLOOKUP(A266,'Visits new'!A266:E673,5,FALSE)</f>
        <v>957</v>
      </c>
      <c r="J266" s="12">
        <f t="shared" si="16"/>
        <v>1.7033115214830165E-4</v>
      </c>
      <c r="K266" s="12">
        <f t="shared" si="17"/>
        <v>1.6848717267349341E-5</v>
      </c>
      <c r="L266" s="12">
        <f t="shared" si="17"/>
        <v>1.2371283621386237E-3</v>
      </c>
      <c r="M266" s="12">
        <f t="shared" si="18"/>
        <v>3.0605539164733738E-2</v>
      </c>
      <c r="N266" s="12">
        <f t="shared" si="19"/>
        <v>1.0369396476203861E-4</v>
      </c>
    </row>
    <row r="267" spans="1:14">
      <c r="A267" s="61" t="s">
        <v>394</v>
      </c>
      <c r="B267" s="61">
        <f>VLOOKUP(A267,'US Pop after &gt;2009'!A268:B725,2,FALSE)</f>
        <v>9277245</v>
      </c>
      <c r="C267" s="62">
        <f>VLOOKUP(A267,'US Pop after &gt;2009'!A268:U725,21,FALSE)</f>
        <v>8097276.9400000004</v>
      </c>
      <c r="D267" s="62">
        <f>VLOOKUP(A267,'US Pop after &gt;2009'!A268:V725,22,FALSE)</f>
        <v>1176965.2209999999</v>
      </c>
      <c r="E267" s="61">
        <f>VLOOKUP(A267,'Deaths After &gt;2009'!A268:O725,15,FALSE)</f>
        <v>88</v>
      </c>
      <c r="F267" s="61">
        <f>VLOOKUP(A267,'Deaths After &gt;2009'!A268:P725,16,FALSE)</f>
        <v>1344</v>
      </c>
      <c r="G267" s="61">
        <f>VLOOKUP(A267,'Deaths After &gt;2009'!A268:Q725,17,FALSE)</f>
        <v>1432</v>
      </c>
      <c r="H267" s="61">
        <f>VLOOKUP(A267,'Visits new'!A267:D674,4,FALSE)</f>
        <v>739530</v>
      </c>
      <c r="I267" s="61">
        <f>VLOOKUP(A267,'Visits new'!A267:E674,5,FALSE)</f>
        <v>2521</v>
      </c>
      <c r="J267" s="12">
        <f t="shared" si="16"/>
        <v>1.5435616931535169E-4</v>
      </c>
      <c r="K267" s="12">
        <f t="shared" si="17"/>
        <v>1.0867851087726288E-5</v>
      </c>
      <c r="L267" s="12">
        <f t="shared" si="17"/>
        <v>1.1419198936550396E-3</v>
      </c>
      <c r="M267" s="12">
        <f t="shared" si="18"/>
        <v>7.9714397970518186E-2</v>
      </c>
      <c r="N267" s="12">
        <f t="shared" si="19"/>
        <v>2.7174015561731956E-4</v>
      </c>
    </row>
    <row r="268" spans="1:14">
      <c r="A268" s="61" t="s">
        <v>395</v>
      </c>
      <c r="B268" s="61">
        <f>VLOOKUP(A268,'US Pop after &gt;2009'!A269:B726,2,FALSE)</f>
        <v>9333264</v>
      </c>
      <c r="C268" s="62">
        <f>VLOOKUP(A268,'US Pop after &gt;2009'!A269:U726,21,FALSE)</f>
        <v>8126314.2719999999</v>
      </c>
      <c r="D268" s="62">
        <f>VLOOKUP(A268,'US Pop after &gt;2009'!A269:V726,22,FALSE)</f>
        <v>1205772.523</v>
      </c>
      <c r="E268" s="61">
        <f>VLOOKUP(A268,'Deaths After &gt;2009'!A269:O726,15,FALSE)</f>
        <v>190</v>
      </c>
      <c r="F268" s="61">
        <f>VLOOKUP(A268,'Deaths After &gt;2009'!A269:P726,16,FALSE)</f>
        <v>1597</v>
      </c>
      <c r="G268" s="61">
        <f>VLOOKUP(A268,'Deaths After &gt;2009'!A269:Q726,17,FALSE)</f>
        <v>1787</v>
      </c>
      <c r="H268" s="61">
        <f>VLOOKUP(A268,'Visits new'!A268:D675,4,FALSE)</f>
        <v>745825</v>
      </c>
      <c r="I268" s="61">
        <f>VLOOKUP(A268,'Visits new'!A268:E675,5,FALSE)</f>
        <v>2563</v>
      </c>
      <c r="J268" s="12">
        <f t="shared" si="16"/>
        <v>1.9146570803097395E-4</v>
      </c>
      <c r="K268" s="12">
        <f t="shared" si="17"/>
        <v>2.3380833381581528E-5</v>
      </c>
      <c r="L268" s="12">
        <f t="shared" si="17"/>
        <v>1.3244620934192576E-3</v>
      </c>
      <c r="M268" s="12">
        <f t="shared" si="18"/>
        <v>7.9910415048797506E-2</v>
      </c>
      <c r="N268" s="12">
        <f t="shared" si="19"/>
        <v>2.7460918281107231E-4</v>
      </c>
    </row>
    <row r="269" spans="1:14">
      <c r="A269" s="61" t="s">
        <v>396</v>
      </c>
      <c r="B269" s="61">
        <f>VLOOKUP(A269,'US Pop after &gt;2009'!A270:B727,2,FALSE)</f>
        <v>9484977</v>
      </c>
      <c r="C269" s="62">
        <f>VLOOKUP(A269,'US Pop after &gt;2009'!A270:U727,21,FALSE)</f>
        <v>8231192.9819999998</v>
      </c>
      <c r="D269" s="62">
        <f>VLOOKUP(A269,'US Pop after &gt;2009'!A270:V727,22,FALSE)</f>
        <v>1256150.5819999999</v>
      </c>
      <c r="E269" s="61">
        <f>VLOOKUP(A269,'Deaths After &gt;2009'!A270:O727,15,FALSE)</f>
        <v>207</v>
      </c>
      <c r="F269" s="61">
        <f>VLOOKUP(A269,'Deaths After &gt;2009'!A270:P727,16,FALSE)</f>
        <v>1586</v>
      </c>
      <c r="G269" s="61">
        <f>VLOOKUP(A269,'Deaths After &gt;2009'!A270:Q727,17,FALSE)</f>
        <v>1793</v>
      </c>
      <c r="H269" s="61">
        <f>VLOOKUP(A269,'Visits new'!A269:D676,4,FALSE)</f>
        <v>611489</v>
      </c>
      <c r="I269" s="61">
        <f>VLOOKUP(A269,'Visits new'!A269:E676,5,FALSE)</f>
        <v>2111</v>
      </c>
      <c r="J269" s="12">
        <f t="shared" si="16"/>
        <v>1.8903577731395658E-4</v>
      </c>
      <c r="K269" s="12">
        <f t="shared" si="17"/>
        <v>2.5148237983566695E-5</v>
      </c>
      <c r="L269" s="12">
        <f t="shared" si="17"/>
        <v>1.262587481729161E-3</v>
      </c>
      <c r="M269" s="12">
        <f t="shared" si="18"/>
        <v>6.4469212735044065E-2</v>
      </c>
      <c r="N269" s="12">
        <f t="shared" si="19"/>
        <v>2.2256247959272858E-4</v>
      </c>
    </row>
    <row r="270" spans="1:14">
      <c r="A270" s="61" t="s">
        <v>397</v>
      </c>
      <c r="B270" s="61">
        <f>VLOOKUP(A270,'US Pop after &gt;2009'!A271:B728,2,FALSE)</f>
        <v>9609925</v>
      </c>
      <c r="C270" s="62">
        <f>VLOOKUP(A270,'US Pop after &gt;2009'!A271:U728,21,FALSE)</f>
        <v>8288197.6119999988</v>
      </c>
      <c r="D270" s="62">
        <f>VLOOKUP(A270,'US Pop after &gt;2009'!A271:V728,22,FALSE)</f>
        <v>1323965.7349999999</v>
      </c>
      <c r="E270" s="61">
        <f>VLOOKUP(A270,'Deaths After &gt;2009'!A271:O728,15,FALSE)</f>
        <v>216</v>
      </c>
      <c r="F270" s="61">
        <f>VLOOKUP(A270,'Deaths After &gt;2009'!A271:P728,16,FALSE)</f>
        <v>1528</v>
      </c>
      <c r="G270" s="61">
        <f>VLOOKUP(A270,'Deaths After &gt;2009'!A271:Q728,17,FALSE)</f>
        <v>1744</v>
      </c>
      <c r="H270" s="61">
        <f>VLOOKUP(A270,'Visits new'!A270:D677,4,FALSE)</f>
        <v>574499</v>
      </c>
      <c r="I270" s="61">
        <f>VLOOKUP(A270,'Visits new'!A270:E677,5,FALSE)</f>
        <v>2034</v>
      </c>
      <c r="J270" s="12">
        <f t="shared" si="16"/>
        <v>1.8147904380107024E-4</v>
      </c>
      <c r="K270" s="12">
        <f t="shared" si="17"/>
        <v>2.6061154681841341E-5</v>
      </c>
      <c r="L270" s="12">
        <f t="shared" si="17"/>
        <v>1.1541084180702005E-3</v>
      </c>
      <c r="M270" s="12">
        <f t="shared" si="18"/>
        <v>5.9781840128825148E-2</v>
      </c>
      <c r="N270" s="12">
        <f t="shared" si="19"/>
        <v>2.1165617837808306E-4</v>
      </c>
    </row>
    <row r="271" spans="1:14">
      <c r="A271" s="61" t="s">
        <v>398</v>
      </c>
      <c r="B271" s="61">
        <f>VLOOKUP(A271,'US Pop after &gt;2009'!A272:B729,2,FALSE)</f>
        <v>9108554</v>
      </c>
      <c r="C271" s="62">
        <f>VLOOKUP(A271,'US Pop after &gt;2009'!A272:U729,21,FALSE)</f>
        <v>7844137.2180000003</v>
      </c>
      <c r="D271" s="62">
        <f>VLOOKUP(A271,'US Pop after &gt;2009'!A272:V729,22,FALSE)</f>
        <v>1264593.7900000003</v>
      </c>
      <c r="E271" s="61">
        <f>VLOOKUP(A271,'Deaths After &gt;2009'!A272:O729,15,FALSE)</f>
        <v>208</v>
      </c>
      <c r="F271" s="61">
        <f>VLOOKUP(A271,'Deaths After &gt;2009'!A272:P729,16,FALSE)</f>
        <v>1778</v>
      </c>
      <c r="G271" s="61">
        <f>VLOOKUP(A271,'Deaths After &gt;2009'!A272:Q729,17,FALSE)</f>
        <v>1986</v>
      </c>
      <c r="H271" s="61">
        <f>VLOOKUP(A271,'Visits new'!A271:D678,4,FALSE)</f>
        <v>546361</v>
      </c>
      <c r="I271" s="61">
        <f>VLOOKUP(A271,'Visits new'!A271:E678,5,FALSE)</f>
        <v>1935</v>
      </c>
      <c r="J271" s="12">
        <f t="shared" si="16"/>
        <v>2.180368036463307E-4</v>
      </c>
      <c r="K271" s="12">
        <f t="shared" si="17"/>
        <v>2.6516619255805578E-5</v>
      </c>
      <c r="L271" s="12">
        <f t="shared" si="17"/>
        <v>1.4059850792087153E-3</v>
      </c>
      <c r="M271" s="12">
        <f t="shared" si="18"/>
        <v>5.9983286040791985E-2</v>
      </c>
      <c r="N271" s="12">
        <f t="shared" si="19"/>
        <v>2.1243767122640982E-4</v>
      </c>
    </row>
    <row r="272" spans="1:14">
      <c r="A272" s="61" t="s">
        <v>399</v>
      </c>
      <c r="B272" s="61">
        <f>VLOOKUP(A272,'US Pop after &gt;2009'!A273:B730,2,FALSE)</f>
        <v>9436298</v>
      </c>
      <c r="C272" s="62">
        <f>VLOOKUP(A272,'US Pop after &gt;2009'!A273:U730,21,FALSE)</f>
        <v>8090828.4709999999</v>
      </c>
      <c r="D272" s="62">
        <f>VLOOKUP(A272,'US Pop after &gt;2009'!A273:V730,22,FALSE)</f>
        <v>1345528.3689999997</v>
      </c>
      <c r="E272" s="61">
        <f>VLOOKUP(A272,'Deaths After &gt;2009'!A273:O730,15,FALSE)</f>
        <v>233</v>
      </c>
      <c r="F272" s="61">
        <f>VLOOKUP(A272,'Deaths After &gt;2009'!A273:P730,16,FALSE)</f>
        <v>1550</v>
      </c>
      <c r="G272" s="61">
        <f>VLOOKUP(A272,'Deaths After &gt;2009'!A273:Q730,17,FALSE)</f>
        <v>1783</v>
      </c>
      <c r="H272" s="61">
        <f>VLOOKUP(A272,'Visits new'!A272:D679,4,FALSE)</f>
        <v>538196</v>
      </c>
      <c r="I272" s="61">
        <f>VLOOKUP(A272,'Visits new'!A272:E679,5,FALSE)</f>
        <v>1892</v>
      </c>
      <c r="J272" s="12">
        <f t="shared" si="16"/>
        <v>1.8895121794585123E-4</v>
      </c>
      <c r="K272" s="12">
        <f t="shared" si="17"/>
        <v>2.8798039760099125E-5</v>
      </c>
      <c r="L272" s="12">
        <f t="shared" si="17"/>
        <v>1.1519638200954204E-3</v>
      </c>
      <c r="M272" s="12">
        <f t="shared" si="18"/>
        <v>5.7034654903861663E-2</v>
      </c>
      <c r="N272" s="12">
        <f t="shared" si="19"/>
        <v>2.00502358022182E-4</v>
      </c>
    </row>
    <row r="273" spans="1:14">
      <c r="A273" s="61" t="s">
        <v>400</v>
      </c>
      <c r="B273" s="61">
        <f>VLOOKUP(A273,'US Pop after &gt;2009'!A274:B731,2,FALSE)</f>
        <v>9857165</v>
      </c>
      <c r="C273" s="62">
        <f>VLOOKUP(A273,'US Pop after &gt;2009'!A274:U731,21,FALSE)</f>
        <v>8391552</v>
      </c>
      <c r="D273" s="62">
        <f>VLOOKUP(A273,'US Pop after &gt;2009'!A274:V731,22,FALSE)</f>
        <v>1465613</v>
      </c>
      <c r="E273" s="61">
        <f>VLOOKUP(A273,'Deaths After &gt;2009'!A274:O731,15,FALSE)</f>
        <v>243</v>
      </c>
      <c r="F273" s="61">
        <f>VLOOKUP(A273,'Deaths After &gt;2009'!A274:P731,16,FALSE)</f>
        <v>1690</v>
      </c>
      <c r="G273" s="61">
        <f>VLOOKUP(A273,'Deaths After &gt;2009'!A274:Q731,17,FALSE)</f>
        <v>1933</v>
      </c>
      <c r="H273" s="61">
        <f>VLOOKUP(A273,'Visits new'!A273:D680,4,FALSE)</f>
        <v>561380</v>
      </c>
      <c r="I273" s="61">
        <f>VLOOKUP(A273,'Visits new'!A273:E680,5,FALSE)</f>
        <v>1911</v>
      </c>
      <c r="J273" s="12">
        <f t="shared" si="16"/>
        <v>1.961010087586035E-4</v>
      </c>
      <c r="K273" s="12">
        <f t="shared" si="17"/>
        <v>2.8957694595707683E-5</v>
      </c>
      <c r="L273" s="12">
        <f t="shared" si="17"/>
        <v>1.1531011256040989E-3</v>
      </c>
      <c r="M273" s="12">
        <f t="shared" si="18"/>
        <v>5.6951466268445342E-2</v>
      </c>
      <c r="N273" s="12">
        <f t="shared" si="19"/>
        <v>1.9386912971427382E-4</v>
      </c>
    </row>
    <row r="274" spans="1:14">
      <c r="A274" s="61" t="s">
        <v>402</v>
      </c>
      <c r="B274" s="61">
        <f>VLOOKUP(A274,'US Pop after &gt;2009'!A275:B732,2,FALSE)</f>
        <v>557840</v>
      </c>
      <c r="C274" s="62">
        <f>VLOOKUP(A274,'US Pop after &gt;2009'!A275:U732,21,FALSE)</f>
        <v>475192.48699999991</v>
      </c>
      <c r="D274" s="62">
        <f>VLOOKUP(A274,'US Pop after &gt;2009'!A275:V732,22,FALSE)</f>
        <v>82344.636999999988</v>
      </c>
      <c r="E274" s="61">
        <f>VLOOKUP(A274,'Deaths After &gt;2009'!A275:O732,15,FALSE)</f>
        <v>0</v>
      </c>
      <c r="F274" s="61">
        <f>VLOOKUP(A274,'Deaths After &gt;2009'!A275:P732,16,FALSE)</f>
        <v>10</v>
      </c>
      <c r="G274" s="61">
        <f>VLOOKUP(A274,'Deaths After &gt;2009'!A275:Q732,17,FALSE)</f>
        <v>10</v>
      </c>
      <c r="H274" s="61">
        <f>VLOOKUP(A274,'Visits new'!A274:D681,4,FALSE)</f>
        <v>57497</v>
      </c>
      <c r="I274" s="61">
        <f>VLOOKUP(A274,'Visits new'!A274:E681,5,FALSE)</f>
        <v>216</v>
      </c>
      <c r="J274" s="12">
        <f t="shared" si="16"/>
        <v>1.7926287107414314E-5</v>
      </c>
      <c r="K274" s="12">
        <f t="shared" si="17"/>
        <v>0</v>
      </c>
      <c r="L274" s="12">
        <f t="shared" si="17"/>
        <v>1.2144081708684927E-4</v>
      </c>
      <c r="M274" s="12">
        <f t="shared" si="18"/>
        <v>0.10307077298150007</v>
      </c>
      <c r="N274" s="12">
        <f t="shared" si="19"/>
        <v>3.8720780152014917E-4</v>
      </c>
    </row>
    <row r="275" spans="1:14">
      <c r="A275" s="61" t="s">
        <v>403</v>
      </c>
      <c r="B275" s="61">
        <f>VLOOKUP(A275,'US Pop after &gt;2009'!A276:B733,2,FALSE)</f>
        <v>655121</v>
      </c>
      <c r="C275" s="62">
        <f>VLOOKUP(A275,'US Pop after &gt;2009'!A276:U733,21,FALSE)</f>
        <v>560525.16500000004</v>
      </c>
      <c r="D275" s="62">
        <f>VLOOKUP(A275,'US Pop after &gt;2009'!A276:V733,22,FALSE)</f>
        <v>94279.787000000011</v>
      </c>
      <c r="E275" s="61">
        <f>VLOOKUP(A275,'Deaths After &gt;2009'!A276:O733,15,FALSE)</f>
        <v>0</v>
      </c>
      <c r="F275" s="61">
        <f>VLOOKUP(A275,'Deaths After &gt;2009'!A276:P733,16,FALSE)</f>
        <v>0</v>
      </c>
      <c r="G275" s="61">
        <f>VLOOKUP(A275,'Deaths After &gt;2009'!A276:Q733,17,FALSE)</f>
        <v>0</v>
      </c>
      <c r="H275" s="61">
        <f>VLOOKUP(A275,'Visits new'!A275:D682,4,FALSE)</f>
        <v>140823</v>
      </c>
      <c r="I275" s="61">
        <f>VLOOKUP(A275,'Visits new'!A275:E682,5,FALSE)</f>
        <v>581</v>
      </c>
      <c r="J275" s="12">
        <f t="shared" si="16"/>
        <v>0</v>
      </c>
      <c r="K275" s="12">
        <f t="shared" si="17"/>
        <v>0</v>
      </c>
      <c r="L275" s="12">
        <f t="shared" si="17"/>
        <v>0</v>
      </c>
      <c r="M275" s="12">
        <f t="shared" si="18"/>
        <v>0.21495723690738047</v>
      </c>
      <c r="N275" s="12">
        <f t="shared" si="19"/>
        <v>8.868590687827134E-4</v>
      </c>
    </row>
    <row r="276" spans="1:14">
      <c r="A276" s="61" t="s">
        <v>404</v>
      </c>
      <c r="B276" s="61">
        <f>VLOOKUP(A276,'US Pop after &gt;2009'!A277:B734,2,FALSE)</f>
        <v>644077</v>
      </c>
      <c r="C276" s="62">
        <f>VLOOKUP(A276,'US Pop after &gt;2009'!A277:U734,21,FALSE)</f>
        <v>552376.30999999994</v>
      </c>
      <c r="D276" s="62">
        <f>VLOOKUP(A276,'US Pop after &gt;2009'!A277:V734,22,FALSE)</f>
        <v>91383.972999999998</v>
      </c>
      <c r="E276" s="61">
        <f>VLOOKUP(A276,'Deaths After &gt;2009'!A277:O734,15,FALSE)</f>
        <v>0</v>
      </c>
      <c r="F276" s="61">
        <f>VLOOKUP(A276,'Deaths After &gt;2009'!A277:P734,16,FALSE)</f>
        <v>21</v>
      </c>
      <c r="G276" s="61">
        <f>VLOOKUP(A276,'Deaths After &gt;2009'!A277:Q734,17,FALSE)</f>
        <v>21</v>
      </c>
      <c r="H276" s="61">
        <f>VLOOKUP(A276,'Visits new'!A276:D683,4,FALSE)</f>
        <v>79746</v>
      </c>
      <c r="I276" s="61">
        <f>VLOOKUP(A276,'Visits new'!A276:E683,5,FALSE)</f>
        <v>456</v>
      </c>
      <c r="J276" s="12">
        <f t="shared" si="16"/>
        <v>3.2604797252502421E-5</v>
      </c>
      <c r="K276" s="12">
        <f t="shared" si="17"/>
        <v>0</v>
      </c>
      <c r="L276" s="12">
        <f t="shared" si="17"/>
        <v>2.2979959516533605E-4</v>
      </c>
      <c r="M276" s="12">
        <f t="shared" si="18"/>
        <v>0.12381438865228847</v>
      </c>
      <c r="N276" s="12">
        <f t="shared" si="19"/>
        <v>7.0798988319719541E-4</v>
      </c>
    </row>
    <row r="277" spans="1:14">
      <c r="A277" s="61" t="s">
        <v>405</v>
      </c>
      <c r="B277" s="61">
        <f>VLOOKUP(A277,'US Pop after &gt;2009'!A278:B735,2,FALSE)</f>
        <v>636576</v>
      </c>
      <c r="C277" s="62">
        <f>VLOOKUP(A277,'US Pop after &gt;2009'!A278:U735,21,FALSE)</f>
        <v>546759.88299999991</v>
      </c>
      <c r="D277" s="62">
        <f>VLOOKUP(A277,'US Pop after &gt;2009'!A278:V735,22,FALSE)</f>
        <v>89918.150999999998</v>
      </c>
      <c r="E277" s="61">
        <f>VLOOKUP(A277,'Deaths After &gt;2009'!A278:O735,15,FALSE)</f>
        <v>0</v>
      </c>
      <c r="F277" s="61">
        <f>VLOOKUP(A277,'Deaths After &gt;2009'!A278:P735,16,FALSE)</f>
        <v>25</v>
      </c>
      <c r="G277" s="61">
        <f>VLOOKUP(A277,'Deaths After &gt;2009'!A278:Q735,17,FALSE)</f>
        <v>25</v>
      </c>
      <c r="H277" s="61">
        <f>VLOOKUP(A277,'Visits new'!A277:D684,4,FALSE)</f>
        <v>64784</v>
      </c>
      <c r="I277" s="61">
        <f>VLOOKUP(A277,'Visits new'!A277:E684,5,FALSE)</f>
        <v>434</v>
      </c>
      <c r="J277" s="12">
        <f t="shared" si="16"/>
        <v>3.9272608455235509E-5</v>
      </c>
      <c r="K277" s="12">
        <f t="shared" si="17"/>
        <v>0</v>
      </c>
      <c r="L277" s="12">
        <f t="shared" si="17"/>
        <v>2.7803062809865828E-4</v>
      </c>
      <c r="M277" s="12">
        <f t="shared" si="18"/>
        <v>0.10176946664655909</v>
      </c>
      <c r="N277" s="12">
        <f t="shared" si="19"/>
        <v>6.8177248278288841E-4</v>
      </c>
    </row>
    <row r="278" spans="1:14">
      <c r="A278" s="61" t="s">
        <v>406</v>
      </c>
      <c r="B278" s="61">
        <f>VLOOKUP(A278,'US Pop after &gt;2009'!A279:B736,2,FALSE)</f>
        <v>626359</v>
      </c>
      <c r="C278" s="62">
        <f>VLOOKUP(A278,'US Pop after &gt;2009'!A279:U736,21,FALSE)</f>
        <v>540913.397</v>
      </c>
      <c r="D278" s="62">
        <f>VLOOKUP(A278,'US Pop after &gt;2009'!A279:V736,22,FALSE)</f>
        <v>85151.65800000001</v>
      </c>
      <c r="E278" s="61">
        <f>VLOOKUP(A278,'Deaths After &gt;2009'!A279:O736,15,FALSE)</f>
        <v>0</v>
      </c>
      <c r="F278" s="61">
        <f>VLOOKUP(A278,'Deaths After &gt;2009'!A279:P736,16,FALSE)</f>
        <v>64</v>
      </c>
      <c r="G278" s="61">
        <f>VLOOKUP(A278,'Deaths After &gt;2009'!A279:Q736,17,FALSE)</f>
        <v>64</v>
      </c>
      <c r="H278" s="61">
        <f>VLOOKUP(A278,'Visits new'!A278:D685,4,FALSE)</f>
        <v>65667</v>
      </c>
      <c r="I278" s="61">
        <f>VLOOKUP(A278,'Visits new'!A278:E685,5,FALSE)</f>
        <v>370</v>
      </c>
      <c r="J278" s="12">
        <f t="shared" si="16"/>
        <v>1.0217782453832387E-4</v>
      </c>
      <c r="K278" s="12">
        <f t="shared" si="17"/>
        <v>0</v>
      </c>
      <c r="L278" s="12">
        <f t="shared" si="17"/>
        <v>7.5160016261809006E-4</v>
      </c>
      <c r="M278" s="12">
        <f t="shared" si="18"/>
        <v>0.10483923756184552</v>
      </c>
      <c r="N278" s="12">
        <f t="shared" si="19"/>
        <v>5.9071554811218488E-4</v>
      </c>
    </row>
    <row r="279" spans="1:14">
      <c r="A279" s="61" t="s">
        <v>407</v>
      </c>
      <c r="B279" s="61">
        <f>VLOOKUP(A279,'US Pop after &gt;2009'!A280:B737,2,FALSE)</f>
        <v>651126</v>
      </c>
      <c r="C279" s="62">
        <f>VLOOKUP(A279,'US Pop after &gt;2009'!A280:U737,21,FALSE)</f>
        <v>560311.79499999993</v>
      </c>
      <c r="D279" s="62">
        <f>VLOOKUP(A279,'US Pop after &gt;2009'!A280:V737,22,FALSE)</f>
        <v>90690.974000000002</v>
      </c>
      <c r="E279" s="61">
        <f>VLOOKUP(A279,'Deaths After &gt;2009'!A280:O737,15,FALSE)</f>
        <v>0</v>
      </c>
      <c r="F279" s="61">
        <f>VLOOKUP(A279,'Deaths After &gt;2009'!A280:P737,16,FALSE)</f>
        <v>38</v>
      </c>
      <c r="G279" s="61">
        <f>VLOOKUP(A279,'Deaths After &gt;2009'!A280:Q737,17,FALSE)</f>
        <v>38</v>
      </c>
      <c r="H279" s="61">
        <f>VLOOKUP(A279,'Visits new'!A279:D686,4,FALSE)</f>
        <v>68253</v>
      </c>
      <c r="I279" s="61">
        <f>VLOOKUP(A279,'Visits new'!A279:E686,5,FALSE)</f>
        <v>366</v>
      </c>
      <c r="J279" s="12">
        <f t="shared" si="16"/>
        <v>5.83604402220154E-5</v>
      </c>
      <c r="K279" s="12">
        <f t="shared" si="17"/>
        <v>0</v>
      </c>
      <c r="L279" s="12">
        <f t="shared" si="17"/>
        <v>4.1900531358280481E-4</v>
      </c>
      <c r="M279" s="12">
        <f t="shared" si="18"/>
        <v>0.10482302964403203</v>
      </c>
      <c r="N279" s="12">
        <f t="shared" si="19"/>
        <v>5.6210318740151672E-4</v>
      </c>
    </row>
    <row r="280" spans="1:14">
      <c r="A280" s="61" t="s">
        <v>408</v>
      </c>
      <c r="B280" s="61">
        <f>VLOOKUP(A280,'US Pop after &gt;2009'!A281:B738,2,FALSE)</f>
        <v>569318</v>
      </c>
      <c r="C280" s="62">
        <f>VLOOKUP(A280,'US Pop after &gt;2009'!A281:U738,21,FALSE)</f>
        <v>488835.44900000002</v>
      </c>
      <c r="D280" s="62">
        <f>VLOOKUP(A280,'US Pop after &gt;2009'!A281:V738,22,FALSE)</f>
        <v>80753.712</v>
      </c>
      <c r="E280" s="61">
        <f>VLOOKUP(A280,'Deaths After &gt;2009'!A281:O738,15,FALSE)</f>
        <v>0</v>
      </c>
      <c r="F280" s="61">
        <f>VLOOKUP(A280,'Deaths After &gt;2009'!A281:P738,16,FALSE)</f>
        <v>0</v>
      </c>
      <c r="G280" s="61">
        <f>VLOOKUP(A280,'Deaths After &gt;2009'!A281:Q738,17,FALSE)</f>
        <v>0</v>
      </c>
      <c r="H280" s="61">
        <f>VLOOKUP(A280,'Visits new'!A280:D687,4,FALSE)</f>
        <v>44541</v>
      </c>
      <c r="I280" s="61">
        <f>VLOOKUP(A280,'Visits new'!A280:E687,5,FALSE)</f>
        <v>291</v>
      </c>
      <c r="J280" s="12">
        <f t="shared" si="16"/>
        <v>0</v>
      </c>
      <c r="K280" s="12">
        <f t="shared" si="17"/>
        <v>0</v>
      </c>
      <c r="L280" s="12">
        <f t="shared" si="17"/>
        <v>0</v>
      </c>
      <c r="M280" s="12">
        <f t="shared" si="18"/>
        <v>7.8235713608211938E-2</v>
      </c>
      <c r="N280" s="12">
        <f t="shared" si="19"/>
        <v>5.1113788778854705E-4</v>
      </c>
    </row>
    <row r="281" spans="1:14">
      <c r="A281" s="61" t="s">
        <v>409</v>
      </c>
      <c r="B281" s="61">
        <f>VLOOKUP(A281,'US Pop after &gt;2009'!A282:B739,2,FALSE)</f>
        <v>695295</v>
      </c>
      <c r="C281" s="62">
        <f>VLOOKUP(A281,'US Pop after &gt;2009'!A282:U739,21,FALSE)</f>
        <v>593856</v>
      </c>
      <c r="D281" s="62">
        <f>VLOOKUP(A281,'US Pop after &gt;2009'!A282:V739,22,FALSE)</f>
        <v>101439</v>
      </c>
      <c r="E281" s="61">
        <f>VLOOKUP(A281,'Deaths After &gt;2009'!A282:O739,15,FALSE)</f>
        <v>0</v>
      </c>
      <c r="F281" s="61">
        <f>VLOOKUP(A281,'Deaths After &gt;2009'!A282:P739,16,FALSE)</f>
        <v>0</v>
      </c>
      <c r="G281" s="61">
        <f>VLOOKUP(A281,'Deaths After &gt;2009'!A282:Q739,17,FALSE)</f>
        <v>0</v>
      </c>
      <c r="H281" s="61">
        <f>VLOOKUP(A281,'Visits new'!A281:D688,4,FALSE)</f>
        <v>58566</v>
      </c>
      <c r="I281" s="61">
        <f>VLOOKUP(A281,'Visits new'!A281:E688,5,FALSE)</f>
        <v>292</v>
      </c>
      <c r="J281" s="12">
        <f t="shared" si="16"/>
        <v>0</v>
      </c>
      <c r="K281" s="12">
        <f t="shared" si="17"/>
        <v>0</v>
      </c>
      <c r="L281" s="12">
        <f t="shared" si="17"/>
        <v>0</v>
      </c>
      <c r="M281" s="12">
        <f t="shared" si="18"/>
        <v>8.4231872802191882E-2</v>
      </c>
      <c r="N281" s="12">
        <f t="shared" si="19"/>
        <v>4.1996562610115129E-4</v>
      </c>
    </row>
    <row r="282" spans="1:14">
      <c r="A282" s="61" t="s">
        <v>411</v>
      </c>
      <c r="B282" s="61">
        <f>VLOOKUP(A282,'US Pop after &gt;2009'!A283:B740,2,FALSE)</f>
        <v>11441027</v>
      </c>
      <c r="C282" s="62">
        <f>VLOOKUP(A282,'US Pop after &gt;2009'!A283:U740,21,FALSE)</f>
        <v>9864773.4080000035</v>
      </c>
      <c r="D282" s="62">
        <f>VLOOKUP(A282,'US Pop after &gt;2009'!A283:V740,22,FALSE)</f>
        <v>1573845.7209999997</v>
      </c>
      <c r="E282" s="61">
        <f>VLOOKUP(A282,'Deaths After &gt;2009'!A283:O740,15,FALSE)</f>
        <v>160</v>
      </c>
      <c r="F282" s="61">
        <f>VLOOKUP(A282,'Deaths After &gt;2009'!A283:P740,16,FALSE)</f>
        <v>1669</v>
      </c>
      <c r="G282" s="61">
        <f>VLOOKUP(A282,'Deaths After &gt;2009'!A283:Q740,17,FALSE)</f>
        <v>1829</v>
      </c>
      <c r="H282" s="61">
        <f>VLOOKUP(A282,'Visits new'!A282:D689,4,FALSE)</f>
        <v>195670</v>
      </c>
      <c r="I282" s="61">
        <f>VLOOKUP(A282,'Visits new'!A282:E689,5,FALSE)</f>
        <v>601</v>
      </c>
      <c r="J282" s="12">
        <f t="shared" si="16"/>
        <v>1.5986327101579254E-4</v>
      </c>
      <c r="K282" s="12">
        <f t="shared" si="17"/>
        <v>1.6219328451097044E-5</v>
      </c>
      <c r="L282" s="12">
        <f t="shared" si="17"/>
        <v>1.0604597246924182E-3</v>
      </c>
      <c r="M282" s="12">
        <f t="shared" si="18"/>
        <v>1.7102485642241733E-2</v>
      </c>
      <c r="N282" s="12">
        <f t="shared" si="19"/>
        <v>5.2530249251225433E-5</v>
      </c>
    </row>
    <row r="283" spans="1:14">
      <c r="A283" s="61" t="s">
        <v>412</v>
      </c>
      <c r="B283" s="61">
        <f>VLOOKUP(A283,'US Pop after &gt;2009'!A284:B741,2,FALSE)</f>
        <v>11424081</v>
      </c>
      <c r="C283" s="62">
        <f>VLOOKUP(A283,'US Pop after &gt;2009'!A284:U741,21,FALSE)</f>
        <v>9830890.0669999979</v>
      </c>
      <c r="D283" s="62">
        <f>VLOOKUP(A283,'US Pop after &gt;2009'!A284:V741,22,FALSE)</f>
        <v>1588728.8089999997</v>
      </c>
      <c r="E283" s="61">
        <f>VLOOKUP(A283,'Deaths After &gt;2009'!A284:O741,15,FALSE)</f>
        <v>259</v>
      </c>
      <c r="F283" s="61">
        <f>VLOOKUP(A283,'Deaths After &gt;2009'!A284:P741,16,FALSE)</f>
        <v>1892</v>
      </c>
      <c r="G283" s="61">
        <f>VLOOKUP(A283,'Deaths After &gt;2009'!A284:Q741,17,FALSE)</f>
        <v>2151</v>
      </c>
      <c r="H283" s="61">
        <f>VLOOKUP(A283,'Visits new'!A283:D690,4,FALSE)</f>
        <v>658352</v>
      </c>
      <c r="I283" s="61">
        <f>VLOOKUP(A283,'Visits new'!A283:E690,5,FALSE)</f>
        <v>2197</v>
      </c>
      <c r="J283" s="12">
        <f t="shared" si="16"/>
        <v>1.8828648011161685E-4</v>
      </c>
      <c r="K283" s="12">
        <f t="shared" si="17"/>
        <v>2.6345529065511832E-5</v>
      </c>
      <c r="L283" s="12">
        <f t="shared" si="17"/>
        <v>1.1908892123577023E-3</v>
      </c>
      <c r="M283" s="12">
        <f t="shared" si="18"/>
        <v>5.7628442935584931E-2</v>
      </c>
      <c r="N283" s="12">
        <f t="shared" si="19"/>
        <v>1.9231306220605403E-4</v>
      </c>
    </row>
    <row r="284" spans="1:14">
      <c r="A284" s="61" t="s">
        <v>413</v>
      </c>
      <c r="B284" s="61">
        <f>VLOOKUP(A284,'US Pop after &gt;2009'!A285:B742,2,FALSE)</f>
        <v>11411140</v>
      </c>
      <c r="C284" s="62">
        <f>VLOOKUP(A284,'US Pop after &gt;2009'!A285:U742,21,FALSE)</f>
        <v>9793531.352</v>
      </c>
      <c r="D284" s="62">
        <f>VLOOKUP(A284,'US Pop after &gt;2009'!A285:V742,22,FALSE)</f>
        <v>1617638.649</v>
      </c>
      <c r="E284" s="61">
        <f>VLOOKUP(A284,'Deaths After &gt;2009'!A285:O742,15,FALSE)</f>
        <v>200</v>
      </c>
      <c r="F284" s="61">
        <f>VLOOKUP(A284,'Deaths After &gt;2009'!A285:P742,16,FALSE)</f>
        <v>1881</v>
      </c>
      <c r="G284" s="61">
        <f>VLOOKUP(A284,'Deaths After &gt;2009'!A285:Q742,17,FALSE)</f>
        <v>2081</v>
      </c>
      <c r="H284" s="61">
        <f>VLOOKUP(A284,'Visits new'!A284:D691,4,FALSE)</f>
        <v>613298</v>
      </c>
      <c r="I284" s="61">
        <f>VLOOKUP(A284,'Visits new'!A284:E691,5,FALSE)</f>
        <v>1973</v>
      </c>
      <c r="J284" s="12">
        <f t="shared" si="16"/>
        <v>1.8236565321256247E-4</v>
      </c>
      <c r="K284" s="12">
        <f t="shared" si="17"/>
        <v>2.0421642899949131E-5</v>
      </c>
      <c r="L284" s="12">
        <f t="shared" si="17"/>
        <v>1.1628060451960678E-3</v>
      </c>
      <c r="M284" s="12">
        <f t="shared" si="18"/>
        <v>5.3745550400748743E-2</v>
      </c>
      <c r="N284" s="12">
        <f t="shared" si="19"/>
        <v>1.7290121758211714E-4</v>
      </c>
    </row>
    <row r="285" spans="1:14">
      <c r="A285" s="61" t="s">
        <v>414</v>
      </c>
      <c r="B285" s="61">
        <f>VLOOKUP(A285,'US Pop after &gt;2009'!A286:B743,2,FALSE)</f>
        <v>11150834</v>
      </c>
      <c r="C285" s="62">
        <f>VLOOKUP(A285,'US Pop after &gt;2009'!A286:U743,21,FALSE)</f>
        <v>9541903.550999999</v>
      </c>
      <c r="D285" s="62">
        <f>VLOOKUP(A285,'US Pop after &gt;2009'!A286:V743,22,FALSE)</f>
        <v>1604505.2920000001</v>
      </c>
      <c r="E285" s="61">
        <f>VLOOKUP(A285,'Deaths After &gt;2009'!A286:O743,15,FALSE)</f>
        <v>264</v>
      </c>
      <c r="F285" s="61">
        <f>VLOOKUP(A285,'Deaths After &gt;2009'!A286:P743,16,FALSE)</f>
        <v>2005</v>
      </c>
      <c r="G285" s="61">
        <f>VLOOKUP(A285,'Deaths After &gt;2009'!A286:Q743,17,FALSE)</f>
        <v>2269</v>
      </c>
      <c r="H285" s="61">
        <f>VLOOKUP(A285,'Visits new'!A285:D692,4,FALSE)</f>
        <v>584169</v>
      </c>
      <c r="I285" s="61">
        <f>VLOOKUP(A285,'Visits new'!A285:E692,5,FALSE)</f>
        <v>2007</v>
      </c>
      <c r="J285" s="12">
        <f t="shared" si="16"/>
        <v>2.0348253771870336E-4</v>
      </c>
      <c r="K285" s="12">
        <f t="shared" si="17"/>
        <v>2.7667435390534062E-5</v>
      </c>
      <c r="L285" s="12">
        <f t="shared" si="17"/>
        <v>1.2496063490702403E-3</v>
      </c>
      <c r="M285" s="12">
        <f t="shared" si="18"/>
        <v>5.2387920042572603E-2</v>
      </c>
      <c r="N285" s="12">
        <f t="shared" si="19"/>
        <v>1.7998653732985353E-4</v>
      </c>
    </row>
    <row r="286" spans="1:14">
      <c r="A286" s="61" t="s">
        <v>415</v>
      </c>
      <c r="B286" s="61">
        <f>VLOOKUP(A286,'US Pop after &gt;2009'!A287:B744,2,FALSE)</f>
        <v>11418726</v>
      </c>
      <c r="C286" s="62">
        <f>VLOOKUP(A286,'US Pop after &gt;2009'!A287:U744,21,FALSE)</f>
        <v>9741605.3850000016</v>
      </c>
      <c r="D286" s="62">
        <f>VLOOKUP(A286,'US Pop after &gt;2009'!A287:V744,22,FALSE)</f>
        <v>1676773.115</v>
      </c>
      <c r="E286" s="61">
        <f>VLOOKUP(A286,'Deaths After &gt;2009'!A287:O744,15,FALSE)</f>
        <v>297</v>
      </c>
      <c r="F286" s="61">
        <f>VLOOKUP(A286,'Deaths After &gt;2009'!A287:P744,16,FALSE)</f>
        <v>2025</v>
      </c>
      <c r="G286" s="61">
        <f>VLOOKUP(A286,'Deaths After &gt;2009'!A287:Q744,17,FALSE)</f>
        <v>2322</v>
      </c>
      <c r="H286" s="61">
        <f>VLOOKUP(A286,'Visits new'!A286:D693,4,FALSE)</f>
        <v>679550</v>
      </c>
      <c r="I286" s="61">
        <f>VLOOKUP(A286,'Visits new'!A286:E693,5,FALSE)</f>
        <v>2331</v>
      </c>
      <c r="J286" s="12">
        <f t="shared" si="16"/>
        <v>2.0335018109726076E-4</v>
      </c>
      <c r="K286" s="12">
        <f t="shared" si="17"/>
        <v>3.0487788024889284E-5</v>
      </c>
      <c r="L286" s="12">
        <f t="shared" si="17"/>
        <v>1.2076768060537517E-3</v>
      </c>
      <c r="M286" s="12">
        <f t="shared" si="18"/>
        <v>5.9511893008029094E-2</v>
      </c>
      <c r="N286" s="12">
        <f t="shared" si="19"/>
        <v>2.0413836009376178E-4</v>
      </c>
    </row>
    <row r="287" spans="1:14">
      <c r="A287" s="61" t="s">
        <v>416</v>
      </c>
      <c r="B287" s="61">
        <f>VLOOKUP(A287,'US Pop after &gt;2009'!A288:B745,2,FALSE)</f>
        <v>10951050</v>
      </c>
      <c r="C287" s="62">
        <f>VLOOKUP(A287,'US Pop after &gt;2009'!A288:U745,21,FALSE)</f>
        <v>9297875.7829999998</v>
      </c>
      <c r="D287" s="62">
        <f>VLOOKUP(A287,'US Pop after &gt;2009'!A288:V745,22,FALSE)</f>
        <v>1651537.3539999998</v>
      </c>
      <c r="E287" s="61">
        <f>VLOOKUP(A287,'Deaths After &gt;2009'!A288:O745,15,FALSE)</f>
        <v>248</v>
      </c>
      <c r="F287" s="61">
        <f>VLOOKUP(A287,'Deaths After &gt;2009'!A288:P745,16,FALSE)</f>
        <v>2093</v>
      </c>
      <c r="G287" s="61">
        <f>VLOOKUP(A287,'Deaths After &gt;2009'!A288:Q745,17,FALSE)</f>
        <v>2341</v>
      </c>
      <c r="H287" s="61">
        <f>VLOOKUP(A287,'Visits new'!A287:D694,4,FALSE)</f>
        <v>638283</v>
      </c>
      <c r="I287" s="61">
        <f>VLOOKUP(A287,'Visits new'!A287:E694,5,FALSE)</f>
        <v>2373</v>
      </c>
      <c r="J287" s="12">
        <f t="shared" si="16"/>
        <v>2.1376945589692312E-4</v>
      </c>
      <c r="K287" s="12">
        <f t="shared" si="17"/>
        <v>2.6672759003022702E-5</v>
      </c>
      <c r="L287" s="12">
        <f t="shared" si="17"/>
        <v>1.2673040636536521E-3</v>
      </c>
      <c r="M287" s="12">
        <f t="shared" si="18"/>
        <v>5.828509594970345E-2</v>
      </c>
      <c r="N287" s="12">
        <f t="shared" si="19"/>
        <v>2.1669155012533044E-4</v>
      </c>
    </row>
    <row r="288" spans="1:14">
      <c r="A288" s="61" t="s">
        <v>417</v>
      </c>
      <c r="B288" s="61">
        <f>VLOOKUP(A288,'US Pop after &gt;2009'!A289:B746,2,FALSE)</f>
        <v>11161098</v>
      </c>
      <c r="C288" s="62">
        <f>VLOOKUP(A288,'US Pop after &gt;2009'!A289:U746,21,FALSE)</f>
        <v>9432072.9370000008</v>
      </c>
      <c r="D288" s="62">
        <f>VLOOKUP(A288,'US Pop after &gt;2009'!A289:V746,22,FALSE)</f>
        <v>1729472.8599999996</v>
      </c>
      <c r="E288" s="61">
        <f>VLOOKUP(A288,'Deaths After &gt;2009'!A289:O746,15,FALSE)</f>
        <v>247</v>
      </c>
      <c r="F288" s="61">
        <f>VLOOKUP(A288,'Deaths After &gt;2009'!A289:P746,16,FALSE)</f>
        <v>1773</v>
      </c>
      <c r="G288" s="61">
        <f>VLOOKUP(A288,'Deaths After &gt;2009'!A289:Q746,17,FALSE)</f>
        <v>2020</v>
      </c>
      <c r="H288" s="61">
        <f>VLOOKUP(A288,'Visits new'!A288:D695,4,FALSE)</f>
        <v>783570</v>
      </c>
      <c r="I288" s="61">
        <f>VLOOKUP(A288,'Visits new'!A288:E695,5,FALSE)</f>
        <v>3086</v>
      </c>
      <c r="J288" s="12">
        <f t="shared" si="16"/>
        <v>1.8098577756417872E-4</v>
      </c>
      <c r="K288" s="12">
        <f t="shared" si="17"/>
        <v>2.6187244484833439E-5</v>
      </c>
      <c r="L288" s="12">
        <f t="shared" si="17"/>
        <v>1.0251678653112836E-3</v>
      </c>
      <c r="M288" s="12">
        <f t="shared" si="18"/>
        <v>7.0205458280179961E-2</v>
      </c>
      <c r="N288" s="12">
        <f t="shared" si="19"/>
        <v>2.764960938430968E-4</v>
      </c>
    </row>
    <row r="289" spans="1:14">
      <c r="A289" s="61" t="s">
        <v>418</v>
      </c>
      <c r="B289" s="61">
        <f>VLOOKUP(A289,'US Pop after &gt;2009'!A290:B747,2,FALSE)</f>
        <v>11149752</v>
      </c>
      <c r="C289" s="62">
        <f>VLOOKUP(A289,'US Pop after &gt;2009'!A290:U747,21,FALSE)</f>
        <v>9381108</v>
      </c>
      <c r="D289" s="62">
        <f>VLOOKUP(A289,'US Pop after &gt;2009'!A290:V747,22,FALSE)</f>
        <v>1768644</v>
      </c>
      <c r="E289" s="61">
        <f>VLOOKUP(A289,'Deaths After &gt;2009'!A290:O747,15,FALSE)</f>
        <v>241</v>
      </c>
      <c r="F289" s="61">
        <f>VLOOKUP(A289,'Deaths After &gt;2009'!A290:P747,16,FALSE)</f>
        <v>1888</v>
      </c>
      <c r="G289" s="61">
        <f>VLOOKUP(A289,'Deaths After &gt;2009'!A290:Q747,17,FALSE)</f>
        <v>2129</v>
      </c>
      <c r="H289" s="61">
        <f>VLOOKUP(A289,'Visits new'!A289:D696,4,FALSE)</f>
        <v>830354</v>
      </c>
      <c r="I289" s="61">
        <f>VLOOKUP(A289,'Visits new'!A289:E696,5,FALSE)</f>
        <v>2718</v>
      </c>
      <c r="J289" s="12">
        <f t="shared" si="16"/>
        <v>1.9094595108483132E-4</v>
      </c>
      <c r="K289" s="12">
        <f t="shared" si="17"/>
        <v>2.5689929164017727E-5</v>
      </c>
      <c r="L289" s="12">
        <f t="shared" si="17"/>
        <v>1.0674844683271477E-3</v>
      </c>
      <c r="M289" s="12">
        <f t="shared" si="18"/>
        <v>7.4472867199198697E-2</v>
      </c>
      <c r="N289" s="12">
        <f t="shared" si="19"/>
        <v>2.4377223816278605E-4</v>
      </c>
    </row>
    <row r="290" spans="1:14">
      <c r="A290" s="61" t="s">
        <v>420</v>
      </c>
      <c r="B290" s="61">
        <f>VLOOKUP(A290,'US Pop after &gt;2009'!A291:B748,2,FALSE)</f>
        <v>3615270</v>
      </c>
      <c r="C290" s="62">
        <f>VLOOKUP(A290,'US Pop after &gt;2009'!A291:U748,21,FALSE)</f>
        <v>3134755.8170000003</v>
      </c>
      <c r="D290" s="62">
        <f>VLOOKUP(A290,'US Pop after &gt;2009'!A291:V748,22,FALSE)</f>
        <v>479441.92400000006</v>
      </c>
      <c r="E290" s="61">
        <f>VLOOKUP(A290,'Deaths After &gt;2009'!A291:O748,15,FALSE)</f>
        <v>10</v>
      </c>
      <c r="F290" s="61">
        <f>VLOOKUP(A290,'Deaths After &gt;2009'!A291:P748,16,FALSE)</f>
        <v>579</v>
      </c>
      <c r="G290" s="61">
        <f>VLOOKUP(A290,'Deaths After &gt;2009'!A291:Q748,17,FALSE)</f>
        <v>589</v>
      </c>
      <c r="H290" s="61">
        <f>VLOOKUP(A290,'Visits new'!A290:D697,4,FALSE)</f>
        <v>37167</v>
      </c>
      <c r="I290" s="61">
        <f>VLOOKUP(A290,'Visits new'!A290:E697,5,FALSE)</f>
        <v>215</v>
      </c>
      <c r="J290" s="12">
        <f t="shared" si="16"/>
        <v>1.6292005852951508E-4</v>
      </c>
      <c r="K290" s="12">
        <f t="shared" si="17"/>
        <v>3.1900411335930217E-6</v>
      </c>
      <c r="L290" s="12">
        <f t="shared" si="17"/>
        <v>1.2076540890904649E-3</v>
      </c>
      <c r="M290" s="12">
        <f t="shared" si="18"/>
        <v>1.0280559958177397E-2</v>
      </c>
      <c r="N290" s="12">
        <f t="shared" si="19"/>
        <v>5.9469970430977495E-5</v>
      </c>
    </row>
    <row r="291" spans="1:14">
      <c r="A291" s="61" t="s">
        <v>421</v>
      </c>
      <c r="B291" s="61">
        <f>VLOOKUP(A291,'US Pop after &gt;2009'!A292:B749,2,FALSE)</f>
        <v>3516036</v>
      </c>
      <c r="C291" s="62">
        <f>VLOOKUP(A291,'US Pop after &gt;2009'!A292:U749,21,FALSE)</f>
        <v>3047237.969</v>
      </c>
      <c r="D291" s="62">
        <f>VLOOKUP(A291,'US Pop after &gt;2009'!A292:V749,22,FALSE)</f>
        <v>466927.03799999994</v>
      </c>
      <c r="E291" s="61">
        <f>VLOOKUP(A291,'Deaths After &gt;2009'!A292:O749,15,FALSE)</f>
        <v>36</v>
      </c>
      <c r="F291" s="61">
        <f>VLOOKUP(A291,'Deaths After &gt;2009'!A292:P749,16,FALSE)</f>
        <v>660</v>
      </c>
      <c r="G291" s="61">
        <f>VLOOKUP(A291,'Deaths After &gt;2009'!A292:Q749,17,FALSE)</f>
        <v>696</v>
      </c>
      <c r="H291" s="61">
        <f>VLOOKUP(A291,'Visits new'!A291:D698,4,FALSE)</f>
        <v>116771</v>
      </c>
      <c r="I291" s="61">
        <f>VLOOKUP(A291,'Visits new'!A291:E698,5,FALSE)</f>
        <v>811</v>
      </c>
      <c r="J291" s="12">
        <f t="shared" si="16"/>
        <v>1.9795019163626311E-4</v>
      </c>
      <c r="K291" s="12">
        <f t="shared" si="17"/>
        <v>1.1813977236511653E-5</v>
      </c>
      <c r="L291" s="12">
        <f t="shared" si="17"/>
        <v>1.4134970697498998E-3</v>
      </c>
      <c r="M291" s="12">
        <f t="shared" si="18"/>
        <v>3.3210979637296092E-2</v>
      </c>
      <c r="N291" s="12">
        <f t="shared" si="19"/>
        <v>2.3065747904742727E-4</v>
      </c>
    </row>
    <row r="292" spans="1:14">
      <c r="A292" s="61" t="s">
        <v>422</v>
      </c>
      <c r="B292" s="61">
        <f>VLOOKUP(A292,'US Pop after &gt;2009'!A293:B750,2,FALSE)</f>
        <v>3700163</v>
      </c>
      <c r="C292" s="62">
        <f>VLOOKUP(A292,'US Pop after &gt;2009'!A293:U750,21,FALSE)</f>
        <v>3197950.7330000005</v>
      </c>
      <c r="D292" s="62">
        <f>VLOOKUP(A292,'US Pop after &gt;2009'!A293:V750,22,FALSE)</f>
        <v>501376.08300000004</v>
      </c>
      <c r="E292" s="61">
        <f>VLOOKUP(A292,'Deaths After &gt;2009'!A293:O750,15,FALSE)</f>
        <v>33</v>
      </c>
      <c r="F292" s="61">
        <f>VLOOKUP(A292,'Deaths After &gt;2009'!A293:P750,16,FALSE)</f>
        <v>374</v>
      </c>
      <c r="G292" s="61">
        <f>VLOOKUP(A292,'Deaths After &gt;2009'!A293:Q750,17,FALSE)</f>
        <v>407</v>
      </c>
      <c r="H292" s="61">
        <f>VLOOKUP(A292,'Visits new'!A292:D699,4,FALSE)</f>
        <v>171982</v>
      </c>
      <c r="I292" s="61">
        <f>VLOOKUP(A292,'Visits new'!A292:E699,5,FALSE)</f>
        <v>908</v>
      </c>
      <c r="J292" s="12">
        <f t="shared" si="16"/>
        <v>1.0999515426752822E-4</v>
      </c>
      <c r="K292" s="12">
        <f t="shared" si="17"/>
        <v>1.0319108315043575E-5</v>
      </c>
      <c r="L292" s="12">
        <f t="shared" si="17"/>
        <v>7.459470299463805E-4</v>
      </c>
      <c r="M292" s="12">
        <f t="shared" si="18"/>
        <v>4.6479574007955868E-2</v>
      </c>
      <c r="N292" s="12">
        <f t="shared" si="19"/>
        <v>2.4539459477866243E-4</v>
      </c>
    </row>
    <row r="293" spans="1:14">
      <c r="A293" s="61" t="s">
        <v>423</v>
      </c>
      <c r="B293" s="61">
        <f>VLOOKUP(A293,'US Pop after &gt;2009'!A294:B751,2,FALSE)</f>
        <v>3650821</v>
      </c>
      <c r="C293" s="62">
        <f>VLOOKUP(A293,'US Pop after &gt;2009'!A294:U751,21,FALSE)</f>
        <v>3150660.4709999999</v>
      </c>
      <c r="D293" s="62">
        <f>VLOOKUP(A293,'US Pop after &gt;2009'!A294:V751,22,FALSE)</f>
        <v>501812.96100000001</v>
      </c>
      <c r="E293" s="61">
        <f>VLOOKUP(A293,'Deaths After &gt;2009'!A294:O751,15,FALSE)</f>
        <v>47</v>
      </c>
      <c r="F293" s="61">
        <f>VLOOKUP(A293,'Deaths After &gt;2009'!A294:P751,16,FALSE)</f>
        <v>506</v>
      </c>
      <c r="G293" s="61">
        <f>VLOOKUP(A293,'Deaths After &gt;2009'!A294:Q751,17,FALSE)</f>
        <v>553</v>
      </c>
      <c r="H293" s="61">
        <f>VLOOKUP(A293,'Visits new'!A293:D700,4,FALSE)</f>
        <v>168527</v>
      </c>
      <c r="I293" s="61">
        <f>VLOOKUP(A293,'Visits new'!A293:E700,5,FALSE)</f>
        <v>923</v>
      </c>
      <c r="J293" s="12">
        <f t="shared" si="16"/>
        <v>1.514727783147955E-4</v>
      </c>
      <c r="K293" s="12">
        <f t="shared" si="17"/>
        <v>1.4917507117192636E-5</v>
      </c>
      <c r="L293" s="12">
        <f t="shared" si="17"/>
        <v>1.008343823945193E-3</v>
      </c>
      <c r="M293" s="12">
        <f t="shared" si="18"/>
        <v>4.6161397669181807E-2</v>
      </c>
      <c r="N293" s="12">
        <f t="shared" si="19"/>
        <v>2.5281984518002936E-4</v>
      </c>
    </row>
    <row r="294" spans="1:14">
      <c r="A294" s="61" t="s">
        <v>424</v>
      </c>
      <c r="B294" s="61">
        <f>VLOOKUP(A294,'US Pop after &gt;2009'!A295:B752,2,FALSE)</f>
        <v>3585650</v>
      </c>
      <c r="C294" s="62">
        <f>VLOOKUP(A294,'US Pop after &gt;2009'!A295:U752,21,FALSE)</f>
        <v>3089818.9860000005</v>
      </c>
      <c r="D294" s="62">
        <f>VLOOKUP(A294,'US Pop after &gt;2009'!A295:V752,22,FALSE)</f>
        <v>495346.16200000001</v>
      </c>
      <c r="E294" s="61">
        <f>VLOOKUP(A294,'Deaths After &gt;2009'!A295:O752,15,FALSE)</f>
        <v>75</v>
      </c>
      <c r="F294" s="61">
        <f>VLOOKUP(A294,'Deaths After &gt;2009'!A295:P752,16,FALSE)</f>
        <v>483</v>
      </c>
      <c r="G294" s="61">
        <f>VLOOKUP(A294,'Deaths After &gt;2009'!A295:Q752,17,FALSE)</f>
        <v>558</v>
      </c>
      <c r="H294" s="61">
        <f>VLOOKUP(A294,'Visits new'!A294:D701,4,FALSE)</f>
        <v>168595</v>
      </c>
      <c r="I294" s="61">
        <f>VLOOKUP(A294,'Visits new'!A294:E701,5,FALSE)</f>
        <v>948</v>
      </c>
      <c r="J294" s="12">
        <f t="shared" si="16"/>
        <v>1.5562031988621309E-4</v>
      </c>
      <c r="K294" s="12">
        <f t="shared" si="17"/>
        <v>2.4273266602291499E-5</v>
      </c>
      <c r="L294" s="12">
        <f t="shared" si="17"/>
        <v>9.7507568858482441E-4</v>
      </c>
      <c r="M294" s="12">
        <f t="shared" si="18"/>
        <v>4.701936887314713E-2</v>
      </c>
      <c r="N294" s="12">
        <f t="shared" si="19"/>
        <v>2.6438721012926527E-4</v>
      </c>
    </row>
    <row r="295" spans="1:14">
      <c r="A295" s="61" t="s">
        <v>425</v>
      </c>
      <c r="B295" s="61">
        <f>VLOOKUP(A295,'US Pop after &gt;2009'!A296:B753,2,FALSE)</f>
        <v>3652845</v>
      </c>
      <c r="C295" s="62">
        <f>VLOOKUP(A295,'US Pop after &gt;2009'!A296:U753,21,FALSE)</f>
        <v>3130810.4130000002</v>
      </c>
      <c r="D295" s="62">
        <f>VLOOKUP(A295,'US Pop after &gt;2009'!A296:V753,22,FALSE)</f>
        <v>521068.37500000006</v>
      </c>
      <c r="E295" s="61">
        <f>VLOOKUP(A295,'Deaths After &gt;2009'!A296:O753,15,FALSE)</f>
        <v>26</v>
      </c>
      <c r="F295" s="61">
        <f>VLOOKUP(A295,'Deaths After &gt;2009'!A296:P753,16,FALSE)</f>
        <v>540</v>
      </c>
      <c r="G295" s="61">
        <f>VLOOKUP(A295,'Deaths After &gt;2009'!A296:Q753,17,FALSE)</f>
        <v>566</v>
      </c>
      <c r="H295" s="61">
        <f>VLOOKUP(A295,'Visits new'!A295:D702,4,FALSE)</f>
        <v>157639</v>
      </c>
      <c r="I295" s="61">
        <f>VLOOKUP(A295,'Visits new'!A295:E702,5,FALSE)</f>
        <v>955</v>
      </c>
      <c r="J295" s="12">
        <f t="shared" si="16"/>
        <v>1.5494771883285493E-4</v>
      </c>
      <c r="K295" s="12">
        <f t="shared" si="17"/>
        <v>8.3045590662534954E-6</v>
      </c>
      <c r="L295" s="12">
        <f t="shared" si="17"/>
        <v>1.0363323239488483E-3</v>
      </c>
      <c r="M295" s="12">
        <f t="shared" si="18"/>
        <v>4.3155129768714523E-2</v>
      </c>
      <c r="N295" s="12">
        <f t="shared" si="19"/>
        <v>2.6144005562787361E-4</v>
      </c>
    </row>
    <row r="296" spans="1:14">
      <c r="A296" s="61" t="s">
        <v>426</v>
      </c>
      <c r="B296" s="61">
        <f>VLOOKUP(A296,'US Pop after &gt;2009'!A297:B754,2,FALSE)</f>
        <v>3556746</v>
      </c>
      <c r="C296" s="62">
        <f>VLOOKUP(A296,'US Pop after &gt;2009'!A297:U754,21,FALSE)</f>
        <v>3048059.5120000001</v>
      </c>
      <c r="D296" s="62">
        <f>VLOOKUP(A296,'US Pop after &gt;2009'!A297:V754,22,FALSE)</f>
        <v>509614.00200000015</v>
      </c>
      <c r="E296" s="61">
        <f>VLOOKUP(A296,'Deaths After &gt;2009'!A297:O754,15,FALSE)</f>
        <v>23</v>
      </c>
      <c r="F296" s="61">
        <f>VLOOKUP(A296,'Deaths After &gt;2009'!A297:P754,16,FALSE)</f>
        <v>335</v>
      </c>
      <c r="G296" s="61">
        <f>VLOOKUP(A296,'Deaths After &gt;2009'!A297:Q754,17,FALSE)</f>
        <v>358</v>
      </c>
      <c r="H296" s="61">
        <f>VLOOKUP(A296,'Visits new'!A296:D703,4,FALSE)</f>
        <v>230257</v>
      </c>
      <c r="I296" s="61">
        <f>VLOOKUP(A296,'Visits new'!A296:E703,5,FALSE)</f>
        <v>1047</v>
      </c>
      <c r="J296" s="12">
        <f t="shared" si="16"/>
        <v>1.0065379984963784E-4</v>
      </c>
      <c r="K296" s="12">
        <f t="shared" si="17"/>
        <v>7.5457844275843648E-6</v>
      </c>
      <c r="L296" s="12">
        <f t="shared" si="17"/>
        <v>6.5736027402167E-4</v>
      </c>
      <c r="M296" s="12">
        <f t="shared" si="18"/>
        <v>6.4738106122843739E-2</v>
      </c>
      <c r="N296" s="12">
        <f t="shared" si="19"/>
        <v>2.9437019118036545E-4</v>
      </c>
    </row>
    <row r="297" spans="1:14">
      <c r="A297" s="61" t="s">
        <v>427</v>
      </c>
      <c r="B297" s="61">
        <f>VLOOKUP(A297,'US Pop after &gt;2009'!A298:B755,2,FALSE)</f>
        <v>3559968</v>
      </c>
      <c r="C297" s="62">
        <f>VLOOKUP(A297,'US Pop after &gt;2009'!A298:U755,21,FALSE)</f>
        <v>3044402</v>
      </c>
      <c r="D297" s="62">
        <f>VLOOKUP(A297,'US Pop after &gt;2009'!A298:V755,22,FALSE)</f>
        <v>515566</v>
      </c>
      <c r="E297" s="61">
        <f>VLOOKUP(A297,'Deaths After &gt;2009'!A298:O755,15,FALSE)</f>
        <v>20</v>
      </c>
      <c r="F297" s="61">
        <f>VLOOKUP(A297,'Deaths After &gt;2009'!A298:P755,16,FALSE)</f>
        <v>428</v>
      </c>
      <c r="G297" s="61">
        <f>VLOOKUP(A297,'Deaths After &gt;2009'!A298:Q755,17,FALSE)</f>
        <v>448</v>
      </c>
      <c r="H297" s="61">
        <f>VLOOKUP(A297,'Visits new'!A297:D704,4,FALSE)</f>
        <v>278176</v>
      </c>
      <c r="I297" s="61">
        <f>VLOOKUP(A297,'Visits new'!A297:E704,5,FALSE)</f>
        <v>1003</v>
      </c>
      <c r="J297" s="12">
        <f t="shared" si="16"/>
        <v>1.2584382780968817E-4</v>
      </c>
      <c r="K297" s="12">
        <f t="shared" si="17"/>
        <v>6.569434654161967E-6</v>
      </c>
      <c r="L297" s="12">
        <f t="shared" si="17"/>
        <v>8.30155595985771E-4</v>
      </c>
      <c r="M297" s="12">
        <f t="shared" si="18"/>
        <v>7.8140028224972805E-2</v>
      </c>
      <c r="N297" s="12">
        <f t="shared" si="19"/>
        <v>2.8174410556499382E-4</v>
      </c>
    </row>
    <row r="298" spans="1:14">
      <c r="A298" s="61" t="s">
        <v>429</v>
      </c>
      <c r="B298" s="61">
        <f>VLOOKUP(A298,'US Pop after &gt;2009'!A299:B756,2,FALSE)</f>
        <v>3754561</v>
      </c>
      <c r="C298" s="62">
        <f>VLOOKUP(A298,'US Pop after &gt;2009'!A299:U756,21,FALSE)</f>
        <v>3249818.2889999999</v>
      </c>
      <c r="D298" s="62">
        <f>VLOOKUP(A298,'US Pop after &gt;2009'!A299:V756,22,FALSE)</f>
        <v>507224.36000000004</v>
      </c>
      <c r="E298" s="61">
        <f>VLOOKUP(A298,'Deaths After &gt;2009'!A299:O756,15,FALSE)</f>
        <v>0</v>
      </c>
      <c r="F298" s="61">
        <f>VLOOKUP(A298,'Deaths After &gt;2009'!A299:P756,16,FALSE)</f>
        <v>261</v>
      </c>
      <c r="G298" s="61">
        <f>VLOOKUP(A298,'Deaths After &gt;2009'!A299:Q756,17,FALSE)</f>
        <v>261</v>
      </c>
      <c r="H298" s="61">
        <f>VLOOKUP(A298,'Visits new'!A298:D705,4,FALSE)</f>
        <v>64278</v>
      </c>
      <c r="I298" s="61">
        <f>VLOOKUP(A298,'Visits new'!A298:E705,5,FALSE)</f>
        <v>258</v>
      </c>
      <c r="J298" s="12">
        <f t="shared" si="16"/>
        <v>6.9515450674526263E-5</v>
      </c>
      <c r="K298" s="12">
        <f t="shared" si="17"/>
        <v>0</v>
      </c>
      <c r="L298" s="12">
        <f t="shared" si="17"/>
        <v>5.1456519162447164E-4</v>
      </c>
      <c r="M298" s="12">
        <f t="shared" si="18"/>
        <v>1.7119977541981607E-2</v>
      </c>
      <c r="N298" s="12">
        <f t="shared" si="19"/>
        <v>6.8716422505853543E-5</v>
      </c>
    </row>
    <row r="299" spans="1:14">
      <c r="A299" s="61" t="s">
        <v>430</v>
      </c>
      <c r="B299" s="61">
        <f>VLOOKUP(A299,'US Pop after &gt;2009'!A300:B757,2,FALSE)</f>
        <v>3745417</v>
      </c>
      <c r="C299" s="62">
        <f>VLOOKUP(A299,'US Pop after &gt;2009'!A300:U757,21,FALSE)</f>
        <v>3236118.3789999997</v>
      </c>
      <c r="D299" s="62">
        <f>VLOOKUP(A299,'US Pop after &gt;2009'!A300:V757,22,FALSE)</f>
        <v>509652.783</v>
      </c>
      <c r="E299" s="61">
        <f>VLOOKUP(A299,'Deaths After &gt;2009'!A300:O757,15,FALSE)</f>
        <v>0</v>
      </c>
      <c r="F299" s="61">
        <f>VLOOKUP(A299,'Deaths After &gt;2009'!A300:P757,16,FALSE)</f>
        <v>237</v>
      </c>
      <c r="G299" s="61">
        <f>VLOOKUP(A299,'Deaths After &gt;2009'!A300:Q757,17,FALSE)</f>
        <v>237</v>
      </c>
      <c r="H299" s="61">
        <f>VLOOKUP(A299,'Visits new'!A299:D706,4,FALSE)</f>
        <v>147143</v>
      </c>
      <c r="I299" s="61">
        <f>VLOOKUP(A299,'Visits new'!A299:E706,5,FALSE)</f>
        <v>757</v>
      </c>
      <c r="J299" s="12">
        <f t="shared" si="16"/>
        <v>6.3277333338317206E-5</v>
      </c>
      <c r="K299" s="12">
        <f t="shared" si="17"/>
        <v>0</v>
      </c>
      <c r="L299" s="12">
        <f t="shared" si="17"/>
        <v>4.6502247786214877E-4</v>
      </c>
      <c r="M299" s="12">
        <f t="shared" si="18"/>
        <v>3.9286146242194127E-2</v>
      </c>
      <c r="N299" s="12">
        <f t="shared" si="19"/>
        <v>2.0211367652787394E-4</v>
      </c>
    </row>
    <row r="300" spans="1:14">
      <c r="A300" s="61" t="s">
        <v>431</v>
      </c>
      <c r="B300" s="61">
        <f>VLOOKUP(A300,'US Pop after &gt;2009'!A301:B758,2,FALSE)</f>
        <v>3685999</v>
      </c>
      <c r="C300" s="62">
        <f>VLOOKUP(A300,'US Pop after &gt;2009'!A301:U758,21,FALSE)</f>
        <v>3179843.6870000008</v>
      </c>
      <c r="D300" s="62">
        <f>VLOOKUP(A300,'US Pop after &gt;2009'!A301:V758,22,FALSE)</f>
        <v>505093.72</v>
      </c>
      <c r="E300" s="61">
        <f>VLOOKUP(A300,'Deaths After &gt;2009'!A301:O758,15,FALSE)</f>
        <v>0</v>
      </c>
      <c r="F300" s="61">
        <f>VLOOKUP(A300,'Deaths After &gt;2009'!A301:P758,16,FALSE)</f>
        <v>220</v>
      </c>
      <c r="G300" s="61">
        <f>VLOOKUP(A300,'Deaths After &gt;2009'!A301:Q758,17,FALSE)</f>
        <v>220</v>
      </c>
      <c r="H300" s="61">
        <f>VLOOKUP(A300,'Visits new'!A300:D707,4,FALSE)</f>
        <v>145627</v>
      </c>
      <c r="I300" s="61">
        <f>VLOOKUP(A300,'Visits new'!A300:E707,5,FALSE)</f>
        <v>735</v>
      </c>
      <c r="J300" s="12">
        <f t="shared" si="16"/>
        <v>5.968531190594463E-5</v>
      </c>
      <c r="K300" s="12">
        <f t="shared" si="17"/>
        <v>0</v>
      </c>
      <c r="L300" s="12">
        <f t="shared" si="17"/>
        <v>4.355627308136003E-4</v>
      </c>
      <c r="M300" s="12">
        <f t="shared" si="18"/>
        <v>3.9508149622395447E-2</v>
      </c>
      <c r="N300" s="12">
        <f t="shared" si="19"/>
        <v>1.99403201140315E-4</v>
      </c>
    </row>
    <row r="301" spans="1:14">
      <c r="A301" s="61" t="s">
        <v>432</v>
      </c>
      <c r="B301" s="61">
        <f>VLOOKUP(A301,'US Pop after &gt;2009'!A302:B759,2,FALSE)</f>
        <v>3766403</v>
      </c>
      <c r="C301" s="62">
        <f>VLOOKUP(A301,'US Pop after &gt;2009'!A302:U759,21,FALSE)</f>
        <v>3227889.25</v>
      </c>
      <c r="D301" s="62">
        <f>VLOOKUP(A301,'US Pop after &gt;2009'!A302:V759,22,FALSE)</f>
        <v>538868.74899999995</v>
      </c>
      <c r="E301" s="61">
        <f>VLOOKUP(A301,'Deaths After &gt;2009'!A302:O759,15,FALSE)</f>
        <v>0</v>
      </c>
      <c r="F301" s="61">
        <f>VLOOKUP(A301,'Deaths After &gt;2009'!A302:P759,16,FALSE)</f>
        <v>293</v>
      </c>
      <c r="G301" s="61">
        <f>VLOOKUP(A301,'Deaths After &gt;2009'!A302:Q759,17,FALSE)</f>
        <v>293</v>
      </c>
      <c r="H301" s="61">
        <f>VLOOKUP(A301,'Visits new'!A301:D708,4,FALSE)</f>
        <v>131782</v>
      </c>
      <c r="I301" s="61">
        <f>VLOOKUP(A301,'Visits new'!A301:E708,5,FALSE)</f>
        <v>620</v>
      </c>
      <c r="J301" s="12">
        <f t="shared" si="16"/>
        <v>7.7793056133398364E-5</v>
      </c>
      <c r="K301" s="12">
        <f t="shared" si="17"/>
        <v>0</v>
      </c>
      <c r="L301" s="12">
        <f t="shared" si="17"/>
        <v>5.4373166108394983E-4</v>
      </c>
      <c r="M301" s="12">
        <f t="shared" si="18"/>
        <v>3.498882089887885E-2</v>
      </c>
      <c r="N301" s="12">
        <f t="shared" si="19"/>
        <v>1.6461329284200336E-4</v>
      </c>
    </row>
    <row r="302" spans="1:14">
      <c r="A302" s="61" t="s">
        <v>433</v>
      </c>
      <c r="B302" s="61">
        <f>VLOOKUP(A302,'US Pop after &gt;2009'!A303:B760,2,FALSE)</f>
        <v>3794733</v>
      </c>
      <c r="C302" s="62">
        <f>VLOOKUP(A302,'US Pop after &gt;2009'!A303:U760,21,FALSE)</f>
        <v>3237328.1069999998</v>
      </c>
      <c r="D302" s="62">
        <f>VLOOKUP(A302,'US Pop after &gt;2009'!A303:V760,22,FALSE)</f>
        <v>556875.46600000001</v>
      </c>
      <c r="E302" s="61">
        <f>VLOOKUP(A302,'Deaths After &gt;2009'!A303:O760,15,FALSE)</f>
        <v>33</v>
      </c>
      <c r="F302" s="61">
        <f>VLOOKUP(A302,'Deaths After &gt;2009'!A303:P760,16,FALSE)</f>
        <v>240</v>
      </c>
      <c r="G302" s="61">
        <f>VLOOKUP(A302,'Deaths After &gt;2009'!A303:Q760,17,FALSE)</f>
        <v>273</v>
      </c>
      <c r="H302" s="61">
        <f>VLOOKUP(A302,'Visits new'!A302:D709,4,FALSE)</f>
        <v>139357</v>
      </c>
      <c r="I302" s="61">
        <f>VLOOKUP(A302,'Visits new'!A302:E709,5,FALSE)</f>
        <v>651</v>
      </c>
      <c r="J302" s="12">
        <f t="shared" si="16"/>
        <v>7.1941820412661439E-5</v>
      </c>
      <c r="K302" s="12">
        <f t="shared" si="17"/>
        <v>1.0193591415292401E-5</v>
      </c>
      <c r="L302" s="12">
        <f t="shared" si="17"/>
        <v>4.3097607033023791E-4</v>
      </c>
      <c r="M302" s="12">
        <f t="shared" si="18"/>
        <v>3.6723795850722565E-2</v>
      </c>
      <c r="N302" s="12">
        <f t="shared" si="19"/>
        <v>1.7155357175326961E-4</v>
      </c>
    </row>
    <row r="303" spans="1:14">
      <c r="A303" s="61" t="s">
        <v>434</v>
      </c>
      <c r="B303" s="61">
        <f>VLOOKUP(A303,'US Pop after &gt;2009'!A304:B761,2,FALSE)</f>
        <v>3777756</v>
      </c>
      <c r="C303" s="62">
        <f>VLOOKUP(A303,'US Pop after &gt;2009'!A304:U761,21,FALSE)</f>
        <v>3204556.048</v>
      </c>
      <c r="D303" s="62">
        <f>VLOOKUP(A303,'US Pop after &gt;2009'!A304:V761,22,FALSE)</f>
        <v>571821.23200000008</v>
      </c>
      <c r="E303" s="61">
        <f>VLOOKUP(A303,'Deaths After &gt;2009'!A304:O761,15,FALSE)</f>
        <v>0</v>
      </c>
      <c r="F303" s="61">
        <f>VLOOKUP(A303,'Deaths After &gt;2009'!A304:P761,16,FALSE)</f>
        <v>268</v>
      </c>
      <c r="G303" s="61">
        <f>VLOOKUP(A303,'Deaths After &gt;2009'!A304:Q761,17,FALSE)</f>
        <v>268</v>
      </c>
      <c r="H303" s="61">
        <f>VLOOKUP(A303,'Visits new'!A303:D710,4,FALSE)</f>
        <v>149648</v>
      </c>
      <c r="I303" s="61">
        <f>VLOOKUP(A303,'Visits new'!A303:E710,5,FALSE)</f>
        <v>561</v>
      </c>
      <c r="J303" s="12">
        <f t="shared" si="16"/>
        <v>7.0941585427963062E-5</v>
      </c>
      <c r="K303" s="12">
        <f t="shared" si="17"/>
        <v>0</v>
      </c>
      <c r="L303" s="12">
        <f t="shared" si="17"/>
        <v>4.6867794513793073E-4</v>
      </c>
      <c r="M303" s="12">
        <f t="shared" si="18"/>
        <v>3.9612934239267969E-2</v>
      </c>
      <c r="N303" s="12">
        <f t="shared" si="19"/>
        <v>1.4850085606375849E-4</v>
      </c>
    </row>
    <row r="304" spans="1:14">
      <c r="A304" s="61" t="s">
        <v>435</v>
      </c>
      <c r="B304" s="61">
        <f>VLOOKUP(A304,'US Pop after &gt;2009'!A305:B762,2,FALSE)</f>
        <v>3966871</v>
      </c>
      <c r="C304" s="62">
        <f>VLOOKUP(A304,'US Pop after &gt;2009'!A305:U762,21,FALSE)</f>
        <v>3333775.2770000007</v>
      </c>
      <c r="D304" s="62">
        <f>VLOOKUP(A304,'US Pop after &gt;2009'!A305:V762,22,FALSE)</f>
        <v>633154.89500000002</v>
      </c>
      <c r="E304" s="61">
        <f>VLOOKUP(A304,'Deaths After &gt;2009'!A305:O762,15,FALSE)</f>
        <v>0</v>
      </c>
      <c r="F304" s="61">
        <f>VLOOKUP(A304,'Deaths After &gt;2009'!A305:P762,16,FALSE)</f>
        <v>245</v>
      </c>
      <c r="G304" s="61">
        <f>VLOOKUP(A304,'Deaths After &gt;2009'!A305:Q762,17,FALSE)</f>
        <v>245</v>
      </c>
      <c r="H304" s="61">
        <f>VLOOKUP(A304,'Visits new'!A304:D711,4,FALSE)</f>
        <v>185035</v>
      </c>
      <c r="I304" s="61">
        <f>VLOOKUP(A304,'Visits new'!A304:E711,5,FALSE)</f>
        <v>634</v>
      </c>
      <c r="J304" s="12">
        <f t="shared" si="16"/>
        <v>6.1761524385340482E-5</v>
      </c>
      <c r="K304" s="12">
        <f t="shared" si="17"/>
        <v>0</v>
      </c>
      <c r="L304" s="12">
        <f t="shared" si="17"/>
        <v>3.8695112670652257E-4</v>
      </c>
      <c r="M304" s="12">
        <f t="shared" si="18"/>
        <v>4.6645076182210109E-2</v>
      </c>
      <c r="N304" s="12">
        <f t="shared" si="19"/>
        <v>1.5982369983798313E-4</v>
      </c>
    </row>
    <row r="305" spans="1:14">
      <c r="A305" s="61" t="s">
        <v>436</v>
      </c>
      <c r="B305" s="61">
        <f>VLOOKUP(A305,'US Pop after &gt;2009'!A306:B763,2,FALSE)</f>
        <v>3916510</v>
      </c>
      <c r="C305" s="62">
        <f>VLOOKUP(A305,'US Pop after &gt;2009'!A306:U763,21,FALSE)</f>
        <v>3286262</v>
      </c>
      <c r="D305" s="62">
        <f>VLOOKUP(A305,'US Pop after &gt;2009'!A306:V763,22,FALSE)</f>
        <v>630248</v>
      </c>
      <c r="E305" s="61">
        <f>VLOOKUP(A305,'Deaths After &gt;2009'!A306:O763,15,FALSE)</f>
        <v>21</v>
      </c>
      <c r="F305" s="61">
        <f>VLOOKUP(A305,'Deaths After &gt;2009'!A306:P763,16,FALSE)</f>
        <v>379</v>
      </c>
      <c r="G305" s="61">
        <f>VLOOKUP(A305,'Deaths After &gt;2009'!A306:Q763,17,FALSE)</f>
        <v>400</v>
      </c>
      <c r="H305" s="61">
        <f>VLOOKUP(A305,'Visits new'!A305:D712,4,FALSE)</f>
        <v>619880</v>
      </c>
      <c r="I305" s="61">
        <f>VLOOKUP(A305,'Visits new'!A305:E712,5,FALSE)</f>
        <v>1505</v>
      </c>
      <c r="J305" s="12">
        <f t="shared" si="16"/>
        <v>1.0213174484426186E-4</v>
      </c>
      <c r="K305" s="12">
        <f t="shared" si="17"/>
        <v>6.3902391227479729E-6</v>
      </c>
      <c r="L305" s="12">
        <f t="shared" si="17"/>
        <v>6.0135057945443697E-4</v>
      </c>
      <c r="M305" s="12">
        <f t="shared" si="18"/>
        <v>0.1582735649851526</v>
      </c>
      <c r="N305" s="12">
        <f t="shared" si="19"/>
        <v>3.8427068997653525E-4</v>
      </c>
    </row>
    <row r="306" spans="1:14">
      <c r="A306" s="61" t="s">
        <v>438</v>
      </c>
      <c r="B306" s="61">
        <f>VLOOKUP(A306,'US Pop after &gt;2009'!A307:B764,2,FALSE)</f>
        <v>12554832</v>
      </c>
      <c r="C306" s="62">
        <f>VLOOKUP(A306,'US Pop after &gt;2009'!A307:U764,21,FALSE)</f>
        <v>10636124.482999999</v>
      </c>
      <c r="D306" s="62">
        <f>VLOOKUP(A306,'US Pop after &gt;2009'!A307:V764,22,FALSE)</f>
        <v>1919785.4130000002</v>
      </c>
      <c r="E306" s="61">
        <f>VLOOKUP(A306,'Deaths After &gt;2009'!A307:O764,15,FALSE)</f>
        <v>127</v>
      </c>
      <c r="F306" s="61">
        <f>VLOOKUP(A306,'Deaths After &gt;2009'!A307:P764,16,FALSE)</f>
        <v>2047</v>
      </c>
      <c r="G306" s="61">
        <f>VLOOKUP(A306,'Deaths After &gt;2009'!A307:Q764,17,FALSE)</f>
        <v>2174</v>
      </c>
      <c r="H306" s="61">
        <f>VLOOKUP(A306,'Visits new'!A306:D713,4,FALSE)</f>
        <v>208162</v>
      </c>
      <c r="I306" s="61">
        <f>VLOOKUP(A306,'Visits new'!A306:E713,5,FALSE)</f>
        <v>808</v>
      </c>
      <c r="J306" s="12">
        <f t="shared" si="16"/>
        <v>1.7316042142180796E-4</v>
      </c>
      <c r="K306" s="12">
        <f t="shared" si="17"/>
        <v>1.1940439415031995E-5</v>
      </c>
      <c r="L306" s="12">
        <f t="shared" si="17"/>
        <v>1.0662650034418194E-3</v>
      </c>
      <c r="M306" s="12">
        <f t="shared" si="18"/>
        <v>1.6580229827049858E-2</v>
      </c>
      <c r="N306" s="12">
        <f t="shared" si="19"/>
        <v>6.4357691126412523E-5</v>
      </c>
    </row>
    <row r="307" spans="1:14">
      <c r="A307" s="61" t="s">
        <v>439</v>
      </c>
      <c r="B307" s="61">
        <f>VLOOKUP(A307,'US Pop after &gt;2009'!A308:B765,2,FALSE)</f>
        <v>12505696</v>
      </c>
      <c r="C307" s="62">
        <f>VLOOKUP(A307,'US Pop after &gt;2009'!A308:U765,21,FALSE)</f>
        <v>10583704.679</v>
      </c>
      <c r="D307" s="62">
        <f>VLOOKUP(A307,'US Pop after &gt;2009'!A308:V765,22,FALSE)</f>
        <v>1916881.5499999996</v>
      </c>
      <c r="E307" s="61">
        <f>VLOOKUP(A307,'Deaths After &gt;2009'!A308:O765,15,FALSE)</f>
        <v>212</v>
      </c>
      <c r="F307" s="61">
        <f>VLOOKUP(A307,'Deaths After &gt;2009'!A308:P765,16,FALSE)</f>
        <v>2426</v>
      </c>
      <c r="G307" s="61">
        <f>VLOOKUP(A307,'Deaths After &gt;2009'!A308:Q765,17,FALSE)</f>
        <v>2638</v>
      </c>
      <c r="H307" s="61">
        <f>VLOOKUP(A307,'Visits new'!A307:D714,4,FALSE)</f>
        <v>761885</v>
      </c>
      <c r="I307" s="61">
        <f>VLOOKUP(A307,'Visits new'!A307:E714,5,FALSE)</f>
        <v>2548</v>
      </c>
      <c r="J307" s="12">
        <f t="shared" si="16"/>
        <v>2.1094387709408576E-4</v>
      </c>
      <c r="K307" s="12">
        <f t="shared" si="17"/>
        <v>2.0030793226935619E-5</v>
      </c>
      <c r="L307" s="12">
        <f t="shared" si="17"/>
        <v>1.2655972404763355E-3</v>
      </c>
      <c r="M307" s="12">
        <f t="shared" si="18"/>
        <v>6.0923038589775408E-2</v>
      </c>
      <c r="N307" s="12">
        <f t="shared" si="19"/>
        <v>2.0374715649572802E-4</v>
      </c>
    </row>
    <row r="308" spans="1:14">
      <c r="A308" s="61" t="s">
        <v>440</v>
      </c>
      <c r="B308" s="61">
        <f>VLOOKUP(A308,'US Pop after &gt;2009'!A309:B766,2,FALSE)</f>
        <v>12620483</v>
      </c>
      <c r="C308" s="62">
        <f>VLOOKUP(A308,'US Pop after &gt;2009'!A309:U766,21,FALSE)</f>
        <v>10663272.944999998</v>
      </c>
      <c r="D308" s="62">
        <f>VLOOKUP(A308,'US Pop after &gt;2009'!A309:V766,22,FALSE)</f>
        <v>1959631.0050000004</v>
      </c>
      <c r="E308" s="61">
        <f>VLOOKUP(A308,'Deaths After &gt;2009'!A309:O766,15,FALSE)</f>
        <v>78</v>
      </c>
      <c r="F308" s="61">
        <f>VLOOKUP(A308,'Deaths After &gt;2009'!A309:P766,16,FALSE)</f>
        <v>2112</v>
      </c>
      <c r="G308" s="61">
        <f>VLOOKUP(A308,'Deaths After &gt;2009'!A309:Q766,17,FALSE)</f>
        <v>2190</v>
      </c>
      <c r="H308" s="61">
        <f>VLOOKUP(A308,'Visits new'!A308:D715,4,FALSE)</f>
        <v>744139</v>
      </c>
      <c r="I308" s="61">
        <f>VLOOKUP(A308,'Visits new'!A308:E715,5,FALSE)</f>
        <v>2581</v>
      </c>
      <c r="J308" s="12">
        <f t="shared" si="16"/>
        <v>1.7352743155709652E-4</v>
      </c>
      <c r="K308" s="12">
        <f t="shared" si="17"/>
        <v>7.3148272957388891E-6</v>
      </c>
      <c r="L308" s="12">
        <f t="shared" si="17"/>
        <v>1.0777539213307147E-3</v>
      </c>
      <c r="M308" s="12">
        <f t="shared" si="18"/>
        <v>5.8962798808888696E-2</v>
      </c>
      <c r="N308" s="12">
        <f t="shared" si="19"/>
        <v>2.045088131729982E-4</v>
      </c>
    </row>
    <row r="309" spans="1:14">
      <c r="A309" s="61" t="s">
        <v>441</v>
      </c>
      <c r="B309" s="61">
        <f>VLOOKUP(A309,'US Pop after &gt;2009'!A310:B767,2,FALSE)</f>
        <v>12582017</v>
      </c>
      <c r="C309" s="62">
        <f>VLOOKUP(A309,'US Pop after &gt;2009'!A310:U767,21,FALSE)</f>
        <v>10607822.102999998</v>
      </c>
      <c r="D309" s="62">
        <f>VLOOKUP(A309,'US Pop after &gt;2009'!A310:V767,22,FALSE)</f>
        <v>1975531.5000000002</v>
      </c>
      <c r="E309" s="61">
        <f>VLOOKUP(A309,'Deaths After &gt;2009'!A310:O767,15,FALSE)</f>
        <v>205</v>
      </c>
      <c r="F309" s="61">
        <f>VLOOKUP(A309,'Deaths After &gt;2009'!A310:P767,16,FALSE)</f>
        <v>2536</v>
      </c>
      <c r="G309" s="61">
        <f>VLOOKUP(A309,'Deaths After &gt;2009'!A310:Q767,17,FALSE)</f>
        <v>2741</v>
      </c>
      <c r="H309" s="61">
        <f>VLOOKUP(A309,'Visits new'!A309:D716,4,FALSE)</f>
        <v>685248</v>
      </c>
      <c r="I309" s="61">
        <f>VLOOKUP(A309,'Visits new'!A309:E716,5,FALSE)</f>
        <v>2419</v>
      </c>
      <c r="J309" s="12">
        <f t="shared" si="16"/>
        <v>2.178506037624969E-4</v>
      </c>
      <c r="K309" s="12">
        <f t="shared" si="17"/>
        <v>1.9325361795238248E-5</v>
      </c>
      <c r="L309" s="12">
        <f t="shared" si="17"/>
        <v>1.2837051699757761E-3</v>
      </c>
      <c r="M309" s="12">
        <f t="shared" si="18"/>
        <v>5.4462491983598496E-2</v>
      </c>
      <c r="N309" s="12">
        <f t="shared" si="19"/>
        <v>1.9225852262002189E-4</v>
      </c>
    </row>
    <row r="310" spans="1:14">
      <c r="A310" s="61" t="s">
        <v>442</v>
      </c>
      <c r="B310" s="61">
        <f>VLOOKUP(A310,'US Pop after &gt;2009'!A311:B768,2,FALSE)</f>
        <v>12509418</v>
      </c>
      <c r="C310" s="62">
        <f>VLOOKUP(A310,'US Pop after &gt;2009'!A311:U768,21,FALSE)</f>
        <v>10511177.699000001</v>
      </c>
      <c r="D310" s="62">
        <f>VLOOKUP(A310,'US Pop after &gt;2009'!A311:V768,22,FALSE)</f>
        <v>2002341.2349999996</v>
      </c>
      <c r="E310" s="61">
        <f>VLOOKUP(A310,'Deaths After &gt;2009'!A311:O768,15,FALSE)</f>
        <v>269</v>
      </c>
      <c r="F310" s="61">
        <f>VLOOKUP(A310,'Deaths After &gt;2009'!A311:P768,16,FALSE)</f>
        <v>2163</v>
      </c>
      <c r="G310" s="61">
        <f>VLOOKUP(A310,'Deaths After &gt;2009'!A311:Q768,17,FALSE)</f>
        <v>2432</v>
      </c>
      <c r="H310" s="61">
        <f>VLOOKUP(A310,'Visits new'!A310:D717,4,FALSE)</f>
        <v>637705</v>
      </c>
      <c r="I310" s="61">
        <f>VLOOKUP(A310,'Visits new'!A310:E717,5,FALSE)</f>
        <v>2068</v>
      </c>
      <c r="J310" s="12">
        <f t="shared" si="16"/>
        <v>1.9441352107667998E-4</v>
      </c>
      <c r="K310" s="12">
        <f t="shared" si="17"/>
        <v>2.5591804049282869E-5</v>
      </c>
      <c r="L310" s="12">
        <f t="shared" si="17"/>
        <v>1.0802354574693661E-3</v>
      </c>
      <c r="M310" s="12">
        <f t="shared" si="18"/>
        <v>5.0977991142353705E-2</v>
      </c>
      <c r="N310" s="12">
        <f t="shared" si="19"/>
        <v>1.6531544473132165E-4</v>
      </c>
    </row>
    <row r="311" spans="1:14">
      <c r="A311" s="61" t="s">
        <v>443</v>
      </c>
      <c r="B311" s="61">
        <f>VLOOKUP(A311,'US Pop after &gt;2009'!A312:B769,2,FALSE)</f>
        <v>12416464</v>
      </c>
      <c r="C311" s="62">
        <f>VLOOKUP(A311,'US Pop after &gt;2009'!A312:U769,21,FALSE)</f>
        <v>10415597.487</v>
      </c>
      <c r="D311" s="62">
        <f>VLOOKUP(A311,'US Pop after &gt;2009'!A312:V769,22,FALSE)</f>
        <v>2008134.3689999999</v>
      </c>
      <c r="E311" s="61">
        <f>VLOOKUP(A311,'Deaths After &gt;2009'!A312:O769,15,FALSE)</f>
        <v>226</v>
      </c>
      <c r="F311" s="61">
        <f>VLOOKUP(A311,'Deaths After &gt;2009'!A312:P769,16,FALSE)</f>
        <v>2560</v>
      </c>
      <c r="G311" s="61">
        <f>VLOOKUP(A311,'Deaths After &gt;2009'!A312:Q769,17,FALSE)</f>
        <v>2786</v>
      </c>
      <c r="H311" s="61">
        <f>VLOOKUP(A311,'Visits new'!A311:D718,4,FALSE)</f>
        <v>655914</v>
      </c>
      <c r="I311" s="61">
        <f>VLOOKUP(A311,'Visits new'!A311:E718,5,FALSE)</f>
        <v>2458</v>
      </c>
      <c r="J311" s="12">
        <f t="shared" si="16"/>
        <v>2.2437950128152427E-4</v>
      </c>
      <c r="K311" s="12">
        <f t="shared" si="17"/>
        <v>2.1698227133112331E-5</v>
      </c>
      <c r="L311" s="12">
        <f t="shared" si="17"/>
        <v>1.274815091818191E-3</v>
      </c>
      <c r="M311" s="12">
        <f t="shared" si="18"/>
        <v>5.2826150826837656E-2</v>
      </c>
      <c r="N311" s="12">
        <f t="shared" si="19"/>
        <v>1.9796296272433118E-4</v>
      </c>
    </row>
    <row r="312" spans="1:14">
      <c r="A312" s="61" t="s">
        <v>444</v>
      </c>
      <c r="B312" s="61">
        <f>VLOOKUP(A312,'US Pop after &gt;2009'!A313:B770,2,FALSE)</f>
        <v>12694911</v>
      </c>
      <c r="C312" s="62">
        <f>VLOOKUP(A312,'US Pop after &gt;2009'!A313:U770,21,FALSE)</f>
        <v>10585143.717000002</v>
      </c>
      <c r="D312" s="62">
        <f>VLOOKUP(A312,'US Pop after &gt;2009'!A313:V770,22,FALSE)</f>
        <v>2113827.5100000002</v>
      </c>
      <c r="E312" s="61">
        <f>VLOOKUP(A312,'Deaths After &gt;2009'!A313:O770,15,FALSE)</f>
        <v>158</v>
      </c>
      <c r="F312" s="61">
        <f>VLOOKUP(A312,'Deaths After &gt;2009'!A313:P770,16,FALSE)</f>
        <v>2171</v>
      </c>
      <c r="G312" s="61">
        <f>VLOOKUP(A312,'Deaths After &gt;2009'!A313:Q770,17,FALSE)</f>
        <v>2329</v>
      </c>
      <c r="H312" s="61">
        <f>VLOOKUP(A312,'Visits new'!A312:D719,4,FALSE)</f>
        <v>652384</v>
      </c>
      <c r="I312" s="61">
        <f>VLOOKUP(A312,'Visits new'!A312:E719,5,FALSE)</f>
        <v>2331</v>
      </c>
      <c r="J312" s="12">
        <f t="shared" si="16"/>
        <v>1.8345934051841719E-4</v>
      </c>
      <c r="K312" s="12">
        <f t="shared" si="17"/>
        <v>1.4926580519284599E-5</v>
      </c>
      <c r="L312" s="12">
        <f t="shared" si="17"/>
        <v>1.0270469041251146E-3</v>
      </c>
      <c r="M312" s="12">
        <f t="shared" si="18"/>
        <v>5.1389411079762588E-2</v>
      </c>
      <c r="N312" s="12">
        <f t="shared" si="19"/>
        <v>1.8361688396240037E-4</v>
      </c>
    </row>
    <row r="313" spans="1:14">
      <c r="A313" s="61" t="s">
        <v>445</v>
      </c>
      <c r="B313" s="61">
        <f>VLOOKUP(A313,'US Pop after &gt;2009'!A314:B771,2,FALSE)</f>
        <v>12746614</v>
      </c>
      <c r="C313" s="62">
        <f>VLOOKUP(A313,'US Pop after &gt;2009'!A314:U771,21,FALSE)</f>
        <v>10575062</v>
      </c>
      <c r="D313" s="62">
        <f>VLOOKUP(A313,'US Pop after &gt;2009'!A314:V771,22,FALSE)</f>
        <v>2171552</v>
      </c>
      <c r="E313" s="61">
        <f>VLOOKUP(A313,'Deaths After &gt;2009'!A314:O771,15,FALSE)</f>
        <v>219</v>
      </c>
      <c r="F313" s="61">
        <f>VLOOKUP(A313,'Deaths After &gt;2009'!A314:P771,16,FALSE)</f>
        <v>2393</v>
      </c>
      <c r="G313" s="61">
        <f>VLOOKUP(A313,'Deaths After &gt;2009'!A314:Q771,17,FALSE)</f>
        <v>2612</v>
      </c>
      <c r="H313" s="61">
        <f>VLOOKUP(A313,'Visits new'!A313:D720,4,FALSE)</f>
        <v>1237533</v>
      </c>
      <c r="I313" s="61">
        <f>VLOOKUP(A313,'Visits new'!A313:E720,5,FALSE)</f>
        <v>3867</v>
      </c>
      <c r="J313" s="12">
        <f t="shared" si="16"/>
        <v>2.0491716466820129E-4</v>
      </c>
      <c r="K313" s="12">
        <f t="shared" si="17"/>
        <v>2.0709098443110784E-5</v>
      </c>
      <c r="L313" s="12">
        <f t="shared" si="17"/>
        <v>1.1019768350009579E-3</v>
      </c>
      <c r="M313" s="12">
        <f t="shared" si="18"/>
        <v>9.7087195077845773E-2</v>
      </c>
      <c r="N313" s="12">
        <f t="shared" si="19"/>
        <v>3.033746844456104E-4</v>
      </c>
    </row>
    <row r="314" spans="1:14">
      <c r="A314" s="61" t="s">
        <v>447</v>
      </c>
      <c r="B314" s="61">
        <f>VLOOKUP(A314,'US Pop after &gt;2009'!A315:B772,2,FALSE)</f>
        <v>1056389</v>
      </c>
      <c r="C314" s="62">
        <f>VLOOKUP(A314,'US Pop after &gt;2009'!A315:U772,21,FALSE)</f>
        <v>905806.72899999993</v>
      </c>
      <c r="D314" s="62">
        <f>VLOOKUP(A314,'US Pop after &gt;2009'!A315:V772,22,FALSE)</f>
        <v>149863.109</v>
      </c>
      <c r="E314" s="61">
        <f>VLOOKUP(A314,'Deaths After &gt;2009'!A315:O772,15,FALSE)</f>
        <v>0</v>
      </c>
      <c r="F314" s="61">
        <f>VLOOKUP(A314,'Deaths After &gt;2009'!A315:P772,16,FALSE)</f>
        <v>95</v>
      </c>
      <c r="G314" s="61">
        <f>VLOOKUP(A314,'Deaths After &gt;2009'!A315:Q772,17,FALSE)</f>
        <v>95</v>
      </c>
      <c r="H314" s="61">
        <f>VLOOKUP(A314,'Visits new'!A314:D721,4,FALSE)</f>
        <v>77791</v>
      </c>
      <c r="I314" s="61">
        <f>VLOOKUP(A314,'Visits new'!A314:E721,5,FALSE)</f>
        <v>273</v>
      </c>
      <c r="J314" s="12">
        <f t="shared" si="16"/>
        <v>8.9928993959611473E-5</v>
      </c>
      <c r="K314" s="12">
        <f t="shared" si="17"/>
        <v>0</v>
      </c>
      <c r="L314" s="12">
        <f t="shared" si="17"/>
        <v>6.3391184550962436E-4</v>
      </c>
      <c r="M314" s="12">
        <f t="shared" si="18"/>
        <v>7.3638593359075119E-2</v>
      </c>
      <c r="N314" s="12">
        <f t="shared" si="19"/>
        <v>2.5842753001025193E-4</v>
      </c>
    </row>
    <row r="315" spans="1:14">
      <c r="A315" s="61" t="s">
        <v>448</v>
      </c>
      <c r="B315" s="61">
        <f>VLOOKUP(A315,'US Pop after &gt;2009'!A316:B773,2,FALSE)</f>
        <v>1053959</v>
      </c>
      <c r="C315" s="62">
        <f>VLOOKUP(A315,'US Pop after &gt;2009'!A316:U773,21,FALSE)</f>
        <v>903532.93699999992</v>
      </c>
      <c r="D315" s="62">
        <f>VLOOKUP(A315,'US Pop after &gt;2009'!A316:V773,22,FALSE)</f>
        <v>151001.52800000002</v>
      </c>
      <c r="E315" s="61">
        <f>VLOOKUP(A315,'Deaths After &gt;2009'!A316:O773,15,FALSE)</f>
        <v>0</v>
      </c>
      <c r="F315" s="61">
        <f>VLOOKUP(A315,'Deaths After &gt;2009'!A316:P773,16,FALSE)</f>
        <v>101</v>
      </c>
      <c r="G315" s="61">
        <f>VLOOKUP(A315,'Deaths After &gt;2009'!A316:Q773,17,FALSE)</f>
        <v>101</v>
      </c>
      <c r="H315" s="61">
        <f>VLOOKUP(A315,'Visits new'!A315:D722,4,FALSE)</f>
        <v>276782</v>
      </c>
      <c r="I315" s="61">
        <f>VLOOKUP(A315,'Visits new'!A315:E722,5,FALSE)</f>
        <v>969</v>
      </c>
      <c r="J315" s="12">
        <f t="shared" si="16"/>
        <v>9.5829154644535506E-5</v>
      </c>
      <c r="K315" s="12">
        <f t="shared" si="17"/>
        <v>0</v>
      </c>
      <c r="L315" s="12">
        <f t="shared" si="17"/>
        <v>6.6886740377885439E-4</v>
      </c>
      <c r="M315" s="12">
        <f t="shared" si="18"/>
        <v>0.26261173347350325</v>
      </c>
      <c r="N315" s="12">
        <f t="shared" si="19"/>
        <v>9.1939060248074169E-4</v>
      </c>
    </row>
    <row r="316" spans="1:14">
      <c r="A316" s="61" t="s">
        <v>449</v>
      </c>
      <c r="B316" s="61">
        <f>VLOOKUP(A316,'US Pop after &gt;2009'!A317:B774,2,FALSE)</f>
        <v>1052471</v>
      </c>
      <c r="C316" s="62">
        <f>VLOOKUP(A316,'US Pop after &gt;2009'!A317:U774,21,FALSE)</f>
        <v>898907.51400000008</v>
      </c>
      <c r="D316" s="62">
        <f>VLOOKUP(A316,'US Pop after &gt;2009'!A317:V774,22,FALSE)</f>
        <v>152633.95199999999</v>
      </c>
      <c r="E316" s="61">
        <f>VLOOKUP(A316,'Deaths After &gt;2009'!A317:O774,15,FALSE)</f>
        <v>0</v>
      </c>
      <c r="F316" s="61">
        <f>VLOOKUP(A316,'Deaths After &gt;2009'!A317:P774,16,FALSE)</f>
        <v>31</v>
      </c>
      <c r="G316" s="61">
        <f>VLOOKUP(A316,'Deaths After &gt;2009'!A317:Q774,17,FALSE)</f>
        <v>31</v>
      </c>
      <c r="H316" s="61">
        <f>VLOOKUP(A316,'Visits new'!A316:D723,4,FALSE)</f>
        <v>285552</v>
      </c>
      <c r="I316" s="61">
        <f>VLOOKUP(A316,'Visits new'!A316:E723,5,FALSE)</f>
        <v>995</v>
      </c>
      <c r="J316" s="12">
        <f t="shared" si="16"/>
        <v>2.9454493282950314E-5</v>
      </c>
      <c r="K316" s="12">
        <f t="shared" si="17"/>
        <v>0</v>
      </c>
      <c r="L316" s="12">
        <f t="shared" si="17"/>
        <v>2.0310029055658601E-4</v>
      </c>
      <c r="M316" s="12">
        <f t="shared" si="18"/>
        <v>0.27131578922364608</v>
      </c>
      <c r="N316" s="12">
        <f t="shared" si="19"/>
        <v>9.4539421988824391E-4</v>
      </c>
    </row>
    <row r="317" spans="1:14">
      <c r="A317" s="61" t="s">
        <v>450</v>
      </c>
      <c r="B317" s="61">
        <f>VLOOKUP(A317,'US Pop after &gt;2009'!A318:B775,2,FALSE)</f>
        <v>1051695</v>
      </c>
      <c r="C317" s="62">
        <f>VLOOKUP(A317,'US Pop after &gt;2009'!A318:U775,21,FALSE)</f>
        <v>897377.82699999993</v>
      </c>
      <c r="D317" s="62">
        <f>VLOOKUP(A317,'US Pop after &gt;2009'!A318:V775,22,FALSE)</f>
        <v>155903.367</v>
      </c>
      <c r="E317" s="61">
        <f>VLOOKUP(A317,'Deaths After &gt;2009'!A318:O775,15,FALSE)</f>
        <v>0</v>
      </c>
      <c r="F317" s="61">
        <f>VLOOKUP(A317,'Deaths After &gt;2009'!A318:P775,16,FALSE)</f>
        <v>71</v>
      </c>
      <c r="G317" s="61">
        <f>VLOOKUP(A317,'Deaths After &gt;2009'!A318:Q775,17,FALSE)</f>
        <v>71</v>
      </c>
      <c r="H317" s="61">
        <f>VLOOKUP(A317,'Visits new'!A317:D724,4,FALSE)</f>
        <v>278558</v>
      </c>
      <c r="I317" s="61">
        <f>VLOOKUP(A317,'Visits new'!A317:E724,5,FALSE)</f>
        <v>1000</v>
      </c>
      <c r="J317" s="12">
        <f t="shared" si="16"/>
        <v>6.7510067082186373E-5</v>
      </c>
      <c r="K317" s="12">
        <f t="shared" si="17"/>
        <v>0</v>
      </c>
      <c r="L317" s="12">
        <f t="shared" si="17"/>
        <v>4.5541030553881496E-4</v>
      </c>
      <c r="M317" s="12">
        <f t="shared" si="18"/>
        <v>0.26486576431379821</v>
      </c>
      <c r="N317" s="12">
        <f t="shared" si="19"/>
        <v>9.5084601524206161E-4</v>
      </c>
    </row>
    <row r="318" spans="1:14">
      <c r="A318" s="61" t="s">
        <v>451</v>
      </c>
      <c r="B318" s="61">
        <f>VLOOKUP(A318,'US Pop after &gt;2009'!A319:B776,2,FALSE)</f>
        <v>1053252</v>
      </c>
      <c r="C318" s="62">
        <f>VLOOKUP(A318,'US Pop after &gt;2009'!A319:U776,21,FALSE)</f>
        <v>892939.52099999995</v>
      </c>
      <c r="D318" s="62">
        <f>VLOOKUP(A318,'US Pop after &gt;2009'!A319:V776,22,FALSE)</f>
        <v>158893.87600000002</v>
      </c>
      <c r="E318" s="61">
        <f>VLOOKUP(A318,'Deaths After &gt;2009'!A319:O776,15,FALSE)</f>
        <v>0</v>
      </c>
      <c r="F318" s="61">
        <f>VLOOKUP(A318,'Deaths After &gt;2009'!A319:P776,16,FALSE)</f>
        <v>56</v>
      </c>
      <c r="G318" s="61">
        <f>VLOOKUP(A318,'Deaths After &gt;2009'!A319:Q776,17,FALSE)</f>
        <v>56</v>
      </c>
      <c r="H318" s="61">
        <f>VLOOKUP(A318,'Visits new'!A318:D725,4,FALSE)</f>
        <v>282006</v>
      </c>
      <c r="I318" s="61">
        <f>VLOOKUP(A318,'Visits new'!A318:E725,5,FALSE)</f>
        <v>1010</v>
      </c>
      <c r="J318" s="12">
        <f t="shared" si="16"/>
        <v>5.3168662390387105E-5</v>
      </c>
      <c r="K318" s="12">
        <f t="shared" si="17"/>
        <v>0</v>
      </c>
      <c r="L318" s="12">
        <f t="shared" si="17"/>
        <v>3.5243649037801806E-4</v>
      </c>
      <c r="M318" s="12">
        <f t="shared" si="18"/>
        <v>0.26774788939399119</v>
      </c>
      <c r="N318" s="12">
        <f t="shared" si="19"/>
        <v>9.5893480382662456E-4</v>
      </c>
    </row>
    <row r="319" spans="1:14">
      <c r="A319" s="61" t="s">
        <v>452</v>
      </c>
      <c r="B319" s="61">
        <f>VLOOKUP(A319,'US Pop after &gt;2009'!A320:B777,2,FALSE)</f>
        <v>1053763</v>
      </c>
      <c r="C319" s="62">
        <f>VLOOKUP(A319,'US Pop after &gt;2009'!A320:U777,21,FALSE)</f>
        <v>892346.34699999995</v>
      </c>
      <c r="D319" s="62">
        <f>VLOOKUP(A319,'US Pop after &gt;2009'!A320:V777,22,FALSE)</f>
        <v>161790.209</v>
      </c>
      <c r="E319" s="61">
        <f>VLOOKUP(A319,'Deaths After &gt;2009'!A320:O777,15,FALSE)</f>
        <v>0</v>
      </c>
      <c r="F319" s="61">
        <f>VLOOKUP(A319,'Deaths After &gt;2009'!A320:P777,16,FALSE)</f>
        <v>135</v>
      </c>
      <c r="G319" s="61">
        <f>VLOOKUP(A319,'Deaths After &gt;2009'!A320:Q777,17,FALSE)</f>
        <v>135</v>
      </c>
      <c r="H319" s="61">
        <f>VLOOKUP(A319,'Visits new'!A319:D726,4,FALSE)</f>
        <v>278835</v>
      </c>
      <c r="I319" s="61">
        <f>VLOOKUP(A319,'Visits new'!A319:E726,5,FALSE)</f>
        <v>982</v>
      </c>
      <c r="J319" s="12">
        <f t="shared" si="16"/>
        <v>1.2811229849596161E-4</v>
      </c>
      <c r="K319" s="12">
        <f t="shared" si="17"/>
        <v>0</v>
      </c>
      <c r="L319" s="12">
        <f t="shared" si="17"/>
        <v>8.3441390449035143E-4</v>
      </c>
      <c r="M319" s="12">
        <f t="shared" si="18"/>
        <v>0.26460883519349226</v>
      </c>
      <c r="N319" s="12">
        <f t="shared" si="19"/>
        <v>9.318983490595134E-4</v>
      </c>
    </row>
    <row r="320" spans="1:14">
      <c r="A320" s="61" t="s">
        <v>453</v>
      </c>
      <c r="B320" s="61">
        <f>VLOOKUP(A320,'US Pop after &gt;2009'!A321:B778,2,FALSE)</f>
        <v>1054491</v>
      </c>
      <c r="C320" s="62">
        <f>VLOOKUP(A320,'US Pop after &gt;2009'!A321:U778,21,FALSE)</f>
        <v>888786.67900000012</v>
      </c>
      <c r="D320" s="62">
        <f>VLOOKUP(A320,'US Pop after &gt;2009'!A321:V778,22,FALSE)</f>
        <v>165583.04000000004</v>
      </c>
      <c r="E320" s="61">
        <f>VLOOKUP(A320,'Deaths After &gt;2009'!A321:O778,15,FALSE)</f>
        <v>0</v>
      </c>
      <c r="F320" s="61">
        <f>VLOOKUP(A320,'Deaths After &gt;2009'!A321:P778,16,FALSE)</f>
        <v>21</v>
      </c>
      <c r="G320" s="61">
        <f>VLOOKUP(A320,'Deaths After &gt;2009'!A321:Q778,17,FALSE)</f>
        <v>21</v>
      </c>
      <c r="H320" s="61">
        <f>VLOOKUP(A320,'Visits new'!A320:D727,4,FALSE)</f>
        <v>235246</v>
      </c>
      <c r="I320" s="61">
        <f>VLOOKUP(A320,'Visits new'!A320:E727,5,FALSE)</f>
        <v>852</v>
      </c>
      <c r="J320" s="12">
        <f t="shared" si="16"/>
        <v>1.991482146362558E-5</v>
      </c>
      <c r="K320" s="12">
        <f t="shared" si="17"/>
        <v>0</v>
      </c>
      <c r="L320" s="12">
        <f t="shared" si="17"/>
        <v>1.2682458300077108E-4</v>
      </c>
      <c r="M320" s="12">
        <f t="shared" si="18"/>
        <v>0.22308962333486013</v>
      </c>
      <c r="N320" s="12">
        <f t="shared" si="19"/>
        <v>8.0797275652423779E-4</v>
      </c>
    </row>
    <row r="321" spans="1:14">
      <c r="A321" s="61" t="s">
        <v>454</v>
      </c>
      <c r="B321" s="61">
        <f>VLOOKUP(A321,'US Pop after &gt;2009'!A322:B779,2,FALSE)</f>
        <v>1056138</v>
      </c>
      <c r="C321" s="62">
        <f>VLOOKUP(A321,'US Pop after &gt;2009'!A322:U779,21,FALSE)</f>
        <v>885994</v>
      </c>
      <c r="D321" s="62">
        <f>VLOOKUP(A321,'US Pop after &gt;2009'!A322:V779,22,FALSE)</f>
        <v>170144</v>
      </c>
      <c r="E321" s="61">
        <f>VLOOKUP(A321,'Deaths After &gt;2009'!A322:O779,15,FALSE)</f>
        <v>0</v>
      </c>
      <c r="F321" s="61">
        <f>VLOOKUP(A321,'Deaths After &gt;2009'!A322:P779,16,FALSE)</f>
        <v>79</v>
      </c>
      <c r="G321" s="61">
        <f>VLOOKUP(A321,'Deaths After &gt;2009'!A322:Q779,17,FALSE)</f>
        <v>79</v>
      </c>
      <c r="H321" s="61">
        <f>VLOOKUP(A321,'Visits new'!A321:D728,4,FALSE)</f>
        <v>212749</v>
      </c>
      <c r="I321" s="61">
        <f>VLOOKUP(A321,'Visits new'!A321:E728,5,FALSE)</f>
        <v>915</v>
      </c>
      <c r="J321" s="12">
        <f t="shared" si="16"/>
        <v>7.4800830952015735E-5</v>
      </c>
      <c r="K321" s="12">
        <f t="shared" si="17"/>
        <v>0</v>
      </c>
      <c r="L321" s="12">
        <f t="shared" si="17"/>
        <v>4.6431258228324244E-4</v>
      </c>
      <c r="M321" s="12">
        <f t="shared" si="18"/>
        <v>0.20144053144570123</v>
      </c>
      <c r="N321" s="12">
        <f t="shared" si="19"/>
        <v>8.6636405469739755E-4</v>
      </c>
    </row>
    <row r="322" spans="1:14">
      <c r="A322" s="61" t="s">
        <v>456</v>
      </c>
      <c r="B322" s="61">
        <f>VLOOKUP(A322,'US Pop after &gt;2009'!A323:B780,2,FALSE)</f>
        <v>4464937</v>
      </c>
      <c r="C322" s="62">
        <f>VLOOKUP(A322,'US Pop after &gt;2009'!A323:U780,21,FALSE)</f>
        <v>3879888.2540000002</v>
      </c>
      <c r="D322" s="62">
        <f>VLOOKUP(A322,'US Pop after &gt;2009'!A323:V780,22,FALSE)</f>
        <v>585165.03799999994</v>
      </c>
      <c r="E322" s="61">
        <f>VLOOKUP(A322,'Deaths After &gt;2009'!A323:O780,15,FALSE)</f>
        <v>0</v>
      </c>
      <c r="F322" s="61">
        <f>VLOOKUP(A322,'Deaths After &gt;2009'!A323:P780,16,FALSE)</f>
        <v>567</v>
      </c>
      <c r="G322" s="61">
        <f>VLOOKUP(A322,'Deaths After &gt;2009'!A323:Q780,17,FALSE)</f>
        <v>567</v>
      </c>
      <c r="H322" s="61">
        <f>VLOOKUP(A322,'Visits new'!A322:D729,4,FALSE)</f>
        <v>81290</v>
      </c>
      <c r="I322" s="61">
        <f>VLOOKUP(A322,'Visits new'!A322:E729,5,FALSE)</f>
        <v>276</v>
      </c>
      <c r="J322" s="12">
        <f t="shared" si="16"/>
        <v>1.2698947375965215E-4</v>
      </c>
      <c r="K322" s="12">
        <f t="shared" si="17"/>
        <v>0</v>
      </c>
      <c r="L322" s="12">
        <f t="shared" si="17"/>
        <v>9.6895741061003046E-4</v>
      </c>
      <c r="M322" s="12">
        <f t="shared" si="18"/>
        <v>1.8206303918733905E-2</v>
      </c>
      <c r="N322" s="12">
        <f t="shared" si="19"/>
        <v>6.1814981935915338E-5</v>
      </c>
    </row>
    <row r="323" spans="1:14">
      <c r="A323" s="61" t="s">
        <v>457</v>
      </c>
      <c r="B323" s="61">
        <f>VLOOKUP(A323,'US Pop after &gt;2009'!A324:B781,2,FALSE)</f>
        <v>4364414</v>
      </c>
      <c r="C323" s="62">
        <f>VLOOKUP(A323,'US Pop after &gt;2009'!A324:U781,21,FALSE)</f>
        <v>3776594.3230000008</v>
      </c>
      <c r="D323" s="62">
        <f>VLOOKUP(A323,'US Pop after &gt;2009'!A324:V781,22,FALSE)</f>
        <v>587774.95699999994</v>
      </c>
      <c r="E323" s="61">
        <f>VLOOKUP(A323,'Deaths After &gt;2009'!A324:O781,15,FALSE)</f>
        <v>10</v>
      </c>
      <c r="F323" s="61">
        <f>VLOOKUP(A323,'Deaths After &gt;2009'!A324:P781,16,FALSE)</f>
        <v>591</v>
      </c>
      <c r="G323" s="61">
        <f>VLOOKUP(A323,'Deaths After &gt;2009'!A324:Q781,17,FALSE)</f>
        <v>601</v>
      </c>
      <c r="H323" s="61">
        <f>VLOOKUP(A323,'Visits new'!A323:D730,4,FALSE)</f>
        <v>321694</v>
      </c>
      <c r="I323" s="61">
        <f>VLOOKUP(A323,'Visits new'!A323:E730,5,FALSE)</f>
        <v>887</v>
      </c>
      <c r="J323" s="12">
        <f t="shared" ref="J323:J386" si="20">G323/B323</f>
        <v>1.3770462655467606E-4</v>
      </c>
      <c r="K323" s="12">
        <f t="shared" ref="K323:L386" si="21">E323/C323</f>
        <v>2.6478883207281668E-6</v>
      </c>
      <c r="L323" s="12">
        <f t="shared" si="21"/>
        <v>1.0054868669744977E-3</v>
      </c>
      <c r="M323" s="12">
        <f t="shared" ref="M323:M386" si="22">H323/B323</f>
        <v>7.3708406214442537E-2</v>
      </c>
      <c r="N323" s="12">
        <f t="shared" ref="N323:N386" si="23">I323/B323</f>
        <v>2.0323461523127733E-4</v>
      </c>
    </row>
    <row r="324" spans="1:14">
      <c r="A324" s="61" t="s">
        <v>458</v>
      </c>
      <c r="B324" s="61">
        <f>VLOOKUP(A324,'US Pop after &gt;2009'!A325:B782,2,FALSE)</f>
        <v>4528696</v>
      </c>
      <c r="C324" s="62">
        <f>VLOOKUP(A324,'US Pop after &gt;2009'!A325:U782,21,FALSE)</f>
        <v>3902883.4600000009</v>
      </c>
      <c r="D324" s="62">
        <f>VLOOKUP(A324,'US Pop after &gt;2009'!A325:V782,22,FALSE)</f>
        <v>625832.43499999994</v>
      </c>
      <c r="E324" s="61">
        <f>VLOOKUP(A324,'Deaths After &gt;2009'!A325:O782,15,FALSE)</f>
        <v>25</v>
      </c>
      <c r="F324" s="61">
        <f>VLOOKUP(A324,'Deaths After &gt;2009'!A325:P782,16,FALSE)</f>
        <v>533</v>
      </c>
      <c r="G324" s="61">
        <f>VLOOKUP(A324,'Deaths After &gt;2009'!A325:Q782,17,FALSE)</f>
        <v>558</v>
      </c>
      <c r="H324" s="61">
        <f>VLOOKUP(A324,'Visits new'!A324:D731,4,FALSE)</f>
        <v>300266</v>
      </c>
      <c r="I324" s="61">
        <f>VLOOKUP(A324,'Visits new'!A324:E731,5,FALSE)</f>
        <v>823</v>
      </c>
      <c r="J324" s="12">
        <f t="shared" si="20"/>
        <v>1.2321427625082364E-4</v>
      </c>
      <c r="K324" s="12">
        <f t="shared" si="21"/>
        <v>6.4055204968892395E-6</v>
      </c>
      <c r="L324" s="12">
        <f t="shared" si="21"/>
        <v>8.5166566990092177E-4</v>
      </c>
      <c r="M324" s="12">
        <f t="shared" si="22"/>
        <v>6.63029710980821E-2</v>
      </c>
      <c r="N324" s="12">
        <f t="shared" si="23"/>
        <v>1.8173001676420763E-4</v>
      </c>
    </row>
    <row r="325" spans="1:14">
      <c r="A325" s="61" t="s">
        <v>459</v>
      </c>
      <c r="B325" s="61">
        <f>VLOOKUP(A325,'US Pop after &gt;2009'!A326:B783,2,FALSE)</f>
        <v>4550845</v>
      </c>
      <c r="C325" s="62">
        <f>VLOOKUP(A325,'US Pop after &gt;2009'!A326:U783,21,FALSE)</f>
        <v>3904721.4080000003</v>
      </c>
      <c r="D325" s="62">
        <f>VLOOKUP(A325,'US Pop after &gt;2009'!A326:V783,22,FALSE)</f>
        <v>647325.08700000006</v>
      </c>
      <c r="E325" s="61">
        <f>VLOOKUP(A325,'Deaths After &gt;2009'!A326:O783,15,FALSE)</f>
        <v>17</v>
      </c>
      <c r="F325" s="61">
        <f>VLOOKUP(A325,'Deaths After &gt;2009'!A326:P783,16,FALSE)</f>
        <v>542</v>
      </c>
      <c r="G325" s="61">
        <f>VLOOKUP(A325,'Deaths After &gt;2009'!A326:Q783,17,FALSE)</f>
        <v>559</v>
      </c>
      <c r="H325" s="61">
        <f>VLOOKUP(A325,'Visits new'!A325:D732,4,FALSE)</f>
        <v>303813</v>
      </c>
      <c r="I325" s="61">
        <f>VLOOKUP(A325,'Visits new'!A325:E732,5,FALSE)</f>
        <v>739</v>
      </c>
      <c r="J325" s="12">
        <f t="shared" si="20"/>
        <v>1.2283433076714325E-4</v>
      </c>
      <c r="K325" s="12">
        <f t="shared" si="21"/>
        <v>4.3537036893772673E-6</v>
      </c>
      <c r="L325" s="12">
        <f t="shared" si="21"/>
        <v>8.3729181965104332E-4</v>
      </c>
      <c r="M325" s="12">
        <f t="shared" si="22"/>
        <v>6.675968968400374E-2</v>
      </c>
      <c r="N325" s="12">
        <f t="shared" si="23"/>
        <v>1.6238742475298544E-4</v>
      </c>
    </row>
    <row r="326" spans="1:14">
      <c r="A326" s="61" t="s">
        <v>460</v>
      </c>
      <c r="B326" s="61">
        <f>VLOOKUP(A326,'US Pop after &gt;2009'!A327:B784,2,FALSE)</f>
        <v>4630485</v>
      </c>
      <c r="C326" s="62">
        <f>VLOOKUP(A326,'US Pop after &gt;2009'!A327:U784,21,FALSE)</f>
        <v>3949495.784</v>
      </c>
      <c r="D326" s="62">
        <f>VLOOKUP(A326,'US Pop after &gt;2009'!A327:V784,22,FALSE)</f>
        <v>681593.68200000003</v>
      </c>
      <c r="E326" s="61">
        <f>VLOOKUP(A326,'Deaths After &gt;2009'!A327:O784,15,FALSE)</f>
        <v>58</v>
      </c>
      <c r="F326" s="61">
        <f>VLOOKUP(A326,'Deaths After &gt;2009'!A327:P784,16,FALSE)</f>
        <v>504</v>
      </c>
      <c r="G326" s="61">
        <f>VLOOKUP(A326,'Deaths After &gt;2009'!A327:Q784,17,FALSE)</f>
        <v>562</v>
      </c>
      <c r="H326" s="61">
        <f>VLOOKUP(A326,'Visits new'!A326:D733,4,FALSE)</f>
        <v>270600</v>
      </c>
      <c r="I326" s="61">
        <f>VLOOKUP(A326,'Visits new'!A326:E733,5,FALSE)</f>
        <v>675</v>
      </c>
      <c r="J326" s="12">
        <f t="shared" si="20"/>
        <v>1.213695757571831E-4</v>
      </c>
      <c r="K326" s="12">
        <f t="shared" si="21"/>
        <v>1.4685418891942283E-5</v>
      </c>
      <c r="L326" s="12">
        <f t="shared" si="21"/>
        <v>7.3944347389065144E-4</v>
      </c>
      <c r="M326" s="12">
        <f t="shared" si="22"/>
        <v>5.8438802846786028E-2</v>
      </c>
      <c r="N326" s="12">
        <f t="shared" si="23"/>
        <v>1.4577306696814696E-4</v>
      </c>
    </row>
    <row r="327" spans="1:14">
      <c r="A327" s="61" t="s">
        <v>461</v>
      </c>
      <c r="B327" s="61">
        <f>VLOOKUP(A327,'US Pop after &gt;2009'!A328:B785,2,FALSE)</f>
        <v>4561064</v>
      </c>
      <c r="C327" s="62">
        <f>VLOOKUP(A327,'US Pop after &gt;2009'!A328:U785,21,FALSE)</f>
        <v>3868748.2960000006</v>
      </c>
      <c r="D327" s="62">
        <f>VLOOKUP(A327,'US Pop after &gt;2009'!A328:V785,22,FALSE)</f>
        <v>694031.32400000002</v>
      </c>
      <c r="E327" s="61">
        <f>VLOOKUP(A327,'Deaths After &gt;2009'!A328:O785,15,FALSE)</f>
        <v>34</v>
      </c>
      <c r="F327" s="61">
        <f>VLOOKUP(A327,'Deaths After &gt;2009'!A328:P785,16,FALSE)</f>
        <v>674</v>
      </c>
      <c r="G327" s="61">
        <f>VLOOKUP(A327,'Deaths After &gt;2009'!A328:Q785,17,FALSE)</f>
        <v>708</v>
      </c>
      <c r="H327" s="61">
        <f>VLOOKUP(A327,'Visits new'!A327:D734,4,FALSE)</f>
        <v>192113</v>
      </c>
      <c r="I327" s="61">
        <f>VLOOKUP(A327,'Visits new'!A327:E734,5,FALSE)</f>
        <v>540</v>
      </c>
      <c r="J327" s="12">
        <f t="shared" si="20"/>
        <v>1.5522693827580583E-4</v>
      </c>
      <c r="K327" s="12">
        <f t="shared" si="21"/>
        <v>8.7883722068849722E-6</v>
      </c>
      <c r="L327" s="12">
        <f t="shared" si="21"/>
        <v>9.7113772346102347E-4</v>
      </c>
      <c r="M327" s="12">
        <f t="shared" si="22"/>
        <v>4.2120215809293621E-2</v>
      </c>
      <c r="N327" s="12">
        <f t="shared" si="23"/>
        <v>1.1839342749849597E-4</v>
      </c>
    </row>
    <row r="328" spans="1:14">
      <c r="A328" s="61" t="s">
        <v>462</v>
      </c>
      <c r="B328" s="61">
        <f>VLOOKUP(A328,'US Pop after &gt;2009'!A329:B786,2,FALSE)</f>
        <v>4731177</v>
      </c>
      <c r="C328" s="62">
        <f>VLOOKUP(A328,'US Pop after &gt;2009'!A329:U786,21,FALSE)</f>
        <v>3973459.1959999995</v>
      </c>
      <c r="D328" s="62">
        <f>VLOOKUP(A328,'US Pop after &gt;2009'!A329:V786,22,FALSE)</f>
        <v>754085.36499999987</v>
      </c>
      <c r="E328" s="61">
        <f>VLOOKUP(A328,'Deaths After &gt;2009'!A329:O786,15,FALSE)</f>
        <v>54</v>
      </c>
      <c r="F328" s="61">
        <f>VLOOKUP(A328,'Deaths After &gt;2009'!A329:P786,16,FALSE)</f>
        <v>479</v>
      </c>
      <c r="G328" s="61">
        <f>VLOOKUP(A328,'Deaths After &gt;2009'!A329:Q786,17,FALSE)</f>
        <v>533</v>
      </c>
      <c r="H328" s="61">
        <f>VLOOKUP(A328,'Visits new'!A328:D735,4,FALSE)</f>
        <v>200296</v>
      </c>
      <c r="I328" s="61">
        <f>VLOOKUP(A328,'Visits new'!A328:E735,5,FALSE)</f>
        <v>549</v>
      </c>
      <c r="J328" s="12">
        <f t="shared" si="20"/>
        <v>1.1265695618658952E-4</v>
      </c>
      <c r="K328" s="12">
        <f t="shared" si="21"/>
        <v>1.3590173533016446E-5</v>
      </c>
      <c r="L328" s="12">
        <f t="shared" si="21"/>
        <v>6.352065989239827E-4</v>
      </c>
      <c r="M328" s="12">
        <f t="shared" si="22"/>
        <v>4.2335342769885799E-2</v>
      </c>
      <c r="N328" s="12">
        <f t="shared" si="23"/>
        <v>1.1603877851114004E-4</v>
      </c>
    </row>
    <row r="329" spans="1:14">
      <c r="A329" s="61" t="s">
        <v>463</v>
      </c>
      <c r="B329" s="61">
        <f>VLOOKUP(A329,'US Pop after &gt;2009'!A330:B787,2,FALSE)</f>
        <v>4736687</v>
      </c>
      <c r="C329" s="62">
        <f>VLOOKUP(A329,'US Pop after &gt;2009'!A330:U787,21,FALSE)</f>
        <v>3969882</v>
      </c>
      <c r="D329" s="62">
        <f>VLOOKUP(A329,'US Pop after &gt;2009'!A330:V787,22,FALSE)</f>
        <v>766805</v>
      </c>
      <c r="E329" s="61">
        <f>VLOOKUP(A329,'Deaths After &gt;2009'!A330:O787,15,FALSE)</f>
        <v>31</v>
      </c>
      <c r="F329" s="61">
        <f>VLOOKUP(A329,'Deaths After &gt;2009'!A330:P787,16,FALSE)</f>
        <v>539</v>
      </c>
      <c r="G329" s="61">
        <f>VLOOKUP(A329,'Deaths After &gt;2009'!A330:Q787,17,FALSE)</f>
        <v>570</v>
      </c>
      <c r="H329" s="61">
        <f>VLOOKUP(A329,'Visits new'!A329:D736,4,FALSE)</f>
        <v>275822</v>
      </c>
      <c r="I329" s="61">
        <f>VLOOKUP(A329,'Visits new'!A329:E736,5,FALSE)</f>
        <v>642</v>
      </c>
      <c r="J329" s="12">
        <f t="shared" si="20"/>
        <v>1.2033727371050695E-4</v>
      </c>
      <c r="K329" s="12">
        <f t="shared" si="21"/>
        <v>7.8087963319816562E-6</v>
      </c>
      <c r="L329" s="12">
        <f t="shared" si="21"/>
        <v>7.0291664764835914E-4</v>
      </c>
      <c r="M329" s="12">
        <f t="shared" si="22"/>
        <v>5.8230995630490258E-2</v>
      </c>
      <c r="N329" s="12">
        <f t="shared" si="23"/>
        <v>1.3553777144236046E-4</v>
      </c>
    </row>
    <row r="330" spans="1:14">
      <c r="A330" s="61" t="s">
        <v>465</v>
      </c>
      <c r="B330" s="61">
        <f>VLOOKUP(A330,'US Pop after &gt;2009'!A331:B788,2,FALSE)</f>
        <v>696942</v>
      </c>
      <c r="C330" s="62">
        <f>VLOOKUP(A330,'US Pop after &gt;2009'!A331:U788,21,FALSE)</f>
        <v>600233.20600000001</v>
      </c>
      <c r="D330" s="62">
        <f>VLOOKUP(A330,'US Pop after &gt;2009'!A331:V788,22,FALSE)</f>
        <v>96357.39</v>
      </c>
      <c r="E330" s="61">
        <f>VLOOKUP(A330,'Deaths After &gt;2009'!A331:O788,15,FALSE)</f>
        <v>0</v>
      </c>
      <c r="F330" s="61">
        <f>VLOOKUP(A330,'Deaths After &gt;2009'!A331:P788,16,FALSE)</f>
        <v>47</v>
      </c>
      <c r="G330" s="61">
        <f>VLOOKUP(A330,'Deaths After &gt;2009'!A331:Q788,17,FALSE)</f>
        <v>47</v>
      </c>
      <c r="H330" s="61">
        <f>VLOOKUP(A330,'Visits new'!A330:D737,4,FALSE)</f>
        <v>68416</v>
      </c>
      <c r="I330" s="61">
        <f>VLOOKUP(A330,'Visits new'!A330:E737,5,FALSE)</f>
        <v>242</v>
      </c>
      <c r="J330" s="12">
        <f t="shared" si="20"/>
        <v>6.7437462514814722E-5</v>
      </c>
      <c r="K330" s="12">
        <f t="shared" si="21"/>
        <v>0</v>
      </c>
      <c r="L330" s="12">
        <f t="shared" si="21"/>
        <v>4.8776746651190946E-4</v>
      </c>
      <c r="M330" s="12">
        <f t="shared" si="22"/>
        <v>9.8165987987522629E-2</v>
      </c>
      <c r="N330" s="12">
        <f t="shared" si="23"/>
        <v>3.4723118996989706E-4</v>
      </c>
    </row>
    <row r="331" spans="1:14">
      <c r="A331" s="61" t="s">
        <v>466</v>
      </c>
      <c r="B331" s="61">
        <f>VLOOKUP(A331,'US Pop after &gt;2009'!A332:B789,2,FALSE)</f>
        <v>765863</v>
      </c>
      <c r="C331" s="62">
        <f>VLOOKUP(A331,'US Pop after &gt;2009'!A332:U789,21,FALSE)</f>
        <v>658931.69099999999</v>
      </c>
      <c r="D331" s="62">
        <f>VLOOKUP(A331,'US Pop after &gt;2009'!A332:V789,22,FALSE)</f>
        <v>106939.12700000001</v>
      </c>
      <c r="E331" s="61">
        <f>VLOOKUP(A331,'Deaths After &gt;2009'!A332:O789,15,FALSE)</f>
        <v>0</v>
      </c>
      <c r="F331" s="61">
        <f>VLOOKUP(A331,'Deaths After &gt;2009'!A332:P789,16,FALSE)</f>
        <v>40</v>
      </c>
      <c r="G331" s="61">
        <f>VLOOKUP(A331,'Deaths After &gt;2009'!A332:Q789,17,FALSE)</f>
        <v>40</v>
      </c>
      <c r="H331" s="61">
        <f>VLOOKUP(A331,'Visits new'!A331:D738,4,FALSE)</f>
        <v>262826</v>
      </c>
      <c r="I331" s="61">
        <f>VLOOKUP(A331,'Visits new'!A331:E738,5,FALSE)</f>
        <v>918</v>
      </c>
      <c r="J331" s="12">
        <f t="shared" si="20"/>
        <v>5.2228662306443842E-5</v>
      </c>
      <c r="K331" s="12">
        <f t="shared" si="21"/>
        <v>0</v>
      </c>
      <c r="L331" s="12">
        <f t="shared" si="21"/>
        <v>3.7404457210502565E-4</v>
      </c>
      <c r="M331" s="12">
        <f t="shared" si="22"/>
        <v>0.34317625998383522</v>
      </c>
      <c r="N331" s="12">
        <f t="shared" si="23"/>
        <v>1.1986477999328862E-3</v>
      </c>
    </row>
    <row r="332" spans="1:14">
      <c r="A332" s="61" t="s">
        <v>467</v>
      </c>
      <c r="B332" s="61">
        <f>VLOOKUP(A332,'US Pop after &gt;2009'!A333:B790,2,FALSE)</f>
        <v>730225</v>
      </c>
      <c r="C332" s="62">
        <f>VLOOKUP(A332,'US Pop after &gt;2009'!A333:U790,21,FALSE)</f>
        <v>625251.98200000008</v>
      </c>
      <c r="D332" s="62">
        <f>VLOOKUP(A332,'US Pop after &gt;2009'!A333:V790,22,FALSE)</f>
        <v>105108.76999999999</v>
      </c>
      <c r="E332" s="61">
        <f>VLOOKUP(A332,'Deaths After &gt;2009'!A333:O790,15,FALSE)</f>
        <v>0</v>
      </c>
      <c r="F332" s="61">
        <f>VLOOKUP(A332,'Deaths After &gt;2009'!A333:P790,16,FALSE)</f>
        <v>70</v>
      </c>
      <c r="G332" s="61">
        <f>VLOOKUP(A332,'Deaths After &gt;2009'!A333:Q790,17,FALSE)</f>
        <v>70</v>
      </c>
      <c r="H332" s="61">
        <f>VLOOKUP(A332,'Visits new'!A332:D739,4,FALSE)</f>
        <v>183539</v>
      </c>
      <c r="I332" s="61">
        <f>VLOOKUP(A332,'Visits new'!A332:E739,5,FALSE)</f>
        <v>725</v>
      </c>
      <c r="J332" s="12">
        <f t="shared" si="20"/>
        <v>9.5860864801944608E-5</v>
      </c>
      <c r="K332" s="12">
        <f t="shared" si="21"/>
        <v>0</v>
      </c>
      <c r="L332" s="12">
        <f t="shared" si="21"/>
        <v>6.659767781508623E-4</v>
      </c>
      <c r="M332" s="12">
        <f t="shared" si="22"/>
        <v>0.25134581806977302</v>
      </c>
      <c r="N332" s="12">
        <f t="shared" si="23"/>
        <v>9.9284467116299768E-4</v>
      </c>
    </row>
    <row r="333" spans="1:14">
      <c r="A333" s="61" t="s">
        <v>468</v>
      </c>
      <c r="B333" s="61">
        <f>VLOOKUP(A333,'US Pop after &gt;2009'!A334:B791,2,FALSE)</f>
        <v>677707</v>
      </c>
      <c r="C333" s="62">
        <f>VLOOKUP(A333,'US Pop after &gt;2009'!A334:U791,21,FALSE)</f>
        <v>577402.80099999986</v>
      </c>
      <c r="D333" s="62">
        <f>VLOOKUP(A333,'US Pop after &gt;2009'!A334:V791,22,FALSE)</f>
        <v>100567.42200000001</v>
      </c>
      <c r="E333" s="61">
        <f>VLOOKUP(A333,'Deaths After &gt;2009'!A334:O791,15,FALSE)</f>
        <v>0</v>
      </c>
      <c r="F333" s="61">
        <f>VLOOKUP(A333,'Deaths After &gt;2009'!A334:P791,16,FALSE)</f>
        <v>67</v>
      </c>
      <c r="G333" s="61">
        <f>VLOOKUP(A333,'Deaths After &gt;2009'!A334:Q791,17,FALSE)</f>
        <v>67</v>
      </c>
      <c r="H333" s="61">
        <f>VLOOKUP(A333,'Visits new'!A333:D740,4,FALSE)</f>
        <v>195376</v>
      </c>
      <c r="I333" s="61">
        <f>VLOOKUP(A333,'Visits new'!A333:E740,5,FALSE)</f>
        <v>829</v>
      </c>
      <c r="J333" s="12">
        <f t="shared" si="20"/>
        <v>9.8862782884048716E-5</v>
      </c>
      <c r="K333" s="12">
        <f t="shared" si="21"/>
        <v>0</v>
      </c>
      <c r="L333" s="12">
        <f t="shared" si="21"/>
        <v>6.6621972272491975E-4</v>
      </c>
      <c r="M333" s="12">
        <f t="shared" si="22"/>
        <v>0.28828977714558063</v>
      </c>
      <c r="N333" s="12">
        <f t="shared" si="23"/>
        <v>1.2232424926996474E-3</v>
      </c>
    </row>
    <row r="334" spans="1:14">
      <c r="A334" s="61" t="s">
        <v>469</v>
      </c>
      <c r="B334" s="61">
        <f>VLOOKUP(A334,'US Pop after &gt;2009'!A335:B792,2,FALSE)</f>
        <v>595696</v>
      </c>
      <c r="C334" s="62">
        <f>VLOOKUP(A334,'US Pop after &gt;2009'!A335:U792,21,FALSE)</f>
        <v>507885.48700000002</v>
      </c>
      <c r="D334" s="62">
        <f>VLOOKUP(A334,'US Pop after &gt;2009'!A335:V792,22,FALSE)</f>
        <v>87707.674999999988</v>
      </c>
      <c r="E334" s="61">
        <f>VLOOKUP(A334,'Deaths After &gt;2009'!A335:O792,15,FALSE)</f>
        <v>0</v>
      </c>
      <c r="F334" s="61">
        <f>VLOOKUP(A334,'Deaths After &gt;2009'!A335:P792,16,FALSE)</f>
        <v>69</v>
      </c>
      <c r="G334" s="61">
        <f>VLOOKUP(A334,'Deaths After &gt;2009'!A335:Q792,17,FALSE)</f>
        <v>69</v>
      </c>
      <c r="H334" s="61">
        <f>VLOOKUP(A334,'Visits new'!A334:D741,4,FALSE)</f>
        <v>281756</v>
      </c>
      <c r="I334" s="61">
        <f>VLOOKUP(A334,'Visits new'!A334:E741,5,FALSE)</f>
        <v>1233</v>
      </c>
      <c r="J334" s="12">
        <f t="shared" si="20"/>
        <v>1.1583089361016358E-4</v>
      </c>
      <c r="K334" s="12">
        <f t="shared" si="21"/>
        <v>0</v>
      </c>
      <c r="L334" s="12">
        <f t="shared" si="21"/>
        <v>7.867042422456189E-4</v>
      </c>
      <c r="M334" s="12">
        <f t="shared" si="22"/>
        <v>0.47298622115978622</v>
      </c>
      <c r="N334" s="12">
        <f t="shared" si="23"/>
        <v>2.0698477075555316E-3</v>
      </c>
    </row>
    <row r="335" spans="1:14">
      <c r="A335" s="61" t="s">
        <v>470</v>
      </c>
      <c r="B335" s="61">
        <f>VLOOKUP(A335,'US Pop after &gt;2009'!A336:B793,2,FALSE)</f>
        <v>566542</v>
      </c>
      <c r="C335" s="62">
        <f>VLOOKUP(A335,'US Pop after &gt;2009'!A336:U793,21,FALSE)</f>
        <v>480821.40899999999</v>
      </c>
      <c r="D335" s="62">
        <f>VLOOKUP(A335,'US Pop after &gt;2009'!A336:V793,22,FALSE)</f>
        <v>85756.957000000009</v>
      </c>
      <c r="E335" s="61">
        <f>VLOOKUP(A335,'Deaths After &gt;2009'!A336:O793,15,FALSE)</f>
        <v>0</v>
      </c>
      <c r="F335" s="61">
        <f>VLOOKUP(A335,'Deaths After &gt;2009'!A336:P793,16,FALSE)</f>
        <v>82</v>
      </c>
      <c r="G335" s="61">
        <f>VLOOKUP(A335,'Deaths After &gt;2009'!A336:Q793,17,FALSE)</f>
        <v>82</v>
      </c>
      <c r="H335" s="61">
        <f>VLOOKUP(A335,'Visits new'!A335:D742,4,FALSE)</f>
        <v>320935</v>
      </c>
      <c r="I335" s="61">
        <f>VLOOKUP(A335,'Visits new'!A335:E742,5,FALSE)</f>
        <v>1261</v>
      </c>
      <c r="J335" s="12">
        <f t="shared" si="20"/>
        <v>1.4473772465236471E-4</v>
      </c>
      <c r="K335" s="12">
        <f t="shared" si="21"/>
        <v>0</v>
      </c>
      <c r="L335" s="12">
        <f t="shared" si="21"/>
        <v>9.5619064468437228E-4</v>
      </c>
      <c r="M335" s="12">
        <f t="shared" si="22"/>
        <v>0.56648050806471539</v>
      </c>
      <c r="N335" s="12">
        <f t="shared" si="23"/>
        <v>2.2257837900808764E-3</v>
      </c>
    </row>
    <row r="336" spans="1:14">
      <c r="A336" s="61" t="s">
        <v>471</v>
      </c>
      <c r="B336" s="61">
        <f>VLOOKUP(A336,'US Pop after &gt;2009'!A337:B794,2,FALSE)</f>
        <v>716943</v>
      </c>
      <c r="C336" s="62">
        <f>VLOOKUP(A336,'US Pop after &gt;2009'!A337:U794,21,FALSE)</f>
        <v>611546.76400000008</v>
      </c>
      <c r="D336" s="62">
        <f>VLOOKUP(A336,'US Pop after &gt;2009'!A337:V794,22,FALSE)</f>
        <v>105383.20199999999</v>
      </c>
      <c r="E336" s="61">
        <f>VLOOKUP(A336,'Deaths After &gt;2009'!A337:O794,15,FALSE)</f>
        <v>0</v>
      </c>
      <c r="F336" s="61">
        <f>VLOOKUP(A336,'Deaths After &gt;2009'!A337:P794,16,FALSE)</f>
        <v>70</v>
      </c>
      <c r="G336" s="61">
        <f>VLOOKUP(A336,'Deaths After &gt;2009'!A337:Q794,17,FALSE)</f>
        <v>70</v>
      </c>
      <c r="H336" s="61">
        <f>VLOOKUP(A336,'Visits new'!A336:D743,4,FALSE)</f>
        <v>370339</v>
      </c>
      <c r="I336" s="61">
        <f>VLOOKUP(A336,'Visits new'!A336:E743,5,FALSE)</f>
        <v>1550</v>
      </c>
      <c r="J336" s="12">
        <f t="shared" si="20"/>
        <v>9.7636771681988666E-5</v>
      </c>
      <c r="K336" s="12">
        <f t="shared" si="21"/>
        <v>0</v>
      </c>
      <c r="L336" s="12">
        <f t="shared" si="21"/>
        <v>6.6424248524921462E-4</v>
      </c>
      <c r="M336" s="12">
        <f t="shared" si="22"/>
        <v>0.51655291982765716</v>
      </c>
      <c r="N336" s="12">
        <f t="shared" si="23"/>
        <v>2.1619570872440349E-3</v>
      </c>
    </row>
    <row r="337" spans="1:14">
      <c r="A337" s="61" t="s">
        <v>472</v>
      </c>
      <c r="B337" s="61">
        <f>VLOOKUP(A337,'US Pop after &gt;2009'!A338:B795,2,FALSE)</f>
        <v>718846</v>
      </c>
      <c r="C337" s="62">
        <f>VLOOKUP(A337,'US Pop after &gt;2009'!A338:U795,21,FALSE)</f>
        <v>607050</v>
      </c>
      <c r="D337" s="62">
        <f>VLOOKUP(A337,'US Pop after &gt;2009'!A338:V795,22,FALSE)</f>
        <v>111796</v>
      </c>
      <c r="E337" s="61">
        <f>VLOOKUP(A337,'Deaths After &gt;2009'!A338:O795,15,FALSE)</f>
        <v>0</v>
      </c>
      <c r="F337" s="61">
        <f>VLOOKUP(A337,'Deaths After &gt;2009'!A338:P795,16,FALSE)</f>
        <v>55</v>
      </c>
      <c r="G337" s="61">
        <f>VLOOKUP(A337,'Deaths After &gt;2009'!A338:Q795,17,FALSE)</f>
        <v>55</v>
      </c>
      <c r="H337" s="61">
        <f>VLOOKUP(A337,'Visits new'!A337:D744,4,FALSE)</f>
        <v>401341</v>
      </c>
      <c r="I337" s="61">
        <f>VLOOKUP(A337,'Visits new'!A337:E744,5,FALSE)</f>
        <v>1537</v>
      </c>
      <c r="J337" s="12">
        <f t="shared" si="20"/>
        <v>7.6511519852652719E-5</v>
      </c>
      <c r="K337" s="12">
        <f t="shared" si="21"/>
        <v>0</v>
      </c>
      <c r="L337" s="12">
        <f t="shared" si="21"/>
        <v>4.9196751225446351E-4</v>
      </c>
      <c r="M337" s="12">
        <f t="shared" si="22"/>
        <v>0.55831290707606362</v>
      </c>
      <c r="N337" s="12">
        <f t="shared" si="23"/>
        <v>2.1381492002459498E-3</v>
      </c>
    </row>
    <row r="338" spans="1:14">
      <c r="A338" s="61" t="s">
        <v>474</v>
      </c>
      <c r="B338" s="61">
        <f>VLOOKUP(A338,'US Pop after &gt;2009'!A339:B796,2,FALSE)</f>
        <v>6137476</v>
      </c>
      <c r="C338" s="62">
        <f>VLOOKUP(A338,'US Pop after &gt;2009'!A339:U796,21,FALSE)</f>
        <v>5337561.1210000012</v>
      </c>
      <c r="D338" s="62">
        <f>VLOOKUP(A338,'US Pop after &gt;2009'!A339:V796,22,FALSE)</f>
        <v>800235.03599999996</v>
      </c>
      <c r="E338" s="61">
        <f>VLOOKUP(A338,'Deaths After &gt;2009'!A339:O796,15,FALSE)</f>
        <v>110</v>
      </c>
      <c r="F338" s="61">
        <f>VLOOKUP(A338,'Deaths After &gt;2009'!A339:P796,16,FALSE)</f>
        <v>1117</v>
      </c>
      <c r="G338" s="61">
        <f>VLOOKUP(A338,'Deaths After &gt;2009'!A339:Q796,17,FALSE)</f>
        <v>1227</v>
      </c>
      <c r="H338" s="61">
        <f>VLOOKUP(A338,'Visits new'!A338:D745,4,FALSE)</f>
        <v>139874</v>
      </c>
      <c r="I338" s="61">
        <f>VLOOKUP(A338,'Visits new'!A338:E745,5,FALSE)</f>
        <v>666</v>
      </c>
      <c r="J338" s="12">
        <f t="shared" si="20"/>
        <v>1.9991931536677293E-4</v>
      </c>
      <c r="K338" s="12">
        <f t="shared" si="21"/>
        <v>2.0608663302649229E-5</v>
      </c>
      <c r="L338" s="12">
        <f t="shared" si="21"/>
        <v>1.3958399092138727E-3</v>
      </c>
      <c r="M338" s="12">
        <f t="shared" si="22"/>
        <v>2.2790150218102687E-2</v>
      </c>
      <c r="N338" s="12">
        <f t="shared" si="23"/>
        <v>1.0851366261961758E-4</v>
      </c>
    </row>
    <row r="339" spans="1:14">
      <c r="A339" s="61" t="s">
        <v>475</v>
      </c>
      <c r="B339" s="61">
        <f>VLOOKUP(A339,'US Pop after &gt;2009'!A340:B797,2,FALSE)</f>
        <v>6223143</v>
      </c>
      <c r="C339" s="62">
        <f>VLOOKUP(A339,'US Pop after &gt;2009'!A340:U797,21,FALSE)</f>
        <v>5395970.0410000011</v>
      </c>
      <c r="D339" s="62">
        <f>VLOOKUP(A339,'US Pop after &gt;2009'!A340:V797,22,FALSE)</f>
        <v>826324.92799999996</v>
      </c>
      <c r="E339" s="61">
        <f>VLOOKUP(A339,'Deaths After &gt;2009'!A340:O797,15,FALSE)</f>
        <v>114</v>
      </c>
      <c r="F339" s="61">
        <f>VLOOKUP(A339,'Deaths After &gt;2009'!A340:P797,16,FALSE)</f>
        <v>1192</v>
      </c>
      <c r="G339" s="61">
        <f>VLOOKUP(A339,'Deaths After &gt;2009'!A340:Q797,17,FALSE)</f>
        <v>1306</v>
      </c>
      <c r="H339" s="61">
        <f>VLOOKUP(A339,'Visits new'!A339:D746,4,FALSE)</f>
        <v>519259</v>
      </c>
      <c r="I339" s="61">
        <f>VLOOKUP(A339,'Visits new'!A339:E746,5,FALSE)</f>
        <v>2616</v>
      </c>
      <c r="J339" s="12">
        <f t="shared" si="20"/>
        <v>2.0986180134379044E-4</v>
      </c>
      <c r="K339" s="12">
        <f t="shared" si="21"/>
        <v>2.11268778614036E-5</v>
      </c>
      <c r="L339" s="12">
        <f t="shared" si="21"/>
        <v>1.4425318172175488E-3</v>
      </c>
      <c r="M339" s="12">
        <f t="shared" si="22"/>
        <v>8.3439991656948903E-2</v>
      </c>
      <c r="N339" s="12">
        <f t="shared" si="23"/>
        <v>4.2036636471313614E-4</v>
      </c>
    </row>
    <row r="340" spans="1:14">
      <c r="A340" s="61" t="s">
        <v>476</v>
      </c>
      <c r="B340" s="61">
        <f>VLOOKUP(A340,'US Pop after &gt;2009'!A341:B798,2,FALSE)</f>
        <v>6144968</v>
      </c>
      <c r="C340" s="62">
        <f>VLOOKUP(A340,'US Pop after &gt;2009'!A341:U798,21,FALSE)</f>
        <v>5323833.1679999987</v>
      </c>
      <c r="D340" s="62">
        <f>VLOOKUP(A340,'US Pop after &gt;2009'!A341:V798,22,FALSE)</f>
        <v>822982.28199999989</v>
      </c>
      <c r="E340" s="61">
        <f>VLOOKUP(A340,'Deaths After &gt;2009'!A341:O798,15,FALSE)</f>
        <v>83</v>
      </c>
      <c r="F340" s="61">
        <f>VLOOKUP(A340,'Deaths After &gt;2009'!A341:P798,16,FALSE)</f>
        <v>1196</v>
      </c>
      <c r="G340" s="61">
        <f>VLOOKUP(A340,'Deaths After &gt;2009'!A341:Q798,17,FALSE)</f>
        <v>1279</v>
      </c>
      <c r="H340" s="61">
        <f>VLOOKUP(A340,'Visits new'!A340:D747,4,FALSE)</f>
        <v>549660</v>
      </c>
      <c r="I340" s="61">
        <f>VLOOKUP(A340,'Visits new'!A340:E747,5,FALSE)</f>
        <v>2747</v>
      </c>
      <c r="J340" s="12">
        <f t="shared" si="20"/>
        <v>2.081377803757481E-4</v>
      </c>
      <c r="K340" s="12">
        <f t="shared" si="21"/>
        <v>1.5590270652898871E-5</v>
      </c>
      <c r="L340" s="12">
        <f t="shared" si="21"/>
        <v>1.4532512134933181E-3</v>
      </c>
      <c r="M340" s="12">
        <f t="shared" si="22"/>
        <v>8.9448797780558018E-2</v>
      </c>
      <c r="N340" s="12">
        <f t="shared" si="23"/>
        <v>4.470324336920876E-4</v>
      </c>
    </row>
    <row r="341" spans="1:14">
      <c r="A341" s="61" t="s">
        <v>477</v>
      </c>
      <c r="B341" s="61">
        <f>VLOOKUP(A341,'US Pop after &gt;2009'!A342:B799,2,FALSE)</f>
        <v>6009613</v>
      </c>
      <c r="C341" s="62">
        <f>VLOOKUP(A341,'US Pop after &gt;2009'!A342:U799,21,FALSE)</f>
        <v>5180936.0930000003</v>
      </c>
      <c r="D341" s="62">
        <f>VLOOKUP(A341,'US Pop after &gt;2009'!A342:V799,22,FALSE)</f>
        <v>828946.93299999996</v>
      </c>
      <c r="E341" s="61">
        <f>VLOOKUP(A341,'Deaths After &gt;2009'!A342:O799,15,FALSE)</f>
        <v>180</v>
      </c>
      <c r="F341" s="61">
        <f>VLOOKUP(A341,'Deaths After &gt;2009'!A342:P799,16,FALSE)</f>
        <v>1255</v>
      </c>
      <c r="G341" s="61">
        <f>VLOOKUP(A341,'Deaths After &gt;2009'!A342:Q799,17,FALSE)</f>
        <v>1435</v>
      </c>
      <c r="H341" s="61">
        <f>VLOOKUP(A341,'Visits new'!A341:D748,4,FALSE)</f>
        <v>500934</v>
      </c>
      <c r="I341" s="61">
        <f>VLOOKUP(A341,'Visits new'!A341:E748,5,FALSE)</f>
        <v>2656</v>
      </c>
      <c r="J341" s="12">
        <f t="shared" si="20"/>
        <v>2.387840947495288E-4</v>
      </c>
      <c r="K341" s="12">
        <f t="shared" si="21"/>
        <v>3.4742756283598884E-5</v>
      </c>
      <c r="L341" s="12">
        <f t="shared" si="21"/>
        <v>1.5139690492105362E-3</v>
      </c>
      <c r="M341" s="12">
        <f t="shared" si="22"/>
        <v>8.3355450675442824E-2</v>
      </c>
      <c r="N341" s="12">
        <f t="shared" si="23"/>
        <v>4.4195857536916269E-4</v>
      </c>
    </row>
    <row r="342" spans="1:14">
      <c r="A342" s="61" t="s">
        <v>478</v>
      </c>
      <c r="B342" s="61">
        <f>VLOOKUP(A342,'US Pop after &gt;2009'!A343:B800,2,FALSE)</f>
        <v>6157257</v>
      </c>
      <c r="C342" s="62">
        <f>VLOOKUP(A342,'US Pop after &gt;2009'!A343:U800,21,FALSE)</f>
        <v>5271028.307</v>
      </c>
      <c r="D342" s="62">
        <f>VLOOKUP(A342,'US Pop after &gt;2009'!A343:V800,22,FALSE)</f>
        <v>884234.87100000016</v>
      </c>
      <c r="E342" s="61">
        <f>VLOOKUP(A342,'Deaths After &gt;2009'!A343:O800,15,FALSE)</f>
        <v>237</v>
      </c>
      <c r="F342" s="61">
        <f>VLOOKUP(A342,'Deaths After &gt;2009'!A343:P800,16,FALSE)</f>
        <v>1248</v>
      </c>
      <c r="G342" s="61">
        <f>VLOOKUP(A342,'Deaths After &gt;2009'!A343:Q800,17,FALSE)</f>
        <v>1485</v>
      </c>
      <c r="H342" s="61">
        <f>VLOOKUP(A342,'Visits new'!A342:D749,4,FALSE)</f>
        <v>479188</v>
      </c>
      <c r="I342" s="61">
        <f>VLOOKUP(A342,'Visits new'!A342:E749,5,FALSE)</f>
        <v>2663</v>
      </c>
      <c r="J342" s="12">
        <f t="shared" si="20"/>
        <v>2.4117882362227207E-4</v>
      </c>
      <c r="K342" s="12">
        <f t="shared" si="21"/>
        <v>4.4962763657569561E-5</v>
      </c>
      <c r="L342" s="12">
        <f t="shared" si="21"/>
        <v>1.4113897120892891E-3</v>
      </c>
      <c r="M342" s="12">
        <f t="shared" si="22"/>
        <v>7.7824914568289091E-2</v>
      </c>
      <c r="N342" s="12">
        <f t="shared" si="23"/>
        <v>4.3249778269771751E-4</v>
      </c>
    </row>
    <row r="343" spans="1:14">
      <c r="A343" s="61" t="s">
        <v>479</v>
      </c>
      <c r="B343" s="61">
        <f>VLOOKUP(A343,'US Pop after &gt;2009'!A344:B801,2,FALSE)</f>
        <v>6231143</v>
      </c>
      <c r="C343" s="62">
        <f>VLOOKUP(A343,'US Pop after &gt;2009'!A344:U801,21,FALSE)</f>
        <v>5324999.4619999994</v>
      </c>
      <c r="D343" s="62">
        <f>VLOOKUP(A343,'US Pop after &gt;2009'!A344:V801,22,FALSE)</f>
        <v>904310.52200000011</v>
      </c>
      <c r="E343" s="61">
        <f>VLOOKUP(A343,'Deaths After &gt;2009'!A344:O801,15,FALSE)</f>
        <v>112</v>
      </c>
      <c r="F343" s="61">
        <f>VLOOKUP(A343,'Deaths After &gt;2009'!A344:P801,16,FALSE)</f>
        <v>1438</v>
      </c>
      <c r="G343" s="61">
        <f>VLOOKUP(A343,'Deaths After &gt;2009'!A344:Q801,17,FALSE)</f>
        <v>1550</v>
      </c>
      <c r="H343" s="61">
        <f>VLOOKUP(A343,'Visits new'!A343:D750,4,FALSE)</f>
        <v>445923</v>
      </c>
      <c r="I343" s="61">
        <f>VLOOKUP(A343,'Visits new'!A343:E750,5,FALSE)</f>
        <v>2720</v>
      </c>
      <c r="J343" s="12">
        <f t="shared" si="20"/>
        <v>2.4875051013915103E-4</v>
      </c>
      <c r="K343" s="12">
        <f t="shared" si="21"/>
        <v>2.1032865974775945E-5</v>
      </c>
      <c r="L343" s="12">
        <f t="shared" si="21"/>
        <v>1.59016174755954E-3</v>
      </c>
      <c r="M343" s="12">
        <f t="shared" si="22"/>
        <v>7.156359595663267E-2</v>
      </c>
      <c r="N343" s="12">
        <f t="shared" si="23"/>
        <v>4.3651702424418764E-4</v>
      </c>
    </row>
    <row r="344" spans="1:14">
      <c r="A344" s="61" t="s">
        <v>480</v>
      </c>
      <c r="B344" s="61">
        <f>VLOOKUP(A344,'US Pop after &gt;2009'!A345:B802,2,FALSE)</f>
        <v>6148188</v>
      </c>
      <c r="C344" s="62">
        <f>VLOOKUP(A344,'US Pop after &gt;2009'!A345:U802,21,FALSE)</f>
        <v>5236073.1469999999</v>
      </c>
      <c r="D344" s="62">
        <f>VLOOKUP(A344,'US Pop after &gt;2009'!A345:V802,22,FALSE)</f>
        <v>912856.674</v>
      </c>
      <c r="E344" s="61">
        <f>VLOOKUP(A344,'Deaths After &gt;2009'!A345:O802,15,FALSE)</f>
        <v>215</v>
      </c>
      <c r="F344" s="61">
        <f>VLOOKUP(A344,'Deaths After &gt;2009'!A345:P802,16,FALSE)</f>
        <v>1212</v>
      </c>
      <c r="G344" s="61">
        <f>VLOOKUP(A344,'Deaths After &gt;2009'!A345:Q802,17,FALSE)</f>
        <v>1427</v>
      </c>
      <c r="H344" s="61">
        <f>VLOOKUP(A344,'Visits new'!A344:D751,4,FALSE)</f>
        <v>449560</v>
      </c>
      <c r="I344" s="61">
        <f>VLOOKUP(A344,'Visits new'!A344:E751,5,FALSE)</f>
        <v>2706</v>
      </c>
      <c r="J344" s="12">
        <f t="shared" si="20"/>
        <v>2.3210090517726523E-4</v>
      </c>
      <c r="K344" s="12">
        <f t="shared" si="21"/>
        <v>4.1061305670105837E-5</v>
      </c>
      <c r="L344" s="12">
        <f t="shared" si="21"/>
        <v>1.3277002124432078E-3</v>
      </c>
      <c r="M344" s="12">
        <f t="shared" si="22"/>
        <v>7.3120730855985541E-2</v>
      </c>
      <c r="N344" s="12">
        <f t="shared" si="23"/>
        <v>4.401296772317307E-4</v>
      </c>
    </row>
    <row r="345" spans="1:14">
      <c r="A345" s="61" t="s">
        <v>481</v>
      </c>
      <c r="B345" s="61">
        <f>VLOOKUP(A345,'US Pop after &gt;2009'!A346:B803,2,FALSE)</f>
        <v>6296572</v>
      </c>
      <c r="C345" s="62">
        <f>VLOOKUP(A345,'US Pop after &gt;2009'!A346:U803,21,FALSE)</f>
        <v>5352427</v>
      </c>
      <c r="D345" s="62">
        <f>VLOOKUP(A345,'US Pop after &gt;2009'!A346:V803,22,FALSE)</f>
        <v>944145</v>
      </c>
      <c r="E345" s="61">
        <f>VLOOKUP(A345,'Deaths After &gt;2009'!A346:O803,15,FALSE)</f>
        <v>205</v>
      </c>
      <c r="F345" s="61">
        <f>VLOOKUP(A345,'Deaths After &gt;2009'!A346:P803,16,FALSE)</f>
        <v>1321</v>
      </c>
      <c r="G345" s="61">
        <f>VLOOKUP(A345,'Deaths After &gt;2009'!A346:Q803,17,FALSE)</f>
        <v>1526</v>
      </c>
      <c r="H345" s="61">
        <f>VLOOKUP(A345,'Visits new'!A345:D752,4,FALSE)</f>
        <v>443455</v>
      </c>
      <c r="I345" s="61">
        <f>VLOOKUP(A345,'Visits new'!A345:E752,5,FALSE)</f>
        <v>2583</v>
      </c>
      <c r="J345" s="12">
        <f t="shared" si="20"/>
        <v>2.4235409362427683E-4</v>
      </c>
      <c r="K345" s="12">
        <f t="shared" si="21"/>
        <v>3.8300382237814733E-5</v>
      </c>
      <c r="L345" s="12">
        <f t="shared" si="21"/>
        <v>1.3991494950457821E-3</v>
      </c>
      <c r="M345" s="12">
        <f t="shared" si="22"/>
        <v>7.0428004317269782E-2</v>
      </c>
      <c r="N345" s="12">
        <f t="shared" si="23"/>
        <v>4.1022321351999149E-4</v>
      </c>
    </row>
    <row r="346" spans="1:14">
      <c r="A346" s="61" t="s">
        <v>483</v>
      </c>
      <c r="B346" s="61">
        <f>VLOOKUP(A346,'US Pop after &gt;2009'!A347:B804,2,FALSE)</f>
        <v>24014155</v>
      </c>
      <c r="C346" s="62">
        <f>VLOOKUP(A346,'US Pop after &gt;2009'!A347:U804,21,FALSE)</f>
        <v>21590270.408</v>
      </c>
      <c r="D346" s="62">
        <f>VLOOKUP(A346,'US Pop after &gt;2009'!A347:V804,22,FALSE)</f>
        <v>2426770.3089999999</v>
      </c>
      <c r="E346" s="61">
        <f>VLOOKUP(A346,'Deaths After &gt;2009'!A347:O804,15,FALSE)</f>
        <v>419</v>
      </c>
      <c r="F346" s="61">
        <f>VLOOKUP(A346,'Deaths After &gt;2009'!A347:P804,16,FALSE)</f>
        <v>2435</v>
      </c>
      <c r="G346" s="61">
        <f>VLOOKUP(A346,'Deaths After &gt;2009'!A347:Q804,17,FALSE)</f>
        <v>2854</v>
      </c>
      <c r="H346" s="61">
        <f>VLOOKUP(A346,'Visits new'!A346:D753,4,FALSE)</f>
        <v>614743</v>
      </c>
      <c r="I346" s="61">
        <f>VLOOKUP(A346,'Visits new'!A346:E753,5,FALSE)</f>
        <v>1206</v>
      </c>
      <c r="J346" s="12">
        <f t="shared" si="20"/>
        <v>1.1884657194891929E-4</v>
      </c>
      <c r="K346" s="12">
        <f t="shared" si="21"/>
        <v>1.9406889866684805E-5</v>
      </c>
      <c r="L346" s="12">
        <f t="shared" si="21"/>
        <v>1.0033912113435208E-3</v>
      </c>
      <c r="M346" s="12">
        <f t="shared" si="22"/>
        <v>2.5599193475681323E-2</v>
      </c>
      <c r="N346" s="12">
        <f t="shared" si="23"/>
        <v>5.0220380438120768E-5</v>
      </c>
    </row>
    <row r="347" spans="1:14">
      <c r="A347" s="61" t="s">
        <v>484</v>
      </c>
      <c r="B347" s="61">
        <f>VLOOKUP(A347,'US Pop after &gt;2009'!A348:B805,2,FALSE)</f>
        <v>24557189</v>
      </c>
      <c r="C347" s="62">
        <f>VLOOKUP(A347,'US Pop after &gt;2009'!A348:U805,21,FALSE)</f>
        <v>22038834.054000001</v>
      </c>
      <c r="D347" s="62">
        <f>VLOOKUP(A347,'US Pop after &gt;2009'!A348:V805,22,FALSE)</f>
        <v>2513608.3730000006</v>
      </c>
      <c r="E347" s="61">
        <f>VLOOKUP(A347,'Deaths After &gt;2009'!A348:O805,15,FALSE)</f>
        <v>395</v>
      </c>
      <c r="F347" s="61">
        <f>VLOOKUP(A347,'Deaths After &gt;2009'!A348:P805,16,FALSE)</f>
        <v>2473</v>
      </c>
      <c r="G347" s="61">
        <f>VLOOKUP(A347,'Deaths After &gt;2009'!A348:Q805,17,FALSE)</f>
        <v>2868</v>
      </c>
      <c r="H347" s="61">
        <f>VLOOKUP(A347,'Visits new'!A347:D754,4,FALSE)</f>
        <v>2076319</v>
      </c>
      <c r="I347" s="61">
        <f>VLOOKUP(A347,'Visits new'!A347:E754,5,FALSE)</f>
        <v>3423</v>
      </c>
      <c r="J347" s="12">
        <f t="shared" si="20"/>
        <v>1.1678861126979965E-4</v>
      </c>
      <c r="K347" s="12">
        <f t="shared" si="21"/>
        <v>1.792290821883603E-5</v>
      </c>
      <c r="L347" s="12">
        <f t="shared" si="21"/>
        <v>9.8384459033626858E-4</v>
      </c>
      <c r="M347" s="12">
        <f t="shared" si="22"/>
        <v>8.4550353055473898E-2</v>
      </c>
      <c r="N347" s="12">
        <f t="shared" si="23"/>
        <v>1.3938891784397636E-4</v>
      </c>
    </row>
    <row r="348" spans="1:14">
      <c r="A348" s="61" t="s">
        <v>485</v>
      </c>
      <c r="B348" s="61">
        <f>VLOOKUP(A348,'US Pop after &gt;2009'!A349:B806,2,FALSE)</f>
        <v>24741686</v>
      </c>
      <c r="C348" s="62">
        <f>VLOOKUP(A348,'US Pop after &gt;2009'!A349:U806,21,FALSE)</f>
        <v>22171559.572000001</v>
      </c>
      <c r="D348" s="62">
        <f>VLOOKUP(A348,'US Pop after &gt;2009'!A349:V806,22,FALSE)</f>
        <v>2572464.1919999998</v>
      </c>
      <c r="E348" s="61">
        <f>VLOOKUP(A348,'Deaths After &gt;2009'!A349:O806,15,FALSE)</f>
        <v>380</v>
      </c>
      <c r="F348" s="61">
        <f>VLOOKUP(A348,'Deaths After &gt;2009'!A349:P806,16,FALSE)</f>
        <v>2435</v>
      </c>
      <c r="G348" s="61">
        <f>VLOOKUP(A348,'Deaths After &gt;2009'!A349:Q806,17,FALSE)</f>
        <v>2815</v>
      </c>
      <c r="H348" s="61">
        <f>VLOOKUP(A348,'Visits new'!A348:D755,4,FALSE)</f>
        <v>1897547</v>
      </c>
      <c r="I348" s="61">
        <f>VLOOKUP(A348,'Visits new'!A348:E755,5,FALSE)</f>
        <v>3001</v>
      </c>
      <c r="J348" s="12">
        <f t="shared" si="20"/>
        <v>1.1377559314268235E-4</v>
      </c>
      <c r="K348" s="12">
        <f t="shared" si="21"/>
        <v>1.7139073990983208E-5</v>
      </c>
      <c r="L348" s="12">
        <f t="shared" si="21"/>
        <v>9.4656322430940187E-4</v>
      </c>
      <c r="M348" s="12">
        <f t="shared" si="22"/>
        <v>7.669432875350532E-2</v>
      </c>
      <c r="N348" s="12">
        <f t="shared" si="23"/>
        <v>1.2129326998976545E-4</v>
      </c>
    </row>
    <row r="349" spans="1:14">
      <c r="A349" s="61" t="s">
        <v>486</v>
      </c>
      <c r="B349" s="61">
        <f>VLOOKUP(A349,'US Pop after &gt;2009'!A350:B807,2,FALSE)</f>
        <v>25227175</v>
      </c>
      <c r="C349" s="62">
        <f>VLOOKUP(A349,'US Pop after &gt;2009'!A350:U807,21,FALSE)</f>
        <v>22554284.566999998</v>
      </c>
      <c r="D349" s="62">
        <f>VLOOKUP(A349,'US Pop after &gt;2009'!A350:V807,22,FALSE)</f>
        <v>2669332.5370000009</v>
      </c>
      <c r="E349" s="61">
        <f>VLOOKUP(A349,'Deaths After &gt;2009'!A350:O807,15,FALSE)</f>
        <v>587</v>
      </c>
      <c r="F349" s="61">
        <f>VLOOKUP(A349,'Deaths After &gt;2009'!A350:P807,16,FALSE)</f>
        <v>2608</v>
      </c>
      <c r="G349" s="61">
        <f>VLOOKUP(A349,'Deaths After &gt;2009'!A350:Q807,17,FALSE)</f>
        <v>3195</v>
      </c>
      <c r="H349" s="61">
        <f>VLOOKUP(A349,'Visits new'!A349:D756,4,FALSE)</f>
        <v>1917880</v>
      </c>
      <c r="I349" s="61">
        <f>VLOOKUP(A349,'Visits new'!A349:E756,5,FALSE)</f>
        <v>3799</v>
      </c>
      <c r="J349" s="12">
        <f t="shared" si="20"/>
        <v>1.2664913927144041E-4</v>
      </c>
      <c r="K349" s="12">
        <f t="shared" si="21"/>
        <v>2.6026097092827377E-5</v>
      </c>
      <c r="L349" s="12">
        <f t="shared" si="21"/>
        <v>9.7702326849507821E-4</v>
      </c>
      <c r="M349" s="12">
        <f t="shared" si="22"/>
        <v>7.6024366580879549E-2</v>
      </c>
      <c r="N349" s="12">
        <f t="shared" si="23"/>
        <v>1.5059157436375656E-4</v>
      </c>
    </row>
    <row r="350" spans="1:14">
      <c r="A350" s="61" t="s">
        <v>487</v>
      </c>
      <c r="B350" s="61">
        <f>VLOOKUP(A350,'US Pop after &gt;2009'!A351:B808,2,FALSE)</f>
        <v>25607357</v>
      </c>
      <c r="C350" s="62">
        <f>VLOOKUP(A350,'US Pop after &gt;2009'!A351:U808,21,FALSE)</f>
        <v>22841498.206</v>
      </c>
      <c r="D350" s="62">
        <f>VLOOKUP(A350,'US Pop after &gt;2009'!A351:V808,22,FALSE)</f>
        <v>2772676.7159999991</v>
      </c>
      <c r="E350" s="61">
        <f>VLOOKUP(A350,'Deaths After &gt;2009'!A351:O808,15,FALSE)</f>
        <v>759</v>
      </c>
      <c r="F350" s="61">
        <f>VLOOKUP(A350,'Deaths After &gt;2009'!A351:P808,16,FALSE)</f>
        <v>2552</v>
      </c>
      <c r="G350" s="61">
        <f>VLOOKUP(A350,'Deaths After &gt;2009'!A351:Q808,17,FALSE)</f>
        <v>3311</v>
      </c>
      <c r="H350" s="61">
        <f>VLOOKUP(A350,'Visits new'!A350:D757,4,FALSE)</f>
        <v>1888465</v>
      </c>
      <c r="I350" s="61">
        <f>VLOOKUP(A350,'Visits new'!A350:E757,5,FALSE)</f>
        <v>5298</v>
      </c>
      <c r="J350" s="12">
        <f t="shared" si="20"/>
        <v>1.2929877925316541E-4</v>
      </c>
      <c r="K350" s="12">
        <f t="shared" si="21"/>
        <v>3.3228993700624506E-5</v>
      </c>
      <c r="L350" s="12">
        <f t="shared" si="21"/>
        <v>9.2041022499068763E-4</v>
      </c>
      <c r="M350" s="12">
        <f t="shared" si="22"/>
        <v>7.3746970450718513E-2</v>
      </c>
      <c r="N350" s="12">
        <f t="shared" si="23"/>
        <v>2.0689366731599829E-4</v>
      </c>
    </row>
    <row r="351" spans="1:14">
      <c r="A351" s="61" t="s">
        <v>488</v>
      </c>
      <c r="B351" s="61">
        <f>VLOOKUP(A351,'US Pop after &gt;2009'!A352:B809,2,FALSE)</f>
        <v>25410595</v>
      </c>
      <c r="C351" s="62">
        <f>VLOOKUP(A351,'US Pop after &gt;2009'!A352:U809,21,FALSE)</f>
        <v>22601888.785999995</v>
      </c>
      <c r="D351" s="62">
        <f>VLOOKUP(A351,'US Pop after &gt;2009'!A352:V809,22,FALSE)</f>
        <v>2800369.0310000009</v>
      </c>
      <c r="E351" s="61">
        <f>VLOOKUP(A351,'Deaths After &gt;2009'!A352:O809,15,FALSE)</f>
        <v>495</v>
      </c>
      <c r="F351" s="61">
        <f>VLOOKUP(A351,'Deaths After &gt;2009'!A352:P809,16,FALSE)</f>
        <v>2575</v>
      </c>
      <c r="G351" s="61">
        <f>VLOOKUP(A351,'Deaths After &gt;2009'!A352:Q809,17,FALSE)</f>
        <v>3070</v>
      </c>
      <c r="H351" s="61">
        <f>VLOOKUP(A351,'Visits new'!A351:D758,4,FALSE)</f>
        <v>1708123</v>
      </c>
      <c r="I351" s="61">
        <f>VLOOKUP(A351,'Visits new'!A351:E758,5,FALSE)</f>
        <v>5111</v>
      </c>
      <c r="J351" s="12">
        <f t="shared" si="20"/>
        <v>1.2081574634517609E-4</v>
      </c>
      <c r="K351" s="12">
        <f t="shared" si="21"/>
        <v>2.1900824514569403E-5</v>
      </c>
      <c r="L351" s="12">
        <f t="shared" si="21"/>
        <v>9.1952166714273284E-4</v>
      </c>
      <c r="M351" s="12">
        <f t="shared" si="22"/>
        <v>6.722089742487336E-2</v>
      </c>
      <c r="N351" s="12">
        <f t="shared" si="23"/>
        <v>2.0113657314990065E-4</v>
      </c>
    </row>
    <row r="352" spans="1:14">
      <c r="A352" s="61" t="s">
        <v>489</v>
      </c>
      <c r="B352" s="61">
        <f>VLOOKUP(A352,'US Pop after &gt;2009'!A353:B810,2,FALSE)</f>
        <v>26031252</v>
      </c>
      <c r="C352" s="62">
        <f>VLOOKUP(A352,'US Pop after &gt;2009'!A353:U810,21,FALSE)</f>
        <v>23069285.452000003</v>
      </c>
      <c r="D352" s="62">
        <f>VLOOKUP(A352,'US Pop after &gt;2009'!A353:V810,22,FALSE)</f>
        <v>2960325.4290000005</v>
      </c>
      <c r="E352" s="61">
        <f>VLOOKUP(A352,'Deaths After &gt;2009'!A353:O810,15,FALSE)</f>
        <v>434</v>
      </c>
      <c r="F352" s="61">
        <f>VLOOKUP(A352,'Deaths After &gt;2009'!A353:P810,16,FALSE)</f>
        <v>2260</v>
      </c>
      <c r="G352" s="61">
        <f>VLOOKUP(A352,'Deaths After &gt;2009'!A353:Q810,17,FALSE)</f>
        <v>2694</v>
      </c>
      <c r="H352" s="61">
        <f>VLOOKUP(A352,'Visits new'!A352:D759,4,FALSE)</f>
        <v>1169619</v>
      </c>
      <c r="I352" s="61">
        <f>VLOOKUP(A352,'Visits new'!A352:E759,5,FALSE)</f>
        <v>4572</v>
      </c>
      <c r="J352" s="12">
        <f t="shared" si="20"/>
        <v>1.03490988447271E-4</v>
      </c>
      <c r="K352" s="12">
        <f t="shared" si="21"/>
        <v>1.8812893052236872E-5</v>
      </c>
      <c r="L352" s="12">
        <f t="shared" si="21"/>
        <v>7.6342958036320664E-4</v>
      </c>
      <c r="M352" s="12">
        <f t="shared" si="22"/>
        <v>4.4931338684747087E-2</v>
      </c>
      <c r="N352" s="12">
        <f t="shared" si="23"/>
        <v>1.7563504052743985E-4</v>
      </c>
    </row>
    <row r="353" spans="1:14">
      <c r="A353" s="61" t="s">
        <v>490</v>
      </c>
      <c r="B353" s="61">
        <f>VLOOKUP(A353,'US Pop after &gt;2009'!A354:B811,2,FALSE)</f>
        <v>26458577</v>
      </c>
      <c r="C353" s="62">
        <f>VLOOKUP(A353,'US Pop after &gt;2009'!A354:U811,21,FALSE)</f>
        <v>23373174</v>
      </c>
      <c r="D353" s="62">
        <f>VLOOKUP(A353,'US Pop after &gt;2009'!A354:V811,22,FALSE)</f>
        <v>3085403</v>
      </c>
      <c r="E353" s="61">
        <f>VLOOKUP(A353,'Deaths After &gt;2009'!A354:O811,15,FALSE)</f>
        <v>494</v>
      </c>
      <c r="F353" s="61">
        <f>VLOOKUP(A353,'Deaths After &gt;2009'!A354:P811,16,FALSE)</f>
        <v>2290</v>
      </c>
      <c r="G353" s="61">
        <f>VLOOKUP(A353,'Deaths After &gt;2009'!A354:Q811,17,FALSE)</f>
        <v>2784</v>
      </c>
      <c r="H353" s="61">
        <f>VLOOKUP(A353,'Visits new'!A353:D760,4,FALSE)</f>
        <v>1287046</v>
      </c>
      <c r="I353" s="61">
        <f>VLOOKUP(A353,'Visits new'!A353:E760,5,FALSE)</f>
        <v>5104</v>
      </c>
      <c r="J353" s="12">
        <f t="shared" si="20"/>
        <v>1.0522107821596E-4</v>
      </c>
      <c r="K353" s="12">
        <f t="shared" si="21"/>
        <v>2.1135340882671733E-5</v>
      </c>
      <c r="L353" s="12">
        <f t="shared" si="21"/>
        <v>7.4220450294499619E-4</v>
      </c>
      <c r="M353" s="12">
        <f t="shared" si="22"/>
        <v>4.8643810285035359E-2</v>
      </c>
      <c r="N353" s="12">
        <f t="shared" si="23"/>
        <v>1.929053100625933E-4</v>
      </c>
    </row>
    <row r="354" spans="1:14">
      <c r="A354" s="61" t="s">
        <v>492</v>
      </c>
      <c r="B354" s="61">
        <f>VLOOKUP(A354,'US Pop after &gt;2009'!A355:B812,2,FALSE)</f>
        <v>2655575</v>
      </c>
      <c r="C354" s="62">
        <f>VLOOKUP(A354,'US Pop after &gt;2009'!A355:U812,21,FALSE)</f>
        <v>2421045.5830000006</v>
      </c>
      <c r="D354" s="62">
        <f>VLOOKUP(A354,'US Pop after &gt;2009'!A355:V812,22,FALSE)</f>
        <v>235119.82699999999</v>
      </c>
      <c r="E354" s="61">
        <f>VLOOKUP(A354,'Deaths After &gt;2009'!A355:O812,15,FALSE)</f>
        <v>0</v>
      </c>
      <c r="F354" s="61">
        <f>VLOOKUP(A354,'Deaths After &gt;2009'!A355:P812,16,FALSE)</f>
        <v>173</v>
      </c>
      <c r="G354" s="61">
        <f>VLOOKUP(A354,'Deaths After &gt;2009'!A355:Q812,17,FALSE)</f>
        <v>173</v>
      </c>
      <c r="H354" s="61">
        <f>VLOOKUP(A354,'Visits new'!A354:D761,4,FALSE)</f>
        <v>82429</v>
      </c>
      <c r="I354" s="61">
        <f>VLOOKUP(A354,'Visits new'!A354:E761,5,FALSE)</f>
        <v>235</v>
      </c>
      <c r="J354" s="12">
        <f t="shared" si="20"/>
        <v>6.514596650442936E-5</v>
      </c>
      <c r="K354" s="12">
        <f t="shared" si="21"/>
        <v>0</v>
      </c>
      <c r="L354" s="12">
        <f t="shared" si="21"/>
        <v>7.357950293149884E-4</v>
      </c>
      <c r="M354" s="12">
        <f t="shared" si="22"/>
        <v>3.1039981924818542E-2</v>
      </c>
      <c r="N354" s="12">
        <f t="shared" si="23"/>
        <v>8.8493075887519651E-5</v>
      </c>
    </row>
    <row r="355" spans="1:14">
      <c r="A355" s="61" t="s">
        <v>493</v>
      </c>
      <c r="B355" s="61">
        <f>VLOOKUP(A355,'US Pop after &gt;2009'!A356:B813,2,FALSE)</f>
        <v>2633633</v>
      </c>
      <c r="C355" s="62">
        <f>VLOOKUP(A355,'US Pop after &gt;2009'!A356:U813,21,FALSE)</f>
        <v>2396234.1469999999</v>
      </c>
      <c r="D355" s="62">
        <f>VLOOKUP(A355,'US Pop after &gt;2009'!A356:V813,22,FALSE)</f>
        <v>239460.573</v>
      </c>
      <c r="E355" s="61">
        <f>VLOOKUP(A355,'Deaths After &gt;2009'!A356:O813,15,FALSE)</f>
        <v>0</v>
      </c>
      <c r="F355" s="61">
        <f>VLOOKUP(A355,'Deaths After &gt;2009'!A356:P813,16,FALSE)</f>
        <v>176</v>
      </c>
      <c r="G355" s="61">
        <f>VLOOKUP(A355,'Deaths After &gt;2009'!A356:Q813,17,FALSE)</f>
        <v>176</v>
      </c>
      <c r="H355" s="61">
        <f>VLOOKUP(A355,'Visits new'!A355:D762,4,FALSE)</f>
        <v>472266</v>
      </c>
      <c r="I355" s="61">
        <f>VLOOKUP(A355,'Visits new'!A355:E762,5,FALSE)</f>
        <v>1212</v>
      </c>
      <c r="J355" s="12">
        <f t="shared" si="20"/>
        <v>6.682783819917202E-5</v>
      </c>
      <c r="K355" s="12">
        <f t="shared" si="21"/>
        <v>0</v>
      </c>
      <c r="L355" s="12">
        <f t="shared" si="21"/>
        <v>7.349852954707496E-4</v>
      </c>
      <c r="M355" s="12">
        <f t="shared" si="22"/>
        <v>0.17932111269869416</v>
      </c>
      <c r="N355" s="12">
        <f t="shared" si="23"/>
        <v>4.6020079487157093E-4</v>
      </c>
    </row>
    <row r="356" spans="1:14">
      <c r="A356" s="61" t="s">
        <v>494</v>
      </c>
      <c r="B356" s="61">
        <f>VLOOKUP(A356,'US Pop after &gt;2009'!A357:B814,2,FALSE)</f>
        <v>2745765</v>
      </c>
      <c r="C356" s="62">
        <f>VLOOKUP(A356,'US Pop after &gt;2009'!A357:U814,21,FALSE)</f>
        <v>2494608.1250000005</v>
      </c>
      <c r="D356" s="62">
        <f>VLOOKUP(A356,'US Pop after &gt;2009'!A357:V814,22,FALSE)</f>
        <v>249139.22499999998</v>
      </c>
      <c r="E356" s="61">
        <f>VLOOKUP(A356,'Deaths After &gt;2009'!A357:O814,15,FALSE)</f>
        <v>0</v>
      </c>
      <c r="F356" s="61">
        <f>VLOOKUP(A356,'Deaths After &gt;2009'!A357:P814,16,FALSE)</f>
        <v>157</v>
      </c>
      <c r="G356" s="61">
        <f>VLOOKUP(A356,'Deaths After &gt;2009'!A357:Q814,17,FALSE)</f>
        <v>157</v>
      </c>
      <c r="H356" s="61">
        <f>VLOOKUP(A356,'Visits new'!A356:D763,4,FALSE)</f>
        <v>898972</v>
      </c>
      <c r="I356" s="61">
        <f>VLOOKUP(A356,'Visits new'!A356:E763,5,FALSE)</f>
        <v>2245</v>
      </c>
      <c r="J356" s="12">
        <f t="shared" si="20"/>
        <v>5.7178964696541766E-5</v>
      </c>
      <c r="K356" s="12">
        <f t="shared" si="21"/>
        <v>0</v>
      </c>
      <c r="L356" s="12">
        <f t="shared" si="21"/>
        <v>6.3016973742292088E-4</v>
      </c>
      <c r="M356" s="12">
        <f t="shared" si="22"/>
        <v>0.3274031098801245</v>
      </c>
      <c r="N356" s="12">
        <f t="shared" si="23"/>
        <v>8.1762277543781059E-4</v>
      </c>
    </row>
    <row r="357" spans="1:14">
      <c r="A357" s="61" t="s">
        <v>495</v>
      </c>
      <c r="B357" s="61">
        <f>VLOOKUP(A357,'US Pop after &gt;2009'!A358:B815,2,FALSE)</f>
        <v>2748392</v>
      </c>
      <c r="C357" s="62">
        <f>VLOOKUP(A357,'US Pop after &gt;2009'!A358:U815,21,FALSE)</f>
        <v>2478902.7630000003</v>
      </c>
      <c r="D357" s="62">
        <f>VLOOKUP(A357,'US Pop after &gt;2009'!A358:V815,22,FALSE)</f>
        <v>269731.99099999998</v>
      </c>
      <c r="E357" s="61">
        <f>VLOOKUP(A357,'Deaths After &gt;2009'!A358:O815,15,FALSE)</f>
        <v>0</v>
      </c>
      <c r="F357" s="61">
        <f>VLOOKUP(A357,'Deaths After &gt;2009'!A358:P815,16,FALSE)</f>
        <v>230</v>
      </c>
      <c r="G357" s="61">
        <f>VLOOKUP(A357,'Deaths After &gt;2009'!A358:Q815,17,FALSE)</f>
        <v>230</v>
      </c>
      <c r="H357" s="61">
        <f>VLOOKUP(A357,'Visits new'!A357:D764,4,FALSE)</f>
        <v>993055</v>
      </c>
      <c r="I357" s="61">
        <f>VLOOKUP(A357,'Visits new'!A357:E764,5,FALSE)</f>
        <v>2165</v>
      </c>
      <c r="J357" s="12">
        <f t="shared" si="20"/>
        <v>8.3685296711677223E-5</v>
      </c>
      <c r="K357" s="12">
        <f t="shared" si="21"/>
        <v>0</v>
      </c>
      <c r="L357" s="12">
        <f t="shared" si="21"/>
        <v>8.526982622539572E-4</v>
      </c>
      <c r="M357" s="12">
        <f t="shared" si="22"/>
        <v>0.36132218402615057</v>
      </c>
      <c r="N357" s="12">
        <f t="shared" si="23"/>
        <v>7.8773333643817917E-4</v>
      </c>
    </row>
    <row r="358" spans="1:14">
      <c r="A358" s="61" t="s">
        <v>496</v>
      </c>
      <c r="B358" s="61">
        <f>VLOOKUP(A358,'US Pop after &gt;2009'!A359:B816,2,FALSE)</f>
        <v>2773794</v>
      </c>
      <c r="C358" s="62">
        <f>VLOOKUP(A358,'US Pop after &gt;2009'!A359:U816,21,FALSE)</f>
        <v>2504764.3789999997</v>
      </c>
      <c r="D358" s="62">
        <f>VLOOKUP(A358,'US Pop after &gt;2009'!A359:V816,22,FALSE)</f>
        <v>266879.56599999999</v>
      </c>
      <c r="E358" s="61">
        <f>VLOOKUP(A358,'Deaths After &gt;2009'!A359:O816,15,FALSE)</f>
        <v>0</v>
      </c>
      <c r="F358" s="61">
        <f>VLOOKUP(A358,'Deaths After &gt;2009'!A359:P816,16,FALSE)</f>
        <v>186</v>
      </c>
      <c r="G358" s="61">
        <f>VLOOKUP(A358,'Deaths After &gt;2009'!A359:Q816,17,FALSE)</f>
        <v>186</v>
      </c>
      <c r="H358" s="61">
        <f>VLOOKUP(A358,'Visits new'!A358:D765,4,FALSE)</f>
        <v>872739</v>
      </c>
      <c r="I358" s="61">
        <f>VLOOKUP(A358,'Visits new'!A358:E765,5,FALSE)</f>
        <v>2107</v>
      </c>
      <c r="J358" s="12">
        <f t="shared" si="20"/>
        <v>6.7056169275728474E-5</v>
      </c>
      <c r="K358" s="12">
        <f t="shared" si="21"/>
        <v>0</v>
      </c>
      <c r="L358" s="12">
        <f t="shared" si="21"/>
        <v>6.9694357941214576E-4</v>
      </c>
      <c r="M358" s="12">
        <f t="shared" si="22"/>
        <v>0.31463728020177417</v>
      </c>
      <c r="N358" s="12">
        <f t="shared" si="23"/>
        <v>7.5960940141913931E-4</v>
      </c>
    </row>
    <row r="359" spans="1:14">
      <c r="A359" s="61" t="s">
        <v>497</v>
      </c>
      <c r="B359" s="61">
        <f>VLOOKUP(A359,'US Pop after &gt;2009'!A360:B817,2,FALSE)</f>
        <v>2832328</v>
      </c>
      <c r="C359" s="62">
        <f>VLOOKUP(A359,'US Pop after &gt;2009'!A360:U817,21,FALSE)</f>
        <v>2554699.327</v>
      </c>
      <c r="D359" s="62">
        <f>VLOOKUP(A359,'US Pop after &gt;2009'!A360:V817,22,FALSE)</f>
        <v>278662.45999999996</v>
      </c>
      <c r="E359" s="61">
        <f>VLOOKUP(A359,'Deaths After &gt;2009'!A360:O817,15,FALSE)</f>
        <v>0</v>
      </c>
      <c r="F359" s="61">
        <f>VLOOKUP(A359,'Deaths After &gt;2009'!A360:P817,16,FALSE)</f>
        <v>170</v>
      </c>
      <c r="G359" s="61">
        <f>VLOOKUP(A359,'Deaths After &gt;2009'!A360:Q817,17,FALSE)</f>
        <v>170</v>
      </c>
      <c r="H359" s="61">
        <f>VLOOKUP(A359,'Visits new'!A359:D766,4,FALSE)</f>
        <v>960076</v>
      </c>
      <c r="I359" s="61">
        <f>VLOOKUP(A359,'Visits new'!A359:E766,5,FALSE)</f>
        <v>2176</v>
      </c>
      <c r="J359" s="12">
        <f t="shared" si="20"/>
        <v>6.0021296968430207E-5</v>
      </c>
      <c r="K359" s="12">
        <f t="shared" si="21"/>
        <v>0</v>
      </c>
      <c r="L359" s="12">
        <f t="shared" si="21"/>
        <v>6.1005705612445979E-4</v>
      </c>
      <c r="M359" s="12">
        <f t="shared" si="22"/>
        <v>0.33897062769566239</v>
      </c>
      <c r="N359" s="12">
        <f t="shared" si="23"/>
        <v>7.6827260119590672E-4</v>
      </c>
    </row>
    <row r="360" spans="1:14">
      <c r="A360" s="61" t="s">
        <v>498</v>
      </c>
      <c r="B360" s="61">
        <f>VLOOKUP(A360,'US Pop after &gt;2009'!A361:B818,2,FALSE)</f>
        <v>2875876</v>
      </c>
      <c r="C360" s="62">
        <f>VLOOKUP(A360,'US Pop after &gt;2009'!A361:U818,21,FALSE)</f>
        <v>2586102.5209999997</v>
      </c>
      <c r="D360" s="62">
        <f>VLOOKUP(A360,'US Pop after &gt;2009'!A361:V818,22,FALSE)</f>
        <v>290351.79400000005</v>
      </c>
      <c r="E360" s="61">
        <f>VLOOKUP(A360,'Deaths After &gt;2009'!A361:O818,15,FALSE)</f>
        <v>0</v>
      </c>
      <c r="F360" s="61">
        <f>VLOOKUP(A360,'Deaths After &gt;2009'!A361:P818,16,FALSE)</f>
        <v>183</v>
      </c>
      <c r="G360" s="61">
        <f>VLOOKUP(A360,'Deaths After &gt;2009'!A361:Q818,17,FALSE)</f>
        <v>183</v>
      </c>
      <c r="H360" s="61">
        <f>VLOOKUP(A360,'Visits new'!A360:D767,4,FALSE)</f>
        <v>1070513</v>
      </c>
      <c r="I360" s="61">
        <f>VLOOKUP(A360,'Visits new'!A360:E767,5,FALSE)</f>
        <v>2042</v>
      </c>
      <c r="J360" s="12">
        <f t="shared" si="20"/>
        <v>6.3632785280032939E-5</v>
      </c>
      <c r="K360" s="12">
        <f t="shared" si="21"/>
        <v>0</v>
      </c>
      <c r="L360" s="12">
        <f t="shared" si="21"/>
        <v>6.3026991319364801E-4</v>
      </c>
      <c r="M360" s="12">
        <f t="shared" si="22"/>
        <v>0.37223892824308141</v>
      </c>
      <c r="N360" s="12">
        <f t="shared" si="23"/>
        <v>7.1004452208648771E-4</v>
      </c>
    </row>
    <row r="361" spans="1:14">
      <c r="A361" s="61" t="s">
        <v>499</v>
      </c>
      <c r="B361" s="61">
        <f>VLOOKUP(A361,'US Pop after &gt;2009'!A362:B819,2,FALSE)</f>
        <v>2883735</v>
      </c>
      <c r="C361" s="62">
        <f>VLOOKUP(A361,'US Pop after &gt;2009'!A362:U819,21,FALSE)</f>
        <v>2581721</v>
      </c>
      <c r="D361" s="62">
        <f>VLOOKUP(A361,'US Pop after &gt;2009'!A362:V819,22,FALSE)</f>
        <v>302014</v>
      </c>
      <c r="E361" s="61">
        <f>VLOOKUP(A361,'Deaths After &gt;2009'!A362:O819,15,FALSE)</f>
        <v>0</v>
      </c>
      <c r="F361" s="61">
        <f>VLOOKUP(A361,'Deaths After &gt;2009'!A362:P819,16,FALSE)</f>
        <v>109</v>
      </c>
      <c r="G361" s="61">
        <f>VLOOKUP(A361,'Deaths After &gt;2009'!A362:Q819,17,FALSE)</f>
        <v>109</v>
      </c>
      <c r="H361" s="61">
        <f>VLOOKUP(A361,'Visits new'!A361:D768,4,FALSE)</f>
        <v>837551</v>
      </c>
      <c r="I361" s="61">
        <f>VLOOKUP(A361,'Visits new'!A361:E768,5,FALSE)</f>
        <v>1638</v>
      </c>
      <c r="J361" s="12">
        <f t="shared" si="20"/>
        <v>3.7798202678124033E-5</v>
      </c>
      <c r="K361" s="12">
        <f t="shared" si="21"/>
        <v>0</v>
      </c>
      <c r="L361" s="12">
        <f t="shared" si="21"/>
        <v>3.609104213711947E-4</v>
      </c>
      <c r="M361" s="12">
        <f t="shared" si="22"/>
        <v>0.29043965551619688</v>
      </c>
      <c r="N361" s="12">
        <f t="shared" si="23"/>
        <v>5.6801335767676291E-4</v>
      </c>
    </row>
    <row r="362" spans="1:14">
      <c r="A362" s="61" t="s">
        <v>501</v>
      </c>
      <c r="B362" s="61">
        <f>VLOOKUP(A362,'US Pop after &gt;2009'!A363:B820,2,FALSE)</f>
        <v>572962</v>
      </c>
      <c r="C362" s="62">
        <f>VLOOKUP(A362,'US Pop after &gt;2009'!A363:U820,21,FALSE)</f>
        <v>493227.74300000002</v>
      </c>
      <c r="D362" s="62">
        <f>VLOOKUP(A362,'US Pop after &gt;2009'!A363:V820,22,FALSE)</f>
        <v>80000.306000000011</v>
      </c>
      <c r="E362" s="61">
        <f>VLOOKUP(A362,'Deaths After &gt;2009'!A363:O820,15,FALSE)</f>
        <v>0</v>
      </c>
      <c r="F362" s="61">
        <f>VLOOKUP(A362,'Deaths After &gt;2009'!A363:P820,16,FALSE)</f>
        <v>0</v>
      </c>
      <c r="G362" s="61">
        <f>VLOOKUP(A362,'Deaths After &gt;2009'!A363:Q820,17,FALSE)</f>
        <v>0</v>
      </c>
      <c r="H362" s="61">
        <f>VLOOKUP(A362,'Visits new'!A362:D769,4,FALSE)</f>
        <v>40596</v>
      </c>
      <c r="I362" s="61">
        <f>VLOOKUP(A362,'Visits new'!A362:E769,5,FALSE)</f>
        <v>153</v>
      </c>
      <c r="J362" s="12">
        <f t="shared" si="20"/>
        <v>0</v>
      </c>
      <c r="K362" s="12">
        <f t="shared" si="21"/>
        <v>0</v>
      </c>
      <c r="L362" s="12">
        <f t="shared" si="21"/>
        <v>0</v>
      </c>
      <c r="M362" s="12">
        <f t="shared" si="22"/>
        <v>7.0852866333194875E-2</v>
      </c>
      <c r="N362" s="12">
        <f t="shared" si="23"/>
        <v>2.6703341582862388E-4</v>
      </c>
    </row>
    <row r="363" spans="1:14">
      <c r="A363" s="61" t="s">
        <v>502</v>
      </c>
      <c r="B363" s="61">
        <f>VLOOKUP(A363,'US Pop after &gt;2009'!A364:B821,2,FALSE)</f>
        <v>624949</v>
      </c>
      <c r="C363" s="62">
        <f>VLOOKUP(A363,'US Pop after &gt;2009'!A364:U821,21,FALSE)</f>
        <v>536071.652</v>
      </c>
      <c r="D363" s="62">
        <f>VLOOKUP(A363,'US Pop after &gt;2009'!A364:V821,22,FALSE)</f>
        <v>88586.030999999988</v>
      </c>
      <c r="E363" s="61">
        <f>VLOOKUP(A363,'Deaths After &gt;2009'!A364:O821,15,FALSE)</f>
        <v>0</v>
      </c>
      <c r="F363" s="61">
        <f>VLOOKUP(A363,'Deaths After &gt;2009'!A364:P821,16,FALSE)</f>
        <v>0</v>
      </c>
      <c r="G363" s="61">
        <f>VLOOKUP(A363,'Deaths After &gt;2009'!A364:Q821,17,FALSE)</f>
        <v>0</v>
      </c>
      <c r="H363" s="61">
        <f>VLOOKUP(A363,'Visits new'!A363:D770,4,FALSE)</f>
        <v>143677</v>
      </c>
      <c r="I363" s="61">
        <f>VLOOKUP(A363,'Visits new'!A363:E770,5,FALSE)</f>
        <v>523</v>
      </c>
      <c r="J363" s="12">
        <f t="shared" si="20"/>
        <v>0</v>
      </c>
      <c r="K363" s="12">
        <f t="shared" si="21"/>
        <v>0</v>
      </c>
      <c r="L363" s="12">
        <f t="shared" si="21"/>
        <v>0</v>
      </c>
      <c r="M363" s="12">
        <f t="shared" si="22"/>
        <v>0.22990195999993598</v>
      </c>
      <c r="N363" s="12">
        <f t="shared" si="23"/>
        <v>8.368682884523377E-4</v>
      </c>
    </row>
    <row r="364" spans="1:14">
      <c r="A364" s="61" t="s">
        <v>503</v>
      </c>
      <c r="B364" s="61">
        <f>VLOOKUP(A364,'US Pop after &gt;2009'!A365:B822,2,FALSE)</f>
        <v>556475</v>
      </c>
      <c r="C364" s="62">
        <f>VLOOKUP(A364,'US Pop after &gt;2009'!A365:U822,21,FALSE)</f>
        <v>474106.5259999999</v>
      </c>
      <c r="D364" s="62">
        <f>VLOOKUP(A364,'US Pop after &gt;2009'!A365:V822,22,FALSE)</f>
        <v>82794.581000000006</v>
      </c>
      <c r="E364" s="61">
        <f>VLOOKUP(A364,'Deaths After &gt;2009'!A365:O822,15,FALSE)</f>
        <v>0</v>
      </c>
      <c r="F364" s="61">
        <f>VLOOKUP(A364,'Deaths After &gt;2009'!A365:P822,16,FALSE)</f>
        <v>0</v>
      </c>
      <c r="G364" s="61">
        <f>VLOOKUP(A364,'Deaths After &gt;2009'!A365:Q822,17,FALSE)</f>
        <v>0</v>
      </c>
      <c r="H364" s="61">
        <f>VLOOKUP(A364,'Visits new'!A364:D771,4,FALSE)</f>
        <v>123398</v>
      </c>
      <c r="I364" s="61">
        <f>VLOOKUP(A364,'Visits new'!A364:E771,5,FALSE)</f>
        <v>462</v>
      </c>
      <c r="J364" s="12">
        <f t="shared" si="20"/>
        <v>0</v>
      </c>
      <c r="K364" s="12">
        <f t="shared" si="21"/>
        <v>0</v>
      </c>
      <c r="L364" s="12">
        <f t="shared" si="21"/>
        <v>0</v>
      </c>
      <c r="M364" s="12">
        <f t="shared" si="22"/>
        <v>0.2217494047351633</v>
      </c>
      <c r="N364" s="12">
        <f t="shared" si="23"/>
        <v>8.3022597600970391E-4</v>
      </c>
    </row>
    <row r="365" spans="1:14">
      <c r="A365" s="61" t="s">
        <v>504</v>
      </c>
      <c r="B365" s="61">
        <f>VLOOKUP(A365,'US Pop after &gt;2009'!A366:B823,2,FALSE)</f>
        <v>533260</v>
      </c>
      <c r="C365" s="62">
        <f>VLOOKUP(A365,'US Pop after &gt;2009'!A366:U823,21,FALSE)</f>
        <v>453843.12800000008</v>
      </c>
      <c r="D365" s="62">
        <f>VLOOKUP(A365,'US Pop after &gt;2009'!A366:V823,22,FALSE)</f>
        <v>79623.159</v>
      </c>
      <c r="E365" s="61">
        <f>VLOOKUP(A365,'Deaths After &gt;2009'!A366:O823,15,FALSE)</f>
        <v>0</v>
      </c>
      <c r="F365" s="61">
        <f>VLOOKUP(A365,'Deaths After &gt;2009'!A366:P823,16,FALSE)</f>
        <v>0</v>
      </c>
      <c r="G365" s="61">
        <f>VLOOKUP(A365,'Deaths After &gt;2009'!A366:Q823,17,FALSE)</f>
        <v>0</v>
      </c>
      <c r="H365" s="61">
        <f>VLOOKUP(A365,'Visits new'!A365:D772,4,FALSE)</f>
        <v>128220</v>
      </c>
      <c r="I365" s="61">
        <f>VLOOKUP(A365,'Visits new'!A365:E772,5,FALSE)</f>
        <v>472</v>
      </c>
      <c r="J365" s="12">
        <f t="shared" si="20"/>
        <v>0</v>
      </c>
      <c r="K365" s="12">
        <f t="shared" si="21"/>
        <v>0</v>
      </c>
      <c r="L365" s="12">
        <f t="shared" si="21"/>
        <v>0</v>
      </c>
      <c r="M365" s="12">
        <f t="shared" si="22"/>
        <v>0.2404455612646739</v>
      </c>
      <c r="N365" s="12">
        <f t="shared" si="23"/>
        <v>8.851217042343322E-4</v>
      </c>
    </row>
    <row r="366" spans="1:14">
      <c r="A366" s="61" t="s">
        <v>505</v>
      </c>
      <c r="B366" s="61">
        <f>VLOOKUP(A366,'US Pop after &gt;2009'!A367:B824,2,FALSE)</f>
        <v>501606</v>
      </c>
      <c r="C366" s="62">
        <f>VLOOKUP(A366,'US Pop after &gt;2009'!A367:U824,21,FALSE)</f>
        <v>424929.72699999996</v>
      </c>
      <c r="D366" s="62">
        <f>VLOOKUP(A366,'US Pop after &gt;2009'!A367:V824,22,FALSE)</f>
        <v>77154.660999999993</v>
      </c>
      <c r="E366" s="61">
        <f>VLOOKUP(A366,'Deaths After &gt;2009'!A367:O824,15,FALSE)</f>
        <v>0</v>
      </c>
      <c r="F366" s="61">
        <f>VLOOKUP(A366,'Deaths After &gt;2009'!A367:P824,16,FALSE)</f>
        <v>0</v>
      </c>
      <c r="G366" s="61">
        <f>VLOOKUP(A366,'Deaths After &gt;2009'!A367:Q824,17,FALSE)</f>
        <v>0</v>
      </c>
      <c r="H366" s="61">
        <f>VLOOKUP(A366,'Visits new'!A366:D773,4,FALSE)</f>
        <v>122675</v>
      </c>
      <c r="I366" s="61">
        <f>VLOOKUP(A366,'Visits new'!A366:E773,5,FALSE)</f>
        <v>476</v>
      </c>
      <c r="J366" s="12">
        <f t="shared" si="20"/>
        <v>0</v>
      </c>
      <c r="K366" s="12">
        <f t="shared" si="21"/>
        <v>0</v>
      </c>
      <c r="L366" s="12">
        <f t="shared" si="21"/>
        <v>0</v>
      </c>
      <c r="M366" s="12">
        <f t="shared" si="22"/>
        <v>0.24456445895782747</v>
      </c>
      <c r="N366" s="12">
        <f t="shared" si="23"/>
        <v>9.4895196628429484E-4</v>
      </c>
    </row>
    <row r="367" spans="1:14">
      <c r="A367" s="61" t="s">
        <v>506</v>
      </c>
      <c r="B367" s="61">
        <f>VLOOKUP(A367,'US Pop after &gt;2009'!A368:B825,2,FALSE)</f>
        <v>620040</v>
      </c>
      <c r="C367" s="62">
        <f>VLOOKUP(A367,'US Pop after &gt;2009'!A368:U825,21,FALSE)</f>
        <v>519706.34700000001</v>
      </c>
      <c r="D367" s="62">
        <f>VLOOKUP(A367,'US Pop after &gt;2009'!A368:V825,22,FALSE)</f>
        <v>100365.09599999999</v>
      </c>
      <c r="E367" s="61">
        <f>VLOOKUP(A367,'Deaths After &gt;2009'!A368:O825,15,FALSE)</f>
        <v>0</v>
      </c>
      <c r="F367" s="61">
        <f>VLOOKUP(A367,'Deaths After &gt;2009'!A368:P825,16,FALSE)</f>
        <v>20</v>
      </c>
      <c r="G367" s="61">
        <f>VLOOKUP(A367,'Deaths After &gt;2009'!A368:Q825,17,FALSE)</f>
        <v>20</v>
      </c>
      <c r="H367" s="61">
        <f>VLOOKUP(A367,'Visits new'!A367:D774,4,FALSE)</f>
        <v>116197</v>
      </c>
      <c r="I367" s="61">
        <f>VLOOKUP(A367,'Visits new'!A367:E774,5,FALSE)</f>
        <v>428</v>
      </c>
      <c r="J367" s="12">
        <f t="shared" si="20"/>
        <v>3.2255983484936457E-5</v>
      </c>
      <c r="K367" s="12">
        <f t="shared" si="21"/>
        <v>0</v>
      </c>
      <c r="L367" s="12">
        <f t="shared" si="21"/>
        <v>1.9927246420408946E-4</v>
      </c>
      <c r="M367" s="12">
        <f t="shared" si="22"/>
        <v>0.18740242564995807</v>
      </c>
      <c r="N367" s="12">
        <f t="shared" si="23"/>
        <v>6.9027804657764019E-4</v>
      </c>
    </row>
    <row r="368" spans="1:14">
      <c r="A368" s="61" t="s">
        <v>507</v>
      </c>
      <c r="B368" s="61">
        <f>VLOOKUP(A368,'US Pop after &gt;2009'!A369:B826,2,FALSE)</f>
        <v>502438</v>
      </c>
      <c r="C368" s="62">
        <f>VLOOKUP(A368,'US Pop after &gt;2009'!A369:U826,21,FALSE)</f>
        <v>417526.63299999997</v>
      </c>
      <c r="D368" s="62">
        <f>VLOOKUP(A368,'US Pop after &gt;2009'!A369:V826,22,FALSE)</f>
        <v>84887.737000000008</v>
      </c>
      <c r="E368" s="61">
        <f>VLOOKUP(A368,'Deaths After &gt;2009'!A369:O826,15,FALSE)</f>
        <v>0</v>
      </c>
      <c r="F368" s="61">
        <f>VLOOKUP(A368,'Deaths After &gt;2009'!A369:P826,16,FALSE)</f>
        <v>0</v>
      </c>
      <c r="G368" s="61">
        <f>VLOOKUP(A368,'Deaths After &gt;2009'!A369:Q826,17,FALSE)</f>
        <v>0</v>
      </c>
      <c r="H368" s="61">
        <f>VLOOKUP(A368,'Visits new'!A368:D775,4,FALSE)</f>
        <v>114610</v>
      </c>
      <c r="I368" s="61">
        <f>VLOOKUP(A368,'Visits new'!A368:E775,5,FALSE)</f>
        <v>438</v>
      </c>
      <c r="J368" s="12">
        <f t="shared" si="20"/>
        <v>0</v>
      </c>
      <c r="K368" s="12">
        <f t="shared" si="21"/>
        <v>0</v>
      </c>
      <c r="L368" s="12">
        <f t="shared" si="21"/>
        <v>0</v>
      </c>
      <c r="M368" s="12">
        <f t="shared" si="22"/>
        <v>0.22810774662744457</v>
      </c>
      <c r="N368" s="12">
        <f t="shared" si="23"/>
        <v>8.7174935016857806E-4</v>
      </c>
    </row>
    <row r="369" spans="1:14">
      <c r="A369" s="61" t="s">
        <v>508</v>
      </c>
      <c r="B369" s="61">
        <f>VLOOKUP(A369,'US Pop after &gt;2009'!A370:B827,2,FALSE)</f>
        <v>588418</v>
      </c>
      <c r="C369" s="62">
        <f>VLOOKUP(A369,'US Pop after &gt;2009'!A370:U827,21,FALSE)</f>
        <v>486065</v>
      </c>
      <c r="D369" s="62">
        <f>VLOOKUP(A369,'US Pop after &gt;2009'!A370:V827,22,FALSE)</f>
        <v>102353</v>
      </c>
      <c r="E369" s="61">
        <f>VLOOKUP(A369,'Deaths After &gt;2009'!A370:O827,15,FALSE)</f>
        <v>0</v>
      </c>
      <c r="F369" s="61">
        <f>VLOOKUP(A369,'Deaths After &gt;2009'!A370:P827,16,FALSE)</f>
        <v>0</v>
      </c>
      <c r="G369" s="61">
        <f>VLOOKUP(A369,'Deaths After &gt;2009'!A370:Q827,17,FALSE)</f>
        <v>0</v>
      </c>
      <c r="H369" s="61">
        <f>VLOOKUP(A369,'Visits new'!A369:D776,4,FALSE)</f>
        <v>105183</v>
      </c>
      <c r="I369" s="61">
        <f>VLOOKUP(A369,'Visits new'!A369:E776,5,FALSE)</f>
        <v>410</v>
      </c>
      <c r="J369" s="12">
        <f t="shared" si="20"/>
        <v>0</v>
      </c>
      <c r="K369" s="12">
        <f t="shared" si="21"/>
        <v>0</v>
      </c>
      <c r="L369" s="12">
        <f t="shared" si="21"/>
        <v>0</v>
      </c>
      <c r="M369" s="12">
        <f t="shared" si="22"/>
        <v>0.17875557851731252</v>
      </c>
      <c r="N369" s="12">
        <f t="shared" si="23"/>
        <v>6.9678357902035627E-4</v>
      </c>
    </row>
    <row r="370" spans="1:14">
      <c r="A370" s="61" t="s">
        <v>510</v>
      </c>
      <c r="B370" s="61">
        <f>VLOOKUP(A370,'US Pop after &gt;2009'!A371:B828,2,FALSE)</f>
        <v>7512499</v>
      </c>
      <c r="C370" s="62">
        <f>VLOOKUP(A370,'US Pop after &gt;2009'!A371:U828,21,FALSE)</f>
        <v>6631975.2299999986</v>
      </c>
      <c r="D370" s="62">
        <f>VLOOKUP(A370,'US Pop after &gt;2009'!A371:V828,22,FALSE)</f>
        <v>879672.44299999997</v>
      </c>
      <c r="E370" s="61">
        <f>VLOOKUP(A370,'Deaths After &gt;2009'!A371:O828,15,FALSE)</f>
        <v>0</v>
      </c>
      <c r="F370" s="61">
        <f>VLOOKUP(A370,'Deaths After &gt;2009'!A371:P828,16,FALSE)</f>
        <v>1023</v>
      </c>
      <c r="G370" s="61">
        <f>VLOOKUP(A370,'Deaths After &gt;2009'!A371:Q828,17,FALSE)</f>
        <v>1023</v>
      </c>
      <c r="H370" s="61">
        <f>VLOOKUP(A370,'Visits new'!A370:D777,4,FALSE)</f>
        <v>772406</v>
      </c>
      <c r="I370" s="61">
        <f>VLOOKUP(A370,'Visits new'!A370:E777,5,FALSE)</f>
        <v>1106</v>
      </c>
      <c r="J370" s="12">
        <f t="shared" si="20"/>
        <v>1.3617306305132286E-4</v>
      </c>
      <c r="K370" s="12">
        <f t="shared" si="21"/>
        <v>0</v>
      </c>
      <c r="L370" s="12">
        <f t="shared" si="21"/>
        <v>1.1629328713665299E-3</v>
      </c>
      <c r="M370" s="12">
        <f t="shared" si="22"/>
        <v>0.10281612017519071</v>
      </c>
      <c r="N370" s="12">
        <f t="shared" si="23"/>
        <v>1.4722131743378602E-4</v>
      </c>
    </row>
    <row r="371" spans="1:14">
      <c r="A371" s="61" t="s">
        <v>511</v>
      </c>
      <c r="B371" s="61">
        <f>VLOOKUP(A371,'US Pop after &gt;2009'!A372:B829,2,FALSE)</f>
        <v>7752924</v>
      </c>
      <c r="C371" s="62">
        <f>VLOOKUP(A371,'US Pop after &gt;2009'!A372:U829,21,FALSE)</f>
        <v>6830157.324000001</v>
      </c>
      <c r="D371" s="62">
        <f>VLOOKUP(A371,'US Pop after &gt;2009'!A372:V829,22,FALSE)</f>
        <v>925808.35800000001</v>
      </c>
      <c r="E371" s="61">
        <f>VLOOKUP(A371,'Deaths After &gt;2009'!A372:O829,15,FALSE)</f>
        <v>81</v>
      </c>
      <c r="F371" s="61">
        <f>VLOOKUP(A371,'Deaths After &gt;2009'!A372:P829,16,FALSE)</f>
        <v>1204</v>
      </c>
      <c r="G371" s="61">
        <f>VLOOKUP(A371,'Deaths After &gt;2009'!A372:Q829,17,FALSE)</f>
        <v>1285</v>
      </c>
      <c r="H371" s="61">
        <f>VLOOKUP(A371,'Visits new'!A371:D778,4,FALSE)</f>
        <v>3319806</v>
      </c>
      <c r="I371" s="61">
        <f>VLOOKUP(A371,'Visits new'!A371:E778,5,FALSE)</f>
        <v>4530</v>
      </c>
      <c r="J371" s="12">
        <f t="shared" si="20"/>
        <v>1.6574391803660143E-4</v>
      </c>
      <c r="K371" s="12">
        <f t="shared" si="21"/>
        <v>1.185917046381639E-5</v>
      </c>
      <c r="L371" s="12">
        <f t="shared" si="21"/>
        <v>1.3004851269662009E-3</v>
      </c>
      <c r="M371" s="12">
        <f t="shared" si="22"/>
        <v>0.4282005086081071</v>
      </c>
      <c r="N371" s="12">
        <f t="shared" si="23"/>
        <v>5.8429567992669608E-4</v>
      </c>
    </row>
    <row r="372" spans="1:14">
      <c r="A372" s="61" t="s">
        <v>512</v>
      </c>
      <c r="B372" s="61">
        <f>VLOOKUP(A372,'US Pop after &gt;2009'!A373:B830,2,FALSE)</f>
        <v>7438015</v>
      </c>
      <c r="C372" s="62">
        <f>VLOOKUP(A372,'US Pop after &gt;2009'!A373:U830,21,FALSE)</f>
        <v>6537495.8859999981</v>
      </c>
      <c r="D372" s="62">
        <f>VLOOKUP(A372,'US Pop after &gt;2009'!A373:V830,22,FALSE)</f>
        <v>899007.12299999991</v>
      </c>
      <c r="E372" s="61">
        <f>VLOOKUP(A372,'Deaths After &gt;2009'!A373:O830,15,FALSE)</f>
        <v>20</v>
      </c>
      <c r="F372" s="61">
        <f>VLOOKUP(A372,'Deaths After &gt;2009'!A373:P830,16,FALSE)</f>
        <v>1096</v>
      </c>
      <c r="G372" s="61">
        <f>VLOOKUP(A372,'Deaths After &gt;2009'!A373:Q830,17,FALSE)</f>
        <v>1116</v>
      </c>
      <c r="H372" s="61">
        <f>VLOOKUP(A372,'Visits new'!A372:D779,4,FALSE)</f>
        <v>3592660</v>
      </c>
      <c r="I372" s="61">
        <f>VLOOKUP(A372,'Visits new'!A372:E779,5,FALSE)</f>
        <v>4756</v>
      </c>
      <c r="J372" s="12">
        <f t="shared" si="20"/>
        <v>1.5004003084156188E-4</v>
      </c>
      <c r="K372" s="12">
        <f t="shared" si="21"/>
        <v>3.0592753477413056E-6</v>
      </c>
      <c r="L372" s="12">
        <f t="shared" si="21"/>
        <v>1.2191227098875836E-3</v>
      </c>
      <c r="M372" s="12">
        <f t="shared" si="22"/>
        <v>0.48301327706384029</v>
      </c>
      <c r="N372" s="12">
        <f t="shared" si="23"/>
        <v>6.3941790921368132E-4</v>
      </c>
    </row>
    <row r="373" spans="1:14">
      <c r="A373" s="61" t="s">
        <v>513</v>
      </c>
      <c r="B373" s="61">
        <f>VLOOKUP(A373,'US Pop after &gt;2009'!A374:B831,2,FALSE)</f>
        <v>7636698</v>
      </c>
      <c r="C373" s="62">
        <f>VLOOKUP(A373,'US Pop after &gt;2009'!A374:U831,21,FALSE)</f>
        <v>6685760.0030000005</v>
      </c>
      <c r="D373" s="62">
        <f>VLOOKUP(A373,'US Pop after &gt;2009'!A374:V831,22,FALSE)</f>
        <v>951827.74099999992</v>
      </c>
      <c r="E373" s="61">
        <f>VLOOKUP(A373,'Deaths After &gt;2009'!A374:O831,15,FALSE)</f>
        <v>46</v>
      </c>
      <c r="F373" s="61">
        <f>VLOOKUP(A373,'Deaths After &gt;2009'!A374:P831,16,FALSE)</f>
        <v>1226</v>
      </c>
      <c r="G373" s="61">
        <f>VLOOKUP(A373,'Deaths After &gt;2009'!A374:Q831,17,FALSE)</f>
        <v>1272</v>
      </c>
      <c r="H373" s="61">
        <f>VLOOKUP(A373,'Visits new'!A373:D780,4,FALSE)</f>
        <v>3264788</v>
      </c>
      <c r="I373" s="61">
        <f>VLOOKUP(A373,'Visits new'!A373:E780,5,FALSE)</f>
        <v>4746</v>
      </c>
      <c r="J373" s="12">
        <f t="shared" si="20"/>
        <v>1.6656413544178386E-4</v>
      </c>
      <c r="K373" s="12">
        <f t="shared" si="21"/>
        <v>6.8802948325035762E-6</v>
      </c>
      <c r="L373" s="12">
        <f t="shared" si="21"/>
        <v>1.2880481910644377E-3</v>
      </c>
      <c r="M373" s="12">
        <f t="shared" si="22"/>
        <v>0.42751304294081027</v>
      </c>
      <c r="N373" s="12">
        <f t="shared" si="23"/>
        <v>6.2147278837005205E-4</v>
      </c>
    </row>
    <row r="374" spans="1:14">
      <c r="A374" s="61" t="s">
        <v>514</v>
      </c>
      <c r="B374" s="61">
        <f>VLOOKUP(A374,'US Pop after &gt;2009'!A375:B832,2,FALSE)</f>
        <v>7602430</v>
      </c>
      <c r="C374" s="62">
        <f>VLOOKUP(A374,'US Pop after &gt;2009'!A375:U832,21,FALSE)</f>
        <v>6641489.6170000006</v>
      </c>
      <c r="D374" s="62">
        <f>VLOOKUP(A374,'US Pop after &gt;2009'!A375:V832,22,FALSE)</f>
        <v>959792.52099999983</v>
      </c>
      <c r="E374" s="61">
        <f>VLOOKUP(A374,'Deaths After &gt;2009'!A375:O832,15,FALSE)</f>
        <v>144</v>
      </c>
      <c r="F374" s="61">
        <f>VLOOKUP(A374,'Deaths After &gt;2009'!A375:P832,16,FALSE)</f>
        <v>1229</v>
      </c>
      <c r="G374" s="61">
        <f>VLOOKUP(A374,'Deaths After &gt;2009'!A375:Q832,17,FALSE)</f>
        <v>1373</v>
      </c>
      <c r="H374" s="61">
        <f>VLOOKUP(A374,'Visits new'!A374:D781,4,FALSE)</f>
        <v>3807165</v>
      </c>
      <c r="I374" s="61">
        <f>VLOOKUP(A374,'Visits new'!A374:E781,5,FALSE)</f>
        <v>5714</v>
      </c>
      <c r="J374" s="12">
        <f t="shared" si="20"/>
        <v>1.8060015021512858E-4</v>
      </c>
      <c r="K374" s="12">
        <f t="shared" si="21"/>
        <v>2.1681882876306542E-5</v>
      </c>
      <c r="L374" s="12">
        <f t="shared" si="21"/>
        <v>1.2804850768367263E-3</v>
      </c>
      <c r="M374" s="12">
        <f t="shared" si="22"/>
        <v>0.50078264449656229</v>
      </c>
      <c r="N374" s="12">
        <f t="shared" si="23"/>
        <v>7.5160179048014907E-4</v>
      </c>
    </row>
    <row r="375" spans="1:14">
      <c r="A375" s="61" t="s">
        <v>515</v>
      </c>
      <c r="B375" s="61">
        <f>VLOOKUP(A375,'US Pop after &gt;2009'!A376:B833,2,FALSE)</f>
        <v>7832482</v>
      </c>
      <c r="C375" s="62">
        <f>VLOOKUP(A375,'US Pop after &gt;2009'!A376:U833,21,FALSE)</f>
        <v>6809692.7779999999</v>
      </c>
      <c r="D375" s="62">
        <f>VLOOKUP(A375,'US Pop after &gt;2009'!A376:V833,22,FALSE)</f>
        <v>1026237.861</v>
      </c>
      <c r="E375" s="61">
        <f>VLOOKUP(A375,'Deaths After &gt;2009'!A376:O833,15,FALSE)</f>
        <v>101</v>
      </c>
      <c r="F375" s="61">
        <f>VLOOKUP(A375,'Deaths After &gt;2009'!A376:P833,16,FALSE)</f>
        <v>1206</v>
      </c>
      <c r="G375" s="61">
        <f>VLOOKUP(A375,'Deaths After &gt;2009'!A376:Q833,17,FALSE)</f>
        <v>1307</v>
      </c>
      <c r="H375" s="61">
        <f>VLOOKUP(A375,'Visits new'!A375:D782,4,FALSE)</f>
        <v>4490712</v>
      </c>
      <c r="I375" s="61">
        <f>VLOOKUP(A375,'Visits new'!A375:E782,5,FALSE)</f>
        <v>6263</v>
      </c>
      <c r="J375" s="12">
        <f t="shared" si="20"/>
        <v>1.6686919931638527E-4</v>
      </c>
      <c r="K375" s="12">
        <f t="shared" si="21"/>
        <v>1.4831799802525542E-5</v>
      </c>
      <c r="L375" s="12">
        <f t="shared" si="21"/>
        <v>1.1751661538045709E-3</v>
      </c>
      <c r="M375" s="12">
        <f t="shared" si="22"/>
        <v>0.57334469456808201</v>
      </c>
      <c r="N375" s="12">
        <f t="shared" si="23"/>
        <v>7.9961881814729989E-4</v>
      </c>
    </row>
    <row r="376" spans="1:14">
      <c r="A376" s="61" t="s">
        <v>516</v>
      </c>
      <c r="B376" s="61">
        <f>VLOOKUP(A376,'US Pop after &gt;2009'!A377:B834,2,FALSE)</f>
        <v>7859259</v>
      </c>
      <c r="C376" s="62">
        <f>VLOOKUP(A376,'US Pop after &gt;2009'!A377:U834,21,FALSE)</f>
        <v>6808201.2820000015</v>
      </c>
      <c r="D376" s="62">
        <f>VLOOKUP(A376,'US Pop after &gt;2009'!A377:V834,22,FALSE)</f>
        <v>1047533.69</v>
      </c>
      <c r="E376" s="61">
        <f>VLOOKUP(A376,'Deaths After &gt;2009'!A377:O834,15,FALSE)</f>
        <v>80</v>
      </c>
      <c r="F376" s="61">
        <f>VLOOKUP(A376,'Deaths After &gt;2009'!A377:P834,16,FALSE)</f>
        <v>982</v>
      </c>
      <c r="G376" s="61">
        <f>VLOOKUP(A376,'Deaths After &gt;2009'!A377:Q834,17,FALSE)</f>
        <v>1062</v>
      </c>
      <c r="H376" s="61">
        <f>VLOOKUP(A376,'Visits new'!A376:D783,4,FALSE)</f>
        <v>4554798</v>
      </c>
      <c r="I376" s="61">
        <f>VLOOKUP(A376,'Visits new'!A376:E783,5,FALSE)</f>
        <v>6901</v>
      </c>
      <c r="J376" s="12">
        <f t="shared" si="20"/>
        <v>1.3512724291183176E-4</v>
      </c>
      <c r="K376" s="12">
        <f t="shared" si="21"/>
        <v>1.1750533905557344E-5</v>
      </c>
      <c r="L376" s="12">
        <f t="shared" si="21"/>
        <v>9.3744001684566353E-4</v>
      </c>
      <c r="M376" s="12">
        <f t="shared" si="22"/>
        <v>0.57954547623382813</v>
      </c>
      <c r="N376" s="12">
        <f t="shared" si="23"/>
        <v>8.7807260200993499E-4</v>
      </c>
    </row>
    <row r="377" spans="1:14">
      <c r="A377" s="61" t="s">
        <v>517</v>
      </c>
      <c r="B377" s="61">
        <f>VLOOKUP(A377,'US Pop after &gt;2009'!A378:B835,2,FALSE)</f>
        <v>7941828</v>
      </c>
      <c r="C377" s="62">
        <f>VLOOKUP(A377,'US Pop after &gt;2009'!A378:U835,21,FALSE)</f>
        <v>6837976</v>
      </c>
      <c r="D377" s="62">
        <f>VLOOKUP(A377,'US Pop after &gt;2009'!A378:V835,22,FALSE)</f>
        <v>1103852</v>
      </c>
      <c r="E377" s="61">
        <f>VLOOKUP(A377,'Deaths After &gt;2009'!A378:O835,15,FALSE)</f>
        <v>85</v>
      </c>
      <c r="F377" s="61">
        <f>VLOOKUP(A377,'Deaths After &gt;2009'!A378:P835,16,FALSE)</f>
        <v>1027</v>
      </c>
      <c r="G377" s="61">
        <f>VLOOKUP(A377,'Deaths After &gt;2009'!A378:Q835,17,FALSE)</f>
        <v>1112</v>
      </c>
      <c r="H377" s="61">
        <f>VLOOKUP(A377,'Visits new'!A377:D784,4,FALSE)</f>
        <v>4485512</v>
      </c>
      <c r="I377" s="61">
        <f>VLOOKUP(A377,'Visits new'!A377:E784,5,FALSE)</f>
        <v>6574</v>
      </c>
      <c r="J377" s="12">
        <f t="shared" si="20"/>
        <v>1.4001814191896375E-4</v>
      </c>
      <c r="K377" s="12">
        <f t="shared" si="21"/>
        <v>1.2430578873046644E-5</v>
      </c>
      <c r="L377" s="12">
        <f t="shared" si="21"/>
        <v>9.3037834782199065E-4</v>
      </c>
      <c r="M377" s="12">
        <f t="shared" si="22"/>
        <v>0.56479591348490554</v>
      </c>
      <c r="N377" s="12">
        <f t="shared" si="23"/>
        <v>8.2776912317919754E-4</v>
      </c>
    </row>
    <row r="378" spans="1:14">
      <c r="A378" s="61" t="s">
        <v>519</v>
      </c>
      <c r="B378" s="61">
        <f>VLOOKUP(A378,'US Pop after &gt;2009'!A379:B836,2,FALSE)</f>
        <v>6541242</v>
      </c>
      <c r="C378" s="62">
        <f>VLOOKUP(A378,'US Pop after &gt;2009'!A379:U836,21,FALSE)</f>
        <v>5763370.0140000004</v>
      </c>
      <c r="D378" s="62">
        <f>VLOOKUP(A378,'US Pop after &gt;2009'!A379:V836,22,FALSE)</f>
        <v>775931.8679999999</v>
      </c>
      <c r="E378" s="61">
        <f>VLOOKUP(A378,'Deaths After &gt;2009'!A379:O836,15,FALSE)</f>
        <v>11</v>
      </c>
      <c r="F378" s="61">
        <f>VLOOKUP(A378,'Deaths After &gt;2009'!A379:P836,16,FALSE)</f>
        <v>400</v>
      </c>
      <c r="G378" s="61">
        <f>VLOOKUP(A378,'Deaths After &gt;2009'!A379:Q836,17,FALSE)</f>
        <v>411</v>
      </c>
      <c r="H378" s="61">
        <f>VLOOKUP(A378,'Visits new'!A378:D785,4,FALSE)</f>
        <v>35787</v>
      </c>
      <c r="I378" s="61">
        <f>VLOOKUP(A378,'Visits new'!A378:E785,5,FALSE)</f>
        <v>208</v>
      </c>
      <c r="J378" s="12">
        <f t="shared" si="20"/>
        <v>6.2832104361832202E-5</v>
      </c>
      <c r="K378" s="12">
        <f t="shared" si="21"/>
        <v>1.9086055507939835E-6</v>
      </c>
      <c r="L378" s="12">
        <f t="shared" si="21"/>
        <v>5.1550917870021038E-4</v>
      </c>
      <c r="M378" s="12">
        <f t="shared" si="22"/>
        <v>5.4709793644693167E-3</v>
      </c>
      <c r="N378" s="12">
        <f t="shared" si="23"/>
        <v>3.1798242596742333E-5</v>
      </c>
    </row>
    <row r="379" spans="1:14">
      <c r="A379" s="61" t="s">
        <v>520</v>
      </c>
      <c r="B379" s="61">
        <f>VLOOKUP(A379,'US Pop after &gt;2009'!A380:B837,2,FALSE)</f>
        <v>6628098</v>
      </c>
      <c r="C379" s="62">
        <f>VLOOKUP(A379,'US Pop after &gt;2009'!A380:U837,21,FALSE)</f>
        <v>5823987.8039999995</v>
      </c>
      <c r="D379" s="62">
        <f>VLOOKUP(A379,'US Pop after &gt;2009'!A380:V837,22,FALSE)</f>
        <v>804861.6719999999</v>
      </c>
      <c r="E379" s="61">
        <f>VLOOKUP(A379,'Deaths After &gt;2009'!A380:O837,15,FALSE)</f>
        <v>12</v>
      </c>
      <c r="F379" s="61">
        <f>VLOOKUP(A379,'Deaths After &gt;2009'!A380:P837,16,FALSE)</f>
        <v>569</v>
      </c>
      <c r="G379" s="61">
        <f>VLOOKUP(A379,'Deaths After &gt;2009'!A380:Q837,17,FALSE)</f>
        <v>581</v>
      </c>
      <c r="H379" s="61">
        <f>VLOOKUP(A379,'Visits new'!A379:D786,4,FALSE)</f>
        <v>159639</v>
      </c>
      <c r="I379" s="61">
        <f>VLOOKUP(A379,'Visits new'!A379:E786,5,FALSE)</f>
        <v>607</v>
      </c>
      <c r="J379" s="12">
        <f t="shared" si="20"/>
        <v>8.7657122752258639E-5</v>
      </c>
      <c r="K379" s="12">
        <f t="shared" si="21"/>
        <v>2.0604438752014941E-6</v>
      </c>
      <c r="L379" s="12">
        <f t="shared" si="21"/>
        <v>7.0695377826365184E-4</v>
      </c>
      <c r="M379" s="12">
        <f t="shared" si="22"/>
        <v>2.4085190049996243E-2</v>
      </c>
      <c r="N379" s="12">
        <f t="shared" si="23"/>
        <v>9.157981671363338E-5</v>
      </c>
    </row>
    <row r="380" spans="1:14">
      <c r="A380" s="61" t="s">
        <v>521</v>
      </c>
      <c r="B380" s="61">
        <f>VLOOKUP(A380,'US Pop after &gt;2009'!A381:B838,2,FALSE)</f>
        <v>6707406</v>
      </c>
      <c r="C380" s="62">
        <f>VLOOKUP(A380,'US Pop after &gt;2009'!A381:U838,21,FALSE)</f>
        <v>5878261.5769999987</v>
      </c>
      <c r="D380" s="62">
        <f>VLOOKUP(A380,'US Pop after &gt;2009'!A381:V838,22,FALSE)</f>
        <v>831783.47500000009</v>
      </c>
      <c r="E380" s="61">
        <f>VLOOKUP(A380,'Deaths After &gt;2009'!A381:O838,15,FALSE)</f>
        <v>0</v>
      </c>
      <c r="F380" s="61">
        <f>VLOOKUP(A380,'Deaths After &gt;2009'!A381:P838,16,FALSE)</f>
        <v>521</v>
      </c>
      <c r="G380" s="61">
        <f>VLOOKUP(A380,'Deaths After &gt;2009'!A381:Q838,17,FALSE)</f>
        <v>521</v>
      </c>
      <c r="H380" s="61">
        <f>VLOOKUP(A380,'Visits new'!A380:D787,4,FALSE)</f>
        <v>312302</v>
      </c>
      <c r="I380" s="61">
        <f>VLOOKUP(A380,'Visits new'!A380:E787,5,FALSE)</f>
        <v>760</v>
      </c>
      <c r="J380" s="12">
        <f t="shared" si="20"/>
        <v>7.7675333802665296E-5</v>
      </c>
      <c r="K380" s="12">
        <f t="shared" si="21"/>
        <v>0</v>
      </c>
      <c r="L380" s="12">
        <f t="shared" si="21"/>
        <v>6.2636493229202464E-4</v>
      </c>
      <c r="M380" s="12">
        <f t="shared" si="22"/>
        <v>4.6560771779731239E-2</v>
      </c>
      <c r="N380" s="12">
        <f t="shared" si="23"/>
        <v>1.1330758865647912E-4</v>
      </c>
    </row>
    <row r="381" spans="1:14">
      <c r="A381" s="61" t="s">
        <v>522</v>
      </c>
      <c r="B381" s="61">
        <f>VLOOKUP(A381,'US Pop after &gt;2009'!A382:B839,2,FALSE)</f>
        <v>6778098</v>
      </c>
      <c r="C381" s="62">
        <f>VLOOKUP(A381,'US Pop after &gt;2009'!A382:U839,21,FALSE)</f>
        <v>5913788.449</v>
      </c>
      <c r="D381" s="62">
        <f>VLOOKUP(A381,'US Pop after &gt;2009'!A382:V839,22,FALSE)</f>
        <v>861565.52899999998</v>
      </c>
      <c r="E381" s="61">
        <f>VLOOKUP(A381,'Deaths After &gt;2009'!A382:O839,15,FALSE)</f>
        <v>10</v>
      </c>
      <c r="F381" s="61">
        <f>VLOOKUP(A381,'Deaths After &gt;2009'!A382:P839,16,FALSE)</f>
        <v>596</v>
      </c>
      <c r="G381" s="61">
        <f>VLOOKUP(A381,'Deaths After &gt;2009'!A382:Q839,17,FALSE)</f>
        <v>606</v>
      </c>
      <c r="H381" s="61">
        <f>VLOOKUP(A381,'Visits new'!A381:D788,4,FALSE)</f>
        <v>297989</v>
      </c>
      <c r="I381" s="61">
        <f>VLOOKUP(A381,'Visits new'!A381:E788,5,FALSE)</f>
        <v>732</v>
      </c>
      <c r="J381" s="12">
        <f t="shared" si="20"/>
        <v>8.9405612016822423E-5</v>
      </c>
      <c r="K381" s="12">
        <f t="shared" si="21"/>
        <v>1.6909634299973925E-6</v>
      </c>
      <c r="L381" s="12">
        <f t="shared" si="21"/>
        <v>6.9176398072908515E-4</v>
      </c>
      <c r="M381" s="12">
        <f t="shared" si="22"/>
        <v>4.396351306812029E-2</v>
      </c>
      <c r="N381" s="12">
        <f t="shared" si="23"/>
        <v>1.0799489768368648E-4</v>
      </c>
    </row>
    <row r="382" spans="1:14">
      <c r="A382" s="61" t="s">
        <v>523</v>
      </c>
      <c r="B382" s="61">
        <f>VLOOKUP(A382,'US Pop after &gt;2009'!A383:B840,2,FALSE)</f>
        <v>6894493</v>
      </c>
      <c r="C382" s="62">
        <f>VLOOKUP(A382,'US Pop after &gt;2009'!A383:U840,21,FALSE)</f>
        <v>5984217.0880000005</v>
      </c>
      <c r="D382" s="62">
        <f>VLOOKUP(A382,'US Pop after &gt;2009'!A383:V840,22,FALSE)</f>
        <v>907637.69799999997</v>
      </c>
      <c r="E382" s="61">
        <f>VLOOKUP(A382,'Deaths After &gt;2009'!A383:O840,15,FALSE)</f>
        <v>55</v>
      </c>
      <c r="F382" s="61">
        <f>VLOOKUP(A382,'Deaths After &gt;2009'!A383:P840,16,FALSE)</f>
        <v>509</v>
      </c>
      <c r="G382" s="61">
        <f>VLOOKUP(A382,'Deaths After &gt;2009'!A383:Q840,17,FALSE)</f>
        <v>564</v>
      </c>
      <c r="H382" s="61">
        <f>VLOOKUP(A382,'Visits new'!A382:D789,4,FALSE)</f>
        <v>194913</v>
      </c>
      <c r="I382" s="61">
        <f>VLOOKUP(A382,'Visits new'!A382:E789,5,FALSE)</f>
        <v>874</v>
      </c>
      <c r="J382" s="12">
        <f t="shared" si="20"/>
        <v>8.1804419846390447E-5</v>
      </c>
      <c r="K382" s="12">
        <f t="shared" si="21"/>
        <v>9.1908430444961818E-6</v>
      </c>
      <c r="L382" s="12">
        <f t="shared" si="21"/>
        <v>5.6079645118486477E-4</v>
      </c>
      <c r="M382" s="12">
        <f t="shared" si="22"/>
        <v>2.8270824265105497E-2</v>
      </c>
      <c r="N382" s="12">
        <f t="shared" si="23"/>
        <v>1.2676784210238521E-4</v>
      </c>
    </row>
    <row r="383" spans="1:14">
      <c r="A383" s="61" t="s">
        <v>524</v>
      </c>
      <c r="B383" s="61">
        <f>VLOOKUP(A383,'US Pop after &gt;2009'!A384:B841,2,FALSE)</f>
        <v>6661778</v>
      </c>
      <c r="C383" s="62">
        <f>VLOOKUP(A383,'US Pop after &gt;2009'!A384:U841,21,FALSE)</f>
        <v>5766145.2909999993</v>
      </c>
      <c r="D383" s="62">
        <f>VLOOKUP(A383,'US Pop after &gt;2009'!A384:V841,22,FALSE)</f>
        <v>893450.61700000009</v>
      </c>
      <c r="E383" s="61">
        <f>VLOOKUP(A383,'Deaths After &gt;2009'!A384:O841,15,FALSE)</f>
        <v>0</v>
      </c>
      <c r="F383" s="61">
        <f>VLOOKUP(A383,'Deaths After &gt;2009'!A384:P841,16,FALSE)</f>
        <v>671</v>
      </c>
      <c r="G383" s="61">
        <f>VLOOKUP(A383,'Deaths After &gt;2009'!A384:Q841,17,FALSE)</f>
        <v>671</v>
      </c>
      <c r="H383" s="61">
        <f>VLOOKUP(A383,'Visits new'!A383:D790,4,FALSE)</f>
        <v>199582</v>
      </c>
      <c r="I383" s="61">
        <f>VLOOKUP(A383,'Visits new'!A383:E790,5,FALSE)</f>
        <v>1876</v>
      </c>
      <c r="J383" s="12">
        <f t="shared" si="20"/>
        <v>1.0072386080712987E-4</v>
      </c>
      <c r="K383" s="12">
        <f t="shared" si="21"/>
        <v>0</v>
      </c>
      <c r="L383" s="12">
        <f t="shared" si="21"/>
        <v>7.5102080320125846E-4</v>
      </c>
      <c r="M383" s="12">
        <f t="shared" si="22"/>
        <v>2.9959269132054534E-2</v>
      </c>
      <c r="N383" s="12">
        <f t="shared" si="23"/>
        <v>2.8160650204795177E-4</v>
      </c>
    </row>
    <row r="384" spans="1:14">
      <c r="A384" s="61" t="s">
        <v>525</v>
      </c>
      <c r="B384" s="61">
        <f>VLOOKUP(A384,'US Pop after &gt;2009'!A385:B842,2,FALSE)</f>
        <v>6962621</v>
      </c>
      <c r="C384" s="62">
        <f>VLOOKUP(A384,'US Pop after &gt;2009'!A385:U842,21,FALSE)</f>
        <v>5995211.5580000002</v>
      </c>
      <c r="D384" s="62">
        <f>VLOOKUP(A384,'US Pop after &gt;2009'!A385:V842,22,FALSE)</f>
        <v>967608.60899999982</v>
      </c>
      <c r="E384" s="61">
        <f>VLOOKUP(A384,'Deaths After &gt;2009'!A385:O842,15,FALSE)</f>
        <v>39</v>
      </c>
      <c r="F384" s="61">
        <f>VLOOKUP(A384,'Deaths After &gt;2009'!A385:P842,16,FALSE)</f>
        <v>604</v>
      </c>
      <c r="G384" s="61">
        <f>VLOOKUP(A384,'Deaths After &gt;2009'!A385:Q842,17,FALSE)</f>
        <v>643</v>
      </c>
      <c r="H384" s="61">
        <f>VLOOKUP(A384,'Visits new'!A384:D791,4,FALSE)</f>
        <v>202923</v>
      </c>
      <c r="I384" s="61">
        <f>VLOOKUP(A384,'Visits new'!A384:E791,5,FALSE)</f>
        <v>1833</v>
      </c>
      <c r="J384" s="12">
        <f t="shared" si="20"/>
        <v>9.2350280160301705E-5</v>
      </c>
      <c r="K384" s="12">
        <f t="shared" si="21"/>
        <v>6.5051916221302426E-6</v>
      </c>
      <c r="L384" s="12">
        <f t="shared" si="21"/>
        <v>6.2421933246772107E-4</v>
      </c>
      <c r="M384" s="12">
        <f t="shared" si="22"/>
        <v>2.9144628150807001E-2</v>
      </c>
      <c r="N384" s="12">
        <f t="shared" si="23"/>
        <v>2.6326292929056459E-4</v>
      </c>
    </row>
    <row r="385" spans="1:14">
      <c r="A385" s="61" t="s">
        <v>526</v>
      </c>
      <c r="B385" s="61">
        <f>VLOOKUP(A385,'US Pop after &gt;2009'!A386:B843,2,FALSE)</f>
        <v>6975518</v>
      </c>
      <c r="C385" s="62">
        <f>VLOOKUP(A385,'US Pop after &gt;2009'!A386:U843,21,FALSE)</f>
        <v>5980557</v>
      </c>
      <c r="D385" s="62">
        <f>VLOOKUP(A385,'US Pop after &gt;2009'!A386:V843,22,FALSE)</f>
        <v>994961</v>
      </c>
      <c r="E385" s="61">
        <f>VLOOKUP(A385,'Deaths After &gt;2009'!A386:O843,15,FALSE)</f>
        <v>52</v>
      </c>
      <c r="F385" s="61">
        <f>VLOOKUP(A385,'Deaths After &gt;2009'!A386:P843,16,FALSE)</f>
        <v>837</v>
      </c>
      <c r="G385" s="61">
        <f>VLOOKUP(A385,'Deaths After &gt;2009'!A386:Q843,17,FALSE)</f>
        <v>889</v>
      </c>
      <c r="H385" s="61">
        <f>VLOOKUP(A385,'Visits new'!A385:D792,4,FALSE)</f>
        <v>247910</v>
      </c>
      <c r="I385" s="61">
        <f>VLOOKUP(A385,'Visits new'!A385:E792,5,FALSE)</f>
        <v>2112</v>
      </c>
      <c r="J385" s="12">
        <f t="shared" si="20"/>
        <v>1.2744573234561217E-4</v>
      </c>
      <c r="K385" s="12">
        <f t="shared" si="21"/>
        <v>8.6948423031500239E-6</v>
      </c>
      <c r="L385" s="12">
        <f t="shared" si="21"/>
        <v>8.4123900333781931E-4</v>
      </c>
      <c r="M385" s="12">
        <f t="shared" si="22"/>
        <v>3.5540012942408002E-2</v>
      </c>
      <c r="N385" s="12">
        <f t="shared" si="23"/>
        <v>3.0277321340149938E-4</v>
      </c>
    </row>
    <row r="386" spans="1:14">
      <c r="A386" s="61" t="s">
        <v>528</v>
      </c>
      <c r="B386" s="61">
        <f>VLOOKUP(A386,'US Pop after &gt;2009'!A387:B844,2,FALSE)</f>
        <v>1771762</v>
      </c>
      <c r="C386" s="62">
        <f>VLOOKUP(A386,'US Pop after &gt;2009'!A387:U844,21,FALSE)</f>
        <v>1493257.1039999998</v>
      </c>
      <c r="D386" s="62">
        <f>VLOOKUP(A386,'US Pop after &gt;2009'!A387:V844,22,FALSE)</f>
        <v>278592.79699999996</v>
      </c>
      <c r="E386" s="61">
        <f>VLOOKUP(A386,'Deaths After &gt;2009'!A387:O844,15,FALSE)</f>
        <v>0</v>
      </c>
      <c r="F386" s="61">
        <f>VLOOKUP(A386,'Deaths After &gt;2009'!A387:P844,16,FALSE)</f>
        <v>294</v>
      </c>
      <c r="G386" s="61">
        <f>VLOOKUP(A386,'Deaths After &gt;2009'!A387:Q844,17,FALSE)</f>
        <v>294</v>
      </c>
      <c r="H386" s="61">
        <f>VLOOKUP(A386,'Visits new'!A386:D793,4,FALSE)</f>
        <v>121937</v>
      </c>
      <c r="I386" s="61">
        <f>VLOOKUP(A386,'Visits new'!A386:E793,5,FALSE)</f>
        <v>438</v>
      </c>
      <c r="J386" s="12">
        <f t="shared" si="20"/>
        <v>1.6593650840237008E-4</v>
      </c>
      <c r="K386" s="12">
        <f t="shared" si="21"/>
        <v>0</v>
      </c>
      <c r="L386" s="12">
        <f t="shared" si="21"/>
        <v>1.055303666016893E-3</v>
      </c>
      <c r="M386" s="12">
        <f t="shared" si="22"/>
        <v>6.8822449064829247E-2</v>
      </c>
      <c r="N386" s="12">
        <f t="shared" si="23"/>
        <v>2.4721153292597988E-4</v>
      </c>
    </row>
    <row r="387" spans="1:14">
      <c r="A387" s="61" t="s">
        <v>529</v>
      </c>
      <c r="B387" s="61">
        <f>VLOOKUP(A387,'US Pop after &gt;2009'!A388:B845,2,FALSE)</f>
        <v>1713552</v>
      </c>
      <c r="C387" s="62">
        <f>VLOOKUP(A387,'US Pop after &gt;2009'!A388:U845,21,FALSE)</f>
        <v>1437103.6040000001</v>
      </c>
      <c r="D387" s="62">
        <f>VLOOKUP(A387,'US Pop after &gt;2009'!A388:V845,22,FALSE)</f>
        <v>275543.96799999999</v>
      </c>
      <c r="E387" s="61">
        <f>VLOOKUP(A387,'Deaths After &gt;2009'!A388:O845,15,FALSE)</f>
        <v>0</v>
      </c>
      <c r="F387" s="61">
        <f>VLOOKUP(A387,'Deaths After &gt;2009'!A388:P845,16,FALSE)</f>
        <v>248</v>
      </c>
      <c r="G387" s="61">
        <f>VLOOKUP(A387,'Deaths After &gt;2009'!A388:Q845,17,FALSE)</f>
        <v>248</v>
      </c>
      <c r="H387" s="61">
        <f>VLOOKUP(A387,'Visits new'!A387:D794,4,FALSE)</f>
        <v>533256</v>
      </c>
      <c r="I387" s="61">
        <f>VLOOKUP(A387,'Visits new'!A387:E794,5,FALSE)</f>
        <v>1778</v>
      </c>
      <c r="J387" s="12">
        <f t="shared" ref="J387:J409" si="24">G387/B387</f>
        <v>1.447286105119658E-4</v>
      </c>
      <c r="K387" s="12">
        <f t="shared" ref="K387:L409" si="25">E387/C387</f>
        <v>0</v>
      </c>
      <c r="L387" s="12">
        <f t="shared" si="25"/>
        <v>9.0003784804318419E-4</v>
      </c>
      <c r="M387" s="12">
        <f t="shared" ref="M387:M409" si="26">H387/B387</f>
        <v>0.31119919325471301</v>
      </c>
      <c r="N387" s="12">
        <f t="shared" ref="N387:N409" si="27">I387/B387</f>
        <v>1.0376107640736902E-3</v>
      </c>
    </row>
    <row r="388" spans="1:14">
      <c r="A388" s="61" t="s">
        <v>530</v>
      </c>
      <c r="B388" s="61">
        <f>VLOOKUP(A388,'US Pop after &gt;2009'!A389:B846,2,FALSE)</f>
        <v>1665624</v>
      </c>
      <c r="C388" s="62">
        <f>VLOOKUP(A388,'US Pop after &gt;2009'!A389:U846,21,FALSE)</f>
        <v>1399878.8589999999</v>
      </c>
      <c r="D388" s="62">
        <f>VLOOKUP(A388,'US Pop after &gt;2009'!A389:V846,22,FALSE)</f>
        <v>265390.29799999995</v>
      </c>
      <c r="E388" s="61">
        <f>VLOOKUP(A388,'Deaths After &gt;2009'!A389:O846,15,FALSE)</f>
        <v>0</v>
      </c>
      <c r="F388" s="61">
        <f>VLOOKUP(A388,'Deaths After &gt;2009'!A389:P846,16,FALSE)</f>
        <v>268</v>
      </c>
      <c r="G388" s="61">
        <f>VLOOKUP(A388,'Deaths After &gt;2009'!A389:Q846,17,FALSE)</f>
        <v>268</v>
      </c>
      <c r="H388" s="61">
        <f>VLOOKUP(A388,'Visits new'!A388:D795,4,FALSE)</f>
        <v>603059</v>
      </c>
      <c r="I388" s="61">
        <f>VLOOKUP(A388,'Visits new'!A388:E795,5,FALSE)</f>
        <v>1679</v>
      </c>
      <c r="J388" s="12">
        <f t="shared" si="24"/>
        <v>1.6090065945255353E-4</v>
      </c>
      <c r="K388" s="12">
        <f t="shared" si="25"/>
        <v>0</v>
      </c>
      <c r="L388" s="12">
        <f t="shared" si="25"/>
        <v>1.0098334491489213E-3</v>
      </c>
      <c r="M388" s="12">
        <f t="shared" si="26"/>
        <v>0.36206190592834875</v>
      </c>
      <c r="N388" s="12">
        <f t="shared" si="27"/>
        <v>1.0080306239583484E-3</v>
      </c>
    </row>
    <row r="389" spans="1:14">
      <c r="A389" s="61" t="s">
        <v>531</v>
      </c>
      <c r="B389" s="61">
        <f>VLOOKUP(A389,'US Pop after &gt;2009'!A390:B847,2,FALSE)</f>
        <v>1709774</v>
      </c>
      <c r="C389" s="62">
        <f>VLOOKUP(A389,'US Pop after &gt;2009'!A390:U847,21,FALSE)</f>
        <v>1433099.65</v>
      </c>
      <c r="D389" s="62">
        <f>VLOOKUP(A389,'US Pop after &gt;2009'!A390:V847,22,FALSE)</f>
        <v>275694.995</v>
      </c>
      <c r="E389" s="61">
        <f>VLOOKUP(A389,'Deaths After &gt;2009'!A390:O847,15,FALSE)</f>
        <v>0</v>
      </c>
      <c r="F389" s="61">
        <f>VLOOKUP(A389,'Deaths After &gt;2009'!A390:P847,16,FALSE)</f>
        <v>324</v>
      </c>
      <c r="G389" s="61">
        <f>VLOOKUP(A389,'Deaths After &gt;2009'!A390:Q847,17,FALSE)</f>
        <v>324</v>
      </c>
      <c r="H389" s="61">
        <f>VLOOKUP(A389,'Visits new'!A389:D796,4,FALSE)</f>
        <v>639082</v>
      </c>
      <c r="I389" s="61">
        <f>VLOOKUP(A389,'Visits new'!A389:E796,5,FALSE)</f>
        <v>1807</v>
      </c>
      <c r="J389" s="12">
        <f t="shared" si="24"/>
        <v>1.8949872907179544E-4</v>
      </c>
      <c r="K389" s="12">
        <f t="shared" si="25"/>
        <v>0</v>
      </c>
      <c r="L389" s="12">
        <f t="shared" si="25"/>
        <v>1.1752117589222105E-3</v>
      </c>
      <c r="M389" s="12">
        <f t="shared" si="26"/>
        <v>0.37378156411315178</v>
      </c>
      <c r="N389" s="12">
        <f t="shared" si="27"/>
        <v>1.056864825409674E-3</v>
      </c>
    </row>
    <row r="390" spans="1:14">
      <c r="A390" s="61" t="s">
        <v>532</v>
      </c>
      <c r="B390" s="61">
        <f>VLOOKUP(A390,'US Pop after &gt;2009'!A391:B848,2,FALSE)</f>
        <v>1648123</v>
      </c>
      <c r="C390" s="62">
        <f>VLOOKUP(A390,'US Pop after &gt;2009'!A391:U848,21,FALSE)</f>
        <v>1370473.0730000001</v>
      </c>
      <c r="D390" s="62">
        <f>VLOOKUP(A390,'US Pop after &gt;2009'!A391:V848,22,FALSE)</f>
        <v>277319.74900000001</v>
      </c>
      <c r="E390" s="61">
        <f>VLOOKUP(A390,'Deaths After &gt;2009'!A391:O848,15,FALSE)</f>
        <v>23</v>
      </c>
      <c r="F390" s="61">
        <f>VLOOKUP(A390,'Deaths After &gt;2009'!A391:P848,16,FALSE)</f>
        <v>263</v>
      </c>
      <c r="G390" s="61">
        <f>VLOOKUP(A390,'Deaths After &gt;2009'!A391:Q848,17,FALSE)</f>
        <v>286</v>
      </c>
      <c r="H390" s="61">
        <f>VLOOKUP(A390,'Visits new'!A390:D797,4,FALSE)</f>
        <v>705839</v>
      </c>
      <c r="I390" s="61">
        <f>VLOOKUP(A390,'Visits new'!A390:E797,5,FALSE)</f>
        <v>1985</v>
      </c>
      <c r="J390" s="12">
        <f t="shared" si="24"/>
        <v>1.7353073769372796E-4</v>
      </c>
      <c r="K390" s="12">
        <f t="shared" si="25"/>
        <v>1.6782526014650124E-5</v>
      </c>
      <c r="L390" s="12">
        <f t="shared" si="25"/>
        <v>9.4836376041866383E-4</v>
      </c>
      <c r="M390" s="12">
        <f t="shared" si="26"/>
        <v>0.42826839987064075</v>
      </c>
      <c r="N390" s="12">
        <f t="shared" si="27"/>
        <v>1.2044003997274475E-3</v>
      </c>
    </row>
    <row r="391" spans="1:14">
      <c r="A391" s="61" t="s">
        <v>533</v>
      </c>
      <c r="B391" s="61">
        <f>VLOOKUP(A391,'US Pop after &gt;2009'!A392:B849,2,FALSE)</f>
        <v>1534068</v>
      </c>
      <c r="C391" s="62">
        <f>VLOOKUP(A391,'US Pop after &gt;2009'!A392:U849,21,FALSE)</f>
        <v>1276785.5489999999</v>
      </c>
      <c r="D391" s="62">
        <f>VLOOKUP(A391,'US Pop after &gt;2009'!A392:V849,22,FALSE)</f>
        <v>257701.36200000002</v>
      </c>
      <c r="E391" s="61">
        <f>VLOOKUP(A391,'Deaths After &gt;2009'!A392:O849,15,FALSE)</f>
        <v>0</v>
      </c>
      <c r="F391" s="61">
        <f>VLOOKUP(A391,'Deaths After &gt;2009'!A392:P849,16,FALSE)</f>
        <v>345</v>
      </c>
      <c r="G391" s="61">
        <f>VLOOKUP(A391,'Deaths After &gt;2009'!A392:Q849,17,FALSE)</f>
        <v>345</v>
      </c>
      <c r="H391" s="61">
        <f>VLOOKUP(A391,'Visits new'!A391:D798,4,FALSE)</f>
        <v>710638</v>
      </c>
      <c r="I391" s="61">
        <f>VLOOKUP(A391,'Visits new'!A391:E798,5,FALSE)</f>
        <v>1935</v>
      </c>
      <c r="J391" s="12">
        <f t="shared" si="24"/>
        <v>2.2489224727978161E-4</v>
      </c>
      <c r="K391" s="12">
        <f t="shared" si="25"/>
        <v>0</v>
      </c>
      <c r="L391" s="12">
        <f t="shared" si="25"/>
        <v>1.3387589313555897E-3</v>
      </c>
      <c r="M391" s="12">
        <f t="shared" si="26"/>
        <v>0.46323761397799834</v>
      </c>
      <c r="N391" s="12">
        <f t="shared" si="27"/>
        <v>1.2613521695257316E-3</v>
      </c>
    </row>
    <row r="392" spans="1:14">
      <c r="A392" s="61" t="s">
        <v>534</v>
      </c>
      <c r="B392" s="61">
        <f>VLOOKUP(A392,'US Pop after &gt;2009'!A393:B850,2,FALSE)</f>
        <v>1685760</v>
      </c>
      <c r="C392" s="62">
        <f>VLOOKUP(A392,'US Pop after &gt;2009'!A393:U850,21,FALSE)</f>
        <v>1393378.0279999999</v>
      </c>
      <c r="D392" s="62">
        <f>VLOOKUP(A392,'US Pop after &gt;2009'!A393:V850,22,FALSE)</f>
        <v>292086.73299999995</v>
      </c>
      <c r="E392" s="61">
        <f>VLOOKUP(A392,'Deaths After &gt;2009'!A393:O850,15,FALSE)</f>
        <v>0</v>
      </c>
      <c r="F392" s="61">
        <f>VLOOKUP(A392,'Deaths After &gt;2009'!A393:P850,16,FALSE)</f>
        <v>207</v>
      </c>
      <c r="G392" s="61">
        <f>VLOOKUP(A392,'Deaths After &gt;2009'!A393:Q850,17,FALSE)</f>
        <v>207</v>
      </c>
      <c r="H392" s="61">
        <f>VLOOKUP(A392,'Visits new'!A392:D799,4,FALSE)</f>
        <v>843285</v>
      </c>
      <c r="I392" s="61">
        <f>VLOOKUP(A392,'Visits new'!A392:E799,5,FALSE)</f>
        <v>2191</v>
      </c>
      <c r="J392" s="12">
        <f t="shared" si="24"/>
        <v>1.2279328018223234E-4</v>
      </c>
      <c r="K392" s="12">
        <f t="shared" si="25"/>
        <v>0</v>
      </c>
      <c r="L392" s="12">
        <f t="shared" si="25"/>
        <v>7.0869360574483899E-4</v>
      </c>
      <c r="M392" s="12">
        <f t="shared" si="26"/>
        <v>0.50024024772209563</v>
      </c>
      <c r="N392" s="12">
        <f t="shared" si="27"/>
        <v>1.299710516324981E-3</v>
      </c>
    </row>
    <row r="393" spans="1:14">
      <c r="A393" s="61" t="s">
        <v>535</v>
      </c>
      <c r="B393" s="61">
        <f>VLOOKUP(A393,'US Pop after &gt;2009'!A394:B851,2,FALSE)</f>
        <v>1555727</v>
      </c>
      <c r="C393" s="62">
        <f>VLOOKUP(A393,'US Pop after &gt;2009'!A394:U851,21,FALSE)</f>
        <v>1272820</v>
      </c>
      <c r="D393" s="62">
        <f>VLOOKUP(A393,'US Pop after &gt;2009'!A394:V851,22,FALSE)</f>
        <v>282907</v>
      </c>
      <c r="E393" s="61">
        <f>VLOOKUP(A393,'Deaths After &gt;2009'!A394:O851,15,FALSE)</f>
        <v>0</v>
      </c>
      <c r="F393" s="61">
        <f>VLOOKUP(A393,'Deaths After &gt;2009'!A394:P851,16,FALSE)</f>
        <v>294</v>
      </c>
      <c r="G393" s="61">
        <f>VLOOKUP(A393,'Deaths After &gt;2009'!A394:Q851,17,FALSE)</f>
        <v>294</v>
      </c>
      <c r="H393" s="61">
        <f>VLOOKUP(A393,'Visits new'!A393:D800,4,FALSE)</f>
        <v>760174</v>
      </c>
      <c r="I393" s="61">
        <f>VLOOKUP(A393,'Visits new'!A393:E800,5,FALSE)</f>
        <v>1800</v>
      </c>
      <c r="J393" s="12">
        <f t="shared" si="24"/>
        <v>1.8897917179556568E-4</v>
      </c>
      <c r="K393" s="12">
        <f t="shared" si="25"/>
        <v>0</v>
      </c>
      <c r="L393" s="12">
        <f t="shared" si="25"/>
        <v>1.039210765375194E-3</v>
      </c>
      <c r="M393" s="12">
        <f t="shared" si="26"/>
        <v>0.48862943177048418</v>
      </c>
      <c r="N393" s="12">
        <f t="shared" si="27"/>
        <v>1.1570153375238714E-3</v>
      </c>
    </row>
    <row r="394" spans="1:14">
      <c r="A394" s="61" t="s">
        <v>537</v>
      </c>
      <c r="B394" s="61">
        <f>VLOOKUP(A394,'US Pop after &gt;2009'!A395:B852,2,FALSE)</f>
        <v>5526493</v>
      </c>
      <c r="C394" s="62">
        <f>VLOOKUP(A394,'US Pop after &gt;2009'!A395:U852,21,FALSE)</f>
        <v>4791713.7550000008</v>
      </c>
      <c r="D394" s="62">
        <f>VLOOKUP(A394,'US Pop after &gt;2009'!A395:V852,22,FALSE)</f>
        <v>735473.98900000006</v>
      </c>
      <c r="E394" s="61">
        <f>VLOOKUP(A394,'Deaths After &gt;2009'!A395:O852,15,FALSE)</f>
        <v>0</v>
      </c>
      <c r="F394" s="61">
        <f>VLOOKUP(A394,'Deaths After &gt;2009'!A395:P852,16,FALSE)</f>
        <v>726</v>
      </c>
      <c r="G394" s="61">
        <f>VLOOKUP(A394,'Deaths After &gt;2009'!A395:Q852,17,FALSE)</f>
        <v>726</v>
      </c>
      <c r="H394" s="61">
        <f>VLOOKUP(A394,'Visits new'!A394:D801,4,FALSE)</f>
        <v>61330</v>
      </c>
      <c r="I394" s="61">
        <f>VLOOKUP(A394,'Visits new'!A394:E801,5,FALSE)</f>
        <v>610</v>
      </c>
      <c r="J394" s="12">
        <f t="shared" si="24"/>
        <v>1.3136721606270017E-4</v>
      </c>
      <c r="K394" s="12">
        <f t="shared" si="25"/>
        <v>0</v>
      </c>
      <c r="L394" s="12">
        <f t="shared" si="25"/>
        <v>9.8711852609107017E-4</v>
      </c>
      <c r="M394" s="12">
        <f t="shared" si="26"/>
        <v>1.1097453665461984E-2</v>
      </c>
      <c r="N394" s="12">
        <f t="shared" si="27"/>
        <v>1.1037741294524393E-4</v>
      </c>
    </row>
    <row r="395" spans="1:14">
      <c r="A395" s="61" t="s">
        <v>538</v>
      </c>
      <c r="B395" s="61">
        <f>VLOOKUP(A395,'US Pop after &gt;2009'!A396:B853,2,FALSE)</f>
        <v>5429850</v>
      </c>
      <c r="C395" s="62">
        <f>VLOOKUP(A395,'US Pop after &gt;2009'!A396:U853,21,FALSE)</f>
        <v>4700528.517</v>
      </c>
      <c r="D395" s="62">
        <f>VLOOKUP(A395,'US Pop after &gt;2009'!A396:V853,22,FALSE)</f>
        <v>729900.58600000013</v>
      </c>
      <c r="E395" s="61">
        <f>VLOOKUP(A395,'Deaths After &gt;2009'!A396:O853,15,FALSE)</f>
        <v>0</v>
      </c>
      <c r="F395" s="61">
        <f>VLOOKUP(A395,'Deaths After &gt;2009'!A396:P853,16,FALSE)</f>
        <v>806</v>
      </c>
      <c r="G395" s="61">
        <f>VLOOKUP(A395,'Deaths After &gt;2009'!A396:Q853,17,FALSE)</f>
        <v>806</v>
      </c>
      <c r="H395" s="61">
        <f>VLOOKUP(A395,'Visits new'!A395:D802,4,FALSE)</f>
        <v>168347</v>
      </c>
      <c r="I395" s="61">
        <f>VLOOKUP(A395,'Visits new'!A395:E802,5,FALSE)</f>
        <v>1902</v>
      </c>
      <c r="J395" s="12">
        <f t="shared" si="24"/>
        <v>1.4843872298498116E-4</v>
      </c>
      <c r="K395" s="12">
        <f t="shared" si="25"/>
        <v>0</v>
      </c>
      <c r="L395" s="12">
        <f t="shared" si="25"/>
        <v>1.1042599710969405E-3</v>
      </c>
      <c r="M395" s="12">
        <f t="shared" si="26"/>
        <v>3.1003987218799784E-2</v>
      </c>
      <c r="N395" s="12">
        <f t="shared" si="27"/>
        <v>3.5028591950053868E-4</v>
      </c>
    </row>
    <row r="396" spans="1:14">
      <c r="A396" s="61" t="s">
        <v>539</v>
      </c>
      <c r="B396" s="61">
        <f>VLOOKUP(A396,'US Pop after &gt;2009'!A397:B854,2,FALSE)</f>
        <v>5549948</v>
      </c>
      <c r="C396" s="62">
        <f>VLOOKUP(A396,'US Pop after &gt;2009'!A397:U854,21,FALSE)</f>
        <v>4789009.0369999986</v>
      </c>
      <c r="D396" s="62">
        <f>VLOOKUP(A396,'US Pop after &gt;2009'!A397:V854,22,FALSE)</f>
        <v>759062.84799999988</v>
      </c>
      <c r="E396" s="61">
        <f>VLOOKUP(A396,'Deaths After &gt;2009'!A397:O854,15,FALSE)</f>
        <v>0</v>
      </c>
      <c r="F396" s="61">
        <f>VLOOKUP(A396,'Deaths After &gt;2009'!A397:P854,16,FALSE)</f>
        <v>840</v>
      </c>
      <c r="G396" s="61">
        <f>VLOOKUP(A396,'Deaths After &gt;2009'!A397:Q854,17,FALSE)</f>
        <v>840</v>
      </c>
      <c r="H396" s="61">
        <f>VLOOKUP(A396,'Visits new'!A396:D803,4,FALSE)</f>
        <v>172265</v>
      </c>
      <c r="I396" s="61">
        <f>VLOOKUP(A396,'Visits new'!A396:E803,5,FALSE)</f>
        <v>1659</v>
      </c>
      <c r="J396" s="12">
        <f t="shared" si="24"/>
        <v>1.5135276943135324E-4</v>
      </c>
      <c r="K396" s="12">
        <f t="shared" si="25"/>
        <v>0</v>
      </c>
      <c r="L396" s="12">
        <f t="shared" si="25"/>
        <v>1.1066277347300763E-3</v>
      </c>
      <c r="M396" s="12">
        <f t="shared" si="26"/>
        <v>3.1039029554871506E-2</v>
      </c>
      <c r="N396" s="12">
        <f t="shared" si="27"/>
        <v>2.9892171962692262E-4</v>
      </c>
    </row>
    <row r="397" spans="1:14">
      <c r="A397" s="61" t="s">
        <v>540</v>
      </c>
      <c r="B397" s="61">
        <f>VLOOKUP(A397,'US Pop after &gt;2009'!A398:B855,2,FALSE)</f>
        <v>5493840</v>
      </c>
      <c r="C397" s="62">
        <f>VLOOKUP(A397,'US Pop after &gt;2009'!A398:U855,21,FALSE)</f>
        <v>4734668.34</v>
      </c>
      <c r="D397" s="62">
        <f>VLOOKUP(A397,'US Pop after &gt;2009'!A398:V855,22,FALSE)</f>
        <v>760853.71500000008</v>
      </c>
      <c r="E397" s="61">
        <f>VLOOKUP(A397,'Deaths After &gt;2009'!A398:O855,15,FALSE)</f>
        <v>24</v>
      </c>
      <c r="F397" s="61">
        <f>VLOOKUP(A397,'Deaths After &gt;2009'!A398:P855,16,FALSE)</f>
        <v>940</v>
      </c>
      <c r="G397" s="61">
        <f>VLOOKUP(A397,'Deaths After &gt;2009'!A398:Q855,17,FALSE)</f>
        <v>964</v>
      </c>
      <c r="H397" s="61">
        <f>VLOOKUP(A397,'Visits new'!A397:D804,4,FALSE)</f>
        <v>187578</v>
      </c>
      <c r="I397" s="61">
        <f>VLOOKUP(A397,'Visits new'!A397:E804,5,FALSE)</f>
        <v>1633</v>
      </c>
      <c r="J397" s="12">
        <f t="shared" si="24"/>
        <v>1.7546925283590348E-4</v>
      </c>
      <c r="K397" s="12">
        <f t="shared" si="25"/>
        <v>5.0689928579031158E-6</v>
      </c>
      <c r="L397" s="12">
        <f t="shared" si="25"/>
        <v>1.2354543080597298E-3</v>
      </c>
      <c r="M397" s="12">
        <f t="shared" si="26"/>
        <v>3.4143331440304049E-2</v>
      </c>
      <c r="N397" s="12">
        <f t="shared" si="27"/>
        <v>2.9724200195127635E-4</v>
      </c>
    </row>
    <row r="398" spans="1:14">
      <c r="A398" s="61" t="s">
        <v>541</v>
      </c>
      <c r="B398" s="61">
        <f>VLOOKUP(A398,'US Pop after &gt;2009'!A399:B856,2,FALSE)</f>
        <v>5548729</v>
      </c>
      <c r="C398" s="62">
        <f>VLOOKUP(A398,'US Pop after &gt;2009'!A399:U856,21,FALSE)</f>
        <v>4761628.6029999992</v>
      </c>
      <c r="D398" s="62">
        <f>VLOOKUP(A398,'US Pop after &gt;2009'!A399:V856,22,FALSE)</f>
        <v>788828.48300000001</v>
      </c>
      <c r="E398" s="61">
        <f>VLOOKUP(A398,'Deaths After &gt;2009'!A399:O856,15,FALSE)</f>
        <v>35</v>
      </c>
      <c r="F398" s="61">
        <f>VLOOKUP(A398,'Deaths After &gt;2009'!A399:P856,16,FALSE)</f>
        <v>797</v>
      </c>
      <c r="G398" s="61">
        <f>VLOOKUP(A398,'Deaths After &gt;2009'!A399:Q856,17,FALSE)</f>
        <v>832</v>
      </c>
      <c r="H398" s="61">
        <f>VLOOKUP(A398,'Visits new'!A398:D805,4,FALSE)</f>
        <v>251534</v>
      </c>
      <c r="I398" s="61">
        <f>VLOOKUP(A398,'Visits new'!A398:E805,5,FALSE)</f>
        <v>1429</v>
      </c>
      <c r="J398" s="12">
        <f t="shared" si="24"/>
        <v>1.4994424849366404E-4</v>
      </c>
      <c r="K398" s="12">
        <f t="shared" si="25"/>
        <v>7.3504262759906826E-6</v>
      </c>
      <c r="L398" s="12">
        <f t="shared" si="25"/>
        <v>1.0103590541874488E-3</v>
      </c>
      <c r="M398" s="12">
        <f t="shared" si="26"/>
        <v>4.5331822837265973E-2</v>
      </c>
      <c r="N398" s="12">
        <f t="shared" si="27"/>
        <v>2.5753645564596865E-4</v>
      </c>
    </row>
    <row r="399" spans="1:14">
      <c r="A399" s="61" t="s">
        <v>542</v>
      </c>
      <c r="B399" s="61">
        <f>VLOOKUP(A399,'US Pop after &gt;2009'!A400:B857,2,FALSE)</f>
        <v>5424246</v>
      </c>
      <c r="C399" s="62">
        <f>VLOOKUP(A399,'US Pop after &gt;2009'!A400:U857,21,FALSE)</f>
        <v>4640191.9590000007</v>
      </c>
      <c r="D399" s="62">
        <f>VLOOKUP(A399,'US Pop after &gt;2009'!A400:V857,22,FALSE)</f>
        <v>786456.69399999978</v>
      </c>
      <c r="E399" s="61">
        <f>VLOOKUP(A399,'Deaths After &gt;2009'!A400:O857,15,FALSE)</f>
        <v>0</v>
      </c>
      <c r="F399" s="61">
        <f>VLOOKUP(A399,'Deaths After &gt;2009'!A400:P857,16,FALSE)</f>
        <v>885</v>
      </c>
      <c r="G399" s="61">
        <f>VLOOKUP(A399,'Deaths After &gt;2009'!A400:Q857,17,FALSE)</f>
        <v>885</v>
      </c>
      <c r="H399" s="61">
        <f>VLOOKUP(A399,'Visits new'!A399:D806,4,FALSE)</f>
        <v>262519</v>
      </c>
      <c r="I399" s="61">
        <f>VLOOKUP(A399,'Visits new'!A399:E806,5,FALSE)</f>
        <v>1286</v>
      </c>
      <c r="J399" s="12">
        <f t="shared" si="24"/>
        <v>1.6315631702544465E-4</v>
      </c>
      <c r="K399" s="12">
        <f t="shared" si="25"/>
        <v>0</v>
      </c>
      <c r="L399" s="12">
        <f t="shared" si="25"/>
        <v>1.125300358877739E-3</v>
      </c>
      <c r="M399" s="12">
        <f t="shared" si="26"/>
        <v>4.8397325637517176E-2</v>
      </c>
      <c r="N399" s="12">
        <f t="shared" si="27"/>
        <v>2.3708364259290599E-4</v>
      </c>
    </row>
    <row r="400" spans="1:14">
      <c r="A400" s="61" t="s">
        <v>543</v>
      </c>
      <c r="B400" s="61">
        <f>VLOOKUP(A400,'US Pop after &gt;2009'!A401:B858,2,FALSE)</f>
        <v>5438601</v>
      </c>
      <c r="C400" s="62">
        <f>VLOOKUP(A400,'US Pop after &gt;2009'!A401:U858,21,FALSE)</f>
        <v>4632102.9300000006</v>
      </c>
      <c r="D400" s="62">
        <f>VLOOKUP(A400,'US Pop after &gt;2009'!A401:V858,22,FALSE)</f>
        <v>805470.17799999996</v>
      </c>
      <c r="E400" s="61">
        <f>VLOOKUP(A400,'Deaths After &gt;2009'!A401:O858,15,FALSE)</f>
        <v>35</v>
      </c>
      <c r="F400" s="61">
        <f>VLOOKUP(A400,'Deaths After &gt;2009'!A401:P858,16,FALSE)</f>
        <v>674</v>
      </c>
      <c r="G400" s="61">
        <f>VLOOKUP(A400,'Deaths After &gt;2009'!A401:Q858,17,FALSE)</f>
        <v>709</v>
      </c>
      <c r="H400" s="61">
        <f>VLOOKUP(A400,'Visits new'!A400:D807,4,FALSE)</f>
        <v>215569</v>
      </c>
      <c r="I400" s="61">
        <f>VLOOKUP(A400,'Visits new'!A400:E807,5,FALSE)</f>
        <v>1096</v>
      </c>
      <c r="J400" s="12">
        <f t="shared" si="24"/>
        <v>1.3036440805273269E-4</v>
      </c>
      <c r="K400" s="12">
        <f t="shared" si="25"/>
        <v>7.5559633559351831E-6</v>
      </c>
      <c r="L400" s="12">
        <f t="shared" si="25"/>
        <v>8.3677834190405004E-4</v>
      </c>
      <c r="M400" s="12">
        <f t="shared" si="26"/>
        <v>3.9636847784935869E-2</v>
      </c>
      <c r="N400" s="12">
        <f t="shared" si="27"/>
        <v>2.0152241357657971E-4</v>
      </c>
    </row>
    <row r="401" spans="1:14">
      <c r="A401" s="61" t="s">
        <v>544</v>
      </c>
      <c r="B401" s="61">
        <f>VLOOKUP(A401,'US Pop after &gt;2009'!A402:B859,2,FALSE)</f>
        <v>5446271</v>
      </c>
      <c r="C401" s="62">
        <f>VLOOKUP(A401,'US Pop after &gt;2009'!A402:U859,21,FALSE)</f>
        <v>4613170</v>
      </c>
      <c r="D401" s="62">
        <f>VLOOKUP(A401,'US Pop after &gt;2009'!A402:V859,22,FALSE)</f>
        <v>833101</v>
      </c>
      <c r="E401" s="61">
        <f>VLOOKUP(A401,'Deaths After &gt;2009'!A402:O859,15,FALSE)</f>
        <v>23</v>
      </c>
      <c r="F401" s="61">
        <f>VLOOKUP(A401,'Deaths After &gt;2009'!A402:P859,16,FALSE)</f>
        <v>806</v>
      </c>
      <c r="G401" s="61">
        <f>VLOOKUP(A401,'Deaths After &gt;2009'!A402:Q859,17,FALSE)</f>
        <v>829</v>
      </c>
      <c r="H401" s="61">
        <f>VLOOKUP(A401,'Visits new'!A401:D808,4,FALSE)</f>
        <v>238932</v>
      </c>
      <c r="I401" s="61">
        <f>VLOOKUP(A401,'Visits new'!A401:E808,5,FALSE)</f>
        <v>1152</v>
      </c>
      <c r="J401" s="12">
        <f t="shared" si="24"/>
        <v>1.522142397982032E-4</v>
      </c>
      <c r="K401" s="12">
        <f t="shared" si="25"/>
        <v>4.9857256506913898E-6</v>
      </c>
      <c r="L401" s="12">
        <f t="shared" si="25"/>
        <v>9.6746973056088034E-4</v>
      </c>
      <c r="M401" s="12">
        <f t="shared" si="26"/>
        <v>4.387075119838877E-2</v>
      </c>
      <c r="N401" s="12">
        <f t="shared" si="27"/>
        <v>2.1152087363996393E-4</v>
      </c>
    </row>
    <row r="402" spans="1:14">
      <c r="A402" s="61" t="s">
        <v>546</v>
      </c>
      <c r="B402" s="61">
        <f>VLOOKUP(A402,'US Pop after &gt;2009'!A403:B860,2,FALSE)</f>
        <v>537671</v>
      </c>
      <c r="C402" s="62">
        <f>VLOOKUP(A402,'US Pop after &gt;2009'!A403:U860,21,FALSE)</f>
        <v>468380.49199999997</v>
      </c>
      <c r="D402" s="62">
        <f>VLOOKUP(A402,'US Pop after &gt;2009'!A403:V860,22,FALSE)</f>
        <v>69161.872000000003</v>
      </c>
      <c r="E402" s="61">
        <f>VLOOKUP(A402,'Deaths After &gt;2009'!A403:O860,15,FALSE)</f>
        <v>0</v>
      </c>
      <c r="F402" s="61">
        <f>VLOOKUP(A402,'Deaths After &gt;2009'!A403:P860,16,FALSE)</f>
        <v>10</v>
      </c>
      <c r="G402" s="61">
        <f>VLOOKUP(A402,'Deaths After &gt;2009'!A403:Q860,17,FALSE)</f>
        <v>10</v>
      </c>
      <c r="H402" s="61">
        <f>VLOOKUP(A402,'Visits new'!A402:D809,4,FALSE)</f>
        <v>59497</v>
      </c>
      <c r="I402" s="61">
        <f>VLOOKUP(A402,'Visits new'!A402:E809,5,FALSE)</f>
        <v>364</v>
      </c>
      <c r="J402" s="12">
        <f t="shared" si="24"/>
        <v>1.859873417015238E-5</v>
      </c>
      <c r="K402" s="12">
        <f t="shared" si="25"/>
        <v>0</v>
      </c>
      <c r="L402" s="12">
        <f t="shared" si="25"/>
        <v>1.445883361861576E-4</v>
      </c>
      <c r="M402" s="12">
        <f t="shared" si="26"/>
        <v>0.11065688869215561</v>
      </c>
      <c r="N402" s="12">
        <f t="shared" si="27"/>
        <v>6.7699392379354662E-4</v>
      </c>
    </row>
    <row r="403" spans="1:14">
      <c r="A403" s="61" t="s">
        <v>547</v>
      </c>
      <c r="B403" s="61">
        <f>VLOOKUP(A403,'US Pop after &gt;2009'!A404:B861,2,FALSE)</f>
        <v>530679</v>
      </c>
      <c r="C403" s="62">
        <f>VLOOKUP(A403,'US Pop after &gt;2009'!A404:U861,21,FALSE)</f>
        <v>467172.505</v>
      </c>
      <c r="D403" s="62">
        <f>VLOOKUP(A403,'US Pop after &gt;2009'!A404:V861,22,FALSE)</f>
        <v>63960.849999999991</v>
      </c>
      <c r="E403" s="61">
        <f>VLOOKUP(A403,'Deaths After &gt;2009'!A404:O861,15,FALSE)</f>
        <v>0</v>
      </c>
      <c r="F403" s="61">
        <f>VLOOKUP(A403,'Deaths After &gt;2009'!A404:P861,16,FALSE)</f>
        <v>22</v>
      </c>
      <c r="G403" s="61">
        <f>VLOOKUP(A403,'Deaths After &gt;2009'!A404:Q861,17,FALSE)</f>
        <v>22</v>
      </c>
      <c r="H403" s="61">
        <f>VLOOKUP(A403,'Visits new'!A403:D810,4,FALSE)</f>
        <v>191606</v>
      </c>
      <c r="I403" s="61">
        <f>VLOOKUP(A403,'Visits new'!A403:E810,5,FALSE)</f>
        <v>1031</v>
      </c>
      <c r="J403" s="12">
        <f t="shared" si="24"/>
        <v>4.145632293721817E-5</v>
      </c>
      <c r="K403" s="12">
        <f t="shared" si="25"/>
        <v>0</v>
      </c>
      <c r="L403" s="12">
        <f t="shared" si="25"/>
        <v>3.4396040703023805E-4</v>
      </c>
      <c r="M403" s="12">
        <f t="shared" si="26"/>
        <v>0.36105819148675566</v>
      </c>
      <c r="N403" s="12">
        <f t="shared" si="27"/>
        <v>1.9427940431032695E-3</v>
      </c>
    </row>
    <row r="404" spans="1:14">
      <c r="A404" s="61" t="s">
        <v>548</v>
      </c>
      <c r="B404" s="61">
        <f>VLOOKUP(A404,'US Pop after &gt;2009'!A405:B862,2,FALSE)</f>
        <v>560013</v>
      </c>
      <c r="C404" s="62">
        <f>VLOOKUP(A404,'US Pop after &gt;2009'!A405:U862,21,FALSE)</f>
        <v>490692.71400000004</v>
      </c>
      <c r="D404" s="62">
        <f>VLOOKUP(A404,'US Pop after &gt;2009'!A405:V862,22,FALSE)</f>
        <v>68882.876999999993</v>
      </c>
      <c r="E404" s="61">
        <f>VLOOKUP(A404,'Deaths After &gt;2009'!A405:O862,15,FALSE)</f>
        <v>0</v>
      </c>
      <c r="F404" s="61">
        <f>VLOOKUP(A404,'Deaths After &gt;2009'!A405:P862,16,FALSE)</f>
        <v>0</v>
      </c>
      <c r="G404" s="61">
        <f>VLOOKUP(A404,'Deaths After &gt;2009'!A405:Q862,17,FALSE)</f>
        <v>0</v>
      </c>
      <c r="H404" s="61">
        <f>VLOOKUP(A404,'Visits new'!A404:D811,4,FALSE)</f>
        <v>217281</v>
      </c>
      <c r="I404" s="61">
        <f>VLOOKUP(A404,'Visits new'!A404:E811,5,FALSE)</f>
        <v>1158</v>
      </c>
      <c r="J404" s="12">
        <f t="shared" si="24"/>
        <v>0</v>
      </c>
      <c r="K404" s="12">
        <f t="shared" si="25"/>
        <v>0</v>
      </c>
      <c r="L404" s="12">
        <f t="shared" si="25"/>
        <v>0</v>
      </c>
      <c r="M404" s="12">
        <f t="shared" si="26"/>
        <v>0.38799277873906496</v>
      </c>
      <c r="N404" s="12">
        <f t="shared" si="27"/>
        <v>2.0678091401449611E-3</v>
      </c>
    </row>
    <row r="405" spans="1:14">
      <c r="A405" s="61" t="s">
        <v>549</v>
      </c>
      <c r="B405" s="61">
        <f>VLOOKUP(A405,'US Pop after &gt;2009'!A406:B863,2,FALSE)</f>
        <v>498694</v>
      </c>
      <c r="C405" s="62">
        <f>VLOOKUP(A405,'US Pop after &gt;2009'!A406:U863,21,FALSE)</f>
        <v>435506.01199999993</v>
      </c>
      <c r="D405" s="62">
        <f>VLOOKUP(A405,'US Pop after &gt;2009'!A406:V863,22,FALSE)</f>
        <v>63655.091</v>
      </c>
      <c r="E405" s="61">
        <f>VLOOKUP(A405,'Deaths After &gt;2009'!A406:O863,15,FALSE)</f>
        <v>0</v>
      </c>
      <c r="F405" s="61">
        <f>VLOOKUP(A405,'Deaths After &gt;2009'!A406:P863,16,FALSE)</f>
        <v>12</v>
      </c>
      <c r="G405" s="61">
        <f>VLOOKUP(A405,'Deaths After &gt;2009'!A406:Q863,17,FALSE)</f>
        <v>12</v>
      </c>
      <c r="H405" s="61">
        <f>VLOOKUP(A405,'Visits new'!A405:D812,4,FALSE)</f>
        <v>198792</v>
      </c>
      <c r="I405" s="61">
        <f>VLOOKUP(A405,'Visits new'!A405:E812,5,FALSE)</f>
        <v>995</v>
      </c>
      <c r="J405" s="12">
        <f t="shared" si="24"/>
        <v>2.4062852169867696E-5</v>
      </c>
      <c r="K405" s="12">
        <f t="shared" si="25"/>
        <v>0</v>
      </c>
      <c r="L405" s="12">
        <f t="shared" si="25"/>
        <v>1.8851595075089909E-4</v>
      </c>
      <c r="M405" s="12">
        <f t="shared" si="26"/>
        <v>0.39862520904602822</v>
      </c>
      <c r="N405" s="12">
        <f t="shared" si="27"/>
        <v>1.9952114924181963E-3</v>
      </c>
    </row>
    <row r="406" spans="1:14">
      <c r="A406" s="61" t="s">
        <v>550</v>
      </c>
      <c r="B406" s="61">
        <f>VLOOKUP(A406,'US Pop after &gt;2009'!A407:B864,2,FALSE)</f>
        <v>541702</v>
      </c>
      <c r="C406" s="62">
        <f>VLOOKUP(A406,'US Pop after &gt;2009'!A407:U864,21,FALSE)</f>
        <v>471726.00199999998</v>
      </c>
      <c r="D406" s="62">
        <f>VLOOKUP(A406,'US Pop after &gt;2009'!A407:V864,22,FALSE)</f>
        <v>69862.421000000002</v>
      </c>
      <c r="E406" s="61">
        <f>VLOOKUP(A406,'Deaths After &gt;2009'!A407:O864,15,FALSE)</f>
        <v>0</v>
      </c>
      <c r="F406" s="61">
        <f>VLOOKUP(A406,'Deaths After &gt;2009'!A407:P864,16,FALSE)</f>
        <v>0</v>
      </c>
      <c r="G406" s="61">
        <f>VLOOKUP(A406,'Deaths After &gt;2009'!A407:Q864,17,FALSE)</f>
        <v>0</v>
      </c>
      <c r="H406" s="61">
        <f>VLOOKUP(A406,'Visits new'!A406:D813,4,FALSE)</f>
        <v>236444</v>
      </c>
      <c r="I406" s="61">
        <f>VLOOKUP(A406,'Visits new'!A406:E813,5,FALSE)</f>
        <v>1027</v>
      </c>
      <c r="J406" s="12">
        <f t="shared" si="24"/>
        <v>0</v>
      </c>
      <c r="K406" s="12">
        <f t="shared" si="25"/>
        <v>0</v>
      </c>
      <c r="L406" s="12">
        <f t="shared" si="25"/>
        <v>0</v>
      </c>
      <c r="M406" s="12">
        <f t="shared" si="26"/>
        <v>0.43648352784372219</v>
      </c>
      <c r="N406" s="12">
        <f t="shared" si="27"/>
        <v>1.8958763305285931E-3</v>
      </c>
    </row>
    <row r="407" spans="1:14">
      <c r="A407" s="61" t="s">
        <v>551</v>
      </c>
      <c r="B407" s="61">
        <f>VLOOKUP(A407,'US Pop after &gt;2009'!A408:B865,2,FALSE)</f>
        <v>510198</v>
      </c>
      <c r="C407" s="62">
        <f>VLOOKUP(A407,'US Pop after &gt;2009'!A408:U865,21,FALSE)</f>
        <v>438481.26999999996</v>
      </c>
      <c r="D407" s="62">
        <f>VLOOKUP(A407,'US Pop after &gt;2009'!A408:V865,22,FALSE)</f>
        <v>72042.31</v>
      </c>
      <c r="E407" s="61">
        <f>VLOOKUP(A407,'Deaths After &gt;2009'!A408:O865,15,FALSE)</f>
        <v>0</v>
      </c>
      <c r="F407" s="61">
        <f>VLOOKUP(A407,'Deaths After &gt;2009'!A408:P865,16,FALSE)</f>
        <v>0</v>
      </c>
      <c r="G407" s="61">
        <f>VLOOKUP(A407,'Deaths After &gt;2009'!A408:Q865,17,FALSE)</f>
        <v>0</v>
      </c>
      <c r="H407" s="61">
        <f>VLOOKUP(A407,'Visits new'!A407:D814,4,FALSE)</f>
        <v>218422</v>
      </c>
      <c r="I407" s="61">
        <f>VLOOKUP(A407,'Visits new'!A407:E814,5,FALSE)</f>
        <v>1004</v>
      </c>
      <c r="J407" s="12">
        <f t="shared" si="24"/>
        <v>0</v>
      </c>
      <c r="K407" s="12">
        <f t="shared" si="25"/>
        <v>0</v>
      </c>
      <c r="L407" s="12">
        <f t="shared" si="25"/>
        <v>0</v>
      </c>
      <c r="M407" s="12">
        <f t="shared" si="26"/>
        <v>0.42811222309769931</v>
      </c>
      <c r="N407" s="12">
        <f t="shared" si="27"/>
        <v>1.9678634569324067E-3</v>
      </c>
    </row>
    <row r="408" spans="1:14">
      <c r="A408" s="61" t="s">
        <v>552</v>
      </c>
      <c r="B408" s="61">
        <f>VLOOKUP(A408,'US Pop after &gt;2009'!A409:B866,2,FALSE)</f>
        <v>490148</v>
      </c>
      <c r="C408" s="62">
        <f>VLOOKUP(A408,'US Pop after &gt;2009'!A409:U866,21,FALSE)</f>
        <v>419156.46400000004</v>
      </c>
      <c r="D408" s="62">
        <f>VLOOKUP(A408,'US Pop after &gt;2009'!A409:V866,22,FALSE)</f>
        <v>71203.47</v>
      </c>
      <c r="E408" s="61">
        <f>VLOOKUP(A408,'Deaths After &gt;2009'!A409:O866,15,FALSE)</f>
        <v>0</v>
      </c>
      <c r="F408" s="61">
        <f>VLOOKUP(A408,'Deaths After &gt;2009'!A409:P866,16,FALSE)</f>
        <v>0</v>
      </c>
      <c r="G408" s="61">
        <f>VLOOKUP(A408,'Deaths After &gt;2009'!A409:Q866,17,FALSE)</f>
        <v>0</v>
      </c>
      <c r="H408" s="61">
        <f>VLOOKUP(A408,'Visits new'!A408:D815,4,FALSE)</f>
        <v>184497</v>
      </c>
      <c r="I408" s="61">
        <f>VLOOKUP(A408,'Visits new'!A408:E815,5,FALSE)</f>
        <v>931</v>
      </c>
      <c r="J408" s="12">
        <f t="shared" si="24"/>
        <v>0</v>
      </c>
      <c r="K408" s="12">
        <f t="shared" si="25"/>
        <v>0</v>
      </c>
      <c r="L408" s="12">
        <f t="shared" si="25"/>
        <v>0</v>
      </c>
      <c r="M408" s="12">
        <f t="shared" si="26"/>
        <v>0.37641079837110425</v>
      </c>
      <c r="N408" s="12">
        <f t="shared" si="27"/>
        <v>1.8994262957310853E-3</v>
      </c>
    </row>
    <row r="409" spans="1:14">
      <c r="A409" s="61" t="s">
        <v>553</v>
      </c>
      <c r="B409" s="61">
        <f>VLOOKUP(A409,'US Pop after &gt;2009'!A410:B867,2,FALSE)</f>
        <v>541693</v>
      </c>
      <c r="C409" s="62">
        <f>VLOOKUP(A409,'US Pop after &gt;2009'!A410:U867,21,FALSE)</f>
        <v>465297</v>
      </c>
      <c r="D409" s="62">
        <f>VLOOKUP(A409,'US Pop after &gt;2009'!A410:V867,22,FALSE)</f>
        <v>76396</v>
      </c>
      <c r="E409" s="61">
        <f>VLOOKUP(A409,'Deaths After &gt;2009'!A410:O867,15,FALSE)</f>
        <v>0</v>
      </c>
      <c r="F409" s="61">
        <f>VLOOKUP(A409,'Deaths After &gt;2009'!A410:P867,16,FALSE)</f>
        <v>22</v>
      </c>
      <c r="G409" s="61">
        <f>VLOOKUP(A409,'Deaths After &gt;2009'!A410:Q867,17,FALSE)</f>
        <v>22</v>
      </c>
      <c r="H409" s="61">
        <f>VLOOKUP(A409,'Visits new'!A409:D816,4,FALSE)</f>
        <v>192359</v>
      </c>
      <c r="I409" s="61">
        <f>VLOOKUP(A409,'Visits new'!A409:E816,5,FALSE)</f>
        <v>988</v>
      </c>
      <c r="J409" s="12">
        <f t="shared" si="24"/>
        <v>4.0613410178828232E-5</v>
      </c>
      <c r="K409" s="12">
        <f t="shared" si="25"/>
        <v>0</v>
      </c>
      <c r="L409" s="12">
        <f t="shared" si="25"/>
        <v>2.8797319231373369E-4</v>
      </c>
      <c r="M409" s="12">
        <f t="shared" si="26"/>
        <v>0.35510704402678273</v>
      </c>
      <c r="N409" s="12">
        <f t="shared" si="27"/>
        <v>1.8239113298491949E-3</v>
      </c>
    </row>
  </sheetData>
  <autoFilter ref="A1:O409" xr:uid="{08C0120B-DEE2-43B3-B83C-6BA7FA8C613D}"/>
  <hyperlinks>
    <hyperlink ref="R13" r:id="rId1" xr:uid="{1AF8C73A-122F-4A44-869B-8C89FFCA4EE5}"/>
  </hyperlinks>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62EC0-4191-4406-9ECA-E2D5EACDD68C}">
  <dimension ref="A1:Z409"/>
  <sheetViews>
    <sheetView topLeftCell="J1" workbookViewId="0">
      <selection activeCell="Q11" sqref="Q11"/>
    </sheetView>
  </sheetViews>
  <sheetFormatPr defaultRowHeight="14.4"/>
  <cols>
    <col min="1" max="1" width="0" style="61" hidden="1" customWidth="1"/>
    <col min="2" max="2" width="13.109375" style="61" hidden="1" customWidth="1"/>
    <col min="3" max="3" width="12.21875" style="61" hidden="1" customWidth="1"/>
    <col min="4" max="4" width="11.5546875" style="61" hidden="1" customWidth="1"/>
    <col min="5" max="5" width="15.21875" style="61" hidden="1" customWidth="1"/>
    <col min="6" max="6" width="14.5546875" style="61" hidden="1" customWidth="1"/>
    <col min="7" max="7" width="12.88671875" style="61" hidden="1" customWidth="1"/>
    <col min="8" max="8" width="25.88671875" style="61" hidden="1" customWidth="1"/>
    <col min="9" max="9" width="24.77734375" style="61" hidden="1" customWidth="1"/>
    <col min="10" max="10" width="16.77734375" style="61" bestFit="1" customWidth="1"/>
    <col min="11" max="11" width="12" style="61" hidden="1" customWidth="1"/>
    <col min="12" max="12" width="18.44140625" style="61" hidden="1" customWidth="1"/>
    <col min="13" max="13" width="0" style="61" hidden="1" customWidth="1"/>
    <col min="14" max="14" width="12" style="61" bestFit="1" customWidth="1"/>
    <col min="15" max="15" width="12" customWidth="1"/>
    <col min="16" max="16" width="26.44140625" bestFit="1" customWidth="1"/>
    <col min="17" max="17" width="12.6640625" bestFit="1" customWidth="1"/>
    <col min="18" max="18" width="12" bestFit="1" customWidth="1"/>
    <col min="19" max="19" width="17.77734375" customWidth="1"/>
    <col min="21" max="21" width="12.21875" customWidth="1"/>
    <col min="22" max="22" width="13.77734375" customWidth="1"/>
    <col min="23" max="23" width="12" bestFit="1" customWidth="1"/>
    <col min="27" max="16384" width="8.88671875" style="61"/>
  </cols>
  <sheetData>
    <row r="1" spans="1:18" ht="15.6">
      <c r="A1" s="9" t="s">
        <v>66</v>
      </c>
      <c r="B1" s="8" t="s">
        <v>566</v>
      </c>
      <c r="C1" s="8" t="s">
        <v>571</v>
      </c>
      <c r="D1" s="8" t="s">
        <v>572</v>
      </c>
      <c r="E1" s="8" t="s">
        <v>573</v>
      </c>
      <c r="F1" s="8" t="s">
        <v>574</v>
      </c>
      <c r="G1" s="8" t="s">
        <v>567</v>
      </c>
      <c r="H1" s="10" t="s">
        <v>70</v>
      </c>
      <c r="I1" s="10" t="s">
        <v>69</v>
      </c>
      <c r="J1" s="8" t="s">
        <v>568</v>
      </c>
      <c r="K1" s="8" t="s">
        <v>569</v>
      </c>
      <c r="L1" s="8" t="s">
        <v>570</v>
      </c>
      <c r="M1" s="8" t="s">
        <v>0</v>
      </c>
      <c r="N1" s="8" t="s">
        <v>575</v>
      </c>
      <c r="P1" t="s">
        <v>675</v>
      </c>
    </row>
    <row r="2" spans="1:18" ht="15" thickBot="1">
      <c r="A2" s="61" t="s">
        <v>96</v>
      </c>
      <c r="B2" s="61">
        <f>VLOOKUP(A2,'US Pop after &gt;2009'!A3:B460,2,FALSE)</f>
        <v>4690952</v>
      </c>
      <c r="C2" s="62">
        <f>VLOOKUP(A2,'US Pop after &gt;2009'!A3:U460,21,FALSE)</f>
        <v>4061256.6100000003</v>
      </c>
      <c r="D2" s="62">
        <f>VLOOKUP(A2,'US Pop after &gt;2009'!A3:V460,22,FALSE)</f>
        <v>633101.50099999993</v>
      </c>
      <c r="E2" s="61">
        <f>VLOOKUP(A2,'Deaths After &gt;2009'!A3:O460,15,FALSE)</f>
        <v>55</v>
      </c>
      <c r="F2" s="61">
        <f>VLOOKUP(A2,'Deaths After &gt;2009'!A3:P460,16,FALSE)</f>
        <v>754</v>
      </c>
      <c r="G2" s="61">
        <f>VLOOKUP(A2,'Deaths After &gt;2009'!A3:Q460,17,FALSE)</f>
        <v>809</v>
      </c>
      <c r="H2" s="61">
        <f>VLOOKUP(A2,'Visits new'!A2:D409,4,FALSE)</f>
        <v>146695</v>
      </c>
      <c r="I2" s="61">
        <f>VLOOKUP(A2,'Visits new'!A2:E409,5,FALSE)</f>
        <v>452</v>
      </c>
      <c r="J2" s="12">
        <f>G2/B2</f>
        <v>1.7245966277207696E-4</v>
      </c>
      <c r="K2" s="12">
        <f>E2/C2</f>
        <v>1.3542606459432761E-5</v>
      </c>
      <c r="L2" s="12">
        <f>F2/D2</f>
        <v>1.1909622687816057E-3</v>
      </c>
      <c r="M2" s="12">
        <f>H2/B2</f>
        <v>3.1271903869406467E-2</v>
      </c>
      <c r="N2" s="12">
        <f>I2/B2</f>
        <v>9.6355707753991083E-5</v>
      </c>
    </row>
    <row r="3" spans="1:18">
      <c r="A3" s="61" t="s">
        <v>97</v>
      </c>
      <c r="B3" s="61">
        <f>VLOOKUP(A3,'US Pop after &gt;2009'!A4:B461,2,FALSE)</f>
        <v>4724265</v>
      </c>
      <c r="C3" s="62">
        <f>VLOOKUP(A3,'US Pop after &gt;2009'!A4:U461,21,FALSE)</f>
        <v>4080310.594000001</v>
      </c>
      <c r="D3" s="62">
        <f>VLOOKUP(A3,'US Pop after &gt;2009'!A4:V461,22,FALSE)</f>
        <v>644082.43099999998</v>
      </c>
      <c r="E3" s="61">
        <f>VLOOKUP(A3,'Deaths After &gt;2009'!A4:O461,15,FALSE)</f>
        <v>20</v>
      </c>
      <c r="F3" s="61">
        <f>VLOOKUP(A3,'Deaths After &gt;2009'!A4:P461,16,FALSE)</f>
        <v>756</v>
      </c>
      <c r="G3" s="61">
        <f>VLOOKUP(A3,'Deaths After &gt;2009'!A4:Q461,17,FALSE)</f>
        <v>776</v>
      </c>
      <c r="H3" s="61">
        <f>VLOOKUP(A3,'Visits new'!A3:D410,4,FALSE)</f>
        <v>424110</v>
      </c>
      <c r="I3" s="61">
        <f>VLOOKUP(A3,'Visits new'!A3:E410,5,FALSE)</f>
        <v>1294</v>
      </c>
      <c r="J3" s="12">
        <f t="shared" ref="J3:J66" si="0">G3/B3</f>
        <v>1.6425835553255375E-4</v>
      </c>
      <c r="K3" s="12">
        <f t="shared" ref="K3:L66" si="1">E3/C3</f>
        <v>4.9015876461486832E-6</v>
      </c>
      <c r="L3" s="12">
        <f t="shared" si="1"/>
        <v>1.1737628036620053E-3</v>
      </c>
      <c r="M3" s="12">
        <f t="shared" ref="M3:M66" si="2">H3/B3</f>
        <v>8.9772694800143521E-2</v>
      </c>
      <c r="N3" s="12">
        <f t="shared" ref="N3:N66" si="3">I3/B3</f>
        <v>2.7390504131330484E-4</v>
      </c>
      <c r="P3" s="52"/>
      <c r="Q3" s="52" t="s">
        <v>568</v>
      </c>
      <c r="R3" s="52" t="s">
        <v>575</v>
      </c>
    </row>
    <row r="4" spans="1:18">
      <c r="A4" s="61" t="s">
        <v>98</v>
      </c>
      <c r="B4" s="61">
        <f>VLOOKUP(A4,'US Pop after &gt;2009'!A5:B462,2,FALSE)</f>
        <v>4750975</v>
      </c>
      <c r="C4" s="62">
        <f>VLOOKUP(A4,'US Pop after &gt;2009'!A5:U462,21,FALSE)</f>
        <v>4092739.176</v>
      </c>
      <c r="D4" s="62">
        <f>VLOOKUP(A4,'US Pop after &gt;2009'!A5:V462,22,FALSE)</f>
        <v>658126.88799999992</v>
      </c>
      <c r="E4" s="61">
        <f>VLOOKUP(A4,'Deaths After &gt;2009'!A5:O462,15,FALSE)</f>
        <v>25</v>
      </c>
      <c r="F4" s="61">
        <f>VLOOKUP(A4,'Deaths After &gt;2009'!A5:P462,16,FALSE)</f>
        <v>736</v>
      </c>
      <c r="G4" s="61">
        <f>VLOOKUP(A4,'Deaths After &gt;2009'!A5:Q462,17,FALSE)</f>
        <v>761</v>
      </c>
      <c r="H4" s="61">
        <f>VLOOKUP(A4,'Visits new'!A4:D411,4,FALSE)</f>
        <v>479550</v>
      </c>
      <c r="I4" s="61">
        <f>VLOOKUP(A4,'Visits new'!A4:E411,5,FALSE)</f>
        <v>1256</v>
      </c>
      <c r="J4" s="12">
        <f t="shared" si="0"/>
        <v>1.6017764774598899E-4</v>
      </c>
      <c r="K4" s="12">
        <f t="shared" si="1"/>
        <v>6.1083785027399459E-6</v>
      </c>
      <c r="L4" s="12">
        <f t="shared" si="1"/>
        <v>1.1183253767926894E-3</v>
      </c>
      <c r="M4" s="12">
        <f t="shared" si="2"/>
        <v>0.10093717605333642</v>
      </c>
      <c r="N4" s="12">
        <f t="shared" si="3"/>
        <v>2.6436678786985831E-4</v>
      </c>
      <c r="P4" s="50" t="s">
        <v>619</v>
      </c>
      <c r="Q4" s="50">
        <v>1.2460579250463404E-4</v>
      </c>
      <c r="R4" s="50">
        <v>4.1251007728866103E-4</v>
      </c>
    </row>
    <row r="5" spans="1:18">
      <c r="A5" s="61" t="s">
        <v>99</v>
      </c>
      <c r="B5" s="61">
        <f>VLOOKUP(A5,'US Pop after &gt;2009'!A6:B463,2,FALSE)</f>
        <v>4644134</v>
      </c>
      <c r="C5" s="62">
        <f>VLOOKUP(A5,'US Pop after &gt;2009'!A6:U463,21,FALSE)</f>
        <v>3986687.5750000002</v>
      </c>
      <c r="D5" s="62">
        <f>VLOOKUP(A5,'US Pop after &gt;2009'!A6:V463,22,FALSE)</f>
        <v>658993.38099999994</v>
      </c>
      <c r="E5" s="61">
        <f>VLOOKUP(A5,'Deaths After &gt;2009'!A6:O463,15,FALSE)</f>
        <v>94</v>
      </c>
      <c r="F5" s="61">
        <f>VLOOKUP(A5,'Deaths After &gt;2009'!A6:P463,16,FALSE)</f>
        <v>767</v>
      </c>
      <c r="G5" s="61">
        <f>VLOOKUP(A5,'Deaths After &gt;2009'!A6:Q463,17,FALSE)</f>
        <v>861</v>
      </c>
      <c r="H5" s="61">
        <f>VLOOKUP(A5,'Visits new'!A5:D412,4,FALSE)</f>
        <v>559552</v>
      </c>
      <c r="I5" s="61">
        <f>VLOOKUP(A5,'Visits new'!A5:E412,5,FALSE)</f>
        <v>1205</v>
      </c>
      <c r="J5" s="12">
        <f t="shared" si="0"/>
        <v>1.8539516732290671E-4</v>
      </c>
      <c r="K5" s="12">
        <f t="shared" si="1"/>
        <v>2.357847165889341E-5</v>
      </c>
      <c r="L5" s="12">
        <f t="shared" si="1"/>
        <v>1.1638963639302473E-3</v>
      </c>
      <c r="M5" s="12">
        <f t="shared" si="2"/>
        <v>0.12048575687092578</v>
      </c>
      <c r="N5" s="12">
        <f t="shared" si="3"/>
        <v>2.5946710409303436E-4</v>
      </c>
      <c r="P5" s="50" t="s">
        <v>617</v>
      </c>
      <c r="Q5" s="50">
        <v>4.4120569231016168E-9</v>
      </c>
      <c r="R5" s="50">
        <v>1.5243931157472363E-7</v>
      </c>
    </row>
    <row r="6" spans="1:18">
      <c r="A6" s="61" t="s">
        <v>100</v>
      </c>
      <c r="B6" s="61">
        <f>VLOOKUP(A6,'US Pop after &gt;2009'!A7:B464,2,FALSE)</f>
        <v>4505293</v>
      </c>
      <c r="C6" s="62">
        <f>VLOOKUP(A6,'US Pop after &gt;2009'!A7:U464,21,FALSE)</f>
        <v>3857482.7039999999</v>
      </c>
      <c r="D6" s="62">
        <f>VLOOKUP(A6,'US Pop after &gt;2009'!A7:V464,22,FALSE)</f>
        <v>646890.2350000001</v>
      </c>
      <c r="E6" s="61">
        <f>VLOOKUP(A6,'Deaths After &gt;2009'!A7:O464,15,FALSE)</f>
        <v>114</v>
      </c>
      <c r="F6" s="61">
        <f>VLOOKUP(A6,'Deaths After &gt;2009'!A7:P464,16,FALSE)</f>
        <v>773</v>
      </c>
      <c r="G6" s="61">
        <f>VLOOKUP(A6,'Deaths After &gt;2009'!A7:Q464,17,FALSE)</f>
        <v>887</v>
      </c>
      <c r="H6" s="61">
        <f>VLOOKUP(A6,'Visits new'!A6:D413,4,FALSE)</f>
        <v>476126</v>
      </c>
      <c r="I6" s="61">
        <f>VLOOKUP(A6,'Visits new'!A6:E413,5,FALSE)</f>
        <v>1176</v>
      </c>
      <c r="J6" s="12">
        <f t="shared" si="0"/>
        <v>1.9687953702456201E-4</v>
      </c>
      <c r="K6" s="12">
        <f t="shared" si="1"/>
        <v>2.9552951690953326E-5</v>
      </c>
      <c r="L6" s="12">
        <f t="shared" si="1"/>
        <v>1.194947702371794E-3</v>
      </c>
      <c r="M6" s="12">
        <f t="shared" si="2"/>
        <v>0.10568147288089809</v>
      </c>
      <c r="N6" s="12">
        <f t="shared" si="3"/>
        <v>2.6102630838882178E-4</v>
      </c>
      <c r="P6" s="50" t="s">
        <v>676</v>
      </c>
      <c r="Q6" s="50">
        <v>408</v>
      </c>
      <c r="R6" s="50">
        <v>408</v>
      </c>
    </row>
    <row r="7" spans="1:18">
      <c r="A7" s="61" t="s">
        <v>101</v>
      </c>
      <c r="B7" s="61">
        <f>VLOOKUP(A7,'US Pop after &gt;2009'!A8:B465,2,FALSE)</f>
        <v>4394374</v>
      </c>
      <c r="C7" s="62">
        <f>VLOOKUP(A7,'US Pop after &gt;2009'!A8:U465,21,FALSE)</f>
        <v>3750510.4929999993</v>
      </c>
      <c r="D7" s="62">
        <f>VLOOKUP(A7,'US Pop after &gt;2009'!A8:V465,22,FALSE)</f>
        <v>643878.32299999986</v>
      </c>
      <c r="E7" s="61">
        <f>VLOOKUP(A7,'Deaths After &gt;2009'!A8:O465,15,FALSE)</f>
        <v>102</v>
      </c>
      <c r="F7" s="61">
        <f>VLOOKUP(A7,'Deaths After &gt;2009'!A8:P465,16,FALSE)</f>
        <v>875</v>
      </c>
      <c r="G7" s="61">
        <f>VLOOKUP(A7,'Deaths After &gt;2009'!A8:Q465,17,FALSE)</f>
        <v>977</v>
      </c>
      <c r="H7" s="61">
        <f>VLOOKUP(A7,'Visits new'!A7:D414,4,FALSE)</f>
        <v>394970</v>
      </c>
      <c r="I7" s="61">
        <f>VLOOKUP(A7,'Visits new'!A7:E414,5,FALSE)</f>
        <v>981</v>
      </c>
      <c r="J7" s="12">
        <f t="shared" si="0"/>
        <v>2.223297334273323E-4</v>
      </c>
      <c r="K7" s="12">
        <f t="shared" si="1"/>
        <v>2.7196297728102373E-5</v>
      </c>
      <c r="L7" s="12">
        <f t="shared" si="1"/>
        <v>1.3589524118829517E-3</v>
      </c>
      <c r="M7" s="12">
        <f t="shared" si="2"/>
        <v>8.9880833993647338E-2</v>
      </c>
      <c r="N7" s="12">
        <f t="shared" si="3"/>
        <v>2.2323998822130296E-4</v>
      </c>
      <c r="P7" s="50" t="s">
        <v>677</v>
      </c>
      <c r="Q7" s="50">
        <v>0</v>
      </c>
      <c r="R7" s="50"/>
    </row>
    <row r="8" spans="1:18">
      <c r="A8" s="61" t="s">
        <v>102</v>
      </c>
      <c r="B8" s="61">
        <f>VLOOKUP(A8,'US Pop after &gt;2009'!A9:B466,2,FALSE)</f>
        <v>4543394</v>
      </c>
      <c r="C8" s="62">
        <f>VLOOKUP(A8,'US Pop after &gt;2009'!A9:U466,21,FALSE)</f>
        <v>3851524.1850000001</v>
      </c>
      <c r="D8" s="62">
        <f>VLOOKUP(A8,'US Pop after &gt;2009'!A9:V466,22,FALSE)</f>
        <v>691297.94300000009</v>
      </c>
      <c r="E8" s="61">
        <f>VLOOKUP(A8,'Deaths After &gt;2009'!A9:O466,15,FALSE)</f>
        <v>118</v>
      </c>
      <c r="F8" s="61">
        <f>VLOOKUP(A8,'Deaths After &gt;2009'!A9:P466,16,FALSE)</f>
        <v>757</v>
      </c>
      <c r="G8" s="61">
        <f>VLOOKUP(A8,'Deaths After &gt;2009'!A9:Q466,17,FALSE)</f>
        <v>875</v>
      </c>
      <c r="H8" s="61">
        <f>VLOOKUP(A8,'Visits new'!A8:D415,4,FALSE)</f>
        <v>390229</v>
      </c>
      <c r="I8" s="61">
        <f>VLOOKUP(A8,'Visits new'!A8:E415,5,FALSE)</f>
        <v>1162</v>
      </c>
      <c r="J8" s="12">
        <f t="shared" si="0"/>
        <v>1.9258730367650262E-4</v>
      </c>
      <c r="K8" s="12">
        <f t="shared" si="1"/>
        <v>3.0637221612046034E-5</v>
      </c>
      <c r="L8" s="12">
        <f t="shared" si="1"/>
        <v>1.0950415919290532E-3</v>
      </c>
      <c r="M8" s="12">
        <f t="shared" si="2"/>
        <v>8.5889315344431935E-2</v>
      </c>
      <c r="N8" s="12">
        <f t="shared" si="3"/>
        <v>2.5575593928239549E-4</v>
      </c>
      <c r="P8" s="50" t="s">
        <v>678</v>
      </c>
      <c r="Q8" s="50">
        <v>431</v>
      </c>
      <c r="R8" s="50"/>
    </row>
    <row r="9" spans="1:18">
      <c r="A9" s="61" t="s">
        <v>103</v>
      </c>
      <c r="B9" s="61">
        <f>VLOOKUP(A9,'US Pop after &gt;2009'!A10:B467,2,FALSE)</f>
        <v>4593132</v>
      </c>
      <c r="C9" s="62">
        <f>VLOOKUP(A9,'US Pop after &gt;2009'!A10:U467,21,FALSE)</f>
        <v>3874070</v>
      </c>
      <c r="D9" s="62">
        <f>VLOOKUP(A9,'US Pop after &gt;2009'!A10:V467,22,FALSE)</f>
        <v>719062</v>
      </c>
      <c r="E9" s="61">
        <f>VLOOKUP(A9,'Deaths After &gt;2009'!A10:O467,15,FALSE)</f>
        <v>104</v>
      </c>
      <c r="F9" s="61">
        <f>VLOOKUP(A9,'Deaths After &gt;2009'!A10:P467,16,FALSE)</f>
        <v>940</v>
      </c>
      <c r="G9" s="61">
        <f>VLOOKUP(A9,'Deaths After &gt;2009'!A10:Q467,17,FALSE)</f>
        <v>1044</v>
      </c>
      <c r="H9" s="61">
        <f>VLOOKUP(A9,'Visits new'!A9:D416,4,FALSE)</f>
        <v>748867</v>
      </c>
      <c r="I9" s="61">
        <f>VLOOKUP(A9,'Visits new'!A9:E416,5,FALSE)</f>
        <v>1858</v>
      </c>
      <c r="J9" s="12">
        <f t="shared" si="0"/>
        <v>2.2729588437693496E-4</v>
      </c>
      <c r="K9" s="12">
        <f t="shared" si="1"/>
        <v>2.684515251402272E-5</v>
      </c>
      <c r="L9" s="12">
        <f t="shared" si="1"/>
        <v>1.3072586230394598E-3</v>
      </c>
      <c r="M9" s="12">
        <f t="shared" si="2"/>
        <v>0.16304060061848866</v>
      </c>
      <c r="N9" s="12">
        <f t="shared" si="3"/>
        <v>4.0451700495435357E-4</v>
      </c>
      <c r="P9" s="50" t="s">
        <v>679</v>
      </c>
      <c r="Q9" s="50">
        <v>-14.683651005601831</v>
      </c>
      <c r="R9" s="50"/>
    </row>
    <row r="10" spans="1:18">
      <c r="A10" s="61" t="s">
        <v>105</v>
      </c>
      <c r="B10" s="61">
        <f>VLOOKUP(A10,'US Pop after &gt;2009'!A11:B468,2,FALSE)</f>
        <v>674090</v>
      </c>
      <c r="C10" s="62">
        <f>VLOOKUP(A10,'US Pop after &gt;2009'!A11:U468,21,FALSE)</f>
        <v>625347.31999999995</v>
      </c>
      <c r="D10" s="62">
        <f>VLOOKUP(A10,'US Pop after &gt;2009'!A11:V468,22,FALSE)</f>
        <v>48823.28300000001</v>
      </c>
      <c r="E10" s="61">
        <f>VLOOKUP(A10,'Deaths After &gt;2009'!A11:O468,15,FALSE)</f>
        <v>0</v>
      </c>
      <c r="F10" s="61">
        <f>VLOOKUP(A10,'Deaths After &gt;2009'!A11:P468,16,FALSE)</f>
        <v>0</v>
      </c>
      <c r="G10" s="61">
        <f>VLOOKUP(A10,'Deaths After &gt;2009'!A11:Q468,17,FALSE)</f>
        <v>0</v>
      </c>
      <c r="H10" s="61">
        <f>VLOOKUP(A10,'Visits new'!A10:D417,4,FALSE)</f>
        <v>23536</v>
      </c>
      <c r="I10" s="61">
        <f>VLOOKUP(A10,'Visits new'!A10:E417,5,FALSE)</f>
        <v>99</v>
      </c>
      <c r="J10" s="12">
        <f t="shared" si="0"/>
        <v>0</v>
      </c>
      <c r="K10" s="12">
        <f t="shared" si="1"/>
        <v>0</v>
      </c>
      <c r="L10" s="12">
        <f t="shared" si="1"/>
        <v>0</v>
      </c>
      <c r="M10" s="12">
        <f t="shared" si="2"/>
        <v>3.4915219036033764E-2</v>
      </c>
      <c r="N10" s="12">
        <f t="shared" si="3"/>
        <v>1.468646619887552E-4</v>
      </c>
      <c r="P10" s="50" t="s">
        <v>680</v>
      </c>
      <c r="Q10" s="50">
        <v>3.6007410854437856E-40</v>
      </c>
      <c r="R10" s="50"/>
    </row>
    <row r="11" spans="1:18">
      <c r="A11" s="61" t="s">
        <v>106</v>
      </c>
      <c r="B11" s="61">
        <f>VLOOKUP(A11,'US Pop after &gt;2009'!A12:B469,2,FALSE)</f>
        <v>665600</v>
      </c>
      <c r="C11" s="62">
        <f>VLOOKUP(A11,'US Pop after &gt;2009'!A12:U469,21,FALSE)</f>
        <v>614924.30900000001</v>
      </c>
      <c r="D11" s="62">
        <f>VLOOKUP(A11,'US Pop after &gt;2009'!A12:V469,22,FALSE)</f>
        <v>50856.977999999996</v>
      </c>
      <c r="E11" s="61">
        <f>VLOOKUP(A11,'Deaths After &gt;2009'!A12:O469,15,FALSE)</f>
        <v>0</v>
      </c>
      <c r="F11" s="61">
        <f>VLOOKUP(A11,'Deaths After &gt;2009'!A12:P469,16,FALSE)</f>
        <v>0</v>
      </c>
      <c r="G11" s="61">
        <f>VLOOKUP(A11,'Deaths After &gt;2009'!A12:Q469,17,FALSE)</f>
        <v>0</v>
      </c>
      <c r="H11" s="61">
        <f>VLOOKUP(A11,'Visits new'!A11:D418,4,FALSE)</f>
        <v>107111</v>
      </c>
      <c r="I11" s="61">
        <f>VLOOKUP(A11,'Visits new'!A11:E418,5,FALSE)</f>
        <v>355</v>
      </c>
      <c r="J11" s="12">
        <f t="shared" si="0"/>
        <v>0</v>
      </c>
      <c r="K11" s="12">
        <f t="shared" si="1"/>
        <v>0</v>
      </c>
      <c r="L11" s="12">
        <f t="shared" si="1"/>
        <v>0</v>
      </c>
      <c r="M11" s="12">
        <f t="shared" si="2"/>
        <v>0.16092397836538461</v>
      </c>
      <c r="N11" s="12">
        <f t="shared" si="3"/>
        <v>5.3335336538461533E-4</v>
      </c>
      <c r="P11" s="50" t="s">
        <v>681</v>
      </c>
      <c r="Q11" s="50">
        <v>1.648396711822198</v>
      </c>
      <c r="R11" s="50"/>
    </row>
    <row r="12" spans="1:18">
      <c r="A12" s="61" t="s">
        <v>107</v>
      </c>
      <c r="B12" s="61">
        <f>VLOOKUP(A12,'US Pop after &gt;2009'!A13:B470,2,FALSE)</f>
        <v>664868</v>
      </c>
      <c r="C12" s="62">
        <f>VLOOKUP(A12,'US Pop after &gt;2009'!A13:U470,21,FALSE)</f>
        <v>613528.18900000001</v>
      </c>
      <c r="D12" s="62">
        <f>VLOOKUP(A12,'US Pop after &gt;2009'!A13:V470,22,FALSE)</f>
        <v>51376.460999999996</v>
      </c>
      <c r="E12" s="61">
        <f>VLOOKUP(A12,'Deaths After &gt;2009'!A13:O470,15,FALSE)</f>
        <v>0</v>
      </c>
      <c r="F12" s="61">
        <f>VLOOKUP(A12,'Deaths After &gt;2009'!A13:P470,16,FALSE)</f>
        <v>0</v>
      </c>
      <c r="G12" s="61">
        <f>VLOOKUP(A12,'Deaths After &gt;2009'!A13:Q470,17,FALSE)</f>
        <v>0</v>
      </c>
      <c r="H12" s="61">
        <f>VLOOKUP(A12,'Visits new'!A12:D419,4,FALSE)</f>
        <v>105448</v>
      </c>
      <c r="I12" s="61">
        <f>VLOOKUP(A12,'Visits new'!A12:E419,5,FALSE)</f>
        <v>344</v>
      </c>
      <c r="J12" s="12">
        <f t="shared" si="0"/>
        <v>0</v>
      </c>
      <c r="K12" s="12">
        <f t="shared" si="1"/>
        <v>0</v>
      </c>
      <c r="L12" s="12">
        <f t="shared" si="1"/>
        <v>0</v>
      </c>
      <c r="M12" s="12">
        <f t="shared" si="2"/>
        <v>0.15859990253704495</v>
      </c>
      <c r="N12" s="12">
        <f t="shared" si="3"/>
        <v>5.1739593423055406E-4</v>
      </c>
      <c r="P12" s="50" t="s">
        <v>682</v>
      </c>
      <c r="Q12" s="50">
        <v>7.2014821708875711E-40</v>
      </c>
      <c r="R12" s="50"/>
    </row>
    <row r="13" spans="1:18" ht="15" thickBot="1">
      <c r="A13" s="61" t="s">
        <v>108</v>
      </c>
      <c r="B13" s="61">
        <f>VLOOKUP(A13,'US Pop after &gt;2009'!A14:B471,2,FALSE)</f>
        <v>689969</v>
      </c>
      <c r="C13" s="62">
        <f>VLOOKUP(A13,'US Pop after &gt;2009'!A14:U471,21,FALSE)</f>
        <v>632915.65899999999</v>
      </c>
      <c r="D13" s="62">
        <f>VLOOKUP(A13,'US Pop after &gt;2009'!A14:V471,22,FALSE)</f>
        <v>56874.692000000003</v>
      </c>
      <c r="E13" s="61">
        <f>VLOOKUP(A13,'Deaths After &gt;2009'!A14:O471,15,FALSE)</f>
        <v>0</v>
      </c>
      <c r="F13" s="61">
        <f>VLOOKUP(A13,'Deaths After &gt;2009'!A14:P471,16,FALSE)</f>
        <v>0</v>
      </c>
      <c r="G13" s="61">
        <f>VLOOKUP(A13,'Deaths After &gt;2009'!A14:Q471,17,FALSE)</f>
        <v>0</v>
      </c>
      <c r="H13" s="61">
        <f>VLOOKUP(A13,'Visits new'!A13:D420,4,FALSE)</f>
        <v>92149</v>
      </c>
      <c r="I13" s="61">
        <f>VLOOKUP(A13,'Visits new'!A13:E420,5,FALSE)</f>
        <v>364</v>
      </c>
      <c r="J13" s="12">
        <f t="shared" si="0"/>
        <v>0</v>
      </c>
      <c r="K13" s="12">
        <f t="shared" si="1"/>
        <v>0</v>
      </c>
      <c r="L13" s="12">
        <f t="shared" si="1"/>
        <v>0</v>
      </c>
      <c r="M13" s="12">
        <f t="shared" si="2"/>
        <v>0.13355527567180556</v>
      </c>
      <c r="N13" s="12">
        <f t="shared" si="3"/>
        <v>5.2755993385210061E-4</v>
      </c>
      <c r="P13" s="51" t="s">
        <v>683</v>
      </c>
      <c r="Q13" s="51">
        <v>1.9654833203397553</v>
      </c>
      <c r="R13" s="51"/>
    </row>
    <row r="14" spans="1:18">
      <c r="A14" s="61" t="s">
        <v>109</v>
      </c>
      <c r="B14" s="61">
        <f>VLOOKUP(A14,'US Pop after &gt;2009'!A15:B472,2,FALSE)</f>
        <v>627424</v>
      </c>
      <c r="C14" s="62">
        <f>VLOOKUP(A14,'US Pop after &gt;2009'!A15:U472,21,FALSE)</f>
        <v>573376.91399999999</v>
      </c>
      <c r="D14" s="62">
        <f>VLOOKUP(A14,'US Pop after &gt;2009'!A15:V472,22,FALSE)</f>
        <v>54377.585000000006</v>
      </c>
      <c r="E14" s="61">
        <f>VLOOKUP(A14,'Deaths After &gt;2009'!A15:O472,15,FALSE)</f>
        <v>0</v>
      </c>
      <c r="F14" s="61">
        <f>VLOOKUP(A14,'Deaths After &gt;2009'!A15:P472,16,FALSE)</f>
        <v>0</v>
      </c>
      <c r="G14" s="61">
        <f>VLOOKUP(A14,'Deaths After &gt;2009'!A15:Q472,17,FALSE)</f>
        <v>0</v>
      </c>
      <c r="H14" s="61">
        <f>VLOOKUP(A14,'Visits new'!A14:D421,4,FALSE)</f>
        <v>70427</v>
      </c>
      <c r="I14" s="61">
        <f>VLOOKUP(A14,'Visits new'!A14:E421,5,FALSE)</f>
        <v>304</v>
      </c>
      <c r="J14" s="12">
        <f t="shared" si="0"/>
        <v>0</v>
      </c>
      <c r="K14" s="12">
        <f t="shared" si="1"/>
        <v>0</v>
      </c>
      <c r="L14" s="12">
        <f t="shared" si="1"/>
        <v>0</v>
      </c>
      <c r="M14" s="12">
        <f t="shared" si="2"/>
        <v>0.11224785790789003</v>
      </c>
      <c r="N14" s="12">
        <f t="shared" si="3"/>
        <v>4.84520834395879E-4</v>
      </c>
    </row>
    <row r="15" spans="1:18">
      <c r="A15" s="61" t="s">
        <v>110</v>
      </c>
      <c r="B15" s="61">
        <f>VLOOKUP(A15,'US Pop after &gt;2009'!A16:B473,2,FALSE)</f>
        <v>680299</v>
      </c>
      <c r="C15" s="62">
        <f>VLOOKUP(A15,'US Pop after &gt;2009'!A16:U473,21,FALSE)</f>
        <v>616600.33299999998</v>
      </c>
      <c r="D15" s="62">
        <f>VLOOKUP(A15,'US Pop after &gt;2009'!A16:V473,22,FALSE)</f>
        <v>63707.814999999995</v>
      </c>
      <c r="E15" s="61">
        <f>VLOOKUP(A15,'Deaths After &gt;2009'!A16:O473,15,FALSE)</f>
        <v>0</v>
      </c>
      <c r="F15" s="61">
        <f>VLOOKUP(A15,'Deaths After &gt;2009'!A16:P473,16,FALSE)</f>
        <v>0</v>
      </c>
      <c r="G15" s="61">
        <f>VLOOKUP(A15,'Deaths After &gt;2009'!A16:Q473,17,FALSE)</f>
        <v>0</v>
      </c>
      <c r="H15" s="61">
        <f>VLOOKUP(A15,'Visits new'!A15:D422,4,FALSE)</f>
        <v>53244</v>
      </c>
      <c r="I15" s="61">
        <f>VLOOKUP(A15,'Visits new'!A15:E422,5,FALSE)</f>
        <v>290</v>
      </c>
      <c r="J15" s="12">
        <f t="shared" si="0"/>
        <v>0</v>
      </c>
      <c r="K15" s="12">
        <f t="shared" si="1"/>
        <v>0</v>
      </c>
      <c r="L15" s="12">
        <f t="shared" si="1"/>
        <v>0</v>
      </c>
      <c r="M15" s="12">
        <f t="shared" si="2"/>
        <v>7.8265586161379047E-2</v>
      </c>
      <c r="N15" s="12">
        <f t="shared" si="3"/>
        <v>4.2628314902711894E-4</v>
      </c>
    </row>
    <row r="16" spans="1:18">
      <c r="A16" s="61" t="s">
        <v>111</v>
      </c>
      <c r="B16" s="61">
        <f>VLOOKUP(A16,'US Pop after &gt;2009'!A17:B474,2,FALSE)</f>
        <v>699828</v>
      </c>
      <c r="C16" s="62">
        <f>VLOOKUP(A16,'US Pop after &gt;2009'!A17:U474,21,FALSE)</f>
        <v>628888.00199999986</v>
      </c>
      <c r="D16" s="62">
        <f>VLOOKUP(A16,'US Pop after &gt;2009'!A17:V474,22,FALSE)</f>
        <v>70440.233999999982</v>
      </c>
      <c r="E16" s="61">
        <f>VLOOKUP(A16,'Deaths After &gt;2009'!A17:O474,15,FALSE)</f>
        <v>0</v>
      </c>
      <c r="F16" s="61">
        <f>VLOOKUP(A16,'Deaths After &gt;2009'!A17:P474,16,FALSE)</f>
        <v>0</v>
      </c>
      <c r="G16" s="61">
        <f>VLOOKUP(A16,'Deaths After &gt;2009'!A17:Q474,17,FALSE)</f>
        <v>0</v>
      </c>
      <c r="H16" s="61">
        <f>VLOOKUP(A16,'Visits new'!A16:D423,4,FALSE)</f>
        <v>71839</v>
      </c>
      <c r="I16" s="61">
        <f>VLOOKUP(A16,'Visits new'!A16:E423,5,FALSE)</f>
        <v>282</v>
      </c>
      <c r="J16" s="12">
        <f t="shared" si="0"/>
        <v>0</v>
      </c>
      <c r="K16" s="12">
        <f t="shared" si="1"/>
        <v>0</v>
      </c>
      <c r="L16" s="12">
        <f t="shared" si="1"/>
        <v>0</v>
      </c>
      <c r="M16" s="12">
        <f t="shared" si="2"/>
        <v>0.10265236600993387</v>
      </c>
      <c r="N16" s="12">
        <f t="shared" si="3"/>
        <v>4.0295615494092836E-4</v>
      </c>
    </row>
    <row r="17" spans="1:14">
      <c r="A17" s="61" t="s">
        <v>112</v>
      </c>
      <c r="B17" s="61">
        <f>VLOOKUP(A17,'US Pop after &gt;2009'!A18:B475,2,FALSE)</f>
        <v>697411</v>
      </c>
      <c r="C17" s="62">
        <f>VLOOKUP(A17,'US Pop after &gt;2009'!A18:U475,21,FALSE)</f>
        <v>625102</v>
      </c>
      <c r="D17" s="62">
        <f>VLOOKUP(A17,'US Pop after &gt;2009'!A18:V475,22,FALSE)</f>
        <v>72309</v>
      </c>
      <c r="E17" s="61">
        <f>VLOOKUP(A17,'Deaths After &gt;2009'!A18:O475,15,FALSE)</f>
        <v>0</v>
      </c>
      <c r="F17" s="61">
        <f>VLOOKUP(A17,'Deaths After &gt;2009'!A18:P475,16,FALSE)</f>
        <v>0</v>
      </c>
      <c r="G17" s="61">
        <f>VLOOKUP(A17,'Deaths After &gt;2009'!A18:Q475,17,FALSE)</f>
        <v>0</v>
      </c>
      <c r="H17" s="61">
        <f>VLOOKUP(A17,'Visits new'!A17:D424,4,FALSE)</f>
        <v>120282</v>
      </c>
      <c r="I17" s="61">
        <f>VLOOKUP(A17,'Visits new'!A17:E424,5,FALSE)</f>
        <v>416</v>
      </c>
      <c r="J17" s="12">
        <f t="shared" si="0"/>
        <v>0</v>
      </c>
      <c r="K17" s="12">
        <f t="shared" si="1"/>
        <v>0</v>
      </c>
      <c r="L17" s="12">
        <f t="shared" si="1"/>
        <v>0</v>
      </c>
      <c r="M17" s="12">
        <f t="shared" si="2"/>
        <v>0.17246931866575091</v>
      </c>
      <c r="N17" s="12">
        <f t="shared" si="3"/>
        <v>5.9649188211829181E-4</v>
      </c>
    </row>
    <row r="18" spans="1:14">
      <c r="A18" s="61" t="s">
        <v>114</v>
      </c>
      <c r="B18" s="61">
        <f>VLOOKUP(A18,'US Pop after &gt;2009'!A19:B476,2,FALSE)</f>
        <v>6246816</v>
      </c>
      <c r="C18" s="62">
        <f>VLOOKUP(A18,'US Pop after &gt;2009'!A19:U476,21,FALSE)</f>
        <v>5407549.199</v>
      </c>
      <c r="D18" s="62">
        <f>VLOOKUP(A18,'US Pop after &gt;2009'!A19:V476,22,FALSE)</f>
        <v>831393.0199999999</v>
      </c>
      <c r="E18" s="61">
        <f>VLOOKUP(A18,'Deaths After &gt;2009'!A19:O476,15,FALSE)</f>
        <v>26</v>
      </c>
      <c r="F18" s="61">
        <f>VLOOKUP(A18,'Deaths After &gt;2009'!A19:P476,16,FALSE)</f>
        <v>560</v>
      </c>
      <c r="G18" s="61">
        <f>VLOOKUP(A18,'Deaths After &gt;2009'!A19:Q476,17,FALSE)</f>
        <v>586</v>
      </c>
      <c r="H18" s="61">
        <f>VLOOKUP(A18,'Visits new'!A18:D425,4,FALSE)</f>
        <v>317641</v>
      </c>
      <c r="I18" s="61">
        <f>VLOOKUP(A18,'Visits new'!A18:E425,5,FALSE)</f>
        <v>706</v>
      </c>
      <c r="J18" s="12">
        <f t="shared" si="0"/>
        <v>9.3807789440252445E-5</v>
      </c>
      <c r="K18" s="12">
        <f t="shared" si="1"/>
        <v>4.8080931015492365E-6</v>
      </c>
      <c r="L18" s="12">
        <f t="shared" si="1"/>
        <v>6.7356832031137339E-4</v>
      </c>
      <c r="M18" s="12">
        <f t="shared" si="2"/>
        <v>5.0848464241623252E-2</v>
      </c>
      <c r="N18" s="12">
        <f t="shared" si="3"/>
        <v>1.1301757567375124E-4</v>
      </c>
    </row>
    <row r="19" spans="1:14">
      <c r="A19" s="61" t="s">
        <v>115</v>
      </c>
      <c r="B19" s="61">
        <f>VLOOKUP(A19,'US Pop after &gt;2009'!A20:B477,2,FALSE)</f>
        <v>6257995</v>
      </c>
      <c r="C19" s="62">
        <f>VLOOKUP(A19,'US Pop after &gt;2009'!A20:U477,21,FALSE)</f>
        <v>5401002.5830000006</v>
      </c>
      <c r="D19" s="62">
        <f>VLOOKUP(A19,'US Pop after &gt;2009'!A20:V477,22,FALSE)</f>
        <v>852456.78099999996</v>
      </c>
      <c r="E19" s="61">
        <f>VLOOKUP(A19,'Deaths After &gt;2009'!A20:O477,15,FALSE)</f>
        <v>10</v>
      </c>
      <c r="F19" s="61">
        <f>VLOOKUP(A19,'Deaths After &gt;2009'!A20:P477,16,FALSE)</f>
        <v>522</v>
      </c>
      <c r="G19" s="61">
        <f>VLOOKUP(A19,'Deaths After &gt;2009'!A20:Q477,17,FALSE)</f>
        <v>532</v>
      </c>
      <c r="H19" s="61">
        <f>VLOOKUP(A19,'Visits new'!A19:D426,4,FALSE)</f>
        <v>1181254</v>
      </c>
      <c r="I19" s="61">
        <f>VLOOKUP(A19,'Visits new'!A19:E426,5,FALSE)</f>
        <v>2981</v>
      </c>
      <c r="J19" s="12">
        <f t="shared" si="0"/>
        <v>8.5011253604389269E-5</v>
      </c>
      <c r="K19" s="12">
        <f t="shared" si="1"/>
        <v>1.8515080943444901E-6</v>
      </c>
      <c r="L19" s="12">
        <f t="shared" si="1"/>
        <v>6.1234775959861834E-4</v>
      </c>
      <c r="M19" s="12">
        <f t="shared" si="2"/>
        <v>0.18875917925789329</v>
      </c>
      <c r="N19" s="12">
        <f t="shared" si="3"/>
        <v>4.7635065224564736E-4</v>
      </c>
    </row>
    <row r="20" spans="1:14">
      <c r="A20" s="61" t="s">
        <v>116</v>
      </c>
      <c r="B20" s="61">
        <f>VLOOKUP(A20,'US Pop after &gt;2009'!A21:B478,2,FALSE)</f>
        <v>6410979</v>
      </c>
      <c r="C20" s="62">
        <f>VLOOKUP(A20,'US Pop after &gt;2009'!A21:U478,21,FALSE)</f>
        <v>5510080.2369999997</v>
      </c>
      <c r="D20" s="62">
        <f>VLOOKUP(A20,'US Pop after &gt;2009'!A21:V478,22,FALSE)</f>
        <v>891925.98</v>
      </c>
      <c r="E20" s="61">
        <f>VLOOKUP(A20,'Deaths After &gt;2009'!A21:O478,15,FALSE)</f>
        <v>11</v>
      </c>
      <c r="F20" s="61">
        <f>VLOOKUP(A20,'Deaths After &gt;2009'!A21:P478,16,FALSE)</f>
        <v>507</v>
      </c>
      <c r="G20" s="61">
        <f>VLOOKUP(A20,'Deaths After &gt;2009'!A21:Q478,17,FALSE)</f>
        <v>518</v>
      </c>
      <c r="H20" s="61">
        <f>VLOOKUP(A20,'Visits new'!A20:D427,4,FALSE)</f>
        <v>820538</v>
      </c>
      <c r="I20" s="61">
        <f>VLOOKUP(A20,'Visits new'!A20:E427,5,FALSE)</f>
        <v>1495</v>
      </c>
      <c r="J20" s="12">
        <f t="shared" si="0"/>
        <v>8.0798892025695301E-5</v>
      </c>
      <c r="K20" s="12">
        <f t="shared" si="1"/>
        <v>1.9963411650769398E-6</v>
      </c>
      <c r="L20" s="12">
        <f t="shared" si="1"/>
        <v>5.6843281995216694E-4</v>
      </c>
      <c r="M20" s="12">
        <f t="shared" si="2"/>
        <v>0.12798950051154434</v>
      </c>
      <c r="N20" s="12">
        <f t="shared" si="3"/>
        <v>2.3319371347184259E-4</v>
      </c>
    </row>
    <row r="21" spans="1:14">
      <c r="A21" s="61" t="s">
        <v>117</v>
      </c>
      <c r="B21" s="61">
        <f>VLOOKUP(A21,'US Pop after &gt;2009'!A22:B479,2,FALSE)</f>
        <v>6471024</v>
      </c>
      <c r="C21" s="62">
        <f>VLOOKUP(A21,'US Pop after &gt;2009'!A22:U479,21,FALSE)</f>
        <v>5543969.3710000012</v>
      </c>
      <c r="D21" s="62">
        <f>VLOOKUP(A21,'US Pop after &gt;2009'!A22:V479,22,FALSE)</f>
        <v>925551.01699999999</v>
      </c>
      <c r="E21" s="61">
        <f>VLOOKUP(A21,'Deaths After &gt;2009'!A22:O479,15,FALSE)</f>
        <v>10</v>
      </c>
      <c r="F21" s="61">
        <f>VLOOKUP(A21,'Deaths After &gt;2009'!A22:P479,16,FALSE)</f>
        <v>583</v>
      </c>
      <c r="G21" s="61">
        <f>VLOOKUP(A21,'Deaths After &gt;2009'!A22:Q479,17,FALSE)</f>
        <v>593</v>
      </c>
      <c r="H21" s="61">
        <f>VLOOKUP(A21,'Visits new'!A21:D428,4,FALSE)</f>
        <v>970555</v>
      </c>
      <c r="I21" s="61">
        <f>VLOOKUP(A21,'Visits new'!A21:E428,5,FALSE)</f>
        <v>1825</v>
      </c>
      <c r="J21" s="12">
        <f t="shared" si="0"/>
        <v>9.1639283056282902E-5</v>
      </c>
      <c r="K21" s="12">
        <f t="shared" si="1"/>
        <v>1.803761769015011E-6</v>
      </c>
      <c r="L21" s="12">
        <f t="shared" si="1"/>
        <v>6.298950455369658E-4</v>
      </c>
      <c r="M21" s="12">
        <f t="shared" si="2"/>
        <v>0.14998476284433498</v>
      </c>
      <c r="N21" s="12">
        <f t="shared" si="3"/>
        <v>2.8202646134522141E-4</v>
      </c>
    </row>
    <row r="22" spans="1:14">
      <c r="A22" s="61" t="s">
        <v>118</v>
      </c>
      <c r="B22" s="61">
        <f>VLOOKUP(A22,'US Pop after &gt;2009'!A23:B480,2,FALSE)</f>
        <v>6524205</v>
      </c>
      <c r="C22" s="62">
        <f>VLOOKUP(A22,'US Pop after &gt;2009'!A23:U480,21,FALSE)</f>
        <v>5554161.6049999995</v>
      </c>
      <c r="D22" s="62">
        <f>VLOOKUP(A22,'US Pop after &gt;2009'!A23:V480,22,FALSE)</f>
        <v>966163.201</v>
      </c>
      <c r="E22" s="61">
        <f>VLOOKUP(A22,'Deaths After &gt;2009'!A23:O480,15,FALSE)</f>
        <v>58</v>
      </c>
      <c r="F22" s="61">
        <f>VLOOKUP(A22,'Deaths After &gt;2009'!A23:P480,16,FALSE)</f>
        <v>553</v>
      </c>
      <c r="G22" s="61">
        <f>VLOOKUP(A22,'Deaths After &gt;2009'!A23:Q480,17,FALSE)</f>
        <v>611</v>
      </c>
      <c r="H22" s="61">
        <f>VLOOKUP(A22,'Visits new'!A22:D429,4,FALSE)</f>
        <v>1212913</v>
      </c>
      <c r="I22" s="61">
        <f>VLOOKUP(A22,'Visits new'!A22:E429,5,FALSE)</f>
        <v>2784</v>
      </c>
      <c r="J22" s="12">
        <f t="shared" si="0"/>
        <v>9.3651257126347193E-5</v>
      </c>
      <c r="K22" s="12">
        <f t="shared" si="1"/>
        <v>1.0442620169313565E-5</v>
      </c>
      <c r="L22" s="12">
        <f t="shared" si="1"/>
        <v>5.7236706948436136E-4</v>
      </c>
      <c r="M22" s="12">
        <f t="shared" si="2"/>
        <v>0.18590970087543232</v>
      </c>
      <c r="N22" s="12">
        <f t="shared" si="3"/>
        <v>4.2671865767553288E-4</v>
      </c>
    </row>
    <row r="23" spans="1:14">
      <c r="A23" s="61" t="s">
        <v>119</v>
      </c>
      <c r="B23" s="61">
        <f>VLOOKUP(A23,'US Pop after &gt;2009'!A24:B481,2,FALSE)</f>
        <v>6522731</v>
      </c>
      <c r="C23" s="62">
        <f>VLOOKUP(A23,'US Pop after &gt;2009'!A24:U481,21,FALSE)</f>
        <v>5523563.6130000008</v>
      </c>
      <c r="D23" s="62">
        <f>VLOOKUP(A23,'US Pop after &gt;2009'!A24:V481,22,FALSE)</f>
        <v>1009586.7609999999</v>
      </c>
      <c r="E23" s="61">
        <f>VLOOKUP(A23,'Deaths After &gt;2009'!A24:O481,15,FALSE)</f>
        <v>12</v>
      </c>
      <c r="F23" s="61">
        <f>VLOOKUP(A23,'Deaths After &gt;2009'!A24:P481,16,FALSE)</f>
        <v>596</v>
      </c>
      <c r="G23" s="61">
        <f>VLOOKUP(A23,'Deaths After &gt;2009'!A24:Q481,17,FALSE)</f>
        <v>608</v>
      </c>
      <c r="H23" s="61">
        <f>VLOOKUP(A23,'Visits new'!A23:D430,4,FALSE)</f>
        <v>1103596</v>
      </c>
      <c r="I23" s="61">
        <f>VLOOKUP(A23,'Visits new'!A23:E430,5,FALSE)</f>
        <v>2714</v>
      </c>
      <c r="J23" s="12">
        <f t="shared" si="0"/>
        <v>9.3212490289726801E-5</v>
      </c>
      <c r="K23" s="12">
        <f t="shared" si="1"/>
        <v>2.1725105096567299E-6</v>
      </c>
      <c r="L23" s="12">
        <f t="shared" si="1"/>
        <v>5.903405462742593E-4</v>
      </c>
      <c r="M23" s="12">
        <f t="shared" si="2"/>
        <v>0.16919232143714036</v>
      </c>
      <c r="N23" s="12">
        <f t="shared" si="3"/>
        <v>4.1608338593144498E-4</v>
      </c>
    </row>
    <row r="24" spans="1:14">
      <c r="A24" s="61" t="s">
        <v>120</v>
      </c>
      <c r="B24" s="61">
        <f>VLOOKUP(A24,'US Pop after &gt;2009'!A25:B482,2,FALSE)</f>
        <v>6508490</v>
      </c>
      <c r="C24" s="62">
        <f>VLOOKUP(A24,'US Pop after &gt;2009'!A25:U482,21,FALSE)</f>
        <v>5504322.2209999999</v>
      </c>
      <c r="D24" s="62">
        <f>VLOOKUP(A24,'US Pop after &gt;2009'!A25:V482,22,FALSE)</f>
        <v>1006219.0380000001</v>
      </c>
      <c r="E24" s="61">
        <f>VLOOKUP(A24,'Deaths After &gt;2009'!A25:O482,15,FALSE)</f>
        <v>93</v>
      </c>
      <c r="F24" s="61">
        <f>VLOOKUP(A24,'Deaths After &gt;2009'!A25:P482,16,FALSE)</f>
        <v>649</v>
      </c>
      <c r="G24" s="61">
        <f>VLOOKUP(A24,'Deaths After &gt;2009'!A25:Q482,17,FALSE)</f>
        <v>742</v>
      </c>
      <c r="H24" s="61">
        <f>VLOOKUP(A24,'Visits new'!A24:D431,4,FALSE)</f>
        <v>1089562</v>
      </c>
      <c r="I24" s="61">
        <f>VLOOKUP(A24,'Visits new'!A24:E431,5,FALSE)</f>
        <v>2421</v>
      </c>
      <c r="J24" s="12">
        <f t="shared" si="0"/>
        <v>1.1400493816538091E-4</v>
      </c>
      <c r="K24" s="12">
        <f t="shared" si="1"/>
        <v>1.6895813192982766E-5</v>
      </c>
      <c r="L24" s="12">
        <f t="shared" si="1"/>
        <v>6.4498879020414635E-4</v>
      </c>
      <c r="M24" s="12">
        <f t="shared" si="2"/>
        <v>0.16740626474036222</v>
      </c>
      <c r="N24" s="12">
        <f t="shared" si="3"/>
        <v>3.7197568099513097E-4</v>
      </c>
    </row>
    <row r="25" spans="1:14">
      <c r="A25" s="61" t="s">
        <v>121</v>
      </c>
      <c r="B25" s="61">
        <f>VLOOKUP(A25,'US Pop after &gt;2009'!A26:B483,2,FALSE)</f>
        <v>6742401</v>
      </c>
      <c r="C25" s="62">
        <f>VLOOKUP(A25,'US Pop after &gt;2009'!A26:U483,21,FALSE)</f>
        <v>5649633</v>
      </c>
      <c r="D25" s="62">
        <f>VLOOKUP(A25,'US Pop after &gt;2009'!A26:V483,22,FALSE)</f>
        <v>1092768</v>
      </c>
      <c r="E25" s="61">
        <f>VLOOKUP(A25,'Deaths After &gt;2009'!A26:O483,15,FALSE)</f>
        <v>30</v>
      </c>
      <c r="F25" s="61">
        <f>VLOOKUP(A25,'Deaths After &gt;2009'!A26:P483,16,FALSE)</f>
        <v>666</v>
      </c>
      <c r="G25" s="61">
        <f>VLOOKUP(A25,'Deaths After &gt;2009'!A26:Q483,17,FALSE)</f>
        <v>696</v>
      </c>
      <c r="H25" s="61">
        <f>VLOOKUP(A25,'Visits new'!A25:D432,4,FALSE)</f>
        <v>999739</v>
      </c>
      <c r="I25" s="61">
        <f>VLOOKUP(A25,'Visits new'!A25:E432,5,FALSE)</f>
        <v>2351</v>
      </c>
      <c r="J25" s="12">
        <f t="shared" si="0"/>
        <v>1.0322732213643182E-4</v>
      </c>
      <c r="K25" s="12">
        <f t="shared" si="1"/>
        <v>5.3100794334782454E-6</v>
      </c>
      <c r="L25" s="12">
        <f t="shared" si="1"/>
        <v>6.0946147764209791E-4</v>
      </c>
      <c r="M25" s="12">
        <f t="shared" si="2"/>
        <v>0.14827640776631351</v>
      </c>
      <c r="N25" s="12">
        <f t="shared" si="3"/>
        <v>3.486888424464816E-4</v>
      </c>
    </row>
    <row r="26" spans="1:14">
      <c r="A26" s="61" t="s">
        <v>123</v>
      </c>
      <c r="B26" s="61">
        <f>VLOOKUP(A26,'US Pop after &gt;2009'!A27:B484,2,FALSE)</f>
        <v>2850272</v>
      </c>
      <c r="C26" s="62">
        <f>VLOOKUP(A26,'US Pop after &gt;2009'!A27:U484,21,FALSE)</f>
        <v>2447771.8590000002</v>
      </c>
      <c r="D26" s="62">
        <f>VLOOKUP(A26,'US Pop after &gt;2009'!A27:V484,22,FALSE)</f>
        <v>402670.83</v>
      </c>
      <c r="E26" s="61">
        <f>VLOOKUP(A26,'Deaths After &gt;2009'!A27:O484,15,FALSE)</f>
        <v>0</v>
      </c>
      <c r="F26" s="61">
        <f>VLOOKUP(A26,'Deaths After &gt;2009'!A27:P484,16,FALSE)</f>
        <v>462</v>
      </c>
      <c r="G26" s="61">
        <f>VLOOKUP(A26,'Deaths After &gt;2009'!A27:Q484,17,FALSE)</f>
        <v>462</v>
      </c>
      <c r="H26" s="61">
        <f>VLOOKUP(A26,'Visits new'!A26:D433,4,FALSE)</f>
        <v>46399</v>
      </c>
      <c r="I26" s="61">
        <f>VLOOKUP(A26,'Visits new'!A26:E433,5,FALSE)</f>
        <v>214</v>
      </c>
      <c r="J26" s="12">
        <f t="shared" si="0"/>
        <v>1.6208979353549415E-4</v>
      </c>
      <c r="K26" s="12">
        <f t="shared" si="1"/>
        <v>0</v>
      </c>
      <c r="L26" s="12">
        <f t="shared" si="1"/>
        <v>1.1473391305747177E-3</v>
      </c>
      <c r="M26" s="12">
        <f t="shared" si="2"/>
        <v>1.6278797251630721E-2</v>
      </c>
      <c r="N26" s="12">
        <f t="shared" si="3"/>
        <v>7.5080553715575215E-5</v>
      </c>
    </row>
    <row r="27" spans="1:14">
      <c r="A27" s="61" t="s">
        <v>124</v>
      </c>
      <c r="B27" s="61">
        <f>VLOOKUP(A27,'US Pop after &gt;2009'!A28:B485,2,FALSE)</f>
        <v>2827954</v>
      </c>
      <c r="C27" s="62">
        <f>VLOOKUP(A27,'US Pop after &gt;2009'!A28:U485,21,FALSE)</f>
        <v>2427292.7609999999</v>
      </c>
      <c r="D27" s="62">
        <f>VLOOKUP(A27,'US Pop after &gt;2009'!A28:V485,22,FALSE)</f>
        <v>400000.44199999992</v>
      </c>
      <c r="E27" s="61">
        <f>VLOOKUP(A27,'Deaths After &gt;2009'!A28:O485,15,FALSE)</f>
        <v>11</v>
      </c>
      <c r="F27" s="61">
        <f>VLOOKUP(A27,'Deaths After &gt;2009'!A28:P485,16,FALSE)</f>
        <v>563</v>
      </c>
      <c r="G27" s="61">
        <f>VLOOKUP(A27,'Deaths After &gt;2009'!A28:Q485,17,FALSE)</f>
        <v>574</v>
      </c>
      <c r="H27" s="61">
        <f>VLOOKUP(A27,'Visits new'!A27:D434,4,FALSE)</f>
        <v>141769</v>
      </c>
      <c r="I27" s="61">
        <f>VLOOKUP(A27,'Visits new'!A27:E434,5,FALSE)</f>
        <v>629</v>
      </c>
      <c r="J27" s="12">
        <f t="shared" si="0"/>
        <v>2.0297359858045781E-4</v>
      </c>
      <c r="K27" s="12">
        <f t="shared" si="1"/>
        <v>4.5317978023665355E-6</v>
      </c>
      <c r="L27" s="12">
        <f t="shared" si="1"/>
        <v>1.4074984447142189E-3</v>
      </c>
      <c r="M27" s="12">
        <f t="shared" si="2"/>
        <v>5.0131296336503352E-2</v>
      </c>
      <c r="N27" s="12">
        <f t="shared" si="3"/>
        <v>2.2242228833990936E-4</v>
      </c>
    </row>
    <row r="28" spans="1:14">
      <c r="A28" s="61" t="s">
        <v>125</v>
      </c>
      <c r="B28" s="61">
        <f>VLOOKUP(A28,'US Pop after &gt;2009'!A29:B486,2,FALSE)</f>
        <v>2801685</v>
      </c>
      <c r="C28" s="62">
        <f>VLOOKUP(A28,'US Pop after &gt;2009'!A29:U486,21,FALSE)</f>
        <v>2398239.0970000001</v>
      </c>
      <c r="D28" s="62">
        <f>VLOOKUP(A28,'US Pop after &gt;2009'!A29:V486,22,FALSE)</f>
        <v>403278.37800000003</v>
      </c>
      <c r="E28" s="61">
        <f>VLOOKUP(A28,'Deaths After &gt;2009'!A29:O486,15,FALSE)</f>
        <v>10</v>
      </c>
      <c r="F28" s="61">
        <f>VLOOKUP(A28,'Deaths After &gt;2009'!A29:P486,16,FALSE)</f>
        <v>536</v>
      </c>
      <c r="G28" s="61">
        <f>VLOOKUP(A28,'Deaths After &gt;2009'!A29:Q486,17,FALSE)</f>
        <v>546</v>
      </c>
      <c r="H28" s="61">
        <f>VLOOKUP(A28,'Visits new'!A28:D435,4,FALSE)</f>
        <v>164557</v>
      </c>
      <c r="I28" s="61">
        <f>VLOOKUP(A28,'Visits new'!A28:E435,5,FALSE)</f>
        <v>726</v>
      </c>
      <c r="J28" s="12">
        <f t="shared" si="0"/>
        <v>1.9488272236172161E-4</v>
      </c>
      <c r="K28" s="12">
        <f t="shared" si="1"/>
        <v>4.1697260346181404E-6</v>
      </c>
      <c r="L28" s="12">
        <f t="shared" si="1"/>
        <v>1.3291067144690807E-3</v>
      </c>
      <c r="M28" s="12">
        <f t="shared" si="2"/>
        <v>5.8735011252157181E-2</v>
      </c>
      <c r="N28" s="12">
        <f t="shared" si="3"/>
        <v>2.591297736897617E-4</v>
      </c>
    </row>
    <row r="29" spans="1:14">
      <c r="A29" s="61" t="s">
        <v>126</v>
      </c>
      <c r="B29" s="61">
        <f>VLOOKUP(A29,'US Pop after &gt;2009'!A30:B487,2,FALSE)</f>
        <v>2812846</v>
      </c>
      <c r="C29" s="62">
        <f>VLOOKUP(A29,'US Pop after &gt;2009'!A30:U487,21,FALSE)</f>
        <v>2406698.1850000001</v>
      </c>
      <c r="D29" s="62">
        <f>VLOOKUP(A29,'US Pop after &gt;2009'!A30:V487,22,FALSE)</f>
        <v>405408.07999999996</v>
      </c>
      <c r="E29" s="61">
        <f>VLOOKUP(A29,'Deaths After &gt;2009'!A30:O487,15,FALSE)</f>
        <v>0</v>
      </c>
      <c r="F29" s="61">
        <f>VLOOKUP(A29,'Deaths After &gt;2009'!A30:P487,16,FALSE)</f>
        <v>619</v>
      </c>
      <c r="G29" s="61">
        <f>VLOOKUP(A29,'Deaths After &gt;2009'!A30:Q487,17,FALSE)</f>
        <v>619</v>
      </c>
      <c r="H29" s="61">
        <f>VLOOKUP(A29,'Visits new'!A29:D436,4,FALSE)</f>
        <v>131217</v>
      </c>
      <c r="I29" s="61">
        <f>VLOOKUP(A29,'Visits new'!A29:E436,5,FALSE)</f>
        <v>603</v>
      </c>
      <c r="J29" s="12">
        <f t="shared" si="0"/>
        <v>2.200618163952097E-4</v>
      </c>
      <c r="K29" s="12">
        <f t="shared" si="1"/>
        <v>0</v>
      </c>
      <c r="L29" s="12">
        <f t="shared" si="1"/>
        <v>1.5268565934847675E-3</v>
      </c>
      <c r="M29" s="12">
        <f t="shared" si="2"/>
        <v>4.664919444576774E-2</v>
      </c>
      <c r="N29" s="12">
        <f t="shared" si="3"/>
        <v>2.1437362727998619E-4</v>
      </c>
    </row>
    <row r="30" spans="1:14">
      <c r="A30" s="61" t="s">
        <v>127</v>
      </c>
      <c r="B30" s="61">
        <f>VLOOKUP(A30,'US Pop after &gt;2009'!A31:B488,2,FALSE)</f>
        <v>2605417</v>
      </c>
      <c r="C30" s="62">
        <f>VLOOKUP(A30,'US Pop after &gt;2009'!A31:U488,21,FALSE)</f>
        <v>2224694.0789999999</v>
      </c>
      <c r="D30" s="62">
        <f>VLOOKUP(A30,'US Pop after &gt;2009'!A31:V488,22,FALSE)</f>
        <v>380861.74400000001</v>
      </c>
      <c r="E30" s="61">
        <f>VLOOKUP(A30,'Deaths After &gt;2009'!A31:O488,15,FALSE)</f>
        <v>43</v>
      </c>
      <c r="F30" s="61">
        <f>VLOOKUP(A30,'Deaths After &gt;2009'!A31:P488,16,FALSE)</f>
        <v>485</v>
      </c>
      <c r="G30" s="61">
        <f>VLOOKUP(A30,'Deaths After &gt;2009'!A31:Q488,17,FALSE)</f>
        <v>528</v>
      </c>
      <c r="H30" s="61">
        <f>VLOOKUP(A30,'Visits new'!A30:D437,4,FALSE)</f>
        <v>158526</v>
      </c>
      <c r="I30" s="61">
        <f>VLOOKUP(A30,'Visits new'!A30:E437,5,FALSE)</f>
        <v>570</v>
      </c>
      <c r="J30" s="12">
        <f t="shared" si="0"/>
        <v>2.0265469980429237E-4</v>
      </c>
      <c r="K30" s="12">
        <f t="shared" si="1"/>
        <v>1.9328500222074803E-5</v>
      </c>
      <c r="L30" s="12">
        <f t="shared" si="1"/>
        <v>1.2734279765310322E-3</v>
      </c>
      <c r="M30" s="12">
        <f t="shared" si="2"/>
        <v>6.0844770721922826E-2</v>
      </c>
      <c r="N30" s="12">
        <f t="shared" si="3"/>
        <v>2.1877496001599745E-4</v>
      </c>
    </row>
    <row r="31" spans="1:14">
      <c r="A31" s="61" t="s">
        <v>128</v>
      </c>
      <c r="B31" s="61">
        <f>VLOOKUP(A31,'US Pop after &gt;2009'!A32:B489,2,FALSE)</f>
        <v>2738361</v>
      </c>
      <c r="C31" s="62">
        <f>VLOOKUP(A31,'US Pop after &gt;2009'!A32:U489,21,FALSE)</f>
        <v>2323542.6290000002</v>
      </c>
      <c r="D31" s="62">
        <f>VLOOKUP(A31,'US Pop after &gt;2009'!A32:V489,22,FALSE)</f>
        <v>414375.35100000008</v>
      </c>
      <c r="E31" s="61">
        <f>VLOOKUP(A31,'Deaths After &gt;2009'!A32:O489,15,FALSE)</f>
        <v>0</v>
      </c>
      <c r="F31" s="61">
        <f>VLOOKUP(A31,'Deaths After &gt;2009'!A32:P489,16,FALSE)</f>
        <v>521</v>
      </c>
      <c r="G31" s="61">
        <f>VLOOKUP(A31,'Deaths After &gt;2009'!A32:Q489,17,FALSE)</f>
        <v>521</v>
      </c>
      <c r="H31" s="61">
        <f>VLOOKUP(A31,'Visits new'!A31:D438,4,FALSE)</f>
        <v>158798</v>
      </c>
      <c r="I31" s="61">
        <f>VLOOKUP(A31,'Visits new'!A31:E438,5,FALSE)</f>
        <v>589</v>
      </c>
      <c r="J31" s="12">
        <f t="shared" si="0"/>
        <v>1.902597940885077E-4</v>
      </c>
      <c r="K31" s="12">
        <f t="shared" si="1"/>
        <v>0</v>
      </c>
      <c r="L31" s="12">
        <f t="shared" si="1"/>
        <v>1.2573141687667612E-3</v>
      </c>
      <c r="M31" s="12">
        <f t="shared" si="2"/>
        <v>5.7990162728727146E-2</v>
      </c>
      <c r="N31" s="12">
        <f t="shared" si="3"/>
        <v>2.15092166445549E-4</v>
      </c>
    </row>
    <row r="32" spans="1:14">
      <c r="A32" s="61" t="s">
        <v>129</v>
      </c>
      <c r="B32" s="61">
        <f>VLOOKUP(A32,'US Pop after &gt;2009'!A33:B490,2,FALSE)</f>
        <v>2626239</v>
      </c>
      <c r="C32" s="62">
        <f>VLOOKUP(A32,'US Pop after &gt;2009'!A33:U490,21,FALSE)</f>
        <v>2229195.622</v>
      </c>
      <c r="D32" s="62">
        <f>VLOOKUP(A32,'US Pop after &gt;2009'!A33:V490,22,FALSE)</f>
        <v>396603.85199999996</v>
      </c>
      <c r="E32" s="61">
        <f>VLOOKUP(A32,'Deaths After &gt;2009'!A33:O490,15,FALSE)</f>
        <v>0</v>
      </c>
      <c r="F32" s="61">
        <f>VLOOKUP(A32,'Deaths After &gt;2009'!A33:P490,16,FALSE)</f>
        <v>491</v>
      </c>
      <c r="G32" s="61">
        <f>VLOOKUP(A32,'Deaths After &gt;2009'!A33:Q490,17,FALSE)</f>
        <v>491</v>
      </c>
      <c r="H32" s="61">
        <f>VLOOKUP(A32,'Visits new'!A32:D439,4,FALSE)</f>
        <v>146338</v>
      </c>
      <c r="I32" s="61">
        <f>VLOOKUP(A32,'Visits new'!A32:E439,5,FALSE)</f>
        <v>454</v>
      </c>
      <c r="J32" s="12">
        <f t="shared" si="0"/>
        <v>1.8695937422298579E-4</v>
      </c>
      <c r="K32" s="12">
        <f t="shared" si="1"/>
        <v>0</v>
      </c>
      <c r="L32" s="12">
        <f t="shared" si="1"/>
        <v>1.238011172922244E-3</v>
      </c>
      <c r="M32" s="12">
        <f t="shared" si="2"/>
        <v>5.5721508971574941E-2</v>
      </c>
      <c r="N32" s="12">
        <f t="shared" si="3"/>
        <v>1.7287078594141659E-4</v>
      </c>
    </row>
    <row r="33" spans="1:14">
      <c r="A33" s="61" t="s">
        <v>130</v>
      </c>
      <c r="B33" s="61">
        <f>VLOOKUP(A33,'US Pop after &gt;2009'!A34:B491,2,FALSE)</f>
        <v>2806372</v>
      </c>
      <c r="C33" s="62">
        <f>VLOOKUP(A33,'US Pop after &gt;2009'!A34:U491,21,FALSE)</f>
        <v>2367426</v>
      </c>
      <c r="D33" s="62">
        <f>VLOOKUP(A33,'US Pop after &gt;2009'!A34:V491,22,FALSE)</f>
        <v>438946</v>
      </c>
      <c r="E33" s="61">
        <f>VLOOKUP(A33,'Deaths After &gt;2009'!A34:O491,15,FALSE)</f>
        <v>11</v>
      </c>
      <c r="F33" s="61">
        <f>VLOOKUP(A33,'Deaths After &gt;2009'!A34:P491,16,FALSE)</f>
        <v>549</v>
      </c>
      <c r="G33" s="61">
        <f>VLOOKUP(A33,'Deaths After &gt;2009'!A34:Q491,17,FALSE)</f>
        <v>560</v>
      </c>
      <c r="H33" s="61">
        <f>VLOOKUP(A33,'Visits new'!A33:D440,4,FALSE)</f>
        <v>175079</v>
      </c>
      <c r="I33" s="61">
        <f>VLOOKUP(A33,'Visits new'!A33:E440,5,FALSE)</f>
        <v>570</v>
      </c>
      <c r="J33" s="12">
        <f t="shared" si="0"/>
        <v>1.9954589056618295E-4</v>
      </c>
      <c r="K33" s="12">
        <f t="shared" si="1"/>
        <v>4.6463965505152007E-6</v>
      </c>
      <c r="L33" s="12">
        <f t="shared" si="1"/>
        <v>1.2507233235978913E-3</v>
      </c>
      <c r="M33" s="12">
        <f t="shared" si="2"/>
        <v>6.2386241025779901E-2</v>
      </c>
      <c r="N33" s="12">
        <f t="shared" si="3"/>
        <v>2.0310921004057907E-4</v>
      </c>
    </row>
    <row r="34" spans="1:14">
      <c r="A34" s="61" t="s">
        <v>132</v>
      </c>
      <c r="B34" s="61">
        <f>VLOOKUP(A34,'US Pop after &gt;2009'!A35:B492,2,FALSE)</f>
        <v>36388689</v>
      </c>
      <c r="C34" s="62">
        <f>VLOOKUP(A34,'US Pop after &gt;2009'!A35:U492,21,FALSE)</f>
        <v>32379711.411999993</v>
      </c>
      <c r="D34" s="62">
        <f>VLOOKUP(A34,'US Pop after &gt;2009'!A35:V492,22,FALSE)</f>
        <v>4020743.9560000002</v>
      </c>
      <c r="E34" s="61">
        <f>VLOOKUP(A34,'Deaths After &gt;2009'!A35:O492,15,FALSE)</f>
        <v>503</v>
      </c>
      <c r="F34" s="61">
        <f>VLOOKUP(A34,'Deaths After &gt;2009'!A35:P492,16,FALSE)</f>
        <v>5229</v>
      </c>
      <c r="G34" s="61">
        <f>VLOOKUP(A34,'Deaths After &gt;2009'!A35:Q492,17,FALSE)</f>
        <v>5732</v>
      </c>
      <c r="H34" s="61">
        <f>VLOOKUP(A34,'Visits new'!A34:D441,4,FALSE)</f>
        <v>408582</v>
      </c>
      <c r="I34" s="61">
        <f>VLOOKUP(A34,'Visits new'!A34:E441,5,FALSE)</f>
        <v>1662</v>
      </c>
      <c r="J34" s="12">
        <f t="shared" si="0"/>
        <v>1.5752147597293214E-4</v>
      </c>
      <c r="K34" s="12">
        <f t="shared" si="1"/>
        <v>1.5534418871120237E-5</v>
      </c>
      <c r="L34" s="12">
        <f t="shared" si="1"/>
        <v>1.3005055923038735E-3</v>
      </c>
      <c r="M34" s="12">
        <f t="shared" si="2"/>
        <v>1.122826931192822E-2</v>
      </c>
      <c r="N34" s="12">
        <f t="shared" si="3"/>
        <v>4.5673533333393794E-5</v>
      </c>
    </row>
    <row r="35" spans="1:14">
      <c r="A35" s="61" t="s">
        <v>133</v>
      </c>
      <c r="B35" s="61">
        <f>VLOOKUP(A35,'US Pop after &gt;2009'!A36:B493,2,FALSE)</f>
        <v>36968289</v>
      </c>
      <c r="C35" s="62">
        <f>VLOOKUP(A35,'US Pop after &gt;2009'!A36:U493,21,FALSE)</f>
        <v>32822565.899999999</v>
      </c>
      <c r="D35" s="62">
        <f>VLOOKUP(A35,'US Pop after &gt;2009'!A36:V493,22,FALSE)</f>
        <v>4182654.7629999998</v>
      </c>
      <c r="E35" s="61">
        <f>VLOOKUP(A35,'Deaths After &gt;2009'!A36:O493,15,FALSE)</f>
        <v>708</v>
      </c>
      <c r="F35" s="61">
        <f>VLOOKUP(A35,'Deaths After &gt;2009'!A36:P493,16,FALSE)</f>
        <v>5338</v>
      </c>
      <c r="G35" s="61">
        <f>VLOOKUP(A35,'Deaths After &gt;2009'!A36:Q493,17,FALSE)</f>
        <v>6046</v>
      </c>
      <c r="H35" s="61">
        <f>VLOOKUP(A35,'Visits new'!A35:D442,4,FALSE)</f>
        <v>1568456</v>
      </c>
      <c r="I35" s="61">
        <f>VLOOKUP(A35,'Visits new'!A35:E442,5,FALSE)</f>
        <v>5675</v>
      </c>
      <c r="J35" s="12">
        <f t="shared" si="0"/>
        <v>1.635455728015976E-4</v>
      </c>
      <c r="K35" s="12">
        <f t="shared" si="1"/>
        <v>2.1570525660822879E-5</v>
      </c>
      <c r="L35" s="12">
        <f t="shared" si="1"/>
        <v>1.2762229498882503E-3</v>
      </c>
      <c r="M35" s="12">
        <f t="shared" si="2"/>
        <v>4.2427064990754645E-2</v>
      </c>
      <c r="N35" s="12">
        <f t="shared" si="3"/>
        <v>1.5350994469882012E-4</v>
      </c>
    </row>
    <row r="36" spans="1:14">
      <c r="A36" s="61" t="s">
        <v>134</v>
      </c>
      <c r="B36" s="61">
        <f>VLOOKUP(A36,'US Pop after &gt;2009'!A37:B494,2,FALSE)</f>
        <v>37285546</v>
      </c>
      <c r="C36" s="62">
        <f>VLOOKUP(A36,'US Pop after &gt;2009'!A37:U494,21,FALSE)</f>
        <v>32991158.924999997</v>
      </c>
      <c r="D36" s="62">
        <f>VLOOKUP(A36,'US Pop after &gt;2009'!A37:V494,22,FALSE)</f>
        <v>4305619.5500000007</v>
      </c>
      <c r="E36" s="61">
        <f>VLOOKUP(A36,'Deaths After &gt;2009'!A37:O494,15,FALSE)</f>
        <v>563</v>
      </c>
      <c r="F36" s="61">
        <f>VLOOKUP(A36,'Deaths After &gt;2009'!A37:P494,16,FALSE)</f>
        <v>5119</v>
      </c>
      <c r="G36" s="61">
        <f>VLOOKUP(A36,'Deaths After &gt;2009'!A37:Q494,17,FALSE)</f>
        <v>5682</v>
      </c>
      <c r="H36" s="61">
        <f>VLOOKUP(A36,'Visits new'!A36:D443,4,FALSE)</f>
        <v>1498652</v>
      </c>
      <c r="I36" s="61">
        <f>VLOOKUP(A36,'Visits new'!A36:E443,5,FALSE)</f>
        <v>5490</v>
      </c>
      <c r="J36" s="12">
        <f t="shared" si="0"/>
        <v>1.5239149240298103E-4</v>
      </c>
      <c r="K36" s="12">
        <f t="shared" si="1"/>
        <v>1.706517801571895E-5</v>
      </c>
      <c r="L36" s="12">
        <f t="shared" si="1"/>
        <v>1.188911361200039E-3</v>
      </c>
      <c r="M36" s="12">
        <f t="shared" si="2"/>
        <v>4.0193913212374574E-2</v>
      </c>
      <c r="N36" s="12">
        <f t="shared" si="3"/>
        <v>1.4724204387405243E-4</v>
      </c>
    </row>
    <row r="37" spans="1:14">
      <c r="A37" s="61" t="s">
        <v>135</v>
      </c>
      <c r="B37" s="61">
        <f>VLOOKUP(A37,'US Pop after &gt;2009'!A38:B495,2,FALSE)</f>
        <v>37571447</v>
      </c>
      <c r="C37" s="62">
        <f>VLOOKUP(A37,'US Pop after &gt;2009'!A38:U495,21,FALSE)</f>
        <v>33162829.121000011</v>
      </c>
      <c r="D37" s="62">
        <f>VLOOKUP(A37,'US Pop after &gt;2009'!A38:V495,22,FALSE)</f>
        <v>4436118.4850000003</v>
      </c>
      <c r="E37" s="61">
        <f>VLOOKUP(A37,'Deaths After &gt;2009'!A38:O495,15,FALSE)</f>
        <v>693</v>
      </c>
      <c r="F37" s="61">
        <f>VLOOKUP(A37,'Deaths After &gt;2009'!A38:P495,16,FALSE)</f>
        <v>5694</v>
      </c>
      <c r="G37" s="61">
        <f>VLOOKUP(A37,'Deaths After &gt;2009'!A38:Q495,17,FALSE)</f>
        <v>6387</v>
      </c>
      <c r="H37" s="61">
        <f>VLOOKUP(A37,'Visits new'!A37:D444,4,FALSE)</f>
        <v>1642397</v>
      </c>
      <c r="I37" s="61">
        <f>VLOOKUP(A37,'Visits new'!A37:E444,5,FALSE)</f>
        <v>5726</v>
      </c>
      <c r="J37" s="12">
        <f t="shared" si="0"/>
        <v>1.6999611433650666E-4</v>
      </c>
      <c r="K37" s="12">
        <f t="shared" si="1"/>
        <v>2.0896890234288397E-5</v>
      </c>
      <c r="L37" s="12">
        <f t="shared" si="1"/>
        <v>1.2835545351760369E-3</v>
      </c>
      <c r="M37" s="12">
        <f t="shared" si="2"/>
        <v>4.3713967151704322E-2</v>
      </c>
      <c r="N37" s="12">
        <f t="shared" si="3"/>
        <v>1.5240296707230892E-4</v>
      </c>
    </row>
    <row r="38" spans="1:14">
      <c r="A38" s="61" t="s">
        <v>136</v>
      </c>
      <c r="B38" s="61">
        <f>VLOOKUP(A38,'US Pop after &gt;2009'!A39:B496,2,FALSE)</f>
        <v>38025540</v>
      </c>
      <c r="C38" s="62">
        <f>VLOOKUP(A38,'US Pop after &gt;2009'!A39:U496,21,FALSE)</f>
        <v>33410621.633000001</v>
      </c>
      <c r="D38" s="62">
        <f>VLOOKUP(A38,'US Pop after &gt;2009'!A39:V496,22,FALSE)</f>
        <v>4609077.2750000004</v>
      </c>
      <c r="E38" s="61">
        <f>VLOOKUP(A38,'Deaths After &gt;2009'!A39:O496,15,FALSE)</f>
        <v>948</v>
      </c>
      <c r="F38" s="61">
        <f>VLOOKUP(A38,'Deaths After &gt;2009'!A39:P496,16,FALSE)</f>
        <v>4888</v>
      </c>
      <c r="G38" s="61">
        <f>VLOOKUP(A38,'Deaths After &gt;2009'!A39:Q496,17,FALSE)</f>
        <v>5836</v>
      </c>
      <c r="H38" s="61">
        <f>VLOOKUP(A38,'Visits new'!A38:D445,4,FALSE)</f>
        <v>1785847</v>
      </c>
      <c r="I38" s="61">
        <f>VLOOKUP(A38,'Visits new'!A38:E445,5,FALSE)</f>
        <v>6017</v>
      </c>
      <c r="J38" s="12">
        <f t="shared" si="0"/>
        <v>1.534757954785126E-4</v>
      </c>
      <c r="K38" s="12">
        <f t="shared" si="1"/>
        <v>2.8374210166255963E-5</v>
      </c>
      <c r="L38" s="12">
        <f t="shared" si="1"/>
        <v>1.0605159576110598E-3</v>
      </c>
      <c r="M38" s="12">
        <f t="shared" si="2"/>
        <v>4.6964408657970406E-2</v>
      </c>
      <c r="N38" s="12">
        <f t="shared" si="3"/>
        <v>1.5823575417995379E-4</v>
      </c>
    </row>
    <row r="39" spans="1:14">
      <c r="A39" s="61" t="s">
        <v>137</v>
      </c>
      <c r="B39" s="61">
        <f>VLOOKUP(A39,'US Pop after &gt;2009'!A40:B497,2,FALSE)</f>
        <v>38394172</v>
      </c>
      <c r="C39" s="62">
        <f>VLOOKUP(A39,'US Pop after &gt;2009'!A40:U497,21,FALSE)</f>
        <v>33584840.547999993</v>
      </c>
      <c r="D39" s="62">
        <f>VLOOKUP(A39,'US Pop after &gt;2009'!A40:V497,22,FALSE)</f>
        <v>4782780.3570000008</v>
      </c>
      <c r="E39" s="61">
        <f>VLOOKUP(A39,'Deaths After &gt;2009'!A40:O497,15,FALSE)</f>
        <v>620</v>
      </c>
      <c r="F39" s="61">
        <f>VLOOKUP(A39,'Deaths After &gt;2009'!A40:P497,16,FALSE)</f>
        <v>5423</v>
      </c>
      <c r="G39" s="61">
        <f>VLOOKUP(A39,'Deaths After &gt;2009'!A40:Q497,17,FALSE)</f>
        <v>6043</v>
      </c>
      <c r="H39" s="61">
        <f>VLOOKUP(A39,'Visits new'!A39:D446,4,FALSE)</f>
        <v>1931999</v>
      </c>
      <c r="I39" s="61">
        <f>VLOOKUP(A39,'Visits new'!A39:E446,5,FALSE)</f>
        <v>6575</v>
      </c>
      <c r="J39" s="12">
        <f t="shared" si="0"/>
        <v>1.5739367943655615E-4</v>
      </c>
      <c r="K39" s="12">
        <f t="shared" si="1"/>
        <v>1.8460709947807732E-5</v>
      </c>
      <c r="L39" s="12">
        <f t="shared" si="1"/>
        <v>1.1338593025839005E-3</v>
      </c>
      <c r="M39" s="12">
        <f t="shared" si="2"/>
        <v>5.0320111083525909E-2</v>
      </c>
      <c r="N39" s="12">
        <f t="shared" si="3"/>
        <v>1.7124994908081361E-4</v>
      </c>
    </row>
    <row r="40" spans="1:14">
      <c r="A40" s="61" t="s">
        <v>138</v>
      </c>
      <c r="B40" s="61">
        <f>VLOOKUP(A40,'US Pop after &gt;2009'!A41:B498,2,FALSE)</f>
        <v>38572021</v>
      </c>
      <c r="C40" s="62">
        <f>VLOOKUP(A40,'US Pop after &gt;2009'!A41:U498,21,FALSE)</f>
        <v>33617094.654999994</v>
      </c>
      <c r="D40" s="62">
        <f>VLOOKUP(A40,'US Pop after &gt;2009'!A41:V498,22,FALSE)</f>
        <v>4959017.1349999998</v>
      </c>
      <c r="E40" s="61">
        <f>VLOOKUP(A40,'Deaths After &gt;2009'!A41:O498,15,FALSE)</f>
        <v>733</v>
      </c>
      <c r="F40" s="61">
        <f>VLOOKUP(A40,'Deaths After &gt;2009'!A41:P498,16,FALSE)</f>
        <v>5085</v>
      </c>
      <c r="G40" s="61">
        <f>VLOOKUP(A40,'Deaths After &gt;2009'!A41:Q498,17,FALSE)</f>
        <v>5818</v>
      </c>
      <c r="H40" s="61">
        <f>VLOOKUP(A40,'Visits new'!A40:D447,4,FALSE)</f>
        <v>2127255</v>
      </c>
      <c r="I40" s="61">
        <f>VLOOKUP(A40,'Visits new'!A40:E447,5,FALSE)</f>
        <v>6131</v>
      </c>
      <c r="J40" s="12">
        <f t="shared" si="0"/>
        <v>1.5083472032746223E-4</v>
      </c>
      <c r="K40" s="12">
        <f t="shared" si="1"/>
        <v>2.1804382785678304E-5</v>
      </c>
      <c r="L40" s="12">
        <f t="shared" si="1"/>
        <v>1.0254048053415328E-3</v>
      </c>
      <c r="M40" s="12">
        <f t="shared" si="2"/>
        <v>5.5150208489205169E-2</v>
      </c>
      <c r="N40" s="12">
        <f t="shared" si="3"/>
        <v>1.5894941050664677E-4</v>
      </c>
    </row>
    <row r="41" spans="1:14">
      <c r="A41" s="61" t="s">
        <v>139</v>
      </c>
      <c r="B41" s="61">
        <f>VLOOKUP(A41,'US Pop after &gt;2009'!A42:B499,2,FALSE)</f>
        <v>38521420</v>
      </c>
      <c r="C41" s="62">
        <f>VLOOKUP(A41,'US Pop after &gt;2009'!A42:U499,21,FALSE)</f>
        <v>33442716</v>
      </c>
      <c r="D41" s="62">
        <f>VLOOKUP(A41,'US Pop after &gt;2009'!A42:V499,22,FALSE)</f>
        <v>5078704</v>
      </c>
      <c r="E41" s="61">
        <f>VLOOKUP(A41,'Deaths After &gt;2009'!A42:O499,15,FALSE)</f>
        <v>687</v>
      </c>
      <c r="F41" s="61">
        <f>VLOOKUP(A41,'Deaths After &gt;2009'!A42:P499,16,FALSE)</f>
        <v>5510</v>
      </c>
      <c r="G41" s="61">
        <f>VLOOKUP(A41,'Deaths After &gt;2009'!A42:Q499,17,FALSE)</f>
        <v>6197</v>
      </c>
      <c r="H41" s="61">
        <f>VLOOKUP(A41,'Visits new'!A41:D448,4,FALSE)</f>
        <v>2281986</v>
      </c>
      <c r="I41" s="61">
        <f>VLOOKUP(A41,'Visits new'!A41:E448,5,FALSE)</f>
        <v>5156</v>
      </c>
      <c r="J41" s="12">
        <f t="shared" si="0"/>
        <v>1.6087153588834472E-4</v>
      </c>
      <c r="K41" s="12">
        <f t="shared" si="1"/>
        <v>2.0542589902088095E-5</v>
      </c>
      <c r="L41" s="12">
        <f t="shared" si="1"/>
        <v>1.0849224526572132E-3</v>
      </c>
      <c r="M41" s="12">
        <f t="shared" si="2"/>
        <v>5.9239404985589834E-2</v>
      </c>
      <c r="N41" s="12">
        <f t="shared" si="3"/>
        <v>1.3384760997907138E-4</v>
      </c>
    </row>
    <row r="42" spans="1:14">
      <c r="A42" s="61" t="s">
        <v>141</v>
      </c>
      <c r="B42" s="61">
        <f>VLOOKUP(A42,'US Pop after &gt;2009'!A43:B500,2,FALSE)</f>
        <v>4846647</v>
      </c>
      <c r="C42" s="62">
        <f>VLOOKUP(A42,'US Pop after &gt;2009'!A43:U500,21,FALSE)</f>
        <v>4335896.9749999996</v>
      </c>
      <c r="D42" s="62">
        <f>VLOOKUP(A42,'US Pop after &gt;2009'!A43:V500,22,FALSE)</f>
        <v>509508.34799999988</v>
      </c>
      <c r="E42" s="61">
        <f>VLOOKUP(A42,'Deaths After &gt;2009'!A43:O500,15,FALSE)</f>
        <v>0</v>
      </c>
      <c r="F42" s="61">
        <f>VLOOKUP(A42,'Deaths After &gt;2009'!A43:P500,16,FALSE)</f>
        <v>385</v>
      </c>
      <c r="G42" s="61">
        <f>VLOOKUP(A42,'Deaths After &gt;2009'!A43:Q500,17,FALSE)</f>
        <v>385</v>
      </c>
      <c r="H42" s="61">
        <f>VLOOKUP(A42,'Visits new'!A42:D449,4,FALSE)</f>
        <v>237856</v>
      </c>
      <c r="I42" s="61">
        <f>VLOOKUP(A42,'Visits new'!A42:E449,5,FALSE)</f>
        <v>151</v>
      </c>
      <c r="J42" s="12">
        <f t="shared" si="0"/>
        <v>7.9436360849057086E-5</v>
      </c>
      <c r="K42" s="12">
        <f t="shared" si="1"/>
        <v>0</v>
      </c>
      <c r="L42" s="12">
        <f t="shared" si="1"/>
        <v>7.5563040627550247E-4</v>
      </c>
      <c r="M42" s="12">
        <f t="shared" si="2"/>
        <v>4.9076402717177461E-2</v>
      </c>
      <c r="N42" s="12">
        <f t="shared" si="3"/>
        <v>3.1155559709630181E-5</v>
      </c>
    </row>
    <row r="43" spans="1:14">
      <c r="A43" s="61" t="s">
        <v>142</v>
      </c>
      <c r="B43" s="61">
        <f>VLOOKUP(A43,'US Pop after &gt;2009'!A44:B501,2,FALSE)</f>
        <v>4941571</v>
      </c>
      <c r="C43" s="62">
        <f>VLOOKUP(A43,'US Pop after &gt;2009'!A44:U501,21,FALSE)</f>
        <v>4409041.4569999995</v>
      </c>
      <c r="D43" s="62">
        <f>VLOOKUP(A43,'US Pop after &gt;2009'!A44:V501,22,FALSE)</f>
        <v>530042.08699999994</v>
      </c>
      <c r="E43" s="61">
        <f>VLOOKUP(A43,'Deaths After &gt;2009'!A44:O501,15,FALSE)</f>
        <v>0</v>
      </c>
      <c r="F43" s="61">
        <f>VLOOKUP(A43,'Deaths After &gt;2009'!A44:P501,16,FALSE)</f>
        <v>408</v>
      </c>
      <c r="G43" s="61">
        <f>VLOOKUP(A43,'Deaths After &gt;2009'!A44:Q501,17,FALSE)</f>
        <v>408</v>
      </c>
      <c r="H43" s="61">
        <f>VLOOKUP(A43,'Visits new'!A43:D450,4,FALSE)</f>
        <v>1014549</v>
      </c>
      <c r="I43" s="61">
        <f>VLOOKUP(A43,'Visits new'!A43:E450,5,FALSE)</f>
        <v>588</v>
      </c>
      <c r="J43" s="12">
        <f t="shared" si="0"/>
        <v>8.2564836162426887E-5</v>
      </c>
      <c r="K43" s="12">
        <f t="shared" si="1"/>
        <v>0</v>
      </c>
      <c r="L43" s="12">
        <f t="shared" si="1"/>
        <v>7.6975019532741378E-4</v>
      </c>
      <c r="M43" s="12">
        <f t="shared" si="2"/>
        <v>0.20530899991116186</v>
      </c>
      <c r="N43" s="12">
        <f t="shared" si="3"/>
        <v>1.1899049917526228E-4</v>
      </c>
    </row>
    <row r="44" spans="1:14">
      <c r="A44" s="61" t="s">
        <v>143</v>
      </c>
      <c r="B44" s="61">
        <f>VLOOKUP(A44,'US Pop after &gt;2009'!A45:B502,2,FALSE)</f>
        <v>4918239</v>
      </c>
      <c r="C44" s="62">
        <f>VLOOKUP(A44,'US Pop after &gt;2009'!A45:U502,21,FALSE)</f>
        <v>4374601.2889999999</v>
      </c>
      <c r="D44" s="62">
        <f>VLOOKUP(A44,'US Pop after &gt;2009'!A45:V502,22,FALSE)</f>
        <v>544964.19100000011</v>
      </c>
      <c r="E44" s="61">
        <f>VLOOKUP(A44,'Deaths After &gt;2009'!A45:O502,15,FALSE)</f>
        <v>0</v>
      </c>
      <c r="F44" s="61">
        <f>VLOOKUP(A44,'Deaths After &gt;2009'!A45:P502,16,FALSE)</f>
        <v>375</v>
      </c>
      <c r="G44" s="61">
        <f>VLOOKUP(A44,'Deaths After &gt;2009'!A45:Q502,17,FALSE)</f>
        <v>375</v>
      </c>
      <c r="H44" s="61">
        <f>VLOOKUP(A44,'Visits new'!A44:D451,4,FALSE)</f>
        <v>1085384</v>
      </c>
      <c r="I44" s="61">
        <f>VLOOKUP(A44,'Visits new'!A44:E451,5,FALSE)</f>
        <v>549</v>
      </c>
      <c r="J44" s="12">
        <f t="shared" si="0"/>
        <v>7.6246802971551407E-5</v>
      </c>
      <c r="K44" s="12">
        <f t="shared" si="1"/>
        <v>0</v>
      </c>
      <c r="L44" s="12">
        <f t="shared" si="1"/>
        <v>6.8811860704440285E-4</v>
      </c>
      <c r="M44" s="12">
        <f t="shared" si="2"/>
        <v>0.22068549332393159</v>
      </c>
      <c r="N44" s="12">
        <f t="shared" si="3"/>
        <v>1.1162531955035126E-4</v>
      </c>
    </row>
    <row r="45" spans="1:14">
      <c r="A45" s="61" t="s">
        <v>144</v>
      </c>
      <c r="B45" s="61">
        <f>VLOOKUP(A45,'US Pop after &gt;2009'!A46:B503,2,FALSE)</f>
        <v>5066830</v>
      </c>
      <c r="C45" s="62">
        <f>VLOOKUP(A45,'US Pop after &gt;2009'!A46:U503,21,FALSE)</f>
        <v>4488604.1869999999</v>
      </c>
      <c r="D45" s="62">
        <f>VLOOKUP(A45,'US Pop after &gt;2009'!A46:V503,22,FALSE)</f>
        <v>576951.60800000001</v>
      </c>
      <c r="E45" s="61">
        <f>VLOOKUP(A45,'Deaths After &gt;2009'!A46:O503,15,FALSE)</f>
        <v>22</v>
      </c>
      <c r="F45" s="61">
        <f>VLOOKUP(A45,'Deaths After &gt;2009'!A46:P503,16,FALSE)</f>
        <v>375</v>
      </c>
      <c r="G45" s="61">
        <f>VLOOKUP(A45,'Deaths After &gt;2009'!A46:Q503,17,FALSE)</f>
        <v>397</v>
      </c>
      <c r="H45" s="61">
        <f>VLOOKUP(A45,'Visits new'!A45:D452,4,FALSE)</f>
        <v>1075821</v>
      </c>
      <c r="I45" s="61">
        <f>VLOOKUP(A45,'Visits new'!A45:E452,5,FALSE)</f>
        <v>530</v>
      </c>
      <c r="J45" s="12">
        <f t="shared" si="0"/>
        <v>7.8352737313073454E-5</v>
      </c>
      <c r="K45" s="12">
        <f t="shared" si="1"/>
        <v>4.9013009575932119E-6</v>
      </c>
      <c r="L45" s="12">
        <f t="shared" si="1"/>
        <v>6.499678565762832E-4</v>
      </c>
      <c r="M45" s="12">
        <f t="shared" si="2"/>
        <v>0.21232624737755165</v>
      </c>
      <c r="N45" s="12">
        <f t="shared" si="3"/>
        <v>1.0460189112324668E-4</v>
      </c>
    </row>
    <row r="46" spans="1:14">
      <c r="A46" s="61" t="s">
        <v>145</v>
      </c>
      <c r="B46" s="61">
        <f>VLOOKUP(A46,'US Pop after &gt;2009'!A47:B504,2,FALSE)</f>
        <v>5040592</v>
      </c>
      <c r="C46" s="62">
        <f>VLOOKUP(A46,'US Pop after &gt;2009'!A47:U504,21,FALSE)</f>
        <v>4447638.949000001</v>
      </c>
      <c r="D46" s="62">
        <f>VLOOKUP(A46,'US Pop after &gt;2009'!A47:V504,22,FALSE)</f>
        <v>591037.31799999997</v>
      </c>
      <c r="E46" s="61">
        <f>VLOOKUP(A46,'Deaths After &gt;2009'!A47:O504,15,FALSE)</f>
        <v>33</v>
      </c>
      <c r="F46" s="61">
        <f>VLOOKUP(A46,'Deaths After &gt;2009'!A47:P504,16,FALSE)</f>
        <v>427</v>
      </c>
      <c r="G46" s="61">
        <f>VLOOKUP(A46,'Deaths After &gt;2009'!A47:Q504,17,FALSE)</f>
        <v>460</v>
      </c>
      <c r="H46" s="61">
        <f>VLOOKUP(A46,'Visits new'!A46:D453,4,FALSE)</f>
        <v>526713</v>
      </c>
      <c r="I46" s="61">
        <f>VLOOKUP(A46,'Visits new'!A46:E453,5,FALSE)</f>
        <v>384</v>
      </c>
      <c r="J46" s="12">
        <f t="shared" si="0"/>
        <v>9.1259121944406533E-5</v>
      </c>
      <c r="K46" s="12">
        <f t="shared" si="1"/>
        <v>7.4196670139827022E-6</v>
      </c>
      <c r="L46" s="12">
        <f t="shared" si="1"/>
        <v>7.2245861131902333E-4</v>
      </c>
      <c r="M46" s="12">
        <f t="shared" si="2"/>
        <v>0.10449427368848739</v>
      </c>
      <c r="N46" s="12">
        <f t="shared" si="3"/>
        <v>7.6181527884026321E-5</v>
      </c>
    </row>
    <row r="47" spans="1:14">
      <c r="A47" s="61" t="s">
        <v>146</v>
      </c>
      <c r="B47" s="61">
        <f>VLOOKUP(A47,'US Pop after &gt;2009'!A48:B505,2,FALSE)</f>
        <v>5162330</v>
      </c>
      <c r="C47" s="62">
        <f>VLOOKUP(A47,'US Pop after &gt;2009'!A48:U505,21,FALSE)</f>
        <v>4537589.8249999993</v>
      </c>
      <c r="D47" s="62">
        <f>VLOOKUP(A47,'US Pop after &gt;2009'!A48:V505,22,FALSE)</f>
        <v>624871.98100000003</v>
      </c>
      <c r="E47" s="61">
        <f>VLOOKUP(A47,'Deaths After &gt;2009'!A48:O505,15,FALSE)</f>
        <v>0</v>
      </c>
      <c r="F47" s="61">
        <f>VLOOKUP(A47,'Deaths After &gt;2009'!A48:P505,16,FALSE)</f>
        <v>440</v>
      </c>
      <c r="G47" s="61">
        <f>VLOOKUP(A47,'Deaths After &gt;2009'!A48:Q505,17,FALSE)</f>
        <v>440</v>
      </c>
      <c r="H47" s="61">
        <f>VLOOKUP(A47,'Visits new'!A47:D454,4,FALSE)</f>
        <v>172916</v>
      </c>
      <c r="I47" s="61">
        <f>VLOOKUP(A47,'Visits new'!A47:E454,5,FALSE)</f>
        <v>284</v>
      </c>
      <c r="J47" s="12">
        <f t="shared" si="0"/>
        <v>8.5232830911623238E-5</v>
      </c>
      <c r="K47" s="12">
        <f t="shared" si="1"/>
        <v>0</v>
      </c>
      <c r="L47" s="12">
        <f t="shared" si="1"/>
        <v>7.0414423014431807E-4</v>
      </c>
      <c r="M47" s="12">
        <f t="shared" si="2"/>
        <v>3.3495727704350553E-2</v>
      </c>
      <c r="N47" s="12">
        <f t="shared" si="3"/>
        <v>5.5013918133865908E-5</v>
      </c>
    </row>
    <row r="48" spans="1:14">
      <c r="A48" s="61" t="s">
        <v>147</v>
      </c>
      <c r="B48" s="61">
        <f>VLOOKUP(A48,'US Pop after &gt;2009'!A49:B506,2,FALSE)</f>
        <v>5226520</v>
      </c>
      <c r="C48" s="62">
        <f>VLOOKUP(A48,'US Pop after &gt;2009'!A49:U506,21,FALSE)</f>
        <v>4569125.7140000006</v>
      </c>
      <c r="D48" s="62">
        <f>VLOOKUP(A48,'US Pop after &gt;2009'!A49:V506,22,FALSE)</f>
        <v>657373.85000000009</v>
      </c>
      <c r="E48" s="61">
        <f>VLOOKUP(A48,'Deaths After &gt;2009'!A49:O506,15,FALSE)</f>
        <v>12</v>
      </c>
      <c r="F48" s="61">
        <f>VLOOKUP(A48,'Deaths After &gt;2009'!A49:P506,16,FALSE)</f>
        <v>319</v>
      </c>
      <c r="G48" s="61">
        <f>VLOOKUP(A48,'Deaths After &gt;2009'!A49:Q506,17,FALSE)</f>
        <v>331</v>
      </c>
      <c r="H48" s="61">
        <f>VLOOKUP(A48,'Visits new'!A48:D455,4,FALSE)</f>
        <v>179328</v>
      </c>
      <c r="I48" s="61">
        <f>VLOOKUP(A48,'Visits new'!A48:E455,5,FALSE)</f>
        <v>321</v>
      </c>
      <c r="J48" s="12">
        <f t="shared" si="0"/>
        <v>6.3330858774098253E-5</v>
      </c>
      <c r="K48" s="12">
        <f t="shared" si="1"/>
        <v>2.626323010380624E-6</v>
      </c>
      <c r="L48" s="12">
        <f t="shared" si="1"/>
        <v>4.8526420696533632E-4</v>
      </c>
      <c r="M48" s="12">
        <f t="shared" si="2"/>
        <v>3.4311166894989399E-2</v>
      </c>
      <c r="N48" s="12">
        <f t="shared" si="3"/>
        <v>6.1417539777901926E-5</v>
      </c>
    </row>
    <row r="49" spans="1:14">
      <c r="A49" s="61" t="s">
        <v>148</v>
      </c>
      <c r="B49" s="61">
        <f>VLOOKUP(A49,'US Pop after &gt;2009'!A50:B507,2,FALSE)</f>
        <v>5273117</v>
      </c>
      <c r="C49" s="62">
        <f>VLOOKUP(A49,'US Pop after &gt;2009'!A50:U507,21,FALSE)</f>
        <v>4564872</v>
      </c>
      <c r="D49" s="62">
        <f>VLOOKUP(A49,'US Pop after &gt;2009'!A50:V507,22,FALSE)</f>
        <v>708245</v>
      </c>
      <c r="E49" s="61">
        <f>VLOOKUP(A49,'Deaths After &gt;2009'!A50:O507,15,FALSE)</f>
        <v>42</v>
      </c>
      <c r="F49" s="61">
        <f>VLOOKUP(A49,'Deaths After &gt;2009'!A50:P507,16,FALSE)</f>
        <v>334</v>
      </c>
      <c r="G49" s="61">
        <f>VLOOKUP(A49,'Deaths After &gt;2009'!A50:Q507,17,FALSE)</f>
        <v>376</v>
      </c>
      <c r="H49" s="61">
        <f>VLOOKUP(A49,'Visits new'!A49:D456,4,FALSE)</f>
        <v>529628</v>
      </c>
      <c r="I49" s="61">
        <f>VLOOKUP(A49,'Visits new'!A49:E456,5,FALSE)</f>
        <v>856</v>
      </c>
      <c r="J49" s="12">
        <f t="shared" si="0"/>
        <v>7.1305074399069854E-5</v>
      </c>
      <c r="K49" s="12">
        <f t="shared" si="1"/>
        <v>9.2006960983790996E-6</v>
      </c>
      <c r="L49" s="12">
        <f t="shared" si="1"/>
        <v>4.7158822158998654E-4</v>
      </c>
      <c r="M49" s="12">
        <f t="shared" si="2"/>
        <v>0.10043926580806002</v>
      </c>
      <c r="N49" s="12">
        <f t="shared" si="3"/>
        <v>1.6233282895107391E-4</v>
      </c>
    </row>
    <row r="50" spans="1:14">
      <c r="A50" s="61" t="s">
        <v>150</v>
      </c>
      <c r="B50" s="61">
        <f>VLOOKUP(A50,'US Pop after &gt;2009'!A51:B508,2,FALSE)</f>
        <v>3545837</v>
      </c>
      <c r="C50" s="62">
        <f>VLOOKUP(A50,'US Pop after &gt;2009'!A51:U508,21,FALSE)</f>
        <v>3055024.8389999997</v>
      </c>
      <c r="D50" s="62">
        <f>VLOOKUP(A50,'US Pop after &gt;2009'!A51:V508,22,FALSE)</f>
        <v>491649.24900000007</v>
      </c>
      <c r="E50" s="61">
        <f>VLOOKUP(A50,'Deaths After &gt;2009'!A51:O508,15,FALSE)</f>
        <v>0</v>
      </c>
      <c r="F50" s="61">
        <f>VLOOKUP(A50,'Deaths After &gt;2009'!A51:P508,16,FALSE)</f>
        <v>459</v>
      </c>
      <c r="G50" s="61">
        <f>VLOOKUP(A50,'Deaths After &gt;2009'!A51:Q508,17,FALSE)</f>
        <v>459</v>
      </c>
      <c r="H50" s="61">
        <f>VLOOKUP(A50,'Visits new'!A50:D457,4,FALSE)</f>
        <v>45209</v>
      </c>
      <c r="I50" s="61">
        <f>VLOOKUP(A50,'Visits new'!A50:E457,5,FALSE)</f>
        <v>225</v>
      </c>
      <c r="J50" s="12">
        <f t="shared" si="0"/>
        <v>1.294475747193117E-4</v>
      </c>
      <c r="K50" s="12">
        <f t="shared" si="1"/>
        <v>0</v>
      </c>
      <c r="L50" s="12">
        <f t="shared" si="1"/>
        <v>9.3359239525656209E-4</v>
      </c>
      <c r="M50" s="12">
        <f t="shared" si="2"/>
        <v>1.2749881057702315E-2</v>
      </c>
      <c r="N50" s="12">
        <f t="shared" si="3"/>
        <v>6.3454693489858671E-5</v>
      </c>
    </row>
    <row r="51" spans="1:14">
      <c r="A51" s="61" t="s">
        <v>151</v>
      </c>
      <c r="B51" s="61">
        <f>VLOOKUP(A51,'US Pop after &gt;2009'!A52:B509,2,FALSE)</f>
        <v>3558172</v>
      </c>
      <c r="C51" s="62">
        <f>VLOOKUP(A51,'US Pop after &gt;2009'!A52:U509,21,FALSE)</f>
        <v>3055379.196</v>
      </c>
      <c r="D51" s="62">
        <f>VLOOKUP(A51,'US Pop after &gt;2009'!A52:V509,22,FALSE)</f>
        <v>499633.78200000001</v>
      </c>
      <c r="E51" s="61">
        <f>VLOOKUP(A51,'Deaths After &gt;2009'!A52:O509,15,FALSE)</f>
        <v>0</v>
      </c>
      <c r="F51" s="61">
        <f>VLOOKUP(A51,'Deaths After &gt;2009'!A52:P509,16,FALSE)</f>
        <v>534</v>
      </c>
      <c r="G51" s="61">
        <f>VLOOKUP(A51,'Deaths After &gt;2009'!A52:Q509,17,FALSE)</f>
        <v>534</v>
      </c>
      <c r="H51" s="61">
        <f>VLOOKUP(A51,'Visits new'!A51:D458,4,FALSE)</f>
        <v>167272</v>
      </c>
      <c r="I51" s="61">
        <f>VLOOKUP(A51,'Visits new'!A51:E458,5,FALSE)</f>
        <v>680</v>
      </c>
      <c r="J51" s="12">
        <f t="shared" si="0"/>
        <v>1.5007706204196988E-4</v>
      </c>
      <c r="K51" s="12">
        <f t="shared" si="1"/>
        <v>0</v>
      </c>
      <c r="L51" s="12">
        <f t="shared" si="1"/>
        <v>1.0687828150098945E-3</v>
      </c>
      <c r="M51" s="12">
        <f t="shared" si="2"/>
        <v>4.7010656033491353E-2</v>
      </c>
      <c r="N51" s="12">
        <f t="shared" si="3"/>
        <v>1.9110936739426875E-4</v>
      </c>
    </row>
    <row r="52" spans="1:14">
      <c r="A52" s="61" t="s">
        <v>152</v>
      </c>
      <c r="B52" s="61">
        <f>VLOOKUP(A52,'US Pop after &gt;2009'!A53:B510,2,FALSE)</f>
        <v>3572213</v>
      </c>
      <c r="C52" s="62">
        <f>VLOOKUP(A52,'US Pop after &gt;2009'!A53:U510,21,FALSE)</f>
        <v>3056953.7100000004</v>
      </c>
      <c r="D52" s="62">
        <f>VLOOKUP(A52,'US Pop after &gt;2009'!A53:V510,22,FALSE)</f>
        <v>510276.24400000001</v>
      </c>
      <c r="E52" s="61">
        <f>VLOOKUP(A52,'Deaths After &gt;2009'!A53:O510,15,FALSE)</f>
        <v>0</v>
      </c>
      <c r="F52" s="61">
        <f>VLOOKUP(A52,'Deaths After &gt;2009'!A53:P510,16,FALSE)</f>
        <v>430</v>
      </c>
      <c r="G52" s="61">
        <f>VLOOKUP(A52,'Deaths After &gt;2009'!A53:Q510,17,FALSE)</f>
        <v>430</v>
      </c>
      <c r="H52" s="61">
        <f>VLOOKUP(A52,'Visits new'!A52:D459,4,FALSE)</f>
        <v>149864</v>
      </c>
      <c r="I52" s="61">
        <f>VLOOKUP(A52,'Visits new'!A52:E459,5,FALSE)</f>
        <v>677</v>
      </c>
      <c r="J52" s="12">
        <f t="shared" si="0"/>
        <v>1.2037356115102878E-4</v>
      </c>
      <c r="K52" s="12">
        <f t="shared" si="1"/>
        <v>0</v>
      </c>
      <c r="L52" s="12">
        <f t="shared" si="1"/>
        <v>8.4268081270896865E-4</v>
      </c>
      <c r="M52" s="12">
        <f t="shared" si="2"/>
        <v>4.1952705507762277E-2</v>
      </c>
      <c r="N52" s="12">
        <f t="shared" si="3"/>
        <v>1.8951837418429416E-4</v>
      </c>
    </row>
    <row r="53" spans="1:14">
      <c r="A53" s="61" t="s">
        <v>153</v>
      </c>
      <c r="B53" s="61">
        <f>VLOOKUP(A53,'US Pop after &gt;2009'!A54:B511,2,FALSE)</f>
        <v>3583561</v>
      </c>
      <c r="C53" s="62">
        <f>VLOOKUP(A53,'US Pop after &gt;2009'!A54:U511,21,FALSE)</f>
        <v>3060943.5240000002</v>
      </c>
      <c r="D53" s="62">
        <f>VLOOKUP(A53,'US Pop after &gt;2009'!A54:V511,22,FALSE)</f>
        <v>519807.239</v>
      </c>
      <c r="E53" s="61">
        <f>VLOOKUP(A53,'Deaths After &gt;2009'!A54:O511,15,FALSE)</f>
        <v>0</v>
      </c>
      <c r="F53" s="61">
        <f>VLOOKUP(A53,'Deaths After &gt;2009'!A54:P511,16,FALSE)</f>
        <v>467</v>
      </c>
      <c r="G53" s="61">
        <f>VLOOKUP(A53,'Deaths After &gt;2009'!A54:Q511,17,FALSE)</f>
        <v>467</v>
      </c>
      <c r="H53" s="61">
        <f>VLOOKUP(A53,'Visits new'!A53:D460,4,FALSE)</f>
        <v>134775</v>
      </c>
      <c r="I53" s="61">
        <f>VLOOKUP(A53,'Visits new'!A53:E460,5,FALSE)</f>
        <v>778</v>
      </c>
      <c r="J53" s="12">
        <f t="shared" si="0"/>
        <v>1.3031730170073847E-4</v>
      </c>
      <c r="K53" s="12">
        <f t="shared" si="1"/>
        <v>0</v>
      </c>
      <c r="L53" s="12">
        <f t="shared" si="1"/>
        <v>8.9840995846539177E-4</v>
      </c>
      <c r="M53" s="12">
        <f t="shared" si="2"/>
        <v>3.7609238408387632E-2</v>
      </c>
      <c r="N53" s="12">
        <f t="shared" si="3"/>
        <v>2.171024854885964E-4</v>
      </c>
    </row>
    <row r="54" spans="1:14">
      <c r="A54" s="61" t="s">
        <v>154</v>
      </c>
      <c r="B54" s="61">
        <f>VLOOKUP(A54,'US Pop after &gt;2009'!A55:B512,2,FALSE)</f>
        <v>3592053</v>
      </c>
      <c r="C54" s="62">
        <f>VLOOKUP(A54,'US Pop after &gt;2009'!A55:U512,21,FALSE)</f>
        <v>3064320.0740000005</v>
      </c>
      <c r="D54" s="62">
        <f>VLOOKUP(A54,'US Pop after &gt;2009'!A55:V512,22,FALSE)</f>
        <v>531465.28399999999</v>
      </c>
      <c r="E54" s="61">
        <f>VLOOKUP(A54,'Deaths After &gt;2009'!A55:O512,15,FALSE)</f>
        <v>0</v>
      </c>
      <c r="F54" s="61">
        <f>VLOOKUP(A54,'Deaths After &gt;2009'!A55:P512,16,FALSE)</f>
        <v>497</v>
      </c>
      <c r="G54" s="61">
        <f>VLOOKUP(A54,'Deaths After &gt;2009'!A55:Q512,17,FALSE)</f>
        <v>497</v>
      </c>
      <c r="H54" s="61">
        <f>VLOOKUP(A54,'Visits new'!A54:D461,4,FALSE)</f>
        <v>129767</v>
      </c>
      <c r="I54" s="61">
        <f>VLOOKUP(A54,'Visits new'!A54:E461,5,FALSE)</f>
        <v>655</v>
      </c>
      <c r="J54" s="12">
        <f t="shared" si="0"/>
        <v>1.3836098743531903E-4</v>
      </c>
      <c r="K54" s="12">
        <f t="shared" si="1"/>
        <v>0</v>
      </c>
      <c r="L54" s="12">
        <f t="shared" si="1"/>
        <v>9.3515045095588975E-4</v>
      </c>
      <c r="M54" s="12">
        <f t="shared" si="2"/>
        <v>3.6126137337060452E-2</v>
      </c>
      <c r="N54" s="12">
        <f t="shared" si="3"/>
        <v>1.8234697539262366E-4</v>
      </c>
    </row>
    <row r="55" spans="1:14">
      <c r="A55" s="61" t="s">
        <v>155</v>
      </c>
      <c r="B55" s="61">
        <f>VLOOKUP(A55,'US Pop after &gt;2009'!A56:B513,2,FALSE)</f>
        <v>3593222</v>
      </c>
      <c r="C55" s="62">
        <f>VLOOKUP(A55,'US Pop after &gt;2009'!A56:U513,21,FALSE)</f>
        <v>3052999.2419999996</v>
      </c>
      <c r="D55" s="62">
        <f>VLOOKUP(A55,'US Pop after &gt;2009'!A56:V513,22,FALSE)</f>
        <v>542415.62</v>
      </c>
      <c r="E55" s="61">
        <f>VLOOKUP(A55,'Deaths After &gt;2009'!A56:O513,15,FALSE)</f>
        <v>0</v>
      </c>
      <c r="F55" s="61">
        <f>VLOOKUP(A55,'Deaths After &gt;2009'!A56:P513,16,FALSE)</f>
        <v>548</v>
      </c>
      <c r="G55" s="61">
        <f>VLOOKUP(A55,'Deaths After &gt;2009'!A56:Q513,17,FALSE)</f>
        <v>548</v>
      </c>
      <c r="H55" s="61">
        <f>VLOOKUP(A55,'Visits new'!A55:D462,4,FALSE)</f>
        <v>197768</v>
      </c>
      <c r="I55" s="61">
        <f>VLOOKUP(A55,'Visits new'!A55:E462,5,FALSE)</f>
        <v>806</v>
      </c>
      <c r="J55" s="12">
        <f t="shared" si="0"/>
        <v>1.5250936346265274E-4</v>
      </c>
      <c r="K55" s="12">
        <f t="shared" si="1"/>
        <v>0</v>
      </c>
      <c r="L55" s="12">
        <f t="shared" si="1"/>
        <v>1.0102953893547535E-3</v>
      </c>
      <c r="M55" s="12">
        <f t="shared" si="2"/>
        <v>5.503918210452903E-2</v>
      </c>
      <c r="N55" s="12">
        <f t="shared" si="3"/>
        <v>2.2431121706368269E-4</v>
      </c>
    </row>
    <row r="56" spans="1:14">
      <c r="A56" s="61" t="s">
        <v>156</v>
      </c>
      <c r="B56" s="61">
        <f>VLOOKUP(A56,'US Pop after &gt;2009'!A57:B514,2,FALSE)</f>
        <v>3588570</v>
      </c>
      <c r="C56" s="62">
        <f>VLOOKUP(A56,'US Pop after &gt;2009'!A57:U514,21,FALSE)</f>
        <v>3037097.79</v>
      </c>
      <c r="D56" s="62">
        <f>VLOOKUP(A56,'US Pop after &gt;2009'!A57:V514,22,FALSE)</f>
        <v>553638.56299999997</v>
      </c>
      <c r="E56" s="61">
        <f>VLOOKUP(A56,'Deaths After &gt;2009'!A57:O514,15,FALSE)</f>
        <v>0</v>
      </c>
      <c r="F56" s="61">
        <f>VLOOKUP(A56,'Deaths After &gt;2009'!A57:P514,16,FALSE)</f>
        <v>399</v>
      </c>
      <c r="G56" s="61">
        <f>VLOOKUP(A56,'Deaths After &gt;2009'!A57:Q514,17,FALSE)</f>
        <v>399</v>
      </c>
      <c r="H56" s="61">
        <f>VLOOKUP(A56,'Visits new'!A56:D463,4,FALSE)</f>
        <v>159606</v>
      </c>
      <c r="I56" s="61">
        <f>VLOOKUP(A56,'Visits new'!A56:E463,5,FALSE)</f>
        <v>776</v>
      </c>
      <c r="J56" s="12">
        <f t="shared" si="0"/>
        <v>1.1118634999456609E-4</v>
      </c>
      <c r="K56" s="12">
        <f t="shared" si="1"/>
        <v>0</v>
      </c>
      <c r="L56" s="12">
        <f t="shared" si="1"/>
        <v>7.2068679218792063E-4</v>
      </c>
      <c r="M56" s="12">
        <f t="shared" si="2"/>
        <v>4.4476211973014323E-2</v>
      </c>
      <c r="N56" s="12">
        <f t="shared" si="3"/>
        <v>2.1624212430020872E-4</v>
      </c>
    </row>
    <row r="57" spans="1:14">
      <c r="A57" s="61" t="s">
        <v>157</v>
      </c>
      <c r="B57" s="61">
        <f>VLOOKUP(A57,'US Pop after &gt;2009'!A58:B515,2,FALSE)</f>
        <v>3594478</v>
      </c>
      <c r="C57" s="62">
        <f>VLOOKUP(A57,'US Pop after &gt;2009'!A58:U515,21,FALSE)</f>
        <v>3018721</v>
      </c>
      <c r="D57" s="62">
        <f>VLOOKUP(A57,'US Pop after &gt;2009'!A58:V515,22,FALSE)</f>
        <v>575757</v>
      </c>
      <c r="E57" s="61">
        <f>VLOOKUP(A57,'Deaths After &gt;2009'!A58:O515,15,FALSE)</f>
        <v>10</v>
      </c>
      <c r="F57" s="61">
        <f>VLOOKUP(A57,'Deaths After &gt;2009'!A58:P515,16,FALSE)</f>
        <v>527</v>
      </c>
      <c r="G57" s="61">
        <f>VLOOKUP(A57,'Deaths After &gt;2009'!A58:Q515,17,FALSE)</f>
        <v>537</v>
      </c>
      <c r="H57" s="61">
        <f>VLOOKUP(A57,'Visits new'!A57:D464,4,FALSE)</f>
        <v>136009</v>
      </c>
      <c r="I57" s="61">
        <f>VLOOKUP(A57,'Visits new'!A57:E464,5,FALSE)</f>
        <v>628</v>
      </c>
      <c r="J57" s="12">
        <f t="shared" si="0"/>
        <v>1.493958232600116E-4</v>
      </c>
      <c r="K57" s="12">
        <f t="shared" si="1"/>
        <v>3.3126612230809007E-6</v>
      </c>
      <c r="L57" s="12">
        <f t="shared" si="1"/>
        <v>9.1531670479038903E-4</v>
      </c>
      <c r="M57" s="12">
        <f t="shared" si="2"/>
        <v>3.7838317552646029E-2</v>
      </c>
      <c r="N57" s="12">
        <f t="shared" si="3"/>
        <v>1.7471243390556292E-4</v>
      </c>
    </row>
    <row r="58" spans="1:14">
      <c r="A58" s="61" t="s">
        <v>159</v>
      </c>
      <c r="B58" s="61">
        <f>VLOOKUP(A58,'US Pop after &gt;2009'!A59:B516,2,FALSE)</f>
        <v>881278</v>
      </c>
      <c r="C58" s="62">
        <f>VLOOKUP(A58,'US Pop after &gt;2009'!A59:U516,21,FALSE)</f>
        <v>758912.55399999989</v>
      </c>
      <c r="D58" s="62">
        <f>VLOOKUP(A58,'US Pop after &gt;2009'!A59:V516,22,FALSE)</f>
        <v>122781.06600000001</v>
      </c>
      <c r="E58" s="61">
        <f>VLOOKUP(A58,'Deaths After &gt;2009'!A59:O516,15,FALSE)</f>
        <v>0</v>
      </c>
      <c r="F58" s="61">
        <f>VLOOKUP(A58,'Deaths After &gt;2009'!A59:P516,16,FALSE)</f>
        <v>10</v>
      </c>
      <c r="G58" s="61">
        <f>VLOOKUP(A58,'Deaths After &gt;2009'!A59:Q516,17,FALSE)</f>
        <v>10</v>
      </c>
      <c r="H58" s="61">
        <f>VLOOKUP(A58,'Visits new'!A58:D465,4,FALSE)</f>
        <v>45953</v>
      </c>
      <c r="I58" s="61">
        <f>VLOOKUP(A58,'Visits new'!A58:E465,5,FALSE)</f>
        <v>164</v>
      </c>
      <c r="J58" s="12">
        <f t="shared" si="0"/>
        <v>1.1347157196707509E-5</v>
      </c>
      <c r="K58" s="12">
        <f t="shared" si="1"/>
        <v>0</v>
      </c>
      <c r="L58" s="12">
        <f t="shared" si="1"/>
        <v>8.1445782528065028E-5</v>
      </c>
      <c r="M58" s="12">
        <f t="shared" si="2"/>
        <v>5.2143591466030016E-2</v>
      </c>
      <c r="N58" s="12">
        <f t="shared" si="3"/>
        <v>1.8609337802600316E-4</v>
      </c>
    </row>
    <row r="59" spans="1:14">
      <c r="A59" s="61" t="s">
        <v>160</v>
      </c>
      <c r="B59" s="61">
        <f>VLOOKUP(A59,'US Pop after &gt;2009'!A60:B517,2,FALSE)</f>
        <v>890856</v>
      </c>
      <c r="C59" s="62">
        <f>VLOOKUP(A59,'US Pop after &gt;2009'!A60:U517,21,FALSE)</f>
        <v>763429.57799999998</v>
      </c>
      <c r="D59" s="62">
        <f>VLOOKUP(A59,'US Pop after &gt;2009'!A60:V517,22,FALSE)</f>
        <v>126582.414</v>
      </c>
      <c r="E59" s="61">
        <f>VLOOKUP(A59,'Deaths After &gt;2009'!A60:O517,15,FALSE)</f>
        <v>0</v>
      </c>
      <c r="F59" s="61">
        <f>VLOOKUP(A59,'Deaths After &gt;2009'!A60:P517,16,FALSE)</f>
        <v>0</v>
      </c>
      <c r="G59" s="61">
        <f>VLOOKUP(A59,'Deaths After &gt;2009'!A60:Q517,17,FALSE)</f>
        <v>0</v>
      </c>
      <c r="H59" s="61">
        <f>VLOOKUP(A59,'Visits new'!A59:D466,4,FALSE)</f>
        <v>122035</v>
      </c>
      <c r="I59" s="61">
        <f>VLOOKUP(A59,'Visits new'!A59:E466,5,FALSE)</f>
        <v>391</v>
      </c>
      <c r="J59" s="12">
        <f t="shared" si="0"/>
        <v>0</v>
      </c>
      <c r="K59" s="12">
        <f t="shared" si="1"/>
        <v>0</v>
      </c>
      <c r="L59" s="12">
        <f t="shared" si="1"/>
        <v>0</v>
      </c>
      <c r="M59" s="12">
        <f t="shared" si="2"/>
        <v>0.13698622448521422</v>
      </c>
      <c r="N59" s="12">
        <f t="shared" si="3"/>
        <v>4.3890370609840423E-4</v>
      </c>
    </row>
    <row r="60" spans="1:14">
      <c r="A60" s="61" t="s">
        <v>161</v>
      </c>
      <c r="B60" s="61">
        <f>VLOOKUP(A60,'US Pop after &gt;2009'!A61:B518,2,FALSE)</f>
        <v>900131</v>
      </c>
      <c r="C60" s="62">
        <f>VLOOKUP(A60,'US Pop after &gt;2009'!A61:U518,21,FALSE)</f>
        <v>768807.01</v>
      </c>
      <c r="D60" s="62">
        <f>VLOOKUP(A60,'US Pop after &gt;2009'!A61:V518,22,FALSE)</f>
        <v>130733.015</v>
      </c>
      <c r="E60" s="61">
        <f>VLOOKUP(A60,'Deaths After &gt;2009'!A61:O518,15,FALSE)</f>
        <v>0</v>
      </c>
      <c r="F60" s="61">
        <f>VLOOKUP(A60,'Deaths After &gt;2009'!A61:P518,16,FALSE)</f>
        <v>21</v>
      </c>
      <c r="G60" s="61">
        <f>VLOOKUP(A60,'Deaths After &gt;2009'!A61:Q518,17,FALSE)</f>
        <v>21</v>
      </c>
      <c r="H60" s="61">
        <f>VLOOKUP(A60,'Visits new'!A60:D467,4,FALSE)</f>
        <v>111630</v>
      </c>
      <c r="I60" s="61">
        <f>VLOOKUP(A60,'Visits new'!A60:E467,5,FALSE)</f>
        <v>361</v>
      </c>
      <c r="J60" s="12">
        <f t="shared" si="0"/>
        <v>2.3329937531314887E-5</v>
      </c>
      <c r="K60" s="12">
        <f t="shared" si="1"/>
        <v>0</v>
      </c>
      <c r="L60" s="12">
        <f t="shared" si="1"/>
        <v>1.6063272158146127E-4</v>
      </c>
      <c r="M60" s="12">
        <f t="shared" si="2"/>
        <v>0.12401528222003241</v>
      </c>
      <c r="N60" s="12">
        <f t="shared" si="3"/>
        <v>4.0105273565736542E-4</v>
      </c>
    </row>
    <row r="61" spans="1:14">
      <c r="A61" s="61" t="s">
        <v>162</v>
      </c>
      <c r="B61" s="61">
        <f>VLOOKUP(A61,'US Pop after &gt;2009'!A62:B519,2,FALSE)</f>
        <v>908446</v>
      </c>
      <c r="C61" s="62">
        <f>VLOOKUP(A61,'US Pop after &gt;2009'!A62:U519,21,FALSE)</f>
        <v>773012.60800000001</v>
      </c>
      <c r="D61" s="62">
        <f>VLOOKUP(A61,'US Pop after &gt;2009'!A62:V519,22,FALSE)</f>
        <v>135397.79</v>
      </c>
      <c r="E61" s="61">
        <f>VLOOKUP(A61,'Deaths After &gt;2009'!A62:O519,15,FALSE)</f>
        <v>0</v>
      </c>
      <c r="F61" s="61">
        <f>VLOOKUP(A61,'Deaths After &gt;2009'!A62:P519,16,FALSE)</f>
        <v>10</v>
      </c>
      <c r="G61" s="61">
        <f>VLOOKUP(A61,'Deaths After &gt;2009'!A62:Q519,17,FALSE)</f>
        <v>10</v>
      </c>
      <c r="H61" s="61">
        <f>VLOOKUP(A61,'Visits new'!A61:D468,4,FALSE)</f>
        <v>87639</v>
      </c>
      <c r="I61" s="61">
        <f>VLOOKUP(A61,'Visits new'!A61:E468,5,FALSE)</f>
        <v>341</v>
      </c>
      <c r="J61" s="12">
        <f t="shared" si="0"/>
        <v>1.1007808939661796E-5</v>
      </c>
      <c r="K61" s="12">
        <f t="shared" si="1"/>
        <v>0</v>
      </c>
      <c r="L61" s="12">
        <f t="shared" si="1"/>
        <v>7.3856449207922818E-5</v>
      </c>
      <c r="M61" s="12">
        <f t="shared" si="2"/>
        <v>9.6471336766302013E-2</v>
      </c>
      <c r="N61" s="12">
        <f t="shared" si="3"/>
        <v>3.7536628484246724E-4</v>
      </c>
    </row>
    <row r="62" spans="1:14">
      <c r="A62" s="61" t="s">
        <v>163</v>
      </c>
      <c r="B62" s="61">
        <f>VLOOKUP(A62,'US Pop after &gt;2009'!A63:B520,2,FALSE)</f>
        <v>917060</v>
      </c>
      <c r="C62" s="62">
        <f>VLOOKUP(A62,'US Pop after &gt;2009'!A63:U520,21,FALSE)</f>
        <v>776040.3949999999</v>
      </c>
      <c r="D62" s="62">
        <f>VLOOKUP(A62,'US Pop after &gt;2009'!A63:V520,22,FALSE)</f>
        <v>141084.97</v>
      </c>
      <c r="E62" s="61">
        <f>VLOOKUP(A62,'Deaths After &gt;2009'!A63:O520,15,FALSE)</f>
        <v>0</v>
      </c>
      <c r="F62" s="61">
        <f>VLOOKUP(A62,'Deaths After &gt;2009'!A63:P520,16,FALSE)</f>
        <v>31</v>
      </c>
      <c r="G62" s="61">
        <f>VLOOKUP(A62,'Deaths After &gt;2009'!A63:Q520,17,FALSE)</f>
        <v>31</v>
      </c>
      <c r="H62" s="61">
        <f>VLOOKUP(A62,'Visits new'!A62:D469,4,FALSE)</f>
        <v>95878</v>
      </c>
      <c r="I62" s="61">
        <f>VLOOKUP(A62,'Visits new'!A62:E469,5,FALSE)</f>
        <v>440</v>
      </c>
      <c r="J62" s="12">
        <f t="shared" si="0"/>
        <v>3.3803676967701129E-5</v>
      </c>
      <c r="K62" s="12">
        <f t="shared" si="1"/>
        <v>0</v>
      </c>
      <c r="L62" s="12">
        <f t="shared" si="1"/>
        <v>2.1972574399668513E-4</v>
      </c>
      <c r="M62" s="12">
        <f t="shared" si="2"/>
        <v>0.10454932065513707</v>
      </c>
      <c r="N62" s="12">
        <f t="shared" si="3"/>
        <v>4.7979412470285478E-4</v>
      </c>
    </row>
    <row r="63" spans="1:14">
      <c r="A63" s="61" t="s">
        <v>164</v>
      </c>
      <c r="B63" s="61">
        <f>VLOOKUP(A63,'US Pop after &gt;2009'!A64:B521,2,FALSE)</f>
        <v>926454</v>
      </c>
      <c r="C63" s="62">
        <f>VLOOKUP(A63,'US Pop after &gt;2009'!A64:U521,21,FALSE)</f>
        <v>778731.78099999996</v>
      </c>
      <c r="D63" s="62">
        <f>VLOOKUP(A63,'US Pop after &gt;2009'!A64:V521,22,FALSE)</f>
        <v>147549.38700000002</v>
      </c>
      <c r="E63" s="61">
        <f>VLOOKUP(A63,'Deaths After &gt;2009'!A64:O521,15,FALSE)</f>
        <v>0</v>
      </c>
      <c r="F63" s="61">
        <f>VLOOKUP(A63,'Deaths After &gt;2009'!A64:P521,16,FALSE)</f>
        <v>52</v>
      </c>
      <c r="G63" s="61">
        <f>VLOOKUP(A63,'Deaths After &gt;2009'!A64:Q521,17,FALSE)</f>
        <v>52</v>
      </c>
      <c r="H63" s="61">
        <f>VLOOKUP(A63,'Visits new'!A63:D470,4,FALSE)</f>
        <v>131652</v>
      </c>
      <c r="I63" s="61">
        <f>VLOOKUP(A63,'Visits new'!A63:E470,5,FALSE)</f>
        <v>559</v>
      </c>
      <c r="J63" s="12">
        <f t="shared" si="0"/>
        <v>5.612798908526489E-5</v>
      </c>
      <c r="K63" s="12">
        <f t="shared" si="1"/>
        <v>0</v>
      </c>
      <c r="L63" s="12">
        <f t="shared" si="1"/>
        <v>3.5242437164445821E-4</v>
      </c>
      <c r="M63" s="12">
        <f t="shared" si="2"/>
        <v>0.14210311575102488</v>
      </c>
      <c r="N63" s="12">
        <f t="shared" si="3"/>
        <v>6.0337588266659754E-4</v>
      </c>
    </row>
    <row r="64" spans="1:14">
      <c r="A64" s="61" t="s">
        <v>165</v>
      </c>
      <c r="B64" s="61">
        <f>VLOOKUP(A64,'US Pop after &gt;2009'!A65:B522,2,FALSE)</f>
        <v>934695</v>
      </c>
      <c r="C64" s="62">
        <f>VLOOKUP(A64,'US Pop after &gt;2009'!A65:U522,21,FALSE)</f>
        <v>781548.20700000005</v>
      </c>
      <c r="D64" s="62">
        <f>VLOOKUP(A64,'US Pop after &gt;2009'!A65:V522,22,FALSE)</f>
        <v>153659.04</v>
      </c>
      <c r="E64" s="61">
        <f>VLOOKUP(A64,'Deaths After &gt;2009'!A65:O522,15,FALSE)</f>
        <v>0</v>
      </c>
      <c r="F64" s="61">
        <f>VLOOKUP(A64,'Deaths After &gt;2009'!A65:P522,16,FALSE)</f>
        <v>0</v>
      </c>
      <c r="G64" s="61">
        <f>VLOOKUP(A64,'Deaths After &gt;2009'!A65:Q522,17,FALSE)</f>
        <v>0</v>
      </c>
      <c r="H64" s="61">
        <f>VLOOKUP(A64,'Visits new'!A64:D471,4,FALSE)</f>
        <v>146531</v>
      </c>
      <c r="I64" s="61">
        <f>VLOOKUP(A64,'Visits new'!A64:E471,5,FALSE)</f>
        <v>646</v>
      </c>
      <c r="J64" s="12">
        <f t="shared" si="0"/>
        <v>0</v>
      </c>
      <c r="K64" s="12">
        <f t="shared" si="1"/>
        <v>0</v>
      </c>
      <c r="L64" s="12">
        <f t="shared" si="1"/>
        <v>0</v>
      </c>
      <c r="M64" s="12">
        <f t="shared" si="2"/>
        <v>0.15676878553966803</v>
      </c>
      <c r="N64" s="12">
        <f t="shared" si="3"/>
        <v>6.9113454121397884E-4</v>
      </c>
    </row>
    <row r="65" spans="1:14">
      <c r="A65" s="61" t="s">
        <v>166</v>
      </c>
      <c r="B65" s="61">
        <f>VLOOKUP(A65,'US Pop after &gt;2009'!A66:B523,2,FALSE)</f>
        <v>943732</v>
      </c>
      <c r="C65" s="62">
        <f>VLOOKUP(A65,'US Pop after &gt;2009'!A66:U523,21,FALSE)</f>
        <v>783167</v>
      </c>
      <c r="D65" s="62">
        <f>VLOOKUP(A65,'US Pop after &gt;2009'!A66:V523,22,FALSE)</f>
        <v>160565</v>
      </c>
      <c r="E65" s="61">
        <f>VLOOKUP(A65,'Deaths After &gt;2009'!A66:O523,15,FALSE)</f>
        <v>0</v>
      </c>
      <c r="F65" s="61">
        <f>VLOOKUP(A65,'Deaths After &gt;2009'!A66:P523,16,FALSE)</f>
        <v>10</v>
      </c>
      <c r="G65" s="61">
        <f>VLOOKUP(A65,'Deaths After &gt;2009'!A66:Q523,17,FALSE)</f>
        <v>10</v>
      </c>
      <c r="H65" s="61">
        <f>VLOOKUP(A65,'Visits new'!A65:D472,4,FALSE)</f>
        <v>134651</v>
      </c>
      <c r="I65" s="61">
        <f>VLOOKUP(A65,'Visits new'!A65:E472,5,FALSE)</f>
        <v>636</v>
      </c>
      <c r="J65" s="12">
        <f t="shared" si="0"/>
        <v>1.0596228590320133E-5</v>
      </c>
      <c r="K65" s="12">
        <f t="shared" si="1"/>
        <v>0</v>
      </c>
      <c r="L65" s="12">
        <f t="shared" si="1"/>
        <v>6.228007349048672E-5</v>
      </c>
      <c r="M65" s="12">
        <f t="shared" si="2"/>
        <v>0.14267927759151963</v>
      </c>
      <c r="N65" s="12">
        <f t="shared" si="3"/>
        <v>6.7392013834436043E-4</v>
      </c>
    </row>
    <row r="66" spans="1:14">
      <c r="A66" s="61" t="s">
        <v>168</v>
      </c>
      <c r="B66" s="61">
        <f>VLOOKUP(A66,'US Pop after &gt;2009'!A67:B524,2,FALSE)</f>
        <v>584400</v>
      </c>
      <c r="C66" s="62">
        <f>VLOOKUP(A66,'US Pop after &gt;2009'!A67:U524,21,FALSE)</f>
        <v>518362.80000000005</v>
      </c>
      <c r="D66" s="62">
        <f>VLOOKUP(A66,'US Pop after &gt;2009'!A67:V524,22,FALSE)</f>
        <v>67206</v>
      </c>
      <c r="E66" s="61">
        <f>VLOOKUP(A66,'Deaths After &gt;2009'!A67:O524,15,FALSE)</f>
        <v>0</v>
      </c>
      <c r="F66" s="61">
        <f>VLOOKUP(A66,'Deaths After &gt;2009'!A67:P524,16,FALSE)</f>
        <v>0</v>
      </c>
      <c r="G66" s="61">
        <f>VLOOKUP(A66,'Deaths After &gt;2009'!A67:Q524,17,FALSE)</f>
        <v>0</v>
      </c>
      <c r="H66" s="61">
        <f>VLOOKUP(A66,'Visits new'!A66:D473,4,FALSE)</f>
        <v>35512</v>
      </c>
      <c r="I66" s="61">
        <f>VLOOKUP(A66,'Visits new'!A66:E473,5,FALSE)</f>
        <v>52</v>
      </c>
      <c r="J66" s="12">
        <f t="shared" si="0"/>
        <v>0</v>
      </c>
      <c r="K66" s="12">
        <f t="shared" si="1"/>
        <v>0</v>
      </c>
      <c r="L66" s="12">
        <f t="shared" si="1"/>
        <v>0</v>
      </c>
      <c r="M66" s="12">
        <f t="shared" si="2"/>
        <v>6.076659822039699E-2</v>
      </c>
      <c r="N66" s="12">
        <f t="shared" si="3"/>
        <v>8.8980150581793296E-5</v>
      </c>
    </row>
    <row r="67" spans="1:14">
      <c r="A67" s="61" t="s">
        <v>169</v>
      </c>
      <c r="B67" s="61">
        <f>VLOOKUP(A67,'US Pop after &gt;2009'!A68:B525,2,FALSE)</f>
        <v>593955</v>
      </c>
      <c r="C67" s="62">
        <f>VLOOKUP(A67,'US Pop after &gt;2009'!A68:U525,21,FALSE)</f>
        <v>526838.08499999996</v>
      </c>
      <c r="D67" s="62">
        <f>VLOOKUP(A67,'US Pop after &gt;2009'!A68:V525,22,FALSE)</f>
        <v>67116.915000000008</v>
      </c>
      <c r="E67" s="61">
        <f>VLOOKUP(A67,'Deaths After &gt;2009'!A68:O525,15,FALSE)</f>
        <v>0</v>
      </c>
      <c r="F67" s="61">
        <f>VLOOKUP(A67,'Deaths After &gt;2009'!A68:P525,16,FALSE)</f>
        <v>0</v>
      </c>
      <c r="G67" s="61">
        <f>VLOOKUP(A67,'Deaths After &gt;2009'!A68:Q525,17,FALSE)</f>
        <v>0</v>
      </c>
      <c r="H67" s="61">
        <f>VLOOKUP(A67,'Visits new'!A67:D474,4,FALSE)</f>
        <v>102474</v>
      </c>
      <c r="I67" s="61">
        <f>VLOOKUP(A67,'Visits new'!A67:E474,5,FALSE)</f>
        <v>118</v>
      </c>
      <c r="J67" s="12">
        <f t="shared" ref="J67:J130" si="4">G67/B67</f>
        <v>0</v>
      </c>
      <c r="K67" s="12">
        <f t="shared" ref="K67:L130" si="5">E67/C67</f>
        <v>0</v>
      </c>
      <c r="L67" s="12">
        <f t="shared" si="5"/>
        <v>0</v>
      </c>
      <c r="M67" s="12">
        <f t="shared" ref="M67:M130" si="6">H67/B67</f>
        <v>0.17252822183498751</v>
      </c>
      <c r="N67" s="12">
        <f t="shared" ref="N67:N130" si="7">I67/B67</f>
        <v>1.9866824927814396E-4</v>
      </c>
    </row>
    <row r="68" spans="1:14">
      <c r="A68" s="61" t="s">
        <v>170</v>
      </c>
      <c r="B68" s="61">
        <f>VLOOKUP(A68,'US Pop after &gt;2009'!A69:B526,2,FALSE)</f>
        <v>605759</v>
      </c>
      <c r="C68" s="62">
        <f>VLOOKUP(A68,'US Pop after &gt;2009'!A69:U526,21,FALSE)</f>
        <v>535490.95600000001</v>
      </c>
      <c r="D68" s="62">
        <f>VLOOKUP(A68,'US Pop after &gt;2009'!A69:V526,22,FALSE)</f>
        <v>69662.285000000003</v>
      </c>
      <c r="E68" s="61">
        <f>VLOOKUP(A68,'Deaths After &gt;2009'!A69:O526,15,FALSE)</f>
        <v>0</v>
      </c>
      <c r="F68" s="61">
        <f>VLOOKUP(A68,'Deaths After &gt;2009'!A69:P526,16,FALSE)</f>
        <v>0</v>
      </c>
      <c r="G68" s="61">
        <f>VLOOKUP(A68,'Deaths After &gt;2009'!A69:Q526,17,FALSE)</f>
        <v>0</v>
      </c>
      <c r="H68" s="61">
        <f>VLOOKUP(A68,'Visits new'!A68:D475,4,FALSE)</f>
        <v>103180</v>
      </c>
      <c r="I68" s="61">
        <f>VLOOKUP(A68,'Visits new'!A68:E475,5,FALSE)</f>
        <v>81</v>
      </c>
      <c r="J68" s="12">
        <f t="shared" si="4"/>
        <v>0</v>
      </c>
      <c r="K68" s="12">
        <f t="shared" si="5"/>
        <v>0</v>
      </c>
      <c r="L68" s="12">
        <f t="shared" si="5"/>
        <v>0</v>
      </c>
      <c r="M68" s="12">
        <f t="shared" si="6"/>
        <v>0.17033176560315241</v>
      </c>
      <c r="N68" s="12">
        <f t="shared" si="7"/>
        <v>1.3371654403814058E-4</v>
      </c>
    </row>
    <row r="69" spans="1:14">
      <c r="A69" s="61" t="s">
        <v>171</v>
      </c>
      <c r="B69" s="61">
        <f>VLOOKUP(A69,'US Pop after &gt;2009'!A70:B527,2,FALSE)</f>
        <v>619371</v>
      </c>
      <c r="C69" s="62">
        <f>VLOOKUP(A69,'US Pop after &gt;2009'!A70:U527,21,FALSE)</f>
        <v>547523.96400000004</v>
      </c>
      <c r="D69" s="62">
        <f>VLOOKUP(A69,'US Pop after &gt;2009'!A70:V527,22,FALSE)</f>
        <v>69988.922999999995</v>
      </c>
      <c r="E69" s="61">
        <f>VLOOKUP(A69,'Deaths After &gt;2009'!A70:O527,15,FALSE)</f>
        <v>0</v>
      </c>
      <c r="F69" s="61">
        <f>VLOOKUP(A69,'Deaths After &gt;2009'!A70:P527,16,FALSE)</f>
        <v>0</v>
      </c>
      <c r="G69" s="61">
        <f>VLOOKUP(A69,'Deaths After &gt;2009'!A70:Q527,17,FALSE)</f>
        <v>0</v>
      </c>
      <c r="H69" s="61">
        <f>VLOOKUP(A69,'Visits new'!A69:D476,4,FALSE)</f>
        <v>84012</v>
      </c>
      <c r="I69" s="61">
        <f>VLOOKUP(A69,'Visits new'!A69:E476,5,FALSE)</f>
        <v>107</v>
      </c>
      <c r="J69" s="12">
        <f t="shared" si="4"/>
        <v>0</v>
      </c>
      <c r="K69" s="12">
        <f t="shared" si="5"/>
        <v>0</v>
      </c>
      <c r="L69" s="12">
        <f t="shared" si="5"/>
        <v>0</v>
      </c>
      <c r="M69" s="12">
        <f t="shared" si="6"/>
        <v>0.13564083562194548</v>
      </c>
      <c r="N69" s="12">
        <f t="shared" si="7"/>
        <v>1.7275590881717096E-4</v>
      </c>
    </row>
    <row r="70" spans="1:14">
      <c r="A70" s="61" t="s">
        <v>172</v>
      </c>
      <c r="B70" s="61">
        <f>VLOOKUP(A70,'US Pop after &gt;2009'!A71:B528,2,FALSE)</f>
        <v>633736</v>
      </c>
      <c r="C70" s="62">
        <f>VLOOKUP(A70,'US Pop after &gt;2009'!A71:U528,21,FALSE)</f>
        <v>562123.83199999994</v>
      </c>
      <c r="D70" s="62">
        <f>VLOOKUP(A70,'US Pop after &gt;2009'!A71:V528,22,FALSE)</f>
        <v>71612.168000000005</v>
      </c>
      <c r="E70" s="61">
        <f>VLOOKUP(A70,'Deaths After &gt;2009'!A71:O528,15,FALSE)</f>
        <v>0</v>
      </c>
      <c r="F70" s="61">
        <f>VLOOKUP(A70,'Deaths After &gt;2009'!A71:P528,16,FALSE)</f>
        <v>0</v>
      </c>
      <c r="G70" s="61">
        <f>VLOOKUP(A70,'Deaths After &gt;2009'!A71:Q528,17,FALSE)</f>
        <v>0</v>
      </c>
      <c r="H70" s="61">
        <f>VLOOKUP(A70,'Visits new'!A70:D477,4,FALSE)</f>
        <v>73135</v>
      </c>
      <c r="I70" s="61">
        <f>VLOOKUP(A70,'Visits new'!A70:E477,5,FALSE)</f>
        <v>92</v>
      </c>
      <c r="J70" s="12">
        <f t="shared" si="4"/>
        <v>0</v>
      </c>
      <c r="K70" s="12">
        <f t="shared" si="5"/>
        <v>0</v>
      </c>
      <c r="L70" s="12">
        <f t="shared" si="5"/>
        <v>0</v>
      </c>
      <c r="M70" s="12">
        <f t="shared" si="6"/>
        <v>0.11540294381256548</v>
      </c>
      <c r="N70" s="12">
        <f t="shared" si="7"/>
        <v>1.4517085979019655E-4</v>
      </c>
    </row>
    <row r="71" spans="1:14">
      <c r="A71" s="61" t="s">
        <v>173</v>
      </c>
      <c r="B71" s="61">
        <f>VLOOKUP(A71,'US Pop after &gt;2009'!A72:B529,2,FALSE)</f>
        <v>647484</v>
      </c>
      <c r="C71" s="62">
        <f>VLOOKUP(A71,'US Pop after &gt;2009'!A72:U529,21,FALSE)</f>
        <v>573670.82399999991</v>
      </c>
      <c r="D71" s="62">
        <f>VLOOKUP(A71,'US Pop after &gt;2009'!A72:V529,22,FALSE)</f>
        <v>73813.175999999992</v>
      </c>
      <c r="E71" s="61">
        <f>VLOOKUP(A71,'Deaths After &gt;2009'!A72:O529,15,FALSE)</f>
        <v>0</v>
      </c>
      <c r="F71" s="61">
        <f>VLOOKUP(A71,'Deaths After &gt;2009'!A72:P529,16,FALSE)</f>
        <v>0</v>
      </c>
      <c r="G71" s="61">
        <f>VLOOKUP(A71,'Deaths After &gt;2009'!A72:Q529,17,FALSE)</f>
        <v>0</v>
      </c>
      <c r="H71" s="61">
        <f>VLOOKUP(A71,'Visits new'!A71:D478,4,FALSE)</f>
        <v>63840</v>
      </c>
      <c r="I71" s="61">
        <f>VLOOKUP(A71,'Visits new'!A71:E478,5,FALSE)</f>
        <v>71</v>
      </c>
      <c r="J71" s="12">
        <f t="shared" si="4"/>
        <v>0</v>
      </c>
      <c r="K71" s="12">
        <f t="shared" si="5"/>
        <v>0</v>
      </c>
      <c r="L71" s="12">
        <f t="shared" si="5"/>
        <v>0</v>
      </c>
      <c r="M71" s="12">
        <f t="shared" si="6"/>
        <v>9.8597030969105035E-2</v>
      </c>
      <c r="N71" s="12">
        <f t="shared" si="7"/>
        <v>1.0965521927954977E-4</v>
      </c>
    </row>
    <row r="72" spans="1:14">
      <c r="A72" s="61" t="s">
        <v>174</v>
      </c>
      <c r="B72" s="61">
        <f>VLOOKUP(A72,'US Pop after &gt;2009'!A73:B530,2,FALSE)</f>
        <v>659009</v>
      </c>
      <c r="C72" s="62">
        <f>VLOOKUP(A72,'US Pop after &gt;2009'!A73:U530,21,FALSE)</f>
        <v>585199.99200000009</v>
      </c>
      <c r="D72" s="62">
        <f>VLOOKUP(A72,'US Pop after &gt;2009'!A73:V530,22,FALSE)</f>
        <v>75127.025999999998</v>
      </c>
      <c r="E72" s="61">
        <f>VLOOKUP(A72,'Deaths After &gt;2009'!A73:O530,15,FALSE)</f>
        <v>0</v>
      </c>
      <c r="F72" s="61">
        <f>VLOOKUP(A72,'Deaths After &gt;2009'!A73:P530,16,FALSE)</f>
        <v>0</v>
      </c>
      <c r="G72" s="61">
        <f>VLOOKUP(A72,'Deaths After &gt;2009'!A73:Q530,17,FALSE)</f>
        <v>0</v>
      </c>
      <c r="H72" s="61">
        <f>VLOOKUP(A72,'Visits new'!A72:D479,4,FALSE)</f>
        <v>112261</v>
      </c>
      <c r="I72" s="61">
        <f>VLOOKUP(A72,'Visits new'!A72:E479,5,FALSE)</f>
        <v>103</v>
      </c>
      <c r="J72" s="12">
        <f t="shared" si="4"/>
        <v>0</v>
      </c>
      <c r="K72" s="12">
        <f t="shared" si="5"/>
        <v>0</v>
      </c>
      <c r="L72" s="12">
        <f t="shared" si="5"/>
        <v>0</v>
      </c>
      <c r="M72" s="12">
        <f t="shared" si="6"/>
        <v>0.17034820465274375</v>
      </c>
      <c r="N72" s="12">
        <f t="shared" si="7"/>
        <v>1.5629528580034566E-4</v>
      </c>
    </row>
    <row r="73" spans="1:14">
      <c r="A73" s="61" t="s">
        <v>175</v>
      </c>
      <c r="B73" s="61">
        <f>VLOOKUP(A73,'US Pop after &gt;2009'!A74:B531,2,FALSE)</f>
        <v>672391</v>
      </c>
      <c r="C73" s="62">
        <f>VLOOKUP(A73,'US Pop after &gt;2009'!A74:U531,21,FALSE)</f>
        <v>592622</v>
      </c>
      <c r="D73" s="62">
        <f>VLOOKUP(A73,'US Pop after &gt;2009'!A74:V531,22,FALSE)</f>
        <v>79769</v>
      </c>
      <c r="E73" s="61">
        <f>VLOOKUP(A73,'Deaths After &gt;2009'!A74:O531,15,FALSE)</f>
        <v>0</v>
      </c>
      <c r="F73" s="61">
        <f>VLOOKUP(A73,'Deaths After &gt;2009'!A74:P531,16,FALSE)</f>
        <v>0</v>
      </c>
      <c r="G73" s="61">
        <f>VLOOKUP(A73,'Deaths After &gt;2009'!A74:Q531,17,FALSE)</f>
        <v>0</v>
      </c>
      <c r="H73" s="61">
        <f>VLOOKUP(A73,'Visits new'!A73:D480,4,FALSE)</f>
        <v>268269</v>
      </c>
      <c r="I73" s="61">
        <f>VLOOKUP(A73,'Visits new'!A73:E480,5,FALSE)</f>
        <v>139</v>
      </c>
      <c r="J73" s="12">
        <f t="shared" si="4"/>
        <v>0</v>
      </c>
      <c r="K73" s="12">
        <f t="shared" si="5"/>
        <v>0</v>
      </c>
      <c r="L73" s="12">
        <f t="shared" si="5"/>
        <v>0</v>
      </c>
      <c r="M73" s="12">
        <f t="shared" si="6"/>
        <v>0.39897767816642399</v>
      </c>
      <c r="N73" s="12">
        <f t="shared" si="7"/>
        <v>2.0672495616389869E-4</v>
      </c>
    </row>
    <row r="74" spans="1:14">
      <c r="A74" s="61" t="s">
        <v>177</v>
      </c>
      <c r="B74" s="61">
        <f>VLOOKUP(A74,'US Pop after &gt;2009'!A75:B532,2,FALSE)</f>
        <v>18500150</v>
      </c>
      <c r="C74" s="62">
        <f>VLOOKUP(A74,'US Pop after &gt;2009'!A75:U532,21,FALSE)</f>
        <v>15362475.889999997</v>
      </c>
      <c r="D74" s="62">
        <f>VLOOKUP(A74,'US Pop after &gt;2009'!A75:V532,22,FALSE)</f>
        <v>3132222.9640000006</v>
      </c>
      <c r="E74" s="61">
        <f>VLOOKUP(A74,'Deaths After &gt;2009'!A75:O532,15,FALSE)</f>
        <v>200</v>
      </c>
      <c r="F74" s="61">
        <f>VLOOKUP(A74,'Deaths After &gt;2009'!A75:P532,16,FALSE)</f>
        <v>1904</v>
      </c>
      <c r="G74" s="61">
        <f>VLOOKUP(A74,'Deaths After &gt;2009'!A75:Q532,17,FALSE)</f>
        <v>2104</v>
      </c>
      <c r="H74" s="61">
        <f>VLOOKUP(A74,'Visits new'!A74:D481,4,FALSE)</f>
        <v>0</v>
      </c>
      <c r="I74" s="61">
        <f>VLOOKUP(A74,'Visits new'!A74:E481,5,FALSE)</f>
        <v>0</v>
      </c>
      <c r="J74" s="12">
        <f t="shared" si="4"/>
        <v>1.1372880760426267E-4</v>
      </c>
      <c r="K74" s="12">
        <f t="shared" si="5"/>
        <v>1.3018734833633646E-5</v>
      </c>
      <c r="L74" s="12">
        <f t="shared" si="5"/>
        <v>6.0787498906798756E-4</v>
      </c>
      <c r="M74" s="12">
        <f t="shared" si="6"/>
        <v>0</v>
      </c>
      <c r="N74" s="12">
        <f t="shared" si="7"/>
        <v>0</v>
      </c>
    </row>
    <row r="75" spans="1:14">
      <c r="A75" s="61" t="s">
        <v>178</v>
      </c>
      <c r="B75" s="61">
        <f>VLOOKUP(A75,'US Pop after &gt;2009'!A76:B533,2,FALSE)</f>
        <v>18587927</v>
      </c>
      <c r="C75" s="62">
        <f>VLOOKUP(A75,'US Pop after &gt;2009'!A76:U533,21,FALSE)</f>
        <v>15398701.668000001</v>
      </c>
      <c r="D75" s="62">
        <f>VLOOKUP(A75,'US Pop after &gt;2009'!A76:V533,22,FALSE)</f>
        <v>3193384.6750000007</v>
      </c>
      <c r="E75" s="61">
        <f>VLOOKUP(A75,'Deaths After &gt;2009'!A76:O533,15,FALSE)</f>
        <v>277</v>
      </c>
      <c r="F75" s="61">
        <f>VLOOKUP(A75,'Deaths After &gt;2009'!A76:P533,16,FALSE)</f>
        <v>2034</v>
      </c>
      <c r="G75" s="61">
        <f>VLOOKUP(A75,'Deaths After &gt;2009'!A76:Q533,17,FALSE)</f>
        <v>2311</v>
      </c>
      <c r="H75" s="61">
        <f>VLOOKUP(A75,'Visits new'!A75:D482,4,FALSE)</f>
        <v>0</v>
      </c>
      <c r="I75" s="61">
        <f>VLOOKUP(A75,'Visits new'!A75:E482,5,FALSE)</f>
        <v>0</v>
      </c>
      <c r="J75" s="12">
        <f t="shared" si="4"/>
        <v>1.2432801140223974E-4</v>
      </c>
      <c r="K75" s="12">
        <f t="shared" si="5"/>
        <v>1.7988529550879795E-5</v>
      </c>
      <c r="L75" s="12">
        <f t="shared" si="5"/>
        <v>6.3694174269812937E-4</v>
      </c>
      <c r="M75" s="12">
        <f t="shared" si="6"/>
        <v>0</v>
      </c>
      <c r="N75" s="12">
        <f t="shared" si="7"/>
        <v>0</v>
      </c>
    </row>
    <row r="76" spans="1:14">
      <c r="A76" s="61" t="s">
        <v>179</v>
      </c>
      <c r="B76" s="61">
        <f>VLOOKUP(A76,'US Pop after &gt;2009'!A77:B534,2,FALSE)</f>
        <v>18613958</v>
      </c>
      <c r="C76" s="62">
        <f>VLOOKUP(A76,'US Pop after &gt;2009'!A77:U534,21,FALSE)</f>
        <v>15356273.137</v>
      </c>
      <c r="D76" s="62">
        <f>VLOOKUP(A76,'US Pop after &gt;2009'!A77:V534,22,FALSE)</f>
        <v>3259859.5860000001</v>
      </c>
      <c r="E76" s="61">
        <f>VLOOKUP(A76,'Deaths After &gt;2009'!A77:O534,15,FALSE)</f>
        <v>211</v>
      </c>
      <c r="F76" s="61">
        <f>VLOOKUP(A76,'Deaths After &gt;2009'!A77:P534,16,FALSE)</f>
        <v>1985</v>
      </c>
      <c r="G76" s="61">
        <f>VLOOKUP(A76,'Deaths After &gt;2009'!A77:Q534,17,FALSE)</f>
        <v>2196</v>
      </c>
      <c r="H76" s="61">
        <f>VLOOKUP(A76,'Visits new'!A76:D483,4,FALSE)</f>
        <v>0</v>
      </c>
      <c r="I76" s="61">
        <f>VLOOKUP(A76,'Visits new'!A76:E483,5,FALSE)</f>
        <v>0</v>
      </c>
      <c r="J76" s="12">
        <f t="shared" si="4"/>
        <v>1.1797598339912447E-4</v>
      </c>
      <c r="K76" s="12">
        <f t="shared" si="5"/>
        <v>1.3740313038038403E-5</v>
      </c>
      <c r="L76" s="12">
        <f t="shared" si="5"/>
        <v>6.0892193287247925E-4</v>
      </c>
      <c r="M76" s="12">
        <f t="shared" si="6"/>
        <v>0</v>
      </c>
      <c r="N76" s="12">
        <f t="shared" si="7"/>
        <v>0</v>
      </c>
    </row>
    <row r="77" spans="1:14">
      <c r="A77" s="61" t="s">
        <v>180</v>
      </c>
      <c r="B77" s="61">
        <f>VLOOKUP(A77,'US Pop after &gt;2009'!A78:B535,2,FALSE)</f>
        <v>18717080</v>
      </c>
      <c r="C77" s="62">
        <f>VLOOKUP(A77,'US Pop after &gt;2009'!A78:U535,21,FALSE)</f>
        <v>15401622.26</v>
      </c>
      <c r="D77" s="62">
        <f>VLOOKUP(A77,'US Pop after &gt;2009'!A78:V535,22,FALSE)</f>
        <v>3313645.4390000002</v>
      </c>
      <c r="E77" s="61">
        <f>VLOOKUP(A77,'Deaths After &gt;2009'!A78:O535,15,FALSE)</f>
        <v>406</v>
      </c>
      <c r="F77" s="61">
        <f>VLOOKUP(A77,'Deaths After &gt;2009'!A78:P535,16,FALSE)</f>
        <v>2136</v>
      </c>
      <c r="G77" s="61">
        <f>VLOOKUP(A77,'Deaths After &gt;2009'!A78:Q535,17,FALSE)</f>
        <v>2542</v>
      </c>
      <c r="H77" s="61">
        <f>VLOOKUP(A77,'Visits new'!A77:D484,4,FALSE)</f>
        <v>0</v>
      </c>
      <c r="I77" s="61">
        <f>VLOOKUP(A77,'Visits new'!A77:E484,5,FALSE)</f>
        <v>0</v>
      </c>
      <c r="J77" s="12">
        <f t="shared" si="4"/>
        <v>1.3581178260711608E-4</v>
      </c>
      <c r="K77" s="12">
        <f t="shared" si="5"/>
        <v>2.6360859469617975E-5</v>
      </c>
      <c r="L77" s="12">
        <f t="shared" si="5"/>
        <v>6.4460728805209981E-4</v>
      </c>
      <c r="M77" s="12">
        <f t="shared" si="6"/>
        <v>0</v>
      </c>
      <c r="N77" s="12">
        <f t="shared" si="7"/>
        <v>0</v>
      </c>
    </row>
    <row r="78" spans="1:14">
      <c r="A78" s="61" t="s">
        <v>181</v>
      </c>
      <c r="B78" s="61">
        <f>VLOOKUP(A78,'US Pop after &gt;2009'!A79:B536,2,FALSE)</f>
        <v>19138571</v>
      </c>
      <c r="C78" s="62">
        <f>VLOOKUP(A78,'US Pop after &gt;2009'!A79:U536,21,FALSE)</f>
        <v>15674816.596000001</v>
      </c>
      <c r="D78" s="62">
        <f>VLOOKUP(A78,'US Pop after &gt;2009'!A79:V536,22,FALSE)</f>
        <v>3464609.3659999995</v>
      </c>
      <c r="E78" s="61">
        <f>VLOOKUP(A78,'Deaths After &gt;2009'!A79:O536,15,FALSE)</f>
        <v>451</v>
      </c>
      <c r="F78" s="61">
        <f>VLOOKUP(A78,'Deaths After &gt;2009'!A79:P536,16,FALSE)</f>
        <v>2143</v>
      </c>
      <c r="G78" s="61">
        <f>VLOOKUP(A78,'Deaths After &gt;2009'!A79:Q536,17,FALSE)</f>
        <v>2594</v>
      </c>
      <c r="H78" s="61">
        <f>VLOOKUP(A78,'Visits new'!A78:D485,4,FALSE)</f>
        <v>0</v>
      </c>
      <c r="I78" s="61">
        <f>VLOOKUP(A78,'Visits new'!A78:E485,5,FALSE)</f>
        <v>0</v>
      </c>
      <c r="J78" s="12">
        <f t="shared" si="4"/>
        <v>1.3553781000681816E-4</v>
      </c>
      <c r="K78" s="12">
        <f t="shared" si="5"/>
        <v>2.8772266472010207E-5</v>
      </c>
      <c r="L78" s="12">
        <f t="shared" si="5"/>
        <v>6.1854015088406945E-4</v>
      </c>
      <c r="M78" s="12">
        <f t="shared" si="6"/>
        <v>0</v>
      </c>
      <c r="N78" s="12">
        <f t="shared" si="7"/>
        <v>0</v>
      </c>
    </row>
    <row r="79" spans="1:14">
      <c r="A79" s="61" t="s">
        <v>182</v>
      </c>
      <c r="B79" s="61">
        <f>VLOOKUP(A79,'US Pop after &gt;2009'!A80:B537,2,FALSE)</f>
        <v>19266113</v>
      </c>
      <c r="C79" s="62">
        <f>VLOOKUP(A79,'US Pop after &gt;2009'!A80:U537,21,FALSE)</f>
        <v>15671162.011999998</v>
      </c>
      <c r="D79" s="62">
        <f>VLOOKUP(A79,'US Pop after &gt;2009'!A80:V537,22,FALSE)</f>
        <v>3597552.9379999996</v>
      </c>
      <c r="E79" s="61">
        <f>VLOOKUP(A79,'Deaths After &gt;2009'!A80:O537,15,FALSE)</f>
        <v>280</v>
      </c>
      <c r="F79" s="61">
        <f>VLOOKUP(A79,'Deaths After &gt;2009'!A80:P537,16,FALSE)</f>
        <v>2271</v>
      </c>
      <c r="G79" s="61">
        <f>VLOOKUP(A79,'Deaths After &gt;2009'!A80:Q537,17,FALSE)</f>
        <v>2551</v>
      </c>
      <c r="H79" s="61">
        <f>VLOOKUP(A79,'Visits new'!A79:D486,4,FALSE)</f>
        <v>0</v>
      </c>
      <c r="I79" s="61">
        <f>VLOOKUP(A79,'Visits new'!A79:E486,5,FALSE)</f>
        <v>0</v>
      </c>
      <c r="J79" s="12">
        <f t="shared" si="4"/>
        <v>1.3240864932122012E-4</v>
      </c>
      <c r="K79" s="12">
        <f t="shared" si="5"/>
        <v>1.7867213661985847E-5</v>
      </c>
      <c r="L79" s="12">
        <f t="shared" si="5"/>
        <v>6.3126242730496837E-4</v>
      </c>
      <c r="M79" s="12">
        <f t="shared" si="6"/>
        <v>0</v>
      </c>
      <c r="N79" s="12">
        <f t="shared" si="7"/>
        <v>0</v>
      </c>
    </row>
    <row r="80" spans="1:14">
      <c r="A80" s="61" t="s">
        <v>183</v>
      </c>
      <c r="B80" s="61">
        <f>VLOOKUP(A80,'US Pop after &gt;2009'!A81:B538,2,FALSE)</f>
        <v>19861484</v>
      </c>
      <c r="C80" s="62">
        <f>VLOOKUP(A80,'US Pop after &gt;2009'!A81:U538,21,FALSE)</f>
        <v>16075005.925000001</v>
      </c>
      <c r="D80" s="62">
        <f>VLOOKUP(A80,'US Pop after &gt;2009'!A81:V538,22,FALSE)</f>
        <v>3784942.3090000004</v>
      </c>
      <c r="E80" s="61">
        <f>VLOOKUP(A80,'Deaths After &gt;2009'!A81:O538,15,FALSE)</f>
        <v>412</v>
      </c>
      <c r="F80" s="61">
        <f>VLOOKUP(A80,'Deaths After &gt;2009'!A81:P538,16,FALSE)</f>
        <v>2260</v>
      </c>
      <c r="G80" s="61">
        <f>VLOOKUP(A80,'Deaths After &gt;2009'!A81:Q538,17,FALSE)</f>
        <v>2672</v>
      </c>
      <c r="H80" s="61">
        <f>VLOOKUP(A80,'Visits new'!A80:D487,4,FALSE)</f>
        <v>0</v>
      </c>
      <c r="I80" s="61">
        <f>VLOOKUP(A80,'Visits new'!A80:E487,5,FALSE)</f>
        <v>0</v>
      </c>
      <c r="J80" s="12">
        <f t="shared" si="4"/>
        <v>1.3453173992436819E-4</v>
      </c>
      <c r="K80" s="12">
        <f t="shared" si="5"/>
        <v>2.5629850584331899E-5</v>
      </c>
      <c r="L80" s="12">
        <f t="shared" si="5"/>
        <v>5.9710289232839126E-4</v>
      </c>
      <c r="M80" s="12">
        <f t="shared" si="6"/>
        <v>0</v>
      </c>
      <c r="N80" s="12">
        <f t="shared" si="7"/>
        <v>0</v>
      </c>
    </row>
    <row r="81" spans="1:14">
      <c r="A81" s="61" t="s">
        <v>184</v>
      </c>
      <c r="B81" s="61">
        <f>VLOOKUP(A81,'US Pop after &gt;2009'!A82:B539,2,FALSE)</f>
        <v>20177273</v>
      </c>
      <c r="C81" s="62">
        <f>VLOOKUP(A81,'US Pop after &gt;2009'!A82:U539,21,FALSE)</f>
        <v>16267535</v>
      </c>
      <c r="D81" s="62">
        <f>VLOOKUP(A81,'US Pop after &gt;2009'!A82:V539,22,FALSE)</f>
        <v>3909738</v>
      </c>
      <c r="E81" s="61">
        <f>VLOOKUP(A81,'Deaths After &gt;2009'!A82:O539,15,FALSE)</f>
        <v>351</v>
      </c>
      <c r="F81" s="61">
        <f>VLOOKUP(A81,'Deaths After &gt;2009'!A82:P539,16,FALSE)</f>
        <v>2554</v>
      </c>
      <c r="G81" s="61">
        <f>VLOOKUP(A81,'Deaths After &gt;2009'!A82:Q539,17,FALSE)</f>
        <v>2905</v>
      </c>
      <c r="H81" s="61">
        <f>VLOOKUP(A81,'Visits new'!A81:D488,4,FALSE)</f>
        <v>0</v>
      </c>
      <c r="I81" s="61">
        <f>VLOOKUP(A81,'Visits new'!A81:E488,5,FALSE)</f>
        <v>0</v>
      </c>
      <c r="J81" s="12">
        <f t="shared" si="4"/>
        <v>1.4397386604225458E-4</v>
      </c>
      <c r="K81" s="12">
        <f t="shared" si="5"/>
        <v>2.1576717062542049E-5</v>
      </c>
      <c r="L81" s="12">
        <f t="shared" si="5"/>
        <v>6.5324070308547528E-4</v>
      </c>
      <c r="M81" s="12">
        <f t="shared" si="6"/>
        <v>0</v>
      </c>
      <c r="N81" s="12">
        <f t="shared" si="7"/>
        <v>0</v>
      </c>
    </row>
    <row r="82" spans="1:14">
      <c r="A82" s="61" t="s">
        <v>186</v>
      </c>
      <c r="B82" s="61">
        <f>VLOOKUP(A82,'US Pop after &gt;2009'!A83:B540,2,FALSE)</f>
        <v>9411980</v>
      </c>
      <c r="C82" s="62">
        <f>VLOOKUP(A82,'US Pop after &gt;2009'!A83:U540,21,FALSE)</f>
        <v>8449250.1659999993</v>
      </c>
      <c r="D82" s="62">
        <f>VLOOKUP(A82,'US Pop after &gt;2009'!A83:V540,22,FALSE)</f>
        <v>962370.51300000015</v>
      </c>
      <c r="E82" s="61">
        <f>VLOOKUP(A82,'Deaths After &gt;2009'!A83:O540,15,FALSE)</f>
        <v>113</v>
      </c>
      <c r="F82" s="61">
        <f>VLOOKUP(A82,'Deaths After &gt;2009'!A83:P540,16,FALSE)</f>
        <v>1172</v>
      </c>
      <c r="G82" s="61">
        <f>VLOOKUP(A82,'Deaths After &gt;2009'!A83:Q540,17,FALSE)</f>
        <v>1285</v>
      </c>
      <c r="H82" s="61">
        <f>VLOOKUP(A82,'Visits new'!A82:D489,4,FALSE)</f>
        <v>491988</v>
      </c>
      <c r="I82" s="61">
        <f>VLOOKUP(A82,'Visits new'!A82:E489,5,FALSE)</f>
        <v>802</v>
      </c>
      <c r="J82" s="12">
        <f t="shared" si="4"/>
        <v>1.3652812691909672E-4</v>
      </c>
      <c r="K82" s="12">
        <f t="shared" si="5"/>
        <v>1.3373967840923318E-5</v>
      </c>
      <c r="L82" s="12">
        <f t="shared" si="5"/>
        <v>1.2178261741899398E-3</v>
      </c>
      <c r="M82" s="12">
        <f t="shared" si="6"/>
        <v>5.2272529265893042E-2</v>
      </c>
      <c r="N82" s="12">
        <f t="shared" si="7"/>
        <v>8.5210550808650256E-5</v>
      </c>
    </row>
    <row r="83" spans="1:14">
      <c r="A83" s="61" t="s">
        <v>187</v>
      </c>
      <c r="B83" s="61">
        <f>VLOOKUP(A83,'US Pop after &gt;2009'!A84:B541,2,FALSE)</f>
        <v>9455367</v>
      </c>
      <c r="C83" s="62">
        <f>VLOOKUP(A83,'US Pop after &gt;2009'!A84:U541,21,FALSE)</f>
        <v>8470442.4209999982</v>
      </c>
      <c r="D83" s="62">
        <f>VLOOKUP(A83,'US Pop after &gt;2009'!A84:V541,22,FALSE)</f>
        <v>986010.09999999986</v>
      </c>
      <c r="E83" s="61">
        <f>VLOOKUP(A83,'Deaths After &gt;2009'!A84:O541,15,FALSE)</f>
        <v>142</v>
      </c>
      <c r="F83" s="61">
        <f>VLOOKUP(A83,'Deaths After &gt;2009'!A84:P541,16,FALSE)</f>
        <v>1173</v>
      </c>
      <c r="G83" s="61">
        <f>VLOOKUP(A83,'Deaths After &gt;2009'!A84:Q541,17,FALSE)</f>
        <v>1315</v>
      </c>
      <c r="H83" s="61">
        <f>VLOOKUP(A83,'Visits new'!A83:D490,4,FALSE)</f>
        <v>1702789</v>
      </c>
      <c r="I83" s="61">
        <f>VLOOKUP(A83,'Visits new'!A83:E490,5,FALSE)</f>
        <v>2757</v>
      </c>
      <c r="J83" s="12">
        <f t="shared" si="4"/>
        <v>1.3907445369386507E-4</v>
      </c>
      <c r="K83" s="12">
        <f t="shared" si="5"/>
        <v>1.6764177470583155E-5</v>
      </c>
      <c r="L83" s="12">
        <f t="shared" si="5"/>
        <v>1.1896429864156565E-3</v>
      </c>
      <c r="M83" s="12">
        <f t="shared" si="6"/>
        <v>0.18008703416800215</v>
      </c>
      <c r="N83" s="12">
        <f t="shared" si="7"/>
        <v>2.9158043257337339E-4</v>
      </c>
    </row>
    <row r="84" spans="1:14">
      <c r="A84" s="61" t="s">
        <v>188</v>
      </c>
      <c r="B84" s="61">
        <f>VLOOKUP(A84,'US Pop after &gt;2009'!A85:B542,2,FALSE)</f>
        <v>9452262</v>
      </c>
      <c r="C84" s="62">
        <f>VLOOKUP(A84,'US Pop after &gt;2009'!A85:U542,21,FALSE)</f>
        <v>8449073.0590000022</v>
      </c>
      <c r="D84" s="62">
        <f>VLOOKUP(A84,'US Pop after &gt;2009'!A85:V542,22,FALSE)</f>
        <v>1008057.1840000005</v>
      </c>
      <c r="E84" s="61">
        <f>VLOOKUP(A84,'Deaths After &gt;2009'!A85:O542,15,FALSE)</f>
        <v>122</v>
      </c>
      <c r="F84" s="61">
        <f>VLOOKUP(A84,'Deaths After &gt;2009'!A85:P542,16,FALSE)</f>
        <v>1108</v>
      </c>
      <c r="G84" s="61">
        <f>VLOOKUP(A84,'Deaths After &gt;2009'!A85:Q542,17,FALSE)</f>
        <v>1230</v>
      </c>
      <c r="H84" s="61">
        <f>VLOOKUP(A84,'Visits new'!A84:D491,4,FALSE)</f>
        <v>1570495</v>
      </c>
      <c r="I84" s="61">
        <f>VLOOKUP(A84,'Visits new'!A84:E491,5,FALSE)</f>
        <v>2305</v>
      </c>
      <c r="J84" s="12">
        <f t="shared" si="4"/>
        <v>1.3012758215969893E-4</v>
      </c>
      <c r="K84" s="12">
        <f t="shared" si="5"/>
        <v>1.4439453789554451E-5</v>
      </c>
      <c r="L84" s="12">
        <f t="shared" si="5"/>
        <v>1.0991439945930682E-3</v>
      </c>
      <c r="M84" s="12">
        <f t="shared" si="6"/>
        <v>0.16615017653975314</v>
      </c>
      <c r="N84" s="12">
        <f t="shared" si="7"/>
        <v>2.438569730716309E-4</v>
      </c>
    </row>
    <row r="85" spans="1:14">
      <c r="A85" s="61" t="s">
        <v>189</v>
      </c>
      <c r="B85" s="61">
        <f>VLOOKUP(A85,'US Pop after &gt;2009'!A86:B543,2,FALSE)</f>
        <v>9590792</v>
      </c>
      <c r="C85" s="62">
        <f>VLOOKUP(A85,'US Pop after &gt;2009'!A86:U543,21,FALSE)</f>
        <v>8527149.3440000005</v>
      </c>
      <c r="D85" s="62">
        <f>VLOOKUP(A85,'US Pop after &gt;2009'!A86:V543,22,FALSE)</f>
        <v>1063965.2519999999</v>
      </c>
      <c r="E85" s="61">
        <f>VLOOKUP(A85,'Deaths After &gt;2009'!A86:O543,15,FALSE)</f>
        <v>172</v>
      </c>
      <c r="F85" s="61">
        <f>VLOOKUP(A85,'Deaths After &gt;2009'!A86:P543,16,FALSE)</f>
        <v>1151</v>
      </c>
      <c r="G85" s="61">
        <f>VLOOKUP(A85,'Deaths After &gt;2009'!A86:Q543,17,FALSE)</f>
        <v>1323</v>
      </c>
      <c r="H85" s="61">
        <f>VLOOKUP(A85,'Visits new'!A85:D492,4,FALSE)</f>
        <v>1514663</v>
      </c>
      <c r="I85" s="61">
        <f>VLOOKUP(A85,'Visits new'!A85:E492,5,FALSE)</f>
        <v>1910</v>
      </c>
      <c r="J85" s="12">
        <f t="shared" si="4"/>
        <v>1.3794481206557289E-4</v>
      </c>
      <c r="K85" s="12">
        <f t="shared" si="5"/>
        <v>2.017086755036432E-5</v>
      </c>
      <c r="L85" s="12">
        <f t="shared" si="5"/>
        <v>1.0818022466771312E-3</v>
      </c>
      <c r="M85" s="12">
        <f t="shared" si="6"/>
        <v>0.15792887594684568</v>
      </c>
      <c r="N85" s="12">
        <f t="shared" si="7"/>
        <v>1.991493507522632E-4</v>
      </c>
    </row>
    <row r="86" spans="1:14">
      <c r="A86" s="61" t="s">
        <v>190</v>
      </c>
      <c r="B86" s="61">
        <f>VLOOKUP(A86,'US Pop after &gt;2009'!A87:B544,2,FALSE)</f>
        <v>9478952</v>
      </c>
      <c r="C86" s="62">
        <f>VLOOKUP(A86,'US Pop after &gt;2009'!A87:U544,21,FALSE)</f>
        <v>8409035.8969999999</v>
      </c>
      <c r="D86" s="62">
        <f>VLOOKUP(A86,'US Pop after &gt;2009'!A87:V544,22,FALSE)</f>
        <v>1066700.2509999997</v>
      </c>
      <c r="E86" s="61">
        <f>VLOOKUP(A86,'Deaths After &gt;2009'!A87:O544,15,FALSE)</f>
        <v>248</v>
      </c>
      <c r="F86" s="61">
        <f>VLOOKUP(A86,'Deaths After &gt;2009'!A87:P544,16,FALSE)</f>
        <v>1133</v>
      </c>
      <c r="G86" s="61">
        <f>VLOOKUP(A86,'Deaths After &gt;2009'!A87:Q544,17,FALSE)</f>
        <v>1381</v>
      </c>
      <c r="H86" s="61">
        <f>VLOOKUP(A86,'Visits new'!A86:D493,4,FALSE)</f>
        <v>1186250</v>
      </c>
      <c r="I86" s="61">
        <f>VLOOKUP(A86,'Visits new'!A86:E493,5,FALSE)</f>
        <v>1636</v>
      </c>
      <c r="J86" s="12">
        <f t="shared" si="4"/>
        <v>1.4569121143350025E-4</v>
      </c>
      <c r="K86" s="12">
        <f t="shared" si="5"/>
        <v>2.9492084828473173E-5</v>
      </c>
      <c r="L86" s="12">
        <f t="shared" si="5"/>
        <v>1.0621540577475689E-3</v>
      </c>
      <c r="M86" s="12">
        <f t="shared" si="6"/>
        <v>0.12514569121143351</v>
      </c>
      <c r="N86" s="12">
        <f t="shared" si="7"/>
        <v>1.7259291955481999E-4</v>
      </c>
    </row>
    <row r="87" spans="1:14">
      <c r="A87" s="61" t="s">
        <v>191</v>
      </c>
      <c r="B87" s="61">
        <f>VLOOKUP(A87,'US Pop after &gt;2009'!A88:B545,2,FALSE)</f>
        <v>9631395</v>
      </c>
      <c r="C87" s="62">
        <f>VLOOKUP(A87,'US Pop after &gt;2009'!A88:U545,21,FALSE)</f>
        <v>8501038.2549999971</v>
      </c>
      <c r="D87" s="62">
        <f>VLOOKUP(A87,'US Pop after &gt;2009'!A88:V545,22,FALSE)</f>
        <v>1131307.0189999999</v>
      </c>
      <c r="E87" s="61">
        <f>VLOOKUP(A87,'Deaths After &gt;2009'!A88:O545,15,FALSE)</f>
        <v>173</v>
      </c>
      <c r="F87" s="61">
        <f>VLOOKUP(A87,'Deaths After &gt;2009'!A88:P545,16,FALSE)</f>
        <v>1159</v>
      </c>
      <c r="G87" s="61">
        <f>VLOOKUP(A87,'Deaths After &gt;2009'!A88:Q545,17,FALSE)</f>
        <v>1332</v>
      </c>
      <c r="H87" s="61">
        <f>VLOOKUP(A87,'Visits new'!A87:D494,4,FALSE)</f>
        <v>1393210</v>
      </c>
      <c r="I87" s="61">
        <f>VLOOKUP(A87,'Visits new'!A87:E494,5,FALSE)</f>
        <v>1524</v>
      </c>
      <c r="J87" s="12">
        <f t="shared" si="4"/>
        <v>1.3829772322700916E-4</v>
      </c>
      <c r="K87" s="12">
        <f t="shared" si="5"/>
        <v>2.0350455416224927E-5</v>
      </c>
      <c r="L87" s="12">
        <f t="shared" si="5"/>
        <v>1.0244787493888961E-3</v>
      </c>
      <c r="M87" s="12">
        <f t="shared" si="6"/>
        <v>0.14465298121404013</v>
      </c>
      <c r="N87" s="12">
        <f t="shared" si="7"/>
        <v>1.5823253017865013E-4</v>
      </c>
    </row>
    <row r="88" spans="1:14">
      <c r="A88" s="61" t="s">
        <v>192</v>
      </c>
      <c r="B88" s="61">
        <f>VLOOKUP(A88,'US Pop after &gt;2009'!A89:B546,2,FALSE)</f>
        <v>9574997</v>
      </c>
      <c r="C88" s="62">
        <f>VLOOKUP(A88,'US Pop after &gt;2009'!A89:U546,21,FALSE)</f>
        <v>8414507.3219999988</v>
      </c>
      <c r="D88" s="62">
        <f>VLOOKUP(A88,'US Pop after &gt;2009'!A89:V546,22,FALSE)</f>
        <v>1158465.159</v>
      </c>
      <c r="E88" s="61">
        <f>VLOOKUP(A88,'Deaths After &gt;2009'!A89:O546,15,FALSE)</f>
        <v>202</v>
      </c>
      <c r="F88" s="61">
        <f>VLOOKUP(A88,'Deaths After &gt;2009'!A89:P546,16,FALSE)</f>
        <v>1068</v>
      </c>
      <c r="G88" s="61">
        <f>VLOOKUP(A88,'Deaths After &gt;2009'!A89:Q546,17,FALSE)</f>
        <v>1270</v>
      </c>
      <c r="H88" s="61">
        <f>VLOOKUP(A88,'Visits new'!A88:D495,4,FALSE)</f>
        <v>2069227</v>
      </c>
      <c r="I88" s="61">
        <f>VLOOKUP(A88,'Visits new'!A88:E495,5,FALSE)</f>
        <v>1870</v>
      </c>
      <c r="J88" s="12">
        <f t="shared" si="4"/>
        <v>1.3263711727533699E-4</v>
      </c>
      <c r="K88" s="12">
        <f t="shared" si="5"/>
        <v>2.4006158919354022E-5</v>
      </c>
      <c r="L88" s="12">
        <f t="shared" si="5"/>
        <v>9.2190946935504685E-4</v>
      </c>
      <c r="M88" s="12">
        <f t="shared" si="6"/>
        <v>0.2161073261955069</v>
      </c>
      <c r="N88" s="12">
        <f t="shared" si="7"/>
        <v>1.9530032228730725E-4</v>
      </c>
    </row>
    <row r="89" spans="1:14">
      <c r="A89" s="61" t="s">
        <v>193</v>
      </c>
      <c r="B89" s="61">
        <f>VLOOKUP(A89,'US Pop after &gt;2009'!A90:B547,2,FALSE)</f>
        <v>9582620</v>
      </c>
      <c r="C89" s="62">
        <f>VLOOKUP(A89,'US Pop after &gt;2009'!A90:U547,21,FALSE)</f>
        <v>8376989</v>
      </c>
      <c r="D89" s="62">
        <f>VLOOKUP(A89,'US Pop after &gt;2009'!A90:V547,22,FALSE)</f>
        <v>1205631</v>
      </c>
      <c r="E89" s="61">
        <f>VLOOKUP(A89,'Deaths After &gt;2009'!A90:O547,15,FALSE)</f>
        <v>169</v>
      </c>
      <c r="F89" s="61">
        <f>VLOOKUP(A89,'Deaths After &gt;2009'!A90:P547,16,FALSE)</f>
        <v>1117</v>
      </c>
      <c r="G89" s="61">
        <f>VLOOKUP(A89,'Deaths After &gt;2009'!A90:Q547,17,FALSE)</f>
        <v>1286</v>
      </c>
      <c r="H89" s="61">
        <f>VLOOKUP(A89,'Visits new'!A89:D496,4,FALSE)</f>
        <v>2609650</v>
      </c>
      <c r="I89" s="61">
        <f>VLOOKUP(A89,'Visits new'!A89:E496,5,FALSE)</f>
        <v>2682</v>
      </c>
      <c r="J89" s="12">
        <f t="shared" si="4"/>
        <v>1.3420129359194042E-4</v>
      </c>
      <c r="K89" s="12">
        <f t="shared" si="5"/>
        <v>2.0174313228774681E-5</v>
      </c>
      <c r="L89" s="12">
        <f t="shared" si="5"/>
        <v>9.2648579872282649E-4</v>
      </c>
      <c r="M89" s="12">
        <f t="shared" si="6"/>
        <v>0.27233157528943025</v>
      </c>
      <c r="N89" s="12">
        <f t="shared" si="7"/>
        <v>2.7988170249889906E-4</v>
      </c>
    </row>
    <row r="90" spans="1:14">
      <c r="A90" s="61" t="s">
        <v>195</v>
      </c>
      <c r="B90" s="61">
        <f>VLOOKUP(A90,'US Pop after &gt;2009'!A91:B548,2,FALSE)</f>
        <v>1333591</v>
      </c>
      <c r="C90" s="62">
        <f>VLOOKUP(A90,'US Pop after &gt;2009'!A91:U548,21,FALSE)</f>
        <v>1147748.098</v>
      </c>
      <c r="D90" s="62">
        <f>VLOOKUP(A90,'US Pop after &gt;2009'!A91:V548,22,FALSE)</f>
        <v>185908.43599999999</v>
      </c>
      <c r="E90" s="61">
        <f>VLOOKUP(A90,'Deaths After &gt;2009'!A91:O548,15,FALSE)</f>
        <v>0</v>
      </c>
      <c r="F90" s="61">
        <f>VLOOKUP(A90,'Deaths After &gt;2009'!A91:P548,16,FALSE)</f>
        <v>141</v>
      </c>
      <c r="G90" s="61">
        <f>VLOOKUP(A90,'Deaths After &gt;2009'!A91:Q548,17,FALSE)</f>
        <v>141</v>
      </c>
      <c r="H90" s="61">
        <f>VLOOKUP(A90,'Visits new'!A90:D497,4,FALSE)</f>
        <v>27274</v>
      </c>
      <c r="I90" s="61">
        <f>VLOOKUP(A90,'Visits new'!A90:E497,5,FALSE)</f>
        <v>233</v>
      </c>
      <c r="J90" s="12">
        <f t="shared" si="4"/>
        <v>1.0572956776103018E-4</v>
      </c>
      <c r="K90" s="12">
        <f t="shared" si="5"/>
        <v>0</v>
      </c>
      <c r="L90" s="12">
        <f t="shared" si="5"/>
        <v>7.5843787960219299E-4</v>
      </c>
      <c r="M90" s="12">
        <f t="shared" si="6"/>
        <v>2.0451547738399554E-2</v>
      </c>
      <c r="N90" s="12">
        <f t="shared" si="7"/>
        <v>1.747162360873761E-4</v>
      </c>
    </row>
    <row r="91" spans="1:14">
      <c r="A91" s="61" t="s">
        <v>196</v>
      </c>
      <c r="B91" s="61">
        <f>VLOOKUP(A91,'US Pop after &gt;2009'!A92:B549,2,FALSE)</f>
        <v>1346554</v>
      </c>
      <c r="C91" s="62">
        <f>VLOOKUP(A91,'US Pop after &gt;2009'!A92:U549,21,FALSE)</f>
        <v>1156737.689</v>
      </c>
      <c r="D91" s="62">
        <f>VLOOKUP(A91,'US Pop after &gt;2009'!A92:V549,22,FALSE)</f>
        <v>191821.69</v>
      </c>
      <c r="E91" s="61">
        <f>VLOOKUP(A91,'Deaths After &gt;2009'!A92:O549,15,FALSE)</f>
        <v>0</v>
      </c>
      <c r="F91" s="61">
        <f>VLOOKUP(A91,'Deaths After &gt;2009'!A92:P549,16,FALSE)</f>
        <v>193</v>
      </c>
      <c r="G91" s="61">
        <f>VLOOKUP(A91,'Deaths After &gt;2009'!A92:Q549,17,FALSE)</f>
        <v>193</v>
      </c>
      <c r="H91" s="61">
        <f>VLOOKUP(A91,'Visits new'!A91:D498,4,FALSE)</f>
        <v>235913</v>
      </c>
      <c r="I91" s="61">
        <f>VLOOKUP(A91,'Visits new'!A91:E498,5,FALSE)</f>
        <v>903</v>
      </c>
      <c r="J91" s="12">
        <f t="shared" si="4"/>
        <v>1.4332882305499817E-4</v>
      </c>
      <c r="K91" s="12">
        <f t="shared" si="5"/>
        <v>0</v>
      </c>
      <c r="L91" s="12">
        <f t="shared" si="5"/>
        <v>1.0061427359961221E-3</v>
      </c>
      <c r="M91" s="12">
        <f t="shared" si="6"/>
        <v>0.17519757841126313</v>
      </c>
      <c r="N91" s="12">
        <f t="shared" si="7"/>
        <v>6.7060065916405877E-4</v>
      </c>
    </row>
    <row r="92" spans="1:14">
      <c r="A92" s="61" t="s">
        <v>197</v>
      </c>
      <c r="B92" s="61">
        <f>VLOOKUP(A92,'US Pop after &gt;2009'!A93:B550,2,FALSE)</f>
        <v>1362730</v>
      </c>
      <c r="C92" s="62">
        <f>VLOOKUP(A92,'US Pop after &gt;2009'!A93:U550,21,FALSE)</f>
        <v>1164954.3370000001</v>
      </c>
      <c r="D92" s="62">
        <f>VLOOKUP(A92,'US Pop after &gt;2009'!A93:V550,22,FALSE)</f>
        <v>197109.54500000004</v>
      </c>
      <c r="E92" s="61">
        <f>VLOOKUP(A92,'Deaths After &gt;2009'!A93:O550,15,FALSE)</f>
        <v>0</v>
      </c>
      <c r="F92" s="61">
        <f>VLOOKUP(A92,'Deaths After &gt;2009'!A93:P550,16,FALSE)</f>
        <v>270</v>
      </c>
      <c r="G92" s="61">
        <f>VLOOKUP(A92,'Deaths After &gt;2009'!A93:Q550,17,FALSE)</f>
        <v>270</v>
      </c>
      <c r="H92" s="61">
        <f>VLOOKUP(A92,'Visits new'!A92:D499,4,FALSE)</f>
        <v>644722</v>
      </c>
      <c r="I92" s="61">
        <f>VLOOKUP(A92,'Visits new'!A92:E499,5,FALSE)</f>
        <v>1090</v>
      </c>
      <c r="J92" s="12">
        <f t="shared" si="4"/>
        <v>1.9813169153097093E-4</v>
      </c>
      <c r="K92" s="12">
        <f t="shared" si="5"/>
        <v>0</v>
      </c>
      <c r="L92" s="12">
        <f t="shared" si="5"/>
        <v>1.3697966782887149E-3</v>
      </c>
      <c r="M92" s="12">
        <f t="shared" si="6"/>
        <v>0.47311059417492829</v>
      </c>
      <c r="N92" s="12">
        <f t="shared" si="7"/>
        <v>7.9986497692132699E-4</v>
      </c>
    </row>
    <row r="93" spans="1:14">
      <c r="A93" s="61" t="s">
        <v>198</v>
      </c>
      <c r="B93" s="61">
        <f>VLOOKUP(A93,'US Pop after &gt;2009'!A94:B551,2,FALSE)</f>
        <v>1376298</v>
      </c>
      <c r="C93" s="62">
        <f>VLOOKUP(A93,'US Pop after &gt;2009'!A94:U551,21,FALSE)</f>
        <v>1169849.7549999999</v>
      </c>
      <c r="D93" s="62">
        <f>VLOOKUP(A93,'US Pop after &gt;2009'!A94:V551,22,FALSE)</f>
        <v>202208.25300000003</v>
      </c>
      <c r="E93" s="61">
        <f>VLOOKUP(A93,'Deaths After &gt;2009'!A94:O551,15,FALSE)</f>
        <v>0</v>
      </c>
      <c r="F93" s="61">
        <f>VLOOKUP(A93,'Deaths After &gt;2009'!A94:P551,16,FALSE)</f>
        <v>319</v>
      </c>
      <c r="G93" s="61">
        <f>VLOOKUP(A93,'Deaths After &gt;2009'!A94:Q551,17,FALSE)</f>
        <v>319</v>
      </c>
      <c r="H93" s="61">
        <f>VLOOKUP(A93,'Visits new'!A93:D500,4,FALSE)</f>
        <v>124600</v>
      </c>
      <c r="I93" s="61">
        <f>VLOOKUP(A93,'Visits new'!A93:E500,5,FALSE)</f>
        <v>775</v>
      </c>
      <c r="J93" s="12">
        <f t="shared" si="4"/>
        <v>2.3178119854857016E-4</v>
      </c>
      <c r="K93" s="12">
        <f t="shared" si="5"/>
        <v>0</v>
      </c>
      <c r="L93" s="12">
        <f t="shared" si="5"/>
        <v>1.5775815045491737E-3</v>
      </c>
      <c r="M93" s="12">
        <f t="shared" si="6"/>
        <v>9.0532718931510478E-2</v>
      </c>
      <c r="N93" s="12">
        <f t="shared" si="7"/>
        <v>5.631047927120435E-4</v>
      </c>
    </row>
    <row r="94" spans="1:14">
      <c r="A94" s="61" t="s">
        <v>199</v>
      </c>
      <c r="B94" s="61">
        <f>VLOOKUP(A94,'US Pop after &gt;2009'!A95:B552,2,FALSE)</f>
        <v>1391072</v>
      </c>
      <c r="C94" s="62">
        <f>VLOOKUP(A94,'US Pop after &gt;2009'!A95:U552,21,FALSE)</f>
        <v>1178545.9849999999</v>
      </c>
      <c r="D94" s="62">
        <f>VLOOKUP(A94,'US Pop after &gt;2009'!A95:V552,22,FALSE)</f>
        <v>212874.065</v>
      </c>
      <c r="E94" s="61">
        <f>VLOOKUP(A94,'Deaths After &gt;2009'!A95:O552,15,FALSE)</f>
        <v>0</v>
      </c>
      <c r="F94" s="61">
        <f>VLOOKUP(A94,'Deaths After &gt;2009'!A95:P552,16,FALSE)</f>
        <v>286</v>
      </c>
      <c r="G94" s="61">
        <f>VLOOKUP(A94,'Deaths After &gt;2009'!A95:Q552,17,FALSE)</f>
        <v>286</v>
      </c>
      <c r="H94" s="61">
        <f>VLOOKUP(A94,'Visits new'!A94:D501,4,FALSE)</f>
        <v>91479</v>
      </c>
      <c r="I94" s="61">
        <f>VLOOKUP(A94,'Visits new'!A94:E501,5,FALSE)</f>
        <v>845</v>
      </c>
      <c r="J94" s="12">
        <f t="shared" si="4"/>
        <v>2.0559683467139011E-4</v>
      </c>
      <c r="K94" s="12">
        <f t="shared" si="5"/>
        <v>0</v>
      </c>
      <c r="L94" s="12">
        <f t="shared" si="5"/>
        <v>1.3435173514443858E-3</v>
      </c>
      <c r="M94" s="12">
        <f t="shared" si="6"/>
        <v>6.5761513422741599E-2</v>
      </c>
      <c r="N94" s="12">
        <f t="shared" si="7"/>
        <v>6.0744519334728899E-4</v>
      </c>
    </row>
    <row r="95" spans="1:14">
      <c r="A95" s="61" t="s">
        <v>200</v>
      </c>
      <c r="B95" s="61">
        <f>VLOOKUP(A95,'US Pop after &gt;2009'!A96:B553,2,FALSE)</f>
        <v>1406214</v>
      </c>
      <c r="C95" s="62">
        <f>VLOOKUP(A95,'US Pop after &gt;2009'!A96:U553,21,FALSE)</f>
        <v>1185327.6230000001</v>
      </c>
      <c r="D95" s="62">
        <f>VLOOKUP(A95,'US Pop after &gt;2009'!A96:V553,22,FALSE)</f>
        <v>219910.652</v>
      </c>
      <c r="E95" s="61">
        <f>VLOOKUP(A95,'Deaths After &gt;2009'!A96:O553,15,FALSE)</f>
        <v>0</v>
      </c>
      <c r="F95" s="61">
        <f>VLOOKUP(A95,'Deaths After &gt;2009'!A96:P553,16,FALSE)</f>
        <v>405</v>
      </c>
      <c r="G95" s="61">
        <f>VLOOKUP(A95,'Deaths After &gt;2009'!A96:Q553,17,FALSE)</f>
        <v>405</v>
      </c>
      <c r="H95" s="61">
        <f>VLOOKUP(A95,'Visits new'!A95:D502,4,FALSE)</f>
        <v>103882</v>
      </c>
      <c r="I95" s="61">
        <f>VLOOKUP(A95,'Visits new'!A95:E502,5,FALSE)</f>
        <v>834</v>
      </c>
      <c r="J95" s="12">
        <f t="shared" si="4"/>
        <v>2.8800737298874851E-4</v>
      </c>
      <c r="K95" s="12">
        <f t="shared" si="5"/>
        <v>0</v>
      </c>
      <c r="L95" s="12">
        <f t="shared" si="5"/>
        <v>1.8416570380592569E-3</v>
      </c>
      <c r="M95" s="12">
        <f t="shared" si="6"/>
        <v>7.3873535606955976E-2</v>
      </c>
      <c r="N95" s="12">
        <f t="shared" si="7"/>
        <v>5.9308184956201543E-4</v>
      </c>
    </row>
    <row r="96" spans="1:14">
      <c r="A96" s="61" t="s">
        <v>201</v>
      </c>
      <c r="B96" s="61">
        <f>VLOOKUP(A96,'US Pop after &gt;2009'!A97:B554,2,FALSE)</f>
        <v>1413673</v>
      </c>
      <c r="C96" s="62">
        <f>VLOOKUP(A96,'US Pop after &gt;2009'!A97:U554,21,FALSE)</f>
        <v>1185619.6740000001</v>
      </c>
      <c r="D96" s="62">
        <f>VLOOKUP(A96,'US Pop after &gt;2009'!A97:V554,22,FALSE)</f>
        <v>228155.08799999999</v>
      </c>
      <c r="E96" s="61">
        <f>VLOOKUP(A96,'Deaths After &gt;2009'!A97:O554,15,FALSE)</f>
        <v>0</v>
      </c>
      <c r="F96" s="61">
        <f>VLOOKUP(A96,'Deaths After &gt;2009'!A97:P554,16,FALSE)</f>
        <v>348</v>
      </c>
      <c r="G96" s="61">
        <f>VLOOKUP(A96,'Deaths After &gt;2009'!A97:Q554,17,FALSE)</f>
        <v>348</v>
      </c>
      <c r="H96" s="61">
        <f>VLOOKUP(A96,'Visits new'!A96:D503,4,FALSE)</f>
        <v>70876</v>
      </c>
      <c r="I96" s="61">
        <f>VLOOKUP(A96,'Visits new'!A96:E503,5,FALSE)</f>
        <v>724</v>
      </c>
      <c r="J96" s="12">
        <f t="shared" si="4"/>
        <v>2.4616725367181802E-4</v>
      </c>
      <c r="K96" s="12">
        <f t="shared" si="5"/>
        <v>0</v>
      </c>
      <c r="L96" s="12">
        <f t="shared" si="5"/>
        <v>1.5252782791326574E-3</v>
      </c>
      <c r="M96" s="12">
        <f t="shared" si="6"/>
        <v>5.0136063997826941E-2</v>
      </c>
      <c r="N96" s="12">
        <f t="shared" si="7"/>
        <v>5.1214106798389729E-4</v>
      </c>
    </row>
    <row r="97" spans="1:14">
      <c r="A97" s="61" t="s">
        <v>202</v>
      </c>
      <c r="B97" s="61">
        <f>VLOOKUP(A97,'US Pop after &gt;2009'!A98:B555,2,FALSE)</f>
        <v>1421658</v>
      </c>
      <c r="C97" s="62">
        <f>VLOOKUP(A97,'US Pop after &gt;2009'!A98:U555,21,FALSE)</f>
        <v>1183532</v>
      </c>
      <c r="D97" s="62">
        <f>VLOOKUP(A97,'US Pop after &gt;2009'!A98:V555,22,FALSE)</f>
        <v>238126</v>
      </c>
      <c r="E97" s="61">
        <f>VLOOKUP(A97,'Deaths After &gt;2009'!A98:O555,15,FALSE)</f>
        <v>0</v>
      </c>
      <c r="F97" s="61">
        <f>VLOOKUP(A97,'Deaths After &gt;2009'!A98:P555,16,FALSE)</f>
        <v>458</v>
      </c>
      <c r="G97" s="61">
        <f>VLOOKUP(A97,'Deaths After &gt;2009'!A98:Q555,17,FALSE)</f>
        <v>458</v>
      </c>
      <c r="H97" s="61">
        <f>VLOOKUP(A97,'Visits new'!A97:D504,4,FALSE)</f>
        <v>64789</v>
      </c>
      <c r="I97" s="61">
        <f>VLOOKUP(A97,'Visits new'!A97:E504,5,FALSE)</f>
        <v>744</v>
      </c>
      <c r="J97" s="12">
        <f t="shared" si="4"/>
        <v>3.2215905653821099E-4</v>
      </c>
      <c r="K97" s="12">
        <f t="shared" si="5"/>
        <v>0</v>
      </c>
      <c r="L97" s="12">
        <f t="shared" si="5"/>
        <v>1.9233515029858143E-3</v>
      </c>
      <c r="M97" s="12">
        <f t="shared" si="6"/>
        <v>4.5572845227192474E-2</v>
      </c>
      <c r="N97" s="12">
        <f t="shared" si="7"/>
        <v>5.2333261586119868E-4</v>
      </c>
    </row>
    <row r="98" spans="1:14">
      <c r="A98" s="61" t="s">
        <v>204</v>
      </c>
      <c r="B98" s="61">
        <f>VLOOKUP(A98,'US Pop after &gt;2009'!A99:B556,2,FALSE)</f>
        <v>1500717</v>
      </c>
      <c r="C98" s="62">
        <f>VLOOKUP(A98,'US Pop after &gt;2009'!A99:U556,21,FALSE)</f>
        <v>1322254.821</v>
      </c>
      <c r="D98" s="62">
        <f>VLOOKUP(A98,'US Pop after &gt;2009'!A99:V556,22,FALSE)</f>
        <v>177896.86999999997</v>
      </c>
      <c r="E98" s="61">
        <f>VLOOKUP(A98,'Deaths After &gt;2009'!A99:O556,15,FALSE)</f>
        <v>0</v>
      </c>
      <c r="F98" s="61">
        <f>VLOOKUP(A98,'Deaths After &gt;2009'!A99:P556,16,FALSE)</f>
        <v>78</v>
      </c>
      <c r="G98" s="61">
        <f>VLOOKUP(A98,'Deaths After &gt;2009'!A99:Q556,17,FALSE)</f>
        <v>78</v>
      </c>
      <c r="H98" s="61">
        <f>VLOOKUP(A98,'Visits new'!A98:D505,4,FALSE)</f>
        <v>55591</v>
      </c>
      <c r="I98" s="61">
        <f>VLOOKUP(A98,'Visits new'!A98:E505,5,FALSE)</f>
        <v>161</v>
      </c>
      <c r="J98" s="12">
        <f t="shared" si="4"/>
        <v>5.1975155875491513E-5</v>
      </c>
      <c r="K98" s="12">
        <f t="shared" si="5"/>
        <v>0</v>
      </c>
      <c r="L98" s="12">
        <f t="shared" si="5"/>
        <v>4.3845628087779183E-4</v>
      </c>
      <c r="M98" s="12">
        <f t="shared" si="6"/>
        <v>3.7042960131723701E-2</v>
      </c>
      <c r="N98" s="12">
        <f t="shared" si="7"/>
        <v>1.0728205251223248E-4</v>
      </c>
    </row>
    <row r="99" spans="1:14">
      <c r="A99" s="61" t="s">
        <v>205</v>
      </c>
      <c r="B99" s="61">
        <f>VLOOKUP(A99,'US Pop after &gt;2009'!A100:B557,2,FALSE)</f>
        <v>1529400</v>
      </c>
      <c r="C99" s="62">
        <f>VLOOKUP(A99,'US Pop after &gt;2009'!A100:U557,21,FALSE)</f>
        <v>1342513.2049999998</v>
      </c>
      <c r="D99" s="62">
        <f>VLOOKUP(A99,'US Pop after &gt;2009'!A100:V557,22,FALSE)</f>
        <v>186788.20300000001</v>
      </c>
      <c r="E99" s="61">
        <f>VLOOKUP(A99,'Deaths After &gt;2009'!A100:O557,15,FALSE)</f>
        <v>0</v>
      </c>
      <c r="F99" s="61">
        <f>VLOOKUP(A99,'Deaths After &gt;2009'!A100:P557,16,FALSE)</f>
        <v>61</v>
      </c>
      <c r="G99" s="61">
        <f>VLOOKUP(A99,'Deaths After &gt;2009'!A100:Q557,17,FALSE)</f>
        <v>61</v>
      </c>
      <c r="H99" s="61">
        <f>VLOOKUP(A99,'Visits new'!A99:D506,4,FALSE)</f>
        <v>203832</v>
      </c>
      <c r="I99" s="61">
        <f>VLOOKUP(A99,'Visits new'!A99:E506,5,FALSE)</f>
        <v>457</v>
      </c>
      <c r="J99" s="12">
        <f t="shared" si="4"/>
        <v>3.9884922191709165E-5</v>
      </c>
      <c r="K99" s="12">
        <f t="shared" si="5"/>
        <v>0</v>
      </c>
      <c r="L99" s="12">
        <f t="shared" si="5"/>
        <v>3.2657308663117232E-4</v>
      </c>
      <c r="M99" s="12">
        <f t="shared" si="6"/>
        <v>0.13327579442918791</v>
      </c>
      <c r="N99" s="12">
        <f t="shared" si="7"/>
        <v>2.9880999084608344E-4</v>
      </c>
    </row>
    <row r="100" spans="1:14">
      <c r="A100" s="61" t="s">
        <v>206</v>
      </c>
      <c r="B100" s="61">
        <f>VLOOKUP(A100,'US Pop after &gt;2009'!A101:B558,2,FALSE)</f>
        <v>1536407</v>
      </c>
      <c r="C100" s="62">
        <f>VLOOKUP(A100,'US Pop after &gt;2009'!A101:U558,21,FALSE)</f>
        <v>1346330.5879999998</v>
      </c>
      <c r="D100" s="62">
        <f>VLOOKUP(A100,'US Pop after &gt;2009'!A101:V558,22,FALSE)</f>
        <v>191302.495</v>
      </c>
      <c r="E100" s="61">
        <f>VLOOKUP(A100,'Deaths After &gt;2009'!A101:O558,15,FALSE)</f>
        <v>0</v>
      </c>
      <c r="F100" s="61">
        <f>VLOOKUP(A100,'Deaths After &gt;2009'!A101:P558,16,FALSE)</f>
        <v>46</v>
      </c>
      <c r="G100" s="61">
        <f>VLOOKUP(A100,'Deaths After &gt;2009'!A101:Q558,17,FALSE)</f>
        <v>46</v>
      </c>
      <c r="H100" s="61">
        <f>VLOOKUP(A100,'Visits new'!A100:D507,4,FALSE)</f>
        <v>196357</v>
      </c>
      <c r="I100" s="61">
        <f>VLOOKUP(A100,'Visits new'!A100:E507,5,FALSE)</f>
        <v>416</v>
      </c>
      <c r="J100" s="12">
        <f t="shared" si="4"/>
        <v>2.9939983350765781E-5</v>
      </c>
      <c r="K100" s="12">
        <f t="shared" si="5"/>
        <v>0</v>
      </c>
      <c r="L100" s="12">
        <f t="shared" si="5"/>
        <v>2.4045687433402267E-4</v>
      </c>
      <c r="M100" s="12">
        <f t="shared" si="6"/>
        <v>0.1278027241479634</v>
      </c>
      <c r="N100" s="12">
        <f t="shared" si="7"/>
        <v>2.7076158856344706E-4</v>
      </c>
    </row>
    <row r="101" spans="1:14">
      <c r="A101" s="61" t="s">
        <v>207</v>
      </c>
      <c r="B101" s="61">
        <f>VLOOKUP(A101,'US Pop after &gt;2009'!A102:B559,2,FALSE)</f>
        <v>1553580</v>
      </c>
      <c r="C101" s="62">
        <f>VLOOKUP(A101,'US Pop after &gt;2009'!A102:U559,21,FALSE)</f>
        <v>1358169.7220000003</v>
      </c>
      <c r="D101" s="62">
        <f>VLOOKUP(A101,'US Pop after &gt;2009'!A102:V559,22,FALSE)</f>
        <v>195739.24599999996</v>
      </c>
      <c r="E101" s="61">
        <f>VLOOKUP(A101,'Deaths After &gt;2009'!A102:O559,15,FALSE)</f>
        <v>0</v>
      </c>
      <c r="F101" s="61">
        <f>VLOOKUP(A101,'Deaths After &gt;2009'!A102:P559,16,FALSE)</f>
        <v>106</v>
      </c>
      <c r="G101" s="61">
        <f>VLOOKUP(A101,'Deaths After &gt;2009'!A102:Q559,17,FALSE)</f>
        <v>106</v>
      </c>
      <c r="H101" s="61">
        <f>VLOOKUP(A101,'Visits new'!A101:D508,4,FALSE)</f>
        <v>147681</v>
      </c>
      <c r="I101" s="61">
        <f>VLOOKUP(A101,'Visits new'!A101:E508,5,FALSE)</f>
        <v>371</v>
      </c>
      <c r="J101" s="12">
        <f t="shared" si="4"/>
        <v>6.8229508618803026E-5</v>
      </c>
      <c r="K101" s="12">
        <f t="shared" si="5"/>
        <v>0</v>
      </c>
      <c r="L101" s="12">
        <f t="shared" si="5"/>
        <v>5.4153677489898993E-4</v>
      </c>
      <c r="M101" s="12">
        <f t="shared" si="6"/>
        <v>9.5058510022013668E-2</v>
      </c>
      <c r="N101" s="12">
        <f t="shared" si="7"/>
        <v>2.3880328016581058E-4</v>
      </c>
    </row>
    <row r="102" spans="1:14">
      <c r="A102" s="61" t="s">
        <v>208</v>
      </c>
      <c r="B102" s="61">
        <f>VLOOKUP(A102,'US Pop after &gt;2009'!A103:B560,2,FALSE)</f>
        <v>1447565</v>
      </c>
      <c r="C102" s="62">
        <f>VLOOKUP(A102,'US Pop after &gt;2009'!A103:U560,21,FALSE)</f>
        <v>1257628.9709999999</v>
      </c>
      <c r="D102" s="62">
        <f>VLOOKUP(A102,'US Pop after &gt;2009'!A103:V560,22,FALSE)</f>
        <v>189451.18100000004</v>
      </c>
      <c r="E102" s="61">
        <f>VLOOKUP(A102,'Deaths After &gt;2009'!A103:O560,15,FALSE)</f>
        <v>0</v>
      </c>
      <c r="F102" s="61">
        <f>VLOOKUP(A102,'Deaths After &gt;2009'!A103:P560,16,FALSE)</f>
        <v>56</v>
      </c>
      <c r="G102" s="61">
        <f>VLOOKUP(A102,'Deaths After &gt;2009'!A103:Q560,17,FALSE)</f>
        <v>56</v>
      </c>
      <c r="H102" s="61">
        <f>VLOOKUP(A102,'Visits new'!A102:D509,4,FALSE)</f>
        <v>108986</v>
      </c>
      <c r="I102" s="61">
        <f>VLOOKUP(A102,'Visits new'!A102:E509,5,FALSE)</f>
        <v>344</v>
      </c>
      <c r="J102" s="12">
        <f t="shared" si="4"/>
        <v>3.8685654875601439E-5</v>
      </c>
      <c r="K102" s="12">
        <f t="shared" si="5"/>
        <v>0</v>
      </c>
      <c r="L102" s="12">
        <f t="shared" si="5"/>
        <v>2.9559066195528224E-4</v>
      </c>
      <c r="M102" s="12">
        <f t="shared" si="6"/>
        <v>7.5289192540576755E-2</v>
      </c>
      <c r="N102" s="12">
        <f t="shared" si="7"/>
        <v>2.3764045137869458E-4</v>
      </c>
    </row>
    <row r="103" spans="1:14">
      <c r="A103" s="61" t="s">
        <v>209</v>
      </c>
      <c r="B103" s="61">
        <f>VLOOKUP(A103,'US Pop after &gt;2009'!A104:B561,2,FALSE)</f>
        <v>1484099</v>
      </c>
      <c r="C103" s="62">
        <f>VLOOKUP(A103,'US Pop after &gt;2009'!A104:U561,21,FALSE)</f>
        <v>1288076.402</v>
      </c>
      <c r="D103" s="62">
        <f>VLOOKUP(A103,'US Pop after &gt;2009'!A104:V561,22,FALSE)</f>
        <v>195342.87899999999</v>
      </c>
      <c r="E103" s="61">
        <f>VLOOKUP(A103,'Deaths After &gt;2009'!A104:O561,15,FALSE)</f>
        <v>0</v>
      </c>
      <c r="F103" s="61">
        <f>VLOOKUP(A103,'Deaths After &gt;2009'!A104:P561,16,FALSE)</f>
        <v>82</v>
      </c>
      <c r="G103" s="61">
        <f>VLOOKUP(A103,'Deaths After &gt;2009'!A104:Q561,17,FALSE)</f>
        <v>82</v>
      </c>
      <c r="H103" s="61">
        <f>VLOOKUP(A103,'Visits new'!A103:D510,4,FALSE)</f>
        <v>128063</v>
      </c>
      <c r="I103" s="61">
        <f>VLOOKUP(A103,'Visits new'!A103:E510,5,FALSE)</f>
        <v>360</v>
      </c>
      <c r="J103" s="12">
        <f t="shared" si="4"/>
        <v>5.5252378715975144E-5</v>
      </c>
      <c r="K103" s="12">
        <f t="shared" si="5"/>
        <v>0</v>
      </c>
      <c r="L103" s="12">
        <f t="shared" si="5"/>
        <v>4.1977470804041957E-4</v>
      </c>
      <c r="M103" s="12">
        <f t="shared" si="6"/>
        <v>8.6290065554925924E-2</v>
      </c>
      <c r="N103" s="12">
        <f t="shared" si="7"/>
        <v>2.4257141875306162E-4</v>
      </c>
    </row>
    <row r="104" spans="1:14">
      <c r="A104" s="61" t="s">
        <v>210</v>
      </c>
      <c r="B104" s="61">
        <f>VLOOKUP(A104,'US Pop after &gt;2009'!A105:B562,2,FALSE)</f>
        <v>1498415</v>
      </c>
      <c r="C104" s="62">
        <f>VLOOKUP(A104,'US Pop after &gt;2009'!A105:U562,21,FALSE)</f>
        <v>1288068.3059999999</v>
      </c>
      <c r="D104" s="62">
        <f>VLOOKUP(A104,'US Pop after &gt;2009'!A105:V562,22,FALSE)</f>
        <v>209266.174</v>
      </c>
      <c r="E104" s="61">
        <f>VLOOKUP(A104,'Deaths After &gt;2009'!A105:O562,15,FALSE)</f>
        <v>0</v>
      </c>
      <c r="F104" s="61">
        <f>VLOOKUP(A104,'Deaths After &gt;2009'!A105:P562,16,FALSE)</f>
        <v>42</v>
      </c>
      <c r="G104" s="61">
        <f>VLOOKUP(A104,'Deaths After &gt;2009'!A105:Q562,17,FALSE)</f>
        <v>42</v>
      </c>
      <c r="H104" s="61">
        <f>VLOOKUP(A104,'Visits new'!A104:D511,4,FALSE)</f>
        <v>82959</v>
      </c>
      <c r="I104" s="61">
        <f>VLOOKUP(A104,'Visits new'!A104:E511,5,FALSE)</f>
        <v>309</v>
      </c>
      <c r="J104" s="12">
        <f t="shared" si="4"/>
        <v>2.8029617962980882E-5</v>
      </c>
      <c r="K104" s="12">
        <f t="shared" si="5"/>
        <v>0</v>
      </c>
      <c r="L104" s="12">
        <f t="shared" si="5"/>
        <v>2.0070133264824729E-4</v>
      </c>
      <c r="M104" s="12">
        <f t="shared" si="6"/>
        <v>5.53645018235936E-2</v>
      </c>
      <c r="N104" s="12">
        <f t="shared" si="7"/>
        <v>2.0621790358478793E-4</v>
      </c>
    </row>
    <row r="105" spans="1:14">
      <c r="A105" s="61" t="s">
        <v>211</v>
      </c>
      <c r="B105" s="61">
        <f>VLOOKUP(A105,'US Pop after &gt;2009'!A106:B563,2,FALSE)</f>
        <v>1477406</v>
      </c>
      <c r="C105" s="62">
        <f>VLOOKUP(A105,'US Pop after &gt;2009'!A106:U563,21,FALSE)</f>
        <v>1263702</v>
      </c>
      <c r="D105" s="62">
        <f>VLOOKUP(A105,'US Pop after &gt;2009'!A106:V563,22,FALSE)</f>
        <v>213704</v>
      </c>
      <c r="E105" s="61">
        <f>VLOOKUP(A105,'Deaths After &gt;2009'!A106:O563,15,FALSE)</f>
        <v>0</v>
      </c>
      <c r="F105" s="61">
        <f>VLOOKUP(A105,'Deaths After &gt;2009'!A106:P563,16,FALSE)</f>
        <v>105</v>
      </c>
      <c r="G105" s="61">
        <f>VLOOKUP(A105,'Deaths After &gt;2009'!A106:Q563,17,FALSE)</f>
        <v>105</v>
      </c>
      <c r="H105" s="61">
        <f>VLOOKUP(A105,'Visits new'!A105:D512,4,FALSE)</f>
        <v>56727</v>
      </c>
      <c r="I105" s="61">
        <f>VLOOKUP(A105,'Visits new'!A105:E512,5,FALSE)</f>
        <v>248</v>
      </c>
      <c r="J105" s="12">
        <f t="shared" si="4"/>
        <v>7.1070511423400207E-5</v>
      </c>
      <c r="K105" s="12">
        <f t="shared" si="5"/>
        <v>0</v>
      </c>
      <c r="L105" s="12">
        <f t="shared" si="5"/>
        <v>4.9133380750945236E-4</v>
      </c>
      <c r="M105" s="12">
        <f t="shared" si="6"/>
        <v>3.8396351443002123E-2</v>
      </c>
      <c r="N105" s="12">
        <f t="shared" si="7"/>
        <v>1.6786177936193572E-4</v>
      </c>
    </row>
    <row r="106" spans="1:14">
      <c r="A106" s="61" t="s">
        <v>213</v>
      </c>
      <c r="B106" s="61">
        <f>VLOOKUP(A106,'US Pop after &gt;2009'!A107:B564,2,FALSE)</f>
        <v>12699765</v>
      </c>
      <c r="C106" s="62">
        <f>VLOOKUP(A106,'US Pop after &gt;2009'!A107:U564,21,FALSE)</f>
        <v>11146725.976</v>
      </c>
      <c r="D106" s="62">
        <f>VLOOKUP(A106,'US Pop after &gt;2009'!A107:V564,22,FALSE)</f>
        <v>1556220.4290000005</v>
      </c>
      <c r="E106" s="61">
        <f>VLOOKUP(A106,'Deaths After &gt;2009'!A107:O564,15,FALSE)</f>
        <v>168</v>
      </c>
      <c r="F106" s="61">
        <f>VLOOKUP(A106,'Deaths After &gt;2009'!A107:P564,16,FALSE)</f>
        <v>1912</v>
      </c>
      <c r="G106" s="61">
        <f>VLOOKUP(A106,'Deaths After &gt;2009'!A107:Q564,17,FALSE)</f>
        <v>2080</v>
      </c>
      <c r="H106" s="61">
        <f>VLOOKUP(A106,'Visits new'!A106:D513,4,FALSE)</f>
        <v>509981</v>
      </c>
      <c r="I106" s="61">
        <f>VLOOKUP(A106,'Visits new'!A106:E513,5,FALSE)</f>
        <v>1014</v>
      </c>
      <c r="J106" s="12">
        <f t="shared" si="4"/>
        <v>1.6378255818119469E-4</v>
      </c>
      <c r="K106" s="12">
        <f t="shared" si="5"/>
        <v>1.5071690141277409E-5</v>
      </c>
      <c r="L106" s="12">
        <f t="shared" si="5"/>
        <v>1.2286177230230919E-3</v>
      </c>
      <c r="M106" s="12">
        <f t="shared" si="6"/>
        <v>4.0156727309521079E-2</v>
      </c>
      <c r="N106" s="12">
        <f t="shared" si="7"/>
        <v>7.9843997113332414E-5</v>
      </c>
    </row>
    <row r="107" spans="1:14">
      <c r="A107" s="61" t="s">
        <v>214</v>
      </c>
      <c r="B107" s="61">
        <f>VLOOKUP(A107,'US Pop after &gt;2009'!A108:B565,2,FALSE)</f>
        <v>12597962</v>
      </c>
      <c r="C107" s="62">
        <f>VLOOKUP(A107,'US Pop after &gt;2009'!A108:U565,21,FALSE)</f>
        <v>11030582.356000002</v>
      </c>
      <c r="D107" s="62">
        <f>VLOOKUP(A107,'US Pop after &gt;2009'!A108:V565,22,FALSE)</f>
        <v>1559619.9859999993</v>
      </c>
      <c r="E107" s="61">
        <f>VLOOKUP(A107,'Deaths After &gt;2009'!A108:O565,15,FALSE)</f>
        <v>242</v>
      </c>
      <c r="F107" s="61">
        <f>VLOOKUP(A107,'Deaths After &gt;2009'!A108:P565,16,FALSE)</f>
        <v>2049</v>
      </c>
      <c r="G107" s="61">
        <f>VLOOKUP(A107,'Deaths After &gt;2009'!A108:Q565,17,FALSE)</f>
        <v>2291</v>
      </c>
      <c r="H107" s="61">
        <f>VLOOKUP(A107,'Visits new'!A107:D514,4,FALSE)</f>
        <v>1919888</v>
      </c>
      <c r="I107" s="61">
        <f>VLOOKUP(A107,'Visits new'!A107:E514,5,FALSE)</f>
        <v>3645</v>
      </c>
      <c r="J107" s="12">
        <f t="shared" si="4"/>
        <v>1.8185481111944931E-4</v>
      </c>
      <c r="K107" s="12">
        <f t="shared" si="5"/>
        <v>2.1939004867532302E-5</v>
      </c>
      <c r="L107" s="12">
        <f t="shared" si="5"/>
        <v>1.3137815739686224E-3</v>
      </c>
      <c r="M107" s="12">
        <f t="shared" si="6"/>
        <v>0.15239671305565139</v>
      </c>
      <c r="N107" s="12">
        <f t="shared" si="7"/>
        <v>2.8933251267149402E-4</v>
      </c>
    </row>
    <row r="108" spans="1:14">
      <c r="A108" s="61" t="s">
        <v>215</v>
      </c>
      <c r="B108" s="61">
        <f>VLOOKUP(A108,'US Pop after &gt;2009'!A109:B566,2,FALSE)</f>
        <v>12694550</v>
      </c>
      <c r="C108" s="62">
        <f>VLOOKUP(A108,'US Pop after &gt;2009'!A109:U566,21,FALSE)</f>
        <v>11097142.779000001</v>
      </c>
      <c r="D108" s="62">
        <f>VLOOKUP(A108,'US Pop after &gt;2009'!A109:V566,22,FALSE)</f>
        <v>1601625.2590000001</v>
      </c>
      <c r="E108" s="61">
        <f>VLOOKUP(A108,'Deaths After &gt;2009'!A109:O566,15,FALSE)</f>
        <v>218</v>
      </c>
      <c r="F108" s="61">
        <f>VLOOKUP(A108,'Deaths After &gt;2009'!A109:P566,16,FALSE)</f>
        <v>1983</v>
      </c>
      <c r="G108" s="61">
        <f>VLOOKUP(A108,'Deaths After &gt;2009'!A109:Q566,17,FALSE)</f>
        <v>2201</v>
      </c>
      <c r="H108" s="61">
        <f>VLOOKUP(A108,'Visits new'!A108:D515,4,FALSE)</f>
        <v>2101219</v>
      </c>
      <c r="I108" s="61">
        <f>VLOOKUP(A108,'Visits new'!A108:E515,5,FALSE)</f>
        <v>3974</v>
      </c>
      <c r="J108" s="12">
        <f t="shared" si="4"/>
        <v>1.7338149048213604E-4</v>
      </c>
      <c r="K108" s="12">
        <f t="shared" si="5"/>
        <v>1.964469632782761E-5</v>
      </c>
      <c r="L108" s="12">
        <f t="shared" si="5"/>
        <v>1.2381173366597111E-3</v>
      </c>
      <c r="M108" s="12">
        <f t="shared" si="6"/>
        <v>0.16552134577436775</v>
      </c>
      <c r="N108" s="12">
        <f t="shared" si="7"/>
        <v>3.1304772520491077E-4</v>
      </c>
    </row>
    <row r="109" spans="1:14">
      <c r="A109" s="61" t="s">
        <v>216</v>
      </c>
      <c r="B109" s="61">
        <f>VLOOKUP(A109,'US Pop after &gt;2009'!A110:B567,2,FALSE)</f>
        <v>12580101</v>
      </c>
      <c r="C109" s="62">
        <f>VLOOKUP(A109,'US Pop after &gt;2009'!A110:U567,21,FALSE)</f>
        <v>10967942.179000001</v>
      </c>
      <c r="D109" s="62">
        <f>VLOOKUP(A109,'US Pop after &gt;2009'!A110:V567,22,FALSE)</f>
        <v>1605856.5229999998</v>
      </c>
      <c r="E109" s="61">
        <f>VLOOKUP(A109,'Deaths After &gt;2009'!A110:O567,15,FALSE)</f>
        <v>185</v>
      </c>
      <c r="F109" s="61">
        <f>VLOOKUP(A109,'Deaths After &gt;2009'!A110:P567,16,FALSE)</f>
        <v>2122</v>
      </c>
      <c r="G109" s="61">
        <f>VLOOKUP(A109,'Deaths After &gt;2009'!A110:Q567,17,FALSE)</f>
        <v>2307</v>
      </c>
      <c r="H109" s="61">
        <f>VLOOKUP(A109,'Visits new'!A109:D516,4,FALSE)</f>
        <v>2225186</v>
      </c>
      <c r="I109" s="61">
        <f>VLOOKUP(A109,'Visits new'!A109:E516,5,FALSE)</f>
        <v>4334</v>
      </c>
      <c r="J109" s="12">
        <f t="shared" si="4"/>
        <v>1.8338485517723586E-4</v>
      </c>
      <c r="K109" s="12">
        <f t="shared" si="5"/>
        <v>1.6867339103429455E-5</v>
      </c>
      <c r="L109" s="12">
        <f t="shared" si="5"/>
        <v>1.3214131957665562E-3</v>
      </c>
      <c r="M109" s="12">
        <f t="shared" si="6"/>
        <v>0.1768814097756449</v>
      </c>
      <c r="N109" s="12">
        <f t="shared" si="7"/>
        <v>3.4451233738107506E-4</v>
      </c>
    </row>
    <row r="110" spans="1:14">
      <c r="A110" s="61" t="s">
        <v>217</v>
      </c>
      <c r="B110" s="61">
        <f>VLOOKUP(A110,'US Pop after &gt;2009'!A111:B568,2,FALSE)</f>
        <v>12558195</v>
      </c>
      <c r="C110" s="62">
        <f>VLOOKUP(A110,'US Pop after &gt;2009'!A111:U568,21,FALSE)</f>
        <v>10921971.859999999</v>
      </c>
      <c r="D110" s="62">
        <f>VLOOKUP(A110,'US Pop after &gt;2009'!A111:V568,22,FALSE)</f>
        <v>1630702.03</v>
      </c>
      <c r="E110" s="61">
        <f>VLOOKUP(A110,'Deaths After &gt;2009'!A111:O568,15,FALSE)</f>
        <v>229</v>
      </c>
      <c r="F110" s="61">
        <f>VLOOKUP(A110,'Deaths After &gt;2009'!A111:P568,16,FALSE)</f>
        <v>2125</v>
      </c>
      <c r="G110" s="61">
        <f>VLOOKUP(A110,'Deaths After &gt;2009'!A111:Q568,17,FALSE)</f>
        <v>2354</v>
      </c>
      <c r="H110" s="61">
        <f>VLOOKUP(A110,'Visits new'!A110:D517,4,FALSE)</f>
        <v>2734075</v>
      </c>
      <c r="I110" s="61">
        <f>VLOOKUP(A110,'Visits new'!A110:E517,5,FALSE)</f>
        <v>4830</v>
      </c>
      <c r="J110" s="12">
        <f t="shared" si="4"/>
        <v>1.8744732025581702E-4</v>
      </c>
      <c r="K110" s="12">
        <f t="shared" si="5"/>
        <v>2.0966909907420327E-5</v>
      </c>
      <c r="L110" s="12">
        <f t="shared" si="5"/>
        <v>1.303119736718547E-3</v>
      </c>
      <c r="M110" s="12">
        <f t="shared" si="6"/>
        <v>0.21771241806644984</v>
      </c>
      <c r="N110" s="12">
        <f t="shared" si="7"/>
        <v>3.846094124195396E-4</v>
      </c>
    </row>
    <row r="111" spans="1:14">
      <c r="A111" s="61" t="s">
        <v>218</v>
      </c>
      <c r="B111" s="61">
        <f>VLOOKUP(A111,'US Pop after &gt;2009'!A112:B569,2,FALSE)</f>
        <v>12514525</v>
      </c>
      <c r="C111" s="62">
        <f>VLOOKUP(A111,'US Pop after &gt;2009'!A112:U569,21,FALSE)</f>
        <v>10843197.758000001</v>
      </c>
      <c r="D111" s="62">
        <f>VLOOKUP(A111,'US Pop after &gt;2009'!A112:V569,22,FALSE)</f>
        <v>1667285.6799999997</v>
      </c>
      <c r="E111" s="61">
        <f>VLOOKUP(A111,'Deaths After &gt;2009'!A112:O569,15,FALSE)</f>
        <v>214</v>
      </c>
      <c r="F111" s="61">
        <f>VLOOKUP(A111,'Deaths After &gt;2009'!A112:P569,16,FALSE)</f>
        <v>1997</v>
      </c>
      <c r="G111" s="61">
        <f>VLOOKUP(A111,'Deaths After &gt;2009'!A112:Q569,17,FALSE)</f>
        <v>2211</v>
      </c>
      <c r="H111" s="61">
        <f>VLOOKUP(A111,'Visits new'!A111:D518,4,FALSE)</f>
        <v>2456456</v>
      </c>
      <c r="I111" s="61">
        <f>VLOOKUP(A111,'Visits new'!A111:E518,5,FALSE)</f>
        <v>4121</v>
      </c>
      <c r="J111" s="12">
        <f t="shared" si="4"/>
        <v>1.7667470399395903E-4</v>
      </c>
      <c r="K111" s="12">
        <f t="shared" si="5"/>
        <v>1.9735875410195573E-5</v>
      </c>
      <c r="L111" s="12">
        <f t="shared" si="5"/>
        <v>1.1977551441574191E-3</v>
      </c>
      <c r="M111" s="12">
        <f t="shared" si="6"/>
        <v>0.19628839288746477</v>
      </c>
      <c r="N111" s="12">
        <f t="shared" si="7"/>
        <v>3.2929735647177982E-4</v>
      </c>
    </row>
    <row r="112" spans="1:14">
      <c r="A112" s="61" t="s">
        <v>219</v>
      </c>
      <c r="B112" s="61">
        <f>VLOOKUP(A112,'US Pop after &gt;2009'!A113:B570,2,FALSE)</f>
        <v>12613152</v>
      </c>
      <c r="C112" s="62">
        <f>VLOOKUP(A112,'US Pop after &gt;2009'!A113:U570,21,FALSE)</f>
        <v>10868056.310000004</v>
      </c>
      <c r="D112" s="62">
        <f>VLOOKUP(A112,'US Pop after &gt;2009'!A113:V570,22,FALSE)</f>
        <v>1741843.075</v>
      </c>
      <c r="E112" s="61">
        <f>VLOOKUP(A112,'Deaths After &gt;2009'!A113:O570,15,FALSE)</f>
        <v>242</v>
      </c>
      <c r="F112" s="61">
        <f>VLOOKUP(A112,'Deaths After &gt;2009'!A113:P570,16,FALSE)</f>
        <v>1799</v>
      </c>
      <c r="G112" s="61">
        <f>VLOOKUP(A112,'Deaths After &gt;2009'!A113:Q570,17,FALSE)</f>
        <v>2041</v>
      </c>
      <c r="H112" s="61">
        <f>VLOOKUP(A112,'Visits new'!A112:D519,4,FALSE)</f>
        <v>2303718</v>
      </c>
      <c r="I112" s="61">
        <f>VLOOKUP(A112,'Visits new'!A112:E519,5,FALSE)</f>
        <v>3725</v>
      </c>
      <c r="J112" s="12">
        <f t="shared" si="4"/>
        <v>1.6181522271356121E-4</v>
      </c>
      <c r="K112" s="12">
        <f t="shared" si="5"/>
        <v>2.2267091106008441E-5</v>
      </c>
      <c r="L112" s="12">
        <f t="shared" si="5"/>
        <v>1.032814049566434E-3</v>
      </c>
      <c r="M112" s="12">
        <f t="shared" si="6"/>
        <v>0.18264411623676619</v>
      </c>
      <c r="N112" s="12">
        <f t="shared" si="7"/>
        <v>2.9532665585890028E-4</v>
      </c>
    </row>
    <row r="113" spans="1:14">
      <c r="A113" s="61" t="s">
        <v>220</v>
      </c>
      <c r="B113" s="61">
        <f>VLOOKUP(A113,'US Pop after &gt;2009'!A114:B571,2,FALSE)</f>
        <v>12491161</v>
      </c>
      <c r="C113" s="62">
        <f>VLOOKUP(A113,'US Pop after &gt;2009'!A114:U571,21,FALSE)</f>
        <v>10717398</v>
      </c>
      <c r="D113" s="62">
        <f>VLOOKUP(A113,'US Pop after &gt;2009'!A114:V571,22,FALSE)</f>
        <v>1773763</v>
      </c>
      <c r="E113" s="61">
        <f>VLOOKUP(A113,'Deaths After &gt;2009'!A114:O571,15,FALSE)</f>
        <v>225</v>
      </c>
      <c r="F113" s="61">
        <f>VLOOKUP(A113,'Deaths After &gt;2009'!A114:P571,16,FALSE)</f>
        <v>2026</v>
      </c>
      <c r="G113" s="61">
        <f>VLOOKUP(A113,'Deaths After &gt;2009'!A114:Q571,17,FALSE)</f>
        <v>2251</v>
      </c>
      <c r="H113" s="61">
        <f>VLOOKUP(A113,'Visits new'!A113:D520,4,FALSE)</f>
        <v>2260998</v>
      </c>
      <c r="I113" s="61">
        <f>VLOOKUP(A113,'Visits new'!A113:E520,5,FALSE)</f>
        <v>3671</v>
      </c>
      <c r="J113" s="12">
        <f t="shared" si="4"/>
        <v>1.8020742827668302E-4</v>
      </c>
      <c r="K113" s="12">
        <f t="shared" si="5"/>
        <v>2.0993901691436673E-5</v>
      </c>
      <c r="L113" s="12">
        <f t="shared" si="5"/>
        <v>1.1422044545973729E-3</v>
      </c>
      <c r="M113" s="12">
        <f t="shared" si="6"/>
        <v>0.18100783425976177</v>
      </c>
      <c r="N113" s="12">
        <f t="shared" si="7"/>
        <v>2.9388781395100106E-4</v>
      </c>
    </row>
    <row r="114" spans="1:14">
      <c r="A114" s="61" t="s">
        <v>222</v>
      </c>
      <c r="B114" s="61">
        <f>VLOOKUP(A114,'US Pop after &gt;2009'!A115:B572,2,FALSE)</f>
        <v>6417398</v>
      </c>
      <c r="C114" s="62">
        <f>VLOOKUP(A114,'US Pop after &gt;2009'!A115:U572,21,FALSE)</f>
        <v>5601419.9879999999</v>
      </c>
      <c r="D114" s="62">
        <f>VLOOKUP(A114,'US Pop after &gt;2009'!A115:V572,22,FALSE)</f>
        <v>816965.27399999986</v>
      </c>
      <c r="E114" s="61">
        <f>VLOOKUP(A114,'Deaths After &gt;2009'!A115:O572,15,FALSE)</f>
        <v>53</v>
      </c>
      <c r="F114" s="61">
        <f>VLOOKUP(A114,'Deaths After &gt;2009'!A115:P572,16,FALSE)</f>
        <v>951</v>
      </c>
      <c r="G114" s="61">
        <f>VLOOKUP(A114,'Deaths After &gt;2009'!A115:Q572,17,FALSE)</f>
        <v>1004</v>
      </c>
      <c r="H114" s="61">
        <f>VLOOKUP(A114,'Visits new'!A114:D521,4,FALSE)</f>
        <v>148225</v>
      </c>
      <c r="I114" s="61">
        <f>VLOOKUP(A114,'Visits new'!A114:E521,5,FALSE)</f>
        <v>558</v>
      </c>
      <c r="J114" s="12">
        <f t="shared" si="4"/>
        <v>1.5644970126521684E-4</v>
      </c>
      <c r="K114" s="12">
        <f t="shared" si="5"/>
        <v>9.4618864704918824E-6</v>
      </c>
      <c r="L114" s="12">
        <f t="shared" si="5"/>
        <v>1.1640641655963459E-3</v>
      </c>
      <c r="M114" s="12">
        <f t="shared" si="6"/>
        <v>2.309736750003662E-2</v>
      </c>
      <c r="N114" s="12">
        <f t="shared" si="7"/>
        <v>8.6951128790827681E-5</v>
      </c>
    </row>
    <row r="115" spans="1:14">
      <c r="A115" s="61" t="s">
        <v>223</v>
      </c>
      <c r="B115" s="61">
        <f>VLOOKUP(A115,'US Pop after &gt;2009'!A116:B573,2,FALSE)</f>
        <v>6122854</v>
      </c>
      <c r="C115" s="62">
        <f>VLOOKUP(A115,'US Pop after &gt;2009'!A116:U573,21,FALSE)</f>
        <v>5341913.858</v>
      </c>
      <c r="D115" s="62">
        <f>VLOOKUP(A115,'US Pop after &gt;2009'!A116:V573,22,FALSE)</f>
        <v>782863.51899999997</v>
      </c>
      <c r="E115" s="61">
        <f>VLOOKUP(A115,'Deaths After &gt;2009'!A116:O573,15,FALSE)</f>
        <v>12</v>
      </c>
      <c r="F115" s="61">
        <f>VLOOKUP(A115,'Deaths After &gt;2009'!A116:P573,16,FALSE)</f>
        <v>785</v>
      </c>
      <c r="G115" s="61">
        <f>VLOOKUP(A115,'Deaths After &gt;2009'!A116:Q573,17,FALSE)</f>
        <v>797</v>
      </c>
      <c r="H115" s="61">
        <f>VLOOKUP(A115,'Visits new'!A115:D522,4,FALSE)</f>
        <v>500628</v>
      </c>
      <c r="I115" s="61">
        <f>VLOOKUP(A115,'Visits new'!A115:E522,5,FALSE)</f>
        <v>1953</v>
      </c>
      <c r="J115" s="12">
        <f t="shared" si="4"/>
        <v>1.3016805561589416E-4</v>
      </c>
      <c r="K115" s="12">
        <f t="shared" si="5"/>
        <v>2.2463859056860143E-6</v>
      </c>
      <c r="L115" s="12">
        <f t="shared" si="5"/>
        <v>1.0027290593419517E-3</v>
      </c>
      <c r="M115" s="12">
        <f t="shared" si="6"/>
        <v>8.1763831050029934E-2</v>
      </c>
      <c r="N115" s="12">
        <f t="shared" si="7"/>
        <v>3.1896889914409196E-4</v>
      </c>
    </row>
    <row r="116" spans="1:14">
      <c r="A116" s="61" t="s">
        <v>224</v>
      </c>
      <c r="B116" s="61">
        <f>VLOOKUP(A116,'US Pop after &gt;2009'!A117:B574,2,FALSE)</f>
        <v>6196359</v>
      </c>
      <c r="C116" s="62">
        <f>VLOOKUP(A116,'US Pop after &gt;2009'!A117:U574,21,FALSE)</f>
        <v>5388492.2180000003</v>
      </c>
      <c r="D116" s="62">
        <f>VLOOKUP(A116,'US Pop after &gt;2009'!A117:V574,22,FALSE)</f>
        <v>806244.01600000006</v>
      </c>
      <c r="E116" s="61">
        <f>VLOOKUP(A116,'Deaths After &gt;2009'!A117:O574,15,FALSE)</f>
        <v>0</v>
      </c>
      <c r="F116" s="61">
        <f>VLOOKUP(A116,'Deaths After &gt;2009'!A117:P574,16,FALSE)</f>
        <v>751</v>
      </c>
      <c r="G116" s="61">
        <f>VLOOKUP(A116,'Deaths After &gt;2009'!A117:Q574,17,FALSE)</f>
        <v>751</v>
      </c>
      <c r="H116" s="61">
        <f>VLOOKUP(A116,'Visits new'!A116:D523,4,FALSE)</f>
        <v>424967</v>
      </c>
      <c r="I116" s="61">
        <f>VLOOKUP(A116,'Visits new'!A116:E523,5,FALSE)</f>
        <v>1884</v>
      </c>
      <c r="J116" s="12">
        <f t="shared" si="4"/>
        <v>1.2120020805766741E-4</v>
      </c>
      <c r="K116" s="12">
        <f t="shared" si="5"/>
        <v>0</v>
      </c>
      <c r="L116" s="12">
        <f t="shared" si="5"/>
        <v>9.3147978167443528E-4</v>
      </c>
      <c r="M116" s="12">
        <f t="shared" si="6"/>
        <v>6.8583340636008988E-2</v>
      </c>
      <c r="N116" s="12">
        <f t="shared" si="7"/>
        <v>3.0404952327649188E-4</v>
      </c>
    </row>
    <row r="117" spans="1:14">
      <c r="A117" s="61" t="s">
        <v>225</v>
      </c>
      <c r="B117" s="61">
        <f>VLOOKUP(A117,'US Pop after &gt;2009'!A118:B575,2,FALSE)</f>
        <v>6295415</v>
      </c>
      <c r="C117" s="62">
        <f>VLOOKUP(A117,'US Pop after &gt;2009'!A118:U575,21,FALSE)</f>
        <v>5466138.909</v>
      </c>
      <c r="D117" s="62">
        <f>VLOOKUP(A117,'US Pop after &gt;2009'!A118:V575,22,FALSE)</f>
        <v>831703.03299999994</v>
      </c>
      <c r="E117" s="61">
        <f>VLOOKUP(A117,'Deaths After &gt;2009'!A118:O575,15,FALSE)</f>
        <v>55</v>
      </c>
      <c r="F117" s="61">
        <f>VLOOKUP(A117,'Deaths After &gt;2009'!A118:P575,16,FALSE)</f>
        <v>892</v>
      </c>
      <c r="G117" s="61">
        <f>VLOOKUP(A117,'Deaths After &gt;2009'!A118:Q575,17,FALSE)</f>
        <v>947</v>
      </c>
      <c r="H117" s="61">
        <f>VLOOKUP(A117,'Visits new'!A117:D524,4,FALSE)</f>
        <v>419058</v>
      </c>
      <c r="I117" s="61">
        <f>VLOOKUP(A117,'Visits new'!A117:E524,5,FALSE)</f>
        <v>1831</v>
      </c>
      <c r="J117" s="12">
        <f t="shared" si="4"/>
        <v>1.5042693769989747E-4</v>
      </c>
      <c r="K117" s="12">
        <f t="shared" si="5"/>
        <v>1.0061947000549597E-5</v>
      </c>
      <c r="L117" s="12">
        <f t="shared" si="5"/>
        <v>1.0724981929938447E-3</v>
      </c>
      <c r="M117" s="12">
        <f t="shared" si="6"/>
        <v>6.6565587812717666E-2</v>
      </c>
      <c r="N117" s="12">
        <f t="shared" si="7"/>
        <v>2.9084659232155464E-4</v>
      </c>
    </row>
    <row r="118" spans="1:14">
      <c r="A118" s="61" t="s">
        <v>226</v>
      </c>
      <c r="B118" s="61">
        <f>VLOOKUP(A118,'US Pop after &gt;2009'!A119:B576,2,FALSE)</f>
        <v>6228350</v>
      </c>
      <c r="C118" s="62">
        <f>VLOOKUP(A118,'US Pop after &gt;2009'!A119:U576,21,FALSE)</f>
        <v>5383265.824</v>
      </c>
      <c r="D118" s="62">
        <f>VLOOKUP(A118,'US Pop after &gt;2009'!A119:V576,22,FALSE)</f>
        <v>844157.8</v>
      </c>
      <c r="E118" s="61">
        <f>VLOOKUP(A118,'Deaths After &gt;2009'!A119:O576,15,FALSE)</f>
        <v>77</v>
      </c>
      <c r="F118" s="61">
        <f>VLOOKUP(A118,'Deaths After &gt;2009'!A119:P576,16,FALSE)</f>
        <v>805</v>
      </c>
      <c r="G118" s="61">
        <f>VLOOKUP(A118,'Deaths After &gt;2009'!A119:Q576,17,FALSE)</f>
        <v>882</v>
      </c>
      <c r="H118" s="61">
        <f>VLOOKUP(A118,'Visits new'!A118:D525,4,FALSE)</f>
        <v>366274</v>
      </c>
      <c r="I118" s="61">
        <f>VLOOKUP(A118,'Visits new'!A118:E525,5,FALSE)</f>
        <v>1714</v>
      </c>
      <c r="J118" s="12">
        <f t="shared" si="4"/>
        <v>1.4161053890677307E-4</v>
      </c>
      <c r="K118" s="12">
        <f t="shared" si="5"/>
        <v>1.4303584945910336E-5</v>
      </c>
      <c r="L118" s="12">
        <f t="shared" si="5"/>
        <v>9.5361317516701259E-4</v>
      </c>
      <c r="M118" s="12">
        <f t="shared" si="6"/>
        <v>5.8807549350951699E-2</v>
      </c>
      <c r="N118" s="12">
        <f t="shared" si="7"/>
        <v>2.7519326948549774E-4</v>
      </c>
    </row>
    <row r="119" spans="1:14">
      <c r="A119" s="61" t="s">
        <v>227</v>
      </c>
      <c r="B119" s="61">
        <f>VLOOKUP(A119,'US Pop after &gt;2009'!A120:B577,2,FALSE)</f>
        <v>6085821</v>
      </c>
      <c r="C119" s="62">
        <f>VLOOKUP(A119,'US Pop after &gt;2009'!A120:U577,21,FALSE)</f>
        <v>5252536.0829999996</v>
      </c>
      <c r="D119" s="62">
        <f>VLOOKUP(A119,'US Pop after &gt;2009'!A120:V577,22,FALSE)</f>
        <v>834075.39499999979</v>
      </c>
      <c r="E119" s="61">
        <f>VLOOKUP(A119,'Deaths After &gt;2009'!A120:O577,15,FALSE)</f>
        <v>13</v>
      </c>
      <c r="F119" s="61">
        <f>VLOOKUP(A119,'Deaths After &gt;2009'!A120:P577,16,FALSE)</f>
        <v>850</v>
      </c>
      <c r="G119" s="61">
        <f>VLOOKUP(A119,'Deaths After &gt;2009'!A120:Q577,17,FALSE)</f>
        <v>863</v>
      </c>
      <c r="H119" s="61">
        <f>VLOOKUP(A119,'Visits new'!A119:D526,4,FALSE)</f>
        <v>310945</v>
      </c>
      <c r="I119" s="61">
        <f>VLOOKUP(A119,'Visits new'!A119:E526,5,FALSE)</f>
        <v>1535</v>
      </c>
      <c r="J119" s="12">
        <f t="shared" si="4"/>
        <v>1.4180502515601429E-4</v>
      </c>
      <c r="K119" s="12">
        <f t="shared" si="5"/>
        <v>2.4749948966699943E-6</v>
      </c>
      <c r="L119" s="12">
        <f t="shared" si="5"/>
        <v>1.0190925246032468E-3</v>
      </c>
      <c r="M119" s="12">
        <f t="shared" si="6"/>
        <v>5.1093352893553719E-2</v>
      </c>
      <c r="N119" s="12">
        <f t="shared" si="7"/>
        <v>2.5222562411875079E-4</v>
      </c>
    </row>
    <row r="120" spans="1:14">
      <c r="A120" s="61" t="s">
        <v>228</v>
      </c>
      <c r="B120" s="61">
        <f>VLOOKUP(A120,'US Pop after &gt;2009'!A121:B578,2,FALSE)</f>
        <v>6207101</v>
      </c>
      <c r="C120" s="62">
        <f>VLOOKUP(A120,'US Pop after &gt;2009'!A121:U578,21,FALSE)</f>
        <v>5324101.5089999996</v>
      </c>
      <c r="D120" s="62">
        <f>VLOOKUP(A120,'US Pop after &gt;2009'!A121:V578,22,FALSE)</f>
        <v>883020.91400000011</v>
      </c>
      <c r="E120" s="61">
        <f>VLOOKUP(A120,'Deaths After &gt;2009'!A121:O578,15,FALSE)</f>
        <v>63</v>
      </c>
      <c r="F120" s="61">
        <f>VLOOKUP(A120,'Deaths After &gt;2009'!A121:P578,16,FALSE)</f>
        <v>749</v>
      </c>
      <c r="G120" s="61">
        <f>VLOOKUP(A120,'Deaths After &gt;2009'!A121:Q578,17,FALSE)</f>
        <v>812</v>
      </c>
      <c r="H120" s="61">
        <f>VLOOKUP(A120,'Visits new'!A120:D527,4,FALSE)</f>
        <v>253265</v>
      </c>
      <c r="I120" s="61">
        <f>VLOOKUP(A120,'Visits new'!A120:E527,5,FALSE)</f>
        <v>1243</v>
      </c>
      <c r="J120" s="12">
        <f t="shared" si="4"/>
        <v>1.3081791322551382E-4</v>
      </c>
      <c r="K120" s="12">
        <f t="shared" si="5"/>
        <v>1.183298250296377E-5</v>
      </c>
      <c r="L120" s="12">
        <f t="shared" si="5"/>
        <v>8.482245302742625E-4</v>
      </c>
      <c r="M120" s="12">
        <f t="shared" si="6"/>
        <v>4.0802461567807577E-2</v>
      </c>
      <c r="N120" s="12">
        <f t="shared" si="7"/>
        <v>2.0025451494989368E-4</v>
      </c>
    </row>
    <row r="121" spans="1:14">
      <c r="A121" s="61" t="s">
        <v>229</v>
      </c>
      <c r="B121" s="61">
        <f>VLOOKUP(A121,'US Pop after &gt;2009'!A122:B579,2,FALSE)</f>
        <v>6424375</v>
      </c>
      <c r="C121" s="62">
        <f>VLOOKUP(A121,'US Pop after &gt;2009'!A122:U579,21,FALSE)</f>
        <v>5484127</v>
      </c>
      <c r="D121" s="62">
        <f>VLOOKUP(A121,'US Pop after &gt;2009'!A122:V579,22,FALSE)</f>
        <v>940248</v>
      </c>
      <c r="E121" s="61">
        <f>VLOOKUP(A121,'Deaths After &gt;2009'!A122:O579,15,FALSE)</f>
        <v>57</v>
      </c>
      <c r="F121" s="61">
        <f>VLOOKUP(A121,'Deaths After &gt;2009'!A122:P579,16,FALSE)</f>
        <v>882</v>
      </c>
      <c r="G121" s="61">
        <f>VLOOKUP(A121,'Deaths After &gt;2009'!A122:Q579,17,FALSE)</f>
        <v>939</v>
      </c>
      <c r="H121" s="61">
        <f>VLOOKUP(A121,'Visits new'!A121:D528,4,FALSE)</f>
        <v>226600</v>
      </c>
      <c r="I121" s="61">
        <f>VLOOKUP(A121,'Visits new'!A121:E528,5,FALSE)</f>
        <v>1122</v>
      </c>
      <c r="J121" s="12">
        <f t="shared" si="4"/>
        <v>1.4616207802315399E-4</v>
      </c>
      <c r="K121" s="12">
        <f t="shared" si="5"/>
        <v>1.0393632386704392E-5</v>
      </c>
      <c r="L121" s="12">
        <f t="shared" si="5"/>
        <v>9.380503867064859E-4</v>
      </c>
      <c r="M121" s="12">
        <f t="shared" si="6"/>
        <v>3.5271913610273375E-2</v>
      </c>
      <c r="N121" s="12">
        <f t="shared" si="7"/>
        <v>1.7464733923533418E-4</v>
      </c>
    </row>
    <row r="122" spans="1:14">
      <c r="A122" s="61" t="s">
        <v>231</v>
      </c>
      <c r="B122" s="61">
        <f>VLOOKUP(A122,'US Pop after &gt;2009'!A123:B580,2,FALSE)</f>
        <v>2899335</v>
      </c>
      <c r="C122" s="62">
        <f>VLOOKUP(A122,'US Pop after &gt;2009'!A123:U580,21,FALSE)</f>
        <v>2473183.4710000004</v>
      </c>
      <c r="D122" s="62">
        <f>VLOOKUP(A122,'US Pop after &gt;2009'!A123:V580,22,FALSE)</f>
        <v>426239.08</v>
      </c>
      <c r="E122" s="61">
        <f>VLOOKUP(A122,'Deaths After &gt;2009'!A123:O580,15,FALSE)</f>
        <v>0</v>
      </c>
      <c r="F122" s="61">
        <f>VLOOKUP(A122,'Deaths After &gt;2009'!A123:P580,16,FALSE)</f>
        <v>434</v>
      </c>
      <c r="G122" s="61">
        <f>VLOOKUP(A122,'Deaths After &gt;2009'!A123:Q580,17,FALSE)</f>
        <v>434</v>
      </c>
      <c r="H122" s="61">
        <f>VLOOKUP(A122,'Visits new'!A122:D529,4,FALSE)</f>
        <v>40195</v>
      </c>
      <c r="I122" s="61">
        <f>VLOOKUP(A122,'Visits new'!A122:E529,5,FALSE)</f>
        <v>118</v>
      </c>
      <c r="J122" s="12">
        <f t="shared" si="4"/>
        <v>1.4968949776414245E-4</v>
      </c>
      <c r="K122" s="12">
        <f t="shared" si="5"/>
        <v>0</v>
      </c>
      <c r="L122" s="12">
        <f t="shared" si="5"/>
        <v>1.018207903414206E-3</v>
      </c>
      <c r="M122" s="12">
        <f t="shared" si="6"/>
        <v>1.3863523877026973E-2</v>
      </c>
      <c r="N122" s="12">
        <f t="shared" si="7"/>
        <v>4.0698987871356707E-5</v>
      </c>
    </row>
    <row r="123" spans="1:14">
      <c r="A123" s="61" t="s">
        <v>232</v>
      </c>
      <c r="B123" s="61">
        <f>VLOOKUP(A123,'US Pop after &gt;2009'!A124:B581,2,FALSE)</f>
        <v>2839877</v>
      </c>
      <c r="C123" s="62">
        <f>VLOOKUP(A123,'US Pop after &gt;2009'!A124:U581,21,FALSE)</f>
        <v>2421811.0809999998</v>
      </c>
      <c r="D123" s="62">
        <f>VLOOKUP(A123,'US Pop after &gt;2009'!A124:V581,22,FALSE)</f>
        <v>417420.435</v>
      </c>
      <c r="E123" s="61">
        <f>VLOOKUP(A123,'Deaths After &gt;2009'!A124:O581,15,FALSE)</f>
        <v>0</v>
      </c>
      <c r="F123" s="61">
        <f>VLOOKUP(A123,'Deaths After &gt;2009'!A124:P581,16,FALSE)</f>
        <v>497</v>
      </c>
      <c r="G123" s="61">
        <f>VLOOKUP(A123,'Deaths After &gt;2009'!A124:Q581,17,FALSE)</f>
        <v>497</v>
      </c>
      <c r="H123" s="61">
        <f>VLOOKUP(A123,'Visits new'!A123:D530,4,FALSE)</f>
        <v>153447</v>
      </c>
      <c r="I123" s="61">
        <f>VLOOKUP(A123,'Visits new'!A123:E530,5,FALSE)</f>
        <v>440</v>
      </c>
      <c r="J123" s="12">
        <f t="shared" si="4"/>
        <v>1.7500757955362151E-4</v>
      </c>
      <c r="K123" s="12">
        <f t="shared" si="5"/>
        <v>0</v>
      </c>
      <c r="L123" s="12">
        <f t="shared" si="5"/>
        <v>1.1906460688729818E-3</v>
      </c>
      <c r="M123" s="12">
        <f t="shared" si="6"/>
        <v>5.4032973963308972E-2</v>
      </c>
      <c r="N123" s="12">
        <f t="shared" si="7"/>
        <v>1.5493628773358847E-4</v>
      </c>
    </row>
    <row r="124" spans="1:14">
      <c r="A124" s="61" t="s">
        <v>233</v>
      </c>
      <c r="B124" s="61">
        <f>VLOOKUP(A124,'US Pop after &gt;2009'!A125:B582,2,FALSE)</f>
        <v>2961052</v>
      </c>
      <c r="C124" s="62">
        <f>VLOOKUP(A124,'US Pop after &gt;2009'!A125:U582,21,FALSE)</f>
        <v>2521062.6969999992</v>
      </c>
      <c r="D124" s="62">
        <f>VLOOKUP(A124,'US Pop after &gt;2009'!A125:V582,22,FALSE)</f>
        <v>438910.20600000006</v>
      </c>
      <c r="E124" s="61">
        <f>VLOOKUP(A124,'Deaths After &gt;2009'!A125:O582,15,FALSE)</f>
        <v>0</v>
      </c>
      <c r="F124" s="61">
        <f>VLOOKUP(A124,'Deaths After &gt;2009'!A125:P582,16,FALSE)</f>
        <v>513</v>
      </c>
      <c r="G124" s="61">
        <f>VLOOKUP(A124,'Deaths After &gt;2009'!A125:Q582,17,FALSE)</f>
        <v>513</v>
      </c>
      <c r="H124" s="61">
        <f>VLOOKUP(A124,'Visits new'!A124:D531,4,FALSE)</f>
        <v>159525</v>
      </c>
      <c r="I124" s="61">
        <f>VLOOKUP(A124,'Visits new'!A124:E531,5,FALSE)</f>
        <v>482</v>
      </c>
      <c r="J124" s="12">
        <f t="shared" si="4"/>
        <v>1.7324923709546473E-4</v>
      </c>
      <c r="K124" s="12">
        <f t="shared" si="5"/>
        <v>0</v>
      </c>
      <c r="L124" s="12">
        <f t="shared" si="5"/>
        <v>1.1688039899441299E-3</v>
      </c>
      <c r="M124" s="12">
        <f t="shared" si="6"/>
        <v>5.3874433816089688E-2</v>
      </c>
      <c r="N124" s="12">
        <f t="shared" si="7"/>
        <v>1.6277998495129435E-4</v>
      </c>
    </row>
    <row r="125" spans="1:14">
      <c r="A125" s="61" t="s">
        <v>234</v>
      </c>
      <c r="B125" s="61">
        <f>VLOOKUP(A125,'US Pop after &gt;2009'!A126:B583,2,FALSE)</f>
        <v>2869003</v>
      </c>
      <c r="C125" s="62">
        <f>VLOOKUP(A125,'US Pop after &gt;2009'!A126:U583,21,FALSE)</f>
        <v>2444125.426</v>
      </c>
      <c r="D125" s="62">
        <f>VLOOKUP(A125,'US Pop after &gt;2009'!A126:V583,22,FALSE)</f>
        <v>424006.62299999991</v>
      </c>
      <c r="E125" s="61">
        <f>VLOOKUP(A125,'Deaths After &gt;2009'!A126:O583,15,FALSE)</f>
        <v>0</v>
      </c>
      <c r="F125" s="61">
        <f>VLOOKUP(A125,'Deaths After &gt;2009'!A126:P583,16,FALSE)</f>
        <v>621</v>
      </c>
      <c r="G125" s="61">
        <f>VLOOKUP(A125,'Deaths After &gt;2009'!A126:Q583,17,FALSE)</f>
        <v>621</v>
      </c>
      <c r="H125" s="61">
        <f>VLOOKUP(A125,'Visits new'!A125:D532,4,FALSE)</f>
        <v>531881</v>
      </c>
      <c r="I125" s="61">
        <f>VLOOKUP(A125,'Visits new'!A125:E532,5,FALSE)</f>
        <v>660</v>
      </c>
      <c r="J125" s="12">
        <f t="shared" si="4"/>
        <v>2.1645149900505507E-4</v>
      </c>
      <c r="K125" s="12">
        <f t="shared" si="5"/>
        <v>0</v>
      </c>
      <c r="L125" s="12">
        <f t="shared" si="5"/>
        <v>1.4645997640466105E-3</v>
      </c>
      <c r="M125" s="12">
        <f t="shared" si="6"/>
        <v>0.18538879185556795</v>
      </c>
      <c r="N125" s="12">
        <f t="shared" si="7"/>
        <v>2.3004507140633872E-4</v>
      </c>
    </row>
    <row r="126" spans="1:14">
      <c r="A126" s="61" t="s">
        <v>235</v>
      </c>
      <c r="B126" s="61">
        <f>VLOOKUP(A126,'US Pop after &gt;2009'!A127:B584,2,FALSE)</f>
        <v>2715855</v>
      </c>
      <c r="C126" s="62">
        <f>VLOOKUP(A126,'US Pop after &gt;2009'!A127:U584,21,FALSE)</f>
        <v>2315151.9499999997</v>
      </c>
      <c r="D126" s="62">
        <f>VLOOKUP(A126,'US Pop after &gt;2009'!A127:V584,22,FALSE)</f>
        <v>400292.60699999996</v>
      </c>
      <c r="E126" s="61">
        <f>VLOOKUP(A126,'Deaths After &gt;2009'!A127:O584,15,FALSE)</f>
        <v>0</v>
      </c>
      <c r="F126" s="61">
        <f>VLOOKUP(A126,'Deaths After &gt;2009'!A127:P584,16,FALSE)</f>
        <v>420</v>
      </c>
      <c r="G126" s="61">
        <f>VLOOKUP(A126,'Deaths After &gt;2009'!A127:Q584,17,FALSE)</f>
        <v>420</v>
      </c>
      <c r="H126" s="61">
        <f>VLOOKUP(A126,'Visits new'!A126:D533,4,FALSE)</f>
        <v>1556877</v>
      </c>
      <c r="I126" s="61">
        <f>VLOOKUP(A126,'Visits new'!A126:E533,5,FALSE)</f>
        <v>783</v>
      </c>
      <c r="J126" s="12">
        <f t="shared" si="4"/>
        <v>1.5464743147185694E-4</v>
      </c>
      <c r="K126" s="12">
        <f t="shared" si="5"/>
        <v>0</v>
      </c>
      <c r="L126" s="12">
        <f t="shared" si="5"/>
        <v>1.0492324680880256E-3</v>
      </c>
      <c r="M126" s="12">
        <f t="shared" si="6"/>
        <v>0.57325483135145283</v>
      </c>
      <c r="N126" s="12">
        <f t="shared" si="7"/>
        <v>2.8830699724396183E-4</v>
      </c>
    </row>
    <row r="127" spans="1:14">
      <c r="A127" s="61" t="s">
        <v>236</v>
      </c>
      <c r="B127" s="61">
        <f>VLOOKUP(A127,'US Pop after &gt;2009'!A128:B585,2,FALSE)</f>
        <v>2858834</v>
      </c>
      <c r="C127" s="62">
        <f>VLOOKUP(A127,'US Pop after &gt;2009'!A128:U585,21,FALSE)</f>
        <v>2422981.2779999999</v>
      </c>
      <c r="D127" s="62">
        <f>VLOOKUP(A127,'US Pop after &gt;2009'!A128:V585,22,FALSE)</f>
        <v>435418.72400000005</v>
      </c>
      <c r="E127" s="61">
        <f>VLOOKUP(A127,'Deaths After &gt;2009'!A128:O585,15,FALSE)</f>
        <v>11</v>
      </c>
      <c r="F127" s="61">
        <f>VLOOKUP(A127,'Deaths After &gt;2009'!A128:P585,16,FALSE)</f>
        <v>451</v>
      </c>
      <c r="G127" s="61">
        <f>VLOOKUP(A127,'Deaths After &gt;2009'!A128:Q585,17,FALSE)</f>
        <v>462</v>
      </c>
      <c r="H127" s="61">
        <f>VLOOKUP(A127,'Visits new'!A127:D534,4,FALSE)</f>
        <v>86571</v>
      </c>
      <c r="I127" s="61">
        <f>VLOOKUP(A127,'Visits new'!A127:E534,5,FALSE)</f>
        <v>342</v>
      </c>
      <c r="J127" s="12">
        <f t="shared" si="4"/>
        <v>1.6160434638737333E-4</v>
      </c>
      <c r="K127" s="12">
        <f t="shared" si="5"/>
        <v>4.5398617396993356E-6</v>
      </c>
      <c r="L127" s="12">
        <f t="shared" si="5"/>
        <v>1.0357845796268512E-3</v>
      </c>
      <c r="M127" s="12">
        <f t="shared" si="6"/>
        <v>3.028192612792488E-2</v>
      </c>
      <c r="N127" s="12">
        <f t="shared" si="7"/>
        <v>1.1962919148156207E-4</v>
      </c>
    </row>
    <row r="128" spans="1:14">
      <c r="A128" s="61" t="s">
        <v>237</v>
      </c>
      <c r="B128" s="61">
        <f>VLOOKUP(A128,'US Pop after &gt;2009'!A129:B586,2,FALSE)</f>
        <v>2728192</v>
      </c>
      <c r="C128" s="62">
        <f>VLOOKUP(A128,'US Pop after &gt;2009'!A129:U586,21,FALSE)</f>
        <v>2311921.36</v>
      </c>
      <c r="D128" s="62">
        <f>VLOOKUP(A128,'US Pop after &gt;2009'!A129:V586,22,FALSE)</f>
        <v>416589.34300000005</v>
      </c>
      <c r="E128" s="61">
        <f>VLOOKUP(A128,'Deaths After &gt;2009'!A129:O586,15,FALSE)</f>
        <v>0</v>
      </c>
      <c r="F128" s="61">
        <f>VLOOKUP(A128,'Deaths After &gt;2009'!A129:P586,16,FALSE)</f>
        <v>362</v>
      </c>
      <c r="G128" s="61">
        <f>VLOOKUP(A128,'Deaths After &gt;2009'!A129:Q586,17,FALSE)</f>
        <v>362</v>
      </c>
      <c r="H128" s="61">
        <f>VLOOKUP(A128,'Visits new'!A128:D535,4,FALSE)</f>
        <v>90980</v>
      </c>
      <c r="I128" s="61">
        <f>VLOOKUP(A128,'Visits new'!A128:E535,5,FALSE)</f>
        <v>349</v>
      </c>
      <c r="J128" s="12">
        <f t="shared" si="4"/>
        <v>1.3268860842638642E-4</v>
      </c>
      <c r="K128" s="12">
        <f t="shared" si="5"/>
        <v>0</v>
      </c>
      <c r="L128" s="12">
        <f t="shared" si="5"/>
        <v>8.6896125904977828E-4</v>
      </c>
      <c r="M128" s="12">
        <f t="shared" si="6"/>
        <v>3.3348092802852586E-2</v>
      </c>
      <c r="N128" s="12">
        <f t="shared" si="7"/>
        <v>1.2792354790278689E-4</v>
      </c>
    </row>
    <row r="129" spans="1:14">
      <c r="A129" s="61" t="s">
        <v>238</v>
      </c>
      <c r="B129" s="61">
        <f>VLOOKUP(A129,'US Pop after &gt;2009'!A130:B587,2,FALSE)</f>
        <v>2660904</v>
      </c>
      <c r="C129" s="62">
        <f>VLOOKUP(A129,'US Pop after &gt;2009'!A130:U587,21,FALSE)</f>
        <v>2247914</v>
      </c>
      <c r="D129" s="62">
        <f>VLOOKUP(A129,'US Pop after &gt;2009'!A130:V587,22,FALSE)</f>
        <v>412990</v>
      </c>
      <c r="E129" s="61">
        <f>VLOOKUP(A129,'Deaths After &gt;2009'!A130:O587,15,FALSE)</f>
        <v>0</v>
      </c>
      <c r="F129" s="61">
        <f>VLOOKUP(A129,'Deaths After &gt;2009'!A130:P587,16,FALSE)</f>
        <v>413</v>
      </c>
      <c r="G129" s="61">
        <f>VLOOKUP(A129,'Deaths After &gt;2009'!A130:Q587,17,FALSE)</f>
        <v>413</v>
      </c>
      <c r="H129" s="61">
        <f>VLOOKUP(A129,'Visits new'!A129:D536,4,FALSE)</f>
        <v>136033</v>
      </c>
      <c r="I129" s="61">
        <f>VLOOKUP(A129,'Visits new'!A129:E536,5,FALSE)</f>
        <v>471</v>
      </c>
      <c r="J129" s="12">
        <f t="shared" si="4"/>
        <v>1.5521040969535165E-4</v>
      </c>
      <c r="K129" s="12">
        <f t="shared" si="5"/>
        <v>0</v>
      </c>
      <c r="L129" s="12">
        <f t="shared" si="5"/>
        <v>1.0000242136613477E-3</v>
      </c>
      <c r="M129" s="12">
        <f t="shared" si="6"/>
        <v>5.1122851482052714E-2</v>
      </c>
      <c r="N129" s="12">
        <f t="shared" si="7"/>
        <v>1.7700751323610322E-4</v>
      </c>
    </row>
    <row r="130" spans="1:14">
      <c r="A130" s="61" t="s">
        <v>240</v>
      </c>
      <c r="B130" s="61">
        <f>VLOOKUP(A130,'US Pop after &gt;2009'!A131:B588,2,FALSE)</f>
        <v>2728651</v>
      </c>
      <c r="C130" s="62">
        <f>VLOOKUP(A130,'US Pop after &gt;2009'!A131:U588,21,FALSE)</f>
        <v>2372934.7879999992</v>
      </c>
      <c r="D130" s="62">
        <f>VLOOKUP(A130,'US Pop after &gt;2009'!A131:V588,22,FALSE)</f>
        <v>355943.44200000004</v>
      </c>
      <c r="E130" s="61">
        <f>VLOOKUP(A130,'Deaths After &gt;2009'!A131:O588,15,FALSE)</f>
        <v>0</v>
      </c>
      <c r="F130" s="61">
        <f>VLOOKUP(A130,'Deaths After &gt;2009'!A131:P588,16,FALSE)</f>
        <v>402</v>
      </c>
      <c r="G130" s="61">
        <f>VLOOKUP(A130,'Deaths After &gt;2009'!A131:Q588,17,FALSE)</f>
        <v>402</v>
      </c>
      <c r="H130" s="61">
        <f>VLOOKUP(A130,'Visits new'!A130:D537,4,FALSE)</f>
        <v>116899</v>
      </c>
      <c r="I130" s="61">
        <f>VLOOKUP(A130,'Visits new'!A130:E537,5,FALSE)</f>
        <v>543</v>
      </c>
      <c r="J130" s="12">
        <f t="shared" si="4"/>
        <v>1.4732554657961023E-4</v>
      </c>
      <c r="K130" s="12">
        <f t="shared" si="5"/>
        <v>0</v>
      </c>
      <c r="L130" s="12">
        <f t="shared" si="5"/>
        <v>1.1293929106860746E-3</v>
      </c>
      <c r="M130" s="12">
        <f t="shared" si="6"/>
        <v>4.2841316093556854E-2</v>
      </c>
      <c r="N130" s="12">
        <f t="shared" si="7"/>
        <v>1.9899943232021977E-4</v>
      </c>
    </row>
    <row r="131" spans="1:14">
      <c r="A131" s="61" t="s">
        <v>241</v>
      </c>
      <c r="B131" s="61">
        <f>VLOOKUP(A131,'US Pop after &gt;2009'!A132:B589,2,FALSE)</f>
        <v>2733429</v>
      </c>
      <c r="C131" s="62">
        <f>VLOOKUP(A131,'US Pop after &gt;2009'!A132:U589,21,FALSE)</f>
        <v>2377584.8150000004</v>
      </c>
      <c r="D131" s="62">
        <f>VLOOKUP(A131,'US Pop after &gt;2009'!A132:V589,22,FALSE)</f>
        <v>355419.89799999999</v>
      </c>
      <c r="E131" s="61">
        <f>VLOOKUP(A131,'Deaths After &gt;2009'!A132:O589,15,FALSE)</f>
        <v>0</v>
      </c>
      <c r="F131" s="61">
        <f>VLOOKUP(A131,'Deaths After &gt;2009'!A132:P589,16,FALSE)</f>
        <v>481</v>
      </c>
      <c r="G131" s="61">
        <f>VLOOKUP(A131,'Deaths After &gt;2009'!A132:Q589,17,FALSE)</f>
        <v>481</v>
      </c>
      <c r="H131" s="61">
        <f>VLOOKUP(A131,'Visits new'!A131:D538,4,FALSE)</f>
        <v>367324</v>
      </c>
      <c r="I131" s="61">
        <f>VLOOKUP(A131,'Visits new'!A131:E538,5,FALSE)</f>
        <v>1703</v>
      </c>
      <c r="J131" s="12">
        <f t="shared" ref="J131:J194" si="8">G131/B131</f>
        <v>1.7596945082531867E-4</v>
      </c>
      <c r="K131" s="12">
        <f t="shared" ref="K131:L194" si="9">E131/C131</f>
        <v>0</v>
      </c>
      <c r="L131" s="12">
        <f t="shared" si="9"/>
        <v>1.3533288448583146E-3</v>
      </c>
      <c r="M131" s="12">
        <f t="shared" ref="M131:M194" si="10">H131/B131</f>
        <v>0.1343821258938864</v>
      </c>
      <c r="N131" s="12">
        <f t="shared" ref="N131:N194" si="11">I131/B131</f>
        <v>6.230269745436959E-4</v>
      </c>
    </row>
    <row r="132" spans="1:14">
      <c r="A132" s="61" t="s">
        <v>242</v>
      </c>
      <c r="B132" s="61">
        <f>VLOOKUP(A132,'US Pop after &gt;2009'!A133:B590,2,FALSE)</f>
        <v>2782137</v>
      </c>
      <c r="C132" s="62">
        <f>VLOOKUP(A132,'US Pop after &gt;2009'!A133:U590,21,FALSE)</f>
        <v>2419309.7770000002</v>
      </c>
      <c r="D132" s="62">
        <f>VLOOKUP(A132,'US Pop after &gt;2009'!A133:V590,22,FALSE)</f>
        <v>364201.97499999998</v>
      </c>
      <c r="E132" s="61">
        <f>VLOOKUP(A132,'Deaths After &gt;2009'!A133:O590,15,FALSE)</f>
        <v>0</v>
      </c>
      <c r="F132" s="61">
        <f>VLOOKUP(A132,'Deaths After &gt;2009'!A133:P590,16,FALSE)</f>
        <v>492</v>
      </c>
      <c r="G132" s="61">
        <f>VLOOKUP(A132,'Deaths After &gt;2009'!A133:Q590,17,FALSE)</f>
        <v>492</v>
      </c>
      <c r="H132" s="61">
        <f>VLOOKUP(A132,'Visits new'!A132:D539,4,FALSE)</f>
        <v>337022</v>
      </c>
      <c r="I132" s="61">
        <f>VLOOKUP(A132,'Visits new'!A132:E539,5,FALSE)</f>
        <v>1526</v>
      </c>
      <c r="J132" s="12">
        <f t="shared" si="8"/>
        <v>1.7684247756311066E-4</v>
      </c>
      <c r="K132" s="12">
        <f t="shared" si="9"/>
        <v>0</v>
      </c>
      <c r="L132" s="12">
        <f t="shared" si="9"/>
        <v>1.3508987698378078E-3</v>
      </c>
      <c r="M132" s="12">
        <f t="shared" si="10"/>
        <v>0.12113781600259081</v>
      </c>
      <c r="N132" s="12">
        <f t="shared" si="11"/>
        <v>5.4849922918964809E-4</v>
      </c>
    </row>
    <row r="133" spans="1:14">
      <c r="A133" s="61" t="s">
        <v>243</v>
      </c>
      <c r="B133" s="61">
        <f>VLOOKUP(A133,'US Pop after &gt;2009'!A134:B591,2,FALSE)</f>
        <v>2671957</v>
      </c>
      <c r="C133" s="62">
        <f>VLOOKUP(A133,'US Pop after &gt;2009'!A134:U591,21,FALSE)</f>
        <v>2318866.6939999997</v>
      </c>
      <c r="D133" s="62">
        <f>VLOOKUP(A133,'US Pop after &gt;2009'!A134:V591,22,FALSE)</f>
        <v>352205.13799999998</v>
      </c>
      <c r="E133" s="61">
        <f>VLOOKUP(A133,'Deaths After &gt;2009'!A134:O591,15,FALSE)</f>
        <v>11</v>
      </c>
      <c r="F133" s="61">
        <f>VLOOKUP(A133,'Deaths After &gt;2009'!A134:P591,16,FALSE)</f>
        <v>537</v>
      </c>
      <c r="G133" s="61">
        <f>VLOOKUP(A133,'Deaths After &gt;2009'!A134:Q591,17,FALSE)</f>
        <v>548</v>
      </c>
      <c r="H133" s="61">
        <f>VLOOKUP(A133,'Visits new'!A133:D540,4,FALSE)</f>
        <v>295468</v>
      </c>
      <c r="I133" s="61">
        <f>VLOOKUP(A133,'Visits new'!A133:E540,5,FALSE)</f>
        <v>1397</v>
      </c>
      <c r="J133" s="12">
        <f t="shared" si="8"/>
        <v>2.0509312088480466E-4</v>
      </c>
      <c r="K133" s="12">
        <f t="shared" si="9"/>
        <v>4.7436965774971801E-6</v>
      </c>
      <c r="L133" s="12">
        <f t="shared" si="9"/>
        <v>1.5246796314481931E-3</v>
      </c>
      <c r="M133" s="12">
        <f t="shared" si="10"/>
        <v>0.11058112087881654</v>
      </c>
      <c r="N133" s="12">
        <f t="shared" si="11"/>
        <v>5.2283775524830677E-4</v>
      </c>
    </row>
    <row r="134" spans="1:14">
      <c r="A134" s="61" t="s">
        <v>244</v>
      </c>
      <c r="B134" s="61">
        <f>VLOOKUP(A134,'US Pop after &gt;2009'!A135:B592,2,FALSE)</f>
        <v>2722708</v>
      </c>
      <c r="C134" s="62">
        <f>VLOOKUP(A134,'US Pop after &gt;2009'!A135:U592,21,FALSE)</f>
        <v>2354476.6739999996</v>
      </c>
      <c r="D134" s="62">
        <f>VLOOKUP(A134,'US Pop after &gt;2009'!A135:V592,22,FALSE)</f>
        <v>368061.12199999997</v>
      </c>
      <c r="E134" s="61">
        <f>VLOOKUP(A134,'Deaths After &gt;2009'!A135:O592,15,FALSE)</f>
        <v>12</v>
      </c>
      <c r="F134" s="61">
        <f>VLOOKUP(A134,'Deaths After &gt;2009'!A135:P592,16,FALSE)</f>
        <v>453</v>
      </c>
      <c r="G134" s="61">
        <f>VLOOKUP(A134,'Deaths After &gt;2009'!A135:Q592,17,FALSE)</f>
        <v>465</v>
      </c>
      <c r="H134" s="61">
        <f>VLOOKUP(A134,'Visits new'!A134:D541,4,FALSE)</f>
        <v>271947</v>
      </c>
      <c r="I134" s="61">
        <f>VLOOKUP(A134,'Visits new'!A134:E541,5,FALSE)</f>
        <v>1270</v>
      </c>
      <c r="J134" s="12">
        <f t="shared" si="8"/>
        <v>1.7078584996995638E-4</v>
      </c>
      <c r="K134" s="12">
        <f t="shared" si="9"/>
        <v>5.0966739796208324E-6</v>
      </c>
      <c r="L134" s="12">
        <f t="shared" si="9"/>
        <v>1.2307738386995409E-3</v>
      </c>
      <c r="M134" s="12">
        <f t="shared" si="10"/>
        <v>9.9881074283397264E-2</v>
      </c>
      <c r="N134" s="12">
        <f t="shared" si="11"/>
        <v>4.6644737518676261E-4</v>
      </c>
    </row>
    <row r="135" spans="1:14">
      <c r="A135" s="61" t="s">
        <v>245</v>
      </c>
      <c r="B135" s="61">
        <f>VLOOKUP(A135,'US Pop after &gt;2009'!A136:B593,2,FALSE)</f>
        <v>2767279</v>
      </c>
      <c r="C135" s="62">
        <f>VLOOKUP(A135,'US Pop after &gt;2009'!A136:U593,21,FALSE)</f>
        <v>2382229.5699999998</v>
      </c>
      <c r="D135" s="62">
        <f>VLOOKUP(A135,'US Pop after &gt;2009'!A136:V593,22,FALSE)</f>
        <v>385218.7919999999</v>
      </c>
      <c r="E135" s="61">
        <f>VLOOKUP(A135,'Deaths After &gt;2009'!A136:O593,15,FALSE)</f>
        <v>0</v>
      </c>
      <c r="F135" s="61">
        <f>VLOOKUP(A135,'Deaths After &gt;2009'!A136:P593,16,FALSE)</f>
        <v>497</v>
      </c>
      <c r="G135" s="61">
        <f>VLOOKUP(A135,'Deaths After &gt;2009'!A136:Q593,17,FALSE)</f>
        <v>497</v>
      </c>
      <c r="H135" s="61">
        <f>VLOOKUP(A135,'Visits new'!A135:D542,4,FALSE)</f>
        <v>289099</v>
      </c>
      <c r="I135" s="61">
        <f>VLOOKUP(A135,'Visits new'!A135:E542,5,FALSE)</f>
        <v>1299</v>
      </c>
      <c r="J135" s="12">
        <f t="shared" si="8"/>
        <v>1.7959880445737492E-4</v>
      </c>
      <c r="K135" s="12">
        <f t="shared" si="9"/>
        <v>0</v>
      </c>
      <c r="L135" s="12">
        <f t="shared" si="9"/>
        <v>1.2901758956764501E-3</v>
      </c>
      <c r="M135" s="12">
        <f t="shared" si="10"/>
        <v>0.10447049249461295</v>
      </c>
      <c r="N135" s="12">
        <f t="shared" si="11"/>
        <v>4.6941417905458754E-4</v>
      </c>
    </row>
    <row r="136" spans="1:14">
      <c r="A136" s="61" t="s">
        <v>246</v>
      </c>
      <c r="B136" s="61">
        <f>VLOOKUP(A136,'US Pop after &gt;2009'!A137:B594,2,FALSE)</f>
        <v>2741649</v>
      </c>
      <c r="C136" s="62">
        <f>VLOOKUP(A136,'US Pop after &gt;2009'!A137:U594,21,FALSE)</f>
        <v>2358520.773</v>
      </c>
      <c r="D136" s="62">
        <f>VLOOKUP(A136,'US Pop after &gt;2009'!A137:V594,22,FALSE)</f>
        <v>384869.66600000008</v>
      </c>
      <c r="E136" s="61">
        <f>VLOOKUP(A136,'Deaths After &gt;2009'!A137:O594,15,FALSE)</f>
        <v>0</v>
      </c>
      <c r="F136" s="61">
        <f>VLOOKUP(A136,'Deaths After &gt;2009'!A137:P594,16,FALSE)</f>
        <v>384</v>
      </c>
      <c r="G136" s="61">
        <f>VLOOKUP(A136,'Deaths After &gt;2009'!A137:Q594,17,FALSE)</f>
        <v>384</v>
      </c>
      <c r="H136" s="61">
        <f>VLOOKUP(A136,'Visits new'!A136:D543,4,FALSE)</f>
        <v>289299</v>
      </c>
      <c r="I136" s="61">
        <f>VLOOKUP(A136,'Visits new'!A136:E543,5,FALSE)</f>
        <v>1238</v>
      </c>
      <c r="J136" s="12">
        <f t="shared" si="8"/>
        <v>1.4006169279874995E-4</v>
      </c>
      <c r="K136" s="12">
        <f t="shared" si="9"/>
        <v>0</v>
      </c>
      <c r="L136" s="12">
        <f t="shared" si="9"/>
        <v>9.97740362317876E-4</v>
      </c>
      <c r="M136" s="12">
        <f t="shared" si="10"/>
        <v>0.10552007204423323</v>
      </c>
      <c r="N136" s="12">
        <f t="shared" si="11"/>
        <v>4.515530616793032E-4</v>
      </c>
    </row>
    <row r="137" spans="1:14">
      <c r="A137" s="61" t="s">
        <v>247</v>
      </c>
      <c r="B137" s="61">
        <f>VLOOKUP(A137,'US Pop after &gt;2009'!A138:B595,2,FALSE)</f>
        <v>2714883</v>
      </c>
      <c r="C137" s="62">
        <f>VLOOKUP(A137,'US Pop after &gt;2009'!A138:U595,21,FALSE)</f>
        <v>2321144</v>
      </c>
      <c r="D137" s="62">
        <f>VLOOKUP(A137,'US Pop after &gt;2009'!A138:V595,22,FALSE)</f>
        <v>393739</v>
      </c>
      <c r="E137" s="61">
        <f>VLOOKUP(A137,'Deaths After &gt;2009'!A138:O595,15,FALSE)</f>
        <v>0</v>
      </c>
      <c r="F137" s="61">
        <f>VLOOKUP(A137,'Deaths After &gt;2009'!A138:P595,16,FALSE)</f>
        <v>404</v>
      </c>
      <c r="G137" s="61">
        <f>VLOOKUP(A137,'Deaths After &gt;2009'!A138:Q595,17,FALSE)</f>
        <v>404</v>
      </c>
      <c r="H137" s="61">
        <f>VLOOKUP(A137,'Visits new'!A137:D544,4,FALSE)</f>
        <v>265913</v>
      </c>
      <c r="I137" s="61">
        <f>VLOOKUP(A137,'Visits new'!A137:E544,5,FALSE)</f>
        <v>1147</v>
      </c>
      <c r="J137" s="12">
        <f t="shared" si="8"/>
        <v>1.4880935937202451E-4</v>
      </c>
      <c r="K137" s="12">
        <f t="shared" si="9"/>
        <v>0</v>
      </c>
      <c r="L137" s="12">
        <f t="shared" si="9"/>
        <v>1.0260604105765494E-3</v>
      </c>
      <c r="M137" s="12">
        <f t="shared" si="10"/>
        <v>9.7946394006666215E-2</v>
      </c>
      <c r="N137" s="12">
        <f t="shared" si="11"/>
        <v>4.2248597821710915E-4</v>
      </c>
    </row>
    <row r="138" spans="1:14">
      <c r="A138" s="61" t="s">
        <v>249</v>
      </c>
      <c r="B138" s="61">
        <f>VLOOKUP(A138,'US Pop after &gt;2009'!A139:B596,2,FALSE)</f>
        <v>4032123</v>
      </c>
      <c r="C138" s="62">
        <f>VLOOKUP(A138,'US Pop after &gt;2009'!A139:U596,21,FALSE)</f>
        <v>3508058.372</v>
      </c>
      <c r="D138" s="62">
        <f>VLOOKUP(A138,'US Pop after &gt;2009'!A139:V596,22,FALSE)</f>
        <v>524273.91599999997</v>
      </c>
      <c r="E138" s="61">
        <f>VLOOKUP(A138,'Deaths After &gt;2009'!A139:O596,15,FALSE)</f>
        <v>11</v>
      </c>
      <c r="F138" s="61">
        <f>VLOOKUP(A138,'Deaths After &gt;2009'!A139:P596,16,FALSE)</f>
        <v>734</v>
      </c>
      <c r="G138" s="61">
        <f>VLOOKUP(A138,'Deaths After &gt;2009'!A139:Q596,17,FALSE)</f>
        <v>745</v>
      </c>
      <c r="H138" s="61">
        <f>VLOOKUP(A138,'Visits new'!A138:D545,4,FALSE)</f>
        <v>183721</v>
      </c>
      <c r="I138" s="61">
        <f>VLOOKUP(A138,'Visits new'!A138:E545,5,FALSE)</f>
        <v>187</v>
      </c>
      <c r="J138" s="12">
        <f t="shared" si="8"/>
        <v>1.8476618892826434E-4</v>
      </c>
      <c r="K138" s="12">
        <f t="shared" si="9"/>
        <v>3.13563767575758E-6</v>
      </c>
      <c r="L138" s="12">
        <f t="shared" si="9"/>
        <v>1.4000315056681173E-3</v>
      </c>
      <c r="M138" s="12">
        <f t="shared" si="10"/>
        <v>4.556433422293913E-2</v>
      </c>
      <c r="N138" s="12">
        <f t="shared" si="11"/>
        <v>4.6377553462530783E-5</v>
      </c>
    </row>
    <row r="139" spans="1:14">
      <c r="A139" s="61" t="s">
        <v>250</v>
      </c>
      <c r="B139" s="61">
        <f>VLOOKUP(A139,'US Pop after &gt;2009'!A140:B597,2,FALSE)</f>
        <v>4079507</v>
      </c>
      <c r="C139" s="62">
        <f>VLOOKUP(A139,'US Pop after &gt;2009'!A140:U597,21,FALSE)</f>
        <v>3539480.1209999998</v>
      </c>
      <c r="D139" s="62">
        <f>VLOOKUP(A139,'US Pop after &gt;2009'!A140:V597,22,FALSE)</f>
        <v>541225.6930000002</v>
      </c>
      <c r="E139" s="61">
        <f>VLOOKUP(A139,'Deaths After &gt;2009'!A140:O597,15,FALSE)</f>
        <v>57</v>
      </c>
      <c r="F139" s="61">
        <f>VLOOKUP(A139,'Deaths After &gt;2009'!A140:P597,16,FALSE)</f>
        <v>743</v>
      </c>
      <c r="G139" s="61">
        <f>VLOOKUP(A139,'Deaths After &gt;2009'!A140:Q597,17,FALSE)</f>
        <v>800</v>
      </c>
      <c r="H139" s="61">
        <f>VLOOKUP(A139,'Visits new'!A139:D546,4,FALSE)</f>
        <v>801841</v>
      </c>
      <c r="I139" s="61">
        <f>VLOOKUP(A139,'Visits new'!A139:E546,5,FALSE)</f>
        <v>657</v>
      </c>
      <c r="J139" s="12">
        <f t="shared" si="8"/>
        <v>1.9610212704623378E-4</v>
      </c>
      <c r="K139" s="12">
        <f t="shared" si="9"/>
        <v>1.6104059932930472E-5</v>
      </c>
      <c r="L139" s="12">
        <f t="shared" si="9"/>
        <v>1.3728099194285658E-3</v>
      </c>
      <c r="M139" s="12">
        <f t="shared" si="10"/>
        <v>0.19655340706609892</v>
      </c>
      <c r="N139" s="12">
        <f t="shared" si="11"/>
        <v>1.610488718367195E-4</v>
      </c>
    </row>
    <row r="140" spans="1:14">
      <c r="A140" s="61" t="s">
        <v>251</v>
      </c>
      <c r="B140" s="61">
        <f>VLOOKUP(A140,'US Pop after &gt;2009'!A141:B598,2,FALSE)</f>
        <v>4189112</v>
      </c>
      <c r="C140" s="62">
        <f>VLOOKUP(A140,'US Pop after &gt;2009'!A141:U598,21,FALSE)</f>
        <v>3627137.3549999991</v>
      </c>
      <c r="D140" s="62">
        <f>VLOOKUP(A140,'US Pop after &gt;2009'!A141:V598,22,FALSE)</f>
        <v>561653.06999999995</v>
      </c>
      <c r="E140" s="61">
        <f>VLOOKUP(A140,'Deaths After &gt;2009'!A141:O598,15,FALSE)</f>
        <v>23</v>
      </c>
      <c r="F140" s="61">
        <f>VLOOKUP(A140,'Deaths After &gt;2009'!A141:P598,16,FALSE)</f>
        <v>691</v>
      </c>
      <c r="G140" s="61">
        <f>VLOOKUP(A140,'Deaths After &gt;2009'!A141:Q598,17,FALSE)</f>
        <v>714</v>
      </c>
      <c r="H140" s="61">
        <f>VLOOKUP(A140,'Visits new'!A140:D547,4,FALSE)</f>
        <v>941329</v>
      </c>
      <c r="I140" s="61">
        <f>VLOOKUP(A140,'Visits new'!A140:E547,5,FALSE)</f>
        <v>733</v>
      </c>
      <c r="J140" s="12">
        <f t="shared" si="8"/>
        <v>1.7044185020596251E-4</v>
      </c>
      <c r="K140" s="12">
        <f t="shared" si="9"/>
        <v>6.3410887840501995E-6</v>
      </c>
      <c r="L140" s="12">
        <f t="shared" si="9"/>
        <v>1.2302968449900934E-3</v>
      </c>
      <c r="M140" s="12">
        <f t="shared" si="10"/>
        <v>0.22470848237048807</v>
      </c>
      <c r="N140" s="12">
        <f t="shared" si="11"/>
        <v>1.7497741764841809E-4</v>
      </c>
    </row>
    <row r="141" spans="1:14">
      <c r="A141" s="61" t="s">
        <v>252</v>
      </c>
      <c r="B141" s="61">
        <f>VLOOKUP(A141,'US Pop after &gt;2009'!A142:B599,2,FALSE)</f>
        <v>4094900</v>
      </c>
      <c r="C141" s="62">
        <f>VLOOKUP(A141,'US Pop after &gt;2009'!A142:U599,21,FALSE)</f>
        <v>3537210.4850000003</v>
      </c>
      <c r="D141" s="62">
        <f>VLOOKUP(A141,'US Pop after &gt;2009'!A142:V599,22,FALSE)</f>
        <v>559609.09299999988</v>
      </c>
      <c r="E141" s="61">
        <f>VLOOKUP(A141,'Deaths After &gt;2009'!A142:O599,15,FALSE)</f>
        <v>21</v>
      </c>
      <c r="F141" s="61">
        <f>VLOOKUP(A141,'Deaths After &gt;2009'!A142:P599,16,FALSE)</f>
        <v>736</v>
      </c>
      <c r="G141" s="61">
        <f>VLOOKUP(A141,'Deaths After &gt;2009'!A142:Q599,17,FALSE)</f>
        <v>757</v>
      </c>
      <c r="H141" s="61">
        <f>VLOOKUP(A141,'Visits new'!A141:D548,4,FALSE)</f>
        <v>732741</v>
      </c>
      <c r="I141" s="61">
        <f>VLOOKUP(A141,'Visits new'!A141:E548,5,FALSE)</f>
        <v>652</v>
      </c>
      <c r="J141" s="12">
        <f t="shared" si="8"/>
        <v>1.8486409924540283E-4</v>
      </c>
      <c r="K141" s="12">
        <f t="shared" si="9"/>
        <v>5.9368816441806965E-6</v>
      </c>
      <c r="L141" s="12">
        <f t="shared" si="9"/>
        <v>1.3152037899427059E-3</v>
      </c>
      <c r="M141" s="12">
        <f t="shared" si="10"/>
        <v>0.17893990085227968</v>
      </c>
      <c r="N141" s="12">
        <f t="shared" si="11"/>
        <v>1.5922244743461379E-4</v>
      </c>
    </row>
    <row r="142" spans="1:14">
      <c r="A142" s="61" t="s">
        <v>253</v>
      </c>
      <c r="B142" s="61">
        <f>VLOOKUP(A142,'US Pop after &gt;2009'!A143:B600,2,FALSE)</f>
        <v>4030950</v>
      </c>
      <c r="C142" s="62">
        <f>VLOOKUP(A142,'US Pop after &gt;2009'!A143:U600,21,FALSE)</f>
        <v>3469482.5210000006</v>
      </c>
      <c r="D142" s="62">
        <f>VLOOKUP(A142,'US Pop after &gt;2009'!A143:V600,22,FALSE)</f>
        <v>561445.85</v>
      </c>
      <c r="E142" s="61">
        <f>VLOOKUP(A142,'Deaths After &gt;2009'!A143:O600,15,FALSE)</f>
        <v>75</v>
      </c>
      <c r="F142" s="61">
        <f>VLOOKUP(A142,'Deaths After &gt;2009'!A143:P600,16,FALSE)</f>
        <v>785</v>
      </c>
      <c r="G142" s="61">
        <f>VLOOKUP(A142,'Deaths After &gt;2009'!A143:Q600,17,FALSE)</f>
        <v>860</v>
      </c>
      <c r="H142" s="61">
        <f>VLOOKUP(A142,'Visits new'!A142:D549,4,FALSE)</f>
        <v>1071609</v>
      </c>
      <c r="I142" s="61">
        <f>VLOOKUP(A142,'Visits new'!A142:E549,5,FALSE)</f>
        <v>803</v>
      </c>
      <c r="J142" s="12">
        <f t="shared" si="8"/>
        <v>2.1334921048388097E-4</v>
      </c>
      <c r="K142" s="12">
        <f t="shared" si="9"/>
        <v>2.1617056591593069E-5</v>
      </c>
      <c r="L142" s="12">
        <f t="shared" si="9"/>
        <v>1.3981757991442987E-3</v>
      </c>
      <c r="M142" s="12">
        <f t="shared" si="10"/>
        <v>0.26584527220630372</v>
      </c>
      <c r="N142" s="12">
        <f t="shared" si="11"/>
        <v>1.9920862327739119E-4</v>
      </c>
    </row>
    <row r="143" spans="1:14">
      <c r="A143" s="61" t="s">
        <v>254</v>
      </c>
      <c r="B143" s="61">
        <f>VLOOKUP(A143,'US Pop after &gt;2009'!A144:B601,2,FALSE)</f>
        <v>4141008</v>
      </c>
      <c r="C143" s="62">
        <f>VLOOKUP(A143,'US Pop after &gt;2009'!A144:U601,21,FALSE)</f>
        <v>3544386.1630000006</v>
      </c>
      <c r="D143" s="62">
        <f>VLOOKUP(A143,'US Pop after &gt;2009'!A144:V601,22,FALSE)</f>
        <v>596258.80399999989</v>
      </c>
      <c r="E143" s="61">
        <f>VLOOKUP(A143,'Deaths After &gt;2009'!A144:O601,15,FALSE)</f>
        <v>56</v>
      </c>
      <c r="F143" s="61">
        <f>VLOOKUP(A143,'Deaths After &gt;2009'!A144:P601,16,FALSE)</f>
        <v>779</v>
      </c>
      <c r="G143" s="61">
        <f>VLOOKUP(A143,'Deaths After &gt;2009'!A144:Q601,17,FALSE)</f>
        <v>835</v>
      </c>
      <c r="H143" s="61">
        <f>VLOOKUP(A143,'Visits new'!A143:D550,4,FALSE)</f>
        <v>1130453</v>
      </c>
      <c r="I143" s="61">
        <f>VLOOKUP(A143,'Visits new'!A143:E550,5,FALSE)</f>
        <v>992</v>
      </c>
      <c r="J143" s="12">
        <f t="shared" si="8"/>
        <v>2.0164172587930281E-4</v>
      </c>
      <c r="K143" s="12">
        <f t="shared" si="9"/>
        <v>1.5799632834758923E-5</v>
      </c>
      <c r="L143" s="12">
        <f t="shared" si="9"/>
        <v>1.3064796608017887E-3</v>
      </c>
      <c r="M143" s="12">
        <f t="shared" si="10"/>
        <v>0.272989813108306</v>
      </c>
      <c r="N143" s="12">
        <f t="shared" si="11"/>
        <v>2.3955520008654897E-4</v>
      </c>
    </row>
    <row r="144" spans="1:14">
      <c r="A144" s="61" t="s">
        <v>255</v>
      </c>
      <c r="B144" s="61">
        <f>VLOOKUP(A144,'US Pop after &gt;2009'!A145:B602,2,FALSE)</f>
        <v>4055532</v>
      </c>
      <c r="C144" s="62">
        <f>VLOOKUP(A144,'US Pop after &gt;2009'!A145:U602,21,FALSE)</f>
        <v>3453613.35</v>
      </c>
      <c r="D144" s="62">
        <f>VLOOKUP(A144,'US Pop after &gt;2009'!A145:V602,22,FALSE)</f>
        <v>602014.45499999984</v>
      </c>
      <c r="E144" s="61">
        <f>VLOOKUP(A144,'Deaths After &gt;2009'!A145:O602,15,FALSE)</f>
        <v>53</v>
      </c>
      <c r="F144" s="61">
        <f>VLOOKUP(A144,'Deaths After &gt;2009'!A145:P602,16,FALSE)</f>
        <v>691</v>
      </c>
      <c r="G144" s="61">
        <f>VLOOKUP(A144,'Deaths After &gt;2009'!A145:Q602,17,FALSE)</f>
        <v>744</v>
      </c>
      <c r="H144" s="61">
        <f>VLOOKUP(A144,'Visits new'!A144:D551,4,FALSE)</f>
        <v>1075730</v>
      </c>
      <c r="I144" s="61">
        <f>VLOOKUP(A144,'Visits new'!A144:E551,5,FALSE)</f>
        <v>1374</v>
      </c>
      <c r="J144" s="12">
        <f t="shared" si="8"/>
        <v>1.8345312033045234E-4</v>
      </c>
      <c r="K144" s="12">
        <f t="shared" si="9"/>
        <v>1.5346245983210599E-5</v>
      </c>
      <c r="L144" s="12">
        <f t="shared" si="9"/>
        <v>1.1478129707035028E-3</v>
      </c>
      <c r="M144" s="12">
        <f t="shared" si="10"/>
        <v>0.26525003378101814</v>
      </c>
      <c r="N144" s="12">
        <f t="shared" si="11"/>
        <v>3.3879648835220632E-4</v>
      </c>
    </row>
    <row r="145" spans="1:14">
      <c r="A145" s="61" t="s">
        <v>256</v>
      </c>
      <c r="B145" s="61">
        <f>VLOOKUP(A145,'US Pop after &gt;2009'!A146:B603,2,FALSE)</f>
        <v>3887172</v>
      </c>
      <c r="C145" s="62">
        <f>VLOOKUP(A145,'US Pop after &gt;2009'!A146:U603,21,FALSE)</f>
        <v>3297832</v>
      </c>
      <c r="D145" s="62">
        <f>VLOOKUP(A145,'US Pop after &gt;2009'!A146:V603,22,FALSE)</f>
        <v>589340</v>
      </c>
      <c r="E145" s="61">
        <f>VLOOKUP(A145,'Deaths After &gt;2009'!A146:O603,15,FALSE)</f>
        <v>39</v>
      </c>
      <c r="F145" s="61">
        <f>VLOOKUP(A145,'Deaths After &gt;2009'!A146:P603,16,FALSE)</f>
        <v>724</v>
      </c>
      <c r="G145" s="61">
        <f>VLOOKUP(A145,'Deaths After &gt;2009'!A146:Q603,17,FALSE)</f>
        <v>763</v>
      </c>
      <c r="H145" s="61">
        <f>VLOOKUP(A145,'Visits new'!A145:D552,4,FALSE)</f>
        <v>450355</v>
      </c>
      <c r="I145" s="61">
        <f>VLOOKUP(A145,'Visits new'!A145:E552,5,FALSE)</f>
        <v>1086</v>
      </c>
      <c r="J145" s="12">
        <f t="shared" si="8"/>
        <v>1.9628665775530386E-4</v>
      </c>
      <c r="K145" s="12">
        <f t="shared" si="9"/>
        <v>1.1825951109698735E-5</v>
      </c>
      <c r="L145" s="12">
        <f t="shared" si="9"/>
        <v>1.228492890351919E-3</v>
      </c>
      <c r="M145" s="12">
        <f t="shared" si="10"/>
        <v>0.11585672051558304</v>
      </c>
      <c r="N145" s="12">
        <f t="shared" si="11"/>
        <v>2.7938048535027519E-4</v>
      </c>
    </row>
    <row r="146" spans="1:14">
      <c r="A146" s="61" t="s">
        <v>258</v>
      </c>
      <c r="B146" s="61">
        <f>VLOOKUP(A146,'US Pop after &gt;2009'!A147:B604,2,FALSE)</f>
        <v>4421938</v>
      </c>
      <c r="C146" s="62">
        <f>VLOOKUP(A146,'US Pop after &gt;2009'!A147:U604,21,FALSE)</f>
        <v>3887509.9660000005</v>
      </c>
      <c r="D146" s="62">
        <f>VLOOKUP(A146,'US Pop after &gt;2009'!A147:V604,22,FALSE)</f>
        <v>535176.98699999996</v>
      </c>
      <c r="E146" s="61">
        <f>VLOOKUP(A146,'Deaths After &gt;2009'!A147:O604,15,FALSE)</f>
        <v>11</v>
      </c>
      <c r="F146" s="61">
        <f>VLOOKUP(A146,'Deaths After &gt;2009'!A147:P604,16,FALSE)</f>
        <v>707</v>
      </c>
      <c r="G146" s="61">
        <f>VLOOKUP(A146,'Deaths After &gt;2009'!A147:Q604,17,FALSE)</f>
        <v>718</v>
      </c>
      <c r="H146" s="61">
        <f>VLOOKUP(A146,'Visits new'!A146:D553,4,FALSE)</f>
        <v>226172</v>
      </c>
      <c r="I146" s="61">
        <f>VLOOKUP(A146,'Visits new'!A146:E553,5,FALSE)</f>
        <v>512</v>
      </c>
      <c r="J146" s="12">
        <f t="shared" si="8"/>
        <v>1.623722449297118E-4</v>
      </c>
      <c r="K146" s="12">
        <f t="shared" si="9"/>
        <v>2.8295747396676897E-6</v>
      </c>
      <c r="L146" s="12">
        <f t="shared" si="9"/>
        <v>1.3210582987941521E-3</v>
      </c>
      <c r="M146" s="12">
        <f t="shared" si="10"/>
        <v>5.1147709443235073E-2</v>
      </c>
      <c r="N146" s="12">
        <f t="shared" si="11"/>
        <v>1.1578633621728754E-4</v>
      </c>
    </row>
    <row r="147" spans="1:14">
      <c r="A147" s="61" t="s">
        <v>259</v>
      </c>
      <c r="B147" s="61">
        <f>VLOOKUP(A147,'US Pop after &gt;2009'!A148:B605,2,FALSE)</f>
        <v>4465332</v>
      </c>
      <c r="C147" s="62">
        <f>VLOOKUP(A147,'US Pop after &gt;2009'!A148:U605,21,FALSE)</f>
        <v>3919123.1570000001</v>
      </c>
      <c r="D147" s="62">
        <f>VLOOKUP(A147,'US Pop after &gt;2009'!A148:V605,22,FALSE)</f>
        <v>546632.58599999989</v>
      </c>
      <c r="E147" s="61">
        <f>VLOOKUP(A147,'Deaths After &gt;2009'!A148:O605,15,FALSE)</f>
        <v>38</v>
      </c>
      <c r="F147" s="61">
        <f>VLOOKUP(A147,'Deaths After &gt;2009'!A148:P605,16,FALSE)</f>
        <v>618</v>
      </c>
      <c r="G147" s="61">
        <f>VLOOKUP(A147,'Deaths After &gt;2009'!A148:Q605,17,FALSE)</f>
        <v>656</v>
      </c>
      <c r="H147" s="61">
        <f>VLOOKUP(A147,'Visits new'!A147:D554,4,FALSE)</f>
        <v>746177</v>
      </c>
      <c r="I147" s="61">
        <f>VLOOKUP(A147,'Visits new'!A147:E554,5,FALSE)</f>
        <v>1368</v>
      </c>
      <c r="J147" s="12">
        <f t="shared" si="8"/>
        <v>1.4690956909810962E-4</v>
      </c>
      <c r="K147" s="12">
        <f t="shared" si="9"/>
        <v>9.6960464057190129E-6</v>
      </c>
      <c r="L147" s="12">
        <f t="shared" si="9"/>
        <v>1.1305582869148604E-3</v>
      </c>
      <c r="M147" s="12">
        <f t="shared" si="10"/>
        <v>0.1671044840562807</v>
      </c>
      <c r="N147" s="12">
        <f t="shared" si="11"/>
        <v>3.0636019897288714E-4</v>
      </c>
    </row>
    <row r="148" spans="1:14">
      <c r="A148" s="61" t="s">
        <v>260</v>
      </c>
      <c r="B148" s="61">
        <f>VLOOKUP(A148,'US Pop after &gt;2009'!A149:B606,2,FALSE)</f>
        <v>4385910</v>
      </c>
      <c r="C148" s="62">
        <f>VLOOKUP(A148,'US Pop after &gt;2009'!A149:U606,21,FALSE)</f>
        <v>3845475.8480000002</v>
      </c>
      <c r="D148" s="62">
        <f>VLOOKUP(A148,'US Pop after &gt;2009'!A149:V606,22,FALSE)</f>
        <v>540326.72000000009</v>
      </c>
      <c r="E148" s="61">
        <f>VLOOKUP(A148,'Deaths After &gt;2009'!A149:O606,15,FALSE)</f>
        <v>12</v>
      </c>
      <c r="F148" s="61">
        <f>VLOOKUP(A148,'Deaths After &gt;2009'!A149:P606,16,FALSE)</f>
        <v>600</v>
      </c>
      <c r="G148" s="61">
        <f>VLOOKUP(A148,'Deaths After &gt;2009'!A149:Q606,17,FALSE)</f>
        <v>612</v>
      </c>
      <c r="H148" s="61">
        <f>VLOOKUP(A148,'Visits new'!A148:D555,4,FALSE)</f>
        <v>954156</v>
      </c>
      <c r="I148" s="61">
        <f>VLOOKUP(A148,'Visits new'!A148:E555,5,FALSE)</f>
        <v>1455</v>
      </c>
      <c r="J148" s="12">
        <f t="shared" si="8"/>
        <v>1.3953774701259259E-4</v>
      </c>
      <c r="K148" s="12">
        <f t="shared" si="9"/>
        <v>3.1205500890718372E-6</v>
      </c>
      <c r="L148" s="12">
        <f t="shared" si="9"/>
        <v>1.1104392542349191E-3</v>
      </c>
      <c r="M148" s="12">
        <f t="shared" si="10"/>
        <v>0.21755029172965246</v>
      </c>
      <c r="N148" s="12">
        <f t="shared" si="11"/>
        <v>3.3174415343680105E-4</v>
      </c>
    </row>
    <row r="149" spans="1:14">
      <c r="A149" s="61" t="s">
        <v>261</v>
      </c>
      <c r="B149" s="61">
        <f>VLOOKUP(A149,'US Pop after &gt;2009'!A150:B607,2,FALSE)</f>
        <v>4326373</v>
      </c>
      <c r="C149" s="62">
        <f>VLOOKUP(A149,'US Pop after &gt;2009'!A150:U607,21,FALSE)</f>
        <v>3780552.3979999996</v>
      </c>
      <c r="D149" s="62">
        <f>VLOOKUP(A149,'US Pop after &gt;2009'!A150:V607,22,FALSE)</f>
        <v>547080.58799999999</v>
      </c>
      <c r="E149" s="61">
        <f>VLOOKUP(A149,'Deaths After &gt;2009'!A150:O607,15,FALSE)</f>
        <v>94</v>
      </c>
      <c r="F149" s="61">
        <f>VLOOKUP(A149,'Deaths After &gt;2009'!A150:P607,16,FALSE)</f>
        <v>636</v>
      </c>
      <c r="G149" s="61">
        <f>VLOOKUP(A149,'Deaths After &gt;2009'!A150:Q607,17,FALSE)</f>
        <v>730</v>
      </c>
      <c r="H149" s="61">
        <f>VLOOKUP(A149,'Visits new'!A149:D556,4,FALSE)</f>
        <v>1586719</v>
      </c>
      <c r="I149" s="61">
        <f>VLOOKUP(A149,'Visits new'!A149:E556,5,FALSE)</f>
        <v>2681</v>
      </c>
      <c r="J149" s="12">
        <f t="shared" si="8"/>
        <v>1.687325618942241E-4</v>
      </c>
      <c r="K149" s="12">
        <f t="shared" si="9"/>
        <v>2.4864091303093217E-5</v>
      </c>
      <c r="L149" s="12">
        <f t="shared" si="9"/>
        <v>1.1625343942929301E-3</v>
      </c>
      <c r="M149" s="12">
        <f t="shared" si="10"/>
        <v>0.36675501626882379</v>
      </c>
      <c r="N149" s="12">
        <f t="shared" si="11"/>
        <v>6.1968766909371897E-4</v>
      </c>
    </row>
    <row r="150" spans="1:14">
      <c r="A150" s="61" t="s">
        <v>262</v>
      </c>
      <c r="B150" s="61">
        <f>VLOOKUP(A150,'US Pop after &gt;2009'!A151:B608,2,FALSE)</f>
        <v>4461998</v>
      </c>
      <c r="C150" s="62">
        <f>VLOOKUP(A150,'US Pop after &gt;2009'!A151:U608,21,FALSE)</f>
        <v>3881918.1460000002</v>
      </c>
      <c r="D150" s="62">
        <f>VLOOKUP(A150,'US Pop after &gt;2009'!A151:V608,22,FALSE)</f>
        <v>580674.83199999982</v>
      </c>
      <c r="E150" s="61">
        <f>VLOOKUP(A150,'Deaths After &gt;2009'!A151:O608,15,FALSE)</f>
        <v>97</v>
      </c>
      <c r="F150" s="61">
        <f>VLOOKUP(A150,'Deaths After &gt;2009'!A151:P608,16,FALSE)</f>
        <v>568</v>
      </c>
      <c r="G150" s="61">
        <f>VLOOKUP(A150,'Deaths After &gt;2009'!A151:Q608,17,FALSE)</f>
        <v>665</v>
      </c>
      <c r="H150" s="61">
        <f>VLOOKUP(A150,'Visits new'!A150:D557,4,FALSE)</f>
        <v>2021780</v>
      </c>
      <c r="I150" s="61">
        <f>VLOOKUP(A150,'Visits new'!A150:E557,5,FALSE)</f>
        <v>3376</v>
      </c>
      <c r="J150" s="12">
        <f t="shared" si="8"/>
        <v>1.490363733914717E-4</v>
      </c>
      <c r="K150" s="12">
        <f t="shared" si="9"/>
        <v>2.4987646918817848E-5</v>
      </c>
      <c r="L150" s="12">
        <f t="shared" si="9"/>
        <v>9.7817223805560108E-4</v>
      </c>
      <c r="M150" s="12">
        <f t="shared" si="10"/>
        <v>0.45311091578257096</v>
      </c>
      <c r="N150" s="12">
        <f t="shared" si="11"/>
        <v>7.5661172416482481E-4</v>
      </c>
    </row>
    <row r="151" spans="1:14">
      <c r="A151" s="61" t="s">
        <v>263</v>
      </c>
      <c r="B151" s="61">
        <f>VLOOKUP(A151,'US Pop after &gt;2009'!A152:B609,2,FALSE)</f>
        <v>4389027</v>
      </c>
      <c r="C151" s="62">
        <f>VLOOKUP(A151,'US Pop after &gt;2009'!A152:U609,21,FALSE)</f>
        <v>3802699.6060000001</v>
      </c>
      <c r="D151" s="62">
        <f>VLOOKUP(A151,'US Pop after &gt;2009'!A152:V609,22,FALSE)</f>
        <v>583976.42999999993</v>
      </c>
      <c r="E151" s="61">
        <f>VLOOKUP(A151,'Deaths After &gt;2009'!A152:O609,15,FALSE)</f>
        <v>26</v>
      </c>
      <c r="F151" s="61">
        <f>VLOOKUP(A151,'Deaths After &gt;2009'!A152:P609,16,FALSE)</f>
        <v>543</v>
      </c>
      <c r="G151" s="61">
        <f>VLOOKUP(A151,'Deaths After &gt;2009'!A152:Q609,17,FALSE)</f>
        <v>569</v>
      </c>
      <c r="H151" s="61">
        <f>VLOOKUP(A151,'Visits new'!A151:D558,4,FALSE)</f>
        <v>2262652</v>
      </c>
      <c r="I151" s="61">
        <f>VLOOKUP(A151,'Visits new'!A151:E558,5,FALSE)</f>
        <v>3796</v>
      </c>
      <c r="J151" s="12">
        <f t="shared" si="8"/>
        <v>1.2964149001589646E-4</v>
      </c>
      <c r="K151" s="12">
        <f t="shared" si="9"/>
        <v>6.8372479274924872E-6</v>
      </c>
      <c r="L151" s="12">
        <f t="shared" si="9"/>
        <v>9.298320481872874E-4</v>
      </c>
      <c r="M151" s="12">
        <f t="shared" si="10"/>
        <v>0.51552473931010223</v>
      </c>
      <c r="N151" s="12">
        <f t="shared" si="11"/>
        <v>8.6488417592327411E-4</v>
      </c>
    </row>
    <row r="152" spans="1:14">
      <c r="A152" s="61" t="s">
        <v>264</v>
      </c>
      <c r="B152" s="61">
        <f>VLOOKUP(A152,'US Pop after &gt;2009'!A153:B610,2,FALSE)</f>
        <v>4481311</v>
      </c>
      <c r="C152" s="62">
        <f>VLOOKUP(A152,'US Pop after &gt;2009'!A153:U610,21,FALSE)</f>
        <v>3827638.625</v>
      </c>
      <c r="D152" s="62">
        <f>VLOOKUP(A152,'US Pop after &gt;2009'!A153:V610,22,FALSE)</f>
        <v>652120.7350000001</v>
      </c>
      <c r="E152" s="61">
        <f>VLOOKUP(A152,'Deaths After &gt;2009'!A153:O610,15,FALSE)</f>
        <v>31</v>
      </c>
      <c r="F152" s="61">
        <f>VLOOKUP(A152,'Deaths After &gt;2009'!A153:P610,16,FALSE)</f>
        <v>509</v>
      </c>
      <c r="G152" s="61">
        <f>VLOOKUP(A152,'Deaths After &gt;2009'!A153:Q610,17,FALSE)</f>
        <v>540</v>
      </c>
      <c r="H152" s="61">
        <f>VLOOKUP(A152,'Visits new'!A152:D559,4,FALSE)</f>
        <v>2402652</v>
      </c>
      <c r="I152" s="61">
        <f>VLOOKUP(A152,'Visits new'!A152:E559,5,FALSE)</f>
        <v>4044</v>
      </c>
      <c r="J152" s="12">
        <f t="shared" si="8"/>
        <v>1.2050045176511963E-4</v>
      </c>
      <c r="K152" s="12">
        <f t="shared" si="9"/>
        <v>8.0989881849151837E-6</v>
      </c>
      <c r="L152" s="12">
        <f t="shared" si="9"/>
        <v>7.8053031084803631E-4</v>
      </c>
      <c r="M152" s="12">
        <f t="shared" si="10"/>
        <v>0.53614935450808932</v>
      </c>
      <c r="N152" s="12">
        <f t="shared" si="11"/>
        <v>9.0241449432989585E-4</v>
      </c>
    </row>
    <row r="153" spans="1:14">
      <c r="A153" s="61" t="s">
        <v>265</v>
      </c>
      <c r="B153" s="61">
        <f>VLOOKUP(A153,'US Pop after &gt;2009'!A154:B611,2,FALSE)</f>
        <v>4332996</v>
      </c>
      <c r="C153" s="62">
        <f>VLOOKUP(A153,'US Pop after &gt;2009'!A154:U611,21,FALSE)</f>
        <v>3730089</v>
      </c>
      <c r="D153" s="62">
        <f>VLOOKUP(A153,'US Pop after &gt;2009'!A154:V611,22,FALSE)</f>
        <v>602907</v>
      </c>
      <c r="E153" s="61">
        <f>VLOOKUP(A153,'Deaths After &gt;2009'!A154:O611,15,FALSE)</f>
        <v>58</v>
      </c>
      <c r="F153" s="61">
        <f>VLOOKUP(A153,'Deaths After &gt;2009'!A154:P611,16,FALSE)</f>
        <v>570</v>
      </c>
      <c r="G153" s="61">
        <f>VLOOKUP(A153,'Deaths After &gt;2009'!A154:Q611,17,FALSE)</f>
        <v>628</v>
      </c>
      <c r="H153" s="61">
        <f>VLOOKUP(A153,'Visits new'!A153:D560,4,FALSE)</f>
        <v>2740078</v>
      </c>
      <c r="I153" s="61">
        <f>VLOOKUP(A153,'Visits new'!A153:E560,5,FALSE)</f>
        <v>4910</v>
      </c>
      <c r="J153" s="12">
        <f t="shared" si="8"/>
        <v>1.4493435950552457E-4</v>
      </c>
      <c r="K153" s="12">
        <f t="shared" si="9"/>
        <v>1.5549226841504317E-5</v>
      </c>
      <c r="L153" s="12">
        <f t="shared" si="9"/>
        <v>9.4541944279963579E-4</v>
      </c>
      <c r="M153" s="12">
        <f t="shared" si="10"/>
        <v>0.63237492026302355</v>
      </c>
      <c r="N153" s="12">
        <f t="shared" si="11"/>
        <v>1.1331651356244041E-3</v>
      </c>
    </row>
    <row r="154" spans="1:14">
      <c r="A154" s="61" t="s">
        <v>267</v>
      </c>
      <c r="B154" s="61">
        <f>VLOOKUP(A154,'US Pop after &gt;2009'!A155:B612,2,FALSE)</f>
        <v>1327665</v>
      </c>
      <c r="C154" s="62">
        <f>VLOOKUP(A154,'US Pop after &gt;2009'!A155:U612,21,FALSE)</f>
        <v>1124619.4280000001</v>
      </c>
      <c r="D154" s="62">
        <f>VLOOKUP(A154,'US Pop after &gt;2009'!A155:V612,22,FALSE)</f>
        <v>203415.772</v>
      </c>
      <c r="E154" s="61">
        <f>VLOOKUP(A154,'Deaths After &gt;2009'!A155:O612,15,FALSE)</f>
        <v>0</v>
      </c>
      <c r="F154" s="61">
        <f>VLOOKUP(A154,'Deaths After &gt;2009'!A155:P612,16,FALSE)</f>
        <v>100</v>
      </c>
      <c r="G154" s="61">
        <f>VLOOKUP(A154,'Deaths After &gt;2009'!A155:Q612,17,FALSE)</f>
        <v>100</v>
      </c>
      <c r="H154" s="61">
        <f>VLOOKUP(A154,'Visits new'!A154:D561,4,FALSE)</f>
        <v>73503</v>
      </c>
      <c r="I154" s="61">
        <f>VLOOKUP(A154,'Visits new'!A154:E561,5,FALSE)</f>
        <v>393</v>
      </c>
      <c r="J154" s="12">
        <f t="shared" si="8"/>
        <v>7.5320205021598064E-5</v>
      </c>
      <c r="K154" s="12">
        <f t="shared" si="9"/>
        <v>0</v>
      </c>
      <c r="L154" s="12">
        <f t="shared" si="9"/>
        <v>4.916039647112516E-4</v>
      </c>
      <c r="M154" s="12">
        <f t="shared" si="10"/>
        <v>5.536261029702523E-2</v>
      </c>
      <c r="N154" s="12">
        <f t="shared" si="11"/>
        <v>2.9600840573488043E-4</v>
      </c>
    </row>
    <row r="155" spans="1:14">
      <c r="A155" s="61" t="s">
        <v>268</v>
      </c>
      <c r="B155" s="61">
        <f>VLOOKUP(A155,'US Pop after &gt;2009'!A156:B613,2,FALSE)</f>
        <v>1328640</v>
      </c>
      <c r="C155" s="62">
        <f>VLOOKUP(A155,'US Pop after &gt;2009'!A156:U613,21,FALSE)</f>
        <v>1123918.1440000001</v>
      </c>
      <c r="D155" s="62">
        <f>VLOOKUP(A155,'US Pop after &gt;2009'!A156:V613,22,FALSE)</f>
        <v>205112.72999999998</v>
      </c>
      <c r="E155" s="61">
        <f>VLOOKUP(A155,'Deaths After &gt;2009'!A156:O613,15,FALSE)</f>
        <v>0</v>
      </c>
      <c r="F155" s="61">
        <f>VLOOKUP(A155,'Deaths After &gt;2009'!A156:P613,16,FALSE)</f>
        <v>148</v>
      </c>
      <c r="G155" s="61">
        <f>VLOOKUP(A155,'Deaths After &gt;2009'!A156:Q613,17,FALSE)</f>
        <v>148</v>
      </c>
      <c r="H155" s="61">
        <f>VLOOKUP(A155,'Visits new'!A155:D562,4,FALSE)</f>
        <v>262444</v>
      </c>
      <c r="I155" s="61">
        <f>VLOOKUP(A155,'Visits new'!A155:E562,5,FALSE)</f>
        <v>1332</v>
      </c>
      <c r="J155" s="12">
        <f t="shared" si="8"/>
        <v>1.1139210019267823E-4</v>
      </c>
      <c r="K155" s="12">
        <f t="shared" si="9"/>
        <v>0</v>
      </c>
      <c r="L155" s="12">
        <f t="shared" si="9"/>
        <v>7.2155443496851716E-4</v>
      </c>
      <c r="M155" s="12">
        <f t="shared" si="10"/>
        <v>0.19752829961464355</v>
      </c>
      <c r="N155" s="12">
        <f t="shared" si="11"/>
        <v>1.002528901734104E-3</v>
      </c>
    </row>
    <row r="156" spans="1:14">
      <c r="A156" s="61" t="s">
        <v>269</v>
      </c>
      <c r="B156" s="61">
        <f>VLOOKUP(A156,'US Pop after &gt;2009'!A157:B614,2,FALSE)</f>
        <v>1311652</v>
      </c>
      <c r="C156" s="62">
        <f>VLOOKUP(A156,'US Pop after &gt;2009'!A157:U614,21,FALSE)</f>
        <v>1102380.656</v>
      </c>
      <c r="D156" s="62">
        <f>VLOOKUP(A156,'US Pop after &gt;2009'!A157:V614,22,FALSE)</f>
        <v>209726.86400000003</v>
      </c>
      <c r="E156" s="61">
        <f>VLOOKUP(A156,'Deaths After &gt;2009'!A157:O614,15,FALSE)</f>
        <v>0</v>
      </c>
      <c r="F156" s="61">
        <f>VLOOKUP(A156,'Deaths After &gt;2009'!A157:P614,16,FALSE)</f>
        <v>51</v>
      </c>
      <c r="G156" s="61">
        <f>VLOOKUP(A156,'Deaths After &gt;2009'!A157:Q614,17,FALSE)</f>
        <v>51</v>
      </c>
      <c r="H156" s="61">
        <f>VLOOKUP(A156,'Visits new'!A156:D563,4,FALSE)</f>
        <v>280443</v>
      </c>
      <c r="I156" s="61">
        <f>VLOOKUP(A156,'Visits new'!A156:E563,5,FALSE)</f>
        <v>1465</v>
      </c>
      <c r="J156" s="12">
        <f t="shared" si="8"/>
        <v>3.8882264503084662E-5</v>
      </c>
      <c r="K156" s="12">
        <f t="shared" si="9"/>
        <v>0</v>
      </c>
      <c r="L156" s="12">
        <f t="shared" si="9"/>
        <v>2.4317342579441799E-4</v>
      </c>
      <c r="M156" s="12">
        <f t="shared" si="10"/>
        <v>0.21380899811840337</v>
      </c>
      <c r="N156" s="12">
        <f t="shared" si="11"/>
        <v>1.1169121077846868E-3</v>
      </c>
    </row>
    <row r="157" spans="1:14">
      <c r="A157" s="61" t="s">
        <v>270</v>
      </c>
      <c r="B157" s="61">
        <f>VLOOKUP(A157,'US Pop after &gt;2009'!A158:B615,2,FALSE)</f>
        <v>1328320</v>
      </c>
      <c r="C157" s="62">
        <f>VLOOKUP(A157,'US Pop after &gt;2009'!A158:U615,21,FALSE)</f>
        <v>1109160.132</v>
      </c>
      <c r="D157" s="62">
        <f>VLOOKUP(A157,'US Pop after &gt;2009'!A158:V615,22,FALSE)</f>
        <v>220400.67299999998</v>
      </c>
      <c r="E157" s="61">
        <f>VLOOKUP(A157,'Deaths After &gt;2009'!A158:O615,15,FALSE)</f>
        <v>0</v>
      </c>
      <c r="F157" s="61">
        <f>VLOOKUP(A157,'Deaths After &gt;2009'!A158:P615,16,FALSE)</f>
        <v>105</v>
      </c>
      <c r="G157" s="61">
        <f>VLOOKUP(A157,'Deaths After &gt;2009'!A158:Q615,17,FALSE)</f>
        <v>105</v>
      </c>
      <c r="H157" s="61">
        <f>VLOOKUP(A157,'Visits new'!A157:D564,4,FALSE)</f>
        <v>282930</v>
      </c>
      <c r="I157" s="61">
        <f>VLOOKUP(A157,'Visits new'!A157:E564,5,FALSE)</f>
        <v>1636</v>
      </c>
      <c r="J157" s="12">
        <f t="shared" si="8"/>
        <v>7.904721753794266E-5</v>
      </c>
      <c r="K157" s="12">
        <f t="shared" si="9"/>
        <v>0</v>
      </c>
      <c r="L157" s="12">
        <f t="shared" si="9"/>
        <v>4.7640507885382007E-4</v>
      </c>
      <c r="M157" s="12">
        <f t="shared" si="10"/>
        <v>0.21299837388581064</v>
      </c>
      <c r="N157" s="12">
        <f t="shared" si="11"/>
        <v>1.2316309323054686E-3</v>
      </c>
    </row>
    <row r="158" spans="1:14">
      <c r="A158" s="61" t="s">
        <v>271</v>
      </c>
      <c r="B158" s="61">
        <f>VLOOKUP(A158,'US Pop after &gt;2009'!A159:B616,2,FALSE)</f>
        <v>1328535</v>
      </c>
      <c r="C158" s="62">
        <f>VLOOKUP(A158,'US Pop after &gt;2009'!A159:U616,21,FALSE)</f>
        <v>1102122.1329999999</v>
      </c>
      <c r="D158" s="62">
        <f>VLOOKUP(A158,'US Pop after &gt;2009'!A159:V616,22,FALSE)</f>
        <v>226674.226</v>
      </c>
      <c r="E158" s="61">
        <f>VLOOKUP(A158,'Deaths After &gt;2009'!A159:O616,15,FALSE)</f>
        <v>0</v>
      </c>
      <c r="F158" s="61">
        <f>VLOOKUP(A158,'Deaths After &gt;2009'!A159:P616,16,FALSE)</f>
        <v>61</v>
      </c>
      <c r="G158" s="61">
        <f>VLOOKUP(A158,'Deaths After &gt;2009'!A159:Q616,17,FALSE)</f>
        <v>61</v>
      </c>
      <c r="H158" s="61">
        <f>VLOOKUP(A158,'Visits new'!A158:D565,4,FALSE)</f>
        <v>263930</v>
      </c>
      <c r="I158" s="61">
        <f>VLOOKUP(A158,'Visits new'!A158:E565,5,FALSE)</f>
        <v>1548</v>
      </c>
      <c r="J158" s="12">
        <f t="shared" si="8"/>
        <v>4.5915237460812098E-5</v>
      </c>
      <c r="K158" s="12">
        <f t="shared" si="9"/>
        <v>0</v>
      </c>
      <c r="L158" s="12">
        <f t="shared" si="9"/>
        <v>2.6910867228460282E-4</v>
      </c>
      <c r="M158" s="12">
        <f t="shared" si="10"/>
        <v>0.19866243644314979</v>
      </c>
      <c r="N158" s="12">
        <f t="shared" si="11"/>
        <v>1.1651932391694611E-3</v>
      </c>
    </row>
    <row r="159" spans="1:14">
      <c r="A159" s="61" t="s">
        <v>272</v>
      </c>
      <c r="B159" s="61">
        <f>VLOOKUP(A159,'US Pop after &gt;2009'!A160:B617,2,FALSE)</f>
        <v>1293764</v>
      </c>
      <c r="C159" s="62">
        <f>VLOOKUP(A159,'US Pop after &gt;2009'!A160:U617,21,FALSE)</f>
        <v>1067820.7759999998</v>
      </c>
      <c r="D159" s="62">
        <f>VLOOKUP(A159,'US Pop after &gt;2009'!A160:V617,22,FALSE)</f>
        <v>226323.83199999999</v>
      </c>
      <c r="E159" s="61">
        <f>VLOOKUP(A159,'Deaths After &gt;2009'!A160:O617,15,FALSE)</f>
        <v>0</v>
      </c>
      <c r="F159" s="61">
        <f>VLOOKUP(A159,'Deaths After &gt;2009'!A160:P617,16,FALSE)</f>
        <v>170</v>
      </c>
      <c r="G159" s="61">
        <f>VLOOKUP(A159,'Deaths After &gt;2009'!A160:Q617,17,FALSE)</f>
        <v>170</v>
      </c>
      <c r="H159" s="61">
        <f>VLOOKUP(A159,'Visits new'!A159:D566,4,FALSE)</f>
        <v>262184</v>
      </c>
      <c r="I159" s="61">
        <f>VLOOKUP(A159,'Visits new'!A159:E566,5,FALSE)</f>
        <v>1397</v>
      </c>
      <c r="J159" s="12">
        <f t="shared" si="8"/>
        <v>1.3139954427546292E-4</v>
      </c>
      <c r="K159" s="12">
        <f t="shared" si="9"/>
        <v>0</v>
      </c>
      <c r="L159" s="12">
        <f t="shared" si="9"/>
        <v>7.5113609776631925E-4</v>
      </c>
      <c r="M159" s="12">
        <f t="shared" si="10"/>
        <v>0.20265210656657628</v>
      </c>
      <c r="N159" s="12">
        <f t="shared" si="11"/>
        <v>1.0797950785460099E-3</v>
      </c>
    </row>
    <row r="160" spans="1:14">
      <c r="A160" s="61" t="s">
        <v>273</v>
      </c>
      <c r="B160" s="61">
        <f>VLOOKUP(A160,'US Pop after &gt;2009'!A161:B618,2,FALSE)</f>
        <v>1262864</v>
      </c>
      <c r="C160" s="62">
        <f>VLOOKUP(A160,'US Pop after &gt;2009'!A161:U618,21,FALSE)</f>
        <v>1033501.1359999999</v>
      </c>
      <c r="D160" s="62">
        <f>VLOOKUP(A160,'US Pop after &gt;2009'!A161:V618,22,FALSE)</f>
        <v>228693.141</v>
      </c>
      <c r="E160" s="61">
        <f>VLOOKUP(A160,'Deaths After &gt;2009'!A161:O618,15,FALSE)</f>
        <v>0</v>
      </c>
      <c r="F160" s="61">
        <f>VLOOKUP(A160,'Deaths After &gt;2009'!A161:P618,16,FALSE)</f>
        <v>80</v>
      </c>
      <c r="G160" s="61">
        <f>VLOOKUP(A160,'Deaths After &gt;2009'!A161:Q618,17,FALSE)</f>
        <v>80</v>
      </c>
      <c r="H160" s="61">
        <f>VLOOKUP(A160,'Visits new'!A160:D567,4,FALSE)</f>
        <v>253914</v>
      </c>
      <c r="I160" s="61">
        <f>VLOOKUP(A160,'Visits new'!A160:E567,5,FALSE)</f>
        <v>1367</v>
      </c>
      <c r="J160" s="12">
        <f t="shared" si="8"/>
        <v>6.3348072318159359E-5</v>
      </c>
      <c r="K160" s="12">
        <f t="shared" si="9"/>
        <v>0</v>
      </c>
      <c r="L160" s="12">
        <f t="shared" si="9"/>
        <v>3.4981372703259166E-4</v>
      </c>
      <c r="M160" s="12">
        <f t="shared" si="10"/>
        <v>0.20106203043241394</v>
      </c>
      <c r="N160" s="12">
        <f t="shared" si="11"/>
        <v>1.082460185736548E-3</v>
      </c>
    </row>
    <row r="161" spans="1:14">
      <c r="A161" s="61" t="s">
        <v>274</v>
      </c>
      <c r="B161" s="61">
        <f>VLOOKUP(A161,'US Pop after &gt;2009'!A162:B619,2,FALSE)</f>
        <v>1243290</v>
      </c>
      <c r="C161" s="62">
        <f>VLOOKUP(A161,'US Pop after &gt;2009'!A162:U619,21,FALSE)</f>
        <v>1011731</v>
      </c>
      <c r="D161" s="62">
        <f>VLOOKUP(A161,'US Pop after &gt;2009'!A162:V619,22,FALSE)</f>
        <v>231559</v>
      </c>
      <c r="E161" s="61">
        <f>VLOOKUP(A161,'Deaths After &gt;2009'!A162:O619,15,FALSE)</f>
        <v>0</v>
      </c>
      <c r="F161" s="61">
        <f>VLOOKUP(A161,'Deaths After &gt;2009'!A162:P619,16,FALSE)</f>
        <v>130</v>
      </c>
      <c r="G161" s="61">
        <f>VLOOKUP(A161,'Deaths After &gt;2009'!A162:Q619,17,FALSE)</f>
        <v>130</v>
      </c>
      <c r="H161" s="61">
        <f>VLOOKUP(A161,'Visits new'!A161:D568,4,FALSE)</f>
        <v>203764</v>
      </c>
      <c r="I161" s="61">
        <f>VLOOKUP(A161,'Visits new'!A161:E568,5,FALSE)</f>
        <v>1272</v>
      </c>
      <c r="J161" s="12">
        <f t="shared" si="8"/>
        <v>1.0456128497776062E-4</v>
      </c>
      <c r="K161" s="12">
        <f t="shared" si="9"/>
        <v>0</v>
      </c>
      <c r="L161" s="12">
        <f t="shared" si="9"/>
        <v>5.6141199435133158E-4</v>
      </c>
      <c r="M161" s="12">
        <f t="shared" si="10"/>
        <v>0.16389096670929551</v>
      </c>
      <c r="N161" s="12">
        <f t="shared" si="11"/>
        <v>1.0230919576285501E-3</v>
      </c>
    </row>
    <row r="162" spans="1:14">
      <c r="A162" s="61" t="s">
        <v>276</v>
      </c>
      <c r="B162" s="61">
        <f>VLOOKUP(A162,'US Pop after &gt;2009'!A163:B620,2,FALSE)</f>
        <v>5696345</v>
      </c>
      <c r="C162" s="62">
        <f>VLOOKUP(A162,'US Pop after &gt;2009'!A163:U620,21,FALSE)</f>
        <v>5019785.0659999996</v>
      </c>
      <c r="D162" s="62">
        <f>VLOOKUP(A162,'US Pop after &gt;2009'!A163:V620,22,FALSE)</f>
        <v>676447.65800000005</v>
      </c>
      <c r="E162" s="61">
        <f>VLOOKUP(A162,'Deaths After &gt;2009'!A163:O620,15,FALSE)</f>
        <v>13</v>
      </c>
      <c r="F162" s="61">
        <f>VLOOKUP(A162,'Deaths After &gt;2009'!A163:P620,16,FALSE)</f>
        <v>726</v>
      </c>
      <c r="G162" s="61">
        <f>VLOOKUP(A162,'Deaths After &gt;2009'!A163:Q620,17,FALSE)</f>
        <v>739</v>
      </c>
      <c r="H162" s="61">
        <f>VLOOKUP(A162,'Visits new'!A162:D569,4,FALSE)</f>
        <v>112167</v>
      </c>
      <c r="I162" s="61">
        <f>VLOOKUP(A162,'Visits new'!A162:E569,5,FALSE)</f>
        <v>245</v>
      </c>
      <c r="J162" s="12">
        <f t="shared" si="8"/>
        <v>1.2973231080631528E-4</v>
      </c>
      <c r="K162" s="12">
        <f t="shared" si="9"/>
        <v>2.5897523159012482E-6</v>
      </c>
      <c r="L162" s="12">
        <f t="shared" si="9"/>
        <v>1.0732537712474421E-3</v>
      </c>
      <c r="M162" s="12">
        <f t="shared" si="10"/>
        <v>1.9691047505022957E-2</v>
      </c>
      <c r="N162" s="12">
        <f t="shared" si="11"/>
        <v>4.3010035382337268E-5</v>
      </c>
    </row>
    <row r="163" spans="1:14">
      <c r="A163" s="61" t="s">
        <v>277</v>
      </c>
      <c r="B163" s="61">
        <f>VLOOKUP(A163,'US Pop after &gt;2009'!A164:B621,2,FALSE)</f>
        <v>5704065</v>
      </c>
      <c r="C163" s="62">
        <f>VLOOKUP(A163,'US Pop after &gt;2009'!A164:U621,21,FALSE)</f>
        <v>5011558.1660000002</v>
      </c>
      <c r="D163" s="62">
        <f>VLOOKUP(A163,'US Pop after &gt;2009'!A164:V621,22,FALSE)</f>
        <v>691979.24199999997</v>
      </c>
      <c r="E163" s="61">
        <f>VLOOKUP(A163,'Deaths After &gt;2009'!A164:O621,15,FALSE)</f>
        <v>30</v>
      </c>
      <c r="F163" s="61">
        <f>VLOOKUP(A163,'Deaths After &gt;2009'!A164:P621,16,FALSE)</f>
        <v>847</v>
      </c>
      <c r="G163" s="61">
        <f>VLOOKUP(A163,'Deaths After &gt;2009'!A164:Q621,17,FALSE)</f>
        <v>877</v>
      </c>
      <c r="H163" s="61">
        <f>VLOOKUP(A163,'Visits new'!A163:D570,4,FALSE)</f>
        <v>365373</v>
      </c>
      <c r="I163" s="61">
        <f>VLOOKUP(A163,'Visits new'!A163:E570,5,FALSE)</f>
        <v>601</v>
      </c>
      <c r="J163" s="12">
        <f t="shared" si="8"/>
        <v>1.5375000109570981E-4</v>
      </c>
      <c r="K163" s="12">
        <f t="shared" si="9"/>
        <v>5.9861621887439143E-6</v>
      </c>
      <c r="L163" s="12">
        <f t="shared" si="9"/>
        <v>1.2240251565234091E-3</v>
      </c>
      <c r="M163" s="12">
        <f t="shared" si="10"/>
        <v>6.4054845097312185E-2</v>
      </c>
      <c r="N163" s="12">
        <f t="shared" si="11"/>
        <v>1.0536345571097103E-4</v>
      </c>
    </row>
    <row r="164" spans="1:14">
      <c r="A164" s="61" t="s">
        <v>278</v>
      </c>
      <c r="B164" s="61">
        <f>VLOOKUP(A164,'US Pop after &gt;2009'!A165:B622,2,FALSE)</f>
        <v>5785496</v>
      </c>
      <c r="C164" s="62">
        <f>VLOOKUP(A164,'US Pop after &gt;2009'!A165:U622,21,FALSE)</f>
        <v>5067083.7610000009</v>
      </c>
      <c r="D164" s="62">
        <f>VLOOKUP(A164,'US Pop after &gt;2009'!A165:V622,22,FALSE)</f>
        <v>716292.64900000009</v>
      </c>
      <c r="E164" s="61">
        <f>VLOOKUP(A164,'Deaths After &gt;2009'!A165:O622,15,FALSE)</f>
        <v>11</v>
      </c>
      <c r="F164" s="61">
        <f>VLOOKUP(A164,'Deaths After &gt;2009'!A165:P622,16,FALSE)</f>
        <v>752</v>
      </c>
      <c r="G164" s="61">
        <f>VLOOKUP(A164,'Deaths After &gt;2009'!A165:Q622,17,FALSE)</f>
        <v>763</v>
      </c>
      <c r="H164" s="61">
        <f>VLOOKUP(A164,'Visits new'!A164:D571,4,FALSE)</f>
        <v>295307</v>
      </c>
      <c r="I164" s="61">
        <f>VLOOKUP(A164,'Visits new'!A164:E571,5,FALSE)</f>
        <v>582</v>
      </c>
      <c r="J164" s="12">
        <f t="shared" si="8"/>
        <v>1.3188151888792249E-4</v>
      </c>
      <c r="K164" s="12">
        <f t="shared" si="9"/>
        <v>2.1708739225240524E-6</v>
      </c>
      <c r="L164" s="12">
        <f t="shared" si="9"/>
        <v>1.0498502267890786E-3</v>
      </c>
      <c r="M164" s="12">
        <f t="shared" si="10"/>
        <v>5.1042641806337781E-2</v>
      </c>
      <c r="N164" s="12">
        <f t="shared" si="11"/>
        <v>1.0059638793285831E-4</v>
      </c>
    </row>
    <row r="165" spans="1:14">
      <c r="A165" s="61" t="s">
        <v>279</v>
      </c>
      <c r="B165" s="61">
        <f>VLOOKUP(A165,'US Pop after &gt;2009'!A166:B623,2,FALSE)</f>
        <v>5801682</v>
      </c>
      <c r="C165" s="62">
        <f>VLOOKUP(A165,'US Pop after &gt;2009'!A166:U623,21,FALSE)</f>
        <v>5070569.9690000005</v>
      </c>
      <c r="D165" s="62">
        <f>VLOOKUP(A165,'US Pop after &gt;2009'!A166:V623,22,FALSE)</f>
        <v>734077.25000000012</v>
      </c>
      <c r="E165" s="61">
        <f>VLOOKUP(A165,'Deaths After &gt;2009'!A166:O623,15,FALSE)</f>
        <v>43</v>
      </c>
      <c r="F165" s="61">
        <f>VLOOKUP(A165,'Deaths After &gt;2009'!A166:P623,16,FALSE)</f>
        <v>900</v>
      </c>
      <c r="G165" s="61">
        <f>VLOOKUP(A165,'Deaths After &gt;2009'!A166:Q623,17,FALSE)</f>
        <v>943</v>
      </c>
      <c r="H165" s="61">
        <f>VLOOKUP(A165,'Visits new'!A165:D572,4,FALSE)</f>
        <v>388905</v>
      </c>
      <c r="I165" s="61">
        <f>VLOOKUP(A165,'Visits new'!A165:E572,5,FALSE)</f>
        <v>709</v>
      </c>
      <c r="J165" s="12">
        <f t="shared" si="8"/>
        <v>1.6253907056608757E-4</v>
      </c>
      <c r="K165" s="12">
        <f t="shared" si="9"/>
        <v>8.4803089717506266E-6</v>
      </c>
      <c r="L165" s="12">
        <f t="shared" si="9"/>
        <v>1.2260290044406087E-3</v>
      </c>
      <c r="M165" s="12">
        <f t="shared" si="10"/>
        <v>6.7033146594384183E-2</v>
      </c>
      <c r="N165" s="12">
        <f t="shared" si="11"/>
        <v>1.2220593958786434E-4</v>
      </c>
    </row>
    <row r="166" spans="1:14">
      <c r="A166" s="61" t="s">
        <v>280</v>
      </c>
      <c r="B166" s="61">
        <f>VLOOKUP(A166,'US Pop after &gt;2009'!A167:B624,2,FALSE)</f>
        <v>5887776</v>
      </c>
      <c r="C166" s="62">
        <f>VLOOKUP(A166,'US Pop after &gt;2009'!A167:U624,21,FALSE)</f>
        <v>5120576.7969999993</v>
      </c>
      <c r="D166" s="62">
        <f>VLOOKUP(A166,'US Pop after &gt;2009'!A167:V624,22,FALSE)</f>
        <v>763840.40599999984</v>
      </c>
      <c r="E166" s="61">
        <f>VLOOKUP(A166,'Deaths After &gt;2009'!A167:O624,15,FALSE)</f>
        <v>58</v>
      </c>
      <c r="F166" s="61">
        <f>VLOOKUP(A166,'Deaths After &gt;2009'!A167:P624,16,FALSE)</f>
        <v>797</v>
      </c>
      <c r="G166" s="61">
        <f>VLOOKUP(A166,'Deaths After &gt;2009'!A167:Q624,17,FALSE)</f>
        <v>855</v>
      </c>
      <c r="H166" s="61">
        <f>VLOOKUP(A166,'Visits new'!A166:D573,4,FALSE)</f>
        <v>438827</v>
      </c>
      <c r="I166" s="61">
        <f>VLOOKUP(A166,'Visits new'!A166:E573,5,FALSE)</f>
        <v>921</v>
      </c>
      <c r="J166" s="12">
        <f t="shared" si="8"/>
        <v>1.4521612235248081E-4</v>
      </c>
      <c r="K166" s="12">
        <f t="shared" si="9"/>
        <v>1.1326848966307966E-5</v>
      </c>
      <c r="L166" s="12">
        <f t="shared" si="9"/>
        <v>1.0434116783290463E-3</v>
      </c>
      <c r="M166" s="12">
        <f t="shared" si="10"/>
        <v>7.4531877571429345E-2</v>
      </c>
      <c r="N166" s="12">
        <f t="shared" si="11"/>
        <v>1.5642578793758458E-4</v>
      </c>
    </row>
    <row r="167" spans="1:14">
      <c r="A167" s="61" t="s">
        <v>281</v>
      </c>
      <c r="B167" s="61">
        <f>VLOOKUP(A167,'US Pop after &gt;2009'!A168:B625,2,FALSE)</f>
        <v>5930195</v>
      </c>
      <c r="C167" s="62">
        <f>VLOOKUP(A167,'US Pop after &gt;2009'!A168:U625,21,FALSE)</f>
        <v>5147282.4460000005</v>
      </c>
      <c r="D167" s="62">
        <f>VLOOKUP(A167,'US Pop after &gt;2009'!A168:V625,22,FALSE)</f>
        <v>786230.71900000004</v>
      </c>
      <c r="E167" s="61">
        <f>VLOOKUP(A167,'Deaths After &gt;2009'!A168:O625,15,FALSE)</f>
        <v>25</v>
      </c>
      <c r="F167" s="61">
        <f>VLOOKUP(A167,'Deaths After &gt;2009'!A168:P625,16,FALSE)</f>
        <v>993</v>
      </c>
      <c r="G167" s="61">
        <f>VLOOKUP(A167,'Deaths After &gt;2009'!A168:Q625,17,FALSE)</f>
        <v>1018</v>
      </c>
      <c r="H167" s="61">
        <f>VLOOKUP(A167,'Visits new'!A167:D574,4,FALSE)</f>
        <v>400260</v>
      </c>
      <c r="I167" s="61">
        <f>VLOOKUP(A167,'Visits new'!A167:E574,5,FALSE)</f>
        <v>1269</v>
      </c>
      <c r="J167" s="12">
        <f t="shared" si="8"/>
        <v>1.7166383230231047E-4</v>
      </c>
      <c r="K167" s="12">
        <f t="shared" si="9"/>
        <v>4.8569318397182043E-6</v>
      </c>
      <c r="L167" s="12">
        <f t="shared" si="9"/>
        <v>1.2629880466423239E-3</v>
      </c>
      <c r="M167" s="12">
        <f t="shared" si="10"/>
        <v>6.749525099933476E-2</v>
      </c>
      <c r="N167" s="12">
        <f t="shared" si="11"/>
        <v>2.1398959056152453E-4</v>
      </c>
    </row>
    <row r="168" spans="1:14">
      <c r="A168" s="61" t="s">
        <v>282</v>
      </c>
      <c r="B168" s="61">
        <f>VLOOKUP(A168,'US Pop after &gt;2009'!A169:B626,2,FALSE)</f>
        <v>5878915</v>
      </c>
      <c r="C168" s="62">
        <f>VLOOKUP(A168,'US Pop after &gt;2009'!A169:U626,21,FALSE)</f>
        <v>5074976.1530000009</v>
      </c>
      <c r="D168" s="62">
        <f>VLOOKUP(A168,'US Pop after &gt;2009'!A169:V626,22,FALSE)</f>
        <v>804822.50199999998</v>
      </c>
      <c r="E168" s="61">
        <f>VLOOKUP(A168,'Deaths After &gt;2009'!A169:O626,15,FALSE)</f>
        <v>38</v>
      </c>
      <c r="F168" s="61">
        <f>VLOOKUP(A168,'Deaths After &gt;2009'!A169:P626,16,FALSE)</f>
        <v>833</v>
      </c>
      <c r="G168" s="61">
        <f>VLOOKUP(A168,'Deaths After &gt;2009'!A169:Q626,17,FALSE)</f>
        <v>871</v>
      </c>
      <c r="H168" s="61">
        <f>VLOOKUP(A168,'Visits new'!A168:D575,4,FALSE)</f>
        <v>384833</v>
      </c>
      <c r="I168" s="61">
        <f>VLOOKUP(A168,'Visits new'!A168:E575,5,FALSE)</f>
        <v>1447</v>
      </c>
      <c r="J168" s="12">
        <f t="shared" si="8"/>
        <v>1.4815659011909509E-4</v>
      </c>
      <c r="K168" s="12">
        <f t="shared" si="9"/>
        <v>7.4877199132328604E-6</v>
      </c>
      <c r="L168" s="12">
        <f t="shared" si="9"/>
        <v>1.035010822796304E-3</v>
      </c>
      <c r="M168" s="12">
        <f t="shared" si="10"/>
        <v>6.5459868019864212E-2</v>
      </c>
      <c r="N168" s="12">
        <f t="shared" si="11"/>
        <v>2.4613385293034516E-4</v>
      </c>
    </row>
    <row r="169" spans="1:14">
      <c r="A169" s="61" t="s">
        <v>283</v>
      </c>
      <c r="B169" s="61">
        <f>VLOOKUP(A169,'US Pop after &gt;2009'!A170:B627,2,FALSE)</f>
        <v>5921207</v>
      </c>
      <c r="C169" s="62">
        <f>VLOOKUP(A169,'US Pop after &gt;2009'!A170:U627,21,FALSE)</f>
        <v>5084733</v>
      </c>
      <c r="D169" s="62">
        <f>VLOOKUP(A169,'US Pop after &gt;2009'!A170:V627,22,FALSE)</f>
        <v>836474</v>
      </c>
      <c r="E169" s="61">
        <f>VLOOKUP(A169,'Deaths After &gt;2009'!A170:O627,15,FALSE)</f>
        <v>15</v>
      </c>
      <c r="F169" s="61">
        <f>VLOOKUP(A169,'Deaths After &gt;2009'!A170:P627,16,FALSE)</f>
        <v>822</v>
      </c>
      <c r="G169" s="61">
        <f>VLOOKUP(A169,'Deaths After &gt;2009'!A170:Q627,17,FALSE)</f>
        <v>837</v>
      </c>
      <c r="H169" s="61">
        <f>VLOOKUP(A169,'Visits new'!A169:D576,4,FALSE)</f>
        <v>361602</v>
      </c>
      <c r="I169" s="61">
        <f>VLOOKUP(A169,'Visits new'!A169:E576,5,FALSE)</f>
        <v>1752</v>
      </c>
      <c r="J169" s="12">
        <f t="shared" si="8"/>
        <v>1.4135631468381363E-4</v>
      </c>
      <c r="K169" s="12">
        <f t="shared" si="9"/>
        <v>2.9500074045185852E-6</v>
      </c>
      <c r="L169" s="12">
        <f t="shared" si="9"/>
        <v>9.8269641375583702E-4</v>
      </c>
      <c r="M169" s="12">
        <f t="shared" si="10"/>
        <v>6.1068967864153376E-2</v>
      </c>
      <c r="N169" s="12">
        <f t="shared" si="11"/>
        <v>2.9588561926647725E-4</v>
      </c>
    </row>
    <row r="170" spans="1:14">
      <c r="A170" s="61" t="s">
        <v>285</v>
      </c>
      <c r="B170" s="61">
        <f>VLOOKUP(A170,'US Pop after &gt;2009'!A171:B628,2,FALSE)</f>
        <v>6476616</v>
      </c>
      <c r="C170" s="62">
        <f>VLOOKUP(A170,'US Pop after &gt;2009'!A171:U628,21,FALSE)</f>
        <v>5596882.6769999992</v>
      </c>
      <c r="D170" s="62">
        <f>VLOOKUP(A170,'US Pop after &gt;2009'!A171:V628,22,FALSE)</f>
        <v>874616.72600000002</v>
      </c>
      <c r="E170" s="61">
        <f>VLOOKUP(A170,'Deaths After &gt;2009'!A171:O628,15,FALSE)</f>
        <v>12</v>
      </c>
      <c r="F170" s="61">
        <f>VLOOKUP(A170,'Deaths After &gt;2009'!A171:P628,16,FALSE)</f>
        <v>1121</v>
      </c>
      <c r="G170" s="61">
        <f>VLOOKUP(A170,'Deaths After &gt;2009'!A171:Q628,17,FALSE)</f>
        <v>1133</v>
      </c>
      <c r="H170" s="61">
        <f>VLOOKUP(A170,'Visits new'!A170:D577,4,FALSE)</f>
        <v>335811</v>
      </c>
      <c r="I170" s="61">
        <f>VLOOKUP(A170,'Visits new'!A170:E577,5,FALSE)</f>
        <v>685</v>
      </c>
      <c r="J170" s="12">
        <f t="shared" si="8"/>
        <v>1.7493703501952253E-4</v>
      </c>
      <c r="K170" s="12">
        <f t="shared" si="9"/>
        <v>2.1440506604351679E-6</v>
      </c>
      <c r="L170" s="12">
        <f t="shared" si="9"/>
        <v>1.2817042787722768E-3</v>
      </c>
      <c r="M170" s="12">
        <f t="shared" si="10"/>
        <v>5.1849762283266446E-2</v>
      </c>
      <c r="N170" s="12">
        <f t="shared" si="11"/>
        <v>1.0576510943369191E-4</v>
      </c>
    </row>
    <row r="171" spans="1:14">
      <c r="A171" s="61" t="s">
        <v>286</v>
      </c>
      <c r="B171" s="61">
        <f>VLOOKUP(A171,'US Pop after &gt;2009'!A172:B629,2,FALSE)</f>
        <v>6511549</v>
      </c>
      <c r="C171" s="62">
        <f>VLOOKUP(A171,'US Pop after &gt;2009'!A172:U629,21,FALSE)</f>
        <v>5618110.2640000004</v>
      </c>
      <c r="D171" s="62">
        <f>VLOOKUP(A171,'US Pop after &gt;2009'!A172:V629,22,FALSE)</f>
        <v>894689.74699999997</v>
      </c>
      <c r="E171" s="61">
        <f>VLOOKUP(A171,'Deaths After &gt;2009'!A172:O629,15,FALSE)</f>
        <v>13</v>
      </c>
      <c r="F171" s="61">
        <f>VLOOKUP(A171,'Deaths After &gt;2009'!A172:P629,16,FALSE)</f>
        <v>1244</v>
      </c>
      <c r="G171" s="61">
        <f>VLOOKUP(A171,'Deaths After &gt;2009'!A172:Q629,17,FALSE)</f>
        <v>1257</v>
      </c>
      <c r="H171" s="61">
        <f>VLOOKUP(A171,'Visits new'!A171:D578,4,FALSE)</f>
        <v>1336153</v>
      </c>
      <c r="I171" s="61">
        <f>VLOOKUP(A171,'Visits new'!A171:E578,5,FALSE)</f>
        <v>2227</v>
      </c>
      <c r="J171" s="12">
        <f t="shared" si="8"/>
        <v>1.9304162496511966E-4</v>
      </c>
      <c r="K171" s="12">
        <f t="shared" si="9"/>
        <v>2.3139453284322363E-6</v>
      </c>
      <c r="L171" s="12">
        <f t="shared" si="9"/>
        <v>1.390426127237155E-3</v>
      </c>
      <c r="M171" s="12">
        <f t="shared" si="10"/>
        <v>0.20519741155291929</v>
      </c>
      <c r="N171" s="12">
        <f t="shared" si="11"/>
        <v>3.4200771582921358E-4</v>
      </c>
    </row>
    <row r="172" spans="1:14">
      <c r="A172" s="61" t="s">
        <v>287</v>
      </c>
      <c r="B172" s="61">
        <f>VLOOKUP(A172,'US Pop after &gt;2009'!A173:B630,2,FALSE)</f>
        <v>6544014</v>
      </c>
      <c r="C172" s="62">
        <f>VLOOKUP(A172,'US Pop after &gt;2009'!A173:U630,21,FALSE)</f>
        <v>5637799.4390000002</v>
      </c>
      <c r="D172" s="62">
        <f>VLOOKUP(A172,'US Pop after &gt;2009'!A173:V630,22,FALSE)</f>
        <v>909459.38199999998</v>
      </c>
      <c r="E172" s="61">
        <f>VLOOKUP(A172,'Deaths After &gt;2009'!A173:O630,15,FALSE)</f>
        <v>0</v>
      </c>
      <c r="F172" s="61">
        <f>VLOOKUP(A172,'Deaths After &gt;2009'!A173:P630,16,FALSE)</f>
        <v>1197</v>
      </c>
      <c r="G172" s="61">
        <f>VLOOKUP(A172,'Deaths After &gt;2009'!A173:Q630,17,FALSE)</f>
        <v>1197</v>
      </c>
      <c r="H172" s="61">
        <f>VLOOKUP(A172,'Visits new'!A172:D579,4,FALSE)</f>
        <v>1314710</v>
      </c>
      <c r="I172" s="61">
        <f>VLOOKUP(A172,'Visits new'!A172:E579,5,FALSE)</f>
        <v>2185</v>
      </c>
      <c r="J172" s="12">
        <f t="shared" si="8"/>
        <v>1.8291525659938992E-4</v>
      </c>
      <c r="K172" s="12">
        <f t="shared" si="9"/>
        <v>0</v>
      </c>
      <c r="L172" s="12">
        <f t="shared" si="9"/>
        <v>1.3161665311183738E-3</v>
      </c>
      <c r="M172" s="12">
        <f t="shared" si="10"/>
        <v>0.20090268755537505</v>
      </c>
      <c r="N172" s="12">
        <f t="shared" si="11"/>
        <v>3.3389292871317209E-4</v>
      </c>
    </row>
    <row r="173" spans="1:14">
      <c r="A173" s="61" t="s">
        <v>288</v>
      </c>
      <c r="B173" s="61">
        <f>VLOOKUP(A173,'US Pop after &gt;2009'!A174:B631,2,FALSE)</f>
        <v>6605058</v>
      </c>
      <c r="C173" s="62">
        <f>VLOOKUP(A173,'US Pop after &gt;2009'!A174:U631,21,FALSE)</f>
        <v>5674941.5349999992</v>
      </c>
      <c r="D173" s="62">
        <f>VLOOKUP(A173,'US Pop after &gt;2009'!A174:V631,22,FALSE)</f>
        <v>935524.70600000001</v>
      </c>
      <c r="E173" s="61">
        <f>VLOOKUP(A173,'Deaths After &gt;2009'!A174:O631,15,FALSE)</f>
        <v>39</v>
      </c>
      <c r="F173" s="61">
        <f>VLOOKUP(A173,'Deaths After &gt;2009'!A174:P631,16,FALSE)</f>
        <v>1383</v>
      </c>
      <c r="G173" s="61">
        <f>VLOOKUP(A173,'Deaths After &gt;2009'!A174:Q631,17,FALSE)</f>
        <v>1422</v>
      </c>
      <c r="H173" s="61">
        <f>VLOOKUP(A173,'Visits new'!A173:D580,4,FALSE)</f>
        <v>1337844</v>
      </c>
      <c r="I173" s="61">
        <f>VLOOKUP(A173,'Visits new'!A173:E580,5,FALSE)</f>
        <v>2236</v>
      </c>
      <c r="J173" s="12">
        <f t="shared" si="8"/>
        <v>2.152895553680225E-4</v>
      </c>
      <c r="K173" s="12">
        <f t="shared" si="9"/>
        <v>6.8723174960427161E-6</v>
      </c>
      <c r="L173" s="12">
        <f t="shared" si="9"/>
        <v>1.4783147800695282E-3</v>
      </c>
      <c r="M173" s="12">
        <f t="shared" si="10"/>
        <v>0.20254841062712847</v>
      </c>
      <c r="N173" s="12">
        <f t="shared" si="11"/>
        <v>3.3852844289936589E-4</v>
      </c>
    </row>
    <row r="174" spans="1:14">
      <c r="A174" s="61" t="s">
        <v>289</v>
      </c>
      <c r="B174" s="61">
        <f>VLOOKUP(A174,'US Pop after &gt;2009'!A175:B632,2,FALSE)</f>
        <v>6657291</v>
      </c>
      <c r="C174" s="62">
        <f>VLOOKUP(A174,'US Pop after &gt;2009'!A175:U632,21,FALSE)</f>
        <v>5697933.0559999999</v>
      </c>
      <c r="D174" s="62">
        <f>VLOOKUP(A174,'US Pop after &gt;2009'!A175:V632,22,FALSE)</f>
        <v>960533.90700000012</v>
      </c>
      <c r="E174" s="61">
        <f>VLOOKUP(A174,'Deaths After &gt;2009'!A175:O632,15,FALSE)</f>
        <v>74</v>
      </c>
      <c r="F174" s="61">
        <f>VLOOKUP(A174,'Deaths After &gt;2009'!A175:P632,16,FALSE)</f>
        <v>1178</v>
      </c>
      <c r="G174" s="61">
        <f>VLOOKUP(A174,'Deaths After &gt;2009'!A175:Q632,17,FALSE)</f>
        <v>1252</v>
      </c>
      <c r="H174" s="61">
        <f>VLOOKUP(A174,'Visits new'!A174:D581,4,FALSE)</f>
        <v>1341175</v>
      </c>
      <c r="I174" s="61">
        <f>VLOOKUP(A174,'Visits new'!A174:E581,5,FALSE)</f>
        <v>2259</v>
      </c>
      <c r="J174" s="12">
        <f t="shared" si="8"/>
        <v>1.8806448448775937E-4</v>
      </c>
      <c r="K174" s="12">
        <f t="shared" si="9"/>
        <v>1.298716556911405E-5</v>
      </c>
      <c r="L174" s="12">
        <f t="shared" si="9"/>
        <v>1.2264012664365005E-3</v>
      </c>
      <c r="M174" s="12">
        <f t="shared" si="10"/>
        <v>0.20145957267002448</v>
      </c>
      <c r="N174" s="12">
        <f t="shared" si="11"/>
        <v>3.393272128257575E-4</v>
      </c>
    </row>
    <row r="175" spans="1:14">
      <c r="A175" s="61" t="s">
        <v>290</v>
      </c>
      <c r="B175" s="61">
        <f>VLOOKUP(A175,'US Pop after &gt;2009'!A176:B633,2,FALSE)</f>
        <v>6688538</v>
      </c>
      <c r="C175" s="62">
        <f>VLOOKUP(A175,'US Pop after &gt;2009'!A176:U633,21,FALSE)</f>
        <v>5703846.1950000003</v>
      </c>
      <c r="D175" s="62">
        <f>VLOOKUP(A175,'US Pop after &gt;2009'!A176:V633,22,FALSE)</f>
        <v>980267.26599999995</v>
      </c>
      <c r="E175" s="61">
        <f>VLOOKUP(A175,'Deaths After &gt;2009'!A176:O633,15,FALSE)</f>
        <v>40</v>
      </c>
      <c r="F175" s="61">
        <f>VLOOKUP(A175,'Deaths After &gt;2009'!A176:P633,16,FALSE)</f>
        <v>1366</v>
      </c>
      <c r="G175" s="61">
        <f>VLOOKUP(A175,'Deaths After &gt;2009'!A176:Q633,17,FALSE)</f>
        <v>1406</v>
      </c>
      <c r="H175" s="61">
        <f>VLOOKUP(A175,'Visits new'!A175:D582,4,FALSE)</f>
        <v>1147979</v>
      </c>
      <c r="I175" s="61">
        <f>VLOOKUP(A175,'Visits new'!A175:E582,5,FALSE)</f>
        <v>1933</v>
      </c>
      <c r="J175" s="12">
        <f t="shared" si="8"/>
        <v>2.102103628625568E-4</v>
      </c>
      <c r="K175" s="12">
        <f t="shared" si="9"/>
        <v>7.012811817237298E-6</v>
      </c>
      <c r="L175" s="12">
        <f t="shared" si="9"/>
        <v>1.3934975158091222E-3</v>
      </c>
      <c r="M175" s="12">
        <f t="shared" si="10"/>
        <v>0.17163377108719424</v>
      </c>
      <c r="N175" s="12">
        <f t="shared" si="11"/>
        <v>2.8900187155997322E-4</v>
      </c>
    </row>
    <row r="176" spans="1:14">
      <c r="A176" s="61" t="s">
        <v>291</v>
      </c>
      <c r="B176" s="61">
        <f>VLOOKUP(A176,'US Pop after &gt;2009'!A177:B634,2,FALSE)</f>
        <v>6741921</v>
      </c>
      <c r="C176" s="62">
        <f>VLOOKUP(A176,'US Pop after &gt;2009'!A177:U634,21,FALSE)</f>
        <v>5727121.6679999996</v>
      </c>
      <c r="D176" s="62">
        <f>VLOOKUP(A176,'US Pop after &gt;2009'!A177:V634,22,FALSE)</f>
        <v>1016590.8530000001</v>
      </c>
      <c r="E176" s="61">
        <f>VLOOKUP(A176,'Deaths After &gt;2009'!A177:O634,15,FALSE)</f>
        <v>22</v>
      </c>
      <c r="F176" s="61">
        <f>VLOOKUP(A176,'Deaths After &gt;2009'!A177:P634,16,FALSE)</f>
        <v>1096</v>
      </c>
      <c r="G176" s="61">
        <f>VLOOKUP(A176,'Deaths After &gt;2009'!A177:Q634,17,FALSE)</f>
        <v>1118</v>
      </c>
      <c r="H176" s="61">
        <f>VLOOKUP(A176,'Visits new'!A176:D583,4,FALSE)</f>
        <v>1193451</v>
      </c>
      <c r="I176" s="61">
        <f>VLOOKUP(A176,'Visits new'!A176:E583,5,FALSE)</f>
        <v>1876</v>
      </c>
      <c r="J176" s="12">
        <f t="shared" si="8"/>
        <v>1.6582810744890069E-4</v>
      </c>
      <c r="K176" s="12">
        <f t="shared" si="9"/>
        <v>3.8413711590804642E-6</v>
      </c>
      <c r="L176" s="12">
        <f t="shared" si="9"/>
        <v>1.0781131826689766E-3</v>
      </c>
      <c r="M176" s="12">
        <f t="shared" si="10"/>
        <v>0.17701942814221644</v>
      </c>
      <c r="N176" s="12">
        <f t="shared" si="11"/>
        <v>2.7825897099654535E-4</v>
      </c>
    </row>
    <row r="177" spans="1:14">
      <c r="A177" s="61" t="s">
        <v>292</v>
      </c>
      <c r="B177" s="61">
        <f>VLOOKUP(A177,'US Pop after &gt;2009'!A178:B635,2,FALSE)</f>
        <v>6772044</v>
      </c>
      <c r="C177" s="62">
        <f>VLOOKUP(A177,'US Pop after &gt;2009'!A178:U635,21,FALSE)</f>
        <v>5725952</v>
      </c>
      <c r="D177" s="62">
        <f>VLOOKUP(A177,'US Pop after &gt;2009'!A178:V635,22,FALSE)</f>
        <v>1046092</v>
      </c>
      <c r="E177" s="61">
        <f>VLOOKUP(A177,'Deaths After &gt;2009'!A178:O635,15,FALSE)</f>
        <v>38</v>
      </c>
      <c r="F177" s="61">
        <f>VLOOKUP(A177,'Deaths After &gt;2009'!A178:P635,16,FALSE)</f>
        <v>1297</v>
      </c>
      <c r="G177" s="61">
        <f>VLOOKUP(A177,'Deaths After &gt;2009'!A178:Q635,17,FALSE)</f>
        <v>1335</v>
      </c>
      <c r="H177" s="61">
        <f>VLOOKUP(A177,'Visits new'!A177:D584,4,FALSE)</f>
        <v>1386991</v>
      </c>
      <c r="I177" s="61">
        <f>VLOOKUP(A177,'Visits new'!A177:E584,5,FALSE)</f>
        <v>1925</v>
      </c>
      <c r="J177" s="12">
        <f t="shared" si="8"/>
        <v>1.9713398200011696E-4</v>
      </c>
      <c r="K177" s="12">
        <f t="shared" si="9"/>
        <v>6.636451021594313E-6</v>
      </c>
      <c r="L177" s="12">
        <f t="shared" si="9"/>
        <v>1.2398527089395579E-3</v>
      </c>
      <c r="M177" s="12">
        <f t="shared" si="10"/>
        <v>0.20481128002121662</v>
      </c>
      <c r="N177" s="12">
        <f t="shared" si="11"/>
        <v>2.8425686543088026E-4</v>
      </c>
    </row>
    <row r="178" spans="1:14">
      <c r="A178" s="61" t="s">
        <v>294</v>
      </c>
      <c r="B178" s="61">
        <f>VLOOKUP(A178,'US Pop after &gt;2009'!A179:B636,2,FALSE)</f>
        <v>9937232</v>
      </c>
      <c r="C178" s="62">
        <f>VLOOKUP(A178,'US Pop after &gt;2009'!A179:U636,21,FALSE)</f>
        <v>8625271.3869999982</v>
      </c>
      <c r="D178" s="62">
        <f>VLOOKUP(A178,'US Pop after &gt;2009'!A179:V636,22,FALSE)</f>
        <v>1313897.5009999997</v>
      </c>
      <c r="E178" s="61">
        <f>VLOOKUP(A178,'Deaths After &gt;2009'!A179:O636,15,FALSE)</f>
        <v>62</v>
      </c>
      <c r="F178" s="61">
        <f>VLOOKUP(A178,'Deaths After &gt;2009'!A179:P636,16,FALSE)</f>
        <v>1269</v>
      </c>
      <c r="G178" s="61">
        <f>VLOOKUP(A178,'Deaths After &gt;2009'!A179:Q636,17,FALSE)</f>
        <v>1331</v>
      </c>
      <c r="H178" s="61">
        <f>VLOOKUP(A178,'Visits new'!A178:D585,4,FALSE)</f>
        <v>188121</v>
      </c>
      <c r="I178" s="61">
        <f>VLOOKUP(A178,'Visits new'!A178:E585,5,FALSE)</f>
        <v>654</v>
      </c>
      <c r="J178" s="12">
        <f t="shared" si="8"/>
        <v>1.3394071910568256E-4</v>
      </c>
      <c r="K178" s="12">
        <f t="shared" si="9"/>
        <v>7.1881796198837695E-6</v>
      </c>
      <c r="L178" s="12">
        <f t="shared" si="9"/>
        <v>9.6582876444636782E-4</v>
      </c>
      <c r="M178" s="12">
        <f t="shared" si="10"/>
        <v>1.8930925634019616E-2</v>
      </c>
      <c r="N178" s="12">
        <f t="shared" si="11"/>
        <v>6.5813095638705019E-5</v>
      </c>
    </row>
    <row r="179" spans="1:14">
      <c r="A179" s="61" t="s">
        <v>295</v>
      </c>
      <c r="B179" s="61">
        <f>VLOOKUP(A179,'US Pop after &gt;2009'!A180:B637,2,FALSE)</f>
        <v>9857189</v>
      </c>
      <c r="C179" s="62">
        <f>VLOOKUP(A179,'US Pop after &gt;2009'!A180:U637,21,FALSE)</f>
        <v>8535682.0439999998</v>
      </c>
      <c r="D179" s="62">
        <f>VLOOKUP(A179,'US Pop after &gt;2009'!A180:V637,22,FALSE)</f>
        <v>1327198.3290000001</v>
      </c>
      <c r="E179" s="61">
        <f>VLOOKUP(A179,'Deaths After &gt;2009'!A180:O637,15,FALSE)</f>
        <v>142</v>
      </c>
      <c r="F179" s="61">
        <f>VLOOKUP(A179,'Deaths After &gt;2009'!A180:P637,16,FALSE)</f>
        <v>1460</v>
      </c>
      <c r="G179" s="61">
        <f>VLOOKUP(A179,'Deaths After &gt;2009'!A180:Q637,17,FALSE)</f>
        <v>1602</v>
      </c>
      <c r="H179" s="61">
        <f>VLOOKUP(A179,'Visits new'!A179:D586,4,FALSE)</f>
        <v>695410</v>
      </c>
      <c r="I179" s="61">
        <f>VLOOKUP(A179,'Visits new'!A179:E586,5,FALSE)</f>
        <v>2320</v>
      </c>
      <c r="J179" s="12">
        <f t="shared" si="8"/>
        <v>1.6252097834382602E-4</v>
      </c>
      <c r="K179" s="12">
        <f t="shared" si="9"/>
        <v>1.6636046102468903E-5</v>
      </c>
      <c r="L179" s="12">
        <f t="shared" si="9"/>
        <v>1.100061662298853E-3</v>
      </c>
      <c r="M179" s="12">
        <f t="shared" si="10"/>
        <v>7.0548510330886424E-2</v>
      </c>
      <c r="N179" s="12">
        <f t="shared" si="11"/>
        <v>2.3536121707720122E-4</v>
      </c>
    </row>
    <row r="180" spans="1:14">
      <c r="A180" s="61" t="s">
        <v>296</v>
      </c>
      <c r="B180" s="61">
        <f>VLOOKUP(A180,'US Pop after &gt;2009'!A181:B638,2,FALSE)</f>
        <v>9778449</v>
      </c>
      <c r="C180" s="62">
        <f>VLOOKUP(A180,'US Pop after &gt;2009'!A181:U638,21,FALSE)</f>
        <v>8431328.0210000016</v>
      </c>
      <c r="D180" s="62">
        <f>VLOOKUP(A180,'US Pop after &gt;2009'!A181:V638,22,FALSE)</f>
        <v>1348383.52</v>
      </c>
      <c r="E180" s="61">
        <f>VLOOKUP(A180,'Deaths After &gt;2009'!A181:O638,15,FALSE)</f>
        <v>97</v>
      </c>
      <c r="F180" s="61">
        <f>VLOOKUP(A180,'Deaths After &gt;2009'!A181:P638,16,FALSE)</f>
        <v>1330</v>
      </c>
      <c r="G180" s="61">
        <f>VLOOKUP(A180,'Deaths After &gt;2009'!A181:Q638,17,FALSE)</f>
        <v>1427</v>
      </c>
      <c r="H180" s="61">
        <f>VLOOKUP(A180,'Visits new'!A180:D587,4,FALSE)</f>
        <v>651156</v>
      </c>
      <c r="I180" s="61">
        <f>VLOOKUP(A180,'Visits new'!A180:E587,5,FALSE)</f>
        <v>2307</v>
      </c>
      <c r="J180" s="12">
        <f t="shared" si="8"/>
        <v>1.4593316383815062E-4</v>
      </c>
      <c r="K180" s="12">
        <f t="shared" si="9"/>
        <v>1.1504711921823114E-5</v>
      </c>
      <c r="L180" s="12">
        <f t="shared" si="9"/>
        <v>9.8636625282990699E-4</v>
      </c>
      <c r="M180" s="12">
        <f t="shared" si="10"/>
        <v>6.6590928684088863E-2</v>
      </c>
      <c r="N180" s="12">
        <f t="shared" si="11"/>
        <v>2.359269859667929E-4</v>
      </c>
    </row>
    <row r="181" spans="1:14">
      <c r="A181" s="61" t="s">
        <v>297</v>
      </c>
      <c r="B181" s="61">
        <f>VLOOKUP(A181,'US Pop after &gt;2009'!A182:B639,2,FALSE)</f>
        <v>9711943</v>
      </c>
      <c r="C181" s="62">
        <f>VLOOKUP(A181,'US Pop after &gt;2009'!A182:U639,21,FALSE)</f>
        <v>8348557.8549999995</v>
      </c>
      <c r="D181" s="62">
        <f>VLOOKUP(A181,'US Pop after &gt;2009'!A182:V639,22,FALSE)</f>
        <v>1362462.2759999996</v>
      </c>
      <c r="E181" s="61">
        <f>VLOOKUP(A181,'Deaths After &gt;2009'!A182:O639,15,FALSE)</f>
        <v>181</v>
      </c>
      <c r="F181" s="61">
        <f>VLOOKUP(A181,'Deaths After &gt;2009'!A182:P639,16,FALSE)</f>
        <v>1586</v>
      </c>
      <c r="G181" s="61">
        <f>VLOOKUP(A181,'Deaths After &gt;2009'!A182:Q639,17,FALSE)</f>
        <v>1767</v>
      </c>
      <c r="H181" s="61">
        <f>VLOOKUP(A181,'Visits new'!A181:D588,4,FALSE)</f>
        <v>663548</v>
      </c>
      <c r="I181" s="61">
        <f>VLOOKUP(A181,'Visits new'!A181:E588,5,FALSE)</f>
        <v>2309</v>
      </c>
      <c r="J181" s="12">
        <f t="shared" si="8"/>
        <v>1.8194093602073242E-4</v>
      </c>
      <c r="K181" s="12">
        <f t="shared" si="9"/>
        <v>2.1680391169787252E-5</v>
      </c>
      <c r="L181" s="12">
        <f t="shared" si="9"/>
        <v>1.1640689272192372E-3</v>
      </c>
      <c r="M181" s="12">
        <f t="shared" si="10"/>
        <v>6.8322888633098447E-2</v>
      </c>
      <c r="N181" s="12">
        <f t="shared" si="11"/>
        <v>2.3774851232137586E-4</v>
      </c>
    </row>
    <row r="182" spans="1:14">
      <c r="A182" s="61" t="s">
        <v>298</v>
      </c>
      <c r="B182" s="61">
        <f>VLOOKUP(A182,'US Pop after &gt;2009'!A183:B640,2,FALSE)</f>
        <v>9750020</v>
      </c>
      <c r="C182" s="62">
        <f>VLOOKUP(A182,'US Pop after &gt;2009'!A183:U640,21,FALSE)</f>
        <v>8342341.8890000014</v>
      </c>
      <c r="D182" s="62">
        <f>VLOOKUP(A182,'US Pop after &gt;2009'!A183:V640,22,FALSE)</f>
        <v>1411023.4650000001</v>
      </c>
      <c r="E182" s="61">
        <f>VLOOKUP(A182,'Deaths After &gt;2009'!A183:O640,15,FALSE)</f>
        <v>173</v>
      </c>
      <c r="F182" s="61">
        <f>VLOOKUP(A182,'Deaths After &gt;2009'!A183:P640,16,FALSE)</f>
        <v>1553</v>
      </c>
      <c r="G182" s="61">
        <f>VLOOKUP(A182,'Deaths After &gt;2009'!A183:Q640,17,FALSE)</f>
        <v>1726</v>
      </c>
      <c r="H182" s="61">
        <f>VLOOKUP(A182,'Visits new'!A182:D589,4,FALSE)</f>
        <v>688508</v>
      </c>
      <c r="I182" s="61">
        <f>VLOOKUP(A182,'Visits new'!A182:E589,5,FALSE)</f>
        <v>2159</v>
      </c>
      <c r="J182" s="12">
        <f t="shared" si="8"/>
        <v>1.7702527789686584E-4</v>
      </c>
      <c r="K182" s="12">
        <f t="shared" si="9"/>
        <v>2.0737582120449102E-5</v>
      </c>
      <c r="L182" s="12">
        <f t="shared" si="9"/>
        <v>1.1006195421420578E-3</v>
      </c>
      <c r="M182" s="12">
        <f t="shared" si="10"/>
        <v>7.0616060274748149E-2</v>
      </c>
      <c r="N182" s="12">
        <f t="shared" si="11"/>
        <v>2.2143544320934726E-4</v>
      </c>
    </row>
    <row r="183" spans="1:14">
      <c r="A183" s="61" t="s">
        <v>299</v>
      </c>
      <c r="B183" s="61">
        <f>VLOOKUP(A183,'US Pop after &gt;2009'!A184:B641,2,FALSE)</f>
        <v>9637574</v>
      </c>
      <c r="C183" s="62">
        <f>VLOOKUP(A183,'US Pop after &gt;2009'!A184:U641,21,FALSE)</f>
        <v>8216115.3319999985</v>
      </c>
      <c r="D183" s="62">
        <f>VLOOKUP(A183,'US Pop after &gt;2009'!A184:V641,22,FALSE)</f>
        <v>1424742.8689999999</v>
      </c>
      <c r="E183" s="61">
        <f>VLOOKUP(A183,'Deaths After &gt;2009'!A184:O641,15,FALSE)</f>
        <v>169</v>
      </c>
      <c r="F183" s="61">
        <f>VLOOKUP(A183,'Deaths After &gt;2009'!A184:P641,16,FALSE)</f>
        <v>1607</v>
      </c>
      <c r="G183" s="61">
        <f>VLOOKUP(A183,'Deaths After &gt;2009'!A184:Q641,17,FALSE)</f>
        <v>1776</v>
      </c>
      <c r="H183" s="61">
        <f>VLOOKUP(A183,'Visits new'!A183:D590,4,FALSE)</f>
        <v>863972</v>
      </c>
      <c r="I183" s="61">
        <f>VLOOKUP(A183,'Visits new'!A183:E590,5,FALSE)</f>
        <v>2681</v>
      </c>
      <c r="J183" s="12">
        <f t="shared" si="8"/>
        <v>1.8427874068723104E-4</v>
      </c>
      <c r="K183" s="12">
        <f t="shared" si="9"/>
        <v>2.0569331511423828E-5</v>
      </c>
      <c r="L183" s="12">
        <f t="shared" si="9"/>
        <v>1.1279228238060407E-3</v>
      </c>
      <c r="M183" s="12">
        <f t="shared" si="10"/>
        <v>8.9646211795624084E-2</v>
      </c>
      <c r="N183" s="12">
        <f t="shared" si="11"/>
        <v>2.7818204041805543E-4</v>
      </c>
    </row>
    <row r="184" spans="1:14">
      <c r="A184" s="61" t="s">
        <v>300</v>
      </c>
      <c r="B184" s="61">
        <f>VLOOKUP(A184,'US Pop after &gt;2009'!A185:B642,2,FALSE)</f>
        <v>9624709</v>
      </c>
      <c r="C184" s="62">
        <f>VLOOKUP(A184,'US Pop after &gt;2009'!A185:U642,21,FALSE)</f>
        <v>8169819.7270000009</v>
      </c>
      <c r="D184" s="62">
        <f>VLOOKUP(A184,'US Pop after &gt;2009'!A185:V642,22,FALSE)</f>
        <v>1455310.746</v>
      </c>
      <c r="E184" s="61">
        <f>VLOOKUP(A184,'Deaths After &gt;2009'!A185:O642,15,FALSE)</f>
        <v>160</v>
      </c>
      <c r="F184" s="61">
        <f>VLOOKUP(A184,'Deaths After &gt;2009'!A185:P642,16,FALSE)</f>
        <v>1354</v>
      </c>
      <c r="G184" s="61">
        <f>VLOOKUP(A184,'Deaths After &gt;2009'!A185:Q642,17,FALSE)</f>
        <v>1514</v>
      </c>
      <c r="H184" s="61">
        <f>VLOOKUP(A184,'Visits new'!A184:D591,4,FALSE)</f>
        <v>1088281</v>
      </c>
      <c r="I184" s="61">
        <f>VLOOKUP(A184,'Visits new'!A184:E591,5,FALSE)</f>
        <v>3526</v>
      </c>
      <c r="J184" s="12">
        <f t="shared" si="8"/>
        <v>1.5730345717465327E-4</v>
      </c>
      <c r="K184" s="12">
        <f t="shared" si="9"/>
        <v>1.9584275460965748E-5</v>
      </c>
      <c r="L184" s="12">
        <f t="shared" si="9"/>
        <v>9.3038548895590988E-4</v>
      </c>
      <c r="M184" s="12">
        <f t="shared" si="10"/>
        <v>0.11307157442370465</v>
      </c>
      <c r="N184" s="12">
        <f t="shared" si="11"/>
        <v>3.6634873843978036E-4</v>
      </c>
    </row>
    <row r="185" spans="1:14">
      <c r="A185" s="61" t="s">
        <v>301</v>
      </c>
      <c r="B185" s="61">
        <f>VLOOKUP(A185,'US Pop after &gt;2009'!A186:B643,2,FALSE)</f>
        <v>9551028</v>
      </c>
      <c r="C185" s="62">
        <f>VLOOKUP(A185,'US Pop after &gt;2009'!A186:U643,21,FALSE)</f>
        <v>8052940</v>
      </c>
      <c r="D185" s="62">
        <f>VLOOKUP(A185,'US Pop after &gt;2009'!A186:V643,22,FALSE)</f>
        <v>1498088</v>
      </c>
      <c r="E185" s="61">
        <f>VLOOKUP(A185,'Deaths After &gt;2009'!A186:O643,15,FALSE)</f>
        <v>172</v>
      </c>
      <c r="F185" s="61">
        <f>VLOOKUP(A185,'Deaths After &gt;2009'!A186:P643,16,FALSE)</f>
        <v>1495</v>
      </c>
      <c r="G185" s="61">
        <f>VLOOKUP(A185,'Deaths After &gt;2009'!A186:Q643,17,FALSE)</f>
        <v>1667</v>
      </c>
      <c r="H185" s="61">
        <f>VLOOKUP(A185,'Visits new'!A185:D592,4,FALSE)</f>
        <v>1113070</v>
      </c>
      <c r="I185" s="61">
        <f>VLOOKUP(A185,'Visits new'!A185:E592,5,FALSE)</f>
        <v>3711</v>
      </c>
      <c r="J185" s="12">
        <f t="shared" si="8"/>
        <v>1.7453618605243332E-4</v>
      </c>
      <c r="K185" s="12">
        <f t="shared" si="9"/>
        <v>2.135865907358058E-5</v>
      </c>
      <c r="L185" s="12">
        <f t="shared" si="9"/>
        <v>9.9793870587041623E-4</v>
      </c>
      <c r="M185" s="12">
        <f t="shared" si="10"/>
        <v>0.11653928770808755</v>
      </c>
      <c r="N185" s="12">
        <f t="shared" si="11"/>
        <v>3.8854456295175764E-4</v>
      </c>
    </row>
    <row r="186" spans="1:14">
      <c r="A186" s="61" t="s">
        <v>303</v>
      </c>
      <c r="B186" s="61">
        <f>VLOOKUP(A186,'US Pop after &gt;2009'!A187:B644,2,FALSE)</f>
        <v>5228413</v>
      </c>
      <c r="C186" s="62">
        <f>VLOOKUP(A186,'US Pop after &gt;2009'!A187:U644,21,FALSE)</f>
        <v>4575469.3540000003</v>
      </c>
      <c r="D186" s="62">
        <f>VLOOKUP(A186,'US Pop after &gt;2009'!A187:V644,22,FALSE)</f>
        <v>653204.97400000005</v>
      </c>
      <c r="E186" s="61">
        <f>VLOOKUP(A186,'Deaths After &gt;2009'!A187:O644,15,FALSE)</f>
        <v>0</v>
      </c>
      <c r="F186" s="61">
        <f>VLOOKUP(A186,'Deaths After &gt;2009'!A187:P644,16,FALSE)</f>
        <v>439</v>
      </c>
      <c r="G186" s="61">
        <f>VLOOKUP(A186,'Deaths After &gt;2009'!A187:Q644,17,FALSE)</f>
        <v>439</v>
      </c>
      <c r="H186" s="61">
        <f>VLOOKUP(A186,'Visits new'!A186:D593,4,FALSE)</f>
        <v>72521</v>
      </c>
      <c r="I186" s="61">
        <f>VLOOKUP(A186,'Visits new'!A186:E593,5,FALSE)</f>
        <v>220</v>
      </c>
      <c r="J186" s="12">
        <f t="shared" si="8"/>
        <v>8.3964292797833679E-5</v>
      </c>
      <c r="K186" s="12">
        <f t="shared" si="9"/>
        <v>0</v>
      </c>
      <c r="L186" s="12">
        <f t="shared" si="9"/>
        <v>6.7207081616619776E-4</v>
      </c>
      <c r="M186" s="12">
        <f t="shared" si="10"/>
        <v>1.387055689747539E-2</v>
      </c>
      <c r="N186" s="12">
        <f t="shared" si="11"/>
        <v>4.2077777711898432E-5</v>
      </c>
    </row>
    <row r="187" spans="1:14">
      <c r="A187" s="61" t="s">
        <v>304</v>
      </c>
      <c r="B187" s="61">
        <f>VLOOKUP(A187,'US Pop after &gt;2009'!A188:B645,2,FALSE)</f>
        <v>5049930</v>
      </c>
      <c r="C187" s="62">
        <f>VLOOKUP(A187,'US Pop after &gt;2009'!A188:U645,21,FALSE)</f>
        <v>4422373.1720000003</v>
      </c>
      <c r="D187" s="62">
        <f>VLOOKUP(A187,'US Pop after &gt;2009'!A188:V645,22,FALSE)</f>
        <v>629019.29100000008</v>
      </c>
      <c r="E187" s="61">
        <f>VLOOKUP(A187,'Deaths After &gt;2009'!A188:O645,15,FALSE)</f>
        <v>0</v>
      </c>
      <c r="F187" s="61">
        <f>VLOOKUP(A187,'Deaths After &gt;2009'!A188:P645,16,FALSE)</f>
        <v>501</v>
      </c>
      <c r="G187" s="61">
        <f>VLOOKUP(A187,'Deaths After &gt;2009'!A188:Q645,17,FALSE)</f>
        <v>501</v>
      </c>
      <c r="H187" s="61">
        <f>VLOOKUP(A187,'Visits new'!A187:D594,4,FALSE)</f>
        <v>208509</v>
      </c>
      <c r="I187" s="61">
        <f>VLOOKUP(A187,'Visits new'!A187:E594,5,FALSE)</f>
        <v>605</v>
      </c>
      <c r="J187" s="12">
        <f t="shared" si="8"/>
        <v>9.9209295970439189E-5</v>
      </c>
      <c r="K187" s="12">
        <f t="shared" si="9"/>
        <v>0</v>
      </c>
      <c r="L187" s="12">
        <f t="shared" si="9"/>
        <v>7.9647795730322039E-4</v>
      </c>
      <c r="M187" s="12">
        <f t="shared" si="10"/>
        <v>4.1289483220559496E-2</v>
      </c>
      <c r="N187" s="12">
        <f t="shared" si="11"/>
        <v>1.1980364084254634E-4</v>
      </c>
    </row>
    <row r="188" spans="1:14">
      <c r="A188" s="61" t="s">
        <v>305</v>
      </c>
      <c r="B188" s="61">
        <f>VLOOKUP(A188,'US Pop after &gt;2009'!A189:B646,2,FALSE)</f>
        <v>5032187</v>
      </c>
      <c r="C188" s="62">
        <f>VLOOKUP(A188,'US Pop after &gt;2009'!A189:U646,21,FALSE)</f>
        <v>4397739.4610000001</v>
      </c>
      <c r="D188" s="62">
        <f>VLOOKUP(A188,'US Pop after &gt;2009'!A189:V646,22,FALSE)</f>
        <v>633021.27599999995</v>
      </c>
      <c r="E188" s="61">
        <f>VLOOKUP(A188,'Deaths After &gt;2009'!A189:O646,15,FALSE)</f>
        <v>0</v>
      </c>
      <c r="F188" s="61">
        <f>VLOOKUP(A188,'Deaths After &gt;2009'!A189:P646,16,FALSE)</f>
        <v>517</v>
      </c>
      <c r="G188" s="61">
        <f>VLOOKUP(A188,'Deaths After &gt;2009'!A189:Q646,17,FALSE)</f>
        <v>517</v>
      </c>
      <c r="H188" s="61">
        <f>VLOOKUP(A188,'Visits new'!A188:D595,4,FALSE)</f>
        <v>212972</v>
      </c>
      <c r="I188" s="61">
        <f>VLOOKUP(A188,'Visits new'!A188:E595,5,FALSE)</f>
        <v>672</v>
      </c>
      <c r="J188" s="12">
        <f t="shared" si="8"/>
        <v>1.0273863034104258E-4</v>
      </c>
      <c r="K188" s="12">
        <f t="shared" si="9"/>
        <v>0</v>
      </c>
      <c r="L188" s="12">
        <f t="shared" si="9"/>
        <v>8.1671820458685508E-4</v>
      </c>
      <c r="M188" s="12">
        <f t="shared" si="10"/>
        <v>4.2321956636349169E-2</v>
      </c>
      <c r="N188" s="12">
        <f t="shared" si="11"/>
        <v>1.3354034736785418E-4</v>
      </c>
    </row>
    <row r="189" spans="1:14">
      <c r="A189" s="61" t="s">
        <v>306</v>
      </c>
      <c r="B189" s="61">
        <f>VLOOKUP(A189,'US Pop after &gt;2009'!A190:B647,2,FALSE)</f>
        <v>5190792</v>
      </c>
      <c r="C189" s="62">
        <f>VLOOKUP(A189,'US Pop after &gt;2009'!A190:U647,21,FALSE)</f>
        <v>4468478.0240000002</v>
      </c>
      <c r="D189" s="62">
        <f>VLOOKUP(A189,'US Pop after &gt;2009'!A190:V647,22,FALSE)</f>
        <v>724180.80300000007</v>
      </c>
      <c r="E189" s="61">
        <f>VLOOKUP(A189,'Deaths After &gt;2009'!A190:O647,15,FALSE)</f>
        <v>0</v>
      </c>
      <c r="F189" s="61">
        <f>VLOOKUP(A189,'Deaths After &gt;2009'!A190:P647,16,FALSE)</f>
        <v>567</v>
      </c>
      <c r="G189" s="61">
        <f>VLOOKUP(A189,'Deaths After &gt;2009'!A190:Q647,17,FALSE)</f>
        <v>567</v>
      </c>
      <c r="H189" s="61">
        <f>VLOOKUP(A189,'Visits new'!A189:D596,4,FALSE)</f>
        <v>216501</v>
      </c>
      <c r="I189" s="61">
        <f>VLOOKUP(A189,'Visits new'!A189:E596,5,FALSE)</f>
        <v>652</v>
      </c>
      <c r="J189" s="12">
        <f t="shared" si="8"/>
        <v>1.0923188600121137E-4</v>
      </c>
      <c r="K189" s="12">
        <f t="shared" si="9"/>
        <v>0</v>
      </c>
      <c r="L189" s="12">
        <f t="shared" si="9"/>
        <v>7.8295364590049755E-4</v>
      </c>
      <c r="M189" s="12">
        <f t="shared" si="10"/>
        <v>4.1708664111372598E-2</v>
      </c>
      <c r="N189" s="12">
        <f t="shared" si="11"/>
        <v>1.2560703645994676E-4</v>
      </c>
    </row>
    <row r="190" spans="1:14">
      <c r="A190" s="61" t="s">
        <v>307</v>
      </c>
      <c r="B190" s="61">
        <f>VLOOKUP(A190,'US Pop after &gt;2009'!A191:B648,2,FALSE)</f>
        <v>5166404</v>
      </c>
      <c r="C190" s="62">
        <f>VLOOKUP(A190,'US Pop after &gt;2009'!A191:U648,21,FALSE)</f>
        <v>4481090.7209999999</v>
      </c>
      <c r="D190" s="62">
        <f>VLOOKUP(A190,'US Pop after &gt;2009'!A191:V648,22,FALSE)</f>
        <v>686069.95200000005</v>
      </c>
      <c r="E190" s="61">
        <f>VLOOKUP(A190,'Deaths After &gt;2009'!A191:O648,15,FALSE)</f>
        <v>20</v>
      </c>
      <c r="F190" s="61">
        <f>VLOOKUP(A190,'Deaths After &gt;2009'!A191:P648,16,FALSE)</f>
        <v>425</v>
      </c>
      <c r="G190" s="61">
        <f>VLOOKUP(A190,'Deaths After &gt;2009'!A191:Q648,17,FALSE)</f>
        <v>445</v>
      </c>
      <c r="H190" s="61">
        <f>VLOOKUP(A190,'Visits new'!A190:D597,4,FALSE)</f>
        <v>230671</v>
      </c>
      <c r="I190" s="61">
        <f>VLOOKUP(A190,'Visits new'!A190:E597,5,FALSE)</f>
        <v>758</v>
      </c>
      <c r="J190" s="12">
        <f t="shared" si="8"/>
        <v>8.6133411169548492E-5</v>
      </c>
      <c r="K190" s="12">
        <f t="shared" si="9"/>
        <v>4.4631990837125479E-6</v>
      </c>
      <c r="L190" s="12">
        <f t="shared" si="9"/>
        <v>6.1947035978045565E-4</v>
      </c>
      <c r="M190" s="12">
        <f t="shared" si="10"/>
        <v>4.4648269860429031E-2</v>
      </c>
      <c r="N190" s="12">
        <f t="shared" si="11"/>
        <v>1.4671713632925337E-4</v>
      </c>
    </row>
    <row r="191" spans="1:14">
      <c r="A191" s="61" t="s">
        <v>308</v>
      </c>
      <c r="B191" s="61">
        <f>VLOOKUP(A191,'US Pop after &gt;2009'!A192:B649,2,FALSE)</f>
        <v>5152678</v>
      </c>
      <c r="C191" s="62">
        <f>VLOOKUP(A191,'US Pop after &gt;2009'!A192:U649,21,FALSE)</f>
        <v>4446516.4200000009</v>
      </c>
      <c r="D191" s="62">
        <f>VLOOKUP(A191,'US Pop after &gt;2009'!A192:V649,22,FALSE)</f>
        <v>704357.04099999985</v>
      </c>
      <c r="E191" s="61">
        <f>VLOOKUP(A191,'Deaths After &gt;2009'!A192:O649,15,FALSE)</f>
        <v>0</v>
      </c>
      <c r="F191" s="61">
        <f>VLOOKUP(A191,'Deaths After &gt;2009'!A192:P649,16,FALSE)</f>
        <v>562</v>
      </c>
      <c r="G191" s="61">
        <f>VLOOKUP(A191,'Deaths After &gt;2009'!A192:Q649,17,FALSE)</f>
        <v>562</v>
      </c>
      <c r="H191" s="61">
        <f>VLOOKUP(A191,'Visits new'!A191:D598,4,FALSE)</f>
        <v>252376</v>
      </c>
      <c r="I191" s="61">
        <f>VLOOKUP(A191,'Visits new'!A191:E598,5,FALSE)</f>
        <v>756</v>
      </c>
      <c r="J191" s="12">
        <f t="shared" si="8"/>
        <v>1.0906949745355716E-4</v>
      </c>
      <c r="K191" s="12">
        <f t="shared" si="9"/>
        <v>0</v>
      </c>
      <c r="L191" s="12">
        <f t="shared" si="9"/>
        <v>7.9789079584142346E-4</v>
      </c>
      <c r="M191" s="12">
        <f t="shared" si="10"/>
        <v>4.8979579162524808E-2</v>
      </c>
      <c r="N191" s="12">
        <f t="shared" si="11"/>
        <v>1.4671982219731177E-4</v>
      </c>
    </row>
    <row r="192" spans="1:14">
      <c r="A192" s="61" t="s">
        <v>309</v>
      </c>
      <c r="B192" s="61">
        <f>VLOOKUP(A192,'US Pop after &gt;2009'!A193:B650,2,FALSE)</f>
        <v>5195638</v>
      </c>
      <c r="C192" s="62">
        <f>VLOOKUP(A192,'US Pop after &gt;2009'!A193:U650,21,FALSE)</f>
        <v>4461170.943</v>
      </c>
      <c r="D192" s="62">
        <f>VLOOKUP(A192,'US Pop after &gt;2009'!A193:V650,22,FALSE)</f>
        <v>733677.36399999983</v>
      </c>
      <c r="E192" s="61">
        <f>VLOOKUP(A192,'Deaths After &gt;2009'!A193:O650,15,FALSE)</f>
        <v>0</v>
      </c>
      <c r="F192" s="61">
        <f>VLOOKUP(A192,'Deaths After &gt;2009'!A193:P650,16,FALSE)</f>
        <v>344</v>
      </c>
      <c r="G192" s="61">
        <f>VLOOKUP(A192,'Deaths After &gt;2009'!A193:Q650,17,FALSE)</f>
        <v>344</v>
      </c>
      <c r="H192" s="61">
        <f>VLOOKUP(A192,'Visits new'!A192:D599,4,FALSE)</f>
        <v>208374</v>
      </c>
      <c r="I192" s="61">
        <f>VLOOKUP(A192,'Visits new'!A192:E599,5,FALSE)</f>
        <v>783</v>
      </c>
      <c r="J192" s="12">
        <f t="shared" si="8"/>
        <v>6.620938564234075E-5</v>
      </c>
      <c r="K192" s="12">
        <f t="shared" si="9"/>
        <v>0</v>
      </c>
      <c r="L192" s="12">
        <f t="shared" si="9"/>
        <v>4.6887094638509261E-4</v>
      </c>
      <c r="M192" s="12">
        <f t="shared" si="10"/>
        <v>4.0105565476270671E-2</v>
      </c>
      <c r="N192" s="12">
        <f t="shared" si="11"/>
        <v>1.5070333999404886E-4</v>
      </c>
    </row>
    <row r="193" spans="1:14">
      <c r="A193" s="61" t="s">
        <v>310</v>
      </c>
      <c r="B193" s="61">
        <f>VLOOKUP(A193,'US Pop after &gt;2009'!A194:B651,2,FALSE)</f>
        <v>4927974</v>
      </c>
      <c r="C193" s="62">
        <f>VLOOKUP(A193,'US Pop after &gt;2009'!A194:U651,21,FALSE)</f>
        <v>4225209</v>
      </c>
      <c r="D193" s="62">
        <f>VLOOKUP(A193,'US Pop after &gt;2009'!A194:V651,22,FALSE)</f>
        <v>702765</v>
      </c>
      <c r="E193" s="61">
        <f>VLOOKUP(A193,'Deaths After &gt;2009'!A194:O651,15,FALSE)</f>
        <v>0</v>
      </c>
      <c r="F193" s="61">
        <f>VLOOKUP(A193,'Deaths After &gt;2009'!A194:P651,16,FALSE)</f>
        <v>492</v>
      </c>
      <c r="G193" s="61">
        <f>VLOOKUP(A193,'Deaths After &gt;2009'!A194:Q651,17,FALSE)</f>
        <v>492</v>
      </c>
      <c r="H193" s="61">
        <f>VLOOKUP(A193,'Visits new'!A193:D600,4,FALSE)</f>
        <v>293219</v>
      </c>
      <c r="I193" s="61">
        <f>VLOOKUP(A193,'Visits new'!A193:E600,5,FALSE)</f>
        <v>981</v>
      </c>
      <c r="J193" s="12">
        <f t="shared" si="8"/>
        <v>9.9838189081354728E-5</v>
      </c>
      <c r="K193" s="12">
        <f t="shared" si="9"/>
        <v>0</v>
      </c>
      <c r="L193" s="12">
        <f t="shared" si="9"/>
        <v>7.0009178032485965E-4</v>
      </c>
      <c r="M193" s="12">
        <f t="shared" si="10"/>
        <v>5.9500922691556407E-2</v>
      </c>
      <c r="N193" s="12">
        <f t="shared" si="11"/>
        <v>1.9906760871709145E-4</v>
      </c>
    </row>
    <row r="194" spans="1:14">
      <c r="A194" s="61" t="s">
        <v>312</v>
      </c>
      <c r="B194" s="61">
        <f>VLOOKUP(A194,'US Pop after &gt;2009'!A195:B652,2,FALSE)</f>
        <v>2821136</v>
      </c>
      <c r="C194" s="62">
        <f>VLOOKUP(A194,'US Pop after &gt;2009'!A195:U652,21,FALSE)</f>
        <v>2469415.1429999992</v>
      </c>
      <c r="D194" s="62">
        <f>VLOOKUP(A194,'US Pop after &gt;2009'!A195:V652,22,FALSE)</f>
        <v>350795.66600000003</v>
      </c>
      <c r="E194" s="61">
        <f>VLOOKUP(A194,'Deaths After &gt;2009'!A195:O652,15,FALSE)</f>
        <v>10</v>
      </c>
      <c r="F194" s="61">
        <f>VLOOKUP(A194,'Deaths After &gt;2009'!A195:P652,16,FALSE)</f>
        <v>371</v>
      </c>
      <c r="G194" s="61">
        <f>VLOOKUP(A194,'Deaths After &gt;2009'!A195:Q652,17,FALSE)</f>
        <v>381</v>
      </c>
      <c r="H194" s="61">
        <f>VLOOKUP(A194,'Visits new'!A194:D601,4,FALSE)</f>
        <v>220284</v>
      </c>
      <c r="I194" s="61">
        <f>VLOOKUP(A194,'Visits new'!A194:E601,5,FALSE)</f>
        <v>587</v>
      </c>
      <c r="J194" s="12">
        <f t="shared" si="8"/>
        <v>1.3505197906091729E-4</v>
      </c>
      <c r="K194" s="12">
        <f t="shared" si="9"/>
        <v>4.0495418635245665E-6</v>
      </c>
      <c r="L194" s="12">
        <f t="shared" si="9"/>
        <v>1.0575957343783146E-3</v>
      </c>
      <c r="M194" s="12">
        <f t="shared" si="10"/>
        <v>7.8083438728228635E-2</v>
      </c>
      <c r="N194" s="12">
        <f t="shared" si="11"/>
        <v>2.0807220920933978E-4</v>
      </c>
    </row>
    <row r="195" spans="1:14">
      <c r="A195" s="61" t="s">
        <v>313</v>
      </c>
      <c r="B195" s="61">
        <f>VLOOKUP(A195,'US Pop after &gt;2009'!A196:B653,2,FALSE)</f>
        <v>2752624</v>
      </c>
      <c r="C195" s="62">
        <f>VLOOKUP(A195,'US Pop after &gt;2009'!A196:U653,21,FALSE)</f>
        <v>2404939.9879999999</v>
      </c>
      <c r="D195" s="62">
        <f>VLOOKUP(A195,'US Pop after &gt;2009'!A196:V653,22,FALSE)</f>
        <v>347002.89099999995</v>
      </c>
      <c r="E195" s="61">
        <f>VLOOKUP(A195,'Deaths After &gt;2009'!A196:O653,15,FALSE)</f>
        <v>0</v>
      </c>
      <c r="F195" s="61">
        <f>VLOOKUP(A195,'Deaths After &gt;2009'!A196:P653,16,FALSE)</f>
        <v>439</v>
      </c>
      <c r="G195" s="61">
        <f>VLOOKUP(A195,'Deaths After &gt;2009'!A196:Q653,17,FALSE)</f>
        <v>439</v>
      </c>
      <c r="H195" s="61">
        <f>VLOOKUP(A195,'Visits new'!A195:D602,4,FALSE)</f>
        <v>795501</v>
      </c>
      <c r="I195" s="61">
        <f>VLOOKUP(A195,'Visits new'!A195:E602,5,FALSE)</f>
        <v>2124</v>
      </c>
      <c r="J195" s="12">
        <f t="shared" ref="J195:J258" si="12">G195/B195</f>
        <v>1.5948418672510304E-4</v>
      </c>
      <c r="K195" s="12">
        <f t="shared" ref="K195:L258" si="13">E195/C195</f>
        <v>0</v>
      </c>
      <c r="L195" s="12">
        <f t="shared" si="13"/>
        <v>1.2651191427681795E-3</v>
      </c>
      <c r="M195" s="12">
        <f t="shared" ref="M195:M258" si="14">H195/B195</f>
        <v>0.28899733490662</v>
      </c>
      <c r="N195" s="12">
        <f t="shared" ref="N195:N258" si="15">I195/B195</f>
        <v>7.7162736356291305E-4</v>
      </c>
    </row>
    <row r="196" spans="1:14">
      <c r="A196" s="61" t="s">
        <v>314</v>
      </c>
      <c r="B196" s="61">
        <f>VLOOKUP(A196,'US Pop after &gt;2009'!A197:B654,2,FALSE)</f>
        <v>2787849</v>
      </c>
      <c r="C196" s="62">
        <f>VLOOKUP(A196,'US Pop after &gt;2009'!A197:U654,21,FALSE)</f>
        <v>2429112.7739999993</v>
      </c>
      <c r="D196" s="62">
        <f>VLOOKUP(A196,'US Pop after &gt;2009'!A197:V654,22,FALSE)</f>
        <v>358986.98300000001</v>
      </c>
      <c r="E196" s="61">
        <f>VLOOKUP(A196,'Deaths After &gt;2009'!A197:O654,15,FALSE)</f>
        <v>0</v>
      </c>
      <c r="F196" s="61">
        <f>VLOOKUP(A196,'Deaths After &gt;2009'!A197:P654,16,FALSE)</f>
        <v>385</v>
      </c>
      <c r="G196" s="61">
        <f>VLOOKUP(A196,'Deaths After &gt;2009'!A197:Q654,17,FALSE)</f>
        <v>385</v>
      </c>
      <c r="H196" s="61">
        <f>VLOOKUP(A196,'Visits new'!A196:D603,4,FALSE)</f>
        <v>618102</v>
      </c>
      <c r="I196" s="61">
        <f>VLOOKUP(A196,'Visits new'!A196:E603,5,FALSE)</f>
        <v>1892</v>
      </c>
      <c r="J196" s="12">
        <f t="shared" si="12"/>
        <v>1.3809930164797305E-4</v>
      </c>
      <c r="K196" s="12">
        <f t="shared" si="13"/>
        <v>0</v>
      </c>
      <c r="L196" s="12">
        <f t="shared" si="13"/>
        <v>1.072462284795435E-3</v>
      </c>
      <c r="M196" s="12">
        <f t="shared" si="14"/>
        <v>0.22171286895380632</v>
      </c>
      <c r="N196" s="12">
        <f t="shared" si="15"/>
        <v>6.7865942524146755E-4</v>
      </c>
    </row>
    <row r="197" spans="1:14">
      <c r="A197" s="61" t="s">
        <v>315</v>
      </c>
      <c r="B197" s="61">
        <f>VLOOKUP(A197,'US Pop after &gt;2009'!A198:B655,2,FALSE)</f>
        <v>2808240</v>
      </c>
      <c r="C197" s="62">
        <f>VLOOKUP(A197,'US Pop after &gt;2009'!A198:U655,21,FALSE)</f>
        <v>2439437.4309999999</v>
      </c>
      <c r="D197" s="62">
        <f>VLOOKUP(A197,'US Pop after &gt;2009'!A198:V655,22,FALSE)</f>
        <v>368194.85700000008</v>
      </c>
      <c r="E197" s="61">
        <f>VLOOKUP(A197,'Deaths After &gt;2009'!A198:O655,15,FALSE)</f>
        <v>38</v>
      </c>
      <c r="F197" s="61">
        <f>VLOOKUP(A197,'Deaths After &gt;2009'!A198:P655,16,FALSE)</f>
        <v>560</v>
      </c>
      <c r="G197" s="61">
        <f>VLOOKUP(A197,'Deaths After &gt;2009'!A198:Q655,17,FALSE)</f>
        <v>598</v>
      </c>
      <c r="H197" s="61">
        <f>VLOOKUP(A197,'Visits new'!A197:D604,4,FALSE)</f>
        <v>845638</v>
      </c>
      <c r="I197" s="61">
        <f>VLOOKUP(A197,'Visits new'!A197:E604,5,FALSE)</f>
        <v>2171</v>
      </c>
      <c r="J197" s="12">
        <f t="shared" si="12"/>
        <v>2.1294476255590691E-4</v>
      </c>
      <c r="K197" s="12">
        <f t="shared" si="13"/>
        <v>1.5577362024990589E-5</v>
      </c>
      <c r="L197" s="12">
        <f t="shared" si="13"/>
        <v>1.5209337918590208E-3</v>
      </c>
      <c r="M197" s="12">
        <f t="shared" si="14"/>
        <v>0.30112739651881604</v>
      </c>
      <c r="N197" s="12">
        <f t="shared" si="15"/>
        <v>7.7308207275731419E-4</v>
      </c>
    </row>
    <row r="198" spans="1:14">
      <c r="A198" s="61" t="s">
        <v>316</v>
      </c>
      <c r="B198" s="61">
        <f>VLOOKUP(A198,'US Pop after &gt;2009'!A199:B656,2,FALSE)</f>
        <v>2684587</v>
      </c>
      <c r="C198" s="62">
        <f>VLOOKUP(A198,'US Pop after &gt;2009'!A199:U656,21,FALSE)</f>
        <v>2315482.5740000005</v>
      </c>
      <c r="D198" s="62">
        <f>VLOOKUP(A198,'US Pop after &gt;2009'!A199:V656,22,FALSE)</f>
        <v>369023.799</v>
      </c>
      <c r="E198" s="61">
        <f>VLOOKUP(A198,'Deaths After &gt;2009'!A199:O656,15,FALSE)</f>
        <v>87</v>
      </c>
      <c r="F198" s="61">
        <f>VLOOKUP(A198,'Deaths After &gt;2009'!A199:P656,16,FALSE)</f>
        <v>525</v>
      </c>
      <c r="G198" s="61">
        <f>VLOOKUP(A198,'Deaths After &gt;2009'!A199:Q656,17,FALSE)</f>
        <v>612</v>
      </c>
      <c r="H198" s="61">
        <f>VLOOKUP(A198,'Visits new'!A198:D605,4,FALSE)</f>
        <v>897864</v>
      </c>
      <c r="I198" s="61">
        <f>VLOOKUP(A198,'Visits new'!A198:E605,5,FALSE)</f>
        <v>2322</v>
      </c>
      <c r="J198" s="12">
        <f t="shared" si="12"/>
        <v>2.2796802636681173E-4</v>
      </c>
      <c r="K198" s="12">
        <f t="shared" si="13"/>
        <v>3.7573161196245731E-5</v>
      </c>
      <c r="L198" s="12">
        <f t="shared" si="13"/>
        <v>1.422672471051115E-3</v>
      </c>
      <c r="M198" s="12">
        <f t="shared" si="14"/>
        <v>0.33445144448661934</v>
      </c>
      <c r="N198" s="12">
        <f t="shared" si="15"/>
        <v>8.649375118034916E-4</v>
      </c>
    </row>
    <row r="199" spans="1:14">
      <c r="A199" s="61" t="s">
        <v>317</v>
      </c>
      <c r="B199" s="61">
        <f>VLOOKUP(A199,'US Pop after &gt;2009'!A200:B657,2,FALSE)</f>
        <v>2747550</v>
      </c>
      <c r="C199" s="62">
        <f>VLOOKUP(A199,'US Pop after &gt;2009'!A200:U657,21,FALSE)</f>
        <v>2369483.0510000004</v>
      </c>
      <c r="D199" s="62">
        <f>VLOOKUP(A199,'US Pop after &gt;2009'!A200:V657,22,FALSE)</f>
        <v>378589.554</v>
      </c>
      <c r="E199" s="61">
        <f>VLOOKUP(A199,'Deaths After &gt;2009'!A200:O657,15,FALSE)</f>
        <v>33</v>
      </c>
      <c r="F199" s="61">
        <f>VLOOKUP(A199,'Deaths After &gt;2009'!A200:P657,16,FALSE)</f>
        <v>628</v>
      </c>
      <c r="G199" s="61">
        <f>VLOOKUP(A199,'Deaths After &gt;2009'!A200:Q657,17,FALSE)</f>
        <v>661</v>
      </c>
      <c r="H199" s="61">
        <f>VLOOKUP(A199,'Visits new'!A199:D606,4,FALSE)</f>
        <v>950595</v>
      </c>
      <c r="I199" s="61">
        <f>VLOOKUP(A199,'Visits new'!A199:E606,5,FALSE)</f>
        <v>2492</v>
      </c>
      <c r="J199" s="12">
        <f t="shared" si="12"/>
        <v>2.4057796946370401E-4</v>
      </c>
      <c r="K199" s="12">
        <f t="shared" si="13"/>
        <v>1.3927088436472633E-5</v>
      </c>
      <c r="L199" s="12">
        <f t="shared" si="13"/>
        <v>1.6587885042385507E-3</v>
      </c>
      <c r="M199" s="12">
        <f t="shared" si="14"/>
        <v>0.3459791450565049</v>
      </c>
      <c r="N199" s="12">
        <f t="shared" si="15"/>
        <v>9.0698986369674799E-4</v>
      </c>
    </row>
    <row r="200" spans="1:14">
      <c r="A200" s="61" t="s">
        <v>318</v>
      </c>
      <c r="B200" s="61">
        <f>VLOOKUP(A200,'US Pop after &gt;2009'!A201:B658,2,FALSE)</f>
        <v>2734849</v>
      </c>
      <c r="C200" s="62">
        <f>VLOOKUP(A200,'US Pop after &gt;2009'!A201:U658,21,FALSE)</f>
        <v>2347497.9789999998</v>
      </c>
      <c r="D200" s="62">
        <f>VLOOKUP(A200,'US Pop after &gt;2009'!A201:V658,22,FALSE)</f>
        <v>387205.27600000007</v>
      </c>
      <c r="E200" s="61">
        <f>VLOOKUP(A200,'Deaths After &gt;2009'!A201:O658,15,FALSE)</f>
        <v>45</v>
      </c>
      <c r="F200" s="61">
        <f>VLOOKUP(A200,'Deaths After &gt;2009'!A201:P658,16,FALSE)</f>
        <v>611</v>
      </c>
      <c r="G200" s="61">
        <f>VLOOKUP(A200,'Deaths After &gt;2009'!A201:Q658,17,FALSE)</f>
        <v>656</v>
      </c>
      <c r="H200" s="61">
        <f>VLOOKUP(A200,'Visits new'!A200:D607,4,FALSE)</f>
        <v>952489</v>
      </c>
      <c r="I200" s="61">
        <f>VLOOKUP(A200,'Visits new'!A200:E607,5,FALSE)</f>
        <v>2483</v>
      </c>
      <c r="J200" s="12">
        <f t="shared" si="12"/>
        <v>2.3986699082837845E-4</v>
      </c>
      <c r="K200" s="12">
        <f t="shared" si="13"/>
        <v>1.9169345576676215E-5</v>
      </c>
      <c r="L200" s="12">
        <f t="shared" si="13"/>
        <v>1.5779743662377159E-3</v>
      </c>
      <c r="M200" s="12">
        <f t="shared" si="14"/>
        <v>0.34827846071209051</v>
      </c>
      <c r="N200" s="12">
        <f t="shared" si="15"/>
        <v>9.079111863214386E-4</v>
      </c>
    </row>
    <row r="201" spans="1:14">
      <c r="A201" s="61" t="s">
        <v>319</v>
      </c>
      <c r="B201" s="61">
        <f>VLOOKUP(A201,'US Pop after &gt;2009'!A202:B659,2,FALSE)</f>
        <v>2366832</v>
      </c>
      <c r="C201" s="62">
        <f>VLOOKUP(A201,'US Pop after &gt;2009'!A202:U659,21,FALSE)</f>
        <v>2019617</v>
      </c>
      <c r="D201" s="62">
        <f>VLOOKUP(A201,'US Pop after &gt;2009'!A202:V659,22,FALSE)</f>
        <v>347215</v>
      </c>
      <c r="E201" s="61">
        <f>VLOOKUP(A201,'Deaths After &gt;2009'!A202:O659,15,FALSE)</f>
        <v>54</v>
      </c>
      <c r="F201" s="61">
        <f>VLOOKUP(A201,'Deaths After &gt;2009'!A202:P659,16,FALSE)</f>
        <v>567</v>
      </c>
      <c r="G201" s="61">
        <f>VLOOKUP(A201,'Deaths After &gt;2009'!A202:Q659,17,FALSE)</f>
        <v>621</v>
      </c>
      <c r="H201" s="61">
        <f>VLOOKUP(A201,'Visits new'!A201:D608,4,FALSE)</f>
        <v>890896</v>
      </c>
      <c r="I201" s="61">
        <f>VLOOKUP(A201,'Visits new'!A201:E608,5,FALSE)</f>
        <v>2349</v>
      </c>
      <c r="J201" s="12">
        <f t="shared" si="12"/>
        <v>2.6237603682897643E-4</v>
      </c>
      <c r="K201" s="12">
        <f t="shared" si="13"/>
        <v>2.6737742849263003E-5</v>
      </c>
      <c r="L201" s="12">
        <f t="shared" si="13"/>
        <v>1.6329939662744985E-3</v>
      </c>
      <c r="M201" s="12">
        <f t="shared" si="14"/>
        <v>0.37640863398838614</v>
      </c>
      <c r="N201" s="12">
        <f t="shared" si="15"/>
        <v>9.9246587844004129E-4</v>
      </c>
    </row>
    <row r="202" spans="1:14">
      <c r="A202" s="61" t="s">
        <v>321</v>
      </c>
      <c r="B202" s="61">
        <f>VLOOKUP(A202,'US Pop after &gt;2009'!A203:B660,2,FALSE)</f>
        <v>5733300</v>
      </c>
      <c r="C202" s="62">
        <f>VLOOKUP(A202,'US Pop after &gt;2009'!A203:U660,21,FALSE)</f>
        <v>4948277.8610000005</v>
      </c>
      <c r="D202" s="62">
        <f>VLOOKUP(A202,'US Pop after &gt;2009'!A203:V660,22,FALSE)</f>
        <v>786591.89400000009</v>
      </c>
      <c r="E202" s="61">
        <f>VLOOKUP(A202,'Deaths After &gt;2009'!A203:O660,15,FALSE)</f>
        <v>22</v>
      </c>
      <c r="F202" s="61">
        <f>VLOOKUP(A202,'Deaths After &gt;2009'!A203:P660,16,FALSE)</f>
        <v>986</v>
      </c>
      <c r="G202" s="61">
        <f>VLOOKUP(A202,'Deaths After &gt;2009'!A203:Q660,17,FALSE)</f>
        <v>1008</v>
      </c>
      <c r="H202" s="61">
        <f>VLOOKUP(A202,'Visits new'!A202:D609,4,FALSE)</f>
        <v>108334</v>
      </c>
      <c r="I202" s="61">
        <f>VLOOKUP(A202,'Visits new'!A202:E609,5,FALSE)</f>
        <v>408</v>
      </c>
      <c r="J202" s="12">
        <f t="shared" si="12"/>
        <v>1.758149756684632E-4</v>
      </c>
      <c r="K202" s="12">
        <f t="shared" si="13"/>
        <v>4.4459912353333379E-6</v>
      </c>
      <c r="L202" s="12">
        <f t="shared" si="13"/>
        <v>1.2535089765366944E-3</v>
      </c>
      <c r="M202" s="12">
        <f t="shared" si="14"/>
        <v>1.8895574974273105E-2</v>
      </c>
      <c r="N202" s="12">
        <f t="shared" si="15"/>
        <v>7.1163204437235095E-5</v>
      </c>
    </row>
    <row r="203" spans="1:14">
      <c r="A203" s="61" t="s">
        <v>322</v>
      </c>
      <c r="B203" s="61">
        <f>VLOOKUP(A203,'US Pop after &gt;2009'!A204:B661,2,FALSE)</f>
        <v>5750826</v>
      </c>
      <c r="C203" s="62">
        <f>VLOOKUP(A203,'US Pop after &gt;2009'!A204:U661,21,FALSE)</f>
        <v>4962202.3370000003</v>
      </c>
      <c r="D203" s="62">
        <f>VLOOKUP(A203,'US Pop after &gt;2009'!A204:V661,22,FALSE)</f>
        <v>787256.8600000001</v>
      </c>
      <c r="E203" s="61">
        <f>VLOOKUP(A203,'Deaths After &gt;2009'!A204:O661,15,FALSE)</f>
        <v>39</v>
      </c>
      <c r="F203" s="61">
        <f>VLOOKUP(A203,'Deaths After &gt;2009'!A204:P661,16,FALSE)</f>
        <v>1001</v>
      </c>
      <c r="G203" s="61">
        <f>VLOOKUP(A203,'Deaths After &gt;2009'!A204:Q661,17,FALSE)</f>
        <v>1040</v>
      </c>
      <c r="H203" s="61">
        <f>VLOOKUP(A203,'Visits new'!A203:D610,4,FALSE)</f>
        <v>312055</v>
      </c>
      <c r="I203" s="61">
        <f>VLOOKUP(A203,'Visits new'!A203:E610,5,FALSE)</f>
        <v>1339</v>
      </c>
      <c r="J203" s="12">
        <f t="shared" si="12"/>
        <v>1.8084358664303179E-4</v>
      </c>
      <c r="K203" s="12">
        <f t="shared" si="13"/>
        <v>7.8594134925135348E-6</v>
      </c>
      <c r="L203" s="12">
        <f t="shared" si="13"/>
        <v>1.2715036868653007E-3</v>
      </c>
      <c r="M203" s="12">
        <f t="shared" si="14"/>
        <v>5.426263983643393E-2</v>
      </c>
      <c r="N203" s="12">
        <f t="shared" si="15"/>
        <v>2.3283611780290344E-4</v>
      </c>
    </row>
    <row r="204" spans="1:14">
      <c r="A204" s="61" t="s">
        <v>323</v>
      </c>
      <c r="B204" s="61">
        <f>VLOOKUP(A204,'US Pop after &gt;2009'!A205:B662,2,FALSE)</f>
        <v>5772855</v>
      </c>
      <c r="C204" s="62">
        <f>VLOOKUP(A204,'US Pop after &gt;2009'!A205:U662,21,FALSE)</f>
        <v>4966841.9189999988</v>
      </c>
      <c r="D204" s="62">
        <f>VLOOKUP(A204,'US Pop after &gt;2009'!A205:V662,22,FALSE)</f>
        <v>804906.40200000023</v>
      </c>
      <c r="E204" s="61">
        <f>VLOOKUP(A204,'Deaths After &gt;2009'!A205:O662,15,FALSE)</f>
        <v>69</v>
      </c>
      <c r="F204" s="61">
        <f>VLOOKUP(A204,'Deaths After &gt;2009'!A205:P662,16,FALSE)</f>
        <v>1019</v>
      </c>
      <c r="G204" s="61">
        <f>VLOOKUP(A204,'Deaths After &gt;2009'!A205:Q662,17,FALSE)</f>
        <v>1088</v>
      </c>
      <c r="H204" s="61">
        <f>VLOOKUP(A204,'Visits new'!A204:D611,4,FALSE)</f>
        <v>325645</v>
      </c>
      <c r="I204" s="61">
        <f>VLOOKUP(A204,'Visits new'!A204:E611,5,FALSE)</f>
        <v>1307</v>
      </c>
      <c r="J204" s="12">
        <f t="shared" si="12"/>
        <v>1.88468270898888E-4</v>
      </c>
      <c r="K204" s="12">
        <f t="shared" si="13"/>
        <v>1.3892127256164445E-5</v>
      </c>
      <c r="L204" s="12">
        <f t="shared" si="13"/>
        <v>1.2659857064970888E-3</v>
      </c>
      <c r="M204" s="12">
        <f t="shared" si="14"/>
        <v>5.6409696761827555E-2</v>
      </c>
      <c r="N204" s="12">
        <f t="shared" si="15"/>
        <v>2.2640443939783695E-4</v>
      </c>
    </row>
    <row r="205" spans="1:14">
      <c r="A205" s="61" t="s">
        <v>324</v>
      </c>
      <c r="B205" s="61">
        <f>VLOOKUP(A205,'US Pop after &gt;2009'!A206:B663,2,FALSE)</f>
        <v>5560104</v>
      </c>
      <c r="C205" s="62">
        <f>VLOOKUP(A205,'US Pop after &gt;2009'!A206:U663,21,FALSE)</f>
        <v>4776528.5519999992</v>
      </c>
      <c r="D205" s="62">
        <f>VLOOKUP(A205,'US Pop after &gt;2009'!A206:V663,22,FALSE)</f>
        <v>783191.95000000007</v>
      </c>
      <c r="E205" s="61">
        <f>VLOOKUP(A205,'Deaths After &gt;2009'!A206:O663,15,FALSE)</f>
        <v>55</v>
      </c>
      <c r="F205" s="61">
        <f>VLOOKUP(A205,'Deaths After &gt;2009'!A206:P663,16,FALSE)</f>
        <v>1130</v>
      </c>
      <c r="G205" s="61">
        <f>VLOOKUP(A205,'Deaths After &gt;2009'!A206:Q663,17,FALSE)</f>
        <v>1185</v>
      </c>
      <c r="H205" s="61">
        <f>VLOOKUP(A205,'Visits new'!A205:D612,4,FALSE)</f>
        <v>297395</v>
      </c>
      <c r="I205" s="61">
        <f>VLOOKUP(A205,'Visits new'!A205:E612,5,FALSE)</f>
        <v>1139</v>
      </c>
      <c r="J205" s="12">
        <f t="shared" si="12"/>
        <v>2.1312550988254896E-4</v>
      </c>
      <c r="K205" s="12">
        <f t="shared" si="13"/>
        <v>1.1514638591864113E-5</v>
      </c>
      <c r="L205" s="12">
        <f t="shared" si="13"/>
        <v>1.442813603995802E-3</v>
      </c>
      <c r="M205" s="12">
        <f t="shared" si="14"/>
        <v>5.3487308870481559E-2</v>
      </c>
      <c r="N205" s="12">
        <f t="shared" si="15"/>
        <v>2.0485228333858504E-4</v>
      </c>
    </row>
    <row r="206" spans="1:14">
      <c r="A206" s="61" t="s">
        <v>325</v>
      </c>
      <c r="B206" s="61">
        <f>VLOOKUP(A206,'US Pop after &gt;2009'!A207:B664,2,FALSE)</f>
        <v>5773588</v>
      </c>
      <c r="C206" s="62">
        <f>VLOOKUP(A206,'US Pop after &gt;2009'!A207:U664,21,FALSE)</f>
        <v>4937790.8739999998</v>
      </c>
      <c r="D206" s="62">
        <f>VLOOKUP(A206,'US Pop after &gt;2009'!A207:V664,22,FALSE)</f>
        <v>834746.84699999995</v>
      </c>
      <c r="E206" s="61">
        <f>VLOOKUP(A206,'Deaths After &gt;2009'!A207:O664,15,FALSE)</f>
        <v>87</v>
      </c>
      <c r="F206" s="61">
        <f>VLOOKUP(A206,'Deaths After &gt;2009'!A207:P664,16,FALSE)</f>
        <v>1090</v>
      </c>
      <c r="G206" s="61">
        <f>VLOOKUP(A206,'Deaths After &gt;2009'!A207:Q664,17,FALSE)</f>
        <v>1177</v>
      </c>
      <c r="H206" s="61">
        <f>VLOOKUP(A206,'Visits new'!A206:D613,4,FALSE)</f>
        <v>300344</v>
      </c>
      <c r="I206" s="61">
        <f>VLOOKUP(A206,'Visits new'!A206:E613,5,FALSE)</f>
        <v>1079</v>
      </c>
      <c r="J206" s="12">
        <f t="shared" si="12"/>
        <v>2.0385936786622116E-4</v>
      </c>
      <c r="K206" s="12">
        <f t="shared" si="13"/>
        <v>1.7619215195625153E-5</v>
      </c>
      <c r="L206" s="12">
        <f t="shared" si="13"/>
        <v>1.3057851058885163E-3</v>
      </c>
      <c r="M206" s="12">
        <f t="shared" si="14"/>
        <v>5.2020338132890677E-2</v>
      </c>
      <c r="N206" s="12">
        <f t="shared" si="15"/>
        <v>1.8688552075416535E-4</v>
      </c>
    </row>
    <row r="207" spans="1:14">
      <c r="A207" s="61" t="s">
        <v>326</v>
      </c>
      <c r="B207" s="61">
        <f>VLOOKUP(A207,'US Pop after &gt;2009'!A208:B665,2,FALSE)</f>
        <v>5583743</v>
      </c>
      <c r="C207" s="62">
        <f>VLOOKUP(A207,'US Pop after &gt;2009'!A208:U665,21,FALSE)</f>
        <v>4767425.358</v>
      </c>
      <c r="D207" s="62">
        <f>VLOOKUP(A207,'US Pop after &gt;2009'!A208:V665,22,FALSE)</f>
        <v>817059.43</v>
      </c>
      <c r="E207" s="61">
        <f>VLOOKUP(A207,'Deaths After &gt;2009'!A208:O665,15,FALSE)</f>
        <v>36</v>
      </c>
      <c r="F207" s="61">
        <f>VLOOKUP(A207,'Deaths After &gt;2009'!A208:P665,16,FALSE)</f>
        <v>1149</v>
      </c>
      <c r="G207" s="61">
        <f>VLOOKUP(A207,'Deaths After &gt;2009'!A208:Q665,17,FALSE)</f>
        <v>1185</v>
      </c>
      <c r="H207" s="61">
        <f>VLOOKUP(A207,'Visits new'!A207:D614,4,FALSE)</f>
        <v>287361</v>
      </c>
      <c r="I207" s="61">
        <f>VLOOKUP(A207,'Visits new'!A207:E614,5,FALSE)</f>
        <v>972</v>
      </c>
      <c r="J207" s="12">
        <f t="shared" si="12"/>
        <v>2.1222323448625769E-4</v>
      </c>
      <c r="K207" s="12">
        <f t="shared" si="13"/>
        <v>7.5512456507766894E-6</v>
      </c>
      <c r="L207" s="12">
        <f t="shared" si="13"/>
        <v>1.4062624551068458E-3</v>
      </c>
      <c r="M207" s="12">
        <f t="shared" si="14"/>
        <v>5.1463865725911814E-2</v>
      </c>
      <c r="N207" s="12">
        <f t="shared" si="15"/>
        <v>1.7407677967986706E-4</v>
      </c>
    </row>
    <row r="208" spans="1:14">
      <c r="A208" s="61" t="s">
        <v>327</v>
      </c>
      <c r="B208" s="61">
        <f>VLOOKUP(A208,'US Pop after &gt;2009'!A209:B666,2,FALSE)</f>
        <v>5777156</v>
      </c>
      <c r="C208" s="62">
        <f>VLOOKUP(A208,'US Pop after &gt;2009'!A209:U666,21,FALSE)</f>
        <v>4899941.8020000011</v>
      </c>
      <c r="D208" s="62">
        <f>VLOOKUP(A208,'US Pop after &gt;2009'!A209:V666,22,FALSE)</f>
        <v>877110.41499999992</v>
      </c>
      <c r="E208" s="61">
        <f>VLOOKUP(A208,'Deaths After &gt;2009'!A209:O666,15,FALSE)</f>
        <v>71</v>
      </c>
      <c r="F208" s="61">
        <f>VLOOKUP(A208,'Deaths After &gt;2009'!A209:P666,16,FALSE)</f>
        <v>956</v>
      </c>
      <c r="G208" s="61">
        <f>VLOOKUP(A208,'Deaths After &gt;2009'!A209:Q666,17,FALSE)</f>
        <v>1027</v>
      </c>
      <c r="H208" s="61">
        <f>VLOOKUP(A208,'Visits new'!A208:D615,4,FALSE)</f>
        <v>302192</v>
      </c>
      <c r="I208" s="61">
        <f>VLOOKUP(A208,'Visits new'!A208:E615,5,FALSE)</f>
        <v>962</v>
      </c>
      <c r="J208" s="12">
        <f t="shared" si="12"/>
        <v>1.7776913069337231E-4</v>
      </c>
      <c r="K208" s="12">
        <f t="shared" si="13"/>
        <v>1.4489968017787486E-5</v>
      </c>
      <c r="L208" s="12">
        <f t="shared" si="13"/>
        <v>1.0899425929174493E-3</v>
      </c>
      <c r="M208" s="12">
        <f t="shared" si="14"/>
        <v>5.2308090693760044E-2</v>
      </c>
      <c r="N208" s="12">
        <f t="shared" si="15"/>
        <v>1.6651791988999431E-4</v>
      </c>
    </row>
    <row r="209" spans="1:14">
      <c r="A209" s="61" t="s">
        <v>328</v>
      </c>
      <c r="B209" s="61">
        <f>VLOOKUP(A209,'US Pop after &gt;2009'!A210:B667,2,FALSE)</f>
        <v>5568576</v>
      </c>
      <c r="C209" s="62">
        <f>VLOOKUP(A209,'US Pop after &gt;2009'!A210:U667,21,FALSE)</f>
        <v>4715641</v>
      </c>
      <c r="D209" s="62">
        <f>VLOOKUP(A209,'US Pop after &gt;2009'!A210:V667,22,FALSE)</f>
        <v>852935</v>
      </c>
      <c r="E209" s="61">
        <f>VLOOKUP(A209,'Deaths After &gt;2009'!A210:O667,15,FALSE)</f>
        <v>20</v>
      </c>
      <c r="F209" s="61">
        <f>VLOOKUP(A209,'Deaths After &gt;2009'!A210:P667,16,FALSE)</f>
        <v>1097</v>
      </c>
      <c r="G209" s="61">
        <f>VLOOKUP(A209,'Deaths After &gt;2009'!A210:Q667,17,FALSE)</f>
        <v>1117</v>
      </c>
      <c r="H209" s="61">
        <f>VLOOKUP(A209,'Visits new'!A209:D616,4,FALSE)</f>
        <v>262468</v>
      </c>
      <c r="I209" s="61">
        <f>VLOOKUP(A209,'Visits new'!A209:E616,5,FALSE)</f>
        <v>891</v>
      </c>
      <c r="J209" s="12">
        <f t="shared" si="12"/>
        <v>2.0058988150651081E-4</v>
      </c>
      <c r="K209" s="12">
        <f t="shared" si="13"/>
        <v>4.2412049602588494E-6</v>
      </c>
      <c r="L209" s="12">
        <f t="shared" si="13"/>
        <v>1.2861472445145291E-3</v>
      </c>
      <c r="M209" s="12">
        <f t="shared" si="14"/>
        <v>4.7133773517682082E-2</v>
      </c>
      <c r="N209" s="12">
        <f t="shared" si="15"/>
        <v>1.6000499948281213E-4</v>
      </c>
    </row>
    <row r="210" spans="1:14">
      <c r="A210" s="61" t="s">
        <v>330</v>
      </c>
      <c r="B210" s="61">
        <f>VLOOKUP(A210,'US Pop after &gt;2009'!A211:B668,2,FALSE)</f>
        <v>937821</v>
      </c>
      <c r="C210" s="62">
        <f>VLOOKUP(A210,'US Pop after &gt;2009'!A211:U668,21,FALSE)</f>
        <v>804009.78</v>
      </c>
      <c r="D210" s="62">
        <f>VLOOKUP(A210,'US Pop after &gt;2009'!A211:V668,22,FALSE)</f>
        <v>134086.67199999999</v>
      </c>
      <c r="E210" s="61">
        <f>VLOOKUP(A210,'Deaths After &gt;2009'!A211:O668,15,FALSE)</f>
        <v>0</v>
      </c>
      <c r="F210" s="61">
        <f>VLOOKUP(A210,'Deaths After &gt;2009'!A211:P668,16,FALSE)</f>
        <v>53</v>
      </c>
      <c r="G210" s="61">
        <f>VLOOKUP(A210,'Deaths After &gt;2009'!A211:Q668,17,FALSE)</f>
        <v>53</v>
      </c>
      <c r="H210" s="61">
        <f>VLOOKUP(A210,'Visits new'!A210:D617,4,FALSE)</f>
        <v>31291</v>
      </c>
      <c r="I210" s="61">
        <f>VLOOKUP(A210,'Visits new'!A210:E617,5,FALSE)</f>
        <v>82</v>
      </c>
      <c r="J210" s="12">
        <f t="shared" si="12"/>
        <v>5.6513982945572768E-5</v>
      </c>
      <c r="K210" s="12">
        <f t="shared" si="13"/>
        <v>0</v>
      </c>
      <c r="L210" s="12">
        <f t="shared" si="13"/>
        <v>3.9526672718075964E-4</v>
      </c>
      <c r="M210" s="12">
        <f t="shared" si="14"/>
        <v>3.3365642270753164E-2</v>
      </c>
      <c r="N210" s="12">
        <f t="shared" si="15"/>
        <v>8.7436728330886169E-5</v>
      </c>
    </row>
    <row r="211" spans="1:14">
      <c r="A211" s="61" t="s">
        <v>331</v>
      </c>
      <c r="B211" s="61">
        <f>VLOOKUP(A211,'US Pop after &gt;2009'!A212:B669,2,FALSE)</f>
        <v>921330</v>
      </c>
      <c r="C211" s="62">
        <f>VLOOKUP(A211,'US Pop after &gt;2009'!A212:U669,21,FALSE)</f>
        <v>785728.63899999997</v>
      </c>
      <c r="D211" s="62">
        <f>VLOOKUP(A211,'US Pop after &gt;2009'!A212:V669,22,FALSE)</f>
        <v>135259.59100000001</v>
      </c>
      <c r="E211" s="61">
        <f>VLOOKUP(A211,'Deaths After &gt;2009'!A212:O669,15,FALSE)</f>
        <v>0</v>
      </c>
      <c r="F211" s="61">
        <f>VLOOKUP(A211,'Deaths After &gt;2009'!A212:P669,16,FALSE)</f>
        <v>27</v>
      </c>
      <c r="G211" s="61">
        <f>VLOOKUP(A211,'Deaths After &gt;2009'!A212:Q669,17,FALSE)</f>
        <v>27</v>
      </c>
      <c r="H211" s="61">
        <f>VLOOKUP(A211,'Visits new'!A211:D618,4,FALSE)</f>
        <v>114560</v>
      </c>
      <c r="I211" s="61">
        <f>VLOOKUP(A211,'Visits new'!A211:E618,5,FALSE)</f>
        <v>291</v>
      </c>
      <c r="J211" s="12">
        <f t="shared" si="12"/>
        <v>2.9305460584155513E-5</v>
      </c>
      <c r="K211" s="12">
        <f t="shared" si="13"/>
        <v>0</v>
      </c>
      <c r="L211" s="12">
        <f t="shared" si="13"/>
        <v>1.9961615882750966E-4</v>
      </c>
      <c r="M211" s="12">
        <f t="shared" si="14"/>
        <v>0.1243419838711428</v>
      </c>
      <c r="N211" s="12">
        <f t="shared" si="15"/>
        <v>3.1584774185145387E-4</v>
      </c>
    </row>
    <row r="212" spans="1:14">
      <c r="A212" s="61" t="s">
        <v>332</v>
      </c>
      <c r="B212" s="61">
        <f>VLOOKUP(A212,'US Pop after &gt;2009'!A213:B670,2,FALSE)</f>
        <v>916291</v>
      </c>
      <c r="C212" s="62">
        <f>VLOOKUP(A212,'US Pop after &gt;2009'!A213:U670,21,FALSE)</f>
        <v>779322.73699999996</v>
      </c>
      <c r="D212" s="62">
        <f>VLOOKUP(A212,'US Pop after &gt;2009'!A213:V670,22,FALSE)</f>
        <v>137110.86399999997</v>
      </c>
      <c r="E212" s="61">
        <f>VLOOKUP(A212,'Deaths After &gt;2009'!A213:O670,15,FALSE)</f>
        <v>0</v>
      </c>
      <c r="F212" s="61">
        <f>VLOOKUP(A212,'Deaths After &gt;2009'!A213:P670,16,FALSE)</f>
        <v>39</v>
      </c>
      <c r="G212" s="61">
        <f>VLOOKUP(A212,'Deaths After &gt;2009'!A213:Q670,17,FALSE)</f>
        <v>39</v>
      </c>
      <c r="H212" s="61">
        <f>VLOOKUP(A212,'Visits new'!A212:D619,4,FALSE)</f>
        <v>106071</v>
      </c>
      <c r="I212" s="61">
        <f>VLOOKUP(A212,'Visits new'!A212:E619,5,FALSE)</f>
        <v>346</v>
      </c>
      <c r="J212" s="12">
        <f t="shared" si="12"/>
        <v>4.2562897594759746E-5</v>
      </c>
      <c r="K212" s="12">
        <f t="shared" si="13"/>
        <v>0</v>
      </c>
      <c r="L212" s="12">
        <f t="shared" si="13"/>
        <v>2.8444135542753205E-4</v>
      </c>
      <c r="M212" s="12">
        <f t="shared" si="14"/>
        <v>0.11576125925060925</v>
      </c>
      <c r="N212" s="12">
        <f t="shared" si="15"/>
        <v>3.7760929660991978E-4</v>
      </c>
    </row>
    <row r="213" spans="1:14">
      <c r="A213" s="61" t="s">
        <v>333</v>
      </c>
      <c r="B213" s="61">
        <f>VLOOKUP(A213,'US Pop after &gt;2009'!A214:B671,2,FALSE)</f>
        <v>892590</v>
      </c>
      <c r="C213" s="62">
        <f>VLOOKUP(A213,'US Pop after &gt;2009'!A214:U671,21,FALSE)</f>
        <v>757396.076</v>
      </c>
      <c r="D213" s="62">
        <f>VLOOKUP(A213,'US Pop after &gt;2009'!A214:V671,22,FALSE)</f>
        <v>135565.01100000003</v>
      </c>
      <c r="E213" s="61">
        <f>VLOOKUP(A213,'Deaths After &gt;2009'!A214:O671,15,FALSE)</f>
        <v>0</v>
      </c>
      <c r="F213" s="61">
        <f>VLOOKUP(A213,'Deaths After &gt;2009'!A214:P671,16,FALSE)</f>
        <v>71</v>
      </c>
      <c r="G213" s="61">
        <f>VLOOKUP(A213,'Deaths After &gt;2009'!A214:Q671,17,FALSE)</f>
        <v>71</v>
      </c>
      <c r="H213" s="61">
        <f>VLOOKUP(A213,'Visits new'!A213:D620,4,FALSE)</f>
        <v>106430</v>
      </c>
      <c r="I213" s="61">
        <f>VLOOKUP(A213,'Visits new'!A213:E620,5,FALSE)</f>
        <v>342</v>
      </c>
      <c r="J213" s="12">
        <f t="shared" si="12"/>
        <v>7.9543799504811836E-5</v>
      </c>
      <c r="K213" s="12">
        <f t="shared" si="13"/>
        <v>0</v>
      </c>
      <c r="L213" s="12">
        <f t="shared" si="13"/>
        <v>5.2373395964243298E-4</v>
      </c>
      <c r="M213" s="12">
        <f t="shared" si="14"/>
        <v>0.11923727579291724</v>
      </c>
      <c r="N213" s="12">
        <f t="shared" si="15"/>
        <v>3.8315463986824858E-4</v>
      </c>
    </row>
    <row r="214" spans="1:14">
      <c r="A214" s="61" t="s">
        <v>334</v>
      </c>
      <c r="B214" s="61">
        <f>VLOOKUP(A214,'US Pop after &gt;2009'!A215:B672,2,FALSE)</f>
        <v>886141</v>
      </c>
      <c r="C214" s="62">
        <f>VLOOKUP(A214,'US Pop after &gt;2009'!A215:U672,21,FALSE)</f>
        <v>749988.41499999992</v>
      </c>
      <c r="D214" s="62">
        <f>VLOOKUP(A214,'US Pop after &gt;2009'!A215:V672,22,FALSE)</f>
        <v>136192.69900000002</v>
      </c>
      <c r="E214" s="61">
        <f>VLOOKUP(A214,'Deaths After &gt;2009'!A215:O672,15,FALSE)</f>
        <v>0</v>
      </c>
      <c r="F214" s="61">
        <f>VLOOKUP(A214,'Deaths After &gt;2009'!A215:P672,16,FALSE)</f>
        <v>46</v>
      </c>
      <c r="G214" s="61">
        <f>VLOOKUP(A214,'Deaths After &gt;2009'!A215:Q672,17,FALSE)</f>
        <v>46</v>
      </c>
      <c r="H214" s="61">
        <f>VLOOKUP(A214,'Visits new'!A214:D621,4,FALSE)</f>
        <v>125298</v>
      </c>
      <c r="I214" s="61">
        <f>VLOOKUP(A214,'Visits new'!A214:E621,5,FALSE)</f>
        <v>465</v>
      </c>
      <c r="J214" s="12">
        <f t="shared" si="12"/>
        <v>5.1910474743861305E-5</v>
      </c>
      <c r="K214" s="12">
        <f t="shared" si="13"/>
        <v>0</v>
      </c>
      <c r="L214" s="12">
        <f t="shared" si="13"/>
        <v>3.3775672512371599E-4</v>
      </c>
      <c r="M214" s="12">
        <f t="shared" si="14"/>
        <v>0.14139736227078986</v>
      </c>
      <c r="N214" s="12">
        <f t="shared" si="15"/>
        <v>5.2474719034555453E-4</v>
      </c>
    </row>
    <row r="215" spans="1:14">
      <c r="A215" s="61" t="s">
        <v>335</v>
      </c>
      <c r="B215" s="61">
        <f>VLOOKUP(A215,'US Pop after &gt;2009'!A216:B673,2,FALSE)</f>
        <v>950613</v>
      </c>
      <c r="C215" s="62">
        <f>VLOOKUP(A215,'US Pop after &gt;2009'!A216:U673,21,FALSE)</f>
        <v>797319.63699999999</v>
      </c>
      <c r="D215" s="62">
        <f>VLOOKUP(A215,'US Pop after &gt;2009'!A216:V673,22,FALSE)</f>
        <v>153462.34</v>
      </c>
      <c r="E215" s="61">
        <f>VLOOKUP(A215,'Deaths After &gt;2009'!A216:O673,15,FALSE)</f>
        <v>0</v>
      </c>
      <c r="F215" s="61">
        <f>VLOOKUP(A215,'Deaths After &gt;2009'!A216:P673,16,FALSE)</f>
        <v>58</v>
      </c>
      <c r="G215" s="61">
        <f>VLOOKUP(A215,'Deaths After &gt;2009'!A216:Q673,17,FALSE)</f>
        <v>58</v>
      </c>
      <c r="H215" s="61">
        <f>VLOOKUP(A215,'Visits new'!A215:D622,4,FALSE)</f>
        <v>136204</v>
      </c>
      <c r="I215" s="61">
        <f>VLOOKUP(A215,'Visits new'!A215:E622,5,FALSE)</f>
        <v>401</v>
      </c>
      <c r="J215" s="12">
        <f t="shared" si="12"/>
        <v>6.1013261968855883E-5</v>
      </c>
      <c r="K215" s="12">
        <f t="shared" si="13"/>
        <v>0</v>
      </c>
      <c r="L215" s="12">
        <f t="shared" si="13"/>
        <v>3.7794288813789757E-4</v>
      </c>
      <c r="M215" s="12">
        <f t="shared" si="14"/>
        <v>0.14328017815872496</v>
      </c>
      <c r="N215" s="12">
        <f t="shared" si="15"/>
        <v>4.2183306981915879E-4</v>
      </c>
    </row>
    <row r="216" spans="1:14">
      <c r="A216" s="61" t="s">
        <v>336</v>
      </c>
      <c r="B216" s="61">
        <f>VLOOKUP(A216,'US Pop after &gt;2009'!A217:B674,2,FALSE)</f>
        <v>946419</v>
      </c>
      <c r="C216" s="62">
        <f>VLOOKUP(A216,'US Pop after &gt;2009'!A217:U674,21,FALSE)</f>
        <v>790314.5190000002</v>
      </c>
      <c r="D216" s="62">
        <f>VLOOKUP(A216,'US Pop after &gt;2009'!A217:V674,22,FALSE)</f>
        <v>155915.878</v>
      </c>
      <c r="E216" s="61">
        <f>VLOOKUP(A216,'Deaths After &gt;2009'!A217:O674,15,FALSE)</f>
        <v>0</v>
      </c>
      <c r="F216" s="61">
        <f>VLOOKUP(A216,'Deaths After &gt;2009'!A217:P674,16,FALSE)</f>
        <v>11</v>
      </c>
      <c r="G216" s="61">
        <f>VLOOKUP(A216,'Deaths After &gt;2009'!A217:Q674,17,FALSE)</f>
        <v>11</v>
      </c>
      <c r="H216" s="61">
        <f>VLOOKUP(A216,'Visits new'!A216:D623,4,FALSE)</f>
        <v>135522</v>
      </c>
      <c r="I216" s="61">
        <f>VLOOKUP(A216,'Visits new'!A216:E623,5,FALSE)</f>
        <v>353</v>
      </c>
      <c r="J216" s="12">
        <f t="shared" si="12"/>
        <v>1.1622759052808534E-5</v>
      </c>
      <c r="K216" s="12">
        <f t="shared" si="13"/>
        <v>0</v>
      </c>
      <c r="L216" s="12">
        <f t="shared" si="13"/>
        <v>7.0550864614314654E-5</v>
      </c>
      <c r="M216" s="12">
        <f t="shared" si="14"/>
        <v>0.14319450475951984</v>
      </c>
      <c r="N216" s="12">
        <f t="shared" si="15"/>
        <v>3.7298490414921934E-4</v>
      </c>
    </row>
    <row r="217" spans="1:14">
      <c r="A217" s="61" t="s">
        <v>337</v>
      </c>
      <c r="B217" s="61">
        <f>VLOOKUP(A217,'US Pop after &gt;2009'!A218:B675,2,FALSE)</f>
        <v>805712</v>
      </c>
      <c r="C217" s="62">
        <f>VLOOKUP(A217,'US Pop after &gt;2009'!A218:U675,21,FALSE)</f>
        <v>671167</v>
      </c>
      <c r="D217" s="62">
        <f>VLOOKUP(A217,'US Pop after &gt;2009'!A218:V675,22,FALSE)</f>
        <v>134545</v>
      </c>
      <c r="E217" s="61">
        <f>VLOOKUP(A217,'Deaths After &gt;2009'!A218:O675,15,FALSE)</f>
        <v>0</v>
      </c>
      <c r="F217" s="61">
        <f>VLOOKUP(A217,'Deaths After &gt;2009'!A218:P675,16,FALSE)</f>
        <v>54</v>
      </c>
      <c r="G217" s="61">
        <f>VLOOKUP(A217,'Deaths After &gt;2009'!A218:Q675,17,FALSE)</f>
        <v>54</v>
      </c>
      <c r="H217" s="61">
        <f>VLOOKUP(A217,'Visits new'!A217:D624,4,FALSE)</f>
        <v>145145</v>
      </c>
      <c r="I217" s="61">
        <f>VLOOKUP(A217,'Visits new'!A217:E624,5,FALSE)</f>
        <v>358</v>
      </c>
      <c r="J217" s="12">
        <f t="shared" si="12"/>
        <v>6.7021466727565187E-5</v>
      </c>
      <c r="K217" s="12">
        <f t="shared" si="13"/>
        <v>0</v>
      </c>
      <c r="L217" s="12">
        <f t="shared" si="13"/>
        <v>4.0135270727265971E-4</v>
      </c>
      <c r="M217" s="12">
        <f t="shared" si="14"/>
        <v>0.18014501459578608</v>
      </c>
      <c r="N217" s="12">
        <f t="shared" si="15"/>
        <v>4.4432750163830251E-4</v>
      </c>
    </row>
    <row r="218" spans="1:14">
      <c r="A218" s="61" t="s">
        <v>339</v>
      </c>
      <c r="B218" s="61">
        <f>VLOOKUP(A218,'US Pop after &gt;2009'!A219:B676,2,FALSE)</f>
        <v>1736701</v>
      </c>
      <c r="C218" s="62">
        <f>VLOOKUP(A218,'US Pop after &gt;2009'!A219:U676,21,FALSE)</f>
        <v>1504933.4380000001</v>
      </c>
      <c r="D218" s="62">
        <f>VLOOKUP(A218,'US Pop after &gt;2009'!A219:V676,22,FALSE)</f>
        <v>231307.87799999997</v>
      </c>
      <c r="E218" s="61">
        <f>VLOOKUP(A218,'Deaths After &gt;2009'!A219:O676,15,FALSE)</f>
        <v>0</v>
      </c>
      <c r="F218" s="61">
        <f>VLOOKUP(A218,'Deaths After &gt;2009'!A219:P676,16,FALSE)</f>
        <v>139</v>
      </c>
      <c r="G218" s="61">
        <f>VLOOKUP(A218,'Deaths After &gt;2009'!A219:Q676,17,FALSE)</f>
        <v>139</v>
      </c>
      <c r="H218" s="61">
        <f>VLOOKUP(A218,'Visits new'!A218:D625,4,FALSE)</f>
        <v>39081</v>
      </c>
      <c r="I218" s="61">
        <f>VLOOKUP(A218,'Visits new'!A218:E625,5,FALSE)</f>
        <v>189</v>
      </c>
      <c r="J218" s="12">
        <f t="shared" si="12"/>
        <v>8.003680541440351E-5</v>
      </c>
      <c r="K218" s="12">
        <f t="shared" si="13"/>
        <v>0</v>
      </c>
      <c r="L218" s="12">
        <f t="shared" si="13"/>
        <v>6.0093067820197641E-4</v>
      </c>
      <c r="M218" s="12">
        <f t="shared" si="14"/>
        <v>2.2503010017268371E-2</v>
      </c>
      <c r="N218" s="12">
        <f t="shared" si="15"/>
        <v>1.0882702318936881E-4</v>
      </c>
    </row>
    <row r="219" spans="1:14">
      <c r="A219" s="61" t="s">
        <v>340</v>
      </c>
      <c r="B219" s="61">
        <f>VLOOKUP(A219,'US Pop after &gt;2009'!A220:B677,2,FALSE)</f>
        <v>1738683</v>
      </c>
      <c r="C219" s="62">
        <f>VLOOKUP(A219,'US Pop after &gt;2009'!A220:U677,21,FALSE)</f>
        <v>1509882.1860000002</v>
      </c>
      <c r="D219" s="62">
        <f>VLOOKUP(A219,'US Pop after &gt;2009'!A220:V677,22,FALSE)</f>
        <v>230538.68000000005</v>
      </c>
      <c r="E219" s="61">
        <f>VLOOKUP(A219,'Deaths After &gt;2009'!A220:O677,15,FALSE)</f>
        <v>0</v>
      </c>
      <c r="F219" s="61">
        <f>VLOOKUP(A219,'Deaths After &gt;2009'!A220:P677,16,FALSE)</f>
        <v>189</v>
      </c>
      <c r="G219" s="61">
        <f>VLOOKUP(A219,'Deaths After &gt;2009'!A220:Q677,17,FALSE)</f>
        <v>189</v>
      </c>
      <c r="H219" s="61">
        <f>VLOOKUP(A219,'Visits new'!A219:D626,4,FALSE)</f>
        <v>126524</v>
      </c>
      <c r="I219" s="61">
        <f>VLOOKUP(A219,'Visits new'!A219:E626,5,FALSE)</f>
        <v>693</v>
      </c>
      <c r="J219" s="12">
        <f t="shared" si="12"/>
        <v>1.0870296655572062E-4</v>
      </c>
      <c r="K219" s="12">
        <f t="shared" si="13"/>
        <v>0</v>
      </c>
      <c r="L219" s="12">
        <f t="shared" si="13"/>
        <v>8.1981904294758674E-4</v>
      </c>
      <c r="M219" s="12">
        <f t="shared" si="14"/>
        <v>7.2770021907386226E-2</v>
      </c>
      <c r="N219" s="12">
        <f t="shared" si="15"/>
        <v>3.985775440376423E-4</v>
      </c>
    </row>
    <row r="220" spans="1:14">
      <c r="A220" s="61" t="s">
        <v>341</v>
      </c>
      <c r="B220" s="61">
        <f>VLOOKUP(A220,'US Pop after &gt;2009'!A221:B678,2,FALSE)</f>
        <v>1704870</v>
      </c>
      <c r="C220" s="62">
        <f>VLOOKUP(A220,'US Pop after &gt;2009'!A221:U678,21,FALSE)</f>
        <v>1479336.2180000001</v>
      </c>
      <c r="D220" s="62">
        <f>VLOOKUP(A220,'US Pop after &gt;2009'!A221:V678,22,FALSE)</f>
        <v>225516.60700000002</v>
      </c>
      <c r="E220" s="61">
        <f>VLOOKUP(A220,'Deaths After &gt;2009'!A221:O678,15,FALSE)</f>
        <v>0</v>
      </c>
      <c r="F220" s="61">
        <f>VLOOKUP(A220,'Deaths After &gt;2009'!A221:P678,16,FALSE)</f>
        <v>168</v>
      </c>
      <c r="G220" s="61">
        <f>VLOOKUP(A220,'Deaths After &gt;2009'!A221:Q678,17,FALSE)</f>
        <v>168</v>
      </c>
      <c r="H220" s="61">
        <f>VLOOKUP(A220,'Visits new'!A220:D627,4,FALSE)</f>
        <v>129995</v>
      </c>
      <c r="I220" s="61">
        <f>VLOOKUP(A220,'Visits new'!A220:E627,5,FALSE)</f>
        <v>679</v>
      </c>
      <c r="J220" s="12">
        <f t="shared" si="12"/>
        <v>9.8541237748332717E-5</v>
      </c>
      <c r="K220" s="12">
        <f t="shared" si="13"/>
        <v>0</v>
      </c>
      <c r="L220" s="12">
        <f t="shared" si="13"/>
        <v>7.4495622399994692E-4</v>
      </c>
      <c r="M220" s="12">
        <f t="shared" si="14"/>
        <v>7.6249215482705426E-2</v>
      </c>
      <c r="N220" s="12">
        <f t="shared" si="15"/>
        <v>3.9827083589951139E-4</v>
      </c>
    </row>
    <row r="221" spans="1:14">
      <c r="A221" s="61" t="s">
        <v>342</v>
      </c>
      <c r="B221" s="61">
        <f>VLOOKUP(A221,'US Pop after &gt;2009'!A222:B679,2,FALSE)</f>
        <v>1725065</v>
      </c>
      <c r="C221" s="62">
        <f>VLOOKUP(A221,'US Pop after &gt;2009'!A222:U679,21,FALSE)</f>
        <v>1496781.7530000003</v>
      </c>
      <c r="D221" s="62">
        <f>VLOOKUP(A221,'US Pop after &gt;2009'!A222:V679,22,FALSE)</f>
        <v>228392.94</v>
      </c>
      <c r="E221" s="61">
        <f>VLOOKUP(A221,'Deaths After &gt;2009'!A222:O679,15,FALSE)</f>
        <v>0</v>
      </c>
      <c r="F221" s="61">
        <f>VLOOKUP(A221,'Deaths After &gt;2009'!A222:P679,16,FALSE)</f>
        <v>208</v>
      </c>
      <c r="G221" s="61">
        <f>VLOOKUP(A221,'Deaths After &gt;2009'!A222:Q679,17,FALSE)</f>
        <v>208</v>
      </c>
      <c r="H221" s="61">
        <f>VLOOKUP(A221,'Visits new'!A221:D628,4,FALSE)</f>
        <v>114444</v>
      </c>
      <c r="I221" s="61">
        <f>VLOOKUP(A221,'Visits new'!A221:E628,5,FALSE)</f>
        <v>656</v>
      </c>
      <c r="J221" s="12">
        <f t="shared" si="12"/>
        <v>1.2057516673284775E-4</v>
      </c>
      <c r="K221" s="12">
        <f t="shared" si="13"/>
        <v>0</v>
      </c>
      <c r="L221" s="12">
        <f t="shared" si="13"/>
        <v>9.1071116296326845E-4</v>
      </c>
      <c r="M221" s="12">
        <f t="shared" si="14"/>
        <v>6.6341847988336672E-2</v>
      </c>
      <c r="N221" s="12">
        <f t="shared" si="15"/>
        <v>3.8027552584975058E-4</v>
      </c>
    </row>
    <row r="222" spans="1:14">
      <c r="A222" s="61" t="s">
        <v>343</v>
      </c>
      <c r="B222" s="61">
        <f>VLOOKUP(A222,'US Pop after &gt;2009'!A223:B680,2,FALSE)</f>
        <v>1668040</v>
      </c>
      <c r="C222" s="62">
        <f>VLOOKUP(A222,'US Pop after &gt;2009'!A223:U680,21,FALSE)</f>
        <v>1443253.834</v>
      </c>
      <c r="D222" s="62">
        <f>VLOOKUP(A222,'US Pop after &gt;2009'!A223:V680,22,FALSE)</f>
        <v>227180.55</v>
      </c>
      <c r="E222" s="61">
        <f>VLOOKUP(A222,'Deaths After &gt;2009'!A223:O680,15,FALSE)</f>
        <v>0</v>
      </c>
      <c r="F222" s="61">
        <f>VLOOKUP(A222,'Deaths After &gt;2009'!A223:P680,16,FALSE)</f>
        <v>187</v>
      </c>
      <c r="G222" s="61">
        <f>VLOOKUP(A222,'Deaths After &gt;2009'!A223:Q680,17,FALSE)</f>
        <v>187</v>
      </c>
      <c r="H222" s="61">
        <f>VLOOKUP(A222,'Visits new'!A222:D629,4,FALSE)</f>
        <v>103428</v>
      </c>
      <c r="I222" s="61">
        <f>VLOOKUP(A222,'Visits new'!A222:E629,5,FALSE)</f>
        <v>671</v>
      </c>
      <c r="J222" s="12">
        <f t="shared" si="12"/>
        <v>1.1210762331838565E-4</v>
      </c>
      <c r="K222" s="12">
        <f t="shared" si="13"/>
        <v>0</v>
      </c>
      <c r="L222" s="12">
        <f t="shared" si="13"/>
        <v>8.2313384662551447E-4</v>
      </c>
      <c r="M222" s="12">
        <f t="shared" si="14"/>
        <v>6.2005707297187115E-2</v>
      </c>
      <c r="N222" s="12">
        <f t="shared" si="15"/>
        <v>4.0226853073067794E-4</v>
      </c>
    </row>
    <row r="223" spans="1:14">
      <c r="A223" s="61" t="s">
        <v>344</v>
      </c>
      <c r="B223" s="61">
        <f>VLOOKUP(A223,'US Pop after &gt;2009'!A224:B681,2,FALSE)</f>
        <v>1649860</v>
      </c>
      <c r="C223" s="62">
        <f>VLOOKUP(A223,'US Pop after &gt;2009'!A224:U681,21,FALSE)</f>
        <v>1423933.0899999999</v>
      </c>
      <c r="D223" s="62">
        <f>VLOOKUP(A223,'US Pop after &gt;2009'!A224:V681,22,FALSE)</f>
        <v>224954.77700000006</v>
      </c>
      <c r="E223" s="61">
        <f>VLOOKUP(A223,'Deaths After &gt;2009'!A224:O681,15,FALSE)</f>
        <v>0</v>
      </c>
      <c r="F223" s="61">
        <f>VLOOKUP(A223,'Deaths After &gt;2009'!A224:P681,16,FALSE)</f>
        <v>208</v>
      </c>
      <c r="G223" s="61">
        <f>VLOOKUP(A223,'Deaths After &gt;2009'!A224:Q681,17,FALSE)</f>
        <v>208</v>
      </c>
      <c r="H223" s="61">
        <f>VLOOKUP(A223,'Visits new'!A223:D630,4,FALSE)</f>
        <v>119876</v>
      </c>
      <c r="I223" s="61">
        <f>VLOOKUP(A223,'Visits new'!A223:E630,5,FALSE)</f>
        <v>683</v>
      </c>
      <c r="J223" s="12">
        <f t="shared" si="12"/>
        <v>1.2607130301965015E-4</v>
      </c>
      <c r="K223" s="12">
        <f t="shared" si="13"/>
        <v>0</v>
      </c>
      <c r="L223" s="12">
        <f t="shared" si="13"/>
        <v>9.2463028691317786E-4</v>
      </c>
      <c r="M223" s="12">
        <f t="shared" si="14"/>
        <v>7.2658286157613369E-2</v>
      </c>
      <c r="N223" s="12">
        <f t="shared" si="15"/>
        <v>4.1397451905010124E-4</v>
      </c>
    </row>
    <row r="224" spans="1:14">
      <c r="A224" s="61" t="s">
        <v>345</v>
      </c>
      <c r="B224" s="61">
        <f>VLOOKUP(A224,'US Pop after &gt;2009'!A225:B682,2,FALSE)</f>
        <v>1795077</v>
      </c>
      <c r="C224" s="62">
        <f>VLOOKUP(A224,'US Pop after &gt;2009'!A225:U682,21,FALSE)</f>
        <v>1541769.4040000001</v>
      </c>
      <c r="D224" s="62">
        <f>VLOOKUP(A224,'US Pop after &gt;2009'!A225:V682,22,FALSE)</f>
        <v>253300.77500000002</v>
      </c>
      <c r="E224" s="61">
        <f>VLOOKUP(A224,'Deaths After &gt;2009'!A225:O682,15,FALSE)</f>
        <v>0</v>
      </c>
      <c r="F224" s="61">
        <f>VLOOKUP(A224,'Deaths After &gt;2009'!A225:P682,16,FALSE)</f>
        <v>187</v>
      </c>
      <c r="G224" s="61">
        <f>VLOOKUP(A224,'Deaths After &gt;2009'!A225:Q682,17,FALSE)</f>
        <v>187</v>
      </c>
      <c r="H224" s="61">
        <f>VLOOKUP(A224,'Visits new'!A224:D631,4,FALSE)</f>
        <v>140076</v>
      </c>
      <c r="I224" s="61">
        <f>VLOOKUP(A224,'Visits new'!A224:E631,5,FALSE)</f>
        <v>690</v>
      </c>
      <c r="J224" s="12">
        <f t="shared" si="12"/>
        <v>1.0417380424349485E-4</v>
      </c>
      <c r="K224" s="12">
        <f t="shared" si="13"/>
        <v>0</v>
      </c>
      <c r="L224" s="12">
        <f t="shared" si="13"/>
        <v>7.3825277478918084E-4</v>
      </c>
      <c r="M224" s="12">
        <f t="shared" si="14"/>
        <v>7.8033421407549652E-2</v>
      </c>
      <c r="N224" s="12">
        <f t="shared" si="15"/>
        <v>3.8438462528348367E-4</v>
      </c>
    </row>
    <row r="225" spans="1:14">
      <c r="A225" s="61" t="s">
        <v>346</v>
      </c>
      <c r="B225" s="61">
        <f>VLOOKUP(A225,'US Pop after &gt;2009'!A226:B683,2,FALSE)</f>
        <v>1705402</v>
      </c>
      <c r="C225" s="62">
        <f>VLOOKUP(A225,'US Pop after &gt;2009'!A226:U683,21,FALSE)</f>
        <v>1464708</v>
      </c>
      <c r="D225" s="62">
        <f>VLOOKUP(A225,'US Pop after &gt;2009'!A226:V683,22,FALSE)</f>
        <v>240694</v>
      </c>
      <c r="E225" s="61">
        <f>VLOOKUP(A225,'Deaths After &gt;2009'!A226:O683,15,FALSE)</f>
        <v>0</v>
      </c>
      <c r="F225" s="61">
        <f>VLOOKUP(A225,'Deaths After &gt;2009'!A226:P683,16,FALSE)</f>
        <v>243</v>
      </c>
      <c r="G225" s="61">
        <f>VLOOKUP(A225,'Deaths After &gt;2009'!A226:Q683,17,FALSE)</f>
        <v>243</v>
      </c>
      <c r="H225" s="61">
        <f>VLOOKUP(A225,'Visits new'!A225:D632,4,FALSE)</f>
        <v>203371</v>
      </c>
      <c r="I225" s="61">
        <f>VLOOKUP(A225,'Visits new'!A225:E632,5,FALSE)</f>
        <v>1039</v>
      </c>
      <c r="J225" s="12">
        <f t="shared" si="12"/>
        <v>1.4248839862976588E-4</v>
      </c>
      <c r="K225" s="12">
        <f t="shared" si="13"/>
        <v>0</v>
      </c>
      <c r="L225" s="12">
        <f t="shared" si="13"/>
        <v>1.0095806293468055E-3</v>
      </c>
      <c r="M225" s="12">
        <f t="shared" si="14"/>
        <v>0.11925106221289761</v>
      </c>
      <c r="N225" s="12">
        <f t="shared" si="15"/>
        <v>6.0924051924414306E-4</v>
      </c>
    </row>
    <row r="226" spans="1:14">
      <c r="A226" s="61" t="s">
        <v>348</v>
      </c>
      <c r="B226" s="61">
        <f>VLOOKUP(A226,'US Pop after &gt;2009'!A227:B684,2,FALSE)</f>
        <v>2633331</v>
      </c>
      <c r="C226" s="62">
        <f>VLOOKUP(A226,'US Pop after &gt;2009'!A227:U684,21,FALSE)</f>
        <v>2331275.6849999996</v>
      </c>
      <c r="D226" s="62">
        <f>VLOOKUP(A226,'US Pop after &gt;2009'!A227:V684,22,FALSE)</f>
        <v>301759.87200000003</v>
      </c>
      <c r="E226" s="61">
        <f>VLOOKUP(A226,'Deaths After &gt;2009'!A227:O684,15,FALSE)</f>
        <v>0</v>
      </c>
      <c r="F226" s="61">
        <f>VLOOKUP(A226,'Deaths After &gt;2009'!A227:P684,16,FALSE)</f>
        <v>233</v>
      </c>
      <c r="G226" s="61">
        <f>VLOOKUP(A226,'Deaths After &gt;2009'!A227:Q684,17,FALSE)</f>
        <v>233</v>
      </c>
      <c r="H226" s="61">
        <f>VLOOKUP(A226,'Visits new'!A226:D633,4,FALSE)</f>
        <v>149999</v>
      </c>
      <c r="I226" s="61">
        <f>VLOOKUP(A226,'Visits new'!A226:E633,5,FALSE)</f>
        <v>444</v>
      </c>
      <c r="J226" s="12">
        <f t="shared" si="12"/>
        <v>8.8481091059194604E-5</v>
      </c>
      <c r="K226" s="12">
        <f t="shared" si="13"/>
        <v>0</v>
      </c>
      <c r="L226" s="12">
        <f t="shared" si="13"/>
        <v>7.7213712497863193E-4</v>
      </c>
      <c r="M226" s="12">
        <f t="shared" si="14"/>
        <v>5.6961696042009152E-2</v>
      </c>
      <c r="N226" s="12">
        <f t="shared" si="15"/>
        <v>1.68607744335976E-4</v>
      </c>
    </row>
    <row r="227" spans="1:14">
      <c r="A227" s="61" t="s">
        <v>349</v>
      </c>
      <c r="B227" s="61">
        <f>VLOOKUP(A227,'US Pop after &gt;2009'!A228:B685,2,FALSE)</f>
        <v>2667327</v>
      </c>
      <c r="C227" s="62">
        <f>VLOOKUP(A227,'US Pop after &gt;2009'!A228:U685,21,FALSE)</f>
        <v>2354675.5890000002</v>
      </c>
      <c r="D227" s="62">
        <f>VLOOKUP(A227,'US Pop after &gt;2009'!A228:V685,22,FALSE)</f>
        <v>314395.99099999998</v>
      </c>
      <c r="E227" s="61">
        <f>VLOOKUP(A227,'Deaths After &gt;2009'!A228:O685,15,FALSE)</f>
        <v>0</v>
      </c>
      <c r="F227" s="61">
        <f>VLOOKUP(A227,'Deaths After &gt;2009'!A228:P685,16,FALSE)</f>
        <v>240</v>
      </c>
      <c r="G227" s="61">
        <f>VLOOKUP(A227,'Deaths After &gt;2009'!A228:Q685,17,FALSE)</f>
        <v>240</v>
      </c>
      <c r="H227" s="61">
        <f>VLOOKUP(A227,'Visits new'!A227:D634,4,FALSE)</f>
        <v>629223</v>
      </c>
      <c r="I227" s="61">
        <f>VLOOKUP(A227,'Visits new'!A227:E634,5,FALSE)</f>
        <v>1548</v>
      </c>
      <c r="J227" s="12">
        <f t="shared" si="12"/>
        <v>8.9977719267266443E-5</v>
      </c>
      <c r="K227" s="12">
        <f t="shared" si="13"/>
        <v>0</v>
      </c>
      <c r="L227" s="12">
        <f t="shared" si="13"/>
        <v>7.6336851254569594E-4</v>
      </c>
      <c r="M227" s="12">
        <f t="shared" si="14"/>
        <v>0.23590021021044663</v>
      </c>
      <c r="N227" s="12">
        <f t="shared" si="15"/>
        <v>5.8035628927386861E-4</v>
      </c>
    </row>
    <row r="228" spans="1:14">
      <c r="A228" s="61" t="s">
        <v>350</v>
      </c>
      <c r="B228" s="61">
        <f>VLOOKUP(A228,'US Pop after &gt;2009'!A229:B686,2,FALSE)</f>
        <v>2669454</v>
      </c>
      <c r="C228" s="62">
        <f>VLOOKUP(A228,'US Pop after &gt;2009'!A229:U686,21,FALSE)</f>
        <v>2345049.1880000001</v>
      </c>
      <c r="D228" s="62">
        <f>VLOOKUP(A228,'US Pop after &gt;2009'!A229:V686,22,FALSE)</f>
        <v>326416.68300000002</v>
      </c>
      <c r="E228" s="61">
        <f>VLOOKUP(A228,'Deaths After &gt;2009'!A229:O686,15,FALSE)</f>
        <v>0</v>
      </c>
      <c r="F228" s="61">
        <f>VLOOKUP(A228,'Deaths After &gt;2009'!A229:P686,16,FALSE)</f>
        <v>314</v>
      </c>
      <c r="G228" s="61">
        <f>VLOOKUP(A228,'Deaths After &gt;2009'!A229:Q686,17,FALSE)</f>
        <v>314</v>
      </c>
      <c r="H228" s="61">
        <f>VLOOKUP(A228,'Visits new'!A228:D635,4,FALSE)</f>
        <v>612124</v>
      </c>
      <c r="I228" s="61">
        <f>VLOOKUP(A228,'Visits new'!A228:E635,5,FALSE)</f>
        <v>1499</v>
      </c>
      <c r="J228" s="12">
        <f t="shared" si="12"/>
        <v>1.1762705032564712E-4</v>
      </c>
      <c r="K228" s="12">
        <f t="shared" si="13"/>
        <v>0</v>
      </c>
      <c r="L228" s="12">
        <f t="shared" si="13"/>
        <v>9.6196063606221981E-4</v>
      </c>
      <c r="M228" s="12">
        <f t="shared" si="14"/>
        <v>0.22930681704947903</v>
      </c>
      <c r="N228" s="12">
        <f t="shared" si="15"/>
        <v>5.6153805235078038E-4</v>
      </c>
    </row>
    <row r="229" spans="1:14">
      <c r="A229" s="61" t="s">
        <v>351</v>
      </c>
      <c r="B229" s="61">
        <f>VLOOKUP(A229,'US Pop after &gt;2009'!A230:B687,2,FALSE)</f>
        <v>2724791</v>
      </c>
      <c r="C229" s="62">
        <f>VLOOKUP(A229,'US Pop after &gt;2009'!A230:U687,21,FALSE)</f>
        <v>2378387.5579999997</v>
      </c>
      <c r="D229" s="62">
        <f>VLOOKUP(A229,'US Pop after &gt;2009'!A230:V687,22,FALSE)</f>
        <v>343911.67700000003</v>
      </c>
      <c r="E229" s="61">
        <f>VLOOKUP(A229,'Deaths After &gt;2009'!A230:O687,15,FALSE)</f>
        <v>23</v>
      </c>
      <c r="F229" s="61">
        <f>VLOOKUP(A229,'Deaths After &gt;2009'!A230:P687,16,FALSE)</f>
        <v>253</v>
      </c>
      <c r="G229" s="61">
        <f>VLOOKUP(A229,'Deaths After &gt;2009'!A230:Q687,17,FALSE)</f>
        <v>276</v>
      </c>
      <c r="H229" s="61">
        <f>VLOOKUP(A229,'Visits new'!A229:D636,4,FALSE)</f>
        <v>515027</v>
      </c>
      <c r="I229" s="61">
        <f>VLOOKUP(A229,'Visits new'!A229:E636,5,FALSE)</f>
        <v>1300</v>
      </c>
      <c r="J229" s="12">
        <f t="shared" si="12"/>
        <v>1.0129217250056977E-4</v>
      </c>
      <c r="K229" s="12">
        <f t="shared" si="13"/>
        <v>9.6704172213803698E-6</v>
      </c>
      <c r="L229" s="12">
        <f t="shared" si="13"/>
        <v>7.3565399758147778E-4</v>
      </c>
      <c r="M229" s="12">
        <f t="shared" si="14"/>
        <v>0.1890152308929382</v>
      </c>
      <c r="N229" s="12">
        <f t="shared" si="15"/>
        <v>4.7710081250268367E-4</v>
      </c>
    </row>
    <row r="230" spans="1:14">
      <c r="A230" s="61" t="s">
        <v>352</v>
      </c>
      <c r="B230" s="61">
        <f>VLOOKUP(A230,'US Pop after &gt;2009'!A231:B688,2,FALSE)</f>
        <v>2710050</v>
      </c>
      <c r="C230" s="62">
        <f>VLOOKUP(A230,'US Pop after &gt;2009'!A231:U688,21,FALSE)</f>
        <v>2357522.7459999998</v>
      </c>
      <c r="D230" s="62">
        <f>VLOOKUP(A230,'US Pop after &gt;2009'!A231:V688,22,FALSE)</f>
        <v>352140.33999999997</v>
      </c>
      <c r="E230" s="61">
        <f>VLOOKUP(A230,'Deaths After &gt;2009'!A231:O688,15,FALSE)</f>
        <v>32</v>
      </c>
      <c r="F230" s="61">
        <f>VLOOKUP(A230,'Deaths After &gt;2009'!A231:P688,16,FALSE)</f>
        <v>488</v>
      </c>
      <c r="G230" s="61">
        <f>VLOOKUP(A230,'Deaths After &gt;2009'!A231:Q688,17,FALSE)</f>
        <v>520</v>
      </c>
      <c r="H230" s="61">
        <f>VLOOKUP(A230,'Visits new'!A230:D637,4,FALSE)</f>
        <v>807206</v>
      </c>
      <c r="I230" s="61">
        <f>VLOOKUP(A230,'Visits new'!A230:E637,5,FALSE)</f>
        <v>1754</v>
      </c>
      <c r="J230" s="12">
        <f t="shared" si="12"/>
        <v>1.918783786277006E-4</v>
      </c>
      <c r="K230" s="12">
        <f t="shared" si="13"/>
        <v>1.3573569991761174E-5</v>
      </c>
      <c r="L230" s="12">
        <f t="shared" si="13"/>
        <v>1.3858111229176414E-3</v>
      </c>
      <c r="M230" s="12">
        <f t="shared" si="14"/>
        <v>0.29785649711259937</v>
      </c>
      <c r="N230" s="12">
        <f t="shared" si="15"/>
        <v>6.4722053098651311E-4</v>
      </c>
    </row>
    <row r="231" spans="1:14">
      <c r="A231" s="61" t="s">
        <v>353</v>
      </c>
      <c r="B231" s="61">
        <f>VLOOKUP(A231,'US Pop after &gt;2009'!A232:B689,2,FALSE)</f>
        <v>2786021</v>
      </c>
      <c r="C231" s="62">
        <f>VLOOKUP(A231,'US Pop after &gt;2009'!A232:U689,21,FALSE)</f>
        <v>2405709.27</v>
      </c>
      <c r="D231" s="62">
        <f>VLOOKUP(A231,'US Pop after &gt;2009'!A232:V689,22,FALSE)</f>
        <v>376977.897</v>
      </c>
      <c r="E231" s="61">
        <f>VLOOKUP(A231,'Deaths After &gt;2009'!A232:O689,15,FALSE)</f>
        <v>32</v>
      </c>
      <c r="F231" s="61">
        <f>VLOOKUP(A231,'Deaths After &gt;2009'!A232:P689,16,FALSE)</f>
        <v>422</v>
      </c>
      <c r="G231" s="61">
        <f>VLOOKUP(A231,'Deaths After &gt;2009'!A232:Q689,17,FALSE)</f>
        <v>454</v>
      </c>
      <c r="H231" s="61">
        <f>VLOOKUP(A231,'Visits new'!A231:D638,4,FALSE)</f>
        <v>577937</v>
      </c>
      <c r="I231" s="61">
        <f>VLOOKUP(A231,'Visits new'!A231:E638,5,FALSE)</f>
        <v>1221</v>
      </c>
      <c r="J231" s="12">
        <f t="shared" si="12"/>
        <v>1.6295641705500426E-4</v>
      </c>
      <c r="K231" s="12">
        <f t="shared" si="13"/>
        <v>1.3301690440757207E-5</v>
      </c>
      <c r="L231" s="12">
        <f t="shared" si="13"/>
        <v>1.1194290258349018E-3</v>
      </c>
      <c r="M231" s="12">
        <f t="shared" si="14"/>
        <v>0.20744172423682378</v>
      </c>
      <c r="N231" s="12">
        <f t="shared" si="15"/>
        <v>4.3825943881973612E-4</v>
      </c>
    </row>
    <row r="232" spans="1:14">
      <c r="A232" s="61" t="s">
        <v>354</v>
      </c>
      <c r="B232" s="61">
        <f>VLOOKUP(A232,'US Pop after &gt;2009'!A233:B690,2,FALSE)</f>
        <v>2821018</v>
      </c>
      <c r="C232" s="62">
        <f>VLOOKUP(A232,'US Pop after &gt;2009'!A233:U690,21,FALSE)</f>
        <v>2417053.71</v>
      </c>
      <c r="D232" s="62">
        <f>VLOOKUP(A232,'US Pop after &gt;2009'!A233:V690,22,FALSE)</f>
        <v>401912.06399999995</v>
      </c>
      <c r="E232" s="61">
        <f>VLOOKUP(A232,'Deaths After &gt;2009'!A233:O690,15,FALSE)</f>
        <v>47</v>
      </c>
      <c r="F232" s="61">
        <f>VLOOKUP(A232,'Deaths After &gt;2009'!A233:P690,16,FALSE)</f>
        <v>327</v>
      </c>
      <c r="G232" s="61">
        <f>VLOOKUP(A232,'Deaths After &gt;2009'!A233:Q690,17,FALSE)</f>
        <v>374</v>
      </c>
      <c r="H232" s="61">
        <f>VLOOKUP(A232,'Visits new'!A232:D639,4,FALSE)</f>
        <v>701177</v>
      </c>
      <c r="I232" s="61">
        <f>VLOOKUP(A232,'Visits new'!A232:E639,5,FALSE)</f>
        <v>1340</v>
      </c>
      <c r="J232" s="12">
        <f t="shared" si="12"/>
        <v>1.325762543876005E-4</v>
      </c>
      <c r="K232" s="12">
        <f t="shared" si="13"/>
        <v>1.9445161605448974E-5</v>
      </c>
      <c r="L232" s="12">
        <f t="shared" si="13"/>
        <v>8.1361081014975467E-4</v>
      </c>
      <c r="M232" s="12">
        <f t="shared" si="14"/>
        <v>0.24855459979340791</v>
      </c>
      <c r="N232" s="12">
        <f t="shared" si="15"/>
        <v>4.7500583122830127E-4</v>
      </c>
    </row>
    <row r="233" spans="1:14">
      <c r="A233" s="61" t="s">
        <v>355</v>
      </c>
      <c r="B233" s="61">
        <f>VLOOKUP(A233,'US Pop after &gt;2009'!A234:B691,2,FALSE)</f>
        <v>2818761</v>
      </c>
      <c r="C233" s="62">
        <f>VLOOKUP(A233,'US Pop after &gt;2009'!A234:U691,21,FALSE)</f>
        <v>2411699</v>
      </c>
      <c r="D233" s="62">
        <f>VLOOKUP(A233,'US Pop after &gt;2009'!A234:V691,22,FALSE)</f>
        <v>407062</v>
      </c>
      <c r="E233" s="61">
        <f>VLOOKUP(A233,'Deaths After &gt;2009'!A234:O691,15,FALSE)</f>
        <v>49</v>
      </c>
      <c r="F233" s="61">
        <f>VLOOKUP(A233,'Deaths After &gt;2009'!A234:P691,16,FALSE)</f>
        <v>408</v>
      </c>
      <c r="G233" s="61">
        <f>VLOOKUP(A233,'Deaths After &gt;2009'!A234:Q691,17,FALSE)</f>
        <v>457</v>
      </c>
      <c r="H233" s="61">
        <f>VLOOKUP(A233,'Visits new'!A233:D640,4,FALSE)</f>
        <v>912503</v>
      </c>
      <c r="I233" s="61">
        <f>VLOOKUP(A233,'Visits new'!A233:E640,5,FALSE)</f>
        <v>1709</v>
      </c>
      <c r="J233" s="12">
        <f t="shared" si="12"/>
        <v>1.621279704096942E-4</v>
      </c>
      <c r="K233" s="12">
        <f t="shared" si="13"/>
        <v>2.0317626702171375E-5</v>
      </c>
      <c r="L233" s="12">
        <f t="shared" si="13"/>
        <v>1.002304317278449E-3</v>
      </c>
      <c r="M233" s="12">
        <f t="shared" si="14"/>
        <v>0.32372485641741178</v>
      </c>
      <c r="N233" s="12">
        <f t="shared" si="15"/>
        <v>6.0629475148833126E-4</v>
      </c>
    </row>
    <row r="234" spans="1:14">
      <c r="A234" s="61" t="s">
        <v>357</v>
      </c>
      <c r="B234" s="61">
        <f>VLOOKUP(A234,'US Pop after &gt;2009'!A235:B692,2,FALSE)</f>
        <v>1313939</v>
      </c>
      <c r="C234" s="62">
        <f>VLOOKUP(A234,'US Pop after &gt;2009'!A235:U692,21,FALSE)</f>
        <v>1143077.3500000001</v>
      </c>
      <c r="D234" s="62">
        <f>VLOOKUP(A234,'US Pop after &gt;2009'!A235:V692,22,FALSE)</f>
        <v>170318.71800000002</v>
      </c>
      <c r="E234" s="61">
        <f>VLOOKUP(A234,'Deaths After &gt;2009'!A235:O692,15,FALSE)</f>
        <v>0</v>
      </c>
      <c r="F234" s="61">
        <f>VLOOKUP(A234,'Deaths After &gt;2009'!A235:P692,16,FALSE)</f>
        <v>63</v>
      </c>
      <c r="G234" s="61">
        <f>VLOOKUP(A234,'Deaths After &gt;2009'!A235:Q692,17,FALSE)</f>
        <v>63</v>
      </c>
      <c r="H234" s="61">
        <f>VLOOKUP(A234,'Visits new'!A234:D641,4,FALSE)</f>
        <v>62977</v>
      </c>
      <c r="I234" s="61">
        <f>VLOOKUP(A234,'Visits new'!A234:E641,5,FALSE)</f>
        <v>372</v>
      </c>
      <c r="J234" s="12">
        <f t="shared" si="12"/>
        <v>4.7947431349552756E-5</v>
      </c>
      <c r="K234" s="12">
        <f t="shared" si="13"/>
        <v>0</v>
      </c>
      <c r="L234" s="12">
        <f t="shared" si="13"/>
        <v>3.6989475226087594E-4</v>
      </c>
      <c r="M234" s="12">
        <f t="shared" si="14"/>
        <v>4.7929926731758478E-2</v>
      </c>
      <c r="N234" s="12">
        <f t="shared" si="15"/>
        <v>2.8311816606402582E-4</v>
      </c>
    </row>
    <row r="235" spans="1:14">
      <c r="A235" s="61" t="s">
        <v>358</v>
      </c>
      <c r="B235" s="61">
        <f>VLOOKUP(A235,'US Pop after &gt;2009'!A236:B693,2,FALSE)</f>
        <v>1255618</v>
      </c>
      <c r="C235" s="62">
        <f>VLOOKUP(A235,'US Pop after &gt;2009'!A236:U693,21,FALSE)</f>
        <v>1091366.7320000001</v>
      </c>
      <c r="D235" s="62">
        <f>VLOOKUP(A235,'US Pop after &gt;2009'!A236:V693,22,FALSE)</f>
        <v>164747.16699999999</v>
      </c>
      <c r="E235" s="61">
        <f>VLOOKUP(A235,'Deaths After &gt;2009'!A236:O693,15,FALSE)</f>
        <v>0</v>
      </c>
      <c r="F235" s="61">
        <f>VLOOKUP(A235,'Deaths After &gt;2009'!A236:P693,16,FALSE)</f>
        <v>113</v>
      </c>
      <c r="G235" s="61">
        <f>VLOOKUP(A235,'Deaths After &gt;2009'!A236:Q693,17,FALSE)</f>
        <v>113</v>
      </c>
      <c r="H235" s="61">
        <f>VLOOKUP(A235,'Visits new'!A235:D642,4,FALSE)</f>
        <v>216418</v>
      </c>
      <c r="I235" s="61">
        <f>VLOOKUP(A235,'Visits new'!A235:E642,5,FALSE)</f>
        <v>1234</v>
      </c>
      <c r="J235" s="12">
        <f t="shared" si="12"/>
        <v>8.9995524116411195E-5</v>
      </c>
      <c r="K235" s="12">
        <f t="shared" si="13"/>
        <v>0</v>
      </c>
      <c r="L235" s="12">
        <f t="shared" si="13"/>
        <v>6.8589950320663187E-4</v>
      </c>
      <c r="M235" s="12">
        <f t="shared" si="14"/>
        <v>0.1723597463559777</v>
      </c>
      <c r="N235" s="12">
        <f t="shared" si="15"/>
        <v>9.8278298017390642E-4</v>
      </c>
    </row>
    <row r="236" spans="1:14">
      <c r="A236" s="61" t="s">
        <v>359</v>
      </c>
      <c r="B236" s="61">
        <f>VLOOKUP(A236,'US Pop after &gt;2009'!A237:B694,2,FALSE)</f>
        <v>1317474</v>
      </c>
      <c r="C236" s="62">
        <f>VLOOKUP(A236,'US Pop after &gt;2009'!A237:U694,21,FALSE)</f>
        <v>1137306.324</v>
      </c>
      <c r="D236" s="62">
        <f>VLOOKUP(A236,'US Pop after &gt;2009'!A237:V694,22,FALSE)</f>
        <v>181157.38500000001</v>
      </c>
      <c r="E236" s="61">
        <f>VLOOKUP(A236,'Deaths After &gt;2009'!A237:O694,15,FALSE)</f>
        <v>0</v>
      </c>
      <c r="F236" s="61">
        <f>VLOOKUP(A236,'Deaths After &gt;2009'!A237:P694,16,FALSE)</f>
        <v>98</v>
      </c>
      <c r="G236" s="61">
        <f>VLOOKUP(A236,'Deaths After &gt;2009'!A237:Q694,17,FALSE)</f>
        <v>98</v>
      </c>
      <c r="H236" s="61">
        <f>VLOOKUP(A236,'Visits new'!A236:D643,4,FALSE)</f>
        <v>201775</v>
      </c>
      <c r="I236" s="61">
        <f>VLOOKUP(A236,'Visits new'!A236:E643,5,FALSE)</f>
        <v>1258</v>
      </c>
      <c r="J236" s="12">
        <f t="shared" si="12"/>
        <v>7.4384769642512873E-5</v>
      </c>
      <c r="K236" s="12">
        <f t="shared" si="13"/>
        <v>0</v>
      </c>
      <c r="L236" s="12">
        <f t="shared" si="13"/>
        <v>5.4096607764568907E-4</v>
      </c>
      <c r="M236" s="12">
        <f t="shared" si="14"/>
        <v>0.1531529274961024</v>
      </c>
      <c r="N236" s="12">
        <f t="shared" si="15"/>
        <v>9.5485755316613457E-4</v>
      </c>
    </row>
    <row r="237" spans="1:14">
      <c r="A237" s="61" t="s">
        <v>360</v>
      </c>
      <c r="B237" s="61">
        <f>VLOOKUP(A237,'US Pop after &gt;2009'!A238:B695,2,FALSE)</f>
        <v>1319171</v>
      </c>
      <c r="C237" s="62">
        <f>VLOOKUP(A237,'US Pop after &gt;2009'!A238:U695,21,FALSE)</f>
        <v>1132052.095</v>
      </c>
      <c r="D237" s="62">
        <f>VLOOKUP(A237,'US Pop after &gt;2009'!A238:V695,22,FALSE)</f>
        <v>186859.56200000003</v>
      </c>
      <c r="E237" s="61">
        <f>VLOOKUP(A237,'Deaths After &gt;2009'!A238:O695,15,FALSE)</f>
        <v>0</v>
      </c>
      <c r="F237" s="61">
        <f>VLOOKUP(A237,'Deaths After &gt;2009'!A238:P695,16,FALSE)</f>
        <v>80</v>
      </c>
      <c r="G237" s="61">
        <f>VLOOKUP(A237,'Deaths After &gt;2009'!A238:Q695,17,FALSE)</f>
        <v>80</v>
      </c>
      <c r="H237" s="61">
        <f>VLOOKUP(A237,'Visits new'!A237:D644,4,FALSE)</f>
        <v>186057</v>
      </c>
      <c r="I237" s="61">
        <f>VLOOKUP(A237,'Visits new'!A237:E644,5,FALSE)</f>
        <v>1176</v>
      </c>
      <c r="J237" s="12">
        <f t="shared" si="12"/>
        <v>6.0644146968057967E-5</v>
      </c>
      <c r="K237" s="12">
        <f t="shared" si="13"/>
        <v>0</v>
      </c>
      <c r="L237" s="12">
        <f t="shared" si="13"/>
        <v>4.2812901380984711E-4</v>
      </c>
      <c r="M237" s="12">
        <f t="shared" si="14"/>
        <v>0.14104085065544952</v>
      </c>
      <c r="N237" s="12">
        <f t="shared" si="15"/>
        <v>8.9146896043045215E-4</v>
      </c>
    </row>
    <row r="238" spans="1:14">
      <c r="A238" s="61" t="s">
        <v>361</v>
      </c>
      <c r="B238" s="61">
        <f>VLOOKUP(A238,'US Pop after &gt;2009'!A239:B696,2,FALSE)</f>
        <v>1277778</v>
      </c>
      <c r="C238" s="62">
        <f>VLOOKUP(A238,'US Pop after &gt;2009'!A239:U696,21,FALSE)</f>
        <v>1091816.0659999999</v>
      </c>
      <c r="D238" s="62">
        <f>VLOOKUP(A238,'US Pop after &gt;2009'!A239:V696,22,FALSE)</f>
        <v>186227.503</v>
      </c>
      <c r="E238" s="61">
        <f>VLOOKUP(A238,'Deaths After &gt;2009'!A239:O696,15,FALSE)</f>
        <v>0</v>
      </c>
      <c r="F238" s="61">
        <f>VLOOKUP(A238,'Deaths After &gt;2009'!A239:P696,16,FALSE)</f>
        <v>59</v>
      </c>
      <c r="G238" s="61">
        <f>VLOOKUP(A238,'Deaths After &gt;2009'!A239:Q696,17,FALSE)</f>
        <v>59</v>
      </c>
      <c r="H238" s="61">
        <f>VLOOKUP(A238,'Visits new'!A238:D645,4,FALSE)</f>
        <v>178759</v>
      </c>
      <c r="I238" s="61">
        <f>VLOOKUP(A238,'Visits new'!A238:E645,5,FALSE)</f>
        <v>1093</v>
      </c>
      <c r="J238" s="12">
        <f t="shared" si="12"/>
        <v>4.6173905013233909E-5</v>
      </c>
      <c r="K238" s="12">
        <f t="shared" si="13"/>
        <v>0</v>
      </c>
      <c r="L238" s="12">
        <f t="shared" si="13"/>
        <v>3.1681679155629337E-4</v>
      </c>
      <c r="M238" s="12">
        <f t="shared" si="14"/>
        <v>0.13989832349594375</v>
      </c>
      <c r="N238" s="12">
        <f t="shared" si="15"/>
        <v>8.5539115558414685E-4</v>
      </c>
    </row>
    <row r="239" spans="1:14">
      <c r="A239" s="61" t="s">
        <v>362</v>
      </c>
      <c r="B239" s="61">
        <f>VLOOKUP(A239,'US Pop after &gt;2009'!A240:B697,2,FALSE)</f>
        <v>1244818</v>
      </c>
      <c r="C239" s="62">
        <f>VLOOKUP(A239,'US Pop after &gt;2009'!A240:U697,21,FALSE)</f>
        <v>1060674.743</v>
      </c>
      <c r="D239" s="62">
        <f>VLOOKUP(A239,'US Pop after &gt;2009'!A240:V697,22,FALSE)</f>
        <v>184193.99400000001</v>
      </c>
      <c r="E239" s="61">
        <f>VLOOKUP(A239,'Deaths After &gt;2009'!A240:O697,15,FALSE)</f>
        <v>0</v>
      </c>
      <c r="F239" s="61">
        <f>VLOOKUP(A239,'Deaths After &gt;2009'!A240:P697,16,FALSE)</f>
        <v>140</v>
      </c>
      <c r="G239" s="61">
        <f>VLOOKUP(A239,'Deaths After &gt;2009'!A240:Q697,17,FALSE)</f>
        <v>140</v>
      </c>
      <c r="H239" s="61">
        <f>VLOOKUP(A239,'Visits new'!A239:D646,4,FALSE)</f>
        <v>199771</v>
      </c>
      <c r="I239" s="61">
        <f>VLOOKUP(A239,'Visits new'!A239:E646,5,FALSE)</f>
        <v>1101</v>
      </c>
      <c r="J239" s="12">
        <f t="shared" si="12"/>
        <v>1.1246624004472943E-4</v>
      </c>
      <c r="K239" s="12">
        <f t="shared" si="13"/>
        <v>0</v>
      </c>
      <c r="L239" s="12">
        <f t="shared" si="13"/>
        <v>7.6006821373339679E-4</v>
      </c>
      <c r="M239" s="12">
        <f t="shared" si="14"/>
        <v>0.16048209457125459</v>
      </c>
      <c r="N239" s="12">
        <f t="shared" si="15"/>
        <v>8.8446664492319361E-4</v>
      </c>
    </row>
    <row r="240" spans="1:14">
      <c r="A240" s="61" t="s">
        <v>363</v>
      </c>
      <c r="B240" s="61">
        <f>VLOOKUP(A240,'US Pop after &gt;2009'!A241:B698,2,FALSE)</f>
        <v>1327503</v>
      </c>
      <c r="C240" s="62">
        <f>VLOOKUP(A240,'US Pop after &gt;2009'!A241:U698,21,FALSE)</f>
        <v>1116633.7350000003</v>
      </c>
      <c r="D240" s="62">
        <f>VLOOKUP(A240,'US Pop after &gt;2009'!A241:V698,22,FALSE)</f>
        <v>210513.984</v>
      </c>
      <c r="E240" s="61">
        <f>VLOOKUP(A240,'Deaths After &gt;2009'!A241:O698,15,FALSE)</f>
        <v>0</v>
      </c>
      <c r="F240" s="61">
        <f>VLOOKUP(A240,'Deaths After &gt;2009'!A241:P698,16,FALSE)</f>
        <v>45</v>
      </c>
      <c r="G240" s="61">
        <f>VLOOKUP(A240,'Deaths After &gt;2009'!A241:Q698,17,FALSE)</f>
        <v>45</v>
      </c>
      <c r="H240" s="61">
        <f>VLOOKUP(A240,'Visits new'!A240:D647,4,FALSE)</f>
        <v>186841</v>
      </c>
      <c r="I240" s="61">
        <f>VLOOKUP(A240,'Visits new'!A240:E647,5,FALSE)</f>
        <v>990</v>
      </c>
      <c r="J240" s="12">
        <f t="shared" si="12"/>
        <v>3.3898228478579711E-5</v>
      </c>
      <c r="K240" s="12">
        <f t="shared" si="13"/>
        <v>0</v>
      </c>
      <c r="L240" s="12">
        <f t="shared" si="13"/>
        <v>2.137625213534508E-4</v>
      </c>
      <c r="M240" s="12">
        <f t="shared" si="14"/>
        <v>0.14074619793702914</v>
      </c>
      <c r="N240" s="12">
        <f t="shared" si="15"/>
        <v>7.4576102652875364E-4</v>
      </c>
    </row>
    <row r="241" spans="1:14">
      <c r="A241" s="61" t="s">
        <v>364</v>
      </c>
      <c r="B241" s="61">
        <f>VLOOKUP(A241,'US Pop after &gt;2009'!A242:B699,2,FALSE)</f>
        <v>1332309</v>
      </c>
      <c r="C241" s="62">
        <f>VLOOKUP(A241,'US Pop after &gt;2009'!A242:U699,21,FALSE)</f>
        <v>1115419</v>
      </c>
      <c r="D241" s="62">
        <f>VLOOKUP(A241,'US Pop after &gt;2009'!A242:V699,22,FALSE)</f>
        <v>216890</v>
      </c>
      <c r="E241" s="61">
        <f>VLOOKUP(A241,'Deaths After &gt;2009'!A242:O699,15,FALSE)</f>
        <v>0</v>
      </c>
      <c r="F241" s="61">
        <f>VLOOKUP(A241,'Deaths After &gt;2009'!A242:P699,16,FALSE)</f>
        <v>98</v>
      </c>
      <c r="G241" s="61">
        <f>VLOOKUP(A241,'Deaths After &gt;2009'!A242:Q699,17,FALSE)</f>
        <v>98</v>
      </c>
      <c r="H241" s="61">
        <f>VLOOKUP(A241,'Visits new'!A241:D648,4,FALSE)</f>
        <v>149644</v>
      </c>
      <c r="I241" s="61">
        <f>VLOOKUP(A241,'Visits new'!A241:E648,5,FALSE)</f>
        <v>879</v>
      </c>
      <c r="J241" s="12">
        <f t="shared" si="12"/>
        <v>7.3556509788645121E-5</v>
      </c>
      <c r="K241" s="12">
        <f t="shared" si="13"/>
        <v>0</v>
      </c>
      <c r="L241" s="12">
        <f t="shared" si="13"/>
        <v>4.5184194753100648E-4</v>
      </c>
      <c r="M241" s="12">
        <f t="shared" si="14"/>
        <v>0.11231928929400012</v>
      </c>
      <c r="N241" s="12">
        <f t="shared" si="15"/>
        <v>6.5975685820631705E-4</v>
      </c>
    </row>
    <row r="242" spans="1:14">
      <c r="A242" s="61" t="s">
        <v>366</v>
      </c>
      <c r="B242" s="61">
        <f>VLOOKUP(A242,'US Pop after &gt;2009'!A243:B700,2,FALSE)</f>
        <v>8721577</v>
      </c>
      <c r="C242" s="62">
        <f>VLOOKUP(A242,'US Pop after &gt;2009'!A243:U700,21,FALSE)</f>
        <v>7565713.5820000004</v>
      </c>
      <c r="D242" s="62">
        <f>VLOOKUP(A242,'US Pop after &gt;2009'!A243:V700,22,FALSE)</f>
        <v>1155586.2860000001</v>
      </c>
      <c r="E242" s="61">
        <f>VLOOKUP(A242,'Deaths After &gt;2009'!A243:O700,15,FALSE)</f>
        <v>31</v>
      </c>
      <c r="F242" s="61">
        <f>VLOOKUP(A242,'Deaths After &gt;2009'!A243:P700,16,FALSE)</f>
        <v>924</v>
      </c>
      <c r="G242" s="61">
        <f>VLOOKUP(A242,'Deaths After &gt;2009'!A243:Q700,17,FALSE)</f>
        <v>955</v>
      </c>
      <c r="H242" s="61">
        <f>VLOOKUP(A242,'Visits new'!A242:D649,4,FALSE)</f>
        <v>86782</v>
      </c>
      <c r="I242" s="61">
        <f>VLOOKUP(A242,'Visits new'!A242:E649,5,FALSE)</f>
        <v>317</v>
      </c>
      <c r="J242" s="12">
        <f t="shared" si="12"/>
        <v>1.0949854596250196E-4</v>
      </c>
      <c r="K242" s="12">
        <f t="shared" si="13"/>
        <v>4.0974324052861028E-6</v>
      </c>
      <c r="L242" s="12">
        <f t="shared" si="13"/>
        <v>7.9959412048612698E-4</v>
      </c>
      <c r="M242" s="12">
        <f t="shared" si="14"/>
        <v>9.9502647285003611E-3</v>
      </c>
      <c r="N242" s="12">
        <f t="shared" si="15"/>
        <v>3.6346637769751961E-5</v>
      </c>
    </row>
    <row r="243" spans="1:14">
      <c r="A243" s="61" t="s">
        <v>367</v>
      </c>
      <c r="B243" s="61">
        <f>VLOOKUP(A243,'US Pop after &gt;2009'!A244:B701,2,FALSE)</f>
        <v>8753064</v>
      </c>
      <c r="C243" s="62">
        <f>VLOOKUP(A243,'US Pop after &gt;2009'!A244:U701,21,FALSE)</f>
        <v>7576792.1579999998</v>
      </c>
      <c r="D243" s="62">
        <f>VLOOKUP(A243,'US Pop after &gt;2009'!A244:V701,22,FALSE)</f>
        <v>1173040.6779999998</v>
      </c>
      <c r="E243" s="61">
        <f>VLOOKUP(A243,'Deaths After &gt;2009'!A244:O701,15,FALSE)</f>
        <v>58</v>
      </c>
      <c r="F243" s="61">
        <f>VLOOKUP(A243,'Deaths After &gt;2009'!A244:P701,16,FALSE)</f>
        <v>989</v>
      </c>
      <c r="G243" s="61">
        <f>VLOOKUP(A243,'Deaths After &gt;2009'!A244:Q701,17,FALSE)</f>
        <v>1047</v>
      </c>
      <c r="H243" s="61">
        <f>VLOOKUP(A243,'Visits new'!A243:D650,4,FALSE)</f>
        <v>257094</v>
      </c>
      <c r="I243" s="61">
        <f>VLOOKUP(A243,'Visits new'!A243:E650,5,FALSE)</f>
        <v>1023</v>
      </c>
      <c r="J243" s="12">
        <f t="shared" si="12"/>
        <v>1.1961525701171612E-4</v>
      </c>
      <c r="K243" s="12">
        <f t="shared" si="13"/>
        <v>7.6549546022270606E-6</v>
      </c>
      <c r="L243" s="12">
        <f t="shared" si="13"/>
        <v>8.4310801709469802E-4</v>
      </c>
      <c r="M243" s="12">
        <f t="shared" si="14"/>
        <v>2.9371886233209309E-2</v>
      </c>
      <c r="N243" s="12">
        <f t="shared" si="15"/>
        <v>1.1687336000285158E-4</v>
      </c>
    </row>
    <row r="244" spans="1:14">
      <c r="A244" s="61" t="s">
        <v>368</v>
      </c>
      <c r="B244" s="61">
        <f>VLOOKUP(A244,'US Pop after &gt;2009'!A245:B702,2,FALSE)</f>
        <v>8793888</v>
      </c>
      <c r="C244" s="62">
        <f>VLOOKUP(A244,'US Pop after &gt;2009'!A245:U702,21,FALSE)</f>
        <v>7597577.3550000004</v>
      </c>
      <c r="D244" s="62">
        <f>VLOOKUP(A244,'US Pop after &gt;2009'!A245:V702,22,FALSE)</f>
        <v>1198409.213</v>
      </c>
      <c r="E244" s="61">
        <f>VLOOKUP(A244,'Deaths After &gt;2009'!A245:O702,15,FALSE)</f>
        <v>23</v>
      </c>
      <c r="F244" s="61">
        <f>VLOOKUP(A244,'Deaths After &gt;2009'!A245:P702,16,FALSE)</f>
        <v>952</v>
      </c>
      <c r="G244" s="61">
        <f>VLOOKUP(A244,'Deaths After &gt;2009'!A245:Q702,17,FALSE)</f>
        <v>975</v>
      </c>
      <c r="H244" s="61">
        <f>VLOOKUP(A244,'Visits new'!A244:D651,4,FALSE)</f>
        <v>219330</v>
      </c>
      <c r="I244" s="61">
        <f>VLOOKUP(A244,'Visits new'!A244:E651,5,FALSE)</f>
        <v>868</v>
      </c>
      <c r="J244" s="12">
        <f t="shared" si="12"/>
        <v>1.108724605089353E-4</v>
      </c>
      <c r="K244" s="12">
        <f t="shared" si="13"/>
        <v>3.0272807929837784E-6</v>
      </c>
      <c r="L244" s="12">
        <f t="shared" si="13"/>
        <v>7.9438641632004875E-4</v>
      </c>
      <c r="M244" s="12">
        <f t="shared" si="14"/>
        <v>2.4941186424025413E-2</v>
      </c>
      <c r="N244" s="12">
        <f t="shared" si="15"/>
        <v>9.870491868898034E-5</v>
      </c>
    </row>
    <row r="245" spans="1:14">
      <c r="A245" s="61" t="s">
        <v>369</v>
      </c>
      <c r="B245" s="61">
        <f>VLOOKUP(A245,'US Pop after &gt;2009'!A246:B703,2,FALSE)</f>
        <v>8832406</v>
      </c>
      <c r="C245" s="62">
        <f>VLOOKUP(A245,'US Pop after &gt;2009'!A246:U703,21,FALSE)</f>
        <v>7610468.3039999995</v>
      </c>
      <c r="D245" s="62">
        <f>VLOOKUP(A245,'US Pop after &gt;2009'!A246:V703,22,FALSE)</f>
        <v>1221817.905</v>
      </c>
      <c r="E245" s="61">
        <f>VLOOKUP(A245,'Deaths After &gt;2009'!A246:O703,15,FALSE)</f>
        <v>63</v>
      </c>
      <c r="F245" s="61">
        <f>VLOOKUP(A245,'Deaths After &gt;2009'!A246:P703,16,FALSE)</f>
        <v>1146</v>
      </c>
      <c r="G245" s="61">
        <f>VLOOKUP(A245,'Deaths After &gt;2009'!A246:Q703,17,FALSE)</f>
        <v>1209</v>
      </c>
      <c r="H245" s="61">
        <f>VLOOKUP(A245,'Visits new'!A245:D652,4,FALSE)</f>
        <v>306598</v>
      </c>
      <c r="I245" s="61">
        <f>VLOOKUP(A245,'Visits new'!A245:E652,5,FALSE)</f>
        <v>928</v>
      </c>
      <c r="J245" s="12">
        <f t="shared" si="12"/>
        <v>1.3688229458654866E-4</v>
      </c>
      <c r="K245" s="12">
        <f t="shared" si="13"/>
        <v>8.2780713989555305E-6</v>
      </c>
      <c r="L245" s="12">
        <f t="shared" si="13"/>
        <v>9.3794664107496443E-4</v>
      </c>
      <c r="M245" s="12">
        <f t="shared" si="14"/>
        <v>3.4712851741643215E-2</v>
      </c>
      <c r="N245" s="12">
        <f t="shared" si="15"/>
        <v>1.0506763389273545E-4</v>
      </c>
    </row>
    <row r="246" spans="1:14">
      <c r="A246" s="61" t="s">
        <v>370</v>
      </c>
      <c r="B246" s="61">
        <f>VLOOKUP(A246,'US Pop after &gt;2009'!A247:B704,2,FALSE)</f>
        <v>8874374</v>
      </c>
      <c r="C246" s="62">
        <f>VLOOKUP(A246,'US Pop after &gt;2009'!A247:U704,21,FALSE)</f>
        <v>7630191.614000001</v>
      </c>
      <c r="D246" s="62">
        <f>VLOOKUP(A246,'US Pop after &gt;2009'!A247:V704,22,FALSE)</f>
        <v>1247956.8370000003</v>
      </c>
      <c r="E246" s="61">
        <f>VLOOKUP(A246,'Deaths After &gt;2009'!A247:O704,15,FALSE)</f>
        <v>43</v>
      </c>
      <c r="F246" s="61">
        <f>VLOOKUP(A246,'Deaths After &gt;2009'!A247:P704,16,FALSE)</f>
        <v>1026</v>
      </c>
      <c r="G246" s="61">
        <f>VLOOKUP(A246,'Deaths After &gt;2009'!A247:Q704,17,FALSE)</f>
        <v>1069</v>
      </c>
      <c r="H246" s="61">
        <f>VLOOKUP(A246,'Visits new'!A246:D653,4,FALSE)</f>
        <v>452989</v>
      </c>
      <c r="I246" s="61">
        <f>VLOOKUP(A246,'Visits new'!A246:E653,5,FALSE)</f>
        <v>1269</v>
      </c>
      <c r="J246" s="12">
        <f t="shared" si="12"/>
        <v>1.2045920084053253E-4</v>
      </c>
      <c r="K246" s="12">
        <f t="shared" si="13"/>
        <v>5.6355072290849019E-6</v>
      </c>
      <c r="L246" s="12">
        <f t="shared" si="13"/>
        <v>8.2214381906543441E-4</v>
      </c>
      <c r="M246" s="12">
        <f t="shared" si="14"/>
        <v>5.104461452717679E-2</v>
      </c>
      <c r="N246" s="12">
        <f t="shared" si="15"/>
        <v>1.4299600174615134E-4</v>
      </c>
    </row>
    <row r="247" spans="1:14">
      <c r="A247" s="61" t="s">
        <v>371</v>
      </c>
      <c r="B247" s="61">
        <f>VLOOKUP(A247,'US Pop after &gt;2009'!A248:B705,2,FALSE)</f>
        <v>8904413</v>
      </c>
      <c r="C247" s="62">
        <f>VLOOKUP(A247,'US Pop after &gt;2009'!A248:U705,21,FALSE)</f>
        <v>7624172.5719999997</v>
      </c>
      <c r="D247" s="62">
        <f>VLOOKUP(A247,'US Pop after &gt;2009'!A248:V705,22,FALSE)</f>
        <v>1279769.193</v>
      </c>
      <c r="E247" s="61">
        <f>VLOOKUP(A247,'Deaths After &gt;2009'!A248:O705,15,FALSE)</f>
        <v>53</v>
      </c>
      <c r="F247" s="61">
        <f>VLOOKUP(A247,'Deaths After &gt;2009'!A248:P705,16,FALSE)</f>
        <v>1225</v>
      </c>
      <c r="G247" s="61">
        <f>VLOOKUP(A247,'Deaths After &gt;2009'!A248:Q705,17,FALSE)</f>
        <v>1278</v>
      </c>
      <c r="H247" s="61">
        <f>VLOOKUP(A247,'Visits new'!A247:D654,4,FALSE)</f>
        <v>335471</v>
      </c>
      <c r="I247" s="61">
        <f>VLOOKUP(A247,'Visits new'!A247:E654,5,FALSE)</f>
        <v>1007</v>
      </c>
      <c r="J247" s="12">
        <f t="shared" si="12"/>
        <v>1.4352434012213943E-4</v>
      </c>
      <c r="K247" s="12">
        <f t="shared" si="13"/>
        <v>6.9515740232119191E-6</v>
      </c>
      <c r="L247" s="12">
        <f t="shared" si="13"/>
        <v>9.5720385105410176E-4</v>
      </c>
      <c r="M247" s="12">
        <f t="shared" si="14"/>
        <v>3.7674690066599563E-2</v>
      </c>
      <c r="N247" s="12">
        <f t="shared" si="15"/>
        <v>1.1308999256885321E-4</v>
      </c>
    </row>
    <row r="248" spans="1:14">
      <c r="A248" s="61" t="s">
        <v>372</v>
      </c>
      <c r="B248" s="61">
        <f>VLOOKUP(A248,'US Pop after &gt;2009'!A249:B706,2,FALSE)</f>
        <v>8850952</v>
      </c>
      <c r="C248" s="62">
        <f>VLOOKUP(A248,'US Pop after &gt;2009'!A249:U706,21,FALSE)</f>
        <v>7550311.6539999992</v>
      </c>
      <c r="D248" s="62">
        <f>VLOOKUP(A248,'US Pop after &gt;2009'!A249:V706,22,FALSE)</f>
        <v>1301696.476</v>
      </c>
      <c r="E248" s="61">
        <f>VLOOKUP(A248,'Deaths After &gt;2009'!A249:O706,15,FALSE)</f>
        <v>63</v>
      </c>
      <c r="F248" s="61">
        <f>VLOOKUP(A248,'Deaths After &gt;2009'!A249:P706,16,FALSE)</f>
        <v>1021</v>
      </c>
      <c r="G248" s="61">
        <f>VLOOKUP(A248,'Deaths After &gt;2009'!A249:Q706,17,FALSE)</f>
        <v>1084</v>
      </c>
      <c r="H248" s="61">
        <f>VLOOKUP(A248,'Visits new'!A248:D655,4,FALSE)</f>
        <v>355474</v>
      </c>
      <c r="I248" s="61">
        <f>VLOOKUP(A248,'Visits new'!A248:E655,5,FALSE)</f>
        <v>829</v>
      </c>
      <c r="J248" s="12">
        <f t="shared" si="12"/>
        <v>1.2247270124162915E-4</v>
      </c>
      <c r="K248" s="12">
        <f t="shared" si="13"/>
        <v>8.3440264305677903E-6</v>
      </c>
      <c r="L248" s="12">
        <f t="shared" si="13"/>
        <v>7.8436103870961084E-4</v>
      </c>
      <c r="M248" s="12">
        <f t="shared" si="14"/>
        <v>4.0162233395910407E-2</v>
      </c>
      <c r="N248" s="12">
        <f t="shared" si="15"/>
        <v>9.3662241078699781E-5</v>
      </c>
    </row>
    <row r="249" spans="1:14">
      <c r="A249" s="61" t="s">
        <v>373</v>
      </c>
      <c r="B249" s="61">
        <f>VLOOKUP(A249,'US Pop after &gt;2009'!A250:B707,2,FALSE)</f>
        <v>8960161</v>
      </c>
      <c r="C249" s="62">
        <f>VLOOKUP(A249,'US Pop after &gt;2009'!A250:U707,21,FALSE)</f>
        <v>7606162</v>
      </c>
      <c r="D249" s="62">
        <f>VLOOKUP(A249,'US Pop after &gt;2009'!A250:V707,22,FALSE)</f>
        <v>1353999</v>
      </c>
      <c r="E249" s="61">
        <f>VLOOKUP(A249,'Deaths After &gt;2009'!A250:O707,15,FALSE)</f>
        <v>69</v>
      </c>
      <c r="F249" s="61">
        <f>VLOOKUP(A249,'Deaths After &gt;2009'!A250:P707,16,FALSE)</f>
        <v>1124</v>
      </c>
      <c r="G249" s="61">
        <f>VLOOKUP(A249,'Deaths After &gt;2009'!A250:Q707,17,FALSE)</f>
        <v>1193</v>
      </c>
      <c r="H249" s="61">
        <f>VLOOKUP(A249,'Visits new'!A249:D656,4,FALSE)</f>
        <v>959695</v>
      </c>
      <c r="I249" s="61">
        <f>VLOOKUP(A249,'Visits new'!A249:E656,5,FALSE)</f>
        <v>1683</v>
      </c>
      <c r="J249" s="12">
        <f t="shared" si="12"/>
        <v>1.331449289806288E-4</v>
      </c>
      <c r="K249" s="12">
        <f t="shared" si="13"/>
        <v>9.071592216942E-6</v>
      </c>
      <c r="L249" s="12">
        <f t="shared" si="13"/>
        <v>8.3013355253585858E-4</v>
      </c>
      <c r="M249" s="12">
        <f t="shared" si="14"/>
        <v>0.10710689238731314</v>
      </c>
      <c r="N249" s="12">
        <f t="shared" si="15"/>
        <v>1.8783144633227015E-4</v>
      </c>
    </row>
    <row r="250" spans="1:14">
      <c r="A250" s="61" t="s">
        <v>375</v>
      </c>
      <c r="B250" s="61">
        <f>VLOOKUP(A250,'US Pop after &gt;2009'!A251:B708,2,FALSE)</f>
        <v>1986370</v>
      </c>
      <c r="C250" s="62">
        <f>VLOOKUP(A250,'US Pop after &gt;2009'!A251:U708,21,FALSE)</f>
        <v>1733021.5530000003</v>
      </c>
      <c r="D250" s="62">
        <f>VLOOKUP(A250,'US Pop after &gt;2009'!A251:V708,22,FALSE)</f>
        <v>252441.02599999995</v>
      </c>
      <c r="E250" s="61">
        <f>VLOOKUP(A250,'Deaths After &gt;2009'!A251:O708,15,FALSE)</f>
        <v>0</v>
      </c>
      <c r="F250" s="61">
        <f>VLOOKUP(A250,'Deaths After &gt;2009'!A251:P708,16,FALSE)</f>
        <v>132</v>
      </c>
      <c r="G250" s="61">
        <f>VLOOKUP(A250,'Deaths After &gt;2009'!A251:Q708,17,FALSE)</f>
        <v>132</v>
      </c>
      <c r="H250" s="61">
        <f>VLOOKUP(A250,'Visits new'!A250:D657,4,FALSE)</f>
        <v>97332</v>
      </c>
      <c r="I250" s="61">
        <f>VLOOKUP(A250,'Visits new'!A250:E657,5,FALSE)</f>
        <v>302</v>
      </c>
      <c r="J250" s="12">
        <f t="shared" si="12"/>
        <v>6.6452876352341206E-5</v>
      </c>
      <c r="K250" s="12">
        <f t="shared" si="13"/>
        <v>0</v>
      </c>
      <c r="L250" s="12">
        <f t="shared" si="13"/>
        <v>5.2289440465196025E-4</v>
      </c>
      <c r="M250" s="12">
        <f t="shared" si="14"/>
        <v>4.8999934553985408E-2</v>
      </c>
      <c r="N250" s="12">
        <f t="shared" si="15"/>
        <v>1.5203612620005337E-4</v>
      </c>
    </row>
    <row r="251" spans="1:14">
      <c r="A251" s="61" t="s">
        <v>376</v>
      </c>
      <c r="B251" s="61">
        <f>VLOOKUP(A251,'US Pop after &gt;2009'!A252:B709,2,FALSE)</f>
        <v>2004554</v>
      </c>
      <c r="C251" s="62">
        <f>VLOOKUP(A251,'US Pop after &gt;2009'!A252:U709,21,FALSE)</f>
        <v>1744465.7040000004</v>
      </c>
      <c r="D251" s="62">
        <f>VLOOKUP(A251,'US Pop after &gt;2009'!A252:V709,22,FALSE)</f>
        <v>258420.30999999997</v>
      </c>
      <c r="E251" s="61">
        <f>VLOOKUP(A251,'Deaths After &gt;2009'!A252:O709,15,FALSE)</f>
        <v>0</v>
      </c>
      <c r="F251" s="61">
        <f>VLOOKUP(A251,'Deaths After &gt;2009'!A252:P709,16,FALSE)</f>
        <v>162</v>
      </c>
      <c r="G251" s="61">
        <f>VLOOKUP(A251,'Deaths After &gt;2009'!A252:Q709,17,FALSE)</f>
        <v>162</v>
      </c>
      <c r="H251" s="61">
        <f>VLOOKUP(A251,'Visits new'!A251:D658,4,FALSE)</f>
        <v>360759</v>
      </c>
      <c r="I251" s="61">
        <f>VLOOKUP(A251,'Visits new'!A251:E658,5,FALSE)</f>
        <v>1046</v>
      </c>
      <c r="J251" s="12">
        <f t="shared" si="12"/>
        <v>8.081598200896559E-5</v>
      </c>
      <c r="K251" s="12">
        <f t="shared" si="13"/>
        <v>0</v>
      </c>
      <c r="L251" s="12">
        <f t="shared" si="13"/>
        <v>6.2688571188541649E-4</v>
      </c>
      <c r="M251" s="12">
        <f t="shared" si="14"/>
        <v>0.17996970897266923</v>
      </c>
      <c r="N251" s="12">
        <f t="shared" si="15"/>
        <v>5.2181183445295059E-4</v>
      </c>
    </row>
    <row r="252" spans="1:14">
      <c r="A252" s="61" t="s">
        <v>377</v>
      </c>
      <c r="B252" s="61">
        <f>VLOOKUP(A252,'US Pop after &gt;2009'!A253:B710,2,FALSE)</f>
        <v>2000640</v>
      </c>
      <c r="C252" s="62">
        <f>VLOOKUP(A252,'US Pop after &gt;2009'!A253:U710,21,FALSE)</f>
        <v>1739639.7130000002</v>
      </c>
      <c r="D252" s="62">
        <f>VLOOKUP(A252,'US Pop after &gt;2009'!A253:V710,22,FALSE)</f>
        <v>262105.11200000002</v>
      </c>
      <c r="E252" s="61">
        <f>VLOOKUP(A252,'Deaths After &gt;2009'!A253:O710,15,FALSE)</f>
        <v>0</v>
      </c>
      <c r="F252" s="61">
        <f>VLOOKUP(A252,'Deaths After &gt;2009'!A253:P710,16,FALSE)</f>
        <v>103</v>
      </c>
      <c r="G252" s="61">
        <f>VLOOKUP(A252,'Deaths After &gt;2009'!A253:Q710,17,FALSE)</f>
        <v>103</v>
      </c>
      <c r="H252" s="61">
        <f>VLOOKUP(A252,'Visits new'!A252:D659,4,FALSE)</f>
        <v>347837</v>
      </c>
      <c r="I252" s="61">
        <f>VLOOKUP(A252,'Visits new'!A252:E659,5,FALSE)</f>
        <v>1016</v>
      </c>
      <c r="J252" s="12">
        <f t="shared" si="12"/>
        <v>5.148352527191299E-5</v>
      </c>
      <c r="K252" s="12">
        <f t="shared" si="13"/>
        <v>0</v>
      </c>
      <c r="L252" s="12">
        <f t="shared" si="13"/>
        <v>3.9297211417990197E-4</v>
      </c>
      <c r="M252" s="12">
        <f t="shared" si="14"/>
        <v>0.17386286388355726</v>
      </c>
      <c r="N252" s="12">
        <f t="shared" si="15"/>
        <v>5.0783749200255916E-4</v>
      </c>
    </row>
    <row r="253" spans="1:14">
      <c r="A253" s="61" t="s">
        <v>378</v>
      </c>
      <c r="B253" s="61">
        <f>VLOOKUP(A253,'US Pop after &gt;2009'!A254:B711,2,FALSE)</f>
        <v>2011476</v>
      </c>
      <c r="C253" s="62">
        <f>VLOOKUP(A253,'US Pop after &gt;2009'!A254:U711,21,FALSE)</f>
        <v>1738833.875</v>
      </c>
      <c r="D253" s="62">
        <f>VLOOKUP(A253,'US Pop after &gt;2009'!A254:V711,22,FALSE)</f>
        <v>272530.85399999993</v>
      </c>
      <c r="E253" s="61">
        <f>VLOOKUP(A253,'Deaths After &gt;2009'!A254:O711,15,FALSE)</f>
        <v>0</v>
      </c>
      <c r="F253" s="61">
        <f>VLOOKUP(A253,'Deaths After &gt;2009'!A254:P711,16,FALSE)</f>
        <v>166</v>
      </c>
      <c r="G253" s="61">
        <f>VLOOKUP(A253,'Deaths After &gt;2009'!A254:Q711,17,FALSE)</f>
        <v>166</v>
      </c>
      <c r="H253" s="61">
        <f>VLOOKUP(A253,'Visits new'!A253:D660,4,FALSE)</f>
        <v>428831</v>
      </c>
      <c r="I253" s="61">
        <f>VLOOKUP(A253,'Visits new'!A253:E660,5,FALSE)</f>
        <v>1175</v>
      </c>
      <c r="J253" s="12">
        <f t="shared" si="12"/>
        <v>8.2526463154419943E-5</v>
      </c>
      <c r="K253" s="12">
        <f t="shared" si="13"/>
        <v>0</v>
      </c>
      <c r="L253" s="12">
        <f t="shared" si="13"/>
        <v>6.0910534555474603E-4</v>
      </c>
      <c r="M253" s="12">
        <f t="shared" si="14"/>
        <v>0.21319220313839191</v>
      </c>
      <c r="N253" s="12">
        <f t="shared" si="15"/>
        <v>5.8414815787014116E-4</v>
      </c>
    </row>
    <row r="254" spans="1:14">
      <c r="A254" s="61" t="s">
        <v>379</v>
      </c>
      <c r="B254" s="61">
        <f>VLOOKUP(A254,'US Pop after &gt;2009'!A255:B712,2,FALSE)</f>
        <v>1983368</v>
      </c>
      <c r="C254" s="62">
        <f>VLOOKUP(A254,'US Pop after &gt;2009'!A255:U712,21,FALSE)</f>
        <v>1706169.5029999998</v>
      </c>
      <c r="D254" s="62">
        <f>VLOOKUP(A254,'US Pop after &gt;2009'!A255:V712,22,FALSE)</f>
        <v>278905.38299999997</v>
      </c>
      <c r="E254" s="61">
        <f>VLOOKUP(A254,'Deaths After &gt;2009'!A255:O712,15,FALSE)</f>
        <v>0</v>
      </c>
      <c r="F254" s="61">
        <f>VLOOKUP(A254,'Deaths After &gt;2009'!A255:P712,16,FALSE)</f>
        <v>129</v>
      </c>
      <c r="G254" s="61">
        <f>VLOOKUP(A254,'Deaths After &gt;2009'!A255:Q712,17,FALSE)</f>
        <v>129</v>
      </c>
      <c r="H254" s="61">
        <f>VLOOKUP(A254,'Visits new'!A254:D661,4,FALSE)</f>
        <v>502519</v>
      </c>
      <c r="I254" s="61">
        <f>VLOOKUP(A254,'Visits new'!A254:E661,5,FALSE)</f>
        <v>1210</v>
      </c>
      <c r="J254" s="12">
        <f t="shared" si="12"/>
        <v>6.504087995772847E-5</v>
      </c>
      <c r="K254" s="12">
        <f t="shared" si="13"/>
        <v>0</v>
      </c>
      <c r="L254" s="12">
        <f t="shared" si="13"/>
        <v>4.6252244618742266E-4</v>
      </c>
      <c r="M254" s="12">
        <f t="shared" si="14"/>
        <v>0.2533664957788973</v>
      </c>
      <c r="N254" s="12">
        <f t="shared" si="15"/>
        <v>6.1007337014613524E-4</v>
      </c>
    </row>
    <row r="255" spans="1:14">
      <c r="A255" s="61" t="s">
        <v>380</v>
      </c>
      <c r="B255" s="61">
        <f>VLOOKUP(A255,'US Pop after &gt;2009'!A256:B713,2,FALSE)</f>
        <v>1938740</v>
      </c>
      <c r="C255" s="62">
        <f>VLOOKUP(A255,'US Pop after &gt;2009'!A256:U713,21,FALSE)</f>
        <v>1658031.6450000003</v>
      </c>
      <c r="D255" s="62">
        <f>VLOOKUP(A255,'US Pop after &gt;2009'!A256:V713,22,FALSE)</f>
        <v>281054.47100000002</v>
      </c>
      <c r="E255" s="61">
        <f>VLOOKUP(A255,'Deaths After &gt;2009'!A256:O713,15,FALSE)</f>
        <v>0</v>
      </c>
      <c r="F255" s="61">
        <f>VLOOKUP(A255,'Deaths After &gt;2009'!A256:P713,16,FALSE)</f>
        <v>115</v>
      </c>
      <c r="G255" s="61">
        <f>VLOOKUP(A255,'Deaths After &gt;2009'!A256:Q713,17,FALSE)</f>
        <v>115</v>
      </c>
      <c r="H255" s="61">
        <f>VLOOKUP(A255,'Visits new'!A255:D662,4,FALSE)</f>
        <v>519623</v>
      </c>
      <c r="I255" s="61">
        <f>VLOOKUP(A255,'Visits new'!A255:E662,5,FALSE)</f>
        <v>1162</v>
      </c>
      <c r="J255" s="12">
        <f t="shared" si="12"/>
        <v>5.93168759090956E-5</v>
      </c>
      <c r="K255" s="12">
        <f t="shared" si="13"/>
        <v>0</v>
      </c>
      <c r="L255" s="12">
        <f t="shared" si="13"/>
        <v>4.0917335202256928E-4</v>
      </c>
      <c r="M255" s="12">
        <f t="shared" si="14"/>
        <v>0.26802098270010422</v>
      </c>
      <c r="N255" s="12">
        <f t="shared" si="15"/>
        <v>5.9935834614233986E-4</v>
      </c>
    </row>
    <row r="256" spans="1:14">
      <c r="A256" s="61" t="s">
        <v>381</v>
      </c>
      <c r="B256" s="61">
        <f>VLOOKUP(A256,'US Pop after &gt;2009'!A257:B714,2,FALSE)</f>
        <v>1984131</v>
      </c>
      <c r="C256" s="62">
        <f>VLOOKUP(A256,'US Pop after &gt;2009'!A257:U714,21,FALSE)</f>
        <v>1684914.7970000003</v>
      </c>
      <c r="D256" s="62">
        <f>VLOOKUP(A256,'US Pop after &gt;2009'!A257:V714,22,FALSE)</f>
        <v>299286.43400000001</v>
      </c>
      <c r="E256" s="61">
        <f>VLOOKUP(A256,'Deaths After &gt;2009'!A257:O714,15,FALSE)</f>
        <v>0</v>
      </c>
      <c r="F256" s="61">
        <f>VLOOKUP(A256,'Deaths After &gt;2009'!A257:P714,16,FALSE)</f>
        <v>119</v>
      </c>
      <c r="G256" s="61">
        <f>VLOOKUP(A256,'Deaths After &gt;2009'!A257:Q714,17,FALSE)</f>
        <v>119</v>
      </c>
      <c r="H256" s="61">
        <f>VLOOKUP(A256,'Visits new'!A256:D663,4,FALSE)</f>
        <v>509096</v>
      </c>
      <c r="I256" s="61">
        <f>VLOOKUP(A256,'Visits new'!A256:E663,5,FALSE)</f>
        <v>1202</v>
      </c>
      <c r="J256" s="12">
        <f t="shared" si="12"/>
        <v>5.9975878608821698E-5</v>
      </c>
      <c r="K256" s="12">
        <f t="shared" si="13"/>
        <v>0</v>
      </c>
      <c r="L256" s="12">
        <f t="shared" si="13"/>
        <v>3.9761240898743841E-4</v>
      </c>
      <c r="M256" s="12">
        <f t="shared" si="14"/>
        <v>0.25658386467425792</v>
      </c>
      <c r="N256" s="12">
        <f t="shared" si="15"/>
        <v>6.0580677384708978E-4</v>
      </c>
    </row>
    <row r="257" spans="1:14">
      <c r="A257" s="61" t="s">
        <v>382</v>
      </c>
      <c r="B257" s="61">
        <f>VLOOKUP(A257,'US Pop after &gt;2009'!A258:B715,2,FALSE)</f>
        <v>2022867</v>
      </c>
      <c r="C257" s="62">
        <f>VLOOKUP(A257,'US Pop after &gt;2009'!A258:U715,21,FALSE)</f>
        <v>1712623</v>
      </c>
      <c r="D257" s="62">
        <f>VLOOKUP(A257,'US Pop after &gt;2009'!A258:V715,22,FALSE)</f>
        <v>310244</v>
      </c>
      <c r="E257" s="61">
        <f>VLOOKUP(A257,'Deaths After &gt;2009'!A258:O715,15,FALSE)</f>
        <v>0</v>
      </c>
      <c r="F257" s="61">
        <f>VLOOKUP(A257,'Deaths After &gt;2009'!A258:P715,16,FALSE)</f>
        <v>120</v>
      </c>
      <c r="G257" s="61">
        <f>VLOOKUP(A257,'Deaths After &gt;2009'!A258:Q715,17,FALSE)</f>
        <v>120</v>
      </c>
      <c r="H257" s="61">
        <f>VLOOKUP(A257,'Visits new'!A257:D664,4,FALSE)</f>
        <v>576693</v>
      </c>
      <c r="I257" s="61">
        <f>VLOOKUP(A257,'Visits new'!A257:E664,5,FALSE)</f>
        <v>1325</v>
      </c>
      <c r="J257" s="12">
        <f t="shared" si="12"/>
        <v>5.9321744830480702E-5</v>
      </c>
      <c r="K257" s="12">
        <f t="shared" si="13"/>
        <v>0</v>
      </c>
      <c r="L257" s="12">
        <f t="shared" si="13"/>
        <v>3.8679233119738013E-4</v>
      </c>
      <c r="M257" s="12">
        <f t="shared" si="14"/>
        <v>0.28508695826270336</v>
      </c>
      <c r="N257" s="12">
        <f t="shared" si="15"/>
        <v>6.5501093250322441E-4</v>
      </c>
    </row>
    <row r="258" spans="1:14">
      <c r="A258" s="61" t="s">
        <v>384</v>
      </c>
      <c r="B258" s="61">
        <f>VLOOKUP(A258,'US Pop after &gt;2009'!A259:B716,2,FALSE)</f>
        <v>19229752</v>
      </c>
      <c r="C258" s="62">
        <f>VLOOKUP(A258,'US Pop after &gt;2009'!A259:U716,21,FALSE)</f>
        <v>16684315.417000001</v>
      </c>
      <c r="D258" s="62">
        <f>VLOOKUP(A258,'US Pop after &gt;2009'!A259:V716,22,FALSE)</f>
        <v>2556539.7110000001</v>
      </c>
      <c r="E258" s="61">
        <f>VLOOKUP(A258,'Deaths After &gt;2009'!A259:O716,15,FALSE)</f>
        <v>457</v>
      </c>
      <c r="F258" s="61">
        <f>VLOOKUP(A258,'Deaths After &gt;2009'!A259:P716,16,FALSE)</f>
        <v>4065</v>
      </c>
      <c r="G258" s="61">
        <f>VLOOKUP(A258,'Deaths After &gt;2009'!A259:Q716,17,FALSE)</f>
        <v>4522</v>
      </c>
      <c r="H258" s="61">
        <f>VLOOKUP(A258,'Visits new'!A258:D665,4,FALSE)</f>
        <v>1346467</v>
      </c>
      <c r="I258" s="61">
        <f>VLOOKUP(A258,'Visits new'!A258:E665,5,FALSE)</f>
        <v>1844</v>
      </c>
      <c r="J258" s="12">
        <f t="shared" si="12"/>
        <v>2.3515643883498862E-4</v>
      </c>
      <c r="K258" s="12">
        <f t="shared" si="13"/>
        <v>2.7390994990082303E-5</v>
      </c>
      <c r="L258" s="12">
        <f t="shared" si="13"/>
        <v>1.5900398427255253E-3</v>
      </c>
      <c r="M258" s="12">
        <f t="shared" si="14"/>
        <v>7.0019987777273474E-2</v>
      </c>
      <c r="N258" s="12">
        <f t="shared" si="15"/>
        <v>9.589307235995555E-5</v>
      </c>
    </row>
    <row r="259" spans="1:14">
      <c r="A259" s="61" t="s">
        <v>385</v>
      </c>
      <c r="B259" s="61">
        <f>VLOOKUP(A259,'US Pop after &gt;2009'!A260:B717,2,FALSE)</f>
        <v>19219373</v>
      </c>
      <c r="C259" s="62">
        <f>VLOOKUP(A259,'US Pop after &gt;2009'!A260:U717,21,FALSE)</f>
        <v>16631002.557000002</v>
      </c>
      <c r="D259" s="62">
        <f>VLOOKUP(A259,'US Pop after &gt;2009'!A260:V717,22,FALSE)</f>
        <v>2580093.8390000002</v>
      </c>
      <c r="E259" s="61">
        <f>VLOOKUP(A259,'Deaths After &gt;2009'!A260:O717,15,FALSE)</f>
        <v>491</v>
      </c>
      <c r="F259" s="61">
        <f>VLOOKUP(A259,'Deaths After &gt;2009'!A260:P717,16,FALSE)</f>
        <v>4296</v>
      </c>
      <c r="G259" s="61">
        <f>VLOOKUP(A259,'Deaths After &gt;2009'!A260:Q717,17,FALSE)</f>
        <v>4787</v>
      </c>
      <c r="H259" s="61">
        <f>VLOOKUP(A259,'Visits new'!A259:D666,4,FALSE)</f>
        <v>5263001</v>
      </c>
      <c r="I259" s="61">
        <f>VLOOKUP(A259,'Visits new'!A259:E666,5,FALSE)</f>
        <v>6616</v>
      </c>
      <c r="J259" s="12">
        <f t="shared" ref="J259:J322" si="16">G259/B259</f>
        <v>2.4907160082693645E-4</v>
      </c>
      <c r="K259" s="12">
        <f t="shared" ref="K259:L322" si="17">E259/C259</f>
        <v>2.9523175065193992E-5</v>
      </c>
      <c r="L259" s="12">
        <f t="shared" si="17"/>
        <v>1.6650557181536682E-3</v>
      </c>
      <c r="M259" s="12">
        <f t="shared" ref="M259:M322" si="18">H259/B259</f>
        <v>0.27383832968952732</v>
      </c>
      <c r="N259" s="12">
        <f t="shared" ref="N259:N322" si="19">I259/B259</f>
        <v>3.442359956279531E-4</v>
      </c>
    </row>
    <row r="260" spans="1:14">
      <c r="A260" s="61" t="s">
        <v>386</v>
      </c>
      <c r="B260" s="61">
        <f>VLOOKUP(A260,'US Pop after &gt;2009'!A261:B718,2,FALSE)</f>
        <v>19158450</v>
      </c>
      <c r="C260" s="62">
        <f>VLOOKUP(A260,'US Pop after &gt;2009'!A261:U718,21,FALSE)</f>
        <v>16550300.02</v>
      </c>
      <c r="D260" s="62">
        <f>VLOOKUP(A260,'US Pop after &gt;2009'!A261:V718,22,FALSE)</f>
        <v>2598739.3800000004</v>
      </c>
      <c r="E260" s="61">
        <f>VLOOKUP(A260,'Deaths After &gt;2009'!A261:O718,15,FALSE)</f>
        <v>423</v>
      </c>
      <c r="F260" s="61">
        <f>VLOOKUP(A260,'Deaths After &gt;2009'!A261:P718,16,FALSE)</f>
        <v>3869</v>
      </c>
      <c r="G260" s="61">
        <f>VLOOKUP(A260,'Deaths After &gt;2009'!A261:Q718,17,FALSE)</f>
        <v>4292</v>
      </c>
      <c r="H260" s="61">
        <f>VLOOKUP(A260,'Visits new'!A260:D667,4,FALSE)</f>
        <v>5657162</v>
      </c>
      <c r="I260" s="61">
        <f>VLOOKUP(A260,'Visits new'!A260:E667,5,FALSE)</f>
        <v>9966</v>
      </c>
      <c r="J260" s="12">
        <f t="shared" si="16"/>
        <v>2.2402647395796632E-4</v>
      </c>
      <c r="K260" s="12">
        <f t="shared" si="17"/>
        <v>2.5558449060671469E-5</v>
      </c>
      <c r="L260" s="12">
        <f t="shared" si="17"/>
        <v>1.4887987728881068E-3</v>
      </c>
      <c r="M260" s="12">
        <f t="shared" si="18"/>
        <v>0.29528286474114557</v>
      </c>
      <c r="N260" s="12">
        <f t="shared" si="19"/>
        <v>5.2018821981945299E-4</v>
      </c>
    </row>
    <row r="261" spans="1:14">
      <c r="A261" s="61" t="s">
        <v>387</v>
      </c>
      <c r="B261" s="61">
        <f>VLOOKUP(A261,'US Pop after &gt;2009'!A262:B719,2,FALSE)</f>
        <v>19427961</v>
      </c>
      <c r="C261" s="62">
        <f>VLOOKUP(A261,'US Pop after &gt;2009'!A262:U719,21,FALSE)</f>
        <v>16743536.904000001</v>
      </c>
      <c r="D261" s="62">
        <f>VLOOKUP(A261,'US Pop after &gt;2009'!A262:V719,22,FALSE)</f>
        <v>2688178.497</v>
      </c>
      <c r="E261" s="61">
        <f>VLOOKUP(A261,'Deaths After &gt;2009'!A262:O719,15,FALSE)</f>
        <v>485</v>
      </c>
      <c r="F261" s="61">
        <f>VLOOKUP(A261,'Deaths After &gt;2009'!A262:P719,16,FALSE)</f>
        <v>4282</v>
      </c>
      <c r="G261" s="61">
        <f>VLOOKUP(A261,'Deaths After &gt;2009'!A262:Q719,17,FALSE)</f>
        <v>4767</v>
      </c>
      <c r="H261" s="61">
        <f>VLOOKUP(A261,'Visits new'!A261:D668,4,FALSE)</f>
        <v>5483385</v>
      </c>
      <c r="I261" s="61">
        <f>VLOOKUP(A261,'Visits new'!A261:E668,5,FALSE)</f>
        <v>12358</v>
      </c>
      <c r="J261" s="12">
        <f t="shared" si="16"/>
        <v>2.4536800336381155E-4</v>
      </c>
      <c r="K261" s="12">
        <f t="shared" si="17"/>
        <v>2.8966400753961032E-5</v>
      </c>
      <c r="L261" s="12">
        <f t="shared" si="17"/>
        <v>1.5929001756314547E-3</v>
      </c>
      <c r="M261" s="12">
        <f t="shared" si="18"/>
        <v>0.28224191926265446</v>
      </c>
      <c r="N261" s="12">
        <f t="shared" si="19"/>
        <v>6.3609351490874412E-4</v>
      </c>
    </row>
    <row r="262" spans="1:14">
      <c r="A262" s="61" t="s">
        <v>388</v>
      </c>
      <c r="B262" s="61">
        <f>VLOOKUP(A262,'US Pop after &gt;2009'!A263:B720,2,FALSE)</f>
        <v>19503160</v>
      </c>
      <c r="C262" s="62">
        <f>VLOOKUP(A262,'US Pop after &gt;2009'!A263:U720,21,FALSE)</f>
        <v>16757274.874</v>
      </c>
      <c r="D262" s="62">
        <f>VLOOKUP(A262,'US Pop after &gt;2009'!A263:V720,22,FALSE)</f>
        <v>2738027.1939999997</v>
      </c>
      <c r="E262" s="61">
        <f>VLOOKUP(A262,'Deaths After &gt;2009'!A263:O720,15,FALSE)</f>
        <v>571</v>
      </c>
      <c r="F262" s="61">
        <f>VLOOKUP(A262,'Deaths After &gt;2009'!A263:P720,16,FALSE)</f>
        <v>4030</v>
      </c>
      <c r="G262" s="61">
        <f>VLOOKUP(A262,'Deaths After &gt;2009'!A263:Q720,17,FALSE)</f>
        <v>4601</v>
      </c>
      <c r="H262" s="61">
        <f>VLOOKUP(A262,'Visits new'!A262:D669,4,FALSE)</f>
        <v>5836794</v>
      </c>
      <c r="I262" s="61">
        <f>VLOOKUP(A262,'Visits new'!A262:E669,5,FALSE)</f>
        <v>11393</v>
      </c>
      <c r="J262" s="12">
        <f t="shared" si="16"/>
        <v>2.3591048835163122E-4</v>
      </c>
      <c r="K262" s="12">
        <f t="shared" si="17"/>
        <v>3.4074752863661833E-5</v>
      </c>
      <c r="L262" s="12">
        <f t="shared" si="17"/>
        <v>1.4718626640492017E-3</v>
      </c>
      <c r="M262" s="12">
        <f t="shared" si="18"/>
        <v>0.29927427145139557</v>
      </c>
      <c r="N262" s="12">
        <f t="shared" si="19"/>
        <v>5.8416174609652997E-4</v>
      </c>
    </row>
    <row r="263" spans="1:14">
      <c r="A263" s="61" t="s">
        <v>389</v>
      </c>
      <c r="B263" s="61">
        <f>VLOOKUP(A263,'US Pop after &gt;2009'!A264:B721,2,FALSE)</f>
        <v>19540557</v>
      </c>
      <c r="C263" s="62">
        <f>VLOOKUP(A263,'US Pop after &gt;2009'!A264:U721,21,FALSE)</f>
        <v>16748405.048</v>
      </c>
      <c r="D263" s="62">
        <f>VLOOKUP(A263,'US Pop after &gt;2009'!A264:V721,22,FALSE)</f>
        <v>2793290.3169999998</v>
      </c>
      <c r="E263" s="61">
        <f>VLOOKUP(A263,'Deaths After &gt;2009'!A264:O721,15,FALSE)</f>
        <v>455</v>
      </c>
      <c r="F263" s="61">
        <f>VLOOKUP(A263,'Deaths After &gt;2009'!A264:P721,16,FALSE)</f>
        <v>4298</v>
      </c>
      <c r="G263" s="61">
        <f>VLOOKUP(A263,'Deaths After &gt;2009'!A264:Q721,17,FALSE)</f>
        <v>4753</v>
      </c>
      <c r="H263" s="61">
        <f>VLOOKUP(A263,'Visits new'!A263:D670,4,FALSE)</f>
        <v>5590353</v>
      </c>
      <c r="I263" s="61">
        <f>VLOOKUP(A263,'Visits new'!A263:E670,5,FALSE)</f>
        <v>8132</v>
      </c>
      <c r="J263" s="12">
        <f t="shared" si="16"/>
        <v>2.4323769276382448E-4</v>
      </c>
      <c r="K263" s="12">
        <f t="shared" si="17"/>
        <v>2.7166765951503755E-5</v>
      </c>
      <c r="L263" s="12">
        <f t="shared" si="17"/>
        <v>1.5386871797185987E-3</v>
      </c>
      <c r="M263" s="12">
        <f t="shared" si="18"/>
        <v>0.28608974657170727</v>
      </c>
      <c r="N263" s="12">
        <f t="shared" si="19"/>
        <v>4.1616009205878827E-4</v>
      </c>
    </row>
    <row r="264" spans="1:14">
      <c r="A264" s="61" t="s">
        <v>390</v>
      </c>
      <c r="B264" s="61">
        <f>VLOOKUP(A264,'US Pop after &gt;2009'!A265:B722,2,FALSE)</f>
        <v>19651526</v>
      </c>
      <c r="C264" s="62">
        <f>VLOOKUP(A264,'US Pop after &gt;2009'!A265:U722,21,FALSE)</f>
        <v>16766122.699999999</v>
      </c>
      <c r="D264" s="62">
        <f>VLOOKUP(A264,'US Pop after &gt;2009'!A265:V722,22,FALSE)</f>
        <v>2884666.1940000006</v>
      </c>
      <c r="E264" s="61">
        <f>VLOOKUP(A264,'Deaths After &gt;2009'!A265:O722,15,FALSE)</f>
        <v>469</v>
      </c>
      <c r="F264" s="61">
        <f>VLOOKUP(A264,'Deaths After &gt;2009'!A265:P722,16,FALSE)</f>
        <v>3903</v>
      </c>
      <c r="G264" s="61">
        <f>VLOOKUP(A264,'Deaths After &gt;2009'!A265:Q722,17,FALSE)</f>
        <v>4372</v>
      </c>
      <c r="H264" s="61">
        <f>VLOOKUP(A264,'Visits new'!A264:D671,4,FALSE)</f>
        <v>5630111</v>
      </c>
      <c r="I264" s="61">
        <f>VLOOKUP(A264,'Visits new'!A264:E671,5,FALSE)</f>
        <v>6964</v>
      </c>
      <c r="J264" s="12">
        <f t="shared" si="16"/>
        <v>2.2247636137773729E-4</v>
      </c>
      <c r="K264" s="12">
        <f t="shared" si="17"/>
        <v>2.7973074537978899E-5</v>
      </c>
      <c r="L264" s="12">
        <f t="shared" si="17"/>
        <v>1.3530161680814564E-3</v>
      </c>
      <c r="M264" s="12">
        <f t="shared" si="18"/>
        <v>0.28649739465525476</v>
      </c>
      <c r="N264" s="12">
        <f t="shared" si="19"/>
        <v>3.5437451524120823E-4</v>
      </c>
    </row>
    <row r="265" spans="1:14">
      <c r="A265" s="61" t="s">
        <v>391</v>
      </c>
      <c r="B265" s="61">
        <f>VLOOKUP(A265,'US Pop after &gt;2009'!A266:B723,2,FALSE)</f>
        <v>19683115</v>
      </c>
      <c r="C265" s="62">
        <f>VLOOKUP(A265,'US Pop after &gt;2009'!A266:U723,21,FALSE)</f>
        <v>16705305</v>
      </c>
      <c r="D265" s="62">
        <f>VLOOKUP(A265,'US Pop after &gt;2009'!A266:V723,22,FALSE)</f>
        <v>2977810</v>
      </c>
      <c r="E265" s="61">
        <f>VLOOKUP(A265,'Deaths After &gt;2009'!A266:O723,15,FALSE)</f>
        <v>437</v>
      </c>
      <c r="F265" s="61">
        <f>VLOOKUP(A265,'Deaths After &gt;2009'!A266:P723,16,FALSE)</f>
        <v>3955</v>
      </c>
      <c r="G265" s="61">
        <f>VLOOKUP(A265,'Deaths After &gt;2009'!A266:Q723,17,FALSE)</f>
        <v>4392</v>
      </c>
      <c r="H265" s="61">
        <f>VLOOKUP(A265,'Visits new'!A265:D672,4,FALSE)</f>
        <v>5730041</v>
      </c>
      <c r="I265" s="61">
        <f>VLOOKUP(A265,'Visits new'!A265:E672,5,FALSE)</f>
        <v>6697</v>
      </c>
      <c r="J265" s="12">
        <f t="shared" si="16"/>
        <v>2.2313541327173062E-4</v>
      </c>
      <c r="K265" s="12">
        <f t="shared" si="17"/>
        <v>2.6159354767841712E-5</v>
      </c>
      <c r="L265" s="12">
        <f t="shared" si="17"/>
        <v>1.3281572699399894E-3</v>
      </c>
      <c r="M265" s="12">
        <f t="shared" si="18"/>
        <v>0.29111454157535532</v>
      </c>
      <c r="N265" s="12">
        <f t="shared" si="19"/>
        <v>3.4024086126611567E-4</v>
      </c>
    </row>
    <row r="266" spans="1:14">
      <c r="A266" s="61" t="s">
        <v>393</v>
      </c>
      <c r="B266" s="61">
        <f>VLOOKUP(A266,'US Pop after &gt;2009'!A267:B724,2,FALSE)</f>
        <v>9229081</v>
      </c>
      <c r="C266" s="62">
        <f>VLOOKUP(A266,'US Pop after &gt;2009'!A267:U724,21,FALSE)</f>
        <v>8071831.0980000012</v>
      </c>
      <c r="D266" s="62">
        <f>VLOOKUP(A266,'US Pop after &gt;2009'!A267:V724,22,FALSE)</f>
        <v>1160752.6300000001</v>
      </c>
      <c r="E266" s="61">
        <f>VLOOKUP(A266,'Deaths After &gt;2009'!A267:O724,15,FALSE)</f>
        <v>136</v>
      </c>
      <c r="F266" s="61">
        <f>VLOOKUP(A266,'Deaths After &gt;2009'!A267:P724,16,FALSE)</f>
        <v>1436</v>
      </c>
      <c r="G266" s="61">
        <f>VLOOKUP(A266,'Deaths After &gt;2009'!A267:Q724,17,FALSE)</f>
        <v>1572</v>
      </c>
      <c r="H266" s="61">
        <f>VLOOKUP(A266,'Visits new'!A266:D673,4,FALSE)</f>
        <v>282461</v>
      </c>
      <c r="I266" s="61">
        <f>VLOOKUP(A266,'Visits new'!A266:E673,5,FALSE)</f>
        <v>957</v>
      </c>
      <c r="J266" s="12">
        <f t="shared" si="16"/>
        <v>1.7033115214830165E-4</v>
      </c>
      <c r="K266" s="12">
        <f t="shared" si="17"/>
        <v>1.6848717267349341E-5</v>
      </c>
      <c r="L266" s="12">
        <f t="shared" si="17"/>
        <v>1.2371283621386237E-3</v>
      </c>
      <c r="M266" s="12">
        <f t="shared" si="18"/>
        <v>3.0605539164733738E-2</v>
      </c>
      <c r="N266" s="12">
        <f t="shared" si="19"/>
        <v>1.0369396476203861E-4</v>
      </c>
    </row>
    <row r="267" spans="1:14">
      <c r="A267" s="61" t="s">
        <v>394</v>
      </c>
      <c r="B267" s="61">
        <f>VLOOKUP(A267,'US Pop after &gt;2009'!A268:B725,2,FALSE)</f>
        <v>9277245</v>
      </c>
      <c r="C267" s="62">
        <f>VLOOKUP(A267,'US Pop after &gt;2009'!A268:U725,21,FALSE)</f>
        <v>8097276.9400000004</v>
      </c>
      <c r="D267" s="62">
        <f>VLOOKUP(A267,'US Pop after &gt;2009'!A268:V725,22,FALSE)</f>
        <v>1176965.2209999999</v>
      </c>
      <c r="E267" s="61">
        <f>VLOOKUP(A267,'Deaths After &gt;2009'!A268:O725,15,FALSE)</f>
        <v>88</v>
      </c>
      <c r="F267" s="61">
        <f>VLOOKUP(A267,'Deaths After &gt;2009'!A268:P725,16,FALSE)</f>
        <v>1344</v>
      </c>
      <c r="G267" s="61">
        <f>VLOOKUP(A267,'Deaths After &gt;2009'!A268:Q725,17,FALSE)</f>
        <v>1432</v>
      </c>
      <c r="H267" s="61">
        <f>VLOOKUP(A267,'Visits new'!A267:D674,4,FALSE)</f>
        <v>739530</v>
      </c>
      <c r="I267" s="61">
        <f>VLOOKUP(A267,'Visits new'!A267:E674,5,FALSE)</f>
        <v>2521</v>
      </c>
      <c r="J267" s="12">
        <f t="shared" si="16"/>
        <v>1.5435616931535169E-4</v>
      </c>
      <c r="K267" s="12">
        <f t="shared" si="17"/>
        <v>1.0867851087726288E-5</v>
      </c>
      <c r="L267" s="12">
        <f t="shared" si="17"/>
        <v>1.1419198936550396E-3</v>
      </c>
      <c r="M267" s="12">
        <f t="shared" si="18"/>
        <v>7.9714397970518186E-2</v>
      </c>
      <c r="N267" s="12">
        <f t="shared" si="19"/>
        <v>2.7174015561731956E-4</v>
      </c>
    </row>
    <row r="268" spans="1:14">
      <c r="A268" s="61" t="s">
        <v>395</v>
      </c>
      <c r="B268" s="61">
        <f>VLOOKUP(A268,'US Pop after &gt;2009'!A269:B726,2,FALSE)</f>
        <v>9333264</v>
      </c>
      <c r="C268" s="62">
        <f>VLOOKUP(A268,'US Pop after &gt;2009'!A269:U726,21,FALSE)</f>
        <v>8126314.2719999999</v>
      </c>
      <c r="D268" s="62">
        <f>VLOOKUP(A268,'US Pop after &gt;2009'!A269:V726,22,FALSE)</f>
        <v>1205772.523</v>
      </c>
      <c r="E268" s="61">
        <f>VLOOKUP(A268,'Deaths After &gt;2009'!A269:O726,15,FALSE)</f>
        <v>190</v>
      </c>
      <c r="F268" s="61">
        <f>VLOOKUP(A268,'Deaths After &gt;2009'!A269:P726,16,FALSE)</f>
        <v>1597</v>
      </c>
      <c r="G268" s="61">
        <f>VLOOKUP(A268,'Deaths After &gt;2009'!A269:Q726,17,FALSE)</f>
        <v>1787</v>
      </c>
      <c r="H268" s="61">
        <f>VLOOKUP(A268,'Visits new'!A268:D675,4,FALSE)</f>
        <v>745825</v>
      </c>
      <c r="I268" s="61">
        <f>VLOOKUP(A268,'Visits new'!A268:E675,5,FALSE)</f>
        <v>2563</v>
      </c>
      <c r="J268" s="12">
        <f t="shared" si="16"/>
        <v>1.9146570803097395E-4</v>
      </c>
      <c r="K268" s="12">
        <f t="shared" si="17"/>
        <v>2.3380833381581528E-5</v>
      </c>
      <c r="L268" s="12">
        <f t="shared" si="17"/>
        <v>1.3244620934192576E-3</v>
      </c>
      <c r="M268" s="12">
        <f t="shared" si="18"/>
        <v>7.9910415048797506E-2</v>
      </c>
      <c r="N268" s="12">
        <f t="shared" si="19"/>
        <v>2.7460918281107231E-4</v>
      </c>
    </row>
    <row r="269" spans="1:14">
      <c r="A269" s="61" t="s">
        <v>396</v>
      </c>
      <c r="B269" s="61">
        <f>VLOOKUP(A269,'US Pop after &gt;2009'!A270:B727,2,FALSE)</f>
        <v>9484977</v>
      </c>
      <c r="C269" s="62">
        <f>VLOOKUP(A269,'US Pop after &gt;2009'!A270:U727,21,FALSE)</f>
        <v>8231192.9819999998</v>
      </c>
      <c r="D269" s="62">
        <f>VLOOKUP(A269,'US Pop after &gt;2009'!A270:V727,22,FALSE)</f>
        <v>1256150.5819999999</v>
      </c>
      <c r="E269" s="61">
        <f>VLOOKUP(A269,'Deaths After &gt;2009'!A270:O727,15,FALSE)</f>
        <v>207</v>
      </c>
      <c r="F269" s="61">
        <f>VLOOKUP(A269,'Deaths After &gt;2009'!A270:P727,16,FALSE)</f>
        <v>1586</v>
      </c>
      <c r="G269" s="61">
        <f>VLOOKUP(A269,'Deaths After &gt;2009'!A270:Q727,17,FALSE)</f>
        <v>1793</v>
      </c>
      <c r="H269" s="61">
        <f>VLOOKUP(A269,'Visits new'!A269:D676,4,FALSE)</f>
        <v>611489</v>
      </c>
      <c r="I269" s="61">
        <f>VLOOKUP(A269,'Visits new'!A269:E676,5,FALSE)</f>
        <v>2111</v>
      </c>
      <c r="J269" s="12">
        <f t="shared" si="16"/>
        <v>1.8903577731395658E-4</v>
      </c>
      <c r="K269" s="12">
        <f t="shared" si="17"/>
        <v>2.5148237983566695E-5</v>
      </c>
      <c r="L269" s="12">
        <f t="shared" si="17"/>
        <v>1.262587481729161E-3</v>
      </c>
      <c r="M269" s="12">
        <f t="shared" si="18"/>
        <v>6.4469212735044065E-2</v>
      </c>
      <c r="N269" s="12">
        <f t="shared" si="19"/>
        <v>2.2256247959272858E-4</v>
      </c>
    </row>
    <row r="270" spans="1:14">
      <c r="A270" s="61" t="s">
        <v>397</v>
      </c>
      <c r="B270" s="61">
        <f>VLOOKUP(A270,'US Pop after &gt;2009'!A271:B728,2,FALSE)</f>
        <v>9609925</v>
      </c>
      <c r="C270" s="62">
        <f>VLOOKUP(A270,'US Pop after &gt;2009'!A271:U728,21,FALSE)</f>
        <v>8288197.6119999988</v>
      </c>
      <c r="D270" s="62">
        <f>VLOOKUP(A270,'US Pop after &gt;2009'!A271:V728,22,FALSE)</f>
        <v>1323965.7349999999</v>
      </c>
      <c r="E270" s="61">
        <f>VLOOKUP(A270,'Deaths After &gt;2009'!A271:O728,15,FALSE)</f>
        <v>216</v>
      </c>
      <c r="F270" s="61">
        <f>VLOOKUP(A270,'Deaths After &gt;2009'!A271:P728,16,FALSE)</f>
        <v>1528</v>
      </c>
      <c r="G270" s="61">
        <f>VLOOKUP(A270,'Deaths After &gt;2009'!A271:Q728,17,FALSE)</f>
        <v>1744</v>
      </c>
      <c r="H270" s="61">
        <f>VLOOKUP(A270,'Visits new'!A270:D677,4,FALSE)</f>
        <v>574499</v>
      </c>
      <c r="I270" s="61">
        <f>VLOOKUP(A270,'Visits new'!A270:E677,5,FALSE)</f>
        <v>2034</v>
      </c>
      <c r="J270" s="12">
        <f t="shared" si="16"/>
        <v>1.8147904380107024E-4</v>
      </c>
      <c r="K270" s="12">
        <f t="shared" si="17"/>
        <v>2.6061154681841341E-5</v>
      </c>
      <c r="L270" s="12">
        <f t="shared" si="17"/>
        <v>1.1541084180702005E-3</v>
      </c>
      <c r="M270" s="12">
        <f t="shared" si="18"/>
        <v>5.9781840128825148E-2</v>
      </c>
      <c r="N270" s="12">
        <f t="shared" si="19"/>
        <v>2.1165617837808306E-4</v>
      </c>
    </row>
    <row r="271" spans="1:14">
      <c r="A271" s="61" t="s">
        <v>398</v>
      </c>
      <c r="B271" s="61">
        <f>VLOOKUP(A271,'US Pop after &gt;2009'!A272:B729,2,FALSE)</f>
        <v>9108554</v>
      </c>
      <c r="C271" s="62">
        <f>VLOOKUP(A271,'US Pop after &gt;2009'!A272:U729,21,FALSE)</f>
        <v>7844137.2180000003</v>
      </c>
      <c r="D271" s="62">
        <f>VLOOKUP(A271,'US Pop after &gt;2009'!A272:V729,22,FALSE)</f>
        <v>1264593.7900000003</v>
      </c>
      <c r="E271" s="61">
        <f>VLOOKUP(A271,'Deaths After &gt;2009'!A272:O729,15,FALSE)</f>
        <v>208</v>
      </c>
      <c r="F271" s="61">
        <f>VLOOKUP(A271,'Deaths After &gt;2009'!A272:P729,16,FALSE)</f>
        <v>1778</v>
      </c>
      <c r="G271" s="61">
        <f>VLOOKUP(A271,'Deaths After &gt;2009'!A272:Q729,17,FALSE)</f>
        <v>1986</v>
      </c>
      <c r="H271" s="61">
        <f>VLOOKUP(A271,'Visits new'!A271:D678,4,FALSE)</f>
        <v>546361</v>
      </c>
      <c r="I271" s="61">
        <f>VLOOKUP(A271,'Visits new'!A271:E678,5,FALSE)</f>
        <v>1935</v>
      </c>
      <c r="J271" s="12">
        <f t="shared" si="16"/>
        <v>2.180368036463307E-4</v>
      </c>
      <c r="K271" s="12">
        <f t="shared" si="17"/>
        <v>2.6516619255805578E-5</v>
      </c>
      <c r="L271" s="12">
        <f t="shared" si="17"/>
        <v>1.4059850792087153E-3</v>
      </c>
      <c r="M271" s="12">
        <f t="shared" si="18"/>
        <v>5.9983286040791985E-2</v>
      </c>
      <c r="N271" s="12">
        <f t="shared" si="19"/>
        <v>2.1243767122640982E-4</v>
      </c>
    </row>
    <row r="272" spans="1:14">
      <c r="A272" s="61" t="s">
        <v>399</v>
      </c>
      <c r="B272" s="61">
        <f>VLOOKUP(A272,'US Pop after &gt;2009'!A273:B730,2,FALSE)</f>
        <v>9436298</v>
      </c>
      <c r="C272" s="62">
        <f>VLOOKUP(A272,'US Pop after &gt;2009'!A273:U730,21,FALSE)</f>
        <v>8090828.4709999999</v>
      </c>
      <c r="D272" s="62">
        <f>VLOOKUP(A272,'US Pop after &gt;2009'!A273:V730,22,FALSE)</f>
        <v>1345528.3689999997</v>
      </c>
      <c r="E272" s="61">
        <f>VLOOKUP(A272,'Deaths After &gt;2009'!A273:O730,15,FALSE)</f>
        <v>233</v>
      </c>
      <c r="F272" s="61">
        <f>VLOOKUP(A272,'Deaths After &gt;2009'!A273:P730,16,FALSE)</f>
        <v>1550</v>
      </c>
      <c r="G272" s="61">
        <f>VLOOKUP(A272,'Deaths After &gt;2009'!A273:Q730,17,FALSE)</f>
        <v>1783</v>
      </c>
      <c r="H272" s="61">
        <f>VLOOKUP(A272,'Visits new'!A272:D679,4,FALSE)</f>
        <v>538196</v>
      </c>
      <c r="I272" s="61">
        <f>VLOOKUP(A272,'Visits new'!A272:E679,5,FALSE)</f>
        <v>1892</v>
      </c>
      <c r="J272" s="12">
        <f t="shared" si="16"/>
        <v>1.8895121794585123E-4</v>
      </c>
      <c r="K272" s="12">
        <f t="shared" si="17"/>
        <v>2.8798039760099125E-5</v>
      </c>
      <c r="L272" s="12">
        <f t="shared" si="17"/>
        <v>1.1519638200954204E-3</v>
      </c>
      <c r="M272" s="12">
        <f t="shared" si="18"/>
        <v>5.7034654903861663E-2</v>
      </c>
      <c r="N272" s="12">
        <f t="shared" si="19"/>
        <v>2.00502358022182E-4</v>
      </c>
    </row>
    <row r="273" spans="1:14">
      <c r="A273" s="61" t="s">
        <v>400</v>
      </c>
      <c r="B273" s="61">
        <f>VLOOKUP(A273,'US Pop after &gt;2009'!A274:B731,2,FALSE)</f>
        <v>9857165</v>
      </c>
      <c r="C273" s="62">
        <f>VLOOKUP(A273,'US Pop after &gt;2009'!A274:U731,21,FALSE)</f>
        <v>8391552</v>
      </c>
      <c r="D273" s="62">
        <f>VLOOKUP(A273,'US Pop after &gt;2009'!A274:V731,22,FALSE)</f>
        <v>1465613</v>
      </c>
      <c r="E273" s="61">
        <f>VLOOKUP(A273,'Deaths After &gt;2009'!A274:O731,15,FALSE)</f>
        <v>243</v>
      </c>
      <c r="F273" s="61">
        <f>VLOOKUP(A273,'Deaths After &gt;2009'!A274:P731,16,FALSE)</f>
        <v>1690</v>
      </c>
      <c r="G273" s="61">
        <f>VLOOKUP(A273,'Deaths After &gt;2009'!A274:Q731,17,FALSE)</f>
        <v>1933</v>
      </c>
      <c r="H273" s="61">
        <f>VLOOKUP(A273,'Visits new'!A273:D680,4,FALSE)</f>
        <v>561380</v>
      </c>
      <c r="I273" s="61">
        <f>VLOOKUP(A273,'Visits new'!A273:E680,5,FALSE)</f>
        <v>1911</v>
      </c>
      <c r="J273" s="12">
        <f t="shared" si="16"/>
        <v>1.961010087586035E-4</v>
      </c>
      <c r="K273" s="12">
        <f t="shared" si="17"/>
        <v>2.8957694595707683E-5</v>
      </c>
      <c r="L273" s="12">
        <f t="shared" si="17"/>
        <v>1.1531011256040989E-3</v>
      </c>
      <c r="M273" s="12">
        <f t="shared" si="18"/>
        <v>5.6951466268445342E-2</v>
      </c>
      <c r="N273" s="12">
        <f t="shared" si="19"/>
        <v>1.9386912971427382E-4</v>
      </c>
    </row>
    <row r="274" spans="1:14">
      <c r="A274" s="61" t="s">
        <v>402</v>
      </c>
      <c r="B274" s="61">
        <f>VLOOKUP(A274,'US Pop after &gt;2009'!A275:B732,2,FALSE)</f>
        <v>557840</v>
      </c>
      <c r="C274" s="62">
        <f>VLOOKUP(A274,'US Pop after &gt;2009'!A275:U732,21,FALSE)</f>
        <v>475192.48699999991</v>
      </c>
      <c r="D274" s="62">
        <f>VLOOKUP(A274,'US Pop after &gt;2009'!A275:V732,22,FALSE)</f>
        <v>82344.636999999988</v>
      </c>
      <c r="E274" s="61">
        <f>VLOOKUP(A274,'Deaths After &gt;2009'!A275:O732,15,FALSE)</f>
        <v>0</v>
      </c>
      <c r="F274" s="61">
        <f>VLOOKUP(A274,'Deaths After &gt;2009'!A275:P732,16,FALSE)</f>
        <v>10</v>
      </c>
      <c r="G274" s="61">
        <f>VLOOKUP(A274,'Deaths After &gt;2009'!A275:Q732,17,FALSE)</f>
        <v>10</v>
      </c>
      <c r="H274" s="61">
        <f>VLOOKUP(A274,'Visits new'!A274:D681,4,FALSE)</f>
        <v>57497</v>
      </c>
      <c r="I274" s="61">
        <f>VLOOKUP(A274,'Visits new'!A274:E681,5,FALSE)</f>
        <v>216</v>
      </c>
      <c r="J274" s="12">
        <f t="shared" si="16"/>
        <v>1.7926287107414314E-5</v>
      </c>
      <c r="K274" s="12">
        <f t="shared" si="17"/>
        <v>0</v>
      </c>
      <c r="L274" s="12">
        <f t="shared" si="17"/>
        <v>1.2144081708684927E-4</v>
      </c>
      <c r="M274" s="12">
        <f t="shared" si="18"/>
        <v>0.10307077298150007</v>
      </c>
      <c r="N274" s="12">
        <f t="shared" si="19"/>
        <v>3.8720780152014917E-4</v>
      </c>
    </row>
    <row r="275" spans="1:14">
      <c r="A275" s="61" t="s">
        <v>403</v>
      </c>
      <c r="B275" s="61">
        <f>VLOOKUP(A275,'US Pop after &gt;2009'!A276:B733,2,FALSE)</f>
        <v>655121</v>
      </c>
      <c r="C275" s="62">
        <f>VLOOKUP(A275,'US Pop after &gt;2009'!A276:U733,21,FALSE)</f>
        <v>560525.16500000004</v>
      </c>
      <c r="D275" s="62">
        <f>VLOOKUP(A275,'US Pop after &gt;2009'!A276:V733,22,FALSE)</f>
        <v>94279.787000000011</v>
      </c>
      <c r="E275" s="61">
        <f>VLOOKUP(A275,'Deaths After &gt;2009'!A276:O733,15,FALSE)</f>
        <v>0</v>
      </c>
      <c r="F275" s="61">
        <f>VLOOKUP(A275,'Deaths After &gt;2009'!A276:P733,16,FALSE)</f>
        <v>0</v>
      </c>
      <c r="G275" s="61">
        <f>VLOOKUP(A275,'Deaths After &gt;2009'!A276:Q733,17,FALSE)</f>
        <v>0</v>
      </c>
      <c r="H275" s="61">
        <f>VLOOKUP(A275,'Visits new'!A275:D682,4,FALSE)</f>
        <v>140823</v>
      </c>
      <c r="I275" s="61">
        <f>VLOOKUP(A275,'Visits new'!A275:E682,5,FALSE)</f>
        <v>581</v>
      </c>
      <c r="J275" s="12">
        <f t="shared" si="16"/>
        <v>0</v>
      </c>
      <c r="K275" s="12">
        <f t="shared" si="17"/>
        <v>0</v>
      </c>
      <c r="L275" s="12">
        <f t="shared" si="17"/>
        <v>0</v>
      </c>
      <c r="M275" s="12">
        <f t="shared" si="18"/>
        <v>0.21495723690738047</v>
      </c>
      <c r="N275" s="12">
        <f t="shared" si="19"/>
        <v>8.868590687827134E-4</v>
      </c>
    </row>
    <row r="276" spans="1:14">
      <c r="A276" s="61" t="s">
        <v>404</v>
      </c>
      <c r="B276" s="61">
        <f>VLOOKUP(A276,'US Pop after &gt;2009'!A277:B734,2,FALSE)</f>
        <v>644077</v>
      </c>
      <c r="C276" s="62">
        <f>VLOOKUP(A276,'US Pop after &gt;2009'!A277:U734,21,FALSE)</f>
        <v>552376.30999999994</v>
      </c>
      <c r="D276" s="62">
        <f>VLOOKUP(A276,'US Pop after &gt;2009'!A277:V734,22,FALSE)</f>
        <v>91383.972999999998</v>
      </c>
      <c r="E276" s="61">
        <f>VLOOKUP(A276,'Deaths After &gt;2009'!A277:O734,15,FALSE)</f>
        <v>0</v>
      </c>
      <c r="F276" s="61">
        <f>VLOOKUP(A276,'Deaths After &gt;2009'!A277:P734,16,FALSE)</f>
        <v>21</v>
      </c>
      <c r="G276" s="61">
        <f>VLOOKUP(A276,'Deaths After &gt;2009'!A277:Q734,17,FALSE)</f>
        <v>21</v>
      </c>
      <c r="H276" s="61">
        <f>VLOOKUP(A276,'Visits new'!A276:D683,4,FALSE)</f>
        <v>79746</v>
      </c>
      <c r="I276" s="61">
        <f>VLOOKUP(A276,'Visits new'!A276:E683,5,FALSE)</f>
        <v>456</v>
      </c>
      <c r="J276" s="12">
        <f t="shared" si="16"/>
        <v>3.2604797252502421E-5</v>
      </c>
      <c r="K276" s="12">
        <f t="shared" si="17"/>
        <v>0</v>
      </c>
      <c r="L276" s="12">
        <f t="shared" si="17"/>
        <v>2.2979959516533605E-4</v>
      </c>
      <c r="M276" s="12">
        <f t="shared" si="18"/>
        <v>0.12381438865228847</v>
      </c>
      <c r="N276" s="12">
        <f t="shared" si="19"/>
        <v>7.0798988319719541E-4</v>
      </c>
    </row>
    <row r="277" spans="1:14">
      <c r="A277" s="61" t="s">
        <v>405</v>
      </c>
      <c r="B277" s="61">
        <f>VLOOKUP(A277,'US Pop after &gt;2009'!A278:B735,2,FALSE)</f>
        <v>636576</v>
      </c>
      <c r="C277" s="62">
        <f>VLOOKUP(A277,'US Pop after &gt;2009'!A278:U735,21,FALSE)</f>
        <v>546759.88299999991</v>
      </c>
      <c r="D277" s="62">
        <f>VLOOKUP(A277,'US Pop after &gt;2009'!A278:V735,22,FALSE)</f>
        <v>89918.150999999998</v>
      </c>
      <c r="E277" s="61">
        <f>VLOOKUP(A277,'Deaths After &gt;2009'!A278:O735,15,FALSE)</f>
        <v>0</v>
      </c>
      <c r="F277" s="61">
        <f>VLOOKUP(A277,'Deaths After &gt;2009'!A278:P735,16,FALSE)</f>
        <v>25</v>
      </c>
      <c r="G277" s="61">
        <f>VLOOKUP(A277,'Deaths After &gt;2009'!A278:Q735,17,FALSE)</f>
        <v>25</v>
      </c>
      <c r="H277" s="61">
        <f>VLOOKUP(A277,'Visits new'!A277:D684,4,FALSE)</f>
        <v>64784</v>
      </c>
      <c r="I277" s="61">
        <f>VLOOKUP(A277,'Visits new'!A277:E684,5,FALSE)</f>
        <v>434</v>
      </c>
      <c r="J277" s="12">
        <f t="shared" si="16"/>
        <v>3.9272608455235509E-5</v>
      </c>
      <c r="K277" s="12">
        <f t="shared" si="17"/>
        <v>0</v>
      </c>
      <c r="L277" s="12">
        <f t="shared" si="17"/>
        <v>2.7803062809865828E-4</v>
      </c>
      <c r="M277" s="12">
        <f t="shared" si="18"/>
        <v>0.10176946664655909</v>
      </c>
      <c r="N277" s="12">
        <f t="shared" si="19"/>
        <v>6.8177248278288841E-4</v>
      </c>
    </row>
    <row r="278" spans="1:14">
      <c r="A278" s="61" t="s">
        <v>406</v>
      </c>
      <c r="B278" s="61">
        <f>VLOOKUP(A278,'US Pop after &gt;2009'!A279:B736,2,FALSE)</f>
        <v>626359</v>
      </c>
      <c r="C278" s="62">
        <f>VLOOKUP(A278,'US Pop after &gt;2009'!A279:U736,21,FALSE)</f>
        <v>540913.397</v>
      </c>
      <c r="D278" s="62">
        <f>VLOOKUP(A278,'US Pop after &gt;2009'!A279:V736,22,FALSE)</f>
        <v>85151.65800000001</v>
      </c>
      <c r="E278" s="61">
        <f>VLOOKUP(A278,'Deaths After &gt;2009'!A279:O736,15,FALSE)</f>
        <v>0</v>
      </c>
      <c r="F278" s="61">
        <f>VLOOKUP(A278,'Deaths After &gt;2009'!A279:P736,16,FALSE)</f>
        <v>64</v>
      </c>
      <c r="G278" s="61">
        <f>VLOOKUP(A278,'Deaths After &gt;2009'!A279:Q736,17,FALSE)</f>
        <v>64</v>
      </c>
      <c r="H278" s="61">
        <f>VLOOKUP(A278,'Visits new'!A278:D685,4,FALSE)</f>
        <v>65667</v>
      </c>
      <c r="I278" s="61">
        <f>VLOOKUP(A278,'Visits new'!A278:E685,5,FALSE)</f>
        <v>370</v>
      </c>
      <c r="J278" s="12">
        <f t="shared" si="16"/>
        <v>1.0217782453832387E-4</v>
      </c>
      <c r="K278" s="12">
        <f t="shared" si="17"/>
        <v>0</v>
      </c>
      <c r="L278" s="12">
        <f t="shared" si="17"/>
        <v>7.5160016261809006E-4</v>
      </c>
      <c r="M278" s="12">
        <f t="shared" si="18"/>
        <v>0.10483923756184552</v>
      </c>
      <c r="N278" s="12">
        <f t="shared" si="19"/>
        <v>5.9071554811218488E-4</v>
      </c>
    </row>
    <row r="279" spans="1:14">
      <c r="A279" s="61" t="s">
        <v>407</v>
      </c>
      <c r="B279" s="61">
        <f>VLOOKUP(A279,'US Pop after &gt;2009'!A280:B737,2,FALSE)</f>
        <v>651126</v>
      </c>
      <c r="C279" s="62">
        <f>VLOOKUP(A279,'US Pop after &gt;2009'!A280:U737,21,FALSE)</f>
        <v>560311.79499999993</v>
      </c>
      <c r="D279" s="62">
        <f>VLOOKUP(A279,'US Pop after &gt;2009'!A280:V737,22,FALSE)</f>
        <v>90690.974000000002</v>
      </c>
      <c r="E279" s="61">
        <f>VLOOKUP(A279,'Deaths After &gt;2009'!A280:O737,15,FALSE)</f>
        <v>0</v>
      </c>
      <c r="F279" s="61">
        <f>VLOOKUP(A279,'Deaths After &gt;2009'!A280:P737,16,FALSE)</f>
        <v>38</v>
      </c>
      <c r="G279" s="61">
        <f>VLOOKUP(A279,'Deaths After &gt;2009'!A280:Q737,17,FALSE)</f>
        <v>38</v>
      </c>
      <c r="H279" s="61">
        <f>VLOOKUP(A279,'Visits new'!A279:D686,4,FALSE)</f>
        <v>68253</v>
      </c>
      <c r="I279" s="61">
        <f>VLOOKUP(A279,'Visits new'!A279:E686,5,FALSE)</f>
        <v>366</v>
      </c>
      <c r="J279" s="12">
        <f t="shared" si="16"/>
        <v>5.83604402220154E-5</v>
      </c>
      <c r="K279" s="12">
        <f t="shared" si="17"/>
        <v>0</v>
      </c>
      <c r="L279" s="12">
        <f t="shared" si="17"/>
        <v>4.1900531358280481E-4</v>
      </c>
      <c r="M279" s="12">
        <f t="shared" si="18"/>
        <v>0.10482302964403203</v>
      </c>
      <c r="N279" s="12">
        <f t="shared" si="19"/>
        <v>5.6210318740151672E-4</v>
      </c>
    </row>
    <row r="280" spans="1:14">
      <c r="A280" s="61" t="s">
        <v>408</v>
      </c>
      <c r="B280" s="61">
        <f>VLOOKUP(A280,'US Pop after &gt;2009'!A281:B738,2,FALSE)</f>
        <v>569318</v>
      </c>
      <c r="C280" s="62">
        <f>VLOOKUP(A280,'US Pop after &gt;2009'!A281:U738,21,FALSE)</f>
        <v>488835.44900000002</v>
      </c>
      <c r="D280" s="62">
        <f>VLOOKUP(A280,'US Pop after &gt;2009'!A281:V738,22,FALSE)</f>
        <v>80753.712</v>
      </c>
      <c r="E280" s="61">
        <f>VLOOKUP(A280,'Deaths After &gt;2009'!A281:O738,15,FALSE)</f>
        <v>0</v>
      </c>
      <c r="F280" s="61">
        <f>VLOOKUP(A280,'Deaths After &gt;2009'!A281:P738,16,FALSE)</f>
        <v>0</v>
      </c>
      <c r="G280" s="61">
        <f>VLOOKUP(A280,'Deaths After &gt;2009'!A281:Q738,17,FALSE)</f>
        <v>0</v>
      </c>
      <c r="H280" s="61">
        <f>VLOOKUP(A280,'Visits new'!A280:D687,4,FALSE)</f>
        <v>44541</v>
      </c>
      <c r="I280" s="61">
        <f>VLOOKUP(A280,'Visits new'!A280:E687,5,FALSE)</f>
        <v>291</v>
      </c>
      <c r="J280" s="12">
        <f t="shared" si="16"/>
        <v>0</v>
      </c>
      <c r="K280" s="12">
        <f t="shared" si="17"/>
        <v>0</v>
      </c>
      <c r="L280" s="12">
        <f t="shared" si="17"/>
        <v>0</v>
      </c>
      <c r="M280" s="12">
        <f t="shared" si="18"/>
        <v>7.8235713608211938E-2</v>
      </c>
      <c r="N280" s="12">
        <f t="shared" si="19"/>
        <v>5.1113788778854705E-4</v>
      </c>
    </row>
    <row r="281" spans="1:14">
      <c r="A281" s="61" t="s">
        <v>409</v>
      </c>
      <c r="B281" s="61">
        <f>VLOOKUP(A281,'US Pop after &gt;2009'!A282:B739,2,FALSE)</f>
        <v>695295</v>
      </c>
      <c r="C281" s="62">
        <f>VLOOKUP(A281,'US Pop after &gt;2009'!A282:U739,21,FALSE)</f>
        <v>593856</v>
      </c>
      <c r="D281" s="62">
        <f>VLOOKUP(A281,'US Pop after &gt;2009'!A282:V739,22,FALSE)</f>
        <v>101439</v>
      </c>
      <c r="E281" s="61">
        <f>VLOOKUP(A281,'Deaths After &gt;2009'!A282:O739,15,FALSE)</f>
        <v>0</v>
      </c>
      <c r="F281" s="61">
        <f>VLOOKUP(A281,'Deaths After &gt;2009'!A282:P739,16,FALSE)</f>
        <v>0</v>
      </c>
      <c r="G281" s="61">
        <f>VLOOKUP(A281,'Deaths After &gt;2009'!A282:Q739,17,FALSE)</f>
        <v>0</v>
      </c>
      <c r="H281" s="61">
        <f>VLOOKUP(A281,'Visits new'!A281:D688,4,FALSE)</f>
        <v>58566</v>
      </c>
      <c r="I281" s="61">
        <f>VLOOKUP(A281,'Visits new'!A281:E688,5,FALSE)</f>
        <v>292</v>
      </c>
      <c r="J281" s="12">
        <f t="shared" si="16"/>
        <v>0</v>
      </c>
      <c r="K281" s="12">
        <f t="shared" si="17"/>
        <v>0</v>
      </c>
      <c r="L281" s="12">
        <f t="shared" si="17"/>
        <v>0</v>
      </c>
      <c r="M281" s="12">
        <f t="shared" si="18"/>
        <v>8.4231872802191882E-2</v>
      </c>
      <c r="N281" s="12">
        <f t="shared" si="19"/>
        <v>4.1996562610115129E-4</v>
      </c>
    </row>
    <row r="282" spans="1:14">
      <c r="A282" s="61" t="s">
        <v>411</v>
      </c>
      <c r="B282" s="61">
        <f>VLOOKUP(A282,'US Pop after &gt;2009'!A283:B740,2,FALSE)</f>
        <v>11441027</v>
      </c>
      <c r="C282" s="62">
        <f>VLOOKUP(A282,'US Pop after &gt;2009'!A283:U740,21,FALSE)</f>
        <v>9864773.4080000035</v>
      </c>
      <c r="D282" s="62">
        <f>VLOOKUP(A282,'US Pop after &gt;2009'!A283:V740,22,FALSE)</f>
        <v>1573845.7209999997</v>
      </c>
      <c r="E282" s="61">
        <f>VLOOKUP(A282,'Deaths After &gt;2009'!A283:O740,15,FALSE)</f>
        <v>160</v>
      </c>
      <c r="F282" s="61">
        <f>VLOOKUP(A282,'Deaths After &gt;2009'!A283:P740,16,FALSE)</f>
        <v>1669</v>
      </c>
      <c r="G282" s="61">
        <f>VLOOKUP(A282,'Deaths After &gt;2009'!A283:Q740,17,FALSE)</f>
        <v>1829</v>
      </c>
      <c r="H282" s="61">
        <f>VLOOKUP(A282,'Visits new'!A282:D689,4,FALSE)</f>
        <v>195670</v>
      </c>
      <c r="I282" s="61">
        <f>VLOOKUP(A282,'Visits new'!A282:E689,5,FALSE)</f>
        <v>601</v>
      </c>
      <c r="J282" s="12">
        <f t="shared" si="16"/>
        <v>1.5986327101579254E-4</v>
      </c>
      <c r="K282" s="12">
        <f t="shared" si="17"/>
        <v>1.6219328451097044E-5</v>
      </c>
      <c r="L282" s="12">
        <f t="shared" si="17"/>
        <v>1.0604597246924182E-3</v>
      </c>
      <c r="M282" s="12">
        <f t="shared" si="18"/>
        <v>1.7102485642241733E-2</v>
      </c>
      <c r="N282" s="12">
        <f t="shared" si="19"/>
        <v>5.2530249251225433E-5</v>
      </c>
    </row>
    <row r="283" spans="1:14">
      <c r="A283" s="61" t="s">
        <v>412</v>
      </c>
      <c r="B283" s="61">
        <f>VLOOKUP(A283,'US Pop after &gt;2009'!A284:B741,2,FALSE)</f>
        <v>11424081</v>
      </c>
      <c r="C283" s="62">
        <f>VLOOKUP(A283,'US Pop after &gt;2009'!A284:U741,21,FALSE)</f>
        <v>9830890.0669999979</v>
      </c>
      <c r="D283" s="62">
        <f>VLOOKUP(A283,'US Pop after &gt;2009'!A284:V741,22,FALSE)</f>
        <v>1588728.8089999997</v>
      </c>
      <c r="E283" s="61">
        <f>VLOOKUP(A283,'Deaths After &gt;2009'!A284:O741,15,FALSE)</f>
        <v>259</v>
      </c>
      <c r="F283" s="61">
        <f>VLOOKUP(A283,'Deaths After &gt;2009'!A284:P741,16,FALSE)</f>
        <v>1892</v>
      </c>
      <c r="G283" s="61">
        <f>VLOOKUP(A283,'Deaths After &gt;2009'!A284:Q741,17,FALSE)</f>
        <v>2151</v>
      </c>
      <c r="H283" s="61">
        <f>VLOOKUP(A283,'Visits new'!A283:D690,4,FALSE)</f>
        <v>658352</v>
      </c>
      <c r="I283" s="61">
        <f>VLOOKUP(A283,'Visits new'!A283:E690,5,FALSE)</f>
        <v>2197</v>
      </c>
      <c r="J283" s="12">
        <f t="shared" si="16"/>
        <v>1.8828648011161685E-4</v>
      </c>
      <c r="K283" s="12">
        <f t="shared" si="17"/>
        <v>2.6345529065511832E-5</v>
      </c>
      <c r="L283" s="12">
        <f t="shared" si="17"/>
        <v>1.1908892123577023E-3</v>
      </c>
      <c r="M283" s="12">
        <f t="shared" si="18"/>
        <v>5.7628442935584931E-2</v>
      </c>
      <c r="N283" s="12">
        <f t="shared" si="19"/>
        <v>1.9231306220605403E-4</v>
      </c>
    </row>
    <row r="284" spans="1:14">
      <c r="A284" s="61" t="s">
        <v>413</v>
      </c>
      <c r="B284" s="61">
        <f>VLOOKUP(A284,'US Pop after &gt;2009'!A285:B742,2,FALSE)</f>
        <v>11411140</v>
      </c>
      <c r="C284" s="62">
        <f>VLOOKUP(A284,'US Pop after &gt;2009'!A285:U742,21,FALSE)</f>
        <v>9793531.352</v>
      </c>
      <c r="D284" s="62">
        <f>VLOOKUP(A284,'US Pop after &gt;2009'!A285:V742,22,FALSE)</f>
        <v>1617638.649</v>
      </c>
      <c r="E284" s="61">
        <f>VLOOKUP(A284,'Deaths After &gt;2009'!A285:O742,15,FALSE)</f>
        <v>200</v>
      </c>
      <c r="F284" s="61">
        <f>VLOOKUP(A284,'Deaths After &gt;2009'!A285:P742,16,FALSE)</f>
        <v>1881</v>
      </c>
      <c r="G284" s="61">
        <f>VLOOKUP(A284,'Deaths After &gt;2009'!A285:Q742,17,FALSE)</f>
        <v>2081</v>
      </c>
      <c r="H284" s="61">
        <f>VLOOKUP(A284,'Visits new'!A284:D691,4,FALSE)</f>
        <v>613298</v>
      </c>
      <c r="I284" s="61">
        <f>VLOOKUP(A284,'Visits new'!A284:E691,5,FALSE)</f>
        <v>1973</v>
      </c>
      <c r="J284" s="12">
        <f t="shared" si="16"/>
        <v>1.8236565321256247E-4</v>
      </c>
      <c r="K284" s="12">
        <f t="shared" si="17"/>
        <v>2.0421642899949131E-5</v>
      </c>
      <c r="L284" s="12">
        <f t="shared" si="17"/>
        <v>1.1628060451960678E-3</v>
      </c>
      <c r="M284" s="12">
        <f t="shared" si="18"/>
        <v>5.3745550400748743E-2</v>
      </c>
      <c r="N284" s="12">
        <f t="shared" si="19"/>
        <v>1.7290121758211714E-4</v>
      </c>
    </row>
    <row r="285" spans="1:14">
      <c r="A285" s="61" t="s">
        <v>414</v>
      </c>
      <c r="B285" s="61">
        <f>VLOOKUP(A285,'US Pop after &gt;2009'!A286:B743,2,FALSE)</f>
        <v>11150834</v>
      </c>
      <c r="C285" s="62">
        <f>VLOOKUP(A285,'US Pop after &gt;2009'!A286:U743,21,FALSE)</f>
        <v>9541903.550999999</v>
      </c>
      <c r="D285" s="62">
        <f>VLOOKUP(A285,'US Pop after &gt;2009'!A286:V743,22,FALSE)</f>
        <v>1604505.2920000001</v>
      </c>
      <c r="E285" s="61">
        <f>VLOOKUP(A285,'Deaths After &gt;2009'!A286:O743,15,FALSE)</f>
        <v>264</v>
      </c>
      <c r="F285" s="61">
        <f>VLOOKUP(A285,'Deaths After &gt;2009'!A286:P743,16,FALSE)</f>
        <v>2005</v>
      </c>
      <c r="G285" s="61">
        <f>VLOOKUP(A285,'Deaths After &gt;2009'!A286:Q743,17,FALSE)</f>
        <v>2269</v>
      </c>
      <c r="H285" s="61">
        <f>VLOOKUP(A285,'Visits new'!A285:D692,4,FALSE)</f>
        <v>584169</v>
      </c>
      <c r="I285" s="61">
        <f>VLOOKUP(A285,'Visits new'!A285:E692,5,FALSE)</f>
        <v>2007</v>
      </c>
      <c r="J285" s="12">
        <f t="shared" si="16"/>
        <v>2.0348253771870336E-4</v>
      </c>
      <c r="K285" s="12">
        <f t="shared" si="17"/>
        <v>2.7667435390534062E-5</v>
      </c>
      <c r="L285" s="12">
        <f t="shared" si="17"/>
        <v>1.2496063490702403E-3</v>
      </c>
      <c r="M285" s="12">
        <f t="shared" si="18"/>
        <v>5.2387920042572603E-2</v>
      </c>
      <c r="N285" s="12">
        <f t="shared" si="19"/>
        <v>1.7998653732985353E-4</v>
      </c>
    </row>
    <row r="286" spans="1:14">
      <c r="A286" s="61" t="s">
        <v>415</v>
      </c>
      <c r="B286" s="61">
        <f>VLOOKUP(A286,'US Pop after &gt;2009'!A287:B744,2,FALSE)</f>
        <v>11418726</v>
      </c>
      <c r="C286" s="62">
        <f>VLOOKUP(A286,'US Pop after &gt;2009'!A287:U744,21,FALSE)</f>
        <v>9741605.3850000016</v>
      </c>
      <c r="D286" s="62">
        <f>VLOOKUP(A286,'US Pop after &gt;2009'!A287:V744,22,FALSE)</f>
        <v>1676773.115</v>
      </c>
      <c r="E286" s="61">
        <f>VLOOKUP(A286,'Deaths After &gt;2009'!A287:O744,15,FALSE)</f>
        <v>297</v>
      </c>
      <c r="F286" s="61">
        <f>VLOOKUP(A286,'Deaths After &gt;2009'!A287:P744,16,FALSE)</f>
        <v>2025</v>
      </c>
      <c r="G286" s="61">
        <f>VLOOKUP(A286,'Deaths After &gt;2009'!A287:Q744,17,FALSE)</f>
        <v>2322</v>
      </c>
      <c r="H286" s="61">
        <f>VLOOKUP(A286,'Visits new'!A286:D693,4,FALSE)</f>
        <v>679550</v>
      </c>
      <c r="I286" s="61">
        <f>VLOOKUP(A286,'Visits new'!A286:E693,5,FALSE)</f>
        <v>2331</v>
      </c>
      <c r="J286" s="12">
        <f t="shared" si="16"/>
        <v>2.0335018109726076E-4</v>
      </c>
      <c r="K286" s="12">
        <f t="shared" si="17"/>
        <v>3.0487788024889284E-5</v>
      </c>
      <c r="L286" s="12">
        <f t="shared" si="17"/>
        <v>1.2076768060537517E-3</v>
      </c>
      <c r="M286" s="12">
        <f t="shared" si="18"/>
        <v>5.9511893008029094E-2</v>
      </c>
      <c r="N286" s="12">
        <f t="shared" si="19"/>
        <v>2.0413836009376178E-4</v>
      </c>
    </row>
    <row r="287" spans="1:14">
      <c r="A287" s="61" t="s">
        <v>416</v>
      </c>
      <c r="B287" s="61">
        <f>VLOOKUP(A287,'US Pop after &gt;2009'!A288:B745,2,FALSE)</f>
        <v>10951050</v>
      </c>
      <c r="C287" s="62">
        <f>VLOOKUP(A287,'US Pop after &gt;2009'!A288:U745,21,FALSE)</f>
        <v>9297875.7829999998</v>
      </c>
      <c r="D287" s="62">
        <f>VLOOKUP(A287,'US Pop after &gt;2009'!A288:V745,22,FALSE)</f>
        <v>1651537.3539999998</v>
      </c>
      <c r="E287" s="61">
        <f>VLOOKUP(A287,'Deaths After &gt;2009'!A288:O745,15,FALSE)</f>
        <v>248</v>
      </c>
      <c r="F287" s="61">
        <f>VLOOKUP(A287,'Deaths After &gt;2009'!A288:P745,16,FALSE)</f>
        <v>2093</v>
      </c>
      <c r="G287" s="61">
        <f>VLOOKUP(A287,'Deaths After &gt;2009'!A288:Q745,17,FALSE)</f>
        <v>2341</v>
      </c>
      <c r="H287" s="61">
        <f>VLOOKUP(A287,'Visits new'!A287:D694,4,FALSE)</f>
        <v>638283</v>
      </c>
      <c r="I287" s="61">
        <f>VLOOKUP(A287,'Visits new'!A287:E694,5,FALSE)</f>
        <v>2373</v>
      </c>
      <c r="J287" s="12">
        <f t="shared" si="16"/>
        <v>2.1376945589692312E-4</v>
      </c>
      <c r="K287" s="12">
        <f t="shared" si="17"/>
        <v>2.6672759003022702E-5</v>
      </c>
      <c r="L287" s="12">
        <f t="shared" si="17"/>
        <v>1.2673040636536521E-3</v>
      </c>
      <c r="M287" s="12">
        <f t="shared" si="18"/>
        <v>5.828509594970345E-2</v>
      </c>
      <c r="N287" s="12">
        <f t="shared" si="19"/>
        <v>2.1669155012533044E-4</v>
      </c>
    </row>
    <row r="288" spans="1:14">
      <c r="A288" s="61" t="s">
        <v>417</v>
      </c>
      <c r="B288" s="61">
        <f>VLOOKUP(A288,'US Pop after &gt;2009'!A289:B746,2,FALSE)</f>
        <v>11161098</v>
      </c>
      <c r="C288" s="62">
        <f>VLOOKUP(A288,'US Pop after &gt;2009'!A289:U746,21,FALSE)</f>
        <v>9432072.9370000008</v>
      </c>
      <c r="D288" s="62">
        <f>VLOOKUP(A288,'US Pop after &gt;2009'!A289:V746,22,FALSE)</f>
        <v>1729472.8599999996</v>
      </c>
      <c r="E288" s="61">
        <f>VLOOKUP(A288,'Deaths After &gt;2009'!A289:O746,15,FALSE)</f>
        <v>247</v>
      </c>
      <c r="F288" s="61">
        <f>VLOOKUP(A288,'Deaths After &gt;2009'!A289:P746,16,FALSE)</f>
        <v>1773</v>
      </c>
      <c r="G288" s="61">
        <f>VLOOKUP(A288,'Deaths After &gt;2009'!A289:Q746,17,FALSE)</f>
        <v>2020</v>
      </c>
      <c r="H288" s="61">
        <f>VLOOKUP(A288,'Visits new'!A288:D695,4,FALSE)</f>
        <v>783570</v>
      </c>
      <c r="I288" s="61">
        <f>VLOOKUP(A288,'Visits new'!A288:E695,5,FALSE)</f>
        <v>3086</v>
      </c>
      <c r="J288" s="12">
        <f t="shared" si="16"/>
        <v>1.8098577756417872E-4</v>
      </c>
      <c r="K288" s="12">
        <f t="shared" si="17"/>
        <v>2.6187244484833439E-5</v>
      </c>
      <c r="L288" s="12">
        <f t="shared" si="17"/>
        <v>1.0251678653112836E-3</v>
      </c>
      <c r="M288" s="12">
        <f t="shared" si="18"/>
        <v>7.0205458280179961E-2</v>
      </c>
      <c r="N288" s="12">
        <f t="shared" si="19"/>
        <v>2.764960938430968E-4</v>
      </c>
    </row>
    <row r="289" spans="1:14">
      <c r="A289" s="61" t="s">
        <v>418</v>
      </c>
      <c r="B289" s="61">
        <f>VLOOKUP(A289,'US Pop after &gt;2009'!A290:B747,2,FALSE)</f>
        <v>11149752</v>
      </c>
      <c r="C289" s="62">
        <f>VLOOKUP(A289,'US Pop after &gt;2009'!A290:U747,21,FALSE)</f>
        <v>9381108</v>
      </c>
      <c r="D289" s="62">
        <f>VLOOKUP(A289,'US Pop after &gt;2009'!A290:V747,22,FALSE)</f>
        <v>1768644</v>
      </c>
      <c r="E289" s="61">
        <f>VLOOKUP(A289,'Deaths After &gt;2009'!A290:O747,15,FALSE)</f>
        <v>241</v>
      </c>
      <c r="F289" s="61">
        <f>VLOOKUP(A289,'Deaths After &gt;2009'!A290:P747,16,FALSE)</f>
        <v>1888</v>
      </c>
      <c r="G289" s="61">
        <f>VLOOKUP(A289,'Deaths After &gt;2009'!A290:Q747,17,FALSE)</f>
        <v>2129</v>
      </c>
      <c r="H289" s="61">
        <f>VLOOKUP(A289,'Visits new'!A289:D696,4,FALSE)</f>
        <v>830354</v>
      </c>
      <c r="I289" s="61">
        <f>VLOOKUP(A289,'Visits new'!A289:E696,5,FALSE)</f>
        <v>2718</v>
      </c>
      <c r="J289" s="12">
        <f t="shared" si="16"/>
        <v>1.9094595108483132E-4</v>
      </c>
      <c r="K289" s="12">
        <f t="shared" si="17"/>
        <v>2.5689929164017727E-5</v>
      </c>
      <c r="L289" s="12">
        <f t="shared" si="17"/>
        <v>1.0674844683271477E-3</v>
      </c>
      <c r="M289" s="12">
        <f t="shared" si="18"/>
        <v>7.4472867199198697E-2</v>
      </c>
      <c r="N289" s="12">
        <f t="shared" si="19"/>
        <v>2.4377223816278605E-4</v>
      </c>
    </row>
    <row r="290" spans="1:14">
      <c r="A290" s="61" t="s">
        <v>420</v>
      </c>
      <c r="B290" s="61">
        <f>VLOOKUP(A290,'US Pop after &gt;2009'!A291:B748,2,FALSE)</f>
        <v>3615270</v>
      </c>
      <c r="C290" s="62">
        <f>VLOOKUP(A290,'US Pop after &gt;2009'!A291:U748,21,FALSE)</f>
        <v>3134755.8170000003</v>
      </c>
      <c r="D290" s="62">
        <f>VLOOKUP(A290,'US Pop after &gt;2009'!A291:V748,22,FALSE)</f>
        <v>479441.92400000006</v>
      </c>
      <c r="E290" s="61">
        <f>VLOOKUP(A290,'Deaths After &gt;2009'!A291:O748,15,FALSE)</f>
        <v>10</v>
      </c>
      <c r="F290" s="61">
        <f>VLOOKUP(A290,'Deaths After &gt;2009'!A291:P748,16,FALSE)</f>
        <v>579</v>
      </c>
      <c r="G290" s="61">
        <f>VLOOKUP(A290,'Deaths After &gt;2009'!A291:Q748,17,FALSE)</f>
        <v>589</v>
      </c>
      <c r="H290" s="61">
        <f>VLOOKUP(A290,'Visits new'!A290:D697,4,FALSE)</f>
        <v>37167</v>
      </c>
      <c r="I290" s="61">
        <f>VLOOKUP(A290,'Visits new'!A290:E697,5,FALSE)</f>
        <v>215</v>
      </c>
      <c r="J290" s="12">
        <f t="shared" si="16"/>
        <v>1.6292005852951508E-4</v>
      </c>
      <c r="K290" s="12">
        <f t="shared" si="17"/>
        <v>3.1900411335930217E-6</v>
      </c>
      <c r="L290" s="12">
        <f t="shared" si="17"/>
        <v>1.2076540890904649E-3</v>
      </c>
      <c r="M290" s="12">
        <f t="shared" si="18"/>
        <v>1.0280559958177397E-2</v>
      </c>
      <c r="N290" s="12">
        <f t="shared" si="19"/>
        <v>5.9469970430977495E-5</v>
      </c>
    </row>
    <row r="291" spans="1:14">
      <c r="A291" s="61" t="s">
        <v>421</v>
      </c>
      <c r="B291" s="61">
        <f>VLOOKUP(A291,'US Pop after &gt;2009'!A292:B749,2,FALSE)</f>
        <v>3516036</v>
      </c>
      <c r="C291" s="62">
        <f>VLOOKUP(A291,'US Pop after &gt;2009'!A292:U749,21,FALSE)</f>
        <v>3047237.969</v>
      </c>
      <c r="D291" s="62">
        <f>VLOOKUP(A291,'US Pop after &gt;2009'!A292:V749,22,FALSE)</f>
        <v>466927.03799999994</v>
      </c>
      <c r="E291" s="61">
        <f>VLOOKUP(A291,'Deaths After &gt;2009'!A292:O749,15,FALSE)</f>
        <v>36</v>
      </c>
      <c r="F291" s="61">
        <f>VLOOKUP(A291,'Deaths After &gt;2009'!A292:P749,16,FALSE)</f>
        <v>660</v>
      </c>
      <c r="G291" s="61">
        <f>VLOOKUP(A291,'Deaths After &gt;2009'!A292:Q749,17,FALSE)</f>
        <v>696</v>
      </c>
      <c r="H291" s="61">
        <f>VLOOKUP(A291,'Visits new'!A291:D698,4,FALSE)</f>
        <v>116771</v>
      </c>
      <c r="I291" s="61">
        <f>VLOOKUP(A291,'Visits new'!A291:E698,5,FALSE)</f>
        <v>811</v>
      </c>
      <c r="J291" s="12">
        <f t="shared" si="16"/>
        <v>1.9795019163626311E-4</v>
      </c>
      <c r="K291" s="12">
        <f t="shared" si="17"/>
        <v>1.1813977236511653E-5</v>
      </c>
      <c r="L291" s="12">
        <f t="shared" si="17"/>
        <v>1.4134970697498998E-3</v>
      </c>
      <c r="M291" s="12">
        <f t="shared" si="18"/>
        <v>3.3210979637296092E-2</v>
      </c>
      <c r="N291" s="12">
        <f t="shared" si="19"/>
        <v>2.3065747904742727E-4</v>
      </c>
    </row>
    <row r="292" spans="1:14">
      <c r="A292" s="61" t="s">
        <v>422</v>
      </c>
      <c r="B292" s="61">
        <f>VLOOKUP(A292,'US Pop after &gt;2009'!A293:B750,2,FALSE)</f>
        <v>3700163</v>
      </c>
      <c r="C292" s="62">
        <f>VLOOKUP(A292,'US Pop after &gt;2009'!A293:U750,21,FALSE)</f>
        <v>3197950.7330000005</v>
      </c>
      <c r="D292" s="62">
        <f>VLOOKUP(A292,'US Pop after &gt;2009'!A293:V750,22,FALSE)</f>
        <v>501376.08300000004</v>
      </c>
      <c r="E292" s="61">
        <f>VLOOKUP(A292,'Deaths After &gt;2009'!A293:O750,15,FALSE)</f>
        <v>33</v>
      </c>
      <c r="F292" s="61">
        <f>VLOOKUP(A292,'Deaths After &gt;2009'!A293:P750,16,FALSE)</f>
        <v>374</v>
      </c>
      <c r="G292" s="61">
        <f>VLOOKUP(A292,'Deaths After &gt;2009'!A293:Q750,17,FALSE)</f>
        <v>407</v>
      </c>
      <c r="H292" s="61">
        <f>VLOOKUP(A292,'Visits new'!A292:D699,4,FALSE)</f>
        <v>171982</v>
      </c>
      <c r="I292" s="61">
        <f>VLOOKUP(A292,'Visits new'!A292:E699,5,FALSE)</f>
        <v>908</v>
      </c>
      <c r="J292" s="12">
        <f t="shared" si="16"/>
        <v>1.0999515426752822E-4</v>
      </c>
      <c r="K292" s="12">
        <f t="shared" si="17"/>
        <v>1.0319108315043575E-5</v>
      </c>
      <c r="L292" s="12">
        <f t="shared" si="17"/>
        <v>7.459470299463805E-4</v>
      </c>
      <c r="M292" s="12">
        <f t="shared" si="18"/>
        <v>4.6479574007955868E-2</v>
      </c>
      <c r="N292" s="12">
        <f t="shared" si="19"/>
        <v>2.4539459477866243E-4</v>
      </c>
    </row>
    <row r="293" spans="1:14">
      <c r="A293" s="61" t="s">
        <v>423</v>
      </c>
      <c r="B293" s="61">
        <f>VLOOKUP(A293,'US Pop after &gt;2009'!A294:B751,2,FALSE)</f>
        <v>3650821</v>
      </c>
      <c r="C293" s="62">
        <f>VLOOKUP(A293,'US Pop after &gt;2009'!A294:U751,21,FALSE)</f>
        <v>3150660.4709999999</v>
      </c>
      <c r="D293" s="62">
        <f>VLOOKUP(A293,'US Pop after &gt;2009'!A294:V751,22,FALSE)</f>
        <v>501812.96100000001</v>
      </c>
      <c r="E293" s="61">
        <f>VLOOKUP(A293,'Deaths After &gt;2009'!A294:O751,15,FALSE)</f>
        <v>47</v>
      </c>
      <c r="F293" s="61">
        <f>VLOOKUP(A293,'Deaths After &gt;2009'!A294:P751,16,FALSE)</f>
        <v>506</v>
      </c>
      <c r="G293" s="61">
        <f>VLOOKUP(A293,'Deaths After &gt;2009'!A294:Q751,17,FALSE)</f>
        <v>553</v>
      </c>
      <c r="H293" s="61">
        <f>VLOOKUP(A293,'Visits new'!A293:D700,4,FALSE)</f>
        <v>168527</v>
      </c>
      <c r="I293" s="61">
        <f>VLOOKUP(A293,'Visits new'!A293:E700,5,FALSE)</f>
        <v>923</v>
      </c>
      <c r="J293" s="12">
        <f t="shared" si="16"/>
        <v>1.514727783147955E-4</v>
      </c>
      <c r="K293" s="12">
        <f t="shared" si="17"/>
        <v>1.4917507117192636E-5</v>
      </c>
      <c r="L293" s="12">
        <f t="shared" si="17"/>
        <v>1.008343823945193E-3</v>
      </c>
      <c r="M293" s="12">
        <f t="shared" si="18"/>
        <v>4.6161397669181807E-2</v>
      </c>
      <c r="N293" s="12">
        <f t="shared" si="19"/>
        <v>2.5281984518002936E-4</v>
      </c>
    </row>
    <row r="294" spans="1:14">
      <c r="A294" s="61" t="s">
        <v>424</v>
      </c>
      <c r="B294" s="61">
        <f>VLOOKUP(A294,'US Pop after &gt;2009'!A295:B752,2,FALSE)</f>
        <v>3585650</v>
      </c>
      <c r="C294" s="62">
        <f>VLOOKUP(A294,'US Pop after &gt;2009'!A295:U752,21,FALSE)</f>
        <v>3089818.9860000005</v>
      </c>
      <c r="D294" s="62">
        <f>VLOOKUP(A294,'US Pop after &gt;2009'!A295:V752,22,FALSE)</f>
        <v>495346.16200000001</v>
      </c>
      <c r="E294" s="61">
        <f>VLOOKUP(A294,'Deaths After &gt;2009'!A295:O752,15,FALSE)</f>
        <v>75</v>
      </c>
      <c r="F294" s="61">
        <f>VLOOKUP(A294,'Deaths After &gt;2009'!A295:P752,16,FALSE)</f>
        <v>483</v>
      </c>
      <c r="G294" s="61">
        <f>VLOOKUP(A294,'Deaths After &gt;2009'!A295:Q752,17,FALSE)</f>
        <v>558</v>
      </c>
      <c r="H294" s="61">
        <f>VLOOKUP(A294,'Visits new'!A294:D701,4,FALSE)</f>
        <v>168595</v>
      </c>
      <c r="I294" s="61">
        <f>VLOOKUP(A294,'Visits new'!A294:E701,5,FALSE)</f>
        <v>948</v>
      </c>
      <c r="J294" s="12">
        <f t="shared" si="16"/>
        <v>1.5562031988621309E-4</v>
      </c>
      <c r="K294" s="12">
        <f t="shared" si="17"/>
        <v>2.4273266602291499E-5</v>
      </c>
      <c r="L294" s="12">
        <f t="shared" si="17"/>
        <v>9.7507568858482441E-4</v>
      </c>
      <c r="M294" s="12">
        <f t="shared" si="18"/>
        <v>4.701936887314713E-2</v>
      </c>
      <c r="N294" s="12">
        <f t="shared" si="19"/>
        <v>2.6438721012926527E-4</v>
      </c>
    </row>
    <row r="295" spans="1:14">
      <c r="A295" s="61" t="s">
        <v>425</v>
      </c>
      <c r="B295" s="61">
        <f>VLOOKUP(A295,'US Pop after &gt;2009'!A296:B753,2,FALSE)</f>
        <v>3652845</v>
      </c>
      <c r="C295" s="62">
        <f>VLOOKUP(A295,'US Pop after &gt;2009'!A296:U753,21,FALSE)</f>
        <v>3130810.4130000002</v>
      </c>
      <c r="D295" s="62">
        <f>VLOOKUP(A295,'US Pop after &gt;2009'!A296:V753,22,FALSE)</f>
        <v>521068.37500000006</v>
      </c>
      <c r="E295" s="61">
        <f>VLOOKUP(A295,'Deaths After &gt;2009'!A296:O753,15,FALSE)</f>
        <v>26</v>
      </c>
      <c r="F295" s="61">
        <f>VLOOKUP(A295,'Deaths After &gt;2009'!A296:P753,16,FALSE)</f>
        <v>540</v>
      </c>
      <c r="G295" s="61">
        <f>VLOOKUP(A295,'Deaths After &gt;2009'!A296:Q753,17,FALSE)</f>
        <v>566</v>
      </c>
      <c r="H295" s="61">
        <f>VLOOKUP(A295,'Visits new'!A295:D702,4,FALSE)</f>
        <v>157639</v>
      </c>
      <c r="I295" s="61">
        <f>VLOOKUP(A295,'Visits new'!A295:E702,5,FALSE)</f>
        <v>955</v>
      </c>
      <c r="J295" s="12">
        <f t="shared" si="16"/>
        <v>1.5494771883285493E-4</v>
      </c>
      <c r="K295" s="12">
        <f t="shared" si="17"/>
        <v>8.3045590662534954E-6</v>
      </c>
      <c r="L295" s="12">
        <f t="shared" si="17"/>
        <v>1.0363323239488483E-3</v>
      </c>
      <c r="M295" s="12">
        <f t="shared" si="18"/>
        <v>4.3155129768714523E-2</v>
      </c>
      <c r="N295" s="12">
        <f t="shared" si="19"/>
        <v>2.6144005562787361E-4</v>
      </c>
    </row>
    <row r="296" spans="1:14">
      <c r="A296" s="61" t="s">
        <v>426</v>
      </c>
      <c r="B296" s="61">
        <f>VLOOKUP(A296,'US Pop after &gt;2009'!A297:B754,2,FALSE)</f>
        <v>3556746</v>
      </c>
      <c r="C296" s="62">
        <f>VLOOKUP(A296,'US Pop after &gt;2009'!A297:U754,21,FALSE)</f>
        <v>3048059.5120000001</v>
      </c>
      <c r="D296" s="62">
        <f>VLOOKUP(A296,'US Pop after &gt;2009'!A297:V754,22,FALSE)</f>
        <v>509614.00200000015</v>
      </c>
      <c r="E296" s="61">
        <f>VLOOKUP(A296,'Deaths After &gt;2009'!A297:O754,15,FALSE)</f>
        <v>23</v>
      </c>
      <c r="F296" s="61">
        <f>VLOOKUP(A296,'Deaths After &gt;2009'!A297:P754,16,FALSE)</f>
        <v>335</v>
      </c>
      <c r="G296" s="61">
        <f>VLOOKUP(A296,'Deaths After &gt;2009'!A297:Q754,17,FALSE)</f>
        <v>358</v>
      </c>
      <c r="H296" s="61">
        <f>VLOOKUP(A296,'Visits new'!A296:D703,4,FALSE)</f>
        <v>230257</v>
      </c>
      <c r="I296" s="61">
        <f>VLOOKUP(A296,'Visits new'!A296:E703,5,FALSE)</f>
        <v>1047</v>
      </c>
      <c r="J296" s="12">
        <f t="shared" si="16"/>
        <v>1.0065379984963784E-4</v>
      </c>
      <c r="K296" s="12">
        <f t="shared" si="17"/>
        <v>7.5457844275843648E-6</v>
      </c>
      <c r="L296" s="12">
        <f t="shared" si="17"/>
        <v>6.5736027402167E-4</v>
      </c>
      <c r="M296" s="12">
        <f t="shared" si="18"/>
        <v>6.4738106122843739E-2</v>
      </c>
      <c r="N296" s="12">
        <f t="shared" si="19"/>
        <v>2.9437019118036545E-4</v>
      </c>
    </row>
    <row r="297" spans="1:14">
      <c r="A297" s="61" t="s">
        <v>427</v>
      </c>
      <c r="B297" s="61">
        <f>VLOOKUP(A297,'US Pop after &gt;2009'!A298:B755,2,FALSE)</f>
        <v>3559968</v>
      </c>
      <c r="C297" s="62">
        <f>VLOOKUP(A297,'US Pop after &gt;2009'!A298:U755,21,FALSE)</f>
        <v>3044402</v>
      </c>
      <c r="D297" s="62">
        <f>VLOOKUP(A297,'US Pop after &gt;2009'!A298:V755,22,FALSE)</f>
        <v>515566</v>
      </c>
      <c r="E297" s="61">
        <f>VLOOKUP(A297,'Deaths After &gt;2009'!A298:O755,15,FALSE)</f>
        <v>20</v>
      </c>
      <c r="F297" s="61">
        <f>VLOOKUP(A297,'Deaths After &gt;2009'!A298:P755,16,FALSE)</f>
        <v>428</v>
      </c>
      <c r="G297" s="61">
        <f>VLOOKUP(A297,'Deaths After &gt;2009'!A298:Q755,17,FALSE)</f>
        <v>448</v>
      </c>
      <c r="H297" s="61">
        <f>VLOOKUP(A297,'Visits new'!A297:D704,4,FALSE)</f>
        <v>278176</v>
      </c>
      <c r="I297" s="61">
        <f>VLOOKUP(A297,'Visits new'!A297:E704,5,FALSE)</f>
        <v>1003</v>
      </c>
      <c r="J297" s="12">
        <f t="shared" si="16"/>
        <v>1.2584382780968817E-4</v>
      </c>
      <c r="K297" s="12">
        <f t="shared" si="17"/>
        <v>6.569434654161967E-6</v>
      </c>
      <c r="L297" s="12">
        <f t="shared" si="17"/>
        <v>8.30155595985771E-4</v>
      </c>
      <c r="M297" s="12">
        <f t="shared" si="18"/>
        <v>7.8140028224972805E-2</v>
      </c>
      <c r="N297" s="12">
        <f t="shared" si="19"/>
        <v>2.8174410556499382E-4</v>
      </c>
    </row>
    <row r="298" spans="1:14">
      <c r="A298" s="61" t="s">
        <v>429</v>
      </c>
      <c r="B298" s="61">
        <f>VLOOKUP(A298,'US Pop after &gt;2009'!A299:B756,2,FALSE)</f>
        <v>3754561</v>
      </c>
      <c r="C298" s="62">
        <f>VLOOKUP(A298,'US Pop after &gt;2009'!A299:U756,21,FALSE)</f>
        <v>3249818.2889999999</v>
      </c>
      <c r="D298" s="62">
        <f>VLOOKUP(A298,'US Pop after &gt;2009'!A299:V756,22,FALSE)</f>
        <v>507224.36000000004</v>
      </c>
      <c r="E298" s="61">
        <f>VLOOKUP(A298,'Deaths After &gt;2009'!A299:O756,15,FALSE)</f>
        <v>0</v>
      </c>
      <c r="F298" s="61">
        <f>VLOOKUP(A298,'Deaths After &gt;2009'!A299:P756,16,FALSE)</f>
        <v>261</v>
      </c>
      <c r="G298" s="61">
        <f>VLOOKUP(A298,'Deaths After &gt;2009'!A299:Q756,17,FALSE)</f>
        <v>261</v>
      </c>
      <c r="H298" s="61">
        <f>VLOOKUP(A298,'Visits new'!A298:D705,4,FALSE)</f>
        <v>64278</v>
      </c>
      <c r="I298" s="61">
        <f>VLOOKUP(A298,'Visits new'!A298:E705,5,FALSE)</f>
        <v>258</v>
      </c>
      <c r="J298" s="12">
        <f t="shared" si="16"/>
        <v>6.9515450674526263E-5</v>
      </c>
      <c r="K298" s="12">
        <f t="shared" si="17"/>
        <v>0</v>
      </c>
      <c r="L298" s="12">
        <f t="shared" si="17"/>
        <v>5.1456519162447164E-4</v>
      </c>
      <c r="M298" s="12">
        <f t="shared" si="18"/>
        <v>1.7119977541981607E-2</v>
      </c>
      <c r="N298" s="12">
        <f t="shared" si="19"/>
        <v>6.8716422505853543E-5</v>
      </c>
    </row>
    <row r="299" spans="1:14">
      <c r="A299" s="61" t="s">
        <v>430</v>
      </c>
      <c r="B299" s="61">
        <f>VLOOKUP(A299,'US Pop after &gt;2009'!A300:B757,2,FALSE)</f>
        <v>3745417</v>
      </c>
      <c r="C299" s="62">
        <f>VLOOKUP(A299,'US Pop after &gt;2009'!A300:U757,21,FALSE)</f>
        <v>3236118.3789999997</v>
      </c>
      <c r="D299" s="62">
        <f>VLOOKUP(A299,'US Pop after &gt;2009'!A300:V757,22,FALSE)</f>
        <v>509652.783</v>
      </c>
      <c r="E299" s="61">
        <f>VLOOKUP(A299,'Deaths After &gt;2009'!A300:O757,15,FALSE)</f>
        <v>0</v>
      </c>
      <c r="F299" s="61">
        <f>VLOOKUP(A299,'Deaths After &gt;2009'!A300:P757,16,FALSE)</f>
        <v>237</v>
      </c>
      <c r="G299" s="61">
        <f>VLOOKUP(A299,'Deaths After &gt;2009'!A300:Q757,17,FALSE)</f>
        <v>237</v>
      </c>
      <c r="H299" s="61">
        <f>VLOOKUP(A299,'Visits new'!A299:D706,4,FALSE)</f>
        <v>147143</v>
      </c>
      <c r="I299" s="61">
        <f>VLOOKUP(A299,'Visits new'!A299:E706,5,FALSE)</f>
        <v>757</v>
      </c>
      <c r="J299" s="12">
        <f t="shared" si="16"/>
        <v>6.3277333338317206E-5</v>
      </c>
      <c r="K299" s="12">
        <f t="shared" si="17"/>
        <v>0</v>
      </c>
      <c r="L299" s="12">
        <f t="shared" si="17"/>
        <v>4.6502247786214877E-4</v>
      </c>
      <c r="M299" s="12">
        <f t="shared" si="18"/>
        <v>3.9286146242194127E-2</v>
      </c>
      <c r="N299" s="12">
        <f t="shared" si="19"/>
        <v>2.0211367652787394E-4</v>
      </c>
    </row>
    <row r="300" spans="1:14">
      <c r="A300" s="61" t="s">
        <v>431</v>
      </c>
      <c r="B300" s="61">
        <f>VLOOKUP(A300,'US Pop after &gt;2009'!A301:B758,2,FALSE)</f>
        <v>3685999</v>
      </c>
      <c r="C300" s="62">
        <f>VLOOKUP(A300,'US Pop after &gt;2009'!A301:U758,21,FALSE)</f>
        <v>3179843.6870000008</v>
      </c>
      <c r="D300" s="62">
        <f>VLOOKUP(A300,'US Pop after &gt;2009'!A301:V758,22,FALSE)</f>
        <v>505093.72</v>
      </c>
      <c r="E300" s="61">
        <f>VLOOKUP(A300,'Deaths After &gt;2009'!A301:O758,15,FALSE)</f>
        <v>0</v>
      </c>
      <c r="F300" s="61">
        <f>VLOOKUP(A300,'Deaths After &gt;2009'!A301:P758,16,FALSE)</f>
        <v>220</v>
      </c>
      <c r="G300" s="61">
        <f>VLOOKUP(A300,'Deaths After &gt;2009'!A301:Q758,17,FALSE)</f>
        <v>220</v>
      </c>
      <c r="H300" s="61">
        <f>VLOOKUP(A300,'Visits new'!A300:D707,4,FALSE)</f>
        <v>145627</v>
      </c>
      <c r="I300" s="61">
        <f>VLOOKUP(A300,'Visits new'!A300:E707,5,FALSE)</f>
        <v>735</v>
      </c>
      <c r="J300" s="12">
        <f t="shared" si="16"/>
        <v>5.968531190594463E-5</v>
      </c>
      <c r="K300" s="12">
        <f t="shared" si="17"/>
        <v>0</v>
      </c>
      <c r="L300" s="12">
        <f t="shared" si="17"/>
        <v>4.355627308136003E-4</v>
      </c>
      <c r="M300" s="12">
        <f t="shared" si="18"/>
        <v>3.9508149622395447E-2</v>
      </c>
      <c r="N300" s="12">
        <f t="shared" si="19"/>
        <v>1.99403201140315E-4</v>
      </c>
    </row>
    <row r="301" spans="1:14">
      <c r="A301" s="61" t="s">
        <v>432</v>
      </c>
      <c r="B301" s="61">
        <f>VLOOKUP(A301,'US Pop after &gt;2009'!A302:B759,2,FALSE)</f>
        <v>3766403</v>
      </c>
      <c r="C301" s="62">
        <f>VLOOKUP(A301,'US Pop after &gt;2009'!A302:U759,21,FALSE)</f>
        <v>3227889.25</v>
      </c>
      <c r="D301" s="62">
        <f>VLOOKUP(A301,'US Pop after &gt;2009'!A302:V759,22,FALSE)</f>
        <v>538868.74899999995</v>
      </c>
      <c r="E301" s="61">
        <f>VLOOKUP(A301,'Deaths After &gt;2009'!A302:O759,15,FALSE)</f>
        <v>0</v>
      </c>
      <c r="F301" s="61">
        <f>VLOOKUP(A301,'Deaths After &gt;2009'!A302:P759,16,FALSE)</f>
        <v>293</v>
      </c>
      <c r="G301" s="61">
        <f>VLOOKUP(A301,'Deaths After &gt;2009'!A302:Q759,17,FALSE)</f>
        <v>293</v>
      </c>
      <c r="H301" s="61">
        <f>VLOOKUP(A301,'Visits new'!A301:D708,4,FALSE)</f>
        <v>131782</v>
      </c>
      <c r="I301" s="61">
        <f>VLOOKUP(A301,'Visits new'!A301:E708,5,FALSE)</f>
        <v>620</v>
      </c>
      <c r="J301" s="12">
        <f t="shared" si="16"/>
        <v>7.7793056133398364E-5</v>
      </c>
      <c r="K301" s="12">
        <f t="shared" si="17"/>
        <v>0</v>
      </c>
      <c r="L301" s="12">
        <f t="shared" si="17"/>
        <v>5.4373166108394983E-4</v>
      </c>
      <c r="M301" s="12">
        <f t="shared" si="18"/>
        <v>3.498882089887885E-2</v>
      </c>
      <c r="N301" s="12">
        <f t="shared" si="19"/>
        <v>1.6461329284200336E-4</v>
      </c>
    </row>
    <row r="302" spans="1:14">
      <c r="A302" s="61" t="s">
        <v>433</v>
      </c>
      <c r="B302" s="61">
        <f>VLOOKUP(A302,'US Pop after &gt;2009'!A303:B760,2,FALSE)</f>
        <v>3794733</v>
      </c>
      <c r="C302" s="62">
        <f>VLOOKUP(A302,'US Pop after &gt;2009'!A303:U760,21,FALSE)</f>
        <v>3237328.1069999998</v>
      </c>
      <c r="D302" s="62">
        <f>VLOOKUP(A302,'US Pop after &gt;2009'!A303:V760,22,FALSE)</f>
        <v>556875.46600000001</v>
      </c>
      <c r="E302" s="61">
        <f>VLOOKUP(A302,'Deaths After &gt;2009'!A303:O760,15,FALSE)</f>
        <v>33</v>
      </c>
      <c r="F302" s="61">
        <f>VLOOKUP(A302,'Deaths After &gt;2009'!A303:P760,16,FALSE)</f>
        <v>240</v>
      </c>
      <c r="G302" s="61">
        <f>VLOOKUP(A302,'Deaths After &gt;2009'!A303:Q760,17,FALSE)</f>
        <v>273</v>
      </c>
      <c r="H302" s="61">
        <f>VLOOKUP(A302,'Visits new'!A302:D709,4,FALSE)</f>
        <v>139357</v>
      </c>
      <c r="I302" s="61">
        <f>VLOOKUP(A302,'Visits new'!A302:E709,5,FALSE)</f>
        <v>651</v>
      </c>
      <c r="J302" s="12">
        <f t="shared" si="16"/>
        <v>7.1941820412661439E-5</v>
      </c>
      <c r="K302" s="12">
        <f t="shared" si="17"/>
        <v>1.0193591415292401E-5</v>
      </c>
      <c r="L302" s="12">
        <f t="shared" si="17"/>
        <v>4.3097607033023791E-4</v>
      </c>
      <c r="M302" s="12">
        <f t="shared" si="18"/>
        <v>3.6723795850722565E-2</v>
      </c>
      <c r="N302" s="12">
        <f t="shared" si="19"/>
        <v>1.7155357175326961E-4</v>
      </c>
    </row>
    <row r="303" spans="1:14">
      <c r="A303" s="61" t="s">
        <v>434</v>
      </c>
      <c r="B303" s="61">
        <f>VLOOKUP(A303,'US Pop after &gt;2009'!A304:B761,2,FALSE)</f>
        <v>3777756</v>
      </c>
      <c r="C303" s="62">
        <f>VLOOKUP(A303,'US Pop after &gt;2009'!A304:U761,21,FALSE)</f>
        <v>3204556.048</v>
      </c>
      <c r="D303" s="62">
        <f>VLOOKUP(A303,'US Pop after &gt;2009'!A304:V761,22,FALSE)</f>
        <v>571821.23200000008</v>
      </c>
      <c r="E303" s="61">
        <f>VLOOKUP(A303,'Deaths After &gt;2009'!A304:O761,15,FALSE)</f>
        <v>0</v>
      </c>
      <c r="F303" s="61">
        <f>VLOOKUP(A303,'Deaths After &gt;2009'!A304:P761,16,FALSE)</f>
        <v>268</v>
      </c>
      <c r="G303" s="61">
        <f>VLOOKUP(A303,'Deaths After &gt;2009'!A304:Q761,17,FALSE)</f>
        <v>268</v>
      </c>
      <c r="H303" s="61">
        <f>VLOOKUP(A303,'Visits new'!A303:D710,4,FALSE)</f>
        <v>149648</v>
      </c>
      <c r="I303" s="61">
        <f>VLOOKUP(A303,'Visits new'!A303:E710,5,FALSE)</f>
        <v>561</v>
      </c>
      <c r="J303" s="12">
        <f t="shared" si="16"/>
        <v>7.0941585427963062E-5</v>
      </c>
      <c r="K303" s="12">
        <f t="shared" si="17"/>
        <v>0</v>
      </c>
      <c r="L303" s="12">
        <f t="shared" si="17"/>
        <v>4.6867794513793073E-4</v>
      </c>
      <c r="M303" s="12">
        <f t="shared" si="18"/>
        <v>3.9612934239267969E-2</v>
      </c>
      <c r="N303" s="12">
        <f t="shared" si="19"/>
        <v>1.4850085606375849E-4</v>
      </c>
    </row>
    <row r="304" spans="1:14">
      <c r="A304" s="61" t="s">
        <v>435</v>
      </c>
      <c r="B304" s="61">
        <f>VLOOKUP(A304,'US Pop after &gt;2009'!A305:B762,2,FALSE)</f>
        <v>3966871</v>
      </c>
      <c r="C304" s="62">
        <f>VLOOKUP(A304,'US Pop after &gt;2009'!A305:U762,21,FALSE)</f>
        <v>3333775.2770000007</v>
      </c>
      <c r="D304" s="62">
        <f>VLOOKUP(A304,'US Pop after &gt;2009'!A305:V762,22,FALSE)</f>
        <v>633154.89500000002</v>
      </c>
      <c r="E304" s="61">
        <f>VLOOKUP(A304,'Deaths After &gt;2009'!A305:O762,15,FALSE)</f>
        <v>0</v>
      </c>
      <c r="F304" s="61">
        <f>VLOOKUP(A304,'Deaths After &gt;2009'!A305:P762,16,FALSE)</f>
        <v>245</v>
      </c>
      <c r="G304" s="61">
        <f>VLOOKUP(A304,'Deaths After &gt;2009'!A305:Q762,17,FALSE)</f>
        <v>245</v>
      </c>
      <c r="H304" s="61">
        <f>VLOOKUP(A304,'Visits new'!A304:D711,4,FALSE)</f>
        <v>185035</v>
      </c>
      <c r="I304" s="61">
        <f>VLOOKUP(A304,'Visits new'!A304:E711,5,FALSE)</f>
        <v>634</v>
      </c>
      <c r="J304" s="12">
        <f t="shared" si="16"/>
        <v>6.1761524385340482E-5</v>
      </c>
      <c r="K304" s="12">
        <f t="shared" si="17"/>
        <v>0</v>
      </c>
      <c r="L304" s="12">
        <f t="shared" si="17"/>
        <v>3.8695112670652257E-4</v>
      </c>
      <c r="M304" s="12">
        <f t="shared" si="18"/>
        <v>4.6645076182210109E-2</v>
      </c>
      <c r="N304" s="12">
        <f t="shared" si="19"/>
        <v>1.5982369983798313E-4</v>
      </c>
    </row>
    <row r="305" spans="1:14">
      <c r="A305" s="61" t="s">
        <v>436</v>
      </c>
      <c r="B305" s="61">
        <f>VLOOKUP(A305,'US Pop after &gt;2009'!A306:B763,2,FALSE)</f>
        <v>3916510</v>
      </c>
      <c r="C305" s="62">
        <f>VLOOKUP(A305,'US Pop after &gt;2009'!A306:U763,21,FALSE)</f>
        <v>3286262</v>
      </c>
      <c r="D305" s="62">
        <f>VLOOKUP(A305,'US Pop after &gt;2009'!A306:V763,22,FALSE)</f>
        <v>630248</v>
      </c>
      <c r="E305" s="61">
        <f>VLOOKUP(A305,'Deaths After &gt;2009'!A306:O763,15,FALSE)</f>
        <v>21</v>
      </c>
      <c r="F305" s="61">
        <f>VLOOKUP(A305,'Deaths After &gt;2009'!A306:P763,16,FALSE)</f>
        <v>379</v>
      </c>
      <c r="G305" s="61">
        <f>VLOOKUP(A305,'Deaths After &gt;2009'!A306:Q763,17,FALSE)</f>
        <v>400</v>
      </c>
      <c r="H305" s="61">
        <f>VLOOKUP(A305,'Visits new'!A305:D712,4,FALSE)</f>
        <v>619880</v>
      </c>
      <c r="I305" s="61">
        <f>VLOOKUP(A305,'Visits new'!A305:E712,5,FALSE)</f>
        <v>1505</v>
      </c>
      <c r="J305" s="12">
        <f t="shared" si="16"/>
        <v>1.0213174484426186E-4</v>
      </c>
      <c r="K305" s="12">
        <f t="shared" si="17"/>
        <v>6.3902391227479729E-6</v>
      </c>
      <c r="L305" s="12">
        <f t="shared" si="17"/>
        <v>6.0135057945443697E-4</v>
      </c>
      <c r="M305" s="12">
        <f t="shared" si="18"/>
        <v>0.1582735649851526</v>
      </c>
      <c r="N305" s="12">
        <f t="shared" si="19"/>
        <v>3.8427068997653525E-4</v>
      </c>
    </row>
    <row r="306" spans="1:14">
      <c r="A306" s="61" t="s">
        <v>438</v>
      </c>
      <c r="B306" s="61">
        <f>VLOOKUP(A306,'US Pop after &gt;2009'!A307:B764,2,FALSE)</f>
        <v>12554832</v>
      </c>
      <c r="C306" s="62">
        <f>VLOOKUP(A306,'US Pop after &gt;2009'!A307:U764,21,FALSE)</f>
        <v>10636124.482999999</v>
      </c>
      <c r="D306" s="62">
        <f>VLOOKUP(A306,'US Pop after &gt;2009'!A307:V764,22,FALSE)</f>
        <v>1919785.4130000002</v>
      </c>
      <c r="E306" s="61">
        <f>VLOOKUP(A306,'Deaths After &gt;2009'!A307:O764,15,FALSE)</f>
        <v>127</v>
      </c>
      <c r="F306" s="61">
        <f>VLOOKUP(A306,'Deaths After &gt;2009'!A307:P764,16,FALSE)</f>
        <v>2047</v>
      </c>
      <c r="G306" s="61">
        <f>VLOOKUP(A306,'Deaths After &gt;2009'!A307:Q764,17,FALSE)</f>
        <v>2174</v>
      </c>
      <c r="H306" s="61">
        <f>VLOOKUP(A306,'Visits new'!A306:D713,4,FALSE)</f>
        <v>208162</v>
      </c>
      <c r="I306" s="61">
        <f>VLOOKUP(A306,'Visits new'!A306:E713,5,FALSE)</f>
        <v>808</v>
      </c>
      <c r="J306" s="12">
        <f t="shared" si="16"/>
        <v>1.7316042142180796E-4</v>
      </c>
      <c r="K306" s="12">
        <f t="shared" si="17"/>
        <v>1.1940439415031995E-5</v>
      </c>
      <c r="L306" s="12">
        <f t="shared" si="17"/>
        <v>1.0662650034418194E-3</v>
      </c>
      <c r="M306" s="12">
        <f t="shared" si="18"/>
        <v>1.6580229827049858E-2</v>
      </c>
      <c r="N306" s="12">
        <f t="shared" si="19"/>
        <v>6.4357691126412523E-5</v>
      </c>
    </row>
    <row r="307" spans="1:14">
      <c r="A307" s="61" t="s">
        <v>439</v>
      </c>
      <c r="B307" s="61">
        <f>VLOOKUP(A307,'US Pop after &gt;2009'!A308:B765,2,FALSE)</f>
        <v>12505696</v>
      </c>
      <c r="C307" s="62">
        <f>VLOOKUP(A307,'US Pop after &gt;2009'!A308:U765,21,FALSE)</f>
        <v>10583704.679</v>
      </c>
      <c r="D307" s="62">
        <f>VLOOKUP(A307,'US Pop after &gt;2009'!A308:V765,22,FALSE)</f>
        <v>1916881.5499999996</v>
      </c>
      <c r="E307" s="61">
        <f>VLOOKUP(A307,'Deaths After &gt;2009'!A308:O765,15,FALSE)</f>
        <v>212</v>
      </c>
      <c r="F307" s="61">
        <f>VLOOKUP(A307,'Deaths After &gt;2009'!A308:P765,16,FALSE)</f>
        <v>2426</v>
      </c>
      <c r="G307" s="61">
        <f>VLOOKUP(A307,'Deaths After &gt;2009'!A308:Q765,17,FALSE)</f>
        <v>2638</v>
      </c>
      <c r="H307" s="61">
        <f>VLOOKUP(A307,'Visits new'!A307:D714,4,FALSE)</f>
        <v>761885</v>
      </c>
      <c r="I307" s="61">
        <f>VLOOKUP(A307,'Visits new'!A307:E714,5,FALSE)</f>
        <v>2548</v>
      </c>
      <c r="J307" s="12">
        <f t="shared" si="16"/>
        <v>2.1094387709408576E-4</v>
      </c>
      <c r="K307" s="12">
        <f t="shared" si="17"/>
        <v>2.0030793226935619E-5</v>
      </c>
      <c r="L307" s="12">
        <f t="shared" si="17"/>
        <v>1.2655972404763355E-3</v>
      </c>
      <c r="M307" s="12">
        <f t="shared" si="18"/>
        <v>6.0923038589775408E-2</v>
      </c>
      <c r="N307" s="12">
        <f t="shared" si="19"/>
        <v>2.0374715649572802E-4</v>
      </c>
    </row>
    <row r="308" spans="1:14">
      <c r="A308" s="61" t="s">
        <v>440</v>
      </c>
      <c r="B308" s="61">
        <f>VLOOKUP(A308,'US Pop after &gt;2009'!A309:B766,2,FALSE)</f>
        <v>12620483</v>
      </c>
      <c r="C308" s="62">
        <f>VLOOKUP(A308,'US Pop after &gt;2009'!A309:U766,21,FALSE)</f>
        <v>10663272.944999998</v>
      </c>
      <c r="D308" s="62">
        <f>VLOOKUP(A308,'US Pop after &gt;2009'!A309:V766,22,FALSE)</f>
        <v>1959631.0050000004</v>
      </c>
      <c r="E308" s="61">
        <f>VLOOKUP(A308,'Deaths After &gt;2009'!A309:O766,15,FALSE)</f>
        <v>78</v>
      </c>
      <c r="F308" s="61">
        <f>VLOOKUP(A308,'Deaths After &gt;2009'!A309:P766,16,FALSE)</f>
        <v>2112</v>
      </c>
      <c r="G308" s="61">
        <f>VLOOKUP(A308,'Deaths After &gt;2009'!A309:Q766,17,FALSE)</f>
        <v>2190</v>
      </c>
      <c r="H308" s="61">
        <f>VLOOKUP(A308,'Visits new'!A308:D715,4,FALSE)</f>
        <v>744139</v>
      </c>
      <c r="I308" s="61">
        <f>VLOOKUP(A308,'Visits new'!A308:E715,5,FALSE)</f>
        <v>2581</v>
      </c>
      <c r="J308" s="12">
        <f t="shared" si="16"/>
        <v>1.7352743155709652E-4</v>
      </c>
      <c r="K308" s="12">
        <f t="shared" si="17"/>
        <v>7.3148272957388891E-6</v>
      </c>
      <c r="L308" s="12">
        <f t="shared" si="17"/>
        <v>1.0777539213307147E-3</v>
      </c>
      <c r="M308" s="12">
        <f t="shared" si="18"/>
        <v>5.8962798808888696E-2</v>
      </c>
      <c r="N308" s="12">
        <f t="shared" si="19"/>
        <v>2.045088131729982E-4</v>
      </c>
    </row>
    <row r="309" spans="1:14">
      <c r="A309" s="61" t="s">
        <v>441</v>
      </c>
      <c r="B309" s="61">
        <f>VLOOKUP(A309,'US Pop after &gt;2009'!A310:B767,2,FALSE)</f>
        <v>12582017</v>
      </c>
      <c r="C309" s="62">
        <f>VLOOKUP(A309,'US Pop after &gt;2009'!A310:U767,21,FALSE)</f>
        <v>10607822.102999998</v>
      </c>
      <c r="D309" s="62">
        <f>VLOOKUP(A309,'US Pop after &gt;2009'!A310:V767,22,FALSE)</f>
        <v>1975531.5000000002</v>
      </c>
      <c r="E309" s="61">
        <f>VLOOKUP(A309,'Deaths After &gt;2009'!A310:O767,15,FALSE)</f>
        <v>205</v>
      </c>
      <c r="F309" s="61">
        <f>VLOOKUP(A309,'Deaths After &gt;2009'!A310:P767,16,FALSE)</f>
        <v>2536</v>
      </c>
      <c r="G309" s="61">
        <f>VLOOKUP(A309,'Deaths After &gt;2009'!A310:Q767,17,FALSE)</f>
        <v>2741</v>
      </c>
      <c r="H309" s="61">
        <f>VLOOKUP(A309,'Visits new'!A309:D716,4,FALSE)</f>
        <v>685248</v>
      </c>
      <c r="I309" s="61">
        <f>VLOOKUP(A309,'Visits new'!A309:E716,5,FALSE)</f>
        <v>2419</v>
      </c>
      <c r="J309" s="12">
        <f t="shared" si="16"/>
        <v>2.178506037624969E-4</v>
      </c>
      <c r="K309" s="12">
        <f t="shared" si="17"/>
        <v>1.9325361795238248E-5</v>
      </c>
      <c r="L309" s="12">
        <f t="shared" si="17"/>
        <v>1.2837051699757761E-3</v>
      </c>
      <c r="M309" s="12">
        <f t="shared" si="18"/>
        <v>5.4462491983598496E-2</v>
      </c>
      <c r="N309" s="12">
        <f t="shared" si="19"/>
        <v>1.9225852262002189E-4</v>
      </c>
    </row>
    <row r="310" spans="1:14">
      <c r="A310" s="61" t="s">
        <v>442</v>
      </c>
      <c r="B310" s="61">
        <f>VLOOKUP(A310,'US Pop after &gt;2009'!A311:B768,2,FALSE)</f>
        <v>12509418</v>
      </c>
      <c r="C310" s="62">
        <f>VLOOKUP(A310,'US Pop after &gt;2009'!A311:U768,21,FALSE)</f>
        <v>10511177.699000001</v>
      </c>
      <c r="D310" s="62">
        <f>VLOOKUP(A310,'US Pop after &gt;2009'!A311:V768,22,FALSE)</f>
        <v>2002341.2349999996</v>
      </c>
      <c r="E310" s="61">
        <f>VLOOKUP(A310,'Deaths After &gt;2009'!A311:O768,15,FALSE)</f>
        <v>269</v>
      </c>
      <c r="F310" s="61">
        <f>VLOOKUP(A310,'Deaths After &gt;2009'!A311:P768,16,FALSE)</f>
        <v>2163</v>
      </c>
      <c r="G310" s="61">
        <f>VLOOKUP(A310,'Deaths After &gt;2009'!A311:Q768,17,FALSE)</f>
        <v>2432</v>
      </c>
      <c r="H310" s="61">
        <f>VLOOKUP(A310,'Visits new'!A310:D717,4,FALSE)</f>
        <v>637705</v>
      </c>
      <c r="I310" s="61">
        <f>VLOOKUP(A310,'Visits new'!A310:E717,5,FALSE)</f>
        <v>2068</v>
      </c>
      <c r="J310" s="12">
        <f t="shared" si="16"/>
        <v>1.9441352107667998E-4</v>
      </c>
      <c r="K310" s="12">
        <f t="shared" si="17"/>
        <v>2.5591804049282869E-5</v>
      </c>
      <c r="L310" s="12">
        <f t="shared" si="17"/>
        <v>1.0802354574693661E-3</v>
      </c>
      <c r="M310" s="12">
        <f t="shared" si="18"/>
        <v>5.0977991142353705E-2</v>
      </c>
      <c r="N310" s="12">
        <f t="shared" si="19"/>
        <v>1.6531544473132165E-4</v>
      </c>
    </row>
    <row r="311" spans="1:14">
      <c r="A311" s="61" t="s">
        <v>443</v>
      </c>
      <c r="B311" s="61">
        <f>VLOOKUP(A311,'US Pop after &gt;2009'!A312:B769,2,FALSE)</f>
        <v>12416464</v>
      </c>
      <c r="C311" s="62">
        <f>VLOOKUP(A311,'US Pop after &gt;2009'!A312:U769,21,FALSE)</f>
        <v>10415597.487</v>
      </c>
      <c r="D311" s="62">
        <f>VLOOKUP(A311,'US Pop after &gt;2009'!A312:V769,22,FALSE)</f>
        <v>2008134.3689999999</v>
      </c>
      <c r="E311" s="61">
        <f>VLOOKUP(A311,'Deaths After &gt;2009'!A312:O769,15,FALSE)</f>
        <v>226</v>
      </c>
      <c r="F311" s="61">
        <f>VLOOKUP(A311,'Deaths After &gt;2009'!A312:P769,16,FALSE)</f>
        <v>2560</v>
      </c>
      <c r="G311" s="61">
        <f>VLOOKUP(A311,'Deaths After &gt;2009'!A312:Q769,17,FALSE)</f>
        <v>2786</v>
      </c>
      <c r="H311" s="61">
        <f>VLOOKUP(A311,'Visits new'!A311:D718,4,FALSE)</f>
        <v>655914</v>
      </c>
      <c r="I311" s="61">
        <f>VLOOKUP(A311,'Visits new'!A311:E718,5,FALSE)</f>
        <v>2458</v>
      </c>
      <c r="J311" s="12">
        <f t="shared" si="16"/>
        <v>2.2437950128152427E-4</v>
      </c>
      <c r="K311" s="12">
        <f t="shared" si="17"/>
        <v>2.1698227133112331E-5</v>
      </c>
      <c r="L311" s="12">
        <f t="shared" si="17"/>
        <v>1.274815091818191E-3</v>
      </c>
      <c r="M311" s="12">
        <f t="shared" si="18"/>
        <v>5.2826150826837656E-2</v>
      </c>
      <c r="N311" s="12">
        <f t="shared" si="19"/>
        <v>1.9796296272433118E-4</v>
      </c>
    </row>
    <row r="312" spans="1:14">
      <c r="A312" s="61" t="s">
        <v>444</v>
      </c>
      <c r="B312" s="61">
        <f>VLOOKUP(A312,'US Pop after &gt;2009'!A313:B770,2,FALSE)</f>
        <v>12694911</v>
      </c>
      <c r="C312" s="62">
        <f>VLOOKUP(A312,'US Pop after &gt;2009'!A313:U770,21,FALSE)</f>
        <v>10585143.717000002</v>
      </c>
      <c r="D312" s="62">
        <f>VLOOKUP(A312,'US Pop after &gt;2009'!A313:V770,22,FALSE)</f>
        <v>2113827.5100000002</v>
      </c>
      <c r="E312" s="61">
        <f>VLOOKUP(A312,'Deaths After &gt;2009'!A313:O770,15,FALSE)</f>
        <v>158</v>
      </c>
      <c r="F312" s="61">
        <f>VLOOKUP(A312,'Deaths After &gt;2009'!A313:P770,16,FALSE)</f>
        <v>2171</v>
      </c>
      <c r="G312" s="61">
        <f>VLOOKUP(A312,'Deaths After &gt;2009'!A313:Q770,17,FALSE)</f>
        <v>2329</v>
      </c>
      <c r="H312" s="61">
        <f>VLOOKUP(A312,'Visits new'!A312:D719,4,FALSE)</f>
        <v>652384</v>
      </c>
      <c r="I312" s="61">
        <f>VLOOKUP(A312,'Visits new'!A312:E719,5,FALSE)</f>
        <v>2331</v>
      </c>
      <c r="J312" s="12">
        <f t="shared" si="16"/>
        <v>1.8345934051841719E-4</v>
      </c>
      <c r="K312" s="12">
        <f t="shared" si="17"/>
        <v>1.4926580519284599E-5</v>
      </c>
      <c r="L312" s="12">
        <f t="shared" si="17"/>
        <v>1.0270469041251146E-3</v>
      </c>
      <c r="M312" s="12">
        <f t="shared" si="18"/>
        <v>5.1389411079762588E-2</v>
      </c>
      <c r="N312" s="12">
        <f t="shared" si="19"/>
        <v>1.8361688396240037E-4</v>
      </c>
    </row>
    <row r="313" spans="1:14">
      <c r="A313" s="61" t="s">
        <v>445</v>
      </c>
      <c r="B313" s="61">
        <f>VLOOKUP(A313,'US Pop after &gt;2009'!A314:B771,2,FALSE)</f>
        <v>12746614</v>
      </c>
      <c r="C313" s="62">
        <f>VLOOKUP(A313,'US Pop after &gt;2009'!A314:U771,21,FALSE)</f>
        <v>10575062</v>
      </c>
      <c r="D313" s="62">
        <f>VLOOKUP(A313,'US Pop after &gt;2009'!A314:V771,22,FALSE)</f>
        <v>2171552</v>
      </c>
      <c r="E313" s="61">
        <f>VLOOKUP(A313,'Deaths After &gt;2009'!A314:O771,15,FALSE)</f>
        <v>219</v>
      </c>
      <c r="F313" s="61">
        <f>VLOOKUP(A313,'Deaths After &gt;2009'!A314:P771,16,FALSE)</f>
        <v>2393</v>
      </c>
      <c r="G313" s="61">
        <f>VLOOKUP(A313,'Deaths After &gt;2009'!A314:Q771,17,FALSE)</f>
        <v>2612</v>
      </c>
      <c r="H313" s="61">
        <f>VLOOKUP(A313,'Visits new'!A313:D720,4,FALSE)</f>
        <v>1237533</v>
      </c>
      <c r="I313" s="61">
        <f>VLOOKUP(A313,'Visits new'!A313:E720,5,FALSE)</f>
        <v>3867</v>
      </c>
      <c r="J313" s="12">
        <f t="shared" si="16"/>
        <v>2.0491716466820129E-4</v>
      </c>
      <c r="K313" s="12">
        <f t="shared" si="17"/>
        <v>2.0709098443110784E-5</v>
      </c>
      <c r="L313" s="12">
        <f t="shared" si="17"/>
        <v>1.1019768350009579E-3</v>
      </c>
      <c r="M313" s="12">
        <f t="shared" si="18"/>
        <v>9.7087195077845773E-2</v>
      </c>
      <c r="N313" s="12">
        <f t="shared" si="19"/>
        <v>3.033746844456104E-4</v>
      </c>
    </row>
    <row r="314" spans="1:14">
      <c r="A314" s="61" t="s">
        <v>447</v>
      </c>
      <c r="B314" s="61">
        <f>VLOOKUP(A314,'US Pop after &gt;2009'!A315:B772,2,FALSE)</f>
        <v>1056389</v>
      </c>
      <c r="C314" s="62">
        <f>VLOOKUP(A314,'US Pop after &gt;2009'!A315:U772,21,FALSE)</f>
        <v>905806.72899999993</v>
      </c>
      <c r="D314" s="62">
        <f>VLOOKUP(A314,'US Pop after &gt;2009'!A315:V772,22,FALSE)</f>
        <v>149863.109</v>
      </c>
      <c r="E314" s="61">
        <f>VLOOKUP(A314,'Deaths After &gt;2009'!A315:O772,15,FALSE)</f>
        <v>0</v>
      </c>
      <c r="F314" s="61">
        <f>VLOOKUP(A314,'Deaths After &gt;2009'!A315:P772,16,FALSE)</f>
        <v>95</v>
      </c>
      <c r="G314" s="61">
        <f>VLOOKUP(A314,'Deaths After &gt;2009'!A315:Q772,17,FALSE)</f>
        <v>95</v>
      </c>
      <c r="H314" s="61">
        <f>VLOOKUP(A314,'Visits new'!A314:D721,4,FALSE)</f>
        <v>77791</v>
      </c>
      <c r="I314" s="61">
        <f>VLOOKUP(A314,'Visits new'!A314:E721,5,FALSE)</f>
        <v>273</v>
      </c>
      <c r="J314" s="12">
        <f t="shared" si="16"/>
        <v>8.9928993959611473E-5</v>
      </c>
      <c r="K314" s="12">
        <f t="shared" si="17"/>
        <v>0</v>
      </c>
      <c r="L314" s="12">
        <f t="shared" si="17"/>
        <v>6.3391184550962436E-4</v>
      </c>
      <c r="M314" s="12">
        <f t="shared" si="18"/>
        <v>7.3638593359075119E-2</v>
      </c>
      <c r="N314" s="12">
        <f t="shared" si="19"/>
        <v>2.5842753001025193E-4</v>
      </c>
    </row>
    <row r="315" spans="1:14">
      <c r="A315" s="61" t="s">
        <v>448</v>
      </c>
      <c r="B315" s="61">
        <f>VLOOKUP(A315,'US Pop after &gt;2009'!A316:B773,2,FALSE)</f>
        <v>1053959</v>
      </c>
      <c r="C315" s="62">
        <f>VLOOKUP(A315,'US Pop after &gt;2009'!A316:U773,21,FALSE)</f>
        <v>903532.93699999992</v>
      </c>
      <c r="D315" s="62">
        <f>VLOOKUP(A315,'US Pop after &gt;2009'!A316:V773,22,FALSE)</f>
        <v>151001.52800000002</v>
      </c>
      <c r="E315" s="61">
        <f>VLOOKUP(A315,'Deaths After &gt;2009'!A316:O773,15,FALSE)</f>
        <v>0</v>
      </c>
      <c r="F315" s="61">
        <f>VLOOKUP(A315,'Deaths After &gt;2009'!A316:P773,16,FALSE)</f>
        <v>101</v>
      </c>
      <c r="G315" s="61">
        <f>VLOOKUP(A315,'Deaths After &gt;2009'!A316:Q773,17,FALSE)</f>
        <v>101</v>
      </c>
      <c r="H315" s="61">
        <f>VLOOKUP(A315,'Visits new'!A315:D722,4,FALSE)</f>
        <v>276782</v>
      </c>
      <c r="I315" s="61">
        <f>VLOOKUP(A315,'Visits new'!A315:E722,5,FALSE)</f>
        <v>969</v>
      </c>
      <c r="J315" s="12">
        <f t="shared" si="16"/>
        <v>9.5829154644535506E-5</v>
      </c>
      <c r="K315" s="12">
        <f t="shared" si="17"/>
        <v>0</v>
      </c>
      <c r="L315" s="12">
        <f t="shared" si="17"/>
        <v>6.6886740377885439E-4</v>
      </c>
      <c r="M315" s="12">
        <f t="shared" si="18"/>
        <v>0.26261173347350325</v>
      </c>
      <c r="N315" s="12">
        <f t="shared" si="19"/>
        <v>9.1939060248074169E-4</v>
      </c>
    </row>
    <row r="316" spans="1:14">
      <c r="A316" s="61" t="s">
        <v>449</v>
      </c>
      <c r="B316" s="61">
        <f>VLOOKUP(A316,'US Pop after &gt;2009'!A317:B774,2,FALSE)</f>
        <v>1052471</v>
      </c>
      <c r="C316" s="62">
        <f>VLOOKUP(A316,'US Pop after &gt;2009'!A317:U774,21,FALSE)</f>
        <v>898907.51400000008</v>
      </c>
      <c r="D316" s="62">
        <f>VLOOKUP(A316,'US Pop after &gt;2009'!A317:V774,22,FALSE)</f>
        <v>152633.95199999999</v>
      </c>
      <c r="E316" s="61">
        <f>VLOOKUP(A316,'Deaths After &gt;2009'!A317:O774,15,FALSE)</f>
        <v>0</v>
      </c>
      <c r="F316" s="61">
        <f>VLOOKUP(A316,'Deaths After &gt;2009'!A317:P774,16,FALSE)</f>
        <v>31</v>
      </c>
      <c r="G316" s="61">
        <f>VLOOKUP(A316,'Deaths After &gt;2009'!A317:Q774,17,FALSE)</f>
        <v>31</v>
      </c>
      <c r="H316" s="61">
        <f>VLOOKUP(A316,'Visits new'!A316:D723,4,FALSE)</f>
        <v>285552</v>
      </c>
      <c r="I316" s="61">
        <f>VLOOKUP(A316,'Visits new'!A316:E723,5,FALSE)</f>
        <v>995</v>
      </c>
      <c r="J316" s="12">
        <f t="shared" si="16"/>
        <v>2.9454493282950314E-5</v>
      </c>
      <c r="K316" s="12">
        <f t="shared" si="17"/>
        <v>0</v>
      </c>
      <c r="L316" s="12">
        <f t="shared" si="17"/>
        <v>2.0310029055658601E-4</v>
      </c>
      <c r="M316" s="12">
        <f t="shared" si="18"/>
        <v>0.27131578922364608</v>
      </c>
      <c r="N316" s="12">
        <f t="shared" si="19"/>
        <v>9.4539421988824391E-4</v>
      </c>
    </row>
    <row r="317" spans="1:14">
      <c r="A317" s="61" t="s">
        <v>450</v>
      </c>
      <c r="B317" s="61">
        <f>VLOOKUP(A317,'US Pop after &gt;2009'!A318:B775,2,FALSE)</f>
        <v>1051695</v>
      </c>
      <c r="C317" s="62">
        <f>VLOOKUP(A317,'US Pop after &gt;2009'!A318:U775,21,FALSE)</f>
        <v>897377.82699999993</v>
      </c>
      <c r="D317" s="62">
        <f>VLOOKUP(A317,'US Pop after &gt;2009'!A318:V775,22,FALSE)</f>
        <v>155903.367</v>
      </c>
      <c r="E317" s="61">
        <f>VLOOKUP(A317,'Deaths After &gt;2009'!A318:O775,15,FALSE)</f>
        <v>0</v>
      </c>
      <c r="F317" s="61">
        <f>VLOOKUP(A317,'Deaths After &gt;2009'!A318:P775,16,FALSE)</f>
        <v>71</v>
      </c>
      <c r="G317" s="61">
        <f>VLOOKUP(A317,'Deaths After &gt;2009'!A318:Q775,17,FALSE)</f>
        <v>71</v>
      </c>
      <c r="H317" s="61">
        <f>VLOOKUP(A317,'Visits new'!A317:D724,4,FALSE)</f>
        <v>278558</v>
      </c>
      <c r="I317" s="61">
        <f>VLOOKUP(A317,'Visits new'!A317:E724,5,FALSE)</f>
        <v>1000</v>
      </c>
      <c r="J317" s="12">
        <f t="shared" si="16"/>
        <v>6.7510067082186373E-5</v>
      </c>
      <c r="K317" s="12">
        <f t="shared" si="17"/>
        <v>0</v>
      </c>
      <c r="L317" s="12">
        <f t="shared" si="17"/>
        <v>4.5541030553881496E-4</v>
      </c>
      <c r="M317" s="12">
        <f t="shared" si="18"/>
        <v>0.26486576431379821</v>
      </c>
      <c r="N317" s="12">
        <f t="shared" si="19"/>
        <v>9.5084601524206161E-4</v>
      </c>
    </row>
    <row r="318" spans="1:14">
      <c r="A318" s="61" t="s">
        <v>451</v>
      </c>
      <c r="B318" s="61">
        <f>VLOOKUP(A318,'US Pop after &gt;2009'!A319:B776,2,FALSE)</f>
        <v>1053252</v>
      </c>
      <c r="C318" s="62">
        <f>VLOOKUP(A318,'US Pop after &gt;2009'!A319:U776,21,FALSE)</f>
        <v>892939.52099999995</v>
      </c>
      <c r="D318" s="62">
        <f>VLOOKUP(A318,'US Pop after &gt;2009'!A319:V776,22,FALSE)</f>
        <v>158893.87600000002</v>
      </c>
      <c r="E318" s="61">
        <f>VLOOKUP(A318,'Deaths After &gt;2009'!A319:O776,15,FALSE)</f>
        <v>0</v>
      </c>
      <c r="F318" s="61">
        <f>VLOOKUP(A318,'Deaths After &gt;2009'!A319:P776,16,FALSE)</f>
        <v>56</v>
      </c>
      <c r="G318" s="61">
        <f>VLOOKUP(A318,'Deaths After &gt;2009'!A319:Q776,17,FALSE)</f>
        <v>56</v>
      </c>
      <c r="H318" s="61">
        <f>VLOOKUP(A318,'Visits new'!A318:D725,4,FALSE)</f>
        <v>282006</v>
      </c>
      <c r="I318" s="61">
        <f>VLOOKUP(A318,'Visits new'!A318:E725,5,FALSE)</f>
        <v>1010</v>
      </c>
      <c r="J318" s="12">
        <f t="shared" si="16"/>
        <v>5.3168662390387105E-5</v>
      </c>
      <c r="K318" s="12">
        <f t="shared" si="17"/>
        <v>0</v>
      </c>
      <c r="L318" s="12">
        <f t="shared" si="17"/>
        <v>3.5243649037801806E-4</v>
      </c>
      <c r="M318" s="12">
        <f t="shared" si="18"/>
        <v>0.26774788939399119</v>
      </c>
      <c r="N318" s="12">
        <f t="shared" si="19"/>
        <v>9.5893480382662456E-4</v>
      </c>
    </row>
    <row r="319" spans="1:14">
      <c r="A319" s="61" t="s">
        <v>452</v>
      </c>
      <c r="B319" s="61">
        <f>VLOOKUP(A319,'US Pop after &gt;2009'!A320:B777,2,FALSE)</f>
        <v>1053763</v>
      </c>
      <c r="C319" s="62">
        <f>VLOOKUP(A319,'US Pop after &gt;2009'!A320:U777,21,FALSE)</f>
        <v>892346.34699999995</v>
      </c>
      <c r="D319" s="62">
        <f>VLOOKUP(A319,'US Pop after &gt;2009'!A320:V777,22,FALSE)</f>
        <v>161790.209</v>
      </c>
      <c r="E319" s="61">
        <f>VLOOKUP(A319,'Deaths After &gt;2009'!A320:O777,15,FALSE)</f>
        <v>0</v>
      </c>
      <c r="F319" s="61">
        <f>VLOOKUP(A319,'Deaths After &gt;2009'!A320:P777,16,FALSE)</f>
        <v>135</v>
      </c>
      <c r="G319" s="61">
        <f>VLOOKUP(A319,'Deaths After &gt;2009'!A320:Q777,17,FALSE)</f>
        <v>135</v>
      </c>
      <c r="H319" s="61">
        <f>VLOOKUP(A319,'Visits new'!A319:D726,4,FALSE)</f>
        <v>278835</v>
      </c>
      <c r="I319" s="61">
        <f>VLOOKUP(A319,'Visits new'!A319:E726,5,FALSE)</f>
        <v>982</v>
      </c>
      <c r="J319" s="12">
        <f t="shared" si="16"/>
        <v>1.2811229849596161E-4</v>
      </c>
      <c r="K319" s="12">
        <f t="shared" si="17"/>
        <v>0</v>
      </c>
      <c r="L319" s="12">
        <f t="shared" si="17"/>
        <v>8.3441390449035143E-4</v>
      </c>
      <c r="M319" s="12">
        <f t="shared" si="18"/>
        <v>0.26460883519349226</v>
      </c>
      <c r="N319" s="12">
        <f t="shared" si="19"/>
        <v>9.318983490595134E-4</v>
      </c>
    </row>
    <row r="320" spans="1:14">
      <c r="A320" s="61" t="s">
        <v>453</v>
      </c>
      <c r="B320" s="61">
        <f>VLOOKUP(A320,'US Pop after &gt;2009'!A321:B778,2,FALSE)</f>
        <v>1054491</v>
      </c>
      <c r="C320" s="62">
        <f>VLOOKUP(A320,'US Pop after &gt;2009'!A321:U778,21,FALSE)</f>
        <v>888786.67900000012</v>
      </c>
      <c r="D320" s="62">
        <f>VLOOKUP(A320,'US Pop after &gt;2009'!A321:V778,22,FALSE)</f>
        <v>165583.04000000004</v>
      </c>
      <c r="E320" s="61">
        <f>VLOOKUP(A320,'Deaths After &gt;2009'!A321:O778,15,FALSE)</f>
        <v>0</v>
      </c>
      <c r="F320" s="61">
        <f>VLOOKUP(A320,'Deaths After &gt;2009'!A321:P778,16,FALSE)</f>
        <v>21</v>
      </c>
      <c r="G320" s="61">
        <f>VLOOKUP(A320,'Deaths After &gt;2009'!A321:Q778,17,FALSE)</f>
        <v>21</v>
      </c>
      <c r="H320" s="61">
        <f>VLOOKUP(A320,'Visits new'!A320:D727,4,FALSE)</f>
        <v>235246</v>
      </c>
      <c r="I320" s="61">
        <f>VLOOKUP(A320,'Visits new'!A320:E727,5,FALSE)</f>
        <v>852</v>
      </c>
      <c r="J320" s="12">
        <f t="shared" si="16"/>
        <v>1.991482146362558E-5</v>
      </c>
      <c r="K320" s="12">
        <f t="shared" si="17"/>
        <v>0</v>
      </c>
      <c r="L320" s="12">
        <f t="shared" si="17"/>
        <v>1.2682458300077108E-4</v>
      </c>
      <c r="M320" s="12">
        <f t="shared" si="18"/>
        <v>0.22308962333486013</v>
      </c>
      <c r="N320" s="12">
        <f t="shared" si="19"/>
        <v>8.0797275652423779E-4</v>
      </c>
    </row>
    <row r="321" spans="1:14">
      <c r="A321" s="61" t="s">
        <v>454</v>
      </c>
      <c r="B321" s="61">
        <f>VLOOKUP(A321,'US Pop after &gt;2009'!A322:B779,2,FALSE)</f>
        <v>1056138</v>
      </c>
      <c r="C321" s="62">
        <f>VLOOKUP(A321,'US Pop after &gt;2009'!A322:U779,21,FALSE)</f>
        <v>885994</v>
      </c>
      <c r="D321" s="62">
        <f>VLOOKUP(A321,'US Pop after &gt;2009'!A322:V779,22,FALSE)</f>
        <v>170144</v>
      </c>
      <c r="E321" s="61">
        <f>VLOOKUP(A321,'Deaths After &gt;2009'!A322:O779,15,FALSE)</f>
        <v>0</v>
      </c>
      <c r="F321" s="61">
        <f>VLOOKUP(A321,'Deaths After &gt;2009'!A322:P779,16,FALSE)</f>
        <v>79</v>
      </c>
      <c r="G321" s="61">
        <f>VLOOKUP(A321,'Deaths After &gt;2009'!A322:Q779,17,FALSE)</f>
        <v>79</v>
      </c>
      <c r="H321" s="61">
        <f>VLOOKUP(A321,'Visits new'!A321:D728,4,FALSE)</f>
        <v>212749</v>
      </c>
      <c r="I321" s="61">
        <f>VLOOKUP(A321,'Visits new'!A321:E728,5,FALSE)</f>
        <v>915</v>
      </c>
      <c r="J321" s="12">
        <f t="shared" si="16"/>
        <v>7.4800830952015735E-5</v>
      </c>
      <c r="K321" s="12">
        <f t="shared" si="17"/>
        <v>0</v>
      </c>
      <c r="L321" s="12">
        <f t="shared" si="17"/>
        <v>4.6431258228324244E-4</v>
      </c>
      <c r="M321" s="12">
        <f t="shared" si="18"/>
        <v>0.20144053144570123</v>
      </c>
      <c r="N321" s="12">
        <f t="shared" si="19"/>
        <v>8.6636405469739755E-4</v>
      </c>
    </row>
    <row r="322" spans="1:14">
      <c r="A322" s="61" t="s">
        <v>456</v>
      </c>
      <c r="B322" s="61">
        <f>VLOOKUP(A322,'US Pop after &gt;2009'!A323:B780,2,FALSE)</f>
        <v>4464937</v>
      </c>
      <c r="C322" s="62">
        <f>VLOOKUP(A322,'US Pop after &gt;2009'!A323:U780,21,FALSE)</f>
        <v>3879888.2540000002</v>
      </c>
      <c r="D322" s="62">
        <f>VLOOKUP(A322,'US Pop after &gt;2009'!A323:V780,22,FALSE)</f>
        <v>585165.03799999994</v>
      </c>
      <c r="E322" s="61">
        <f>VLOOKUP(A322,'Deaths After &gt;2009'!A323:O780,15,FALSE)</f>
        <v>0</v>
      </c>
      <c r="F322" s="61">
        <f>VLOOKUP(A322,'Deaths After &gt;2009'!A323:P780,16,FALSE)</f>
        <v>567</v>
      </c>
      <c r="G322" s="61">
        <f>VLOOKUP(A322,'Deaths After &gt;2009'!A323:Q780,17,FALSE)</f>
        <v>567</v>
      </c>
      <c r="H322" s="61">
        <f>VLOOKUP(A322,'Visits new'!A322:D729,4,FALSE)</f>
        <v>81290</v>
      </c>
      <c r="I322" s="61">
        <f>VLOOKUP(A322,'Visits new'!A322:E729,5,FALSE)</f>
        <v>276</v>
      </c>
      <c r="J322" s="12">
        <f t="shared" si="16"/>
        <v>1.2698947375965215E-4</v>
      </c>
      <c r="K322" s="12">
        <f t="shared" si="17"/>
        <v>0</v>
      </c>
      <c r="L322" s="12">
        <f t="shared" si="17"/>
        <v>9.6895741061003046E-4</v>
      </c>
      <c r="M322" s="12">
        <f t="shared" si="18"/>
        <v>1.8206303918733905E-2</v>
      </c>
      <c r="N322" s="12">
        <f t="shared" si="19"/>
        <v>6.1814981935915338E-5</v>
      </c>
    </row>
    <row r="323" spans="1:14">
      <c r="A323" s="61" t="s">
        <v>457</v>
      </c>
      <c r="B323" s="61">
        <f>VLOOKUP(A323,'US Pop after &gt;2009'!A324:B781,2,FALSE)</f>
        <v>4364414</v>
      </c>
      <c r="C323" s="62">
        <f>VLOOKUP(A323,'US Pop after &gt;2009'!A324:U781,21,FALSE)</f>
        <v>3776594.3230000008</v>
      </c>
      <c r="D323" s="62">
        <f>VLOOKUP(A323,'US Pop after &gt;2009'!A324:V781,22,FALSE)</f>
        <v>587774.95699999994</v>
      </c>
      <c r="E323" s="61">
        <f>VLOOKUP(A323,'Deaths After &gt;2009'!A324:O781,15,FALSE)</f>
        <v>10</v>
      </c>
      <c r="F323" s="61">
        <f>VLOOKUP(A323,'Deaths After &gt;2009'!A324:P781,16,FALSE)</f>
        <v>591</v>
      </c>
      <c r="G323" s="61">
        <f>VLOOKUP(A323,'Deaths After &gt;2009'!A324:Q781,17,FALSE)</f>
        <v>601</v>
      </c>
      <c r="H323" s="61">
        <f>VLOOKUP(A323,'Visits new'!A323:D730,4,FALSE)</f>
        <v>321694</v>
      </c>
      <c r="I323" s="61">
        <f>VLOOKUP(A323,'Visits new'!A323:E730,5,FALSE)</f>
        <v>887</v>
      </c>
      <c r="J323" s="12">
        <f t="shared" ref="J323:J386" si="20">G323/B323</f>
        <v>1.3770462655467606E-4</v>
      </c>
      <c r="K323" s="12">
        <f t="shared" ref="K323:L386" si="21">E323/C323</f>
        <v>2.6478883207281668E-6</v>
      </c>
      <c r="L323" s="12">
        <f t="shared" si="21"/>
        <v>1.0054868669744977E-3</v>
      </c>
      <c r="M323" s="12">
        <f t="shared" ref="M323:M386" si="22">H323/B323</f>
        <v>7.3708406214442537E-2</v>
      </c>
      <c r="N323" s="12">
        <f t="shared" ref="N323:N386" si="23">I323/B323</f>
        <v>2.0323461523127733E-4</v>
      </c>
    </row>
    <row r="324" spans="1:14">
      <c r="A324" s="61" t="s">
        <v>458</v>
      </c>
      <c r="B324" s="61">
        <f>VLOOKUP(A324,'US Pop after &gt;2009'!A325:B782,2,FALSE)</f>
        <v>4528696</v>
      </c>
      <c r="C324" s="62">
        <f>VLOOKUP(A324,'US Pop after &gt;2009'!A325:U782,21,FALSE)</f>
        <v>3902883.4600000009</v>
      </c>
      <c r="D324" s="62">
        <f>VLOOKUP(A324,'US Pop after &gt;2009'!A325:V782,22,FALSE)</f>
        <v>625832.43499999994</v>
      </c>
      <c r="E324" s="61">
        <f>VLOOKUP(A324,'Deaths After &gt;2009'!A325:O782,15,FALSE)</f>
        <v>25</v>
      </c>
      <c r="F324" s="61">
        <f>VLOOKUP(A324,'Deaths After &gt;2009'!A325:P782,16,FALSE)</f>
        <v>533</v>
      </c>
      <c r="G324" s="61">
        <f>VLOOKUP(A324,'Deaths After &gt;2009'!A325:Q782,17,FALSE)</f>
        <v>558</v>
      </c>
      <c r="H324" s="61">
        <f>VLOOKUP(A324,'Visits new'!A324:D731,4,FALSE)</f>
        <v>300266</v>
      </c>
      <c r="I324" s="61">
        <f>VLOOKUP(A324,'Visits new'!A324:E731,5,FALSE)</f>
        <v>823</v>
      </c>
      <c r="J324" s="12">
        <f t="shared" si="20"/>
        <v>1.2321427625082364E-4</v>
      </c>
      <c r="K324" s="12">
        <f t="shared" si="21"/>
        <v>6.4055204968892395E-6</v>
      </c>
      <c r="L324" s="12">
        <f t="shared" si="21"/>
        <v>8.5166566990092177E-4</v>
      </c>
      <c r="M324" s="12">
        <f t="shared" si="22"/>
        <v>6.63029710980821E-2</v>
      </c>
      <c r="N324" s="12">
        <f t="shared" si="23"/>
        <v>1.8173001676420763E-4</v>
      </c>
    </row>
    <row r="325" spans="1:14">
      <c r="A325" s="61" t="s">
        <v>459</v>
      </c>
      <c r="B325" s="61">
        <f>VLOOKUP(A325,'US Pop after &gt;2009'!A326:B783,2,FALSE)</f>
        <v>4550845</v>
      </c>
      <c r="C325" s="62">
        <f>VLOOKUP(A325,'US Pop after &gt;2009'!A326:U783,21,FALSE)</f>
        <v>3904721.4080000003</v>
      </c>
      <c r="D325" s="62">
        <f>VLOOKUP(A325,'US Pop after &gt;2009'!A326:V783,22,FALSE)</f>
        <v>647325.08700000006</v>
      </c>
      <c r="E325" s="61">
        <f>VLOOKUP(A325,'Deaths After &gt;2009'!A326:O783,15,FALSE)</f>
        <v>17</v>
      </c>
      <c r="F325" s="61">
        <f>VLOOKUP(A325,'Deaths After &gt;2009'!A326:P783,16,FALSE)</f>
        <v>542</v>
      </c>
      <c r="G325" s="61">
        <f>VLOOKUP(A325,'Deaths After &gt;2009'!A326:Q783,17,FALSE)</f>
        <v>559</v>
      </c>
      <c r="H325" s="61">
        <f>VLOOKUP(A325,'Visits new'!A325:D732,4,FALSE)</f>
        <v>303813</v>
      </c>
      <c r="I325" s="61">
        <f>VLOOKUP(A325,'Visits new'!A325:E732,5,FALSE)</f>
        <v>739</v>
      </c>
      <c r="J325" s="12">
        <f t="shared" si="20"/>
        <v>1.2283433076714325E-4</v>
      </c>
      <c r="K325" s="12">
        <f t="shared" si="21"/>
        <v>4.3537036893772673E-6</v>
      </c>
      <c r="L325" s="12">
        <f t="shared" si="21"/>
        <v>8.3729181965104332E-4</v>
      </c>
      <c r="M325" s="12">
        <f t="shared" si="22"/>
        <v>6.675968968400374E-2</v>
      </c>
      <c r="N325" s="12">
        <f t="shared" si="23"/>
        <v>1.6238742475298544E-4</v>
      </c>
    </row>
    <row r="326" spans="1:14">
      <c r="A326" s="61" t="s">
        <v>460</v>
      </c>
      <c r="B326" s="61">
        <f>VLOOKUP(A326,'US Pop after &gt;2009'!A327:B784,2,FALSE)</f>
        <v>4630485</v>
      </c>
      <c r="C326" s="62">
        <f>VLOOKUP(A326,'US Pop after &gt;2009'!A327:U784,21,FALSE)</f>
        <v>3949495.784</v>
      </c>
      <c r="D326" s="62">
        <f>VLOOKUP(A326,'US Pop after &gt;2009'!A327:V784,22,FALSE)</f>
        <v>681593.68200000003</v>
      </c>
      <c r="E326" s="61">
        <f>VLOOKUP(A326,'Deaths After &gt;2009'!A327:O784,15,FALSE)</f>
        <v>58</v>
      </c>
      <c r="F326" s="61">
        <f>VLOOKUP(A326,'Deaths After &gt;2009'!A327:P784,16,FALSE)</f>
        <v>504</v>
      </c>
      <c r="G326" s="61">
        <f>VLOOKUP(A326,'Deaths After &gt;2009'!A327:Q784,17,FALSE)</f>
        <v>562</v>
      </c>
      <c r="H326" s="61">
        <f>VLOOKUP(A326,'Visits new'!A326:D733,4,FALSE)</f>
        <v>270600</v>
      </c>
      <c r="I326" s="61">
        <f>VLOOKUP(A326,'Visits new'!A326:E733,5,FALSE)</f>
        <v>675</v>
      </c>
      <c r="J326" s="12">
        <f t="shared" si="20"/>
        <v>1.213695757571831E-4</v>
      </c>
      <c r="K326" s="12">
        <f t="shared" si="21"/>
        <v>1.4685418891942283E-5</v>
      </c>
      <c r="L326" s="12">
        <f t="shared" si="21"/>
        <v>7.3944347389065144E-4</v>
      </c>
      <c r="M326" s="12">
        <f t="shared" si="22"/>
        <v>5.8438802846786028E-2</v>
      </c>
      <c r="N326" s="12">
        <f t="shared" si="23"/>
        <v>1.4577306696814696E-4</v>
      </c>
    </row>
    <row r="327" spans="1:14">
      <c r="A327" s="61" t="s">
        <v>461</v>
      </c>
      <c r="B327" s="61">
        <f>VLOOKUP(A327,'US Pop after &gt;2009'!A328:B785,2,FALSE)</f>
        <v>4561064</v>
      </c>
      <c r="C327" s="62">
        <f>VLOOKUP(A327,'US Pop after &gt;2009'!A328:U785,21,FALSE)</f>
        <v>3868748.2960000006</v>
      </c>
      <c r="D327" s="62">
        <f>VLOOKUP(A327,'US Pop after &gt;2009'!A328:V785,22,FALSE)</f>
        <v>694031.32400000002</v>
      </c>
      <c r="E327" s="61">
        <f>VLOOKUP(A327,'Deaths After &gt;2009'!A328:O785,15,FALSE)</f>
        <v>34</v>
      </c>
      <c r="F327" s="61">
        <f>VLOOKUP(A327,'Deaths After &gt;2009'!A328:P785,16,FALSE)</f>
        <v>674</v>
      </c>
      <c r="G327" s="61">
        <f>VLOOKUP(A327,'Deaths After &gt;2009'!A328:Q785,17,FALSE)</f>
        <v>708</v>
      </c>
      <c r="H327" s="61">
        <f>VLOOKUP(A327,'Visits new'!A327:D734,4,FALSE)</f>
        <v>192113</v>
      </c>
      <c r="I327" s="61">
        <f>VLOOKUP(A327,'Visits new'!A327:E734,5,FALSE)</f>
        <v>540</v>
      </c>
      <c r="J327" s="12">
        <f t="shared" si="20"/>
        <v>1.5522693827580583E-4</v>
      </c>
      <c r="K327" s="12">
        <f t="shared" si="21"/>
        <v>8.7883722068849722E-6</v>
      </c>
      <c r="L327" s="12">
        <f t="shared" si="21"/>
        <v>9.7113772346102347E-4</v>
      </c>
      <c r="M327" s="12">
        <f t="shared" si="22"/>
        <v>4.2120215809293621E-2</v>
      </c>
      <c r="N327" s="12">
        <f t="shared" si="23"/>
        <v>1.1839342749849597E-4</v>
      </c>
    </row>
    <row r="328" spans="1:14">
      <c r="A328" s="61" t="s">
        <v>462</v>
      </c>
      <c r="B328" s="61">
        <f>VLOOKUP(A328,'US Pop after &gt;2009'!A329:B786,2,FALSE)</f>
        <v>4731177</v>
      </c>
      <c r="C328" s="62">
        <f>VLOOKUP(A328,'US Pop after &gt;2009'!A329:U786,21,FALSE)</f>
        <v>3973459.1959999995</v>
      </c>
      <c r="D328" s="62">
        <f>VLOOKUP(A328,'US Pop after &gt;2009'!A329:V786,22,FALSE)</f>
        <v>754085.36499999987</v>
      </c>
      <c r="E328" s="61">
        <f>VLOOKUP(A328,'Deaths After &gt;2009'!A329:O786,15,FALSE)</f>
        <v>54</v>
      </c>
      <c r="F328" s="61">
        <f>VLOOKUP(A328,'Deaths After &gt;2009'!A329:P786,16,FALSE)</f>
        <v>479</v>
      </c>
      <c r="G328" s="61">
        <f>VLOOKUP(A328,'Deaths After &gt;2009'!A329:Q786,17,FALSE)</f>
        <v>533</v>
      </c>
      <c r="H328" s="61">
        <f>VLOOKUP(A328,'Visits new'!A328:D735,4,FALSE)</f>
        <v>200296</v>
      </c>
      <c r="I328" s="61">
        <f>VLOOKUP(A328,'Visits new'!A328:E735,5,FALSE)</f>
        <v>549</v>
      </c>
      <c r="J328" s="12">
        <f t="shared" si="20"/>
        <v>1.1265695618658952E-4</v>
      </c>
      <c r="K328" s="12">
        <f t="shared" si="21"/>
        <v>1.3590173533016446E-5</v>
      </c>
      <c r="L328" s="12">
        <f t="shared" si="21"/>
        <v>6.352065989239827E-4</v>
      </c>
      <c r="M328" s="12">
        <f t="shared" si="22"/>
        <v>4.2335342769885799E-2</v>
      </c>
      <c r="N328" s="12">
        <f t="shared" si="23"/>
        <v>1.1603877851114004E-4</v>
      </c>
    </row>
    <row r="329" spans="1:14">
      <c r="A329" s="61" t="s">
        <v>463</v>
      </c>
      <c r="B329" s="61">
        <f>VLOOKUP(A329,'US Pop after &gt;2009'!A330:B787,2,FALSE)</f>
        <v>4736687</v>
      </c>
      <c r="C329" s="62">
        <f>VLOOKUP(A329,'US Pop after &gt;2009'!A330:U787,21,FALSE)</f>
        <v>3969882</v>
      </c>
      <c r="D329" s="62">
        <f>VLOOKUP(A329,'US Pop after &gt;2009'!A330:V787,22,FALSE)</f>
        <v>766805</v>
      </c>
      <c r="E329" s="61">
        <f>VLOOKUP(A329,'Deaths After &gt;2009'!A330:O787,15,FALSE)</f>
        <v>31</v>
      </c>
      <c r="F329" s="61">
        <f>VLOOKUP(A329,'Deaths After &gt;2009'!A330:P787,16,FALSE)</f>
        <v>539</v>
      </c>
      <c r="G329" s="61">
        <f>VLOOKUP(A329,'Deaths After &gt;2009'!A330:Q787,17,FALSE)</f>
        <v>570</v>
      </c>
      <c r="H329" s="61">
        <f>VLOOKUP(A329,'Visits new'!A329:D736,4,FALSE)</f>
        <v>275822</v>
      </c>
      <c r="I329" s="61">
        <f>VLOOKUP(A329,'Visits new'!A329:E736,5,FALSE)</f>
        <v>642</v>
      </c>
      <c r="J329" s="12">
        <f t="shared" si="20"/>
        <v>1.2033727371050695E-4</v>
      </c>
      <c r="K329" s="12">
        <f t="shared" si="21"/>
        <v>7.8087963319816562E-6</v>
      </c>
      <c r="L329" s="12">
        <f t="shared" si="21"/>
        <v>7.0291664764835914E-4</v>
      </c>
      <c r="M329" s="12">
        <f t="shared" si="22"/>
        <v>5.8230995630490258E-2</v>
      </c>
      <c r="N329" s="12">
        <f t="shared" si="23"/>
        <v>1.3553777144236046E-4</v>
      </c>
    </row>
    <row r="330" spans="1:14">
      <c r="A330" s="61" t="s">
        <v>465</v>
      </c>
      <c r="B330" s="61">
        <f>VLOOKUP(A330,'US Pop after &gt;2009'!A331:B788,2,FALSE)</f>
        <v>696942</v>
      </c>
      <c r="C330" s="62">
        <f>VLOOKUP(A330,'US Pop after &gt;2009'!A331:U788,21,FALSE)</f>
        <v>600233.20600000001</v>
      </c>
      <c r="D330" s="62">
        <f>VLOOKUP(A330,'US Pop after &gt;2009'!A331:V788,22,FALSE)</f>
        <v>96357.39</v>
      </c>
      <c r="E330" s="61">
        <f>VLOOKUP(A330,'Deaths After &gt;2009'!A331:O788,15,FALSE)</f>
        <v>0</v>
      </c>
      <c r="F330" s="61">
        <f>VLOOKUP(A330,'Deaths After &gt;2009'!A331:P788,16,FALSE)</f>
        <v>47</v>
      </c>
      <c r="G330" s="61">
        <f>VLOOKUP(A330,'Deaths After &gt;2009'!A331:Q788,17,FALSE)</f>
        <v>47</v>
      </c>
      <c r="H330" s="61">
        <f>VLOOKUP(A330,'Visits new'!A330:D737,4,FALSE)</f>
        <v>68416</v>
      </c>
      <c r="I330" s="61">
        <f>VLOOKUP(A330,'Visits new'!A330:E737,5,FALSE)</f>
        <v>242</v>
      </c>
      <c r="J330" s="12">
        <f t="shared" si="20"/>
        <v>6.7437462514814722E-5</v>
      </c>
      <c r="K330" s="12">
        <f t="shared" si="21"/>
        <v>0</v>
      </c>
      <c r="L330" s="12">
        <f t="shared" si="21"/>
        <v>4.8776746651190946E-4</v>
      </c>
      <c r="M330" s="12">
        <f t="shared" si="22"/>
        <v>9.8165987987522629E-2</v>
      </c>
      <c r="N330" s="12">
        <f t="shared" si="23"/>
        <v>3.4723118996989706E-4</v>
      </c>
    </row>
    <row r="331" spans="1:14">
      <c r="A331" s="61" t="s">
        <v>466</v>
      </c>
      <c r="B331" s="61">
        <f>VLOOKUP(A331,'US Pop after &gt;2009'!A332:B789,2,FALSE)</f>
        <v>765863</v>
      </c>
      <c r="C331" s="62">
        <f>VLOOKUP(A331,'US Pop after &gt;2009'!A332:U789,21,FALSE)</f>
        <v>658931.69099999999</v>
      </c>
      <c r="D331" s="62">
        <f>VLOOKUP(A331,'US Pop after &gt;2009'!A332:V789,22,FALSE)</f>
        <v>106939.12700000001</v>
      </c>
      <c r="E331" s="61">
        <f>VLOOKUP(A331,'Deaths After &gt;2009'!A332:O789,15,FALSE)</f>
        <v>0</v>
      </c>
      <c r="F331" s="61">
        <f>VLOOKUP(A331,'Deaths After &gt;2009'!A332:P789,16,FALSE)</f>
        <v>40</v>
      </c>
      <c r="G331" s="61">
        <f>VLOOKUP(A331,'Deaths After &gt;2009'!A332:Q789,17,FALSE)</f>
        <v>40</v>
      </c>
      <c r="H331" s="61">
        <f>VLOOKUP(A331,'Visits new'!A331:D738,4,FALSE)</f>
        <v>262826</v>
      </c>
      <c r="I331" s="61">
        <f>VLOOKUP(A331,'Visits new'!A331:E738,5,FALSE)</f>
        <v>918</v>
      </c>
      <c r="J331" s="12">
        <f t="shared" si="20"/>
        <v>5.2228662306443842E-5</v>
      </c>
      <c r="K331" s="12">
        <f t="shared" si="21"/>
        <v>0</v>
      </c>
      <c r="L331" s="12">
        <f t="shared" si="21"/>
        <v>3.7404457210502565E-4</v>
      </c>
      <c r="M331" s="12">
        <f t="shared" si="22"/>
        <v>0.34317625998383522</v>
      </c>
      <c r="N331" s="12">
        <f t="shared" si="23"/>
        <v>1.1986477999328862E-3</v>
      </c>
    </row>
    <row r="332" spans="1:14">
      <c r="A332" s="61" t="s">
        <v>467</v>
      </c>
      <c r="B332" s="61">
        <f>VLOOKUP(A332,'US Pop after &gt;2009'!A333:B790,2,FALSE)</f>
        <v>730225</v>
      </c>
      <c r="C332" s="62">
        <f>VLOOKUP(A332,'US Pop after &gt;2009'!A333:U790,21,FALSE)</f>
        <v>625251.98200000008</v>
      </c>
      <c r="D332" s="62">
        <f>VLOOKUP(A332,'US Pop after &gt;2009'!A333:V790,22,FALSE)</f>
        <v>105108.76999999999</v>
      </c>
      <c r="E332" s="61">
        <f>VLOOKUP(A332,'Deaths After &gt;2009'!A333:O790,15,FALSE)</f>
        <v>0</v>
      </c>
      <c r="F332" s="61">
        <f>VLOOKUP(A332,'Deaths After &gt;2009'!A333:P790,16,FALSE)</f>
        <v>70</v>
      </c>
      <c r="G332" s="61">
        <f>VLOOKUP(A332,'Deaths After &gt;2009'!A333:Q790,17,FALSE)</f>
        <v>70</v>
      </c>
      <c r="H332" s="61">
        <f>VLOOKUP(A332,'Visits new'!A332:D739,4,FALSE)</f>
        <v>183539</v>
      </c>
      <c r="I332" s="61">
        <f>VLOOKUP(A332,'Visits new'!A332:E739,5,FALSE)</f>
        <v>725</v>
      </c>
      <c r="J332" s="12">
        <f t="shared" si="20"/>
        <v>9.5860864801944608E-5</v>
      </c>
      <c r="K332" s="12">
        <f t="shared" si="21"/>
        <v>0</v>
      </c>
      <c r="L332" s="12">
        <f t="shared" si="21"/>
        <v>6.659767781508623E-4</v>
      </c>
      <c r="M332" s="12">
        <f t="shared" si="22"/>
        <v>0.25134581806977302</v>
      </c>
      <c r="N332" s="12">
        <f t="shared" si="23"/>
        <v>9.9284467116299768E-4</v>
      </c>
    </row>
    <row r="333" spans="1:14">
      <c r="A333" s="61" t="s">
        <v>468</v>
      </c>
      <c r="B333" s="61">
        <f>VLOOKUP(A333,'US Pop after &gt;2009'!A334:B791,2,FALSE)</f>
        <v>677707</v>
      </c>
      <c r="C333" s="62">
        <f>VLOOKUP(A333,'US Pop after &gt;2009'!A334:U791,21,FALSE)</f>
        <v>577402.80099999986</v>
      </c>
      <c r="D333" s="62">
        <f>VLOOKUP(A333,'US Pop after &gt;2009'!A334:V791,22,FALSE)</f>
        <v>100567.42200000001</v>
      </c>
      <c r="E333" s="61">
        <f>VLOOKUP(A333,'Deaths After &gt;2009'!A334:O791,15,FALSE)</f>
        <v>0</v>
      </c>
      <c r="F333" s="61">
        <f>VLOOKUP(A333,'Deaths After &gt;2009'!A334:P791,16,FALSE)</f>
        <v>67</v>
      </c>
      <c r="G333" s="61">
        <f>VLOOKUP(A333,'Deaths After &gt;2009'!A334:Q791,17,FALSE)</f>
        <v>67</v>
      </c>
      <c r="H333" s="61">
        <f>VLOOKUP(A333,'Visits new'!A333:D740,4,FALSE)</f>
        <v>195376</v>
      </c>
      <c r="I333" s="61">
        <f>VLOOKUP(A333,'Visits new'!A333:E740,5,FALSE)</f>
        <v>829</v>
      </c>
      <c r="J333" s="12">
        <f t="shared" si="20"/>
        <v>9.8862782884048716E-5</v>
      </c>
      <c r="K333" s="12">
        <f t="shared" si="21"/>
        <v>0</v>
      </c>
      <c r="L333" s="12">
        <f t="shared" si="21"/>
        <v>6.6621972272491975E-4</v>
      </c>
      <c r="M333" s="12">
        <f t="shared" si="22"/>
        <v>0.28828977714558063</v>
      </c>
      <c r="N333" s="12">
        <f t="shared" si="23"/>
        <v>1.2232424926996474E-3</v>
      </c>
    </row>
    <row r="334" spans="1:14">
      <c r="A334" s="61" t="s">
        <v>469</v>
      </c>
      <c r="B334" s="61">
        <f>VLOOKUP(A334,'US Pop after &gt;2009'!A335:B792,2,FALSE)</f>
        <v>595696</v>
      </c>
      <c r="C334" s="62">
        <f>VLOOKUP(A334,'US Pop after &gt;2009'!A335:U792,21,FALSE)</f>
        <v>507885.48700000002</v>
      </c>
      <c r="D334" s="62">
        <f>VLOOKUP(A334,'US Pop after &gt;2009'!A335:V792,22,FALSE)</f>
        <v>87707.674999999988</v>
      </c>
      <c r="E334" s="61">
        <f>VLOOKUP(A334,'Deaths After &gt;2009'!A335:O792,15,FALSE)</f>
        <v>0</v>
      </c>
      <c r="F334" s="61">
        <f>VLOOKUP(A334,'Deaths After &gt;2009'!A335:P792,16,FALSE)</f>
        <v>69</v>
      </c>
      <c r="G334" s="61">
        <f>VLOOKUP(A334,'Deaths After &gt;2009'!A335:Q792,17,FALSE)</f>
        <v>69</v>
      </c>
      <c r="H334" s="61">
        <f>VLOOKUP(A334,'Visits new'!A334:D741,4,FALSE)</f>
        <v>281756</v>
      </c>
      <c r="I334" s="61">
        <f>VLOOKUP(A334,'Visits new'!A334:E741,5,FALSE)</f>
        <v>1233</v>
      </c>
      <c r="J334" s="12">
        <f t="shared" si="20"/>
        <v>1.1583089361016358E-4</v>
      </c>
      <c r="K334" s="12">
        <f t="shared" si="21"/>
        <v>0</v>
      </c>
      <c r="L334" s="12">
        <f t="shared" si="21"/>
        <v>7.867042422456189E-4</v>
      </c>
      <c r="M334" s="12">
        <f t="shared" si="22"/>
        <v>0.47298622115978622</v>
      </c>
      <c r="N334" s="12">
        <f t="shared" si="23"/>
        <v>2.0698477075555316E-3</v>
      </c>
    </row>
    <row r="335" spans="1:14">
      <c r="A335" s="61" t="s">
        <v>470</v>
      </c>
      <c r="B335" s="61">
        <f>VLOOKUP(A335,'US Pop after &gt;2009'!A336:B793,2,FALSE)</f>
        <v>566542</v>
      </c>
      <c r="C335" s="62">
        <f>VLOOKUP(A335,'US Pop after &gt;2009'!A336:U793,21,FALSE)</f>
        <v>480821.40899999999</v>
      </c>
      <c r="D335" s="62">
        <f>VLOOKUP(A335,'US Pop after &gt;2009'!A336:V793,22,FALSE)</f>
        <v>85756.957000000009</v>
      </c>
      <c r="E335" s="61">
        <f>VLOOKUP(A335,'Deaths After &gt;2009'!A336:O793,15,FALSE)</f>
        <v>0</v>
      </c>
      <c r="F335" s="61">
        <f>VLOOKUP(A335,'Deaths After &gt;2009'!A336:P793,16,FALSE)</f>
        <v>82</v>
      </c>
      <c r="G335" s="61">
        <f>VLOOKUP(A335,'Deaths After &gt;2009'!A336:Q793,17,FALSE)</f>
        <v>82</v>
      </c>
      <c r="H335" s="61">
        <f>VLOOKUP(A335,'Visits new'!A335:D742,4,FALSE)</f>
        <v>320935</v>
      </c>
      <c r="I335" s="61">
        <f>VLOOKUP(A335,'Visits new'!A335:E742,5,FALSE)</f>
        <v>1261</v>
      </c>
      <c r="J335" s="12">
        <f t="shared" si="20"/>
        <v>1.4473772465236471E-4</v>
      </c>
      <c r="K335" s="12">
        <f t="shared" si="21"/>
        <v>0</v>
      </c>
      <c r="L335" s="12">
        <f t="shared" si="21"/>
        <v>9.5619064468437228E-4</v>
      </c>
      <c r="M335" s="12">
        <f t="shared" si="22"/>
        <v>0.56648050806471539</v>
      </c>
      <c r="N335" s="12">
        <f t="shared" si="23"/>
        <v>2.2257837900808764E-3</v>
      </c>
    </row>
    <row r="336" spans="1:14">
      <c r="A336" s="61" t="s">
        <v>471</v>
      </c>
      <c r="B336" s="61">
        <f>VLOOKUP(A336,'US Pop after &gt;2009'!A337:B794,2,FALSE)</f>
        <v>716943</v>
      </c>
      <c r="C336" s="62">
        <f>VLOOKUP(A336,'US Pop after &gt;2009'!A337:U794,21,FALSE)</f>
        <v>611546.76400000008</v>
      </c>
      <c r="D336" s="62">
        <f>VLOOKUP(A336,'US Pop after &gt;2009'!A337:V794,22,FALSE)</f>
        <v>105383.20199999999</v>
      </c>
      <c r="E336" s="61">
        <f>VLOOKUP(A336,'Deaths After &gt;2009'!A337:O794,15,FALSE)</f>
        <v>0</v>
      </c>
      <c r="F336" s="61">
        <f>VLOOKUP(A336,'Deaths After &gt;2009'!A337:P794,16,FALSE)</f>
        <v>70</v>
      </c>
      <c r="G336" s="61">
        <f>VLOOKUP(A336,'Deaths After &gt;2009'!A337:Q794,17,FALSE)</f>
        <v>70</v>
      </c>
      <c r="H336" s="61">
        <f>VLOOKUP(A336,'Visits new'!A336:D743,4,FALSE)</f>
        <v>370339</v>
      </c>
      <c r="I336" s="61">
        <f>VLOOKUP(A336,'Visits new'!A336:E743,5,FALSE)</f>
        <v>1550</v>
      </c>
      <c r="J336" s="12">
        <f t="shared" si="20"/>
        <v>9.7636771681988666E-5</v>
      </c>
      <c r="K336" s="12">
        <f t="shared" si="21"/>
        <v>0</v>
      </c>
      <c r="L336" s="12">
        <f t="shared" si="21"/>
        <v>6.6424248524921462E-4</v>
      </c>
      <c r="M336" s="12">
        <f t="shared" si="22"/>
        <v>0.51655291982765716</v>
      </c>
      <c r="N336" s="12">
        <f t="shared" si="23"/>
        <v>2.1619570872440349E-3</v>
      </c>
    </row>
    <row r="337" spans="1:14">
      <c r="A337" s="61" t="s">
        <v>472</v>
      </c>
      <c r="B337" s="61">
        <f>VLOOKUP(A337,'US Pop after &gt;2009'!A338:B795,2,FALSE)</f>
        <v>718846</v>
      </c>
      <c r="C337" s="62">
        <f>VLOOKUP(A337,'US Pop after &gt;2009'!A338:U795,21,FALSE)</f>
        <v>607050</v>
      </c>
      <c r="D337" s="62">
        <f>VLOOKUP(A337,'US Pop after &gt;2009'!A338:V795,22,FALSE)</f>
        <v>111796</v>
      </c>
      <c r="E337" s="61">
        <f>VLOOKUP(A337,'Deaths After &gt;2009'!A338:O795,15,FALSE)</f>
        <v>0</v>
      </c>
      <c r="F337" s="61">
        <f>VLOOKUP(A337,'Deaths After &gt;2009'!A338:P795,16,FALSE)</f>
        <v>55</v>
      </c>
      <c r="G337" s="61">
        <f>VLOOKUP(A337,'Deaths After &gt;2009'!A338:Q795,17,FALSE)</f>
        <v>55</v>
      </c>
      <c r="H337" s="61">
        <f>VLOOKUP(A337,'Visits new'!A337:D744,4,FALSE)</f>
        <v>401341</v>
      </c>
      <c r="I337" s="61">
        <f>VLOOKUP(A337,'Visits new'!A337:E744,5,FALSE)</f>
        <v>1537</v>
      </c>
      <c r="J337" s="12">
        <f t="shared" si="20"/>
        <v>7.6511519852652719E-5</v>
      </c>
      <c r="K337" s="12">
        <f t="shared" si="21"/>
        <v>0</v>
      </c>
      <c r="L337" s="12">
        <f t="shared" si="21"/>
        <v>4.9196751225446351E-4</v>
      </c>
      <c r="M337" s="12">
        <f t="shared" si="22"/>
        <v>0.55831290707606362</v>
      </c>
      <c r="N337" s="12">
        <f t="shared" si="23"/>
        <v>2.1381492002459498E-3</v>
      </c>
    </row>
    <row r="338" spans="1:14">
      <c r="A338" s="61" t="s">
        <v>474</v>
      </c>
      <c r="B338" s="61">
        <f>VLOOKUP(A338,'US Pop after &gt;2009'!A339:B796,2,FALSE)</f>
        <v>6137476</v>
      </c>
      <c r="C338" s="62">
        <f>VLOOKUP(A338,'US Pop after &gt;2009'!A339:U796,21,FALSE)</f>
        <v>5337561.1210000012</v>
      </c>
      <c r="D338" s="62">
        <f>VLOOKUP(A338,'US Pop after &gt;2009'!A339:V796,22,FALSE)</f>
        <v>800235.03599999996</v>
      </c>
      <c r="E338" s="61">
        <f>VLOOKUP(A338,'Deaths After &gt;2009'!A339:O796,15,FALSE)</f>
        <v>110</v>
      </c>
      <c r="F338" s="61">
        <f>VLOOKUP(A338,'Deaths After &gt;2009'!A339:P796,16,FALSE)</f>
        <v>1117</v>
      </c>
      <c r="G338" s="61">
        <f>VLOOKUP(A338,'Deaths After &gt;2009'!A339:Q796,17,FALSE)</f>
        <v>1227</v>
      </c>
      <c r="H338" s="61">
        <f>VLOOKUP(A338,'Visits new'!A338:D745,4,FALSE)</f>
        <v>139874</v>
      </c>
      <c r="I338" s="61">
        <f>VLOOKUP(A338,'Visits new'!A338:E745,5,FALSE)</f>
        <v>666</v>
      </c>
      <c r="J338" s="12">
        <f t="shared" si="20"/>
        <v>1.9991931536677293E-4</v>
      </c>
      <c r="K338" s="12">
        <f t="shared" si="21"/>
        <v>2.0608663302649229E-5</v>
      </c>
      <c r="L338" s="12">
        <f t="shared" si="21"/>
        <v>1.3958399092138727E-3</v>
      </c>
      <c r="M338" s="12">
        <f t="shared" si="22"/>
        <v>2.2790150218102687E-2</v>
      </c>
      <c r="N338" s="12">
        <f t="shared" si="23"/>
        <v>1.0851366261961758E-4</v>
      </c>
    </row>
    <row r="339" spans="1:14">
      <c r="A339" s="61" t="s">
        <v>475</v>
      </c>
      <c r="B339" s="61">
        <f>VLOOKUP(A339,'US Pop after &gt;2009'!A340:B797,2,FALSE)</f>
        <v>6223143</v>
      </c>
      <c r="C339" s="62">
        <f>VLOOKUP(A339,'US Pop after &gt;2009'!A340:U797,21,FALSE)</f>
        <v>5395970.0410000011</v>
      </c>
      <c r="D339" s="62">
        <f>VLOOKUP(A339,'US Pop after &gt;2009'!A340:V797,22,FALSE)</f>
        <v>826324.92799999996</v>
      </c>
      <c r="E339" s="61">
        <f>VLOOKUP(A339,'Deaths After &gt;2009'!A340:O797,15,FALSE)</f>
        <v>114</v>
      </c>
      <c r="F339" s="61">
        <f>VLOOKUP(A339,'Deaths After &gt;2009'!A340:P797,16,FALSE)</f>
        <v>1192</v>
      </c>
      <c r="G339" s="61">
        <f>VLOOKUP(A339,'Deaths After &gt;2009'!A340:Q797,17,FALSE)</f>
        <v>1306</v>
      </c>
      <c r="H339" s="61">
        <f>VLOOKUP(A339,'Visits new'!A339:D746,4,FALSE)</f>
        <v>519259</v>
      </c>
      <c r="I339" s="61">
        <f>VLOOKUP(A339,'Visits new'!A339:E746,5,FALSE)</f>
        <v>2616</v>
      </c>
      <c r="J339" s="12">
        <f t="shared" si="20"/>
        <v>2.0986180134379044E-4</v>
      </c>
      <c r="K339" s="12">
        <f t="shared" si="21"/>
        <v>2.11268778614036E-5</v>
      </c>
      <c r="L339" s="12">
        <f t="shared" si="21"/>
        <v>1.4425318172175488E-3</v>
      </c>
      <c r="M339" s="12">
        <f t="shared" si="22"/>
        <v>8.3439991656948903E-2</v>
      </c>
      <c r="N339" s="12">
        <f t="shared" si="23"/>
        <v>4.2036636471313614E-4</v>
      </c>
    </row>
    <row r="340" spans="1:14">
      <c r="A340" s="61" t="s">
        <v>476</v>
      </c>
      <c r="B340" s="61">
        <f>VLOOKUP(A340,'US Pop after &gt;2009'!A341:B798,2,FALSE)</f>
        <v>6144968</v>
      </c>
      <c r="C340" s="62">
        <f>VLOOKUP(A340,'US Pop after &gt;2009'!A341:U798,21,FALSE)</f>
        <v>5323833.1679999987</v>
      </c>
      <c r="D340" s="62">
        <f>VLOOKUP(A340,'US Pop after &gt;2009'!A341:V798,22,FALSE)</f>
        <v>822982.28199999989</v>
      </c>
      <c r="E340" s="61">
        <f>VLOOKUP(A340,'Deaths After &gt;2009'!A341:O798,15,FALSE)</f>
        <v>83</v>
      </c>
      <c r="F340" s="61">
        <f>VLOOKUP(A340,'Deaths After &gt;2009'!A341:P798,16,FALSE)</f>
        <v>1196</v>
      </c>
      <c r="G340" s="61">
        <f>VLOOKUP(A340,'Deaths After &gt;2009'!A341:Q798,17,FALSE)</f>
        <v>1279</v>
      </c>
      <c r="H340" s="61">
        <f>VLOOKUP(A340,'Visits new'!A340:D747,4,FALSE)</f>
        <v>549660</v>
      </c>
      <c r="I340" s="61">
        <f>VLOOKUP(A340,'Visits new'!A340:E747,5,FALSE)</f>
        <v>2747</v>
      </c>
      <c r="J340" s="12">
        <f t="shared" si="20"/>
        <v>2.081377803757481E-4</v>
      </c>
      <c r="K340" s="12">
        <f t="shared" si="21"/>
        <v>1.5590270652898871E-5</v>
      </c>
      <c r="L340" s="12">
        <f t="shared" si="21"/>
        <v>1.4532512134933181E-3</v>
      </c>
      <c r="M340" s="12">
        <f t="shared" si="22"/>
        <v>8.9448797780558018E-2</v>
      </c>
      <c r="N340" s="12">
        <f t="shared" si="23"/>
        <v>4.470324336920876E-4</v>
      </c>
    </row>
    <row r="341" spans="1:14">
      <c r="A341" s="61" t="s">
        <v>477</v>
      </c>
      <c r="B341" s="61">
        <f>VLOOKUP(A341,'US Pop after &gt;2009'!A342:B799,2,FALSE)</f>
        <v>6009613</v>
      </c>
      <c r="C341" s="62">
        <f>VLOOKUP(A341,'US Pop after &gt;2009'!A342:U799,21,FALSE)</f>
        <v>5180936.0930000003</v>
      </c>
      <c r="D341" s="62">
        <f>VLOOKUP(A341,'US Pop after &gt;2009'!A342:V799,22,FALSE)</f>
        <v>828946.93299999996</v>
      </c>
      <c r="E341" s="61">
        <f>VLOOKUP(A341,'Deaths After &gt;2009'!A342:O799,15,FALSE)</f>
        <v>180</v>
      </c>
      <c r="F341" s="61">
        <f>VLOOKUP(A341,'Deaths After &gt;2009'!A342:P799,16,FALSE)</f>
        <v>1255</v>
      </c>
      <c r="G341" s="61">
        <f>VLOOKUP(A341,'Deaths After &gt;2009'!A342:Q799,17,FALSE)</f>
        <v>1435</v>
      </c>
      <c r="H341" s="61">
        <f>VLOOKUP(A341,'Visits new'!A341:D748,4,FALSE)</f>
        <v>500934</v>
      </c>
      <c r="I341" s="61">
        <f>VLOOKUP(A341,'Visits new'!A341:E748,5,FALSE)</f>
        <v>2656</v>
      </c>
      <c r="J341" s="12">
        <f t="shared" si="20"/>
        <v>2.387840947495288E-4</v>
      </c>
      <c r="K341" s="12">
        <f t="shared" si="21"/>
        <v>3.4742756283598884E-5</v>
      </c>
      <c r="L341" s="12">
        <f t="shared" si="21"/>
        <v>1.5139690492105362E-3</v>
      </c>
      <c r="M341" s="12">
        <f t="shared" si="22"/>
        <v>8.3355450675442824E-2</v>
      </c>
      <c r="N341" s="12">
        <f t="shared" si="23"/>
        <v>4.4195857536916269E-4</v>
      </c>
    </row>
    <row r="342" spans="1:14">
      <c r="A342" s="61" t="s">
        <v>478</v>
      </c>
      <c r="B342" s="61">
        <f>VLOOKUP(A342,'US Pop after &gt;2009'!A343:B800,2,FALSE)</f>
        <v>6157257</v>
      </c>
      <c r="C342" s="62">
        <f>VLOOKUP(A342,'US Pop after &gt;2009'!A343:U800,21,FALSE)</f>
        <v>5271028.307</v>
      </c>
      <c r="D342" s="62">
        <f>VLOOKUP(A342,'US Pop after &gt;2009'!A343:V800,22,FALSE)</f>
        <v>884234.87100000016</v>
      </c>
      <c r="E342" s="61">
        <f>VLOOKUP(A342,'Deaths After &gt;2009'!A343:O800,15,FALSE)</f>
        <v>237</v>
      </c>
      <c r="F342" s="61">
        <f>VLOOKUP(A342,'Deaths After &gt;2009'!A343:P800,16,FALSE)</f>
        <v>1248</v>
      </c>
      <c r="G342" s="61">
        <f>VLOOKUP(A342,'Deaths After &gt;2009'!A343:Q800,17,FALSE)</f>
        <v>1485</v>
      </c>
      <c r="H342" s="61">
        <f>VLOOKUP(A342,'Visits new'!A342:D749,4,FALSE)</f>
        <v>479188</v>
      </c>
      <c r="I342" s="61">
        <f>VLOOKUP(A342,'Visits new'!A342:E749,5,FALSE)</f>
        <v>2663</v>
      </c>
      <c r="J342" s="12">
        <f t="shared" si="20"/>
        <v>2.4117882362227207E-4</v>
      </c>
      <c r="K342" s="12">
        <f t="shared" si="21"/>
        <v>4.4962763657569561E-5</v>
      </c>
      <c r="L342" s="12">
        <f t="shared" si="21"/>
        <v>1.4113897120892891E-3</v>
      </c>
      <c r="M342" s="12">
        <f t="shared" si="22"/>
        <v>7.7824914568289091E-2</v>
      </c>
      <c r="N342" s="12">
        <f t="shared" si="23"/>
        <v>4.3249778269771751E-4</v>
      </c>
    </row>
    <row r="343" spans="1:14">
      <c r="A343" s="61" t="s">
        <v>479</v>
      </c>
      <c r="B343" s="61">
        <f>VLOOKUP(A343,'US Pop after &gt;2009'!A344:B801,2,FALSE)</f>
        <v>6231143</v>
      </c>
      <c r="C343" s="62">
        <f>VLOOKUP(A343,'US Pop after &gt;2009'!A344:U801,21,FALSE)</f>
        <v>5324999.4619999994</v>
      </c>
      <c r="D343" s="62">
        <f>VLOOKUP(A343,'US Pop after &gt;2009'!A344:V801,22,FALSE)</f>
        <v>904310.52200000011</v>
      </c>
      <c r="E343" s="61">
        <f>VLOOKUP(A343,'Deaths After &gt;2009'!A344:O801,15,FALSE)</f>
        <v>112</v>
      </c>
      <c r="F343" s="61">
        <f>VLOOKUP(A343,'Deaths After &gt;2009'!A344:P801,16,FALSE)</f>
        <v>1438</v>
      </c>
      <c r="G343" s="61">
        <f>VLOOKUP(A343,'Deaths After &gt;2009'!A344:Q801,17,FALSE)</f>
        <v>1550</v>
      </c>
      <c r="H343" s="61">
        <f>VLOOKUP(A343,'Visits new'!A343:D750,4,FALSE)</f>
        <v>445923</v>
      </c>
      <c r="I343" s="61">
        <f>VLOOKUP(A343,'Visits new'!A343:E750,5,FALSE)</f>
        <v>2720</v>
      </c>
      <c r="J343" s="12">
        <f t="shared" si="20"/>
        <v>2.4875051013915103E-4</v>
      </c>
      <c r="K343" s="12">
        <f t="shared" si="21"/>
        <v>2.1032865974775945E-5</v>
      </c>
      <c r="L343" s="12">
        <f t="shared" si="21"/>
        <v>1.59016174755954E-3</v>
      </c>
      <c r="M343" s="12">
        <f t="shared" si="22"/>
        <v>7.156359595663267E-2</v>
      </c>
      <c r="N343" s="12">
        <f t="shared" si="23"/>
        <v>4.3651702424418764E-4</v>
      </c>
    </row>
    <row r="344" spans="1:14">
      <c r="A344" s="61" t="s">
        <v>480</v>
      </c>
      <c r="B344" s="61">
        <f>VLOOKUP(A344,'US Pop after &gt;2009'!A345:B802,2,FALSE)</f>
        <v>6148188</v>
      </c>
      <c r="C344" s="62">
        <f>VLOOKUP(A344,'US Pop after &gt;2009'!A345:U802,21,FALSE)</f>
        <v>5236073.1469999999</v>
      </c>
      <c r="D344" s="62">
        <f>VLOOKUP(A344,'US Pop after &gt;2009'!A345:V802,22,FALSE)</f>
        <v>912856.674</v>
      </c>
      <c r="E344" s="61">
        <f>VLOOKUP(A344,'Deaths After &gt;2009'!A345:O802,15,FALSE)</f>
        <v>215</v>
      </c>
      <c r="F344" s="61">
        <f>VLOOKUP(A344,'Deaths After &gt;2009'!A345:P802,16,FALSE)</f>
        <v>1212</v>
      </c>
      <c r="G344" s="61">
        <f>VLOOKUP(A344,'Deaths After &gt;2009'!A345:Q802,17,FALSE)</f>
        <v>1427</v>
      </c>
      <c r="H344" s="61">
        <f>VLOOKUP(A344,'Visits new'!A344:D751,4,FALSE)</f>
        <v>449560</v>
      </c>
      <c r="I344" s="61">
        <f>VLOOKUP(A344,'Visits new'!A344:E751,5,FALSE)</f>
        <v>2706</v>
      </c>
      <c r="J344" s="12">
        <f t="shared" si="20"/>
        <v>2.3210090517726523E-4</v>
      </c>
      <c r="K344" s="12">
        <f t="shared" si="21"/>
        <v>4.1061305670105837E-5</v>
      </c>
      <c r="L344" s="12">
        <f t="shared" si="21"/>
        <v>1.3277002124432078E-3</v>
      </c>
      <c r="M344" s="12">
        <f t="shared" si="22"/>
        <v>7.3120730855985541E-2</v>
      </c>
      <c r="N344" s="12">
        <f t="shared" si="23"/>
        <v>4.401296772317307E-4</v>
      </c>
    </row>
    <row r="345" spans="1:14">
      <c r="A345" s="61" t="s">
        <v>481</v>
      </c>
      <c r="B345" s="61">
        <f>VLOOKUP(A345,'US Pop after &gt;2009'!A346:B803,2,FALSE)</f>
        <v>6296572</v>
      </c>
      <c r="C345" s="62">
        <f>VLOOKUP(A345,'US Pop after &gt;2009'!A346:U803,21,FALSE)</f>
        <v>5352427</v>
      </c>
      <c r="D345" s="62">
        <f>VLOOKUP(A345,'US Pop after &gt;2009'!A346:V803,22,FALSE)</f>
        <v>944145</v>
      </c>
      <c r="E345" s="61">
        <f>VLOOKUP(A345,'Deaths After &gt;2009'!A346:O803,15,FALSE)</f>
        <v>205</v>
      </c>
      <c r="F345" s="61">
        <f>VLOOKUP(A345,'Deaths After &gt;2009'!A346:P803,16,FALSE)</f>
        <v>1321</v>
      </c>
      <c r="G345" s="61">
        <f>VLOOKUP(A345,'Deaths After &gt;2009'!A346:Q803,17,FALSE)</f>
        <v>1526</v>
      </c>
      <c r="H345" s="61">
        <f>VLOOKUP(A345,'Visits new'!A345:D752,4,FALSE)</f>
        <v>443455</v>
      </c>
      <c r="I345" s="61">
        <f>VLOOKUP(A345,'Visits new'!A345:E752,5,FALSE)</f>
        <v>2583</v>
      </c>
      <c r="J345" s="12">
        <f t="shared" si="20"/>
        <v>2.4235409362427683E-4</v>
      </c>
      <c r="K345" s="12">
        <f t="shared" si="21"/>
        <v>3.8300382237814733E-5</v>
      </c>
      <c r="L345" s="12">
        <f t="shared" si="21"/>
        <v>1.3991494950457821E-3</v>
      </c>
      <c r="M345" s="12">
        <f t="shared" si="22"/>
        <v>7.0428004317269782E-2</v>
      </c>
      <c r="N345" s="12">
        <f t="shared" si="23"/>
        <v>4.1022321351999149E-4</v>
      </c>
    </row>
    <row r="346" spans="1:14">
      <c r="A346" s="61" t="s">
        <v>483</v>
      </c>
      <c r="B346" s="61">
        <f>VLOOKUP(A346,'US Pop after &gt;2009'!A347:B804,2,FALSE)</f>
        <v>24014155</v>
      </c>
      <c r="C346" s="62">
        <f>VLOOKUP(A346,'US Pop after &gt;2009'!A347:U804,21,FALSE)</f>
        <v>21590270.408</v>
      </c>
      <c r="D346" s="62">
        <f>VLOOKUP(A346,'US Pop after &gt;2009'!A347:V804,22,FALSE)</f>
        <v>2426770.3089999999</v>
      </c>
      <c r="E346" s="61">
        <f>VLOOKUP(A346,'Deaths After &gt;2009'!A347:O804,15,FALSE)</f>
        <v>419</v>
      </c>
      <c r="F346" s="61">
        <f>VLOOKUP(A346,'Deaths After &gt;2009'!A347:P804,16,FALSE)</f>
        <v>2435</v>
      </c>
      <c r="G346" s="61">
        <f>VLOOKUP(A346,'Deaths After &gt;2009'!A347:Q804,17,FALSE)</f>
        <v>2854</v>
      </c>
      <c r="H346" s="61">
        <f>VLOOKUP(A346,'Visits new'!A346:D753,4,FALSE)</f>
        <v>614743</v>
      </c>
      <c r="I346" s="61">
        <f>VLOOKUP(A346,'Visits new'!A346:E753,5,FALSE)</f>
        <v>1206</v>
      </c>
      <c r="J346" s="12">
        <f t="shared" si="20"/>
        <v>1.1884657194891929E-4</v>
      </c>
      <c r="K346" s="12">
        <f t="shared" si="21"/>
        <v>1.9406889866684805E-5</v>
      </c>
      <c r="L346" s="12">
        <f t="shared" si="21"/>
        <v>1.0033912113435208E-3</v>
      </c>
      <c r="M346" s="12">
        <f t="shared" si="22"/>
        <v>2.5599193475681323E-2</v>
      </c>
      <c r="N346" s="12">
        <f t="shared" si="23"/>
        <v>5.0220380438120768E-5</v>
      </c>
    </row>
    <row r="347" spans="1:14">
      <c r="A347" s="61" t="s">
        <v>484</v>
      </c>
      <c r="B347" s="61">
        <f>VLOOKUP(A347,'US Pop after &gt;2009'!A348:B805,2,FALSE)</f>
        <v>24557189</v>
      </c>
      <c r="C347" s="62">
        <f>VLOOKUP(A347,'US Pop after &gt;2009'!A348:U805,21,FALSE)</f>
        <v>22038834.054000001</v>
      </c>
      <c r="D347" s="62">
        <f>VLOOKUP(A347,'US Pop after &gt;2009'!A348:V805,22,FALSE)</f>
        <v>2513608.3730000006</v>
      </c>
      <c r="E347" s="61">
        <f>VLOOKUP(A347,'Deaths After &gt;2009'!A348:O805,15,FALSE)</f>
        <v>395</v>
      </c>
      <c r="F347" s="61">
        <f>VLOOKUP(A347,'Deaths After &gt;2009'!A348:P805,16,FALSE)</f>
        <v>2473</v>
      </c>
      <c r="G347" s="61">
        <f>VLOOKUP(A347,'Deaths After &gt;2009'!A348:Q805,17,FALSE)</f>
        <v>2868</v>
      </c>
      <c r="H347" s="61">
        <f>VLOOKUP(A347,'Visits new'!A347:D754,4,FALSE)</f>
        <v>2076319</v>
      </c>
      <c r="I347" s="61">
        <f>VLOOKUP(A347,'Visits new'!A347:E754,5,FALSE)</f>
        <v>3423</v>
      </c>
      <c r="J347" s="12">
        <f t="shared" si="20"/>
        <v>1.1678861126979965E-4</v>
      </c>
      <c r="K347" s="12">
        <f t="shared" si="21"/>
        <v>1.792290821883603E-5</v>
      </c>
      <c r="L347" s="12">
        <f t="shared" si="21"/>
        <v>9.8384459033626858E-4</v>
      </c>
      <c r="M347" s="12">
        <f t="shared" si="22"/>
        <v>8.4550353055473898E-2</v>
      </c>
      <c r="N347" s="12">
        <f t="shared" si="23"/>
        <v>1.3938891784397636E-4</v>
      </c>
    </row>
    <row r="348" spans="1:14">
      <c r="A348" s="61" t="s">
        <v>485</v>
      </c>
      <c r="B348" s="61">
        <f>VLOOKUP(A348,'US Pop after &gt;2009'!A349:B806,2,FALSE)</f>
        <v>24741686</v>
      </c>
      <c r="C348" s="62">
        <f>VLOOKUP(A348,'US Pop after &gt;2009'!A349:U806,21,FALSE)</f>
        <v>22171559.572000001</v>
      </c>
      <c r="D348" s="62">
        <f>VLOOKUP(A348,'US Pop after &gt;2009'!A349:V806,22,FALSE)</f>
        <v>2572464.1919999998</v>
      </c>
      <c r="E348" s="61">
        <f>VLOOKUP(A348,'Deaths After &gt;2009'!A349:O806,15,FALSE)</f>
        <v>380</v>
      </c>
      <c r="F348" s="61">
        <f>VLOOKUP(A348,'Deaths After &gt;2009'!A349:P806,16,FALSE)</f>
        <v>2435</v>
      </c>
      <c r="G348" s="61">
        <f>VLOOKUP(A348,'Deaths After &gt;2009'!A349:Q806,17,FALSE)</f>
        <v>2815</v>
      </c>
      <c r="H348" s="61">
        <f>VLOOKUP(A348,'Visits new'!A348:D755,4,FALSE)</f>
        <v>1897547</v>
      </c>
      <c r="I348" s="61">
        <f>VLOOKUP(A348,'Visits new'!A348:E755,5,FALSE)</f>
        <v>3001</v>
      </c>
      <c r="J348" s="12">
        <f t="shared" si="20"/>
        <v>1.1377559314268235E-4</v>
      </c>
      <c r="K348" s="12">
        <f t="shared" si="21"/>
        <v>1.7139073990983208E-5</v>
      </c>
      <c r="L348" s="12">
        <f t="shared" si="21"/>
        <v>9.4656322430940187E-4</v>
      </c>
      <c r="M348" s="12">
        <f t="shared" si="22"/>
        <v>7.669432875350532E-2</v>
      </c>
      <c r="N348" s="12">
        <f t="shared" si="23"/>
        <v>1.2129326998976545E-4</v>
      </c>
    </row>
    <row r="349" spans="1:14">
      <c r="A349" s="61" t="s">
        <v>486</v>
      </c>
      <c r="B349" s="61">
        <f>VLOOKUP(A349,'US Pop after &gt;2009'!A350:B807,2,FALSE)</f>
        <v>25227175</v>
      </c>
      <c r="C349" s="62">
        <f>VLOOKUP(A349,'US Pop after &gt;2009'!A350:U807,21,FALSE)</f>
        <v>22554284.566999998</v>
      </c>
      <c r="D349" s="62">
        <f>VLOOKUP(A349,'US Pop after &gt;2009'!A350:V807,22,FALSE)</f>
        <v>2669332.5370000009</v>
      </c>
      <c r="E349" s="61">
        <f>VLOOKUP(A349,'Deaths After &gt;2009'!A350:O807,15,FALSE)</f>
        <v>587</v>
      </c>
      <c r="F349" s="61">
        <f>VLOOKUP(A349,'Deaths After &gt;2009'!A350:P807,16,FALSE)</f>
        <v>2608</v>
      </c>
      <c r="G349" s="61">
        <f>VLOOKUP(A349,'Deaths After &gt;2009'!A350:Q807,17,FALSE)</f>
        <v>3195</v>
      </c>
      <c r="H349" s="61">
        <f>VLOOKUP(A349,'Visits new'!A349:D756,4,FALSE)</f>
        <v>1917880</v>
      </c>
      <c r="I349" s="61">
        <f>VLOOKUP(A349,'Visits new'!A349:E756,5,FALSE)</f>
        <v>3799</v>
      </c>
      <c r="J349" s="12">
        <f t="shared" si="20"/>
        <v>1.2664913927144041E-4</v>
      </c>
      <c r="K349" s="12">
        <f t="shared" si="21"/>
        <v>2.6026097092827377E-5</v>
      </c>
      <c r="L349" s="12">
        <f t="shared" si="21"/>
        <v>9.7702326849507821E-4</v>
      </c>
      <c r="M349" s="12">
        <f t="shared" si="22"/>
        <v>7.6024366580879549E-2</v>
      </c>
      <c r="N349" s="12">
        <f t="shared" si="23"/>
        <v>1.5059157436375656E-4</v>
      </c>
    </row>
    <row r="350" spans="1:14">
      <c r="A350" s="61" t="s">
        <v>487</v>
      </c>
      <c r="B350" s="61">
        <f>VLOOKUP(A350,'US Pop after &gt;2009'!A351:B808,2,FALSE)</f>
        <v>25607357</v>
      </c>
      <c r="C350" s="62">
        <f>VLOOKUP(A350,'US Pop after &gt;2009'!A351:U808,21,FALSE)</f>
        <v>22841498.206</v>
      </c>
      <c r="D350" s="62">
        <f>VLOOKUP(A350,'US Pop after &gt;2009'!A351:V808,22,FALSE)</f>
        <v>2772676.7159999991</v>
      </c>
      <c r="E350" s="61">
        <f>VLOOKUP(A350,'Deaths After &gt;2009'!A351:O808,15,FALSE)</f>
        <v>759</v>
      </c>
      <c r="F350" s="61">
        <f>VLOOKUP(A350,'Deaths After &gt;2009'!A351:P808,16,FALSE)</f>
        <v>2552</v>
      </c>
      <c r="G350" s="61">
        <f>VLOOKUP(A350,'Deaths After &gt;2009'!A351:Q808,17,FALSE)</f>
        <v>3311</v>
      </c>
      <c r="H350" s="61">
        <f>VLOOKUP(A350,'Visits new'!A350:D757,4,FALSE)</f>
        <v>1888465</v>
      </c>
      <c r="I350" s="61">
        <f>VLOOKUP(A350,'Visits new'!A350:E757,5,FALSE)</f>
        <v>5298</v>
      </c>
      <c r="J350" s="12">
        <f t="shared" si="20"/>
        <v>1.2929877925316541E-4</v>
      </c>
      <c r="K350" s="12">
        <f t="shared" si="21"/>
        <v>3.3228993700624506E-5</v>
      </c>
      <c r="L350" s="12">
        <f t="shared" si="21"/>
        <v>9.2041022499068763E-4</v>
      </c>
      <c r="M350" s="12">
        <f t="shared" si="22"/>
        <v>7.3746970450718513E-2</v>
      </c>
      <c r="N350" s="12">
        <f t="shared" si="23"/>
        <v>2.0689366731599829E-4</v>
      </c>
    </row>
    <row r="351" spans="1:14">
      <c r="A351" s="61" t="s">
        <v>488</v>
      </c>
      <c r="B351" s="61">
        <f>VLOOKUP(A351,'US Pop after &gt;2009'!A352:B809,2,FALSE)</f>
        <v>25410595</v>
      </c>
      <c r="C351" s="62">
        <f>VLOOKUP(A351,'US Pop after &gt;2009'!A352:U809,21,FALSE)</f>
        <v>22601888.785999995</v>
      </c>
      <c r="D351" s="62">
        <f>VLOOKUP(A351,'US Pop after &gt;2009'!A352:V809,22,FALSE)</f>
        <v>2800369.0310000009</v>
      </c>
      <c r="E351" s="61">
        <f>VLOOKUP(A351,'Deaths After &gt;2009'!A352:O809,15,FALSE)</f>
        <v>495</v>
      </c>
      <c r="F351" s="61">
        <f>VLOOKUP(A351,'Deaths After &gt;2009'!A352:P809,16,FALSE)</f>
        <v>2575</v>
      </c>
      <c r="G351" s="61">
        <f>VLOOKUP(A351,'Deaths After &gt;2009'!A352:Q809,17,FALSE)</f>
        <v>3070</v>
      </c>
      <c r="H351" s="61">
        <f>VLOOKUP(A351,'Visits new'!A351:D758,4,FALSE)</f>
        <v>1708123</v>
      </c>
      <c r="I351" s="61">
        <f>VLOOKUP(A351,'Visits new'!A351:E758,5,FALSE)</f>
        <v>5111</v>
      </c>
      <c r="J351" s="12">
        <f t="shared" si="20"/>
        <v>1.2081574634517609E-4</v>
      </c>
      <c r="K351" s="12">
        <f t="shared" si="21"/>
        <v>2.1900824514569403E-5</v>
      </c>
      <c r="L351" s="12">
        <f t="shared" si="21"/>
        <v>9.1952166714273284E-4</v>
      </c>
      <c r="M351" s="12">
        <f t="shared" si="22"/>
        <v>6.722089742487336E-2</v>
      </c>
      <c r="N351" s="12">
        <f t="shared" si="23"/>
        <v>2.0113657314990065E-4</v>
      </c>
    </row>
    <row r="352" spans="1:14">
      <c r="A352" s="61" t="s">
        <v>489</v>
      </c>
      <c r="B352" s="61">
        <f>VLOOKUP(A352,'US Pop after &gt;2009'!A353:B810,2,FALSE)</f>
        <v>26031252</v>
      </c>
      <c r="C352" s="62">
        <f>VLOOKUP(A352,'US Pop after &gt;2009'!A353:U810,21,FALSE)</f>
        <v>23069285.452000003</v>
      </c>
      <c r="D352" s="62">
        <f>VLOOKUP(A352,'US Pop after &gt;2009'!A353:V810,22,FALSE)</f>
        <v>2960325.4290000005</v>
      </c>
      <c r="E352" s="61">
        <f>VLOOKUP(A352,'Deaths After &gt;2009'!A353:O810,15,FALSE)</f>
        <v>434</v>
      </c>
      <c r="F352" s="61">
        <f>VLOOKUP(A352,'Deaths After &gt;2009'!A353:P810,16,FALSE)</f>
        <v>2260</v>
      </c>
      <c r="G352" s="61">
        <f>VLOOKUP(A352,'Deaths After &gt;2009'!A353:Q810,17,FALSE)</f>
        <v>2694</v>
      </c>
      <c r="H352" s="61">
        <f>VLOOKUP(A352,'Visits new'!A352:D759,4,FALSE)</f>
        <v>1169619</v>
      </c>
      <c r="I352" s="61">
        <f>VLOOKUP(A352,'Visits new'!A352:E759,5,FALSE)</f>
        <v>4572</v>
      </c>
      <c r="J352" s="12">
        <f t="shared" si="20"/>
        <v>1.03490988447271E-4</v>
      </c>
      <c r="K352" s="12">
        <f t="shared" si="21"/>
        <v>1.8812893052236872E-5</v>
      </c>
      <c r="L352" s="12">
        <f t="shared" si="21"/>
        <v>7.6342958036320664E-4</v>
      </c>
      <c r="M352" s="12">
        <f t="shared" si="22"/>
        <v>4.4931338684747087E-2</v>
      </c>
      <c r="N352" s="12">
        <f t="shared" si="23"/>
        <v>1.7563504052743985E-4</v>
      </c>
    </row>
    <row r="353" spans="1:14">
      <c r="A353" s="61" t="s">
        <v>490</v>
      </c>
      <c r="B353" s="61">
        <f>VLOOKUP(A353,'US Pop after &gt;2009'!A354:B811,2,FALSE)</f>
        <v>26458577</v>
      </c>
      <c r="C353" s="62">
        <f>VLOOKUP(A353,'US Pop after &gt;2009'!A354:U811,21,FALSE)</f>
        <v>23373174</v>
      </c>
      <c r="D353" s="62">
        <f>VLOOKUP(A353,'US Pop after &gt;2009'!A354:V811,22,FALSE)</f>
        <v>3085403</v>
      </c>
      <c r="E353" s="61">
        <f>VLOOKUP(A353,'Deaths After &gt;2009'!A354:O811,15,FALSE)</f>
        <v>494</v>
      </c>
      <c r="F353" s="61">
        <f>VLOOKUP(A353,'Deaths After &gt;2009'!A354:P811,16,FALSE)</f>
        <v>2290</v>
      </c>
      <c r="G353" s="61">
        <f>VLOOKUP(A353,'Deaths After &gt;2009'!A354:Q811,17,FALSE)</f>
        <v>2784</v>
      </c>
      <c r="H353" s="61">
        <f>VLOOKUP(A353,'Visits new'!A353:D760,4,FALSE)</f>
        <v>1287046</v>
      </c>
      <c r="I353" s="61">
        <f>VLOOKUP(A353,'Visits new'!A353:E760,5,FALSE)</f>
        <v>5104</v>
      </c>
      <c r="J353" s="12">
        <f t="shared" si="20"/>
        <v>1.0522107821596E-4</v>
      </c>
      <c r="K353" s="12">
        <f t="shared" si="21"/>
        <v>2.1135340882671733E-5</v>
      </c>
      <c r="L353" s="12">
        <f t="shared" si="21"/>
        <v>7.4220450294499619E-4</v>
      </c>
      <c r="M353" s="12">
        <f t="shared" si="22"/>
        <v>4.8643810285035359E-2</v>
      </c>
      <c r="N353" s="12">
        <f t="shared" si="23"/>
        <v>1.929053100625933E-4</v>
      </c>
    </row>
    <row r="354" spans="1:14">
      <c r="A354" s="61" t="s">
        <v>492</v>
      </c>
      <c r="B354" s="61">
        <f>VLOOKUP(A354,'US Pop after &gt;2009'!A355:B812,2,FALSE)</f>
        <v>2655575</v>
      </c>
      <c r="C354" s="62">
        <f>VLOOKUP(A354,'US Pop after &gt;2009'!A355:U812,21,FALSE)</f>
        <v>2421045.5830000006</v>
      </c>
      <c r="D354" s="62">
        <f>VLOOKUP(A354,'US Pop after &gt;2009'!A355:V812,22,FALSE)</f>
        <v>235119.82699999999</v>
      </c>
      <c r="E354" s="61">
        <f>VLOOKUP(A354,'Deaths After &gt;2009'!A355:O812,15,FALSE)</f>
        <v>0</v>
      </c>
      <c r="F354" s="61">
        <f>VLOOKUP(A354,'Deaths After &gt;2009'!A355:P812,16,FALSE)</f>
        <v>173</v>
      </c>
      <c r="G354" s="61">
        <f>VLOOKUP(A354,'Deaths After &gt;2009'!A355:Q812,17,FALSE)</f>
        <v>173</v>
      </c>
      <c r="H354" s="61">
        <f>VLOOKUP(A354,'Visits new'!A354:D761,4,FALSE)</f>
        <v>82429</v>
      </c>
      <c r="I354" s="61">
        <f>VLOOKUP(A354,'Visits new'!A354:E761,5,FALSE)</f>
        <v>235</v>
      </c>
      <c r="J354" s="12">
        <f t="shared" si="20"/>
        <v>6.514596650442936E-5</v>
      </c>
      <c r="K354" s="12">
        <f t="shared" si="21"/>
        <v>0</v>
      </c>
      <c r="L354" s="12">
        <f t="shared" si="21"/>
        <v>7.357950293149884E-4</v>
      </c>
      <c r="M354" s="12">
        <f t="shared" si="22"/>
        <v>3.1039981924818542E-2</v>
      </c>
      <c r="N354" s="12">
        <f t="shared" si="23"/>
        <v>8.8493075887519651E-5</v>
      </c>
    </row>
    <row r="355" spans="1:14">
      <c r="A355" s="61" t="s">
        <v>493</v>
      </c>
      <c r="B355" s="61">
        <f>VLOOKUP(A355,'US Pop after &gt;2009'!A356:B813,2,FALSE)</f>
        <v>2633633</v>
      </c>
      <c r="C355" s="62">
        <f>VLOOKUP(A355,'US Pop after &gt;2009'!A356:U813,21,FALSE)</f>
        <v>2396234.1469999999</v>
      </c>
      <c r="D355" s="62">
        <f>VLOOKUP(A355,'US Pop after &gt;2009'!A356:V813,22,FALSE)</f>
        <v>239460.573</v>
      </c>
      <c r="E355" s="61">
        <f>VLOOKUP(A355,'Deaths After &gt;2009'!A356:O813,15,FALSE)</f>
        <v>0</v>
      </c>
      <c r="F355" s="61">
        <f>VLOOKUP(A355,'Deaths After &gt;2009'!A356:P813,16,FALSE)</f>
        <v>176</v>
      </c>
      <c r="G355" s="61">
        <f>VLOOKUP(A355,'Deaths After &gt;2009'!A356:Q813,17,FALSE)</f>
        <v>176</v>
      </c>
      <c r="H355" s="61">
        <f>VLOOKUP(A355,'Visits new'!A355:D762,4,FALSE)</f>
        <v>472266</v>
      </c>
      <c r="I355" s="61">
        <f>VLOOKUP(A355,'Visits new'!A355:E762,5,FALSE)</f>
        <v>1212</v>
      </c>
      <c r="J355" s="12">
        <f t="shared" si="20"/>
        <v>6.682783819917202E-5</v>
      </c>
      <c r="K355" s="12">
        <f t="shared" si="21"/>
        <v>0</v>
      </c>
      <c r="L355" s="12">
        <f t="shared" si="21"/>
        <v>7.349852954707496E-4</v>
      </c>
      <c r="M355" s="12">
        <f t="shared" si="22"/>
        <v>0.17932111269869416</v>
      </c>
      <c r="N355" s="12">
        <f t="shared" si="23"/>
        <v>4.6020079487157093E-4</v>
      </c>
    </row>
    <row r="356" spans="1:14">
      <c r="A356" s="61" t="s">
        <v>494</v>
      </c>
      <c r="B356" s="61">
        <f>VLOOKUP(A356,'US Pop after &gt;2009'!A357:B814,2,FALSE)</f>
        <v>2745765</v>
      </c>
      <c r="C356" s="62">
        <f>VLOOKUP(A356,'US Pop after &gt;2009'!A357:U814,21,FALSE)</f>
        <v>2494608.1250000005</v>
      </c>
      <c r="D356" s="62">
        <f>VLOOKUP(A356,'US Pop after &gt;2009'!A357:V814,22,FALSE)</f>
        <v>249139.22499999998</v>
      </c>
      <c r="E356" s="61">
        <f>VLOOKUP(A356,'Deaths After &gt;2009'!A357:O814,15,FALSE)</f>
        <v>0</v>
      </c>
      <c r="F356" s="61">
        <f>VLOOKUP(A356,'Deaths After &gt;2009'!A357:P814,16,FALSE)</f>
        <v>157</v>
      </c>
      <c r="G356" s="61">
        <f>VLOOKUP(A356,'Deaths After &gt;2009'!A357:Q814,17,FALSE)</f>
        <v>157</v>
      </c>
      <c r="H356" s="61">
        <f>VLOOKUP(A356,'Visits new'!A356:D763,4,FALSE)</f>
        <v>898972</v>
      </c>
      <c r="I356" s="61">
        <f>VLOOKUP(A356,'Visits new'!A356:E763,5,FALSE)</f>
        <v>2245</v>
      </c>
      <c r="J356" s="12">
        <f t="shared" si="20"/>
        <v>5.7178964696541766E-5</v>
      </c>
      <c r="K356" s="12">
        <f t="shared" si="21"/>
        <v>0</v>
      </c>
      <c r="L356" s="12">
        <f t="shared" si="21"/>
        <v>6.3016973742292088E-4</v>
      </c>
      <c r="M356" s="12">
        <f t="shared" si="22"/>
        <v>0.3274031098801245</v>
      </c>
      <c r="N356" s="12">
        <f t="shared" si="23"/>
        <v>8.1762277543781059E-4</v>
      </c>
    </row>
    <row r="357" spans="1:14">
      <c r="A357" s="61" t="s">
        <v>495</v>
      </c>
      <c r="B357" s="61">
        <f>VLOOKUP(A357,'US Pop after &gt;2009'!A358:B815,2,FALSE)</f>
        <v>2748392</v>
      </c>
      <c r="C357" s="62">
        <f>VLOOKUP(A357,'US Pop after &gt;2009'!A358:U815,21,FALSE)</f>
        <v>2478902.7630000003</v>
      </c>
      <c r="D357" s="62">
        <f>VLOOKUP(A357,'US Pop after &gt;2009'!A358:V815,22,FALSE)</f>
        <v>269731.99099999998</v>
      </c>
      <c r="E357" s="61">
        <f>VLOOKUP(A357,'Deaths After &gt;2009'!A358:O815,15,FALSE)</f>
        <v>0</v>
      </c>
      <c r="F357" s="61">
        <f>VLOOKUP(A357,'Deaths After &gt;2009'!A358:P815,16,FALSE)</f>
        <v>230</v>
      </c>
      <c r="G357" s="61">
        <f>VLOOKUP(A357,'Deaths After &gt;2009'!A358:Q815,17,FALSE)</f>
        <v>230</v>
      </c>
      <c r="H357" s="61">
        <f>VLOOKUP(A357,'Visits new'!A357:D764,4,FALSE)</f>
        <v>993055</v>
      </c>
      <c r="I357" s="61">
        <f>VLOOKUP(A357,'Visits new'!A357:E764,5,FALSE)</f>
        <v>2165</v>
      </c>
      <c r="J357" s="12">
        <f t="shared" si="20"/>
        <v>8.3685296711677223E-5</v>
      </c>
      <c r="K357" s="12">
        <f t="shared" si="21"/>
        <v>0</v>
      </c>
      <c r="L357" s="12">
        <f t="shared" si="21"/>
        <v>8.526982622539572E-4</v>
      </c>
      <c r="M357" s="12">
        <f t="shared" si="22"/>
        <v>0.36132218402615057</v>
      </c>
      <c r="N357" s="12">
        <f t="shared" si="23"/>
        <v>7.8773333643817917E-4</v>
      </c>
    </row>
    <row r="358" spans="1:14">
      <c r="A358" s="61" t="s">
        <v>496</v>
      </c>
      <c r="B358" s="61">
        <f>VLOOKUP(A358,'US Pop after &gt;2009'!A359:B816,2,FALSE)</f>
        <v>2773794</v>
      </c>
      <c r="C358" s="62">
        <f>VLOOKUP(A358,'US Pop after &gt;2009'!A359:U816,21,FALSE)</f>
        <v>2504764.3789999997</v>
      </c>
      <c r="D358" s="62">
        <f>VLOOKUP(A358,'US Pop after &gt;2009'!A359:V816,22,FALSE)</f>
        <v>266879.56599999999</v>
      </c>
      <c r="E358" s="61">
        <f>VLOOKUP(A358,'Deaths After &gt;2009'!A359:O816,15,FALSE)</f>
        <v>0</v>
      </c>
      <c r="F358" s="61">
        <f>VLOOKUP(A358,'Deaths After &gt;2009'!A359:P816,16,FALSE)</f>
        <v>186</v>
      </c>
      <c r="G358" s="61">
        <f>VLOOKUP(A358,'Deaths After &gt;2009'!A359:Q816,17,FALSE)</f>
        <v>186</v>
      </c>
      <c r="H358" s="61">
        <f>VLOOKUP(A358,'Visits new'!A358:D765,4,FALSE)</f>
        <v>872739</v>
      </c>
      <c r="I358" s="61">
        <f>VLOOKUP(A358,'Visits new'!A358:E765,5,FALSE)</f>
        <v>2107</v>
      </c>
      <c r="J358" s="12">
        <f t="shared" si="20"/>
        <v>6.7056169275728474E-5</v>
      </c>
      <c r="K358" s="12">
        <f t="shared" si="21"/>
        <v>0</v>
      </c>
      <c r="L358" s="12">
        <f t="shared" si="21"/>
        <v>6.9694357941214576E-4</v>
      </c>
      <c r="M358" s="12">
        <f t="shared" si="22"/>
        <v>0.31463728020177417</v>
      </c>
      <c r="N358" s="12">
        <f t="shared" si="23"/>
        <v>7.5960940141913931E-4</v>
      </c>
    </row>
    <row r="359" spans="1:14">
      <c r="A359" s="61" t="s">
        <v>497</v>
      </c>
      <c r="B359" s="61">
        <f>VLOOKUP(A359,'US Pop after &gt;2009'!A360:B817,2,FALSE)</f>
        <v>2832328</v>
      </c>
      <c r="C359" s="62">
        <f>VLOOKUP(A359,'US Pop after &gt;2009'!A360:U817,21,FALSE)</f>
        <v>2554699.327</v>
      </c>
      <c r="D359" s="62">
        <f>VLOOKUP(A359,'US Pop after &gt;2009'!A360:V817,22,FALSE)</f>
        <v>278662.45999999996</v>
      </c>
      <c r="E359" s="61">
        <f>VLOOKUP(A359,'Deaths After &gt;2009'!A360:O817,15,FALSE)</f>
        <v>0</v>
      </c>
      <c r="F359" s="61">
        <f>VLOOKUP(A359,'Deaths After &gt;2009'!A360:P817,16,FALSE)</f>
        <v>170</v>
      </c>
      <c r="G359" s="61">
        <f>VLOOKUP(A359,'Deaths After &gt;2009'!A360:Q817,17,FALSE)</f>
        <v>170</v>
      </c>
      <c r="H359" s="61">
        <f>VLOOKUP(A359,'Visits new'!A359:D766,4,FALSE)</f>
        <v>960076</v>
      </c>
      <c r="I359" s="61">
        <f>VLOOKUP(A359,'Visits new'!A359:E766,5,FALSE)</f>
        <v>2176</v>
      </c>
      <c r="J359" s="12">
        <f t="shared" si="20"/>
        <v>6.0021296968430207E-5</v>
      </c>
      <c r="K359" s="12">
        <f t="shared" si="21"/>
        <v>0</v>
      </c>
      <c r="L359" s="12">
        <f t="shared" si="21"/>
        <v>6.1005705612445979E-4</v>
      </c>
      <c r="M359" s="12">
        <f t="shared" si="22"/>
        <v>0.33897062769566239</v>
      </c>
      <c r="N359" s="12">
        <f t="shared" si="23"/>
        <v>7.6827260119590672E-4</v>
      </c>
    </row>
    <row r="360" spans="1:14">
      <c r="A360" s="61" t="s">
        <v>498</v>
      </c>
      <c r="B360" s="61">
        <f>VLOOKUP(A360,'US Pop after &gt;2009'!A361:B818,2,FALSE)</f>
        <v>2875876</v>
      </c>
      <c r="C360" s="62">
        <f>VLOOKUP(A360,'US Pop after &gt;2009'!A361:U818,21,FALSE)</f>
        <v>2586102.5209999997</v>
      </c>
      <c r="D360" s="62">
        <f>VLOOKUP(A360,'US Pop after &gt;2009'!A361:V818,22,FALSE)</f>
        <v>290351.79400000005</v>
      </c>
      <c r="E360" s="61">
        <f>VLOOKUP(A360,'Deaths After &gt;2009'!A361:O818,15,FALSE)</f>
        <v>0</v>
      </c>
      <c r="F360" s="61">
        <f>VLOOKUP(A360,'Deaths After &gt;2009'!A361:P818,16,FALSE)</f>
        <v>183</v>
      </c>
      <c r="G360" s="61">
        <f>VLOOKUP(A360,'Deaths After &gt;2009'!A361:Q818,17,FALSE)</f>
        <v>183</v>
      </c>
      <c r="H360" s="61">
        <f>VLOOKUP(A360,'Visits new'!A360:D767,4,FALSE)</f>
        <v>1070513</v>
      </c>
      <c r="I360" s="61">
        <f>VLOOKUP(A360,'Visits new'!A360:E767,5,FALSE)</f>
        <v>2042</v>
      </c>
      <c r="J360" s="12">
        <f t="shared" si="20"/>
        <v>6.3632785280032939E-5</v>
      </c>
      <c r="K360" s="12">
        <f t="shared" si="21"/>
        <v>0</v>
      </c>
      <c r="L360" s="12">
        <f t="shared" si="21"/>
        <v>6.3026991319364801E-4</v>
      </c>
      <c r="M360" s="12">
        <f t="shared" si="22"/>
        <v>0.37223892824308141</v>
      </c>
      <c r="N360" s="12">
        <f t="shared" si="23"/>
        <v>7.1004452208648771E-4</v>
      </c>
    </row>
    <row r="361" spans="1:14">
      <c r="A361" s="61" t="s">
        <v>499</v>
      </c>
      <c r="B361" s="61">
        <f>VLOOKUP(A361,'US Pop after &gt;2009'!A362:B819,2,FALSE)</f>
        <v>2883735</v>
      </c>
      <c r="C361" s="62">
        <f>VLOOKUP(A361,'US Pop after &gt;2009'!A362:U819,21,FALSE)</f>
        <v>2581721</v>
      </c>
      <c r="D361" s="62">
        <f>VLOOKUP(A361,'US Pop after &gt;2009'!A362:V819,22,FALSE)</f>
        <v>302014</v>
      </c>
      <c r="E361" s="61">
        <f>VLOOKUP(A361,'Deaths After &gt;2009'!A362:O819,15,FALSE)</f>
        <v>0</v>
      </c>
      <c r="F361" s="61">
        <f>VLOOKUP(A361,'Deaths After &gt;2009'!A362:P819,16,FALSE)</f>
        <v>109</v>
      </c>
      <c r="G361" s="61">
        <f>VLOOKUP(A361,'Deaths After &gt;2009'!A362:Q819,17,FALSE)</f>
        <v>109</v>
      </c>
      <c r="H361" s="61">
        <f>VLOOKUP(A361,'Visits new'!A361:D768,4,FALSE)</f>
        <v>837551</v>
      </c>
      <c r="I361" s="61">
        <f>VLOOKUP(A361,'Visits new'!A361:E768,5,FALSE)</f>
        <v>1638</v>
      </c>
      <c r="J361" s="12">
        <f t="shared" si="20"/>
        <v>3.7798202678124033E-5</v>
      </c>
      <c r="K361" s="12">
        <f t="shared" si="21"/>
        <v>0</v>
      </c>
      <c r="L361" s="12">
        <f t="shared" si="21"/>
        <v>3.609104213711947E-4</v>
      </c>
      <c r="M361" s="12">
        <f t="shared" si="22"/>
        <v>0.29043965551619688</v>
      </c>
      <c r="N361" s="12">
        <f t="shared" si="23"/>
        <v>5.6801335767676291E-4</v>
      </c>
    </row>
    <row r="362" spans="1:14">
      <c r="A362" s="61" t="s">
        <v>501</v>
      </c>
      <c r="B362" s="61">
        <f>VLOOKUP(A362,'US Pop after &gt;2009'!A363:B820,2,FALSE)</f>
        <v>572962</v>
      </c>
      <c r="C362" s="62">
        <f>VLOOKUP(A362,'US Pop after &gt;2009'!A363:U820,21,FALSE)</f>
        <v>493227.74300000002</v>
      </c>
      <c r="D362" s="62">
        <f>VLOOKUP(A362,'US Pop after &gt;2009'!A363:V820,22,FALSE)</f>
        <v>80000.306000000011</v>
      </c>
      <c r="E362" s="61">
        <f>VLOOKUP(A362,'Deaths After &gt;2009'!A363:O820,15,FALSE)</f>
        <v>0</v>
      </c>
      <c r="F362" s="61">
        <f>VLOOKUP(A362,'Deaths After &gt;2009'!A363:P820,16,FALSE)</f>
        <v>0</v>
      </c>
      <c r="G362" s="61">
        <f>VLOOKUP(A362,'Deaths After &gt;2009'!A363:Q820,17,FALSE)</f>
        <v>0</v>
      </c>
      <c r="H362" s="61">
        <f>VLOOKUP(A362,'Visits new'!A362:D769,4,FALSE)</f>
        <v>40596</v>
      </c>
      <c r="I362" s="61">
        <f>VLOOKUP(A362,'Visits new'!A362:E769,5,FALSE)</f>
        <v>153</v>
      </c>
      <c r="J362" s="12">
        <f t="shared" si="20"/>
        <v>0</v>
      </c>
      <c r="K362" s="12">
        <f t="shared" si="21"/>
        <v>0</v>
      </c>
      <c r="L362" s="12">
        <f t="shared" si="21"/>
        <v>0</v>
      </c>
      <c r="M362" s="12">
        <f t="shared" si="22"/>
        <v>7.0852866333194875E-2</v>
      </c>
      <c r="N362" s="12">
        <f t="shared" si="23"/>
        <v>2.6703341582862388E-4</v>
      </c>
    </row>
    <row r="363" spans="1:14">
      <c r="A363" s="61" t="s">
        <v>502</v>
      </c>
      <c r="B363" s="61">
        <f>VLOOKUP(A363,'US Pop after &gt;2009'!A364:B821,2,FALSE)</f>
        <v>624949</v>
      </c>
      <c r="C363" s="62">
        <f>VLOOKUP(A363,'US Pop after &gt;2009'!A364:U821,21,FALSE)</f>
        <v>536071.652</v>
      </c>
      <c r="D363" s="62">
        <f>VLOOKUP(A363,'US Pop after &gt;2009'!A364:V821,22,FALSE)</f>
        <v>88586.030999999988</v>
      </c>
      <c r="E363" s="61">
        <f>VLOOKUP(A363,'Deaths After &gt;2009'!A364:O821,15,FALSE)</f>
        <v>0</v>
      </c>
      <c r="F363" s="61">
        <f>VLOOKUP(A363,'Deaths After &gt;2009'!A364:P821,16,FALSE)</f>
        <v>0</v>
      </c>
      <c r="G363" s="61">
        <f>VLOOKUP(A363,'Deaths After &gt;2009'!A364:Q821,17,FALSE)</f>
        <v>0</v>
      </c>
      <c r="H363" s="61">
        <f>VLOOKUP(A363,'Visits new'!A363:D770,4,FALSE)</f>
        <v>143677</v>
      </c>
      <c r="I363" s="61">
        <f>VLOOKUP(A363,'Visits new'!A363:E770,5,FALSE)</f>
        <v>523</v>
      </c>
      <c r="J363" s="12">
        <f t="shared" si="20"/>
        <v>0</v>
      </c>
      <c r="K363" s="12">
        <f t="shared" si="21"/>
        <v>0</v>
      </c>
      <c r="L363" s="12">
        <f t="shared" si="21"/>
        <v>0</v>
      </c>
      <c r="M363" s="12">
        <f t="shared" si="22"/>
        <v>0.22990195999993598</v>
      </c>
      <c r="N363" s="12">
        <f t="shared" si="23"/>
        <v>8.368682884523377E-4</v>
      </c>
    </row>
    <row r="364" spans="1:14">
      <c r="A364" s="61" t="s">
        <v>503</v>
      </c>
      <c r="B364" s="61">
        <f>VLOOKUP(A364,'US Pop after &gt;2009'!A365:B822,2,FALSE)</f>
        <v>556475</v>
      </c>
      <c r="C364" s="62">
        <f>VLOOKUP(A364,'US Pop after &gt;2009'!A365:U822,21,FALSE)</f>
        <v>474106.5259999999</v>
      </c>
      <c r="D364" s="62">
        <f>VLOOKUP(A364,'US Pop after &gt;2009'!A365:V822,22,FALSE)</f>
        <v>82794.581000000006</v>
      </c>
      <c r="E364" s="61">
        <f>VLOOKUP(A364,'Deaths After &gt;2009'!A365:O822,15,FALSE)</f>
        <v>0</v>
      </c>
      <c r="F364" s="61">
        <f>VLOOKUP(A364,'Deaths After &gt;2009'!A365:P822,16,FALSE)</f>
        <v>0</v>
      </c>
      <c r="G364" s="61">
        <f>VLOOKUP(A364,'Deaths After &gt;2009'!A365:Q822,17,FALSE)</f>
        <v>0</v>
      </c>
      <c r="H364" s="61">
        <f>VLOOKUP(A364,'Visits new'!A364:D771,4,FALSE)</f>
        <v>123398</v>
      </c>
      <c r="I364" s="61">
        <f>VLOOKUP(A364,'Visits new'!A364:E771,5,FALSE)</f>
        <v>462</v>
      </c>
      <c r="J364" s="12">
        <f t="shared" si="20"/>
        <v>0</v>
      </c>
      <c r="K364" s="12">
        <f t="shared" si="21"/>
        <v>0</v>
      </c>
      <c r="L364" s="12">
        <f t="shared" si="21"/>
        <v>0</v>
      </c>
      <c r="M364" s="12">
        <f t="shared" si="22"/>
        <v>0.2217494047351633</v>
      </c>
      <c r="N364" s="12">
        <f t="shared" si="23"/>
        <v>8.3022597600970391E-4</v>
      </c>
    </row>
    <row r="365" spans="1:14">
      <c r="A365" s="61" t="s">
        <v>504</v>
      </c>
      <c r="B365" s="61">
        <f>VLOOKUP(A365,'US Pop after &gt;2009'!A366:B823,2,FALSE)</f>
        <v>533260</v>
      </c>
      <c r="C365" s="62">
        <f>VLOOKUP(A365,'US Pop after &gt;2009'!A366:U823,21,FALSE)</f>
        <v>453843.12800000008</v>
      </c>
      <c r="D365" s="62">
        <f>VLOOKUP(A365,'US Pop after &gt;2009'!A366:V823,22,FALSE)</f>
        <v>79623.159</v>
      </c>
      <c r="E365" s="61">
        <f>VLOOKUP(A365,'Deaths After &gt;2009'!A366:O823,15,FALSE)</f>
        <v>0</v>
      </c>
      <c r="F365" s="61">
        <f>VLOOKUP(A365,'Deaths After &gt;2009'!A366:P823,16,FALSE)</f>
        <v>0</v>
      </c>
      <c r="G365" s="61">
        <f>VLOOKUP(A365,'Deaths After &gt;2009'!A366:Q823,17,FALSE)</f>
        <v>0</v>
      </c>
      <c r="H365" s="61">
        <f>VLOOKUP(A365,'Visits new'!A365:D772,4,FALSE)</f>
        <v>128220</v>
      </c>
      <c r="I365" s="61">
        <f>VLOOKUP(A365,'Visits new'!A365:E772,5,FALSE)</f>
        <v>472</v>
      </c>
      <c r="J365" s="12">
        <f t="shared" si="20"/>
        <v>0</v>
      </c>
      <c r="K365" s="12">
        <f t="shared" si="21"/>
        <v>0</v>
      </c>
      <c r="L365" s="12">
        <f t="shared" si="21"/>
        <v>0</v>
      </c>
      <c r="M365" s="12">
        <f t="shared" si="22"/>
        <v>0.2404455612646739</v>
      </c>
      <c r="N365" s="12">
        <f t="shared" si="23"/>
        <v>8.851217042343322E-4</v>
      </c>
    </row>
    <row r="366" spans="1:14">
      <c r="A366" s="61" t="s">
        <v>505</v>
      </c>
      <c r="B366" s="61">
        <f>VLOOKUP(A366,'US Pop after &gt;2009'!A367:B824,2,FALSE)</f>
        <v>501606</v>
      </c>
      <c r="C366" s="62">
        <f>VLOOKUP(A366,'US Pop after &gt;2009'!A367:U824,21,FALSE)</f>
        <v>424929.72699999996</v>
      </c>
      <c r="D366" s="62">
        <f>VLOOKUP(A366,'US Pop after &gt;2009'!A367:V824,22,FALSE)</f>
        <v>77154.660999999993</v>
      </c>
      <c r="E366" s="61">
        <f>VLOOKUP(A366,'Deaths After &gt;2009'!A367:O824,15,FALSE)</f>
        <v>0</v>
      </c>
      <c r="F366" s="61">
        <f>VLOOKUP(A366,'Deaths After &gt;2009'!A367:P824,16,FALSE)</f>
        <v>0</v>
      </c>
      <c r="G366" s="61">
        <f>VLOOKUP(A366,'Deaths After &gt;2009'!A367:Q824,17,FALSE)</f>
        <v>0</v>
      </c>
      <c r="H366" s="61">
        <f>VLOOKUP(A366,'Visits new'!A366:D773,4,FALSE)</f>
        <v>122675</v>
      </c>
      <c r="I366" s="61">
        <f>VLOOKUP(A366,'Visits new'!A366:E773,5,FALSE)</f>
        <v>476</v>
      </c>
      <c r="J366" s="12">
        <f t="shared" si="20"/>
        <v>0</v>
      </c>
      <c r="K366" s="12">
        <f t="shared" si="21"/>
        <v>0</v>
      </c>
      <c r="L366" s="12">
        <f t="shared" si="21"/>
        <v>0</v>
      </c>
      <c r="M366" s="12">
        <f t="shared" si="22"/>
        <v>0.24456445895782747</v>
      </c>
      <c r="N366" s="12">
        <f t="shared" si="23"/>
        <v>9.4895196628429484E-4</v>
      </c>
    </row>
    <row r="367" spans="1:14">
      <c r="A367" s="61" t="s">
        <v>506</v>
      </c>
      <c r="B367" s="61">
        <f>VLOOKUP(A367,'US Pop after &gt;2009'!A368:B825,2,FALSE)</f>
        <v>620040</v>
      </c>
      <c r="C367" s="62">
        <f>VLOOKUP(A367,'US Pop after &gt;2009'!A368:U825,21,FALSE)</f>
        <v>519706.34700000001</v>
      </c>
      <c r="D367" s="62">
        <f>VLOOKUP(A367,'US Pop after &gt;2009'!A368:V825,22,FALSE)</f>
        <v>100365.09599999999</v>
      </c>
      <c r="E367" s="61">
        <f>VLOOKUP(A367,'Deaths After &gt;2009'!A368:O825,15,FALSE)</f>
        <v>0</v>
      </c>
      <c r="F367" s="61">
        <f>VLOOKUP(A367,'Deaths After &gt;2009'!A368:P825,16,FALSE)</f>
        <v>20</v>
      </c>
      <c r="G367" s="61">
        <f>VLOOKUP(A367,'Deaths After &gt;2009'!A368:Q825,17,FALSE)</f>
        <v>20</v>
      </c>
      <c r="H367" s="61">
        <f>VLOOKUP(A367,'Visits new'!A367:D774,4,FALSE)</f>
        <v>116197</v>
      </c>
      <c r="I367" s="61">
        <f>VLOOKUP(A367,'Visits new'!A367:E774,5,FALSE)</f>
        <v>428</v>
      </c>
      <c r="J367" s="12">
        <f t="shared" si="20"/>
        <v>3.2255983484936457E-5</v>
      </c>
      <c r="K367" s="12">
        <f t="shared" si="21"/>
        <v>0</v>
      </c>
      <c r="L367" s="12">
        <f t="shared" si="21"/>
        <v>1.9927246420408946E-4</v>
      </c>
      <c r="M367" s="12">
        <f t="shared" si="22"/>
        <v>0.18740242564995807</v>
      </c>
      <c r="N367" s="12">
        <f t="shared" si="23"/>
        <v>6.9027804657764019E-4</v>
      </c>
    </row>
    <row r="368" spans="1:14">
      <c r="A368" s="61" t="s">
        <v>507</v>
      </c>
      <c r="B368" s="61">
        <f>VLOOKUP(A368,'US Pop after &gt;2009'!A369:B826,2,FALSE)</f>
        <v>502438</v>
      </c>
      <c r="C368" s="62">
        <f>VLOOKUP(A368,'US Pop after &gt;2009'!A369:U826,21,FALSE)</f>
        <v>417526.63299999997</v>
      </c>
      <c r="D368" s="62">
        <f>VLOOKUP(A368,'US Pop after &gt;2009'!A369:V826,22,FALSE)</f>
        <v>84887.737000000008</v>
      </c>
      <c r="E368" s="61">
        <f>VLOOKUP(A368,'Deaths After &gt;2009'!A369:O826,15,FALSE)</f>
        <v>0</v>
      </c>
      <c r="F368" s="61">
        <f>VLOOKUP(A368,'Deaths After &gt;2009'!A369:P826,16,FALSE)</f>
        <v>0</v>
      </c>
      <c r="G368" s="61">
        <f>VLOOKUP(A368,'Deaths After &gt;2009'!A369:Q826,17,FALSE)</f>
        <v>0</v>
      </c>
      <c r="H368" s="61">
        <f>VLOOKUP(A368,'Visits new'!A368:D775,4,FALSE)</f>
        <v>114610</v>
      </c>
      <c r="I368" s="61">
        <f>VLOOKUP(A368,'Visits new'!A368:E775,5,FALSE)</f>
        <v>438</v>
      </c>
      <c r="J368" s="12">
        <f t="shared" si="20"/>
        <v>0</v>
      </c>
      <c r="K368" s="12">
        <f t="shared" si="21"/>
        <v>0</v>
      </c>
      <c r="L368" s="12">
        <f t="shared" si="21"/>
        <v>0</v>
      </c>
      <c r="M368" s="12">
        <f t="shared" si="22"/>
        <v>0.22810774662744457</v>
      </c>
      <c r="N368" s="12">
        <f t="shared" si="23"/>
        <v>8.7174935016857806E-4</v>
      </c>
    </row>
    <row r="369" spans="1:14">
      <c r="A369" s="61" t="s">
        <v>508</v>
      </c>
      <c r="B369" s="61">
        <f>VLOOKUP(A369,'US Pop after &gt;2009'!A370:B827,2,FALSE)</f>
        <v>588418</v>
      </c>
      <c r="C369" s="62">
        <f>VLOOKUP(A369,'US Pop after &gt;2009'!A370:U827,21,FALSE)</f>
        <v>486065</v>
      </c>
      <c r="D369" s="62">
        <f>VLOOKUP(A369,'US Pop after &gt;2009'!A370:V827,22,FALSE)</f>
        <v>102353</v>
      </c>
      <c r="E369" s="61">
        <f>VLOOKUP(A369,'Deaths After &gt;2009'!A370:O827,15,FALSE)</f>
        <v>0</v>
      </c>
      <c r="F369" s="61">
        <f>VLOOKUP(A369,'Deaths After &gt;2009'!A370:P827,16,FALSE)</f>
        <v>0</v>
      </c>
      <c r="G369" s="61">
        <f>VLOOKUP(A369,'Deaths After &gt;2009'!A370:Q827,17,FALSE)</f>
        <v>0</v>
      </c>
      <c r="H369" s="61">
        <f>VLOOKUP(A369,'Visits new'!A369:D776,4,FALSE)</f>
        <v>105183</v>
      </c>
      <c r="I369" s="61">
        <f>VLOOKUP(A369,'Visits new'!A369:E776,5,FALSE)</f>
        <v>410</v>
      </c>
      <c r="J369" s="12">
        <f t="shared" si="20"/>
        <v>0</v>
      </c>
      <c r="K369" s="12">
        <f t="shared" si="21"/>
        <v>0</v>
      </c>
      <c r="L369" s="12">
        <f t="shared" si="21"/>
        <v>0</v>
      </c>
      <c r="M369" s="12">
        <f t="shared" si="22"/>
        <v>0.17875557851731252</v>
      </c>
      <c r="N369" s="12">
        <f t="shared" si="23"/>
        <v>6.9678357902035627E-4</v>
      </c>
    </row>
    <row r="370" spans="1:14">
      <c r="A370" s="61" t="s">
        <v>510</v>
      </c>
      <c r="B370" s="61">
        <f>VLOOKUP(A370,'US Pop after &gt;2009'!A371:B828,2,FALSE)</f>
        <v>7512499</v>
      </c>
      <c r="C370" s="62">
        <f>VLOOKUP(A370,'US Pop after &gt;2009'!A371:U828,21,FALSE)</f>
        <v>6631975.2299999986</v>
      </c>
      <c r="D370" s="62">
        <f>VLOOKUP(A370,'US Pop after &gt;2009'!A371:V828,22,FALSE)</f>
        <v>879672.44299999997</v>
      </c>
      <c r="E370" s="61">
        <f>VLOOKUP(A370,'Deaths After &gt;2009'!A371:O828,15,FALSE)</f>
        <v>0</v>
      </c>
      <c r="F370" s="61">
        <f>VLOOKUP(A370,'Deaths After &gt;2009'!A371:P828,16,FALSE)</f>
        <v>1023</v>
      </c>
      <c r="G370" s="61">
        <f>VLOOKUP(A370,'Deaths After &gt;2009'!A371:Q828,17,FALSE)</f>
        <v>1023</v>
      </c>
      <c r="H370" s="61">
        <f>VLOOKUP(A370,'Visits new'!A370:D777,4,FALSE)</f>
        <v>772406</v>
      </c>
      <c r="I370" s="61">
        <f>VLOOKUP(A370,'Visits new'!A370:E777,5,FALSE)</f>
        <v>1106</v>
      </c>
      <c r="J370" s="12">
        <f t="shared" si="20"/>
        <v>1.3617306305132286E-4</v>
      </c>
      <c r="K370" s="12">
        <f t="shared" si="21"/>
        <v>0</v>
      </c>
      <c r="L370" s="12">
        <f t="shared" si="21"/>
        <v>1.1629328713665299E-3</v>
      </c>
      <c r="M370" s="12">
        <f t="shared" si="22"/>
        <v>0.10281612017519071</v>
      </c>
      <c r="N370" s="12">
        <f t="shared" si="23"/>
        <v>1.4722131743378602E-4</v>
      </c>
    </row>
    <row r="371" spans="1:14">
      <c r="A371" s="61" t="s">
        <v>511</v>
      </c>
      <c r="B371" s="61">
        <f>VLOOKUP(A371,'US Pop after &gt;2009'!A372:B829,2,FALSE)</f>
        <v>7752924</v>
      </c>
      <c r="C371" s="62">
        <f>VLOOKUP(A371,'US Pop after &gt;2009'!A372:U829,21,FALSE)</f>
        <v>6830157.324000001</v>
      </c>
      <c r="D371" s="62">
        <f>VLOOKUP(A371,'US Pop after &gt;2009'!A372:V829,22,FALSE)</f>
        <v>925808.35800000001</v>
      </c>
      <c r="E371" s="61">
        <f>VLOOKUP(A371,'Deaths After &gt;2009'!A372:O829,15,FALSE)</f>
        <v>81</v>
      </c>
      <c r="F371" s="61">
        <f>VLOOKUP(A371,'Deaths After &gt;2009'!A372:P829,16,FALSE)</f>
        <v>1204</v>
      </c>
      <c r="G371" s="61">
        <f>VLOOKUP(A371,'Deaths After &gt;2009'!A372:Q829,17,FALSE)</f>
        <v>1285</v>
      </c>
      <c r="H371" s="61">
        <f>VLOOKUP(A371,'Visits new'!A371:D778,4,FALSE)</f>
        <v>3319806</v>
      </c>
      <c r="I371" s="61">
        <f>VLOOKUP(A371,'Visits new'!A371:E778,5,FALSE)</f>
        <v>4530</v>
      </c>
      <c r="J371" s="12">
        <f t="shared" si="20"/>
        <v>1.6574391803660143E-4</v>
      </c>
      <c r="K371" s="12">
        <f t="shared" si="21"/>
        <v>1.185917046381639E-5</v>
      </c>
      <c r="L371" s="12">
        <f t="shared" si="21"/>
        <v>1.3004851269662009E-3</v>
      </c>
      <c r="M371" s="12">
        <f t="shared" si="22"/>
        <v>0.4282005086081071</v>
      </c>
      <c r="N371" s="12">
        <f t="shared" si="23"/>
        <v>5.8429567992669608E-4</v>
      </c>
    </row>
    <row r="372" spans="1:14">
      <c r="A372" s="61" t="s">
        <v>512</v>
      </c>
      <c r="B372" s="61">
        <f>VLOOKUP(A372,'US Pop after &gt;2009'!A373:B830,2,FALSE)</f>
        <v>7438015</v>
      </c>
      <c r="C372" s="62">
        <f>VLOOKUP(A372,'US Pop after &gt;2009'!A373:U830,21,FALSE)</f>
        <v>6537495.8859999981</v>
      </c>
      <c r="D372" s="62">
        <f>VLOOKUP(A372,'US Pop after &gt;2009'!A373:V830,22,FALSE)</f>
        <v>899007.12299999991</v>
      </c>
      <c r="E372" s="61">
        <f>VLOOKUP(A372,'Deaths After &gt;2009'!A373:O830,15,FALSE)</f>
        <v>20</v>
      </c>
      <c r="F372" s="61">
        <f>VLOOKUP(A372,'Deaths After &gt;2009'!A373:P830,16,FALSE)</f>
        <v>1096</v>
      </c>
      <c r="G372" s="61">
        <f>VLOOKUP(A372,'Deaths After &gt;2009'!A373:Q830,17,FALSE)</f>
        <v>1116</v>
      </c>
      <c r="H372" s="61">
        <f>VLOOKUP(A372,'Visits new'!A372:D779,4,FALSE)</f>
        <v>3592660</v>
      </c>
      <c r="I372" s="61">
        <f>VLOOKUP(A372,'Visits new'!A372:E779,5,FALSE)</f>
        <v>4756</v>
      </c>
      <c r="J372" s="12">
        <f t="shared" si="20"/>
        <v>1.5004003084156188E-4</v>
      </c>
      <c r="K372" s="12">
        <f t="shared" si="21"/>
        <v>3.0592753477413056E-6</v>
      </c>
      <c r="L372" s="12">
        <f t="shared" si="21"/>
        <v>1.2191227098875836E-3</v>
      </c>
      <c r="M372" s="12">
        <f t="shared" si="22"/>
        <v>0.48301327706384029</v>
      </c>
      <c r="N372" s="12">
        <f t="shared" si="23"/>
        <v>6.3941790921368132E-4</v>
      </c>
    </row>
    <row r="373" spans="1:14">
      <c r="A373" s="61" t="s">
        <v>513</v>
      </c>
      <c r="B373" s="61">
        <f>VLOOKUP(A373,'US Pop after &gt;2009'!A374:B831,2,FALSE)</f>
        <v>7636698</v>
      </c>
      <c r="C373" s="62">
        <f>VLOOKUP(A373,'US Pop after &gt;2009'!A374:U831,21,FALSE)</f>
        <v>6685760.0030000005</v>
      </c>
      <c r="D373" s="62">
        <f>VLOOKUP(A373,'US Pop after &gt;2009'!A374:V831,22,FALSE)</f>
        <v>951827.74099999992</v>
      </c>
      <c r="E373" s="61">
        <f>VLOOKUP(A373,'Deaths After &gt;2009'!A374:O831,15,FALSE)</f>
        <v>46</v>
      </c>
      <c r="F373" s="61">
        <f>VLOOKUP(A373,'Deaths After &gt;2009'!A374:P831,16,FALSE)</f>
        <v>1226</v>
      </c>
      <c r="G373" s="61">
        <f>VLOOKUP(A373,'Deaths After &gt;2009'!A374:Q831,17,FALSE)</f>
        <v>1272</v>
      </c>
      <c r="H373" s="61">
        <f>VLOOKUP(A373,'Visits new'!A373:D780,4,FALSE)</f>
        <v>3264788</v>
      </c>
      <c r="I373" s="61">
        <f>VLOOKUP(A373,'Visits new'!A373:E780,5,FALSE)</f>
        <v>4746</v>
      </c>
      <c r="J373" s="12">
        <f t="shared" si="20"/>
        <v>1.6656413544178386E-4</v>
      </c>
      <c r="K373" s="12">
        <f t="shared" si="21"/>
        <v>6.8802948325035762E-6</v>
      </c>
      <c r="L373" s="12">
        <f t="shared" si="21"/>
        <v>1.2880481910644377E-3</v>
      </c>
      <c r="M373" s="12">
        <f t="shared" si="22"/>
        <v>0.42751304294081027</v>
      </c>
      <c r="N373" s="12">
        <f t="shared" si="23"/>
        <v>6.2147278837005205E-4</v>
      </c>
    </row>
    <row r="374" spans="1:14">
      <c r="A374" s="61" t="s">
        <v>514</v>
      </c>
      <c r="B374" s="61">
        <f>VLOOKUP(A374,'US Pop after &gt;2009'!A375:B832,2,FALSE)</f>
        <v>7602430</v>
      </c>
      <c r="C374" s="62">
        <f>VLOOKUP(A374,'US Pop after &gt;2009'!A375:U832,21,FALSE)</f>
        <v>6641489.6170000006</v>
      </c>
      <c r="D374" s="62">
        <f>VLOOKUP(A374,'US Pop after &gt;2009'!A375:V832,22,FALSE)</f>
        <v>959792.52099999983</v>
      </c>
      <c r="E374" s="61">
        <f>VLOOKUP(A374,'Deaths After &gt;2009'!A375:O832,15,FALSE)</f>
        <v>144</v>
      </c>
      <c r="F374" s="61">
        <f>VLOOKUP(A374,'Deaths After &gt;2009'!A375:P832,16,FALSE)</f>
        <v>1229</v>
      </c>
      <c r="G374" s="61">
        <f>VLOOKUP(A374,'Deaths After &gt;2009'!A375:Q832,17,FALSE)</f>
        <v>1373</v>
      </c>
      <c r="H374" s="61">
        <f>VLOOKUP(A374,'Visits new'!A374:D781,4,FALSE)</f>
        <v>3807165</v>
      </c>
      <c r="I374" s="61">
        <f>VLOOKUP(A374,'Visits new'!A374:E781,5,FALSE)</f>
        <v>5714</v>
      </c>
      <c r="J374" s="12">
        <f t="shared" si="20"/>
        <v>1.8060015021512858E-4</v>
      </c>
      <c r="K374" s="12">
        <f t="shared" si="21"/>
        <v>2.1681882876306542E-5</v>
      </c>
      <c r="L374" s="12">
        <f t="shared" si="21"/>
        <v>1.2804850768367263E-3</v>
      </c>
      <c r="M374" s="12">
        <f t="shared" si="22"/>
        <v>0.50078264449656229</v>
      </c>
      <c r="N374" s="12">
        <f t="shared" si="23"/>
        <v>7.5160179048014907E-4</v>
      </c>
    </row>
    <row r="375" spans="1:14">
      <c r="A375" s="61" t="s">
        <v>515</v>
      </c>
      <c r="B375" s="61">
        <f>VLOOKUP(A375,'US Pop after &gt;2009'!A376:B833,2,FALSE)</f>
        <v>7832482</v>
      </c>
      <c r="C375" s="62">
        <f>VLOOKUP(A375,'US Pop after &gt;2009'!A376:U833,21,FALSE)</f>
        <v>6809692.7779999999</v>
      </c>
      <c r="D375" s="62">
        <f>VLOOKUP(A375,'US Pop after &gt;2009'!A376:V833,22,FALSE)</f>
        <v>1026237.861</v>
      </c>
      <c r="E375" s="61">
        <f>VLOOKUP(A375,'Deaths After &gt;2009'!A376:O833,15,FALSE)</f>
        <v>101</v>
      </c>
      <c r="F375" s="61">
        <f>VLOOKUP(A375,'Deaths After &gt;2009'!A376:P833,16,FALSE)</f>
        <v>1206</v>
      </c>
      <c r="G375" s="61">
        <f>VLOOKUP(A375,'Deaths After &gt;2009'!A376:Q833,17,FALSE)</f>
        <v>1307</v>
      </c>
      <c r="H375" s="61">
        <f>VLOOKUP(A375,'Visits new'!A375:D782,4,FALSE)</f>
        <v>4490712</v>
      </c>
      <c r="I375" s="61">
        <f>VLOOKUP(A375,'Visits new'!A375:E782,5,FALSE)</f>
        <v>6263</v>
      </c>
      <c r="J375" s="12">
        <f t="shared" si="20"/>
        <v>1.6686919931638527E-4</v>
      </c>
      <c r="K375" s="12">
        <f t="shared" si="21"/>
        <v>1.4831799802525542E-5</v>
      </c>
      <c r="L375" s="12">
        <f t="shared" si="21"/>
        <v>1.1751661538045709E-3</v>
      </c>
      <c r="M375" s="12">
        <f t="shared" si="22"/>
        <v>0.57334469456808201</v>
      </c>
      <c r="N375" s="12">
        <f t="shared" si="23"/>
        <v>7.9961881814729989E-4</v>
      </c>
    </row>
    <row r="376" spans="1:14">
      <c r="A376" s="61" t="s">
        <v>516</v>
      </c>
      <c r="B376" s="61">
        <f>VLOOKUP(A376,'US Pop after &gt;2009'!A377:B834,2,FALSE)</f>
        <v>7859259</v>
      </c>
      <c r="C376" s="62">
        <f>VLOOKUP(A376,'US Pop after &gt;2009'!A377:U834,21,FALSE)</f>
        <v>6808201.2820000015</v>
      </c>
      <c r="D376" s="62">
        <f>VLOOKUP(A376,'US Pop after &gt;2009'!A377:V834,22,FALSE)</f>
        <v>1047533.69</v>
      </c>
      <c r="E376" s="61">
        <f>VLOOKUP(A376,'Deaths After &gt;2009'!A377:O834,15,FALSE)</f>
        <v>80</v>
      </c>
      <c r="F376" s="61">
        <f>VLOOKUP(A376,'Deaths After &gt;2009'!A377:P834,16,FALSE)</f>
        <v>982</v>
      </c>
      <c r="G376" s="61">
        <f>VLOOKUP(A376,'Deaths After &gt;2009'!A377:Q834,17,FALSE)</f>
        <v>1062</v>
      </c>
      <c r="H376" s="61">
        <f>VLOOKUP(A376,'Visits new'!A376:D783,4,FALSE)</f>
        <v>4554798</v>
      </c>
      <c r="I376" s="61">
        <f>VLOOKUP(A376,'Visits new'!A376:E783,5,FALSE)</f>
        <v>6901</v>
      </c>
      <c r="J376" s="12">
        <f t="shared" si="20"/>
        <v>1.3512724291183176E-4</v>
      </c>
      <c r="K376" s="12">
        <f t="shared" si="21"/>
        <v>1.1750533905557344E-5</v>
      </c>
      <c r="L376" s="12">
        <f t="shared" si="21"/>
        <v>9.3744001684566353E-4</v>
      </c>
      <c r="M376" s="12">
        <f t="shared" si="22"/>
        <v>0.57954547623382813</v>
      </c>
      <c r="N376" s="12">
        <f t="shared" si="23"/>
        <v>8.7807260200993499E-4</v>
      </c>
    </row>
    <row r="377" spans="1:14">
      <c r="A377" s="61" t="s">
        <v>517</v>
      </c>
      <c r="B377" s="61">
        <f>VLOOKUP(A377,'US Pop after &gt;2009'!A378:B835,2,FALSE)</f>
        <v>7941828</v>
      </c>
      <c r="C377" s="62">
        <f>VLOOKUP(A377,'US Pop after &gt;2009'!A378:U835,21,FALSE)</f>
        <v>6837976</v>
      </c>
      <c r="D377" s="62">
        <f>VLOOKUP(A377,'US Pop after &gt;2009'!A378:V835,22,FALSE)</f>
        <v>1103852</v>
      </c>
      <c r="E377" s="61">
        <f>VLOOKUP(A377,'Deaths After &gt;2009'!A378:O835,15,FALSE)</f>
        <v>85</v>
      </c>
      <c r="F377" s="61">
        <f>VLOOKUP(A377,'Deaths After &gt;2009'!A378:P835,16,FALSE)</f>
        <v>1027</v>
      </c>
      <c r="G377" s="61">
        <f>VLOOKUP(A377,'Deaths After &gt;2009'!A378:Q835,17,FALSE)</f>
        <v>1112</v>
      </c>
      <c r="H377" s="61">
        <f>VLOOKUP(A377,'Visits new'!A377:D784,4,FALSE)</f>
        <v>4485512</v>
      </c>
      <c r="I377" s="61">
        <f>VLOOKUP(A377,'Visits new'!A377:E784,5,FALSE)</f>
        <v>6574</v>
      </c>
      <c r="J377" s="12">
        <f t="shared" si="20"/>
        <v>1.4001814191896375E-4</v>
      </c>
      <c r="K377" s="12">
        <f t="shared" si="21"/>
        <v>1.2430578873046644E-5</v>
      </c>
      <c r="L377" s="12">
        <f t="shared" si="21"/>
        <v>9.3037834782199065E-4</v>
      </c>
      <c r="M377" s="12">
        <f t="shared" si="22"/>
        <v>0.56479591348490554</v>
      </c>
      <c r="N377" s="12">
        <f t="shared" si="23"/>
        <v>8.2776912317919754E-4</v>
      </c>
    </row>
    <row r="378" spans="1:14">
      <c r="A378" s="61" t="s">
        <v>519</v>
      </c>
      <c r="B378" s="61">
        <f>VLOOKUP(A378,'US Pop after &gt;2009'!A379:B836,2,FALSE)</f>
        <v>6541242</v>
      </c>
      <c r="C378" s="62">
        <f>VLOOKUP(A378,'US Pop after &gt;2009'!A379:U836,21,FALSE)</f>
        <v>5763370.0140000004</v>
      </c>
      <c r="D378" s="62">
        <f>VLOOKUP(A378,'US Pop after &gt;2009'!A379:V836,22,FALSE)</f>
        <v>775931.8679999999</v>
      </c>
      <c r="E378" s="61">
        <f>VLOOKUP(A378,'Deaths After &gt;2009'!A379:O836,15,FALSE)</f>
        <v>11</v>
      </c>
      <c r="F378" s="61">
        <f>VLOOKUP(A378,'Deaths After &gt;2009'!A379:P836,16,FALSE)</f>
        <v>400</v>
      </c>
      <c r="G378" s="61">
        <f>VLOOKUP(A378,'Deaths After &gt;2009'!A379:Q836,17,FALSE)</f>
        <v>411</v>
      </c>
      <c r="H378" s="61">
        <f>VLOOKUP(A378,'Visits new'!A378:D785,4,FALSE)</f>
        <v>35787</v>
      </c>
      <c r="I378" s="61">
        <f>VLOOKUP(A378,'Visits new'!A378:E785,5,FALSE)</f>
        <v>208</v>
      </c>
      <c r="J378" s="12">
        <f t="shared" si="20"/>
        <v>6.2832104361832202E-5</v>
      </c>
      <c r="K378" s="12">
        <f t="shared" si="21"/>
        <v>1.9086055507939835E-6</v>
      </c>
      <c r="L378" s="12">
        <f t="shared" si="21"/>
        <v>5.1550917870021038E-4</v>
      </c>
      <c r="M378" s="12">
        <f t="shared" si="22"/>
        <v>5.4709793644693167E-3</v>
      </c>
      <c r="N378" s="12">
        <f t="shared" si="23"/>
        <v>3.1798242596742333E-5</v>
      </c>
    </row>
    <row r="379" spans="1:14">
      <c r="A379" s="61" t="s">
        <v>520</v>
      </c>
      <c r="B379" s="61">
        <f>VLOOKUP(A379,'US Pop after &gt;2009'!A380:B837,2,FALSE)</f>
        <v>6628098</v>
      </c>
      <c r="C379" s="62">
        <f>VLOOKUP(A379,'US Pop after &gt;2009'!A380:U837,21,FALSE)</f>
        <v>5823987.8039999995</v>
      </c>
      <c r="D379" s="62">
        <f>VLOOKUP(A379,'US Pop after &gt;2009'!A380:V837,22,FALSE)</f>
        <v>804861.6719999999</v>
      </c>
      <c r="E379" s="61">
        <f>VLOOKUP(A379,'Deaths After &gt;2009'!A380:O837,15,FALSE)</f>
        <v>12</v>
      </c>
      <c r="F379" s="61">
        <f>VLOOKUP(A379,'Deaths After &gt;2009'!A380:P837,16,FALSE)</f>
        <v>569</v>
      </c>
      <c r="G379" s="61">
        <f>VLOOKUP(A379,'Deaths After &gt;2009'!A380:Q837,17,FALSE)</f>
        <v>581</v>
      </c>
      <c r="H379" s="61">
        <f>VLOOKUP(A379,'Visits new'!A379:D786,4,FALSE)</f>
        <v>159639</v>
      </c>
      <c r="I379" s="61">
        <f>VLOOKUP(A379,'Visits new'!A379:E786,5,FALSE)</f>
        <v>607</v>
      </c>
      <c r="J379" s="12">
        <f t="shared" si="20"/>
        <v>8.7657122752258639E-5</v>
      </c>
      <c r="K379" s="12">
        <f t="shared" si="21"/>
        <v>2.0604438752014941E-6</v>
      </c>
      <c r="L379" s="12">
        <f t="shared" si="21"/>
        <v>7.0695377826365184E-4</v>
      </c>
      <c r="M379" s="12">
        <f t="shared" si="22"/>
        <v>2.4085190049996243E-2</v>
      </c>
      <c r="N379" s="12">
        <f t="shared" si="23"/>
        <v>9.157981671363338E-5</v>
      </c>
    </row>
    <row r="380" spans="1:14">
      <c r="A380" s="61" t="s">
        <v>521</v>
      </c>
      <c r="B380" s="61">
        <f>VLOOKUP(A380,'US Pop after &gt;2009'!A381:B838,2,FALSE)</f>
        <v>6707406</v>
      </c>
      <c r="C380" s="62">
        <f>VLOOKUP(A380,'US Pop after &gt;2009'!A381:U838,21,FALSE)</f>
        <v>5878261.5769999987</v>
      </c>
      <c r="D380" s="62">
        <f>VLOOKUP(A380,'US Pop after &gt;2009'!A381:V838,22,FALSE)</f>
        <v>831783.47500000009</v>
      </c>
      <c r="E380" s="61">
        <f>VLOOKUP(A380,'Deaths After &gt;2009'!A381:O838,15,FALSE)</f>
        <v>0</v>
      </c>
      <c r="F380" s="61">
        <f>VLOOKUP(A380,'Deaths After &gt;2009'!A381:P838,16,FALSE)</f>
        <v>521</v>
      </c>
      <c r="G380" s="61">
        <f>VLOOKUP(A380,'Deaths After &gt;2009'!A381:Q838,17,FALSE)</f>
        <v>521</v>
      </c>
      <c r="H380" s="61">
        <f>VLOOKUP(A380,'Visits new'!A380:D787,4,FALSE)</f>
        <v>312302</v>
      </c>
      <c r="I380" s="61">
        <f>VLOOKUP(A380,'Visits new'!A380:E787,5,FALSE)</f>
        <v>760</v>
      </c>
      <c r="J380" s="12">
        <f t="shared" si="20"/>
        <v>7.7675333802665296E-5</v>
      </c>
      <c r="K380" s="12">
        <f t="shared" si="21"/>
        <v>0</v>
      </c>
      <c r="L380" s="12">
        <f t="shared" si="21"/>
        <v>6.2636493229202464E-4</v>
      </c>
      <c r="M380" s="12">
        <f t="shared" si="22"/>
        <v>4.6560771779731239E-2</v>
      </c>
      <c r="N380" s="12">
        <f t="shared" si="23"/>
        <v>1.1330758865647912E-4</v>
      </c>
    </row>
    <row r="381" spans="1:14">
      <c r="A381" s="61" t="s">
        <v>522</v>
      </c>
      <c r="B381" s="61">
        <f>VLOOKUP(A381,'US Pop after &gt;2009'!A382:B839,2,FALSE)</f>
        <v>6778098</v>
      </c>
      <c r="C381" s="62">
        <f>VLOOKUP(A381,'US Pop after &gt;2009'!A382:U839,21,FALSE)</f>
        <v>5913788.449</v>
      </c>
      <c r="D381" s="62">
        <f>VLOOKUP(A381,'US Pop after &gt;2009'!A382:V839,22,FALSE)</f>
        <v>861565.52899999998</v>
      </c>
      <c r="E381" s="61">
        <f>VLOOKUP(A381,'Deaths After &gt;2009'!A382:O839,15,FALSE)</f>
        <v>10</v>
      </c>
      <c r="F381" s="61">
        <f>VLOOKUP(A381,'Deaths After &gt;2009'!A382:P839,16,FALSE)</f>
        <v>596</v>
      </c>
      <c r="G381" s="61">
        <f>VLOOKUP(A381,'Deaths After &gt;2009'!A382:Q839,17,FALSE)</f>
        <v>606</v>
      </c>
      <c r="H381" s="61">
        <f>VLOOKUP(A381,'Visits new'!A381:D788,4,FALSE)</f>
        <v>297989</v>
      </c>
      <c r="I381" s="61">
        <f>VLOOKUP(A381,'Visits new'!A381:E788,5,FALSE)</f>
        <v>732</v>
      </c>
      <c r="J381" s="12">
        <f t="shared" si="20"/>
        <v>8.9405612016822423E-5</v>
      </c>
      <c r="K381" s="12">
        <f t="shared" si="21"/>
        <v>1.6909634299973925E-6</v>
      </c>
      <c r="L381" s="12">
        <f t="shared" si="21"/>
        <v>6.9176398072908515E-4</v>
      </c>
      <c r="M381" s="12">
        <f t="shared" si="22"/>
        <v>4.396351306812029E-2</v>
      </c>
      <c r="N381" s="12">
        <f t="shared" si="23"/>
        <v>1.0799489768368648E-4</v>
      </c>
    </row>
    <row r="382" spans="1:14">
      <c r="A382" s="61" t="s">
        <v>523</v>
      </c>
      <c r="B382" s="61">
        <f>VLOOKUP(A382,'US Pop after &gt;2009'!A383:B840,2,FALSE)</f>
        <v>6894493</v>
      </c>
      <c r="C382" s="62">
        <f>VLOOKUP(A382,'US Pop after &gt;2009'!A383:U840,21,FALSE)</f>
        <v>5984217.0880000005</v>
      </c>
      <c r="D382" s="62">
        <f>VLOOKUP(A382,'US Pop after &gt;2009'!A383:V840,22,FALSE)</f>
        <v>907637.69799999997</v>
      </c>
      <c r="E382" s="61">
        <f>VLOOKUP(A382,'Deaths After &gt;2009'!A383:O840,15,FALSE)</f>
        <v>55</v>
      </c>
      <c r="F382" s="61">
        <f>VLOOKUP(A382,'Deaths After &gt;2009'!A383:P840,16,FALSE)</f>
        <v>509</v>
      </c>
      <c r="G382" s="61">
        <f>VLOOKUP(A382,'Deaths After &gt;2009'!A383:Q840,17,FALSE)</f>
        <v>564</v>
      </c>
      <c r="H382" s="61">
        <f>VLOOKUP(A382,'Visits new'!A382:D789,4,FALSE)</f>
        <v>194913</v>
      </c>
      <c r="I382" s="61">
        <f>VLOOKUP(A382,'Visits new'!A382:E789,5,FALSE)</f>
        <v>874</v>
      </c>
      <c r="J382" s="12">
        <f t="shared" si="20"/>
        <v>8.1804419846390447E-5</v>
      </c>
      <c r="K382" s="12">
        <f t="shared" si="21"/>
        <v>9.1908430444961818E-6</v>
      </c>
      <c r="L382" s="12">
        <f t="shared" si="21"/>
        <v>5.6079645118486477E-4</v>
      </c>
      <c r="M382" s="12">
        <f t="shared" si="22"/>
        <v>2.8270824265105497E-2</v>
      </c>
      <c r="N382" s="12">
        <f t="shared" si="23"/>
        <v>1.2676784210238521E-4</v>
      </c>
    </row>
    <row r="383" spans="1:14">
      <c r="A383" s="61" t="s">
        <v>524</v>
      </c>
      <c r="B383" s="61">
        <f>VLOOKUP(A383,'US Pop after &gt;2009'!A384:B841,2,FALSE)</f>
        <v>6661778</v>
      </c>
      <c r="C383" s="62">
        <f>VLOOKUP(A383,'US Pop after &gt;2009'!A384:U841,21,FALSE)</f>
        <v>5766145.2909999993</v>
      </c>
      <c r="D383" s="62">
        <f>VLOOKUP(A383,'US Pop after &gt;2009'!A384:V841,22,FALSE)</f>
        <v>893450.61700000009</v>
      </c>
      <c r="E383" s="61">
        <f>VLOOKUP(A383,'Deaths After &gt;2009'!A384:O841,15,FALSE)</f>
        <v>0</v>
      </c>
      <c r="F383" s="61">
        <f>VLOOKUP(A383,'Deaths After &gt;2009'!A384:P841,16,FALSE)</f>
        <v>671</v>
      </c>
      <c r="G383" s="61">
        <f>VLOOKUP(A383,'Deaths After &gt;2009'!A384:Q841,17,FALSE)</f>
        <v>671</v>
      </c>
      <c r="H383" s="61">
        <f>VLOOKUP(A383,'Visits new'!A383:D790,4,FALSE)</f>
        <v>199582</v>
      </c>
      <c r="I383" s="61">
        <f>VLOOKUP(A383,'Visits new'!A383:E790,5,FALSE)</f>
        <v>1876</v>
      </c>
      <c r="J383" s="12">
        <f t="shared" si="20"/>
        <v>1.0072386080712987E-4</v>
      </c>
      <c r="K383" s="12">
        <f t="shared" si="21"/>
        <v>0</v>
      </c>
      <c r="L383" s="12">
        <f t="shared" si="21"/>
        <v>7.5102080320125846E-4</v>
      </c>
      <c r="M383" s="12">
        <f t="shared" si="22"/>
        <v>2.9959269132054534E-2</v>
      </c>
      <c r="N383" s="12">
        <f t="shared" si="23"/>
        <v>2.8160650204795177E-4</v>
      </c>
    </row>
    <row r="384" spans="1:14">
      <c r="A384" s="61" t="s">
        <v>525</v>
      </c>
      <c r="B384" s="61">
        <f>VLOOKUP(A384,'US Pop after &gt;2009'!A385:B842,2,FALSE)</f>
        <v>6962621</v>
      </c>
      <c r="C384" s="62">
        <f>VLOOKUP(A384,'US Pop after &gt;2009'!A385:U842,21,FALSE)</f>
        <v>5995211.5580000002</v>
      </c>
      <c r="D384" s="62">
        <f>VLOOKUP(A384,'US Pop after &gt;2009'!A385:V842,22,FALSE)</f>
        <v>967608.60899999982</v>
      </c>
      <c r="E384" s="61">
        <f>VLOOKUP(A384,'Deaths After &gt;2009'!A385:O842,15,FALSE)</f>
        <v>39</v>
      </c>
      <c r="F384" s="61">
        <f>VLOOKUP(A384,'Deaths After &gt;2009'!A385:P842,16,FALSE)</f>
        <v>604</v>
      </c>
      <c r="G384" s="61">
        <f>VLOOKUP(A384,'Deaths After &gt;2009'!A385:Q842,17,FALSE)</f>
        <v>643</v>
      </c>
      <c r="H384" s="61">
        <f>VLOOKUP(A384,'Visits new'!A384:D791,4,FALSE)</f>
        <v>202923</v>
      </c>
      <c r="I384" s="61">
        <f>VLOOKUP(A384,'Visits new'!A384:E791,5,FALSE)</f>
        <v>1833</v>
      </c>
      <c r="J384" s="12">
        <f t="shared" si="20"/>
        <v>9.2350280160301705E-5</v>
      </c>
      <c r="K384" s="12">
        <f t="shared" si="21"/>
        <v>6.5051916221302426E-6</v>
      </c>
      <c r="L384" s="12">
        <f t="shared" si="21"/>
        <v>6.2421933246772107E-4</v>
      </c>
      <c r="M384" s="12">
        <f t="shared" si="22"/>
        <v>2.9144628150807001E-2</v>
      </c>
      <c r="N384" s="12">
        <f t="shared" si="23"/>
        <v>2.6326292929056459E-4</v>
      </c>
    </row>
    <row r="385" spans="1:14">
      <c r="A385" s="61" t="s">
        <v>526</v>
      </c>
      <c r="B385" s="61">
        <f>VLOOKUP(A385,'US Pop after &gt;2009'!A386:B843,2,FALSE)</f>
        <v>6975518</v>
      </c>
      <c r="C385" s="62">
        <f>VLOOKUP(A385,'US Pop after &gt;2009'!A386:U843,21,FALSE)</f>
        <v>5980557</v>
      </c>
      <c r="D385" s="62">
        <f>VLOOKUP(A385,'US Pop after &gt;2009'!A386:V843,22,FALSE)</f>
        <v>994961</v>
      </c>
      <c r="E385" s="61">
        <f>VLOOKUP(A385,'Deaths After &gt;2009'!A386:O843,15,FALSE)</f>
        <v>52</v>
      </c>
      <c r="F385" s="61">
        <f>VLOOKUP(A385,'Deaths After &gt;2009'!A386:P843,16,FALSE)</f>
        <v>837</v>
      </c>
      <c r="G385" s="61">
        <f>VLOOKUP(A385,'Deaths After &gt;2009'!A386:Q843,17,FALSE)</f>
        <v>889</v>
      </c>
      <c r="H385" s="61">
        <f>VLOOKUP(A385,'Visits new'!A385:D792,4,FALSE)</f>
        <v>247910</v>
      </c>
      <c r="I385" s="61">
        <f>VLOOKUP(A385,'Visits new'!A385:E792,5,FALSE)</f>
        <v>2112</v>
      </c>
      <c r="J385" s="12">
        <f t="shared" si="20"/>
        <v>1.2744573234561217E-4</v>
      </c>
      <c r="K385" s="12">
        <f t="shared" si="21"/>
        <v>8.6948423031500239E-6</v>
      </c>
      <c r="L385" s="12">
        <f t="shared" si="21"/>
        <v>8.4123900333781931E-4</v>
      </c>
      <c r="M385" s="12">
        <f t="shared" si="22"/>
        <v>3.5540012942408002E-2</v>
      </c>
      <c r="N385" s="12">
        <f t="shared" si="23"/>
        <v>3.0277321340149938E-4</v>
      </c>
    </row>
    <row r="386" spans="1:14">
      <c r="A386" s="61" t="s">
        <v>528</v>
      </c>
      <c r="B386" s="61">
        <f>VLOOKUP(A386,'US Pop after &gt;2009'!A387:B844,2,FALSE)</f>
        <v>1771762</v>
      </c>
      <c r="C386" s="62">
        <f>VLOOKUP(A386,'US Pop after &gt;2009'!A387:U844,21,FALSE)</f>
        <v>1493257.1039999998</v>
      </c>
      <c r="D386" s="62">
        <f>VLOOKUP(A386,'US Pop after &gt;2009'!A387:V844,22,FALSE)</f>
        <v>278592.79699999996</v>
      </c>
      <c r="E386" s="61">
        <f>VLOOKUP(A386,'Deaths After &gt;2009'!A387:O844,15,FALSE)</f>
        <v>0</v>
      </c>
      <c r="F386" s="61">
        <f>VLOOKUP(A386,'Deaths After &gt;2009'!A387:P844,16,FALSE)</f>
        <v>294</v>
      </c>
      <c r="G386" s="61">
        <f>VLOOKUP(A386,'Deaths After &gt;2009'!A387:Q844,17,FALSE)</f>
        <v>294</v>
      </c>
      <c r="H386" s="61">
        <f>VLOOKUP(A386,'Visits new'!A386:D793,4,FALSE)</f>
        <v>121937</v>
      </c>
      <c r="I386" s="61">
        <f>VLOOKUP(A386,'Visits new'!A386:E793,5,FALSE)</f>
        <v>438</v>
      </c>
      <c r="J386" s="12">
        <f t="shared" si="20"/>
        <v>1.6593650840237008E-4</v>
      </c>
      <c r="K386" s="12">
        <f t="shared" si="21"/>
        <v>0</v>
      </c>
      <c r="L386" s="12">
        <f t="shared" si="21"/>
        <v>1.055303666016893E-3</v>
      </c>
      <c r="M386" s="12">
        <f t="shared" si="22"/>
        <v>6.8822449064829247E-2</v>
      </c>
      <c r="N386" s="12">
        <f t="shared" si="23"/>
        <v>2.4721153292597988E-4</v>
      </c>
    </row>
    <row r="387" spans="1:14">
      <c r="A387" s="61" t="s">
        <v>529</v>
      </c>
      <c r="B387" s="61">
        <f>VLOOKUP(A387,'US Pop after &gt;2009'!A388:B845,2,FALSE)</f>
        <v>1713552</v>
      </c>
      <c r="C387" s="62">
        <f>VLOOKUP(A387,'US Pop after &gt;2009'!A388:U845,21,FALSE)</f>
        <v>1437103.6040000001</v>
      </c>
      <c r="D387" s="62">
        <f>VLOOKUP(A387,'US Pop after &gt;2009'!A388:V845,22,FALSE)</f>
        <v>275543.96799999999</v>
      </c>
      <c r="E387" s="61">
        <f>VLOOKUP(A387,'Deaths After &gt;2009'!A388:O845,15,FALSE)</f>
        <v>0</v>
      </c>
      <c r="F387" s="61">
        <f>VLOOKUP(A387,'Deaths After &gt;2009'!A388:P845,16,FALSE)</f>
        <v>248</v>
      </c>
      <c r="G387" s="61">
        <f>VLOOKUP(A387,'Deaths After &gt;2009'!A388:Q845,17,FALSE)</f>
        <v>248</v>
      </c>
      <c r="H387" s="61">
        <f>VLOOKUP(A387,'Visits new'!A387:D794,4,FALSE)</f>
        <v>533256</v>
      </c>
      <c r="I387" s="61">
        <f>VLOOKUP(A387,'Visits new'!A387:E794,5,FALSE)</f>
        <v>1778</v>
      </c>
      <c r="J387" s="12">
        <f t="shared" ref="J387:J409" si="24">G387/B387</f>
        <v>1.447286105119658E-4</v>
      </c>
      <c r="K387" s="12">
        <f t="shared" ref="K387:L409" si="25">E387/C387</f>
        <v>0</v>
      </c>
      <c r="L387" s="12">
        <f t="shared" si="25"/>
        <v>9.0003784804318419E-4</v>
      </c>
      <c r="M387" s="12">
        <f t="shared" ref="M387:M409" si="26">H387/B387</f>
        <v>0.31119919325471301</v>
      </c>
      <c r="N387" s="12">
        <f t="shared" ref="N387:N409" si="27">I387/B387</f>
        <v>1.0376107640736902E-3</v>
      </c>
    </row>
    <row r="388" spans="1:14">
      <c r="A388" s="61" t="s">
        <v>530</v>
      </c>
      <c r="B388" s="61">
        <f>VLOOKUP(A388,'US Pop after &gt;2009'!A389:B846,2,FALSE)</f>
        <v>1665624</v>
      </c>
      <c r="C388" s="62">
        <f>VLOOKUP(A388,'US Pop after &gt;2009'!A389:U846,21,FALSE)</f>
        <v>1399878.8589999999</v>
      </c>
      <c r="D388" s="62">
        <f>VLOOKUP(A388,'US Pop after &gt;2009'!A389:V846,22,FALSE)</f>
        <v>265390.29799999995</v>
      </c>
      <c r="E388" s="61">
        <f>VLOOKUP(A388,'Deaths After &gt;2009'!A389:O846,15,FALSE)</f>
        <v>0</v>
      </c>
      <c r="F388" s="61">
        <f>VLOOKUP(A388,'Deaths After &gt;2009'!A389:P846,16,FALSE)</f>
        <v>268</v>
      </c>
      <c r="G388" s="61">
        <f>VLOOKUP(A388,'Deaths After &gt;2009'!A389:Q846,17,FALSE)</f>
        <v>268</v>
      </c>
      <c r="H388" s="61">
        <f>VLOOKUP(A388,'Visits new'!A388:D795,4,FALSE)</f>
        <v>603059</v>
      </c>
      <c r="I388" s="61">
        <f>VLOOKUP(A388,'Visits new'!A388:E795,5,FALSE)</f>
        <v>1679</v>
      </c>
      <c r="J388" s="12">
        <f t="shared" si="24"/>
        <v>1.6090065945255353E-4</v>
      </c>
      <c r="K388" s="12">
        <f t="shared" si="25"/>
        <v>0</v>
      </c>
      <c r="L388" s="12">
        <f t="shared" si="25"/>
        <v>1.0098334491489213E-3</v>
      </c>
      <c r="M388" s="12">
        <f t="shared" si="26"/>
        <v>0.36206190592834875</v>
      </c>
      <c r="N388" s="12">
        <f t="shared" si="27"/>
        <v>1.0080306239583484E-3</v>
      </c>
    </row>
    <row r="389" spans="1:14">
      <c r="A389" s="61" t="s">
        <v>531</v>
      </c>
      <c r="B389" s="61">
        <f>VLOOKUP(A389,'US Pop after &gt;2009'!A390:B847,2,FALSE)</f>
        <v>1709774</v>
      </c>
      <c r="C389" s="62">
        <f>VLOOKUP(A389,'US Pop after &gt;2009'!A390:U847,21,FALSE)</f>
        <v>1433099.65</v>
      </c>
      <c r="D389" s="62">
        <f>VLOOKUP(A389,'US Pop after &gt;2009'!A390:V847,22,FALSE)</f>
        <v>275694.995</v>
      </c>
      <c r="E389" s="61">
        <f>VLOOKUP(A389,'Deaths After &gt;2009'!A390:O847,15,FALSE)</f>
        <v>0</v>
      </c>
      <c r="F389" s="61">
        <f>VLOOKUP(A389,'Deaths After &gt;2009'!A390:P847,16,FALSE)</f>
        <v>324</v>
      </c>
      <c r="G389" s="61">
        <f>VLOOKUP(A389,'Deaths After &gt;2009'!A390:Q847,17,FALSE)</f>
        <v>324</v>
      </c>
      <c r="H389" s="61">
        <f>VLOOKUP(A389,'Visits new'!A389:D796,4,FALSE)</f>
        <v>639082</v>
      </c>
      <c r="I389" s="61">
        <f>VLOOKUP(A389,'Visits new'!A389:E796,5,FALSE)</f>
        <v>1807</v>
      </c>
      <c r="J389" s="12">
        <f t="shared" si="24"/>
        <v>1.8949872907179544E-4</v>
      </c>
      <c r="K389" s="12">
        <f t="shared" si="25"/>
        <v>0</v>
      </c>
      <c r="L389" s="12">
        <f t="shared" si="25"/>
        <v>1.1752117589222105E-3</v>
      </c>
      <c r="M389" s="12">
        <f t="shared" si="26"/>
        <v>0.37378156411315178</v>
      </c>
      <c r="N389" s="12">
        <f t="shared" si="27"/>
        <v>1.056864825409674E-3</v>
      </c>
    </row>
    <row r="390" spans="1:14">
      <c r="A390" s="61" t="s">
        <v>532</v>
      </c>
      <c r="B390" s="61">
        <f>VLOOKUP(A390,'US Pop after &gt;2009'!A391:B848,2,FALSE)</f>
        <v>1648123</v>
      </c>
      <c r="C390" s="62">
        <f>VLOOKUP(A390,'US Pop after &gt;2009'!A391:U848,21,FALSE)</f>
        <v>1370473.0730000001</v>
      </c>
      <c r="D390" s="62">
        <f>VLOOKUP(A390,'US Pop after &gt;2009'!A391:V848,22,FALSE)</f>
        <v>277319.74900000001</v>
      </c>
      <c r="E390" s="61">
        <f>VLOOKUP(A390,'Deaths After &gt;2009'!A391:O848,15,FALSE)</f>
        <v>23</v>
      </c>
      <c r="F390" s="61">
        <f>VLOOKUP(A390,'Deaths After &gt;2009'!A391:P848,16,FALSE)</f>
        <v>263</v>
      </c>
      <c r="G390" s="61">
        <f>VLOOKUP(A390,'Deaths After &gt;2009'!A391:Q848,17,FALSE)</f>
        <v>286</v>
      </c>
      <c r="H390" s="61">
        <f>VLOOKUP(A390,'Visits new'!A390:D797,4,FALSE)</f>
        <v>705839</v>
      </c>
      <c r="I390" s="61">
        <f>VLOOKUP(A390,'Visits new'!A390:E797,5,FALSE)</f>
        <v>1985</v>
      </c>
      <c r="J390" s="12">
        <f t="shared" si="24"/>
        <v>1.7353073769372796E-4</v>
      </c>
      <c r="K390" s="12">
        <f t="shared" si="25"/>
        <v>1.6782526014650124E-5</v>
      </c>
      <c r="L390" s="12">
        <f t="shared" si="25"/>
        <v>9.4836376041866383E-4</v>
      </c>
      <c r="M390" s="12">
        <f t="shared" si="26"/>
        <v>0.42826839987064075</v>
      </c>
      <c r="N390" s="12">
        <f t="shared" si="27"/>
        <v>1.2044003997274475E-3</v>
      </c>
    </row>
    <row r="391" spans="1:14">
      <c r="A391" s="61" t="s">
        <v>533</v>
      </c>
      <c r="B391" s="61">
        <f>VLOOKUP(A391,'US Pop after &gt;2009'!A392:B849,2,FALSE)</f>
        <v>1534068</v>
      </c>
      <c r="C391" s="62">
        <f>VLOOKUP(A391,'US Pop after &gt;2009'!A392:U849,21,FALSE)</f>
        <v>1276785.5489999999</v>
      </c>
      <c r="D391" s="62">
        <f>VLOOKUP(A391,'US Pop after &gt;2009'!A392:V849,22,FALSE)</f>
        <v>257701.36200000002</v>
      </c>
      <c r="E391" s="61">
        <f>VLOOKUP(A391,'Deaths After &gt;2009'!A392:O849,15,FALSE)</f>
        <v>0</v>
      </c>
      <c r="F391" s="61">
        <f>VLOOKUP(A391,'Deaths After &gt;2009'!A392:P849,16,FALSE)</f>
        <v>345</v>
      </c>
      <c r="G391" s="61">
        <f>VLOOKUP(A391,'Deaths After &gt;2009'!A392:Q849,17,FALSE)</f>
        <v>345</v>
      </c>
      <c r="H391" s="61">
        <f>VLOOKUP(A391,'Visits new'!A391:D798,4,FALSE)</f>
        <v>710638</v>
      </c>
      <c r="I391" s="61">
        <f>VLOOKUP(A391,'Visits new'!A391:E798,5,FALSE)</f>
        <v>1935</v>
      </c>
      <c r="J391" s="12">
        <f t="shared" si="24"/>
        <v>2.2489224727978161E-4</v>
      </c>
      <c r="K391" s="12">
        <f t="shared" si="25"/>
        <v>0</v>
      </c>
      <c r="L391" s="12">
        <f t="shared" si="25"/>
        <v>1.3387589313555897E-3</v>
      </c>
      <c r="M391" s="12">
        <f t="shared" si="26"/>
        <v>0.46323761397799834</v>
      </c>
      <c r="N391" s="12">
        <f t="shared" si="27"/>
        <v>1.2613521695257316E-3</v>
      </c>
    </row>
    <row r="392" spans="1:14">
      <c r="A392" s="61" t="s">
        <v>534</v>
      </c>
      <c r="B392" s="61">
        <f>VLOOKUP(A392,'US Pop after &gt;2009'!A393:B850,2,FALSE)</f>
        <v>1685760</v>
      </c>
      <c r="C392" s="62">
        <f>VLOOKUP(A392,'US Pop after &gt;2009'!A393:U850,21,FALSE)</f>
        <v>1393378.0279999999</v>
      </c>
      <c r="D392" s="62">
        <f>VLOOKUP(A392,'US Pop after &gt;2009'!A393:V850,22,FALSE)</f>
        <v>292086.73299999995</v>
      </c>
      <c r="E392" s="61">
        <f>VLOOKUP(A392,'Deaths After &gt;2009'!A393:O850,15,FALSE)</f>
        <v>0</v>
      </c>
      <c r="F392" s="61">
        <f>VLOOKUP(A392,'Deaths After &gt;2009'!A393:P850,16,FALSE)</f>
        <v>207</v>
      </c>
      <c r="G392" s="61">
        <f>VLOOKUP(A392,'Deaths After &gt;2009'!A393:Q850,17,FALSE)</f>
        <v>207</v>
      </c>
      <c r="H392" s="61">
        <f>VLOOKUP(A392,'Visits new'!A392:D799,4,FALSE)</f>
        <v>843285</v>
      </c>
      <c r="I392" s="61">
        <f>VLOOKUP(A392,'Visits new'!A392:E799,5,FALSE)</f>
        <v>2191</v>
      </c>
      <c r="J392" s="12">
        <f t="shared" si="24"/>
        <v>1.2279328018223234E-4</v>
      </c>
      <c r="K392" s="12">
        <f t="shared" si="25"/>
        <v>0</v>
      </c>
      <c r="L392" s="12">
        <f t="shared" si="25"/>
        <v>7.0869360574483899E-4</v>
      </c>
      <c r="M392" s="12">
        <f t="shared" si="26"/>
        <v>0.50024024772209563</v>
      </c>
      <c r="N392" s="12">
        <f t="shared" si="27"/>
        <v>1.299710516324981E-3</v>
      </c>
    </row>
    <row r="393" spans="1:14">
      <c r="A393" s="61" t="s">
        <v>535</v>
      </c>
      <c r="B393" s="61">
        <f>VLOOKUP(A393,'US Pop after &gt;2009'!A394:B851,2,FALSE)</f>
        <v>1555727</v>
      </c>
      <c r="C393" s="62">
        <f>VLOOKUP(A393,'US Pop after &gt;2009'!A394:U851,21,FALSE)</f>
        <v>1272820</v>
      </c>
      <c r="D393" s="62">
        <f>VLOOKUP(A393,'US Pop after &gt;2009'!A394:V851,22,FALSE)</f>
        <v>282907</v>
      </c>
      <c r="E393" s="61">
        <f>VLOOKUP(A393,'Deaths After &gt;2009'!A394:O851,15,FALSE)</f>
        <v>0</v>
      </c>
      <c r="F393" s="61">
        <f>VLOOKUP(A393,'Deaths After &gt;2009'!A394:P851,16,FALSE)</f>
        <v>294</v>
      </c>
      <c r="G393" s="61">
        <f>VLOOKUP(A393,'Deaths After &gt;2009'!A394:Q851,17,FALSE)</f>
        <v>294</v>
      </c>
      <c r="H393" s="61">
        <f>VLOOKUP(A393,'Visits new'!A393:D800,4,FALSE)</f>
        <v>760174</v>
      </c>
      <c r="I393" s="61">
        <f>VLOOKUP(A393,'Visits new'!A393:E800,5,FALSE)</f>
        <v>1800</v>
      </c>
      <c r="J393" s="12">
        <f t="shared" si="24"/>
        <v>1.8897917179556568E-4</v>
      </c>
      <c r="K393" s="12">
        <f t="shared" si="25"/>
        <v>0</v>
      </c>
      <c r="L393" s="12">
        <f t="shared" si="25"/>
        <v>1.039210765375194E-3</v>
      </c>
      <c r="M393" s="12">
        <f t="shared" si="26"/>
        <v>0.48862943177048418</v>
      </c>
      <c r="N393" s="12">
        <f t="shared" si="27"/>
        <v>1.1570153375238714E-3</v>
      </c>
    </row>
    <row r="394" spans="1:14">
      <c r="A394" s="61" t="s">
        <v>537</v>
      </c>
      <c r="B394" s="61">
        <f>VLOOKUP(A394,'US Pop after &gt;2009'!A395:B852,2,FALSE)</f>
        <v>5526493</v>
      </c>
      <c r="C394" s="62">
        <f>VLOOKUP(A394,'US Pop after &gt;2009'!A395:U852,21,FALSE)</f>
        <v>4791713.7550000008</v>
      </c>
      <c r="D394" s="62">
        <f>VLOOKUP(A394,'US Pop after &gt;2009'!A395:V852,22,FALSE)</f>
        <v>735473.98900000006</v>
      </c>
      <c r="E394" s="61">
        <f>VLOOKUP(A394,'Deaths After &gt;2009'!A395:O852,15,FALSE)</f>
        <v>0</v>
      </c>
      <c r="F394" s="61">
        <f>VLOOKUP(A394,'Deaths After &gt;2009'!A395:P852,16,FALSE)</f>
        <v>726</v>
      </c>
      <c r="G394" s="61">
        <f>VLOOKUP(A394,'Deaths After &gt;2009'!A395:Q852,17,FALSE)</f>
        <v>726</v>
      </c>
      <c r="H394" s="61">
        <f>VLOOKUP(A394,'Visits new'!A394:D801,4,FALSE)</f>
        <v>61330</v>
      </c>
      <c r="I394" s="61">
        <f>VLOOKUP(A394,'Visits new'!A394:E801,5,FALSE)</f>
        <v>610</v>
      </c>
      <c r="J394" s="12">
        <f t="shared" si="24"/>
        <v>1.3136721606270017E-4</v>
      </c>
      <c r="K394" s="12">
        <f t="shared" si="25"/>
        <v>0</v>
      </c>
      <c r="L394" s="12">
        <f t="shared" si="25"/>
        <v>9.8711852609107017E-4</v>
      </c>
      <c r="M394" s="12">
        <f t="shared" si="26"/>
        <v>1.1097453665461984E-2</v>
      </c>
      <c r="N394" s="12">
        <f t="shared" si="27"/>
        <v>1.1037741294524393E-4</v>
      </c>
    </row>
    <row r="395" spans="1:14">
      <c r="A395" s="61" t="s">
        <v>538</v>
      </c>
      <c r="B395" s="61">
        <f>VLOOKUP(A395,'US Pop after &gt;2009'!A396:B853,2,FALSE)</f>
        <v>5429850</v>
      </c>
      <c r="C395" s="62">
        <f>VLOOKUP(A395,'US Pop after &gt;2009'!A396:U853,21,FALSE)</f>
        <v>4700528.517</v>
      </c>
      <c r="D395" s="62">
        <f>VLOOKUP(A395,'US Pop after &gt;2009'!A396:V853,22,FALSE)</f>
        <v>729900.58600000013</v>
      </c>
      <c r="E395" s="61">
        <f>VLOOKUP(A395,'Deaths After &gt;2009'!A396:O853,15,FALSE)</f>
        <v>0</v>
      </c>
      <c r="F395" s="61">
        <f>VLOOKUP(A395,'Deaths After &gt;2009'!A396:P853,16,FALSE)</f>
        <v>806</v>
      </c>
      <c r="G395" s="61">
        <f>VLOOKUP(A395,'Deaths After &gt;2009'!A396:Q853,17,FALSE)</f>
        <v>806</v>
      </c>
      <c r="H395" s="61">
        <f>VLOOKUP(A395,'Visits new'!A395:D802,4,FALSE)</f>
        <v>168347</v>
      </c>
      <c r="I395" s="61">
        <f>VLOOKUP(A395,'Visits new'!A395:E802,5,FALSE)</f>
        <v>1902</v>
      </c>
      <c r="J395" s="12">
        <f t="shared" si="24"/>
        <v>1.4843872298498116E-4</v>
      </c>
      <c r="K395" s="12">
        <f t="shared" si="25"/>
        <v>0</v>
      </c>
      <c r="L395" s="12">
        <f t="shared" si="25"/>
        <v>1.1042599710969405E-3</v>
      </c>
      <c r="M395" s="12">
        <f t="shared" si="26"/>
        <v>3.1003987218799784E-2</v>
      </c>
      <c r="N395" s="12">
        <f t="shared" si="27"/>
        <v>3.5028591950053868E-4</v>
      </c>
    </row>
    <row r="396" spans="1:14">
      <c r="A396" s="61" t="s">
        <v>539</v>
      </c>
      <c r="B396" s="61">
        <f>VLOOKUP(A396,'US Pop after &gt;2009'!A397:B854,2,FALSE)</f>
        <v>5549948</v>
      </c>
      <c r="C396" s="62">
        <f>VLOOKUP(A396,'US Pop after &gt;2009'!A397:U854,21,FALSE)</f>
        <v>4789009.0369999986</v>
      </c>
      <c r="D396" s="62">
        <f>VLOOKUP(A396,'US Pop after &gt;2009'!A397:V854,22,FALSE)</f>
        <v>759062.84799999988</v>
      </c>
      <c r="E396" s="61">
        <f>VLOOKUP(A396,'Deaths After &gt;2009'!A397:O854,15,FALSE)</f>
        <v>0</v>
      </c>
      <c r="F396" s="61">
        <f>VLOOKUP(A396,'Deaths After &gt;2009'!A397:P854,16,FALSE)</f>
        <v>840</v>
      </c>
      <c r="G396" s="61">
        <f>VLOOKUP(A396,'Deaths After &gt;2009'!A397:Q854,17,FALSE)</f>
        <v>840</v>
      </c>
      <c r="H396" s="61">
        <f>VLOOKUP(A396,'Visits new'!A396:D803,4,FALSE)</f>
        <v>172265</v>
      </c>
      <c r="I396" s="61">
        <f>VLOOKUP(A396,'Visits new'!A396:E803,5,FALSE)</f>
        <v>1659</v>
      </c>
      <c r="J396" s="12">
        <f t="shared" si="24"/>
        <v>1.5135276943135324E-4</v>
      </c>
      <c r="K396" s="12">
        <f t="shared" si="25"/>
        <v>0</v>
      </c>
      <c r="L396" s="12">
        <f t="shared" si="25"/>
        <v>1.1066277347300763E-3</v>
      </c>
      <c r="M396" s="12">
        <f t="shared" si="26"/>
        <v>3.1039029554871506E-2</v>
      </c>
      <c r="N396" s="12">
        <f t="shared" si="27"/>
        <v>2.9892171962692262E-4</v>
      </c>
    </row>
    <row r="397" spans="1:14">
      <c r="A397" s="61" t="s">
        <v>540</v>
      </c>
      <c r="B397" s="61">
        <f>VLOOKUP(A397,'US Pop after &gt;2009'!A398:B855,2,FALSE)</f>
        <v>5493840</v>
      </c>
      <c r="C397" s="62">
        <f>VLOOKUP(A397,'US Pop after &gt;2009'!A398:U855,21,FALSE)</f>
        <v>4734668.34</v>
      </c>
      <c r="D397" s="62">
        <f>VLOOKUP(A397,'US Pop after &gt;2009'!A398:V855,22,FALSE)</f>
        <v>760853.71500000008</v>
      </c>
      <c r="E397" s="61">
        <f>VLOOKUP(A397,'Deaths After &gt;2009'!A398:O855,15,FALSE)</f>
        <v>24</v>
      </c>
      <c r="F397" s="61">
        <f>VLOOKUP(A397,'Deaths After &gt;2009'!A398:P855,16,FALSE)</f>
        <v>940</v>
      </c>
      <c r="G397" s="61">
        <f>VLOOKUP(A397,'Deaths After &gt;2009'!A398:Q855,17,FALSE)</f>
        <v>964</v>
      </c>
      <c r="H397" s="61">
        <f>VLOOKUP(A397,'Visits new'!A397:D804,4,FALSE)</f>
        <v>187578</v>
      </c>
      <c r="I397" s="61">
        <f>VLOOKUP(A397,'Visits new'!A397:E804,5,FALSE)</f>
        <v>1633</v>
      </c>
      <c r="J397" s="12">
        <f t="shared" si="24"/>
        <v>1.7546925283590348E-4</v>
      </c>
      <c r="K397" s="12">
        <f t="shared" si="25"/>
        <v>5.0689928579031158E-6</v>
      </c>
      <c r="L397" s="12">
        <f t="shared" si="25"/>
        <v>1.2354543080597298E-3</v>
      </c>
      <c r="M397" s="12">
        <f t="shared" si="26"/>
        <v>3.4143331440304049E-2</v>
      </c>
      <c r="N397" s="12">
        <f t="shared" si="27"/>
        <v>2.9724200195127635E-4</v>
      </c>
    </row>
    <row r="398" spans="1:14">
      <c r="A398" s="61" t="s">
        <v>541</v>
      </c>
      <c r="B398" s="61">
        <f>VLOOKUP(A398,'US Pop after &gt;2009'!A399:B856,2,FALSE)</f>
        <v>5548729</v>
      </c>
      <c r="C398" s="62">
        <f>VLOOKUP(A398,'US Pop after &gt;2009'!A399:U856,21,FALSE)</f>
        <v>4761628.6029999992</v>
      </c>
      <c r="D398" s="62">
        <f>VLOOKUP(A398,'US Pop after &gt;2009'!A399:V856,22,FALSE)</f>
        <v>788828.48300000001</v>
      </c>
      <c r="E398" s="61">
        <f>VLOOKUP(A398,'Deaths After &gt;2009'!A399:O856,15,FALSE)</f>
        <v>35</v>
      </c>
      <c r="F398" s="61">
        <f>VLOOKUP(A398,'Deaths After &gt;2009'!A399:P856,16,FALSE)</f>
        <v>797</v>
      </c>
      <c r="G398" s="61">
        <f>VLOOKUP(A398,'Deaths After &gt;2009'!A399:Q856,17,FALSE)</f>
        <v>832</v>
      </c>
      <c r="H398" s="61">
        <f>VLOOKUP(A398,'Visits new'!A398:D805,4,FALSE)</f>
        <v>251534</v>
      </c>
      <c r="I398" s="61">
        <f>VLOOKUP(A398,'Visits new'!A398:E805,5,FALSE)</f>
        <v>1429</v>
      </c>
      <c r="J398" s="12">
        <f t="shared" si="24"/>
        <v>1.4994424849366404E-4</v>
      </c>
      <c r="K398" s="12">
        <f t="shared" si="25"/>
        <v>7.3504262759906826E-6</v>
      </c>
      <c r="L398" s="12">
        <f t="shared" si="25"/>
        <v>1.0103590541874488E-3</v>
      </c>
      <c r="M398" s="12">
        <f t="shared" si="26"/>
        <v>4.5331822837265973E-2</v>
      </c>
      <c r="N398" s="12">
        <f t="shared" si="27"/>
        <v>2.5753645564596865E-4</v>
      </c>
    </row>
    <row r="399" spans="1:14">
      <c r="A399" s="61" t="s">
        <v>542</v>
      </c>
      <c r="B399" s="61">
        <f>VLOOKUP(A399,'US Pop after &gt;2009'!A400:B857,2,FALSE)</f>
        <v>5424246</v>
      </c>
      <c r="C399" s="62">
        <f>VLOOKUP(A399,'US Pop after &gt;2009'!A400:U857,21,FALSE)</f>
        <v>4640191.9590000007</v>
      </c>
      <c r="D399" s="62">
        <f>VLOOKUP(A399,'US Pop after &gt;2009'!A400:V857,22,FALSE)</f>
        <v>786456.69399999978</v>
      </c>
      <c r="E399" s="61">
        <f>VLOOKUP(A399,'Deaths After &gt;2009'!A400:O857,15,FALSE)</f>
        <v>0</v>
      </c>
      <c r="F399" s="61">
        <f>VLOOKUP(A399,'Deaths After &gt;2009'!A400:P857,16,FALSE)</f>
        <v>885</v>
      </c>
      <c r="G399" s="61">
        <f>VLOOKUP(A399,'Deaths After &gt;2009'!A400:Q857,17,FALSE)</f>
        <v>885</v>
      </c>
      <c r="H399" s="61">
        <f>VLOOKUP(A399,'Visits new'!A399:D806,4,FALSE)</f>
        <v>262519</v>
      </c>
      <c r="I399" s="61">
        <f>VLOOKUP(A399,'Visits new'!A399:E806,5,FALSE)</f>
        <v>1286</v>
      </c>
      <c r="J399" s="12">
        <f t="shared" si="24"/>
        <v>1.6315631702544465E-4</v>
      </c>
      <c r="K399" s="12">
        <f t="shared" si="25"/>
        <v>0</v>
      </c>
      <c r="L399" s="12">
        <f t="shared" si="25"/>
        <v>1.125300358877739E-3</v>
      </c>
      <c r="M399" s="12">
        <f t="shared" si="26"/>
        <v>4.8397325637517176E-2</v>
      </c>
      <c r="N399" s="12">
        <f t="shared" si="27"/>
        <v>2.3708364259290599E-4</v>
      </c>
    </row>
    <row r="400" spans="1:14">
      <c r="A400" s="61" t="s">
        <v>543</v>
      </c>
      <c r="B400" s="61">
        <f>VLOOKUP(A400,'US Pop after &gt;2009'!A401:B858,2,FALSE)</f>
        <v>5438601</v>
      </c>
      <c r="C400" s="62">
        <f>VLOOKUP(A400,'US Pop after &gt;2009'!A401:U858,21,FALSE)</f>
        <v>4632102.9300000006</v>
      </c>
      <c r="D400" s="62">
        <f>VLOOKUP(A400,'US Pop after &gt;2009'!A401:V858,22,FALSE)</f>
        <v>805470.17799999996</v>
      </c>
      <c r="E400" s="61">
        <f>VLOOKUP(A400,'Deaths After &gt;2009'!A401:O858,15,FALSE)</f>
        <v>35</v>
      </c>
      <c r="F400" s="61">
        <f>VLOOKUP(A400,'Deaths After &gt;2009'!A401:P858,16,FALSE)</f>
        <v>674</v>
      </c>
      <c r="G400" s="61">
        <f>VLOOKUP(A400,'Deaths After &gt;2009'!A401:Q858,17,FALSE)</f>
        <v>709</v>
      </c>
      <c r="H400" s="61">
        <f>VLOOKUP(A400,'Visits new'!A400:D807,4,FALSE)</f>
        <v>215569</v>
      </c>
      <c r="I400" s="61">
        <f>VLOOKUP(A400,'Visits new'!A400:E807,5,FALSE)</f>
        <v>1096</v>
      </c>
      <c r="J400" s="12">
        <f t="shared" si="24"/>
        <v>1.3036440805273269E-4</v>
      </c>
      <c r="K400" s="12">
        <f t="shared" si="25"/>
        <v>7.5559633559351831E-6</v>
      </c>
      <c r="L400" s="12">
        <f t="shared" si="25"/>
        <v>8.3677834190405004E-4</v>
      </c>
      <c r="M400" s="12">
        <f t="shared" si="26"/>
        <v>3.9636847784935869E-2</v>
      </c>
      <c r="N400" s="12">
        <f t="shared" si="27"/>
        <v>2.0152241357657971E-4</v>
      </c>
    </row>
    <row r="401" spans="1:14">
      <c r="A401" s="61" t="s">
        <v>544</v>
      </c>
      <c r="B401" s="61">
        <f>VLOOKUP(A401,'US Pop after &gt;2009'!A402:B859,2,FALSE)</f>
        <v>5446271</v>
      </c>
      <c r="C401" s="62">
        <f>VLOOKUP(A401,'US Pop after &gt;2009'!A402:U859,21,FALSE)</f>
        <v>4613170</v>
      </c>
      <c r="D401" s="62">
        <f>VLOOKUP(A401,'US Pop after &gt;2009'!A402:V859,22,FALSE)</f>
        <v>833101</v>
      </c>
      <c r="E401" s="61">
        <f>VLOOKUP(A401,'Deaths After &gt;2009'!A402:O859,15,FALSE)</f>
        <v>23</v>
      </c>
      <c r="F401" s="61">
        <f>VLOOKUP(A401,'Deaths After &gt;2009'!A402:P859,16,FALSE)</f>
        <v>806</v>
      </c>
      <c r="G401" s="61">
        <f>VLOOKUP(A401,'Deaths After &gt;2009'!A402:Q859,17,FALSE)</f>
        <v>829</v>
      </c>
      <c r="H401" s="61">
        <f>VLOOKUP(A401,'Visits new'!A401:D808,4,FALSE)</f>
        <v>238932</v>
      </c>
      <c r="I401" s="61">
        <f>VLOOKUP(A401,'Visits new'!A401:E808,5,FALSE)</f>
        <v>1152</v>
      </c>
      <c r="J401" s="12">
        <f t="shared" si="24"/>
        <v>1.522142397982032E-4</v>
      </c>
      <c r="K401" s="12">
        <f t="shared" si="25"/>
        <v>4.9857256506913898E-6</v>
      </c>
      <c r="L401" s="12">
        <f t="shared" si="25"/>
        <v>9.6746973056088034E-4</v>
      </c>
      <c r="M401" s="12">
        <f t="shared" si="26"/>
        <v>4.387075119838877E-2</v>
      </c>
      <c r="N401" s="12">
        <f t="shared" si="27"/>
        <v>2.1152087363996393E-4</v>
      </c>
    </row>
    <row r="402" spans="1:14">
      <c r="A402" s="61" t="s">
        <v>546</v>
      </c>
      <c r="B402" s="61">
        <f>VLOOKUP(A402,'US Pop after &gt;2009'!A403:B860,2,FALSE)</f>
        <v>537671</v>
      </c>
      <c r="C402" s="62">
        <f>VLOOKUP(A402,'US Pop after &gt;2009'!A403:U860,21,FALSE)</f>
        <v>468380.49199999997</v>
      </c>
      <c r="D402" s="62">
        <f>VLOOKUP(A402,'US Pop after &gt;2009'!A403:V860,22,FALSE)</f>
        <v>69161.872000000003</v>
      </c>
      <c r="E402" s="61">
        <f>VLOOKUP(A402,'Deaths After &gt;2009'!A403:O860,15,FALSE)</f>
        <v>0</v>
      </c>
      <c r="F402" s="61">
        <f>VLOOKUP(A402,'Deaths After &gt;2009'!A403:P860,16,FALSE)</f>
        <v>10</v>
      </c>
      <c r="G402" s="61">
        <f>VLOOKUP(A402,'Deaths After &gt;2009'!A403:Q860,17,FALSE)</f>
        <v>10</v>
      </c>
      <c r="H402" s="61">
        <f>VLOOKUP(A402,'Visits new'!A402:D809,4,FALSE)</f>
        <v>59497</v>
      </c>
      <c r="I402" s="61">
        <f>VLOOKUP(A402,'Visits new'!A402:E809,5,FALSE)</f>
        <v>364</v>
      </c>
      <c r="J402" s="12">
        <f t="shared" si="24"/>
        <v>1.859873417015238E-5</v>
      </c>
      <c r="K402" s="12">
        <f t="shared" si="25"/>
        <v>0</v>
      </c>
      <c r="L402" s="12">
        <f t="shared" si="25"/>
        <v>1.445883361861576E-4</v>
      </c>
      <c r="M402" s="12">
        <f t="shared" si="26"/>
        <v>0.11065688869215561</v>
      </c>
      <c r="N402" s="12">
        <f t="shared" si="27"/>
        <v>6.7699392379354662E-4</v>
      </c>
    </row>
    <row r="403" spans="1:14">
      <c r="A403" s="61" t="s">
        <v>547</v>
      </c>
      <c r="B403" s="61">
        <f>VLOOKUP(A403,'US Pop after &gt;2009'!A404:B861,2,FALSE)</f>
        <v>530679</v>
      </c>
      <c r="C403" s="62">
        <f>VLOOKUP(A403,'US Pop after &gt;2009'!A404:U861,21,FALSE)</f>
        <v>467172.505</v>
      </c>
      <c r="D403" s="62">
        <f>VLOOKUP(A403,'US Pop after &gt;2009'!A404:V861,22,FALSE)</f>
        <v>63960.849999999991</v>
      </c>
      <c r="E403" s="61">
        <f>VLOOKUP(A403,'Deaths After &gt;2009'!A404:O861,15,FALSE)</f>
        <v>0</v>
      </c>
      <c r="F403" s="61">
        <f>VLOOKUP(A403,'Deaths After &gt;2009'!A404:P861,16,FALSE)</f>
        <v>22</v>
      </c>
      <c r="G403" s="61">
        <f>VLOOKUP(A403,'Deaths After &gt;2009'!A404:Q861,17,FALSE)</f>
        <v>22</v>
      </c>
      <c r="H403" s="61">
        <f>VLOOKUP(A403,'Visits new'!A403:D810,4,FALSE)</f>
        <v>191606</v>
      </c>
      <c r="I403" s="61">
        <f>VLOOKUP(A403,'Visits new'!A403:E810,5,FALSE)</f>
        <v>1031</v>
      </c>
      <c r="J403" s="12">
        <f t="shared" si="24"/>
        <v>4.145632293721817E-5</v>
      </c>
      <c r="K403" s="12">
        <f t="shared" si="25"/>
        <v>0</v>
      </c>
      <c r="L403" s="12">
        <f t="shared" si="25"/>
        <v>3.4396040703023805E-4</v>
      </c>
      <c r="M403" s="12">
        <f t="shared" si="26"/>
        <v>0.36105819148675566</v>
      </c>
      <c r="N403" s="12">
        <f t="shared" si="27"/>
        <v>1.9427940431032695E-3</v>
      </c>
    </row>
    <row r="404" spans="1:14">
      <c r="A404" s="61" t="s">
        <v>548</v>
      </c>
      <c r="B404" s="61">
        <f>VLOOKUP(A404,'US Pop after &gt;2009'!A405:B862,2,FALSE)</f>
        <v>560013</v>
      </c>
      <c r="C404" s="62">
        <f>VLOOKUP(A404,'US Pop after &gt;2009'!A405:U862,21,FALSE)</f>
        <v>490692.71400000004</v>
      </c>
      <c r="D404" s="62">
        <f>VLOOKUP(A404,'US Pop after &gt;2009'!A405:V862,22,FALSE)</f>
        <v>68882.876999999993</v>
      </c>
      <c r="E404" s="61">
        <f>VLOOKUP(A404,'Deaths After &gt;2009'!A405:O862,15,FALSE)</f>
        <v>0</v>
      </c>
      <c r="F404" s="61">
        <f>VLOOKUP(A404,'Deaths After &gt;2009'!A405:P862,16,FALSE)</f>
        <v>0</v>
      </c>
      <c r="G404" s="61">
        <f>VLOOKUP(A404,'Deaths After &gt;2009'!A405:Q862,17,FALSE)</f>
        <v>0</v>
      </c>
      <c r="H404" s="61">
        <f>VLOOKUP(A404,'Visits new'!A404:D811,4,FALSE)</f>
        <v>217281</v>
      </c>
      <c r="I404" s="61">
        <f>VLOOKUP(A404,'Visits new'!A404:E811,5,FALSE)</f>
        <v>1158</v>
      </c>
      <c r="J404" s="12">
        <f t="shared" si="24"/>
        <v>0</v>
      </c>
      <c r="K404" s="12">
        <f t="shared" si="25"/>
        <v>0</v>
      </c>
      <c r="L404" s="12">
        <f t="shared" si="25"/>
        <v>0</v>
      </c>
      <c r="M404" s="12">
        <f t="shared" si="26"/>
        <v>0.38799277873906496</v>
      </c>
      <c r="N404" s="12">
        <f t="shared" si="27"/>
        <v>2.0678091401449611E-3</v>
      </c>
    </row>
    <row r="405" spans="1:14">
      <c r="A405" s="61" t="s">
        <v>549</v>
      </c>
      <c r="B405" s="61">
        <f>VLOOKUP(A405,'US Pop after &gt;2009'!A406:B863,2,FALSE)</f>
        <v>498694</v>
      </c>
      <c r="C405" s="62">
        <f>VLOOKUP(A405,'US Pop after &gt;2009'!A406:U863,21,FALSE)</f>
        <v>435506.01199999993</v>
      </c>
      <c r="D405" s="62">
        <f>VLOOKUP(A405,'US Pop after &gt;2009'!A406:V863,22,FALSE)</f>
        <v>63655.091</v>
      </c>
      <c r="E405" s="61">
        <f>VLOOKUP(A405,'Deaths After &gt;2009'!A406:O863,15,FALSE)</f>
        <v>0</v>
      </c>
      <c r="F405" s="61">
        <f>VLOOKUP(A405,'Deaths After &gt;2009'!A406:P863,16,FALSE)</f>
        <v>12</v>
      </c>
      <c r="G405" s="61">
        <f>VLOOKUP(A405,'Deaths After &gt;2009'!A406:Q863,17,FALSE)</f>
        <v>12</v>
      </c>
      <c r="H405" s="61">
        <f>VLOOKUP(A405,'Visits new'!A405:D812,4,FALSE)</f>
        <v>198792</v>
      </c>
      <c r="I405" s="61">
        <f>VLOOKUP(A405,'Visits new'!A405:E812,5,FALSE)</f>
        <v>995</v>
      </c>
      <c r="J405" s="12">
        <f t="shared" si="24"/>
        <v>2.4062852169867696E-5</v>
      </c>
      <c r="K405" s="12">
        <f t="shared" si="25"/>
        <v>0</v>
      </c>
      <c r="L405" s="12">
        <f t="shared" si="25"/>
        <v>1.8851595075089909E-4</v>
      </c>
      <c r="M405" s="12">
        <f t="shared" si="26"/>
        <v>0.39862520904602822</v>
      </c>
      <c r="N405" s="12">
        <f t="shared" si="27"/>
        <v>1.9952114924181963E-3</v>
      </c>
    </row>
    <row r="406" spans="1:14">
      <c r="A406" s="61" t="s">
        <v>550</v>
      </c>
      <c r="B406" s="61">
        <f>VLOOKUP(A406,'US Pop after &gt;2009'!A407:B864,2,FALSE)</f>
        <v>541702</v>
      </c>
      <c r="C406" s="62">
        <f>VLOOKUP(A406,'US Pop after &gt;2009'!A407:U864,21,FALSE)</f>
        <v>471726.00199999998</v>
      </c>
      <c r="D406" s="62">
        <f>VLOOKUP(A406,'US Pop after &gt;2009'!A407:V864,22,FALSE)</f>
        <v>69862.421000000002</v>
      </c>
      <c r="E406" s="61">
        <f>VLOOKUP(A406,'Deaths After &gt;2009'!A407:O864,15,FALSE)</f>
        <v>0</v>
      </c>
      <c r="F406" s="61">
        <f>VLOOKUP(A406,'Deaths After &gt;2009'!A407:P864,16,FALSE)</f>
        <v>0</v>
      </c>
      <c r="G406" s="61">
        <f>VLOOKUP(A406,'Deaths After &gt;2009'!A407:Q864,17,FALSE)</f>
        <v>0</v>
      </c>
      <c r="H406" s="61">
        <f>VLOOKUP(A406,'Visits new'!A406:D813,4,FALSE)</f>
        <v>236444</v>
      </c>
      <c r="I406" s="61">
        <f>VLOOKUP(A406,'Visits new'!A406:E813,5,FALSE)</f>
        <v>1027</v>
      </c>
      <c r="J406" s="12">
        <f t="shared" si="24"/>
        <v>0</v>
      </c>
      <c r="K406" s="12">
        <f t="shared" si="25"/>
        <v>0</v>
      </c>
      <c r="L406" s="12">
        <f t="shared" si="25"/>
        <v>0</v>
      </c>
      <c r="M406" s="12">
        <f t="shared" si="26"/>
        <v>0.43648352784372219</v>
      </c>
      <c r="N406" s="12">
        <f t="shared" si="27"/>
        <v>1.8958763305285931E-3</v>
      </c>
    </row>
    <row r="407" spans="1:14">
      <c r="A407" s="61" t="s">
        <v>551</v>
      </c>
      <c r="B407" s="61">
        <f>VLOOKUP(A407,'US Pop after &gt;2009'!A408:B865,2,FALSE)</f>
        <v>510198</v>
      </c>
      <c r="C407" s="62">
        <f>VLOOKUP(A407,'US Pop after &gt;2009'!A408:U865,21,FALSE)</f>
        <v>438481.26999999996</v>
      </c>
      <c r="D407" s="62">
        <f>VLOOKUP(A407,'US Pop after &gt;2009'!A408:V865,22,FALSE)</f>
        <v>72042.31</v>
      </c>
      <c r="E407" s="61">
        <f>VLOOKUP(A407,'Deaths After &gt;2009'!A408:O865,15,FALSE)</f>
        <v>0</v>
      </c>
      <c r="F407" s="61">
        <f>VLOOKUP(A407,'Deaths After &gt;2009'!A408:P865,16,FALSE)</f>
        <v>0</v>
      </c>
      <c r="G407" s="61">
        <f>VLOOKUP(A407,'Deaths After &gt;2009'!A408:Q865,17,FALSE)</f>
        <v>0</v>
      </c>
      <c r="H407" s="61">
        <f>VLOOKUP(A407,'Visits new'!A407:D814,4,FALSE)</f>
        <v>218422</v>
      </c>
      <c r="I407" s="61">
        <f>VLOOKUP(A407,'Visits new'!A407:E814,5,FALSE)</f>
        <v>1004</v>
      </c>
      <c r="J407" s="12">
        <f t="shared" si="24"/>
        <v>0</v>
      </c>
      <c r="K407" s="12">
        <f t="shared" si="25"/>
        <v>0</v>
      </c>
      <c r="L407" s="12">
        <f t="shared" si="25"/>
        <v>0</v>
      </c>
      <c r="M407" s="12">
        <f t="shared" si="26"/>
        <v>0.42811222309769931</v>
      </c>
      <c r="N407" s="12">
        <f t="shared" si="27"/>
        <v>1.9678634569324067E-3</v>
      </c>
    </row>
    <row r="408" spans="1:14">
      <c r="A408" s="61" t="s">
        <v>552</v>
      </c>
      <c r="B408" s="61">
        <f>VLOOKUP(A408,'US Pop after &gt;2009'!A409:B866,2,FALSE)</f>
        <v>490148</v>
      </c>
      <c r="C408" s="62">
        <f>VLOOKUP(A408,'US Pop after &gt;2009'!A409:U866,21,FALSE)</f>
        <v>419156.46400000004</v>
      </c>
      <c r="D408" s="62">
        <f>VLOOKUP(A408,'US Pop after &gt;2009'!A409:V866,22,FALSE)</f>
        <v>71203.47</v>
      </c>
      <c r="E408" s="61">
        <f>VLOOKUP(A408,'Deaths After &gt;2009'!A409:O866,15,FALSE)</f>
        <v>0</v>
      </c>
      <c r="F408" s="61">
        <f>VLOOKUP(A408,'Deaths After &gt;2009'!A409:P866,16,FALSE)</f>
        <v>0</v>
      </c>
      <c r="G408" s="61">
        <f>VLOOKUP(A408,'Deaths After &gt;2009'!A409:Q866,17,FALSE)</f>
        <v>0</v>
      </c>
      <c r="H408" s="61">
        <f>VLOOKUP(A408,'Visits new'!A408:D815,4,FALSE)</f>
        <v>184497</v>
      </c>
      <c r="I408" s="61">
        <f>VLOOKUP(A408,'Visits new'!A408:E815,5,FALSE)</f>
        <v>931</v>
      </c>
      <c r="J408" s="12">
        <f t="shared" si="24"/>
        <v>0</v>
      </c>
      <c r="K408" s="12">
        <f t="shared" si="25"/>
        <v>0</v>
      </c>
      <c r="L408" s="12">
        <f t="shared" si="25"/>
        <v>0</v>
      </c>
      <c r="M408" s="12">
        <f t="shared" si="26"/>
        <v>0.37641079837110425</v>
      </c>
      <c r="N408" s="12">
        <f t="shared" si="27"/>
        <v>1.8994262957310853E-3</v>
      </c>
    </row>
    <row r="409" spans="1:14">
      <c r="A409" s="61" t="s">
        <v>553</v>
      </c>
      <c r="B409" s="61">
        <f>VLOOKUP(A409,'US Pop after &gt;2009'!A410:B867,2,FALSE)</f>
        <v>541693</v>
      </c>
      <c r="C409" s="62">
        <f>VLOOKUP(A409,'US Pop after &gt;2009'!A410:U867,21,FALSE)</f>
        <v>465297</v>
      </c>
      <c r="D409" s="62">
        <f>VLOOKUP(A409,'US Pop after &gt;2009'!A410:V867,22,FALSE)</f>
        <v>76396</v>
      </c>
      <c r="E409" s="61">
        <f>VLOOKUP(A409,'Deaths After &gt;2009'!A410:O867,15,FALSE)</f>
        <v>0</v>
      </c>
      <c r="F409" s="61">
        <f>VLOOKUP(A409,'Deaths After &gt;2009'!A410:P867,16,FALSE)</f>
        <v>22</v>
      </c>
      <c r="G409" s="61">
        <f>VLOOKUP(A409,'Deaths After &gt;2009'!A410:Q867,17,FALSE)</f>
        <v>22</v>
      </c>
      <c r="H409" s="61">
        <f>VLOOKUP(A409,'Visits new'!A409:D816,4,FALSE)</f>
        <v>192359</v>
      </c>
      <c r="I409" s="61">
        <f>VLOOKUP(A409,'Visits new'!A409:E816,5,FALSE)</f>
        <v>988</v>
      </c>
      <c r="J409" s="12">
        <f t="shared" si="24"/>
        <v>4.0613410178828232E-5</v>
      </c>
      <c r="K409" s="12">
        <f t="shared" si="25"/>
        <v>0</v>
      </c>
      <c r="L409" s="12">
        <f t="shared" si="25"/>
        <v>2.8797319231373369E-4</v>
      </c>
      <c r="M409" s="12">
        <f t="shared" si="26"/>
        <v>0.35510704402678273</v>
      </c>
      <c r="N409" s="12">
        <f t="shared" si="27"/>
        <v>1.8239113298491949E-3</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03839-8BFD-4D48-B370-AC507BC5774B}">
  <dimension ref="A1:I15"/>
  <sheetViews>
    <sheetView topLeftCell="A5" workbookViewId="0">
      <selection activeCell="C15" sqref="C15"/>
    </sheetView>
  </sheetViews>
  <sheetFormatPr defaultRowHeight="14.4"/>
  <cols>
    <col min="1" max="1" width="72.109375" customWidth="1"/>
    <col min="2" max="2" width="15.44140625" customWidth="1"/>
    <col min="3" max="3" width="12.77734375" customWidth="1"/>
    <col min="7" max="7" width="8.88671875" customWidth="1"/>
    <col min="13" max="13" width="8.88671875" customWidth="1"/>
  </cols>
  <sheetData>
    <row r="1" spans="1:9" ht="35.4" customHeight="1">
      <c r="A1" s="34" t="s">
        <v>703</v>
      </c>
      <c r="B1" s="78" t="s">
        <v>714</v>
      </c>
      <c r="C1" s="78"/>
      <c r="D1" s="78"/>
      <c r="E1" s="78"/>
      <c r="F1" s="78"/>
      <c r="G1" s="78"/>
      <c r="H1" s="78"/>
      <c r="I1" s="78"/>
    </row>
    <row r="2" spans="1:9" ht="72">
      <c r="A2" s="34" t="s">
        <v>704</v>
      </c>
      <c r="B2" s="60" t="s">
        <v>719</v>
      </c>
      <c r="C2" s="60"/>
      <c r="D2" s="60"/>
      <c r="E2" s="60"/>
      <c r="F2" s="60"/>
      <c r="G2" s="60"/>
      <c r="H2" s="60"/>
      <c r="I2" s="60"/>
    </row>
    <row r="3" spans="1:9">
      <c r="A3" s="34" t="s">
        <v>705</v>
      </c>
      <c r="B3" s="60" t="s">
        <v>669</v>
      </c>
      <c r="C3" s="60"/>
      <c r="D3" s="60"/>
      <c r="E3" s="60"/>
      <c r="F3" s="60"/>
      <c r="G3" s="60"/>
      <c r="H3" s="60"/>
      <c r="I3" s="60"/>
    </row>
    <row r="4" spans="1:9">
      <c r="A4" s="34" t="s">
        <v>706</v>
      </c>
      <c r="B4" s="60" t="s">
        <v>670</v>
      </c>
      <c r="C4" s="60"/>
      <c r="D4" s="60"/>
      <c r="E4" s="60"/>
      <c r="F4" s="60"/>
      <c r="G4" s="60"/>
      <c r="H4" s="60"/>
      <c r="I4" s="60"/>
    </row>
    <row r="5" spans="1:9" ht="54.6" customHeight="1">
      <c r="A5" s="34" t="s">
        <v>707</v>
      </c>
      <c r="B5" s="78" t="s">
        <v>715</v>
      </c>
      <c r="C5" s="78"/>
      <c r="D5" s="78"/>
      <c r="E5" s="78"/>
      <c r="F5" s="78"/>
      <c r="G5" s="78"/>
      <c r="H5" s="78"/>
      <c r="I5" s="60"/>
    </row>
    <row r="6" spans="1:9" ht="43.2">
      <c r="A6" s="34" t="s">
        <v>708</v>
      </c>
      <c r="B6" s="60" t="s">
        <v>719</v>
      </c>
      <c r="C6" s="60"/>
      <c r="D6" s="60"/>
      <c r="E6" s="60"/>
      <c r="F6" s="60"/>
      <c r="G6" s="60"/>
      <c r="H6" s="60"/>
      <c r="I6" s="60"/>
    </row>
    <row r="7" spans="1:9" ht="43.2">
      <c r="A7" s="34" t="s">
        <v>709</v>
      </c>
      <c r="B7" s="60" t="s">
        <v>719</v>
      </c>
      <c r="C7" s="60"/>
      <c r="D7" s="60"/>
      <c r="E7" s="60"/>
      <c r="F7" s="60"/>
      <c r="G7" s="60"/>
      <c r="H7" s="60"/>
      <c r="I7" s="60"/>
    </row>
    <row r="8" spans="1:9" s="61" customFormat="1">
      <c r="A8" s="34"/>
      <c r="B8" s="63" t="s">
        <v>94</v>
      </c>
      <c r="C8" s="63" t="s">
        <v>684</v>
      </c>
      <c r="D8" s="63" t="s">
        <v>576</v>
      </c>
      <c r="E8" s="63" t="s">
        <v>716</v>
      </c>
      <c r="F8" s="60"/>
      <c r="G8" s="60"/>
      <c r="H8" s="60"/>
      <c r="I8" s="60"/>
    </row>
    <row r="9" spans="1:9" ht="28.8">
      <c r="A9" s="34" t="s">
        <v>710</v>
      </c>
      <c r="B9" s="5">
        <v>3.7357882560445703E-71</v>
      </c>
      <c r="C9" s="5">
        <v>1.4152107555466345E-70</v>
      </c>
      <c r="D9" s="5">
        <v>4.4935173738335906E-71</v>
      </c>
      <c r="E9" s="5">
        <v>4.6960261567921948E-10</v>
      </c>
      <c r="F9" s="60"/>
      <c r="G9" s="60"/>
      <c r="H9" s="60"/>
      <c r="I9" s="60"/>
    </row>
    <row r="10" spans="1:9" ht="34.799999999999997" customHeight="1">
      <c r="A10" s="34" t="s">
        <v>711</v>
      </c>
      <c r="B10" s="78" t="s">
        <v>717</v>
      </c>
      <c r="C10" s="78"/>
      <c r="D10" s="78"/>
      <c r="E10" s="78"/>
      <c r="F10" s="78"/>
      <c r="G10" s="78"/>
      <c r="H10" s="78"/>
      <c r="I10" s="60"/>
    </row>
    <row r="11" spans="1:9" ht="28.8">
      <c r="A11" s="34" t="s">
        <v>711</v>
      </c>
      <c r="B11" s="60" t="s">
        <v>720</v>
      </c>
      <c r="C11" s="60"/>
      <c r="D11" s="60"/>
      <c r="E11" s="60"/>
      <c r="F11" s="60"/>
      <c r="G11" s="60"/>
      <c r="H11" s="60"/>
      <c r="I11" s="60"/>
    </row>
    <row r="12" spans="1:9">
      <c r="A12" s="34" t="s">
        <v>712</v>
      </c>
      <c r="B12" s="60" t="s">
        <v>721</v>
      </c>
      <c r="C12" s="60"/>
      <c r="D12" s="60"/>
      <c r="E12" s="60"/>
      <c r="F12" s="60"/>
      <c r="G12" s="60"/>
      <c r="H12" s="60"/>
      <c r="I12" s="60"/>
    </row>
    <row r="13" spans="1:9" ht="28.8">
      <c r="A13" s="34" t="s">
        <v>713</v>
      </c>
      <c r="B13" s="60" t="s">
        <v>718</v>
      </c>
      <c r="C13" s="60"/>
      <c r="D13" s="60"/>
      <c r="E13" s="60"/>
      <c r="F13" s="60"/>
      <c r="G13" s="60"/>
      <c r="H13" s="60"/>
      <c r="I13" s="60"/>
    </row>
    <row r="14" spans="1:9">
      <c r="B14" t="s">
        <v>631</v>
      </c>
    </row>
    <row r="15" spans="1:9">
      <c r="B15" t="s">
        <v>631</v>
      </c>
    </row>
  </sheetData>
  <mergeCells count="3">
    <mergeCell ref="B5:H5"/>
    <mergeCell ref="B1:I1"/>
    <mergeCell ref="B10:H10"/>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08955-F139-4495-ADF0-BDF8EF2549E3}">
  <dimension ref="A1:P13"/>
  <sheetViews>
    <sheetView topLeftCell="B1" workbookViewId="0">
      <selection activeCell="A5" sqref="A5:D9"/>
    </sheetView>
  </sheetViews>
  <sheetFormatPr defaultRowHeight="14.4"/>
  <cols>
    <col min="5" max="5" width="26.33203125" customWidth="1"/>
    <col min="6" max="6" width="27.88671875" customWidth="1"/>
  </cols>
  <sheetData>
    <row r="1" spans="1:16">
      <c r="A1" s="59" t="s">
        <v>667</v>
      </c>
      <c r="B1" s="59"/>
      <c r="C1" s="82" t="s">
        <v>669</v>
      </c>
      <c r="D1" s="82"/>
      <c r="E1" s="82"/>
      <c r="F1" s="82"/>
    </row>
    <row r="2" spans="1:16">
      <c r="A2" s="54"/>
      <c r="B2" s="54"/>
      <c r="C2" s="54"/>
      <c r="D2" s="54"/>
      <c r="E2" s="54"/>
      <c r="F2" s="54"/>
    </row>
    <row r="3" spans="1:16">
      <c r="A3" s="79" t="s">
        <v>668</v>
      </c>
      <c r="B3" s="79"/>
      <c r="C3" s="79"/>
      <c r="D3" s="82" t="s">
        <v>670</v>
      </c>
      <c r="E3" s="82"/>
      <c r="F3" s="82"/>
    </row>
    <row r="4" spans="1:16" ht="36" customHeight="1">
      <c r="A4" s="80" t="s">
        <v>693</v>
      </c>
      <c r="B4" s="80"/>
      <c r="C4" s="80"/>
      <c r="D4" s="80"/>
      <c r="E4" s="55" t="s">
        <v>688</v>
      </c>
      <c r="F4" s="56" t="s">
        <v>690</v>
      </c>
      <c r="G4" s="57" t="s">
        <v>692</v>
      </c>
      <c r="H4" s="58"/>
      <c r="I4" s="58"/>
      <c r="J4" s="58"/>
      <c r="K4" s="58"/>
      <c r="L4" s="58"/>
      <c r="M4" s="58"/>
      <c r="N4" s="58"/>
      <c r="O4" s="58"/>
      <c r="P4" s="58"/>
    </row>
    <row r="5" spans="1:16">
      <c r="A5" s="53" t="s">
        <v>694</v>
      </c>
      <c r="B5" s="53"/>
      <c r="C5" s="53"/>
      <c r="D5" s="53"/>
      <c r="E5" s="58" t="s">
        <v>691</v>
      </c>
      <c r="F5" s="58" t="s">
        <v>689</v>
      </c>
      <c r="G5" s="58" t="s">
        <v>686</v>
      </c>
      <c r="H5" s="58"/>
      <c r="I5" s="58"/>
      <c r="J5" s="58"/>
      <c r="K5" s="58"/>
      <c r="L5" s="58"/>
      <c r="M5" s="58"/>
      <c r="N5" s="58"/>
      <c r="O5" s="58"/>
      <c r="P5" s="58"/>
    </row>
    <row r="6" spans="1:16">
      <c r="A6" s="53" t="s">
        <v>695</v>
      </c>
      <c r="B6" s="53"/>
      <c r="C6" s="53"/>
      <c r="D6" s="53"/>
      <c r="E6" s="58" t="s">
        <v>691</v>
      </c>
      <c r="F6" s="58" t="s">
        <v>685</v>
      </c>
      <c r="G6" s="58" t="s">
        <v>687</v>
      </c>
      <c r="H6" s="58"/>
      <c r="I6" s="58"/>
      <c r="J6" s="58"/>
      <c r="K6" s="58"/>
      <c r="L6" s="58"/>
      <c r="M6" s="58"/>
      <c r="N6" s="58"/>
      <c r="O6" s="58"/>
      <c r="P6" s="58"/>
    </row>
    <row r="7" spans="1:16">
      <c r="A7" s="53" t="s">
        <v>696</v>
      </c>
      <c r="B7" s="53"/>
      <c r="C7" s="53"/>
      <c r="D7" s="53"/>
      <c r="F7" t="s">
        <v>631</v>
      </c>
    </row>
    <row r="8" spans="1:16">
      <c r="A8" s="53" t="s">
        <v>697</v>
      </c>
      <c r="B8" s="53"/>
      <c r="C8" s="53"/>
      <c r="D8" s="53"/>
    </row>
    <row r="9" spans="1:16">
      <c r="A9" s="53" t="s">
        <v>698</v>
      </c>
      <c r="B9" s="53"/>
      <c r="C9" s="53"/>
      <c r="D9" s="53"/>
    </row>
    <row r="10" spans="1:16">
      <c r="A10" s="53" t="s">
        <v>699</v>
      </c>
      <c r="B10" s="53"/>
      <c r="C10" s="53"/>
      <c r="D10" s="53"/>
    </row>
    <row r="11" spans="1:16">
      <c r="A11" s="53" t="s">
        <v>700</v>
      </c>
      <c r="B11" s="53"/>
      <c r="C11" s="53"/>
      <c r="D11" s="53"/>
    </row>
    <row r="12" spans="1:16">
      <c r="A12" s="53" t="s">
        <v>701</v>
      </c>
      <c r="B12" s="53"/>
      <c r="C12" s="53"/>
      <c r="D12" s="53"/>
    </row>
    <row r="13" spans="1:16" ht="33.6" customHeight="1">
      <c r="A13" s="81" t="s">
        <v>702</v>
      </c>
      <c r="B13" s="81"/>
      <c r="C13" s="81"/>
      <c r="D13" s="53"/>
    </row>
  </sheetData>
  <mergeCells count="5">
    <mergeCell ref="A3:C3"/>
    <mergeCell ref="A4:D4"/>
    <mergeCell ref="A13:C13"/>
    <mergeCell ref="C1:F1"/>
    <mergeCell ref="D3:F3"/>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86103-1279-4F51-8721-0587FC868610}">
  <dimension ref="A1:Z409"/>
  <sheetViews>
    <sheetView topLeftCell="J1" workbookViewId="0">
      <selection activeCell="J1" sqref="J1:M1048576"/>
    </sheetView>
  </sheetViews>
  <sheetFormatPr defaultRowHeight="14.4"/>
  <cols>
    <col min="1" max="1" width="11.77734375" style="61" hidden="1" customWidth="1"/>
    <col min="2" max="2" width="14.88671875" style="61" hidden="1" customWidth="1"/>
    <col min="3" max="3" width="14.109375" style="61" hidden="1" customWidth="1"/>
    <col min="4" max="4" width="13.44140625" style="61" hidden="1" customWidth="1"/>
    <col min="5" max="5" width="17" style="61" hidden="1" customWidth="1"/>
    <col min="6" max="6" width="16.33203125" style="61" hidden="1" customWidth="1"/>
    <col min="7" max="7" width="14.77734375" style="61" hidden="1" customWidth="1"/>
    <col min="8" max="8" width="25.88671875" style="61" hidden="1" customWidth="1"/>
    <col min="9" max="9" width="29.5546875" style="61" hidden="1" customWidth="1"/>
    <col min="10" max="10" width="16.77734375" style="49" bestFit="1" customWidth="1"/>
    <col min="11" max="11" width="12.33203125" style="61" hidden="1" customWidth="1"/>
    <col min="12" max="12" width="20.109375" style="61" hidden="1" customWidth="1"/>
    <col min="13" max="13" width="8.88671875" style="61"/>
    <col min="14" max="14" width="12" style="61" hidden="1" customWidth="1"/>
    <col min="15" max="15" width="12" style="61" customWidth="1"/>
    <col min="16" max="16" width="41.21875" bestFit="1" customWidth="1"/>
    <col min="17" max="18" width="12" bestFit="1" customWidth="1"/>
    <col min="19" max="19" width="17.77734375" customWidth="1"/>
    <col min="21" max="21" width="12.21875" customWidth="1"/>
    <col min="22" max="22" width="13.77734375" customWidth="1"/>
    <col min="23" max="23" width="12" bestFit="1" customWidth="1"/>
    <col min="27" max="16384" width="8.88671875" style="61"/>
  </cols>
  <sheetData>
    <row r="1" spans="1:15" ht="15.6">
      <c r="A1" s="9" t="s">
        <v>66</v>
      </c>
      <c r="B1" s="8" t="s">
        <v>566</v>
      </c>
      <c r="C1" s="8" t="s">
        <v>571</v>
      </c>
      <c r="D1" s="8" t="s">
        <v>572</v>
      </c>
      <c r="E1" s="8" t="s">
        <v>573</v>
      </c>
      <c r="F1" s="8" t="s">
        <v>574</v>
      </c>
      <c r="G1" s="8" t="s">
        <v>567</v>
      </c>
      <c r="H1" s="10" t="s">
        <v>70</v>
      </c>
      <c r="I1" s="10" t="s">
        <v>69</v>
      </c>
      <c r="J1" s="8" t="s">
        <v>727</v>
      </c>
      <c r="K1" s="8" t="s">
        <v>569</v>
      </c>
      <c r="L1" s="8" t="s">
        <v>570</v>
      </c>
      <c r="M1" s="8" t="s">
        <v>0</v>
      </c>
      <c r="N1" s="8" t="s">
        <v>575</v>
      </c>
      <c r="O1" s="8" t="s">
        <v>722</v>
      </c>
    </row>
    <row r="2" spans="1:15" hidden="1">
      <c r="A2" s="61" t="s">
        <v>105</v>
      </c>
      <c r="B2" s="61">
        <f>VLOOKUP(A2,'US Pop after &gt;2009'!A11:B468,2,FALSE)</f>
        <v>674090</v>
      </c>
      <c r="C2" s="62">
        <f>VLOOKUP(A2,'US Pop after &gt;2009'!A11:U468,21,FALSE)</f>
        <v>625347.31999999995</v>
      </c>
      <c r="D2" s="62">
        <f>VLOOKUP(A2,'US Pop after &gt;2009'!A11:V468,22,FALSE)</f>
        <v>48823.28300000001</v>
      </c>
      <c r="E2" s="61">
        <f>VLOOKUP(A2,'Deaths After &gt;2009'!A11:O468,15,FALSE)</f>
        <v>0</v>
      </c>
      <c r="F2" s="61">
        <f>VLOOKUP(A2,'Deaths After &gt;2009'!A11:P468,16,FALSE)</f>
        <v>0</v>
      </c>
      <c r="G2" s="61">
        <f>VLOOKUP(A2,'Deaths After &gt;2009'!A11:Q468,17,FALSE)</f>
        <v>0</v>
      </c>
      <c r="H2" s="61">
        <f>VLOOKUP(A2,'Visits new'!A10:D417,4,FALSE)</f>
        <v>23536</v>
      </c>
      <c r="I2" s="61">
        <f>VLOOKUP(A2,'Visits new'!A10:E417,5,FALSE)</f>
        <v>99</v>
      </c>
      <c r="J2" s="67">
        <f t="shared" ref="J2:J65" si="0">G2/B2</f>
        <v>0</v>
      </c>
      <c r="K2" s="12">
        <f t="shared" ref="K2:K65" si="1">E2/C2</f>
        <v>0</v>
      </c>
      <c r="L2" s="12">
        <f t="shared" ref="L2:L65" si="2">F2/D2</f>
        <v>0</v>
      </c>
      <c r="M2" s="66">
        <f t="shared" ref="M2:M65" si="3">H2/B2</f>
        <v>3.4915219036033764E-2</v>
      </c>
      <c r="N2" s="12">
        <f t="shared" ref="N2:N65" si="4">I2/B2</f>
        <v>1.468646619887552E-4</v>
      </c>
      <c r="O2" s="66">
        <f>AVERAGE($M$2:$M$409)</f>
        <v>0.13991333078357973</v>
      </c>
    </row>
    <row r="3" spans="1:15">
      <c r="A3" s="61" t="s">
        <v>106</v>
      </c>
      <c r="B3" s="61">
        <f>VLOOKUP(A3,'US Pop after &gt;2009'!A12:B469,2,FALSE)</f>
        <v>665600</v>
      </c>
      <c r="C3" s="62">
        <f>VLOOKUP(A3,'US Pop after &gt;2009'!A12:U469,21,FALSE)</f>
        <v>614924.30900000001</v>
      </c>
      <c r="D3" s="62">
        <f>VLOOKUP(A3,'US Pop after &gt;2009'!A12:V469,22,FALSE)</f>
        <v>50856.977999999996</v>
      </c>
      <c r="E3" s="61">
        <f>VLOOKUP(A3,'Deaths After &gt;2009'!A12:O469,15,FALSE)</f>
        <v>0</v>
      </c>
      <c r="F3" s="61">
        <f>VLOOKUP(A3,'Deaths After &gt;2009'!A12:P469,16,FALSE)</f>
        <v>0</v>
      </c>
      <c r="G3" s="61">
        <f>VLOOKUP(A3,'Deaths After &gt;2009'!A12:Q469,17,FALSE)</f>
        <v>0</v>
      </c>
      <c r="H3" s="61">
        <f>VLOOKUP(A3,'Visits new'!A11:D418,4,FALSE)</f>
        <v>107111</v>
      </c>
      <c r="I3" s="61">
        <f>VLOOKUP(A3,'Visits new'!A11:E418,5,FALSE)</f>
        <v>355</v>
      </c>
      <c r="J3" s="67">
        <f t="shared" si="0"/>
        <v>0</v>
      </c>
      <c r="K3" s="12">
        <f t="shared" si="1"/>
        <v>0</v>
      </c>
      <c r="L3" s="12">
        <f t="shared" si="2"/>
        <v>0</v>
      </c>
      <c r="M3" s="12">
        <f t="shared" si="3"/>
        <v>0.16092397836538461</v>
      </c>
      <c r="N3" s="12">
        <f t="shared" si="4"/>
        <v>5.3335336538461533E-4</v>
      </c>
      <c r="O3" s="12"/>
    </row>
    <row r="4" spans="1:15">
      <c r="A4" s="61" t="s">
        <v>107</v>
      </c>
      <c r="B4" s="61">
        <f>VLOOKUP(A4,'US Pop after &gt;2009'!A13:B470,2,FALSE)</f>
        <v>664868</v>
      </c>
      <c r="C4" s="62">
        <f>VLOOKUP(A4,'US Pop after &gt;2009'!A13:U470,21,FALSE)</f>
        <v>613528.18900000001</v>
      </c>
      <c r="D4" s="62">
        <f>VLOOKUP(A4,'US Pop after &gt;2009'!A13:V470,22,FALSE)</f>
        <v>51376.460999999996</v>
      </c>
      <c r="E4" s="61">
        <f>VLOOKUP(A4,'Deaths After &gt;2009'!A13:O470,15,FALSE)</f>
        <v>0</v>
      </c>
      <c r="F4" s="61">
        <f>VLOOKUP(A4,'Deaths After &gt;2009'!A13:P470,16,FALSE)</f>
        <v>0</v>
      </c>
      <c r="G4" s="61">
        <f>VLOOKUP(A4,'Deaths After &gt;2009'!A13:Q470,17,FALSE)</f>
        <v>0</v>
      </c>
      <c r="H4" s="61">
        <f>VLOOKUP(A4,'Visits new'!A12:D419,4,FALSE)</f>
        <v>105448</v>
      </c>
      <c r="I4" s="61">
        <f>VLOOKUP(A4,'Visits new'!A12:E419,5,FALSE)</f>
        <v>344</v>
      </c>
      <c r="J4" s="67">
        <f t="shared" si="0"/>
        <v>0</v>
      </c>
      <c r="K4" s="12">
        <f t="shared" si="1"/>
        <v>0</v>
      </c>
      <c r="L4" s="12">
        <f t="shared" si="2"/>
        <v>0</v>
      </c>
      <c r="M4" s="12">
        <f t="shared" si="3"/>
        <v>0.15859990253704495</v>
      </c>
      <c r="N4" s="12">
        <f t="shared" si="4"/>
        <v>5.1739593423055406E-4</v>
      </c>
      <c r="O4" s="12"/>
    </row>
    <row r="5" spans="1:15" hidden="1">
      <c r="A5" s="61" t="s">
        <v>108</v>
      </c>
      <c r="B5" s="61">
        <f>VLOOKUP(A5,'US Pop after &gt;2009'!A14:B471,2,FALSE)</f>
        <v>689969</v>
      </c>
      <c r="C5" s="62">
        <f>VLOOKUP(A5,'US Pop after &gt;2009'!A14:U471,21,FALSE)</f>
        <v>632915.65899999999</v>
      </c>
      <c r="D5" s="62">
        <f>VLOOKUP(A5,'US Pop after &gt;2009'!A14:V471,22,FALSE)</f>
        <v>56874.692000000003</v>
      </c>
      <c r="E5" s="61">
        <f>VLOOKUP(A5,'Deaths After &gt;2009'!A14:O471,15,FALSE)</f>
        <v>0</v>
      </c>
      <c r="F5" s="61">
        <f>VLOOKUP(A5,'Deaths After &gt;2009'!A14:P471,16,FALSE)</f>
        <v>0</v>
      </c>
      <c r="G5" s="61">
        <f>VLOOKUP(A5,'Deaths After &gt;2009'!A14:Q471,17,FALSE)</f>
        <v>0</v>
      </c>
      <c r="H5" s="61">
        <f>VLOOKUP(A5,'Visits new'!A13:D420,4,FALSE)</f>
        <v>92149</v>
      </c>
      <c r="I5" s="61">
        <f>VLOOKUP(A5,'Visits new'!A13:E420,5,FALSE)</f>
        <v>364</v>
      </c>
      <c r="J5" s="67">
        <f t="shared" si="0"/>
        <v>0</v>
      </c>
      <c r="K5" s="12">
        <f t="shared" si="1"/>
        <v>0</v>
      </c>
      <c r="L5" s="12">
        <f t="shared" si="2"/>
        <v>0</v>
      </c>
      <c r="M5" s="66">
        <f t="shared" si="3"/>
        <v>0.13355527567180556</v>
      </c>
      <c r="N5" s="12">
        <f t="shared" si="4"/>
        <v>5.2755993385210061E-4</v>
      </c>
      <c r="O5" s="12"/>
    </row>
    <row r="6" spans="1:15" hidden="1">
      <c r="A6" s="61" t="s">
        <v>109</v>
      </c>
      <c r="B6" s="61">
        <f>VLOOKUP(A6,'US Pop after &gt;2009'!A15:B472,2,FALSE)</f>
        <v>627424</v>
      </c>
      <c r="C6" s="62">
        <f>VLOOKUP(A6,'US Pop after &gt;2009'!A15:U472,21,FALSE)</f>
        <v>573376.91399999999</v>
      </c>
      <c r="D6" s="62">
        <f>VLOOKUP(A6,'US Pop after &gt;2009'!A15:V472,22,FALSE)</f>
        <v>54377.585000000006</v>
      </c>
      <c r="E6" s="61">
        <f>VLOOKUP(A6,'Deaths After &gt;2009'!A15:O472,15,FALSE)</f>
        <v>0</v>
      </c>
      <c r="F6" s="61">
        <f>VLOOKUP(A6,'Deaths After &gt;2009'!A15:P472,16,FALSE)</f>
        <v>0</v>
      </c>
      <c r="G6" s="61">
        <f>VLOOKUP(A6,'Deaths After &gt;2009'!A15:Q472,17,FALSE)</f>
        <v>0</v>
      </c>
      <c r="H6" s="61">
        <f>VLOOKUP(A6,'Visits new'!A14:D421,4,FALSE)</f>
        <v>70427</v>
      </c>
      <c r="I6" s="61">
        <f>VLOOKUP(A6,'Visits new'!A14:E421,5,FALSE)</f>
        <v>304</v>
      </c>
      <c r="J6" s="67">
        <f t="shared" si="0"/>
        <v>0</v>
      </c>
      <c r="K6" s="12">
        <f t="shared" si="1"/>
        <v>0</v>
      </c>
      <c r="L6" s="12">
        <f t="shared" si="2"/>
        <v>0</v>
      </c>
      <c r="M6" s="66">
        <f t="shared" si="3"/>
        <v>0.11224785790789003</v>
      </c>
      <c r="N6" s="12">
        <f t="shared" si="4"/>
        <v>4.84520834395879E-4</v>
      </c>
      <c r="O6" s="12"/>
    </row>
    <row r="7" spans="1:15" hidden="1">
      <c r="A7" s="61" t="s">
        <v>110</v>
      </c>
      <c r="B7" s="61">
        <f>VLOOKUP(A7,'US Pop after &gt;2009'!A16:B473,2,FALSE)</f>
        <v>680299</v>
      </c>
      <c r="C7" s="62">
        <f>VLOOKUP(A7,'US Pop after &gt;2009'!A16:U473,21,FALSE)</f>
        <v>616600.33299999998</v>
      </c>
      <c r="D7" s="62">
        <f>VLOOKUP(A7,'US Pop after &gt;2009'!A16:V473,22,FALSE)</f>
        <v>63707.814999999995</v>
      </c>
      <c r="E7" s="61">
        <f>VLOOKUP(A7,'Deaths After &gt;2009'!A16:O473,15,FALSE)</f>
        <v>0</v>
      </c>
      <c r="F7" s="61">
        <f>VLOOKUP(A7,'Deaths After &gt;2009'!A16:P473,16,FALSE)</f>
        <v>0</v>
      </c>
      <c r="G7" s="61">
        <f>VLOOKUP(A7,'Deaths After &gt;2009'!A16:Q473,17,FALSE)</f>
        <v>0</v>
      </c>
      <c r="H7" s="61">
        <f>VLOOKUP(A7,'Visits new'!A15:D422,4,FALSE)</f>
        <v>53244</v>
      </c>
      <c r="I7" s="61">
        <f>VLOOKUP(A7,'Visits new'!A15:E422,5,FALSE)</f>
        <v>290</v>
      </c>
      <c r="J7" s="67">
        <f t="shared" si="0"/>
        <v>0</v>
      </c>
      <c r="K7" s="12">
        <f t="shared" si="1"/>
        <v>0</v>
      </c>
      <c r="L7" s="12">
        <f t="shared" si="2"/>
        <v>0</v>
      </c>
      <c r="M7" s="66">
        <f t="shared" si="3"/>
        <v>7.8265586161379047E-2</v>
      </c>
      <c r="N7" s="12">
        <f t="shared" si="4"/>
        <v>4.2628314902711894E-4</v>
      </c>
      <c r="O7" s="12"/>
    </row>
    <row r="8" spans="1:15" hidden="1">
      <c r="A8" s="61" t="s">
        <v>111</v>
      </c>
      <c r="B8" s="61">
        <f>VLOOKUP(A8,'US Pop after &gt;2009'!A17:B474,2,FALSE)</f>
        <v>699828</v>
      </c>
      <c r="C8" s="62">
        <f>VLOOKUP(A8,'US Pop after &gt;2009'!A17:U474,21,FALSE)</f>
        <v>628888.00199999986</v>
      </c>
      <c r="D8" s="62">
        <f>VLOOKUP(A8,'US Pop after &gt;2009'!A17:V474,22,FALSE)</f>
        <v>70440.233999999982</v>
      </c>
      <c r="E8" s="61">
        <f>VLOOKUP(A8,'Deaths After &gt;2009'!A17:O474,15,FALSE)</f>
        <v>0</v>
      </c>
      <c r="F8" s="61">
        <f>VLOOKUP(A8,'Deaths After &gt;2009'!A17:P474,16,FALSE)</f>
        <v>0</v>
      </c>
      <c r="G8" s="61">
        <f>VLOOKUP(A8,'Deaths After &gt;2009'!A17:Q474,17,FALSE)</f>
        <v>0</v>
      </c>
      <c r="H8" s="61">
        <f>VLOOKUP(A8,'Visits new'!A16:D423,4,FALSE)</f>
        <v>71839</v>
      </c>
      <c r="I8" s="61">
        <f>VLOOKUP(A8,'Visits new'!A16:E423,5,FALSE)</f>
        <v>282</v>
      </c>
      <c r="J8" s="67">
        <f t="shared" si="0"/>
        <v>0</v>
      </c>
      <c r="K8" s="12">
        <f t="shared" si="1"/>
        <v>0</v>
      </c>
      <c r="L8" s="12">
        <f t="shared" si="2"/>
        <v>0</v>
      </c>
      <c r="M8" s="66">
        <f t="shared" si="3"/>
        <v>0.10265236600993387</v>
      </c>
      <c r="N8" s="12">
        <f t="shared" si="4"/>
        <v>4.0295615494092836E-4</v>
      </c>
      <c r="O8" s="12"/>
    </row>
    <row r="9" spans="1:15">
      <c r="A9" s="61" t="s">
        <v>112</v>
      </c>
      <c r="B9" s="61">
        <f>VLOOKUP(A9,'US Pop after &gt;2009'!A18:B475,2,FALSE)</f>
        <v>697411</v>
      </c>
      <c r="C9" s="62">
        <f>VLOOKUP(A9,'US Pop after &gt;2009'!A18:U475,21,FALSE)</f>
        <v>625102</v>
      </c>
      <c r="D9" s="62">
        <f>VLOOKUP(A9,'US Pop after &gt;2009'!A18:V475,22,FALSE)</f>
        <v>72309</v>
      </c>
      <c r="E9" s="61">
        <f>VLOOKUP(A9,'Deaths After &gt;2009'!A18:O475,15,FALSE)</f>
        <v>0</v>
      </c>
      <c r="F9" s="61">
        <f>VLOOKUP(A9,'Deaths After &gt;2009'!A18:P475,16,FALSE)</f>
        <v>0</v>
      </c>
      <c r="G9" s="61">
        <f>VLOOKUP(A9,'Deaths After &gt;2009'!A18:Q475,17,FALSE)</f>
        <v>0</v>
      </c>
      <c r="H9" s="61">
        <f>VLOOKUP(A9,'Visits new'!A17:D424,4,FALSE)</f>
        <v>120282</v>
      </c>
      <c r="I9" s="61">
        <f>VLOOKUP(A9,'Visits new'!A17:E424,5,FALSE)</f>
        <v>416</v>
      </c>
      <c r="J9" s="67">
        <f t="shared" si="0"/>
        <v>0</v>
      </c>
      <c r="K9" s="12">
        <f t="shared" si="1"/>
        <v>0</v>
      </c>
      <c r="L9" s="12">
        <f t="shared" si="2"/>
        <v>0</v>
      </c>
      <c r="M9" s="12">
        <f t="shared" si="3"/>
        <v>0.17246931866575091</v>
      </c>
      <c r="N9" s="12">
        <f t="shared" si="4"/>
        <v>5.9649188211829181E-4</v>
      </c>
      <c r="O9" s="12"/>
    </row>
    <row r="10" spans="1:15" hidden="1">
      <c r="A10" s="61" t="s">
        <v>160</v>
      </c>
      <c r="B10" s="61">
        <f>VLOOKUP(A10,'US Pop after &gt;2009'!A60:B517,2,FALSE)</f>
        <v>890856</v>
      </c>
      <c r="C10" s="62">
        <f>VLOOKUP(A10,'US Pop after &gt;2009'!A60:U517,21,FALSE)</f>
        <v>763429.57799999998</v>
      </c>
      <c r="D10" s="62">
        <f>VLOOKUP(A10,'US Pop after &gt;2009'!A60:V517,22,FALSE)</f>
        <v>126582.414</v>
      </c>
      <c r="E10" s="61">
        <f>VLOOKUP(A10,'Deaths After &gt;2009'!A60:O517,15,FALSE)</f>
        <v>0</v>
      </c>
      <c r="F10" s="61">
        <f>VLOOKUP(A10,'Deaths After &gt;2009'!A60:P517,16,FALSE)</f>
        <v>0</v>
      </c>
      <c r="G10" s="61">
        <f>VLOOKUP(A10,'Deaths After &gt;2009'!A60:Q517,17,FALSE)</f>
        <v>0</v>
      </c>
      <c r="H10" s="61">
        <f>VLOOKUP(A10,'Visits new'!A59:D466,4,FALSE)</f>
        <v>122035</v>
      </c>
      <c r="I10" s="61">
        <f>VLOOKUP(A10,'Visits new'!A59:E466,5,FALSE)</f>
        <v>391</v>
      </c>
      <c r="J10" s="67">
        <f t="shared" si="0"/>
        <v>0</v>
      </c>
      <c r="K10" s="12">
        <f t="shared" si="1"/>
        <v>0</v>
      </c>
      <c r="L10" s="12">
        <f t="shared" si="2"/>
        <v>0</v>
      </c>
      <c r="M10" s="66">
        <f t="shared" si="3"/>
        <v>0.13698622448521422</v>
      </c>
      <c r="N10" s="12">
        <f t="shared" si="4"/>
        <v>4.3890370609840423E-4</v>
      </c>
      <c r="O10" s="12"/>
    </row>
    <row r="11" spans="1:15">
      <c r="A11" s="61" t="s">
        <v>165</v>
      </c>
      <c r="B11" s="61">
        <f>VLOOKUP(A11,'US Pop after &gt;2009'!A65:B522,2,FALSE)</f>
        <v>934695</v>
      </c>
      <c r="C11" s="62">
        <f>VLOOKUP(A11,'US Pop after &gt;2009'!A65:U522,21,FALSE)</f>
        <v>781548.20700000005</v>
      </c>
      <c r="D11" s="62">
        <f>VLOOKUP(A11,'US Pop after &gt;2009'!A65:V522,22,FALSE)</f>
        <v>153659.04</v>
      </c>
      <c r="E11" s="61">
        <f>VLOOKUP(A11,'Deaths After &gt;2009'!A65:O522,15,FALSE)</f>
        <v>0</v>
      </c>
      <c r="F11" s="61">
        <f>VLOOKUP(A11,'Deaths After &gt;2009'!A65:P522,16,FALSE)</f>
        <v>0</v>
      </c>
      <c r="G11" s="61">
        <f>VLOOKUP(A11,'Deaths After &gt;2009'!A65:Q522,17,FALSE)</f>
        <v>0</v>
      </c>
      <c r="H11" s="61">
        <f>VLOOKUP(A11,'Visits new'!A64:D471,4,FALSE)</f>
        <v>146531</v>
      </c>
      <c r="I11" s="61">
        <f>VLOOKUP(A11,'Visits new'!A64:E471,5,FALSE)</f>
        <v>646</v>
      </c>
      <c r="J11" s="67">
        <f t="shared" si="0"/>
        <v>0</v>
      </c>
      <c r="K11" s="12">
        <f t="shared" si="1"/>
        <v>0</v>
      </c>
      <c r="L11" s="12">
        <f t="shared" si="2"/>
        <v>0</v>
      </c>
      <c r="M11" s="12">
        <f t="shared" si="3"/>
        <v>0.15676878553966803</v>
      </c>
      <c r="N11" s="12">
        <f t="shared" si="4"/>
        <v>6.9113454121397884E-4</v>
      </c>
      <c r="O11" s="12"/>
    </row>
    <row r="12" spans="1:15" hidden="1">
      <c r="A12" s="61" t="s">
        <v>168</v>
      </c>
      <c r="B12" s="61">
        <f>VLOOKUP(A12,'US Pop after &gt;2009'!A67:B524,2,FALSE)</f>
        <v>584400</v>
      </c>
      <c r="C12" s="62">
        <f>VLOOKUP(A12,'US Pop after &gt;2009'!A67:U524,21,FALSE)</f>
        <v>518362.80000000005</v>
      </c>
      <c r="D12" s="62">
        <f>VLOOKUP(A12,'US Pop after &gt;2009'!A67:V524,22,FALSE)</f>
        <v>67206</v>
      </c>
      <c r="E12" s="61">
        <f>VLOOKUP(A12,'Deaths After &gt;2009'!A67:O524,15,FALSE)</f>
        <v>0</v>
      </c>
      <c r="F12" s="61">
        <f>VLOOKUP(A12,'Deaths After &gt;2009'!A67:P524,16,FALSE)</f>
        <v>0</v>
      </c>
      <c r="G12" s="61">
        <f>VLOOKUP(A12,'Deaths After &gt;2009'!A67:Q524,17,FALSE)</f>
        <v>0</v>
      </c>
      <c r="H12" s="61">
        <f>VLOOKUP(A12,'Visits new'!A66:D473,4,FALSE)</f>
        <v>35512</v>
      </c>
      <c r="I12" s="61">
        <f>VLOOKUP(A12,'Visits new'!A66:E473,5,FALSE)</f>
        <v>52</v>
      </c>
      <c r="J12" s="67">
        <f t="shared" si="0"/>
        <v>0</v>
      </c>
      <c r="K12" s="12">
        <f t="shared" si="1"/>
        <v>0</v>
      </c>
      <c r="L12" s="12">
        <f t="shared" si="2"/>
        <v>0</v>
      </c>
      <c r="M12" s="66">
        <f t="shared" si="3"/>
        <v>6.076659822039699E-2</v>
      </c>
      <c r="N12" s="12">
        <f t="shared" si="4"/>
        <v>8.8980150581793296E-5</v>
      </c>
      <c r="O12" s="12"/>
    </row>
    <row r="13" spans="1:15">
      <c r="A13" s="61" t="s">
        <v>169</v>
      </c>
      <c r="B13" s="61">
        <f>VLOOKUP(A13,'US Pop after &gt;2009'!A68:B525,2,FALSE)</f>
        <v>593955</v>
      </c>
      <c r="C13" s="62">
        <f>VLOOKUP(A13,'US Pop after &gt;2009'!A68:U525,21,FALSE)</f>
        <v>526838.08499999996</v>
      </c>
      <c r="D13" s="62">
        <f>VLOOKUP(A13,'US Pop after &gt;2009'!A68:V525,22,FALSE)</f>
        <v>67116.915000000008</v>
      </c>
      <c r="E13" s="61">
        <f>VLOOKUP(A13,'Deaths After &gt;2009'!A68:O525,15,FALSE)</f>
        <v>0</v>
      </c>
      <c r="F13" s="61">
        <f>VLOOKUP(A13,'Deaths After &gt;2009'!A68:P525,16,FALSE)</f>
        <v>0</v>
      </c>
      <c r="G13" s="61">
        <f>VLOOKUP(A13,'Deaths After &gt;2009'!A68:Q525,17,FALSE)</f>
        <v>0</v>
      </c>
      <c r="H13" s="61">
        <f>VLOOKUP(A13,'Visits new'!A67:D474,4,FALSE)</f>
        <v>102474</v>
      </c>
      <c r="I13" s="61">
        <f>VLOOKUP(A13,'Visits new'!A67:E474,5,FALSE)</f>
        <v>118</v>
      </c>
      <c r="J13" s="67">
        <f t="shared" si="0"/>
        <v>0</v>
      </c>
      <c r="K13" s="12">
        <f t="shared" si="1"/>
        <v>0</v>
      </c>
      <c r="L13" s="12">
        <f t="shared" si="2"/>
        <v>0</v>
      </c>
      <c r="M13" s="12">
        <f t="shared" si="3"/>
        <v>0.17252822183498751</v>
      </c>
      <c r="N13" s="12">
        <f t="shared" si="4"/>
        <v>1.9866824927814396E-4</v>
      </c>
      <c r="O13" s="12"/>
    </row>
    <row r="14" spans="1:15">
      <c r="A14" s="61" t="s">
        <v>170</v>
      </c>
      <c r="B14" s="61">
        <f>VLOOKUP(A14,'US Pop after &gt;2009'!A69:B526,2,FALSE)</f>
        <v>605759</v>
      </c>
      <c r="C14" s="62">
        <f>VLOOKUP(A14,'US Pop after &gt;2009'!A69:U526,21,FALSE)</f>
        <v>535490.95600000001</v>
      </c>
      <c r="D14" s="62">
        <f>VLOOKUP(A14,'US Pop after &gt;2009'!A69:V526,22,FALSE)</f>
        <v>69662.285000000003</v>
      </c>
      <c r="E14" s="61">
        <f>VLOOKUP(A14,'Deaths After &gt;2009'!A69:O526,15,FALSE)</f>
        <v>0</v>
      </c>
      <c r="F14" s="61">
        <f>VLOOKUP(A14,'Deaths After &gt;2009'!A69:P526,16,FALSE)</f>
        <v>0</v>
      </c>
      <c r="G14" s="61">
        <f>VLOOKUP(A14,'Deaths After &gt;2009'!A69:Q526,17,FALSE)</f>
        <v>0</v>
      </c>
      <c r="H14" s="61">
        <f>VLOOKUP(A14,'Visits new'!A68:D475,4,FALSE)</f>
        <v>103180</v>
      </c>
      <c r="I14" s="61">
        <f>VLOOKUP(A14,'Visits new'!A68:E475,5,FALSE)</f>
        <v>81</v>
      </c>
      <c r="J14" s="67">
        <f t="shared" si="0"/>
        <v>0</v>
      </c>
      <c r="K14" s="12">
        <f t="shared" si="1"/>
        <v>0</v>
      </c>
      <c r="L14" s="12">
        <f t="shared" si="2"/>
        <v>0</v>
      </c>
      <c r="M14" s="12">
        <f t="shared" si="3"/>
        <v>0.17033176560315241</v>
      </c>
      <c r="N14" s="12">
        <f t="shared" si="4"/>
        <v>1.3371654403814058E-4</v>
      </c>
      <c r="O14" s="12"/>
    </row>
    <row r="15" spans="1:15" hidden="1">
      <c r="A15" s="61" t="s">
        <v>171</v>
      </c>
      <c r="B15" s="61">
        <f>VLOOKUP(A15,'US Pop after &gt;2009'!A70:B527,2,FALSE)</f>
        <v>619371</v>
      </c>
      <c r="C15" s="62">
        <f>VLOOKUP(A15,'US Pop after &gt;2009'!A70:U527,21,FALSE)</f>
        <v>547523.96400000004</v>
      </c>
      <c r="D15" s="62">
        <f>VLOOKUP(A15,'US Pop after &gt;2009'!A70:V527,22,FALSE)</f>
        <v>69988.922999999995</v>
      </c>
      <c r="E15" s="61">
        <f>VLOOKUP(A15,'Deaths After &gt;2009'!A70:O527,15,FALSE)</f>
        <v>0</v>
      </c>
      <c r="F15" s="61">
        <f>VLOOKUP(A15,'Deaths After &gt;2009'!A70:P527,16,FALSE)</f>
        <v>0</v>
      </c>
      <c r="G15" s="61">
        <f>VLOOKUP(A15,'Deaths After &gt;2009'!A70:Q527,17,FALSE)</f>
        <v>0</v>
      </c>
      <c r="H15" s="61">
        <f>VLOOKUP(A15,'Visits new'!A69:D476,4,FALSE)</f>
        <v>84012</v>
      </c>
      <c r="I15" s="61">
        <f>VLOOKUP(A15,'Visits new'!A69:E476,5,FALSE)</f>
        <v>107</v>
      </c>
      <c r="J15" s="67">
        <f t="shared" si="0"/>
        <v>0</v>
      </c>
      <c r="K15" s="12">
        <f t="shared" si="1"/>
        <v>0</v>
      </c>
      <c r="L15" s="12">
        <f t="shared" si="2"/>
        <v>0</v>
      </c>
      <c r="M15" s="66">
        <f t="shared" si="3"/>
        <v>0.13564083562194548</v>
      </c>
      <c r="N15" s="12">
        <f t="shared" si="4"/>
        <v>1.7275590881717096E-4</v>
      </c>
      <c r="O15" s="12"/>
    </row>
    <row r="16" spans="1:15" hidden="1">
      <c r="A16" s="61" t="s">
        <v>172</v>
      </c>
      <c r="B16" s="61">
        <f>VLOOKUP(A16,'US Pop after &gt;2009'!A71:B528,2,FALSE)</f>
        <v>633736</v>
      </c>
      <c r="C16" s="62">
        <f>VLOOKUP(A16,'US Pop after &gt;2009'!A71:U528,21,FALSE)</f>
        <v>562123.83199999994</v>
      </c>
      <c r="D16" s="62">
        <f>VLOOKUP(A16,'US Pop after &gt;2009'!A71:V528,22,FALSE)</f>
        <v>71612.168000000005</v>
      </c>
      <c r="E16" s="61">
        <f>VLOOKUP(A16,'Deaths After &gt;2009'!A71:O528,15,FALSE)</f>
        <v>0</v>
      </c>
      <c r="F16" s="61">
        <f>VLOOKUP(A16,'Deaths After &gt;2009'!A71:P528,16,FALSE)</f>
        <v>0</v>
      </c>
      <c r="G16" s="61">
        <f>VLOOKUP(A16,'Deaths After &gt;2009'!A71:Q528,17,FALSE)</f>
        <v>0</v>
      </c>
      <c r="H16" s="61">
        <f>VLOOKUP(A16,'Visits new'!A70:D477,4,FALSE)</f>
        <v>73135</v>
      </c>
      <c r="I16" s="61">
        <f>VLOOKUP(A16,'Visits new'!A70:E477,5,FALSE)</f>
        <v>92</v>
      </c>
      <c r="J16" s="67">
        <f t="shared" si="0"/>
        <v>0</v>
      </c>
      <c r="K16" s="12">
        <f t="shared" si="1"/>
        <v>0</v>
      </c>
      <c r="L16" s="12">
        <f t="shared" si="2"/>
        <v>0</v>
      </c>
      <c r="M16" s="66">
        <f t="shared" si="3"/>
        <v>0.11540294381256548</v>
      </c>
      <c r="N16" s="12">
        <f t="shared" si="4"/>
        <v>1.4517085979019655E-4</v>
      </c>
      <c r="O16" s="12"/>
    </row>
    <row r="17" spans="1:15" hidden="1">
      <c r="A17" s="61" t="s">
        <v>173</v>
      </c>
      <c r="B17" s="61">
        <f>VLOOKUP(A17,'US Pop after &gt;2009'!A72:B529,2,FALSE)</f>
        <v>647484</v>
      </c>
      <c r="C17" s="62">
        <f>VLOOKUP(A17,'US Pop after &gt;2009'!A72:U529,21,FALSE)</f>
        <v>573670.82399999991</v>
      </c>
      <c r="D17" s="62">
        <f>VLOOKUP(A17,'US Pop after &gt;2009'!A72:V529,22,FALSE)</f>
        <v>73813.175999999992</v>
      </c>
      <c r="E17" s="61">
        <f>VLOOKUP(A17,'Deaths After &gt;2009'!A72:O529,15,FALSE)</f>
        <v>0</v>
      </c>
      <c r="F17" s="61">
        <f>VLOOKUP(A17,'Deaths After &gt;2009'!A72:P529,16,FALSE)</f>
        <v>0</v>
      </c>
      <c r="G17" s="61">
        <f>VLOOKUP(A17,'Deaths After &gt;2009'!A72:Q529,17,FALSE)</f>
        <v>0</v>
      </c>
      <c r="H17" s="61">
        <f>VLOOKUP(A17,'Visits new'!A71:D478,4,FALSE)</f>
        <v>63840</v>
      </c>
      <c r="I17" s="61">
        <f>VLOOKUP(A17,'Visits new'!A71:E478,5,FALSE)</f>
        <v>71</v>
      </c>
      <c r="J17" s="67">
        <f t="shared" si="0"/>
        <v>0</v>
      </c>
      <c r="K17" s="12">
        <f t="shared" si="1"/>
        <v>0</v>
      </c>
      <c r="L17" s="12">
        <f t="shared" si="2"/>
        <v>0</v>
      </c>
      <c r="M17" s="66">
        <f t="shared" si="3"/>
        <v>9.8597030969105035E-2</v>
      </c>
      <c r="N17" s="12">
        <f t="shared" si="4"/>
        <v>1.0965521927954977E-4</v>
      </c>
      <c r="O17" s="12"/>
    </row>
    <row r="18" spans="1:15">
      <c r="A18" s="61" t="s">
        <v>174</v>
      </c>
      <c r="B18" s="61">
        <f>VLOOKUP(A18,'US Pop after &gt;2009'!A73:B530,2,FALSE)</f>
        <v>659009</v>
      </c>
      <c r="C18" s="62">
        <f>VLOOKUP(A18,'US Pop after &gt;2009'!A73:U530,21,FALSE)</f>
        <v>585199.99200000009</v>
      </c>
      <c r="D18" s="62">
        <f>VLOOKUP(A18,'US Pop after &gt;2009'!A73:V530,22,FALSE)</f>
        <v>75127.025999999998</v>
      </c>
      <c r="E18" s="61">
        <f>VLOOKUP(A18,'Deaths After &gt;2009'!A73:O530,15,FALSE)</f>
        <v>0</v>
      </c>
      <c r="F18" s="61">
        <f>VLOOKUP(A18,'Deaths After &gt;2009'!A73:P530,16,FALSE)</f>
        <v>0</v>
      </c>
      <c r="G18" s="61">
        <f>VLOOKUP(A18,'Deaths After &gt;2009'!A73:Q530,17,FALSE)</f>
        <v>0</v>
      </c>
      <c r="H18" s="61">
        <f>VLOOKUP(A18,'Visits new'!A72:D479,4,FALSE)</f>
        <v>112261</v>
      </c>
      <c r="I18" s="61">
        <f>VLOOKUP(A18,'Visits new'!A72:E479,5,FALSE)</f>
        <v>103</v>
      </c>
      <c r="J18" s="67">
        <f t="shared" si="0"/>
        <v>0</v>
      </c>
      <c r="K18" s="12">
        <f t="shared" si="1"/>
        <v>0</v>
      </c>
      <c r="L18" s="12">
        <f t="shared" si="2"/>
        <v>0</v>
      </c>
      <c r="M18" s="12">
        <f t="shared" si="3"/>
        <v>0.17034820465274375</v>
      </c>
      <c r="N18" s="12">
        <f t="shared" si="4"/>
        <v>1.5629528580034566E-4</v>
      </c>
      <c r="O18" s="12"/>
    </row>
    <row r="19" spans="1:15">
      <c r="A19" s="61" t="s">
        <v>175</v>
      </c>
      <c r="B19" s="61">
        <f>VLOOKUP(A19,'US Pop after &gt;2009'!A74:B531,2,FALSE)</f>
        <v>672391</v>
      </c>
      <c r="C19" s="62">
        <f>VLOOKUP(A19,'US Pop after &gt;2009'!A74:U531,21,FALSE)</f>
        <v>592622</v>
      </c>
      <c r="D19" s="62">
        <f>VLOOKUP(A19,'US Pop after &gt;2009'!A74:V531,22,FALSE)</f>
        <v>79769</v>
      </c>
      <c r="E19" s="61">
        <f>VLOOKUP(A19,'Deaths After &gt;2009'!A74:O531,15,FALSE)</f>
        <v>0</v>
      </c>
      <c r="F19" s="61">
        <f>VLOOKUP(A19,'Deaths After &gt;2009'!A74:P531,16,FALSE)</f>
        <v>0</v>
      </c>
      <c r="G19" s="61">
        <f>VLOOKUP(A19,'Deaths After &gt;2009'!A74:Q531,17,FALSE)</f>
        <v>0</v>
      </c>
      <c r="H19" s="61">
        <f>VLOOKUP(A19,'Visits new'!A73:D480,4,FALSE)</f>
        <v>268269</v>
      </c>
      <c r="I19" s="61">
        <f>VLOOKUP(A19,'Visits new'!A73:E480,5,FALSE)</f>
        <v>139</v>
      </c>
      <c r="J19" s="67">
        <f t="shared" si="0"/>
        <v>0</v>
      </c>
      <c r="K19" s="12">
        <f t="shared" si="1"/>
        <v>0</v>
      </c>
      <c r="L19" s="12">
        <f t="shared" si="2"/>
        <v>0</v>
      </c>
      <c r="M19" s="12">
        <f t="shared" si="3"/>
        <v>0.39897767816642399</v>
      </c>
      <c r="N19" s="12">
        <f t="shared" si="4"/>
        <v>2.0672495616389869E-4</v>
      </c>
      <c r="O19" s="12"/>
    </row>
    <row r="20" spans="1:15">
      <c r="A20" s="61" t="s">
        <v>403</v>
      </c>
      <c r="B20" s="61">
        <f>VLOOKUP(A20,'US Pop after &gt;2009'!A276:B733,2,FALSE)</f>
        <v>655121</v>
      </c>
      <c r="C20" s="62">
        <f>VLOOKUP(A20,'US Pop after &gt;2009'!A276:U733,21,FALSE)</f>
        <v>560525.16500000004</v>
      </c>
      <c r="D20" s="62">
        <f>VLOOKUP(A20,'US Pop after &gt;2009'!A276:V733,22,FALSE)</f>
        <v>94279.787000000011</v>
      </c>
      <c r="E20" s="61">
        <f>VLOOKUP(A20,'Deaths After &gt;2009'!A276:O733,15,FALSE)</f>
        <v>0</v>
      </c>
      <c r="F20" s="61">
        <f>VLOOKUP(A20,'Deaths After &gt;2009'!A276:P733,16,FALSE)</f>
        <v>0</v>
      </c>
      <c r="G20" s="61">
        <f>VLOOKUP(A20,'Deaths After &gt;2009'!A276:Q733,17,FALSE)</f>
        <v>0</v>
      </c>
      <c r="H20" s="61">
        <f>VLOOKUP(A20,'Visits new'!A275:D682,4,FALSE)</f>
        <v>140823</v>
      </c>
      <c r="I20" s="61">
        <f>VLOOKUP(A20,'Visits new'!A275:E682,5,FALSE)</f>
        <v>581</v>
      </c>
      <c r="J20" s="67">
        <f t="shared" si="0"/>
        <v>0</v>
      </c>
      <c r="K20" s="12">
        <f t="shared" si="1"/>
        <v>0</v>
      </c>
      <c r="L20" s="12">
        <f t="shared" si="2"/>
        <v>0</v>
      </c>
      <c r="M20" s="12">
        <f t="shared" si="3"/>
        <v>0.21495723690738047</v>
      </c>
      <c r="N20" s="12">
        <f t="shared" si="4"/>
        <v>8.868590687827134E-4</v>
      </c>
      <c r="O20" s="12"/>
    </row>
    <row r="21" spans="1:15" hidden="1">
      <c r="A21" s="61" t="s">
        <v>408</v>
      </c>
      <c r="B21" s="61">
        <f>VLOOKUP(A21,'US Pop after &gt;2009'!A281:B738,2,FALSE)</f>
        <v>569318</v>
      </c>
      <c r="C21" s="62">
        <f>VLOOKUP(A21,'US Pop after &gt;2009'!A281:U738,21,FALSE)</f>
        <v>488835.44900000002</v>
      </c>
      <c r="D21" s="62">
        <f>VLOOKUP(A21,'US Pop after &gt;2009'!A281:V738,22,FALSE)</f>
        <v>80753.712</v>
      </c>
      <c r="E21" s="61">
        <f>VLOOKUP(A21,'Deaths After &gt;2009'!A281:O738,15,FALSE)</f>
        <v>0</v>
      </c>
      <c r="F21" s="61">
        <f>VLOOKUP(A21,'Deaths After &gt;2009'!A281:P738,16,FALSE)</f>
        <v>0</v>
      </c>
      <c r="G21" s="61">
        <f>VLOOKUP(A21,'Deaths After &gt;2009'!A281:Q738,17,FALSE)</f>
        <v>0</v>
      </c>
      <c r="H21" s="61">
        <f>VLOOKUP(A21,'Visits new'!A280:D687,4,FALSE)</f>
        <v>44541</v>
      </c>
      <c r="I21" s="61">
        <f>VLOOKUP(A21,'Visits new'!A280:E687,5,FALSE)</f>
        <v>291</v>
      </c>
      <c r="J21" s="67">
        <f t="shared" si="0"/>
        <v>0</v>
      </c>
      <c r="K21" s="12">
        <f t="shared" si="1"/>
        <v>0</v>
      </c>
      <c r="L21" s="12">
        <f t="shared" si="2"/>
        <v>0</v>
      </c>
      <c r="M21" s="66">
        <f t="shared" si="3"/>
        <v>7.8235713608211938E-2</v>
      </c>
      <c r="N21" s="12">
        <f t="shared" si="4"/>
        <v>5.1113788778854705E-4</v>
      </c>
      <c r="O21" s="12"/>
    </row>
    <row r="22" spans="1:15" hidden="1">
      <c r="A22" s="61" t="s">
        <v>409</v>
      </c>
      <c r="B22" s="61">
        <f>VLOOKUP(A22,'US Pop after &gt;2009'!A282:B739,2,FALSE)</f>
        <v>695295</v>
      </c>
      <c r="C22" s="62">
        <f>VLOOKUP(A22,'US Pop after &gt;2009'!A282:U739,21,FALSE)</f>
        <v>593856</v>
      </c>
      <c r="D22" s="62">
        <f>VLOOKUP(A22,'US Pop after &gt;2009'!A282:V739,22,FALSE)</f>
        <v>101439</v>
      </c>
      <c r="E22" s="61">
        <f>VLOOKUP(A22,'Deaths After &gt;2009'!A282:O739,15,FALSE)</f>
        <v>0</v>
      </c>
      <c r="F22" s="61">
        <f>VLOOKUP(A22,'Deaths After &gt;2009'!A282:P739,16,FALSE)</f>
        <v>0</v>
      </c>
      <c r="G22" s="61">
        <f>VLOOKUP(A22,'Deaths After &gt;2009'!A282:Q739,17,FALSE)</f>
        <v>0</v>
      </c>
      <c r="H22" s="61">
        <f>VLOOKUP(A22,'Visits new'!A281:D688,4,FALSE)</f>
        <v>58566</v>
      </c>
      <c r="I22" s="61">
        <f>VLOOKUP(A22,'Visits new'!A281:E688,5,FALSE)</f>
        <v>292</v>
      </c>
      <c r="J22" s="67">
        <f t="shared" si="0"/>
        <v>0</v>
      </c>
      <c r="K22" s="12">
        <f t="shared" si="1"/>
        <v>0</v>
      </c>
      <c r="L22" s="12">
        <f t="shared" si="2"/>
        <v>0</v>
      </c>
      <c r="M22" s="66">
        <f t="shared" si="3"/>
        <v>8.4231872802191882E-2</v>
      </c>
      <c r="N22" s="12">
        <f t="shared" si="4"/>
        <v>4.1996562610115129E-4</v>
      </c>
      <c r="O22" s="12"/>
    </row>
    <row r="23" spans="1:15" hidden="1">
      <c r="A23" s="61" t="s">
        <v>501</v>
      </c>
      <c r="B23" s="61">
        <f>VLOOKUP(A23,'US Pop after &gt;2009'!A363:B820,2,FALSE)</f>
        <v>572962</v>
      </c>
      <c r="C23" s="62">
        <f>VLOOKUP(A23,'US Pop after &gt;2009'!A363:U820,21,FALSE)</f>
        <v>493227.74300000002</v>
      </c>
      <c r="D23" s="62">
        <f>VLOOKUP(A23,'US Pop after &gt;2009'!A363:V820,22,FALSE)</f>
        <v>80000.306000000011</v>
      </c>
      <c r="E23" s="61">
        <f>VLOOKUP(A23,'Deaths After &gt;2009'!A363:O820,15,FALSE)</f>
        <v>0</v>
      </c>
      <c r="F23" s="61">
        <f>VLOOKUP(A23,'Deaths After &gt;2009'!A363:P820,16,FALSE)</f>
        <v>0</v>
      </c>
      <c r="G23" s="61">
        <f>VLOOKUP(A23,'Deaths After &gt;2009'!A363:Q820,17,FALSE)</f>
        <v>0</v>
      </c>
      <c r="H23" s="61">
        <f>VLOOKUP(A23,'Visits new'!A362:D769,4,FALSE)</f>
        <v>40596</v>
      </c>
      <c r="I23" s="61">
        <f>VLOOKUP(A23,'Visits new'!A362:E769,5,FALSE)</f>
        <v>153</v>
      </c>
      <c r="J23" s="67">
        <f t="shared" si="0"/>
        <v>0</v>
      </c>
      <c r="K23" s="12">
        <f t="shared" si="1"/>
        <v>0</v>
      </c>
      <c r="L23" s="12">
        <f t="shared" si="2"/>
        <v>0</v>
      </c>
      <c r="M23" s="66">
        <f t="shared" si="3"/>
        <v>7.0852866333194875E-2</v>
      </c>
      <c r="N23" s="12">
        <f t="shared" si="4"/>
        <v>2.6703341582862388E-4</v>
      </c>
      <c r="O23" s="12"/>
    </row>
    <row r="24" spans="1:15">
      <c r="A24" s="61" t="s">
        <v>502</v>
      </c>
      <c r="B24" s="61">
        <f>VLOOKUP(A24,'US Pop after &gt;2009'!A364:B821,2,FALSE)</f>
        <v>624949</v>
      </c>
      <c r="C24" s="62">
        <f>VLOOKUP(A24,'US Pop after &gt;2009'!A364:U821,21,FALSE)</f>
        <v>536071.652</v>
      </c>
      <c r="D24" s="62">
        <f>VLOOKUP(A24,'US Pop after &gt;2009'!A364:V821,22,FALSE)</f>
        <v>88586.030999999988</v>
      </c>
      <c r="E24" s="61">
        <f>VLOOKUP(A24,'Deaths After &gt;2009'!A364:O821,15,FALSE)</f>
        <v>0</v>
      </c>
      <c r="F24" s="61">
        <f>VLOOKUP(A24,'Deaths After &gt;2009'!A364:P821,16,FALSE)</f>
        <v>0</v>
      </c>
      <c r="G24" s="61">
        <f>VLOOKUP(A24,'Deaths After &gt;2009'!A364:Q821,17,FALSE)</f>
        <v>0</v>
      </c>
      <c r="H24" s="61">
        <f>VLOOKUP(A24,'Visits new'!A363:D770,4,FALSE)</f>
        <v>143677</v>
      </c>
      <c r="I24" s="61">
        <f>VLOOKUP(A24,'Visits new'!A363:E770,5,FALSE)</f>
        <v>523</v>
      </c>
      <c r="J24" s="67">
        <f t="shared" si="0"/>
        <v>0</v>
      </c>
      <c r="K24" s="12">
        <f t="shared" si="1"/>
        <v>0</v>
      </c>
      <c r="L24" s="12">
        <f t="shared" si="2"/>
        <v>0</v>
      </c>
      <c r="M24" s="12">
        <f t="shared" si="3"/>
        <v>0.22990195999993598</v>
      </c>
      <c r="N24" s="12">
        <f t="shared" si="4"/>
        <v>8.368682884523377E-4</v>
      </c>
      <c r="O24" s="12"/>
    </row>
    <row r="25" spans="1:15">
      <c r="A25" s="61" t="s">
        <v>503</v>
      </c>
      <c r="B25" s="61">
        <f>VLOOKUP(A25,'US Pop after &gt;2009'!A365:B822,2,FALSE)</f>
        <v>556475</v>
      </c>
      <c r="C25" s="62">
        <f>VLOOKUP(A25,'US Pop after &gt;2009'!A365:U822,21,FALSE)</f>
        <v>474106.5259999999</v>
      </c>
      <c r="D25" s="62">
        <f>VLOOKUP(A25,'US Pop after &gt;2009'!A365:V822,22,FALSE)</f>
        <v>82794.581000000006</v>
      </c>
      <c r="E25" s="61">
        <f>VLOOKUP(A25,'Deaths After &gt;2009'!A365:O822,15,FALSE)</f>
        <v>0</v>
      </c>
      <c r="F25" s="61">
        <f>VLOOKUP(A25,'Deaths After &gt;2009'!A365:P822,16,FALSE)</f>
        <v>0</v>
      </c>
      <c r="G25" s="61">
        <f>VLOOKUP(A25,'Deaths After &gt;2009'!A365:Q822,17,FALSE)</f>
        <v>0</v>
      </c>
      <c r="H25" s="61">
        <f>VLOOKUP(A25,'Visits new'!A364:D771,4,FALSE)</f>
        <v>123398</v>
      </c>
      <c r="I25" s="61">
        <f>VLOOKUP(A25,'Visits new'!A364:E771,5,FALSE)</f>
        <v>462</v>
      </c>
      <c r="J25" s="67">
        <f t="shared" si="0"/>
        <v>0</v>
      </c>
      <c r="K25" s="12">
        <f t="shared" si="1"/>
        <v>0</v>
      </c>
      <c r="L25" s="12">
        <f t="shared" si="2"/>
        <v>0</v>
      </c>
      <c r="M25" s="12">
        <f t="shared" si="3"/>
        <v>0.2217494047351633</v>
      </c>
      <c r="N25" s="12">
        <f t="shared" si="4"/>
        <v>8.3022597600970391E-4</v>
      </c>
      <c r="O25" s="12"/>
    </row>
    <row r="26" spans="1:15">
      <c r="A26" s="61" t="s">
        <v>504</v>
      </c>
      <c r="B26" s="61">
        <f>VLOOKUP(A26,'US Pop after &gt;2009'!A366:B823,2,FALSE)</f>
        <v>533260</v>
      </c>
      <c r="C26" s="62">
        <f>VLOOKUP(A26,'US Pop after &gt;2009'!A366:U823,21,FALSE)</f>
        <v>453843.12800000008</v>
      </c>
      <c r="D26" s="62">
        <f>VLOOKUP(A26,'US Pop after &gt;2009'!A366:V823,22,FALSE)</f>
        <v>79623.159</v>
      </c>
      <c r="E26" s="61">
        <f>VLOOKUP(A26,'Deaths After &gt;2009'!A366:O823,15,FALSE)</f>
        <v>0</v>
      </c>
      <c r="F26" s="61">
        <f>VLOOKUP(A26,'Deaths After &gt;2009'!A366:P823,16,FALSE)</f>
        <v>0</v>
      </c>
      <c r="G26" s="61">
        <f>VLOOKUP(A26,'Deaths After &gt;2009'!A366:Q823,17,FALSE)</f>
        <v>0</v>
      </c>
      <c r="H26" s="61">
        <f>VLOOKUP(A26,'Visits new'!A365:D772,4,FALSE)</f>
        <v>128220</v>
      </c>
      <c r="I26" s="61">
        <f>VLOOKUP(A26,'Visits new'!A365:E772,5,FALSE)</f>
        <v>472</v>
      </c>
      <c r="J26" s="67">
        <f t="shared" si="0"/>
        <v>0</v>
      </c>
      <c r="K26" s="12">
        <f t="shared" si="1"/>
        <v>0</v>
      </c>
      <c r="L26" s="12">
        <f t="shared" si="2"/>
        <v>0</v>
      </c>
      <c r="M26" s="12">
        <f t="shared" si="3"/>
        <v>0.2404455612646739</v>
      </c>
      <c r="N26" s="12">
        <f t="shared" si="4"/>
        <v>8.851217042343322E-4</v>
      </c>
      <c r="O26" s="12"/>
    </row>
    <row r="27" spans="1:15">
      <c r="A27" s="61" t="s">
        <v>505</v>
      </c>
      <c r="B27" s="61">
        <f>VLOOKUP(A27,'US Pop after &gt;2009'!A367:B824,2,FALSE)</f>
        <v>501606</v>
      </c>
      <c r="C27" s="62">
        <f>VLOOKUP(A27,'US Pop after &gt;2009'!A367:U824,21,FALSE)</f>
        <v>424929.72699999996</v>
      </c>
      <c r="D27" s="62">
        <f>VLOOKUP(A27,'US Pop after &gt;2009'!A367:V824,22,FALSE)</f>
        <v>77154.660999999993</v>
      </c>
      <c r="E27" s="61">
        <f>VLOOKUP(A27,'Deaths After &gt;2009'!A367:O824,15,FALSE)</f>
        <v>0</v>
      </c>
      <c r="F27" s="61">
        <f>VLOOKUP(A27,'Deaths After &gt;2009'!A367:P824,16,FALSE)</f>
        <v>0</v>
      </c>
      <c r="G27" s="61">
        <f>VLOOKUP(A27,'Deaths After &gt;2009'!A367:Q824,17,FALSE)</f>
        <v>0</v>
      </c>
      <c r="H27" s="61">
        <f>VLOOKUP(A27,'Visits new'!A366:D773,4,FALSE)</f>
        <v>122675</v>
      </c>
      <c r="I27" s="61">
        <f>VLOOKUP(A27,'Visits new'!A366:E773,5,FALSE)</f>
        <v>476</v>
      </c>
      <c r="J27" s="67">
        <f t="shared" si="0"/>
        <v>0</v>
      </c>
      <c r="K27" s="12">
        <f t="shared" si="1"/>
        <v>0</v>
      </c>
      <c r="L27" s="12">
        <f t="shared" si="2"/>
        <v>0</v>
      </c>
      <c r="M27" s="12">
        <f t="shared" si="3"/>
        <v>0.24456445895782747</v>
      </c>
      <c r="N27" s="12">
        <f t="shared" si="4"/>
        <v>9.4895196628429484E-4</v>
      </c>
      <c r="O27" s="12"/>
    </row>
    <row r="28" spans="1:15">
      <c r="A28" s="61" t="s">
        <v>507</v>
      </c>
      <c r="B28" s="61">
        <f>VLOOKUP(A28,'US Pop after &gt;2009'!A369:B826,2,FALSE)</f>
        <v>502438</v>
      </c>
      <c r="C28" s="62">
        <f>VLOOKUP(A28,'US Pop after &gt;2009'!A369:U826,21,FALSE)</f>
        <v>417526.63299999997</v>
      </c>
      <c r="D28" s="62">
        <f>VLOOKUP(A28,'US Pop after &gt;2009'!A369:V826,22,FALSE)</f>
        <v>84887.737000000008</v>
      </c>
      <c r="E28" s="61">
        <f>VLOOKUP(A28,'Deaths After &gt;2009'!A369:O826,15,FALSE)</f>
        <v>0</v>
      </c>
      <c r="F28" s="61">
        <f>VLOOKUP(A28,'Deaths After &gt;2009'!A369:P826,16,FALSE)</f>
        <v>0</v>
      </c>
      <c r="G28" s="61">
        <f>VLOOKUP(A28,'Deaths After &gt;2009'!A369:Q826,17,FALSE)</f>
        <v>0</v>
      </c>
      <c r="H28" s="61">
        <f>VLOOKUP(A28,'Visits new'!A368:D775,4,FALSE)</f>
        <v>114610</v>
      </c>
      <c r="I28" s="61">
        <f>VLOOKUP(A28,'Visits new'!A368:E775,5,FALSE)</f>
        <v>438</v>
      </c>
      <c r="J28" s="67">
        <f t="shared" si="0"/>
        <v>0</v>
      </c>
      <c r="K28" s="12">
        <f t="shared" si="1"/>
        <v>0</v>
      </c>
      <c r="L28" s="12">
        <f t="shared" si="2"/>
        <v>0</v>
      </c>
      <c r="M28" s="12">
        <f t="shared" si="3"/>
        <v>0.22810774662744457</v>
      </c>
      <c r="N28" s="12">
        <f t="shared" si="4"/>
        <v>8.7174935016857806E-4</v>
      </c>
      <c r="O28" s="12"/>
    </row>
    <row r="29" spans="1:15">
      <c r="A29" s="61" t="s">
        <v>508</v>
      </c>
      <c r="B29" s="61">
        <f>VLOOKUP(A29,'US Pop after &gt;2009'!A370:B827,2,FALSE)</f>
        <v>588418</v>
      </c>
      <c r="C29" s="62">
        <f>VLOOKUP(A29,'US Pop after &gt;2009'!A370:U827,21,FALSE)</f>
        <v>486065</v>
      </c>
      <c r="D29" s="62">
        <f>VLOOKUP(A29,'US Pop after &gt;2009'!A370:V827,22,FALSE)</f>
        <v>102353</v>
      </c>
      <c r="E29" s="61">
        <f>VLOOKUP(A29,'Deaths After &gt;2009'!A370:O827,15,FALSE)</f>
        <v>0</v>
      </c>
      <c r="F29" s="61">
        <f>VLOOKUP(A29,'Deaths After &gt;2009'!A370:P827,16,FALSE)</f>
        <v>0</v>
      </c>
      <c r="G29" s="61">
        <f>VLOOKUP(A29,'Deaths After &gt;2009'!A370:Q827,17,FALSE)</f>
        <v>0</v>
      </c>
      <c r="H29" s="61">
        <f>VLOOKUP(A29,'Visits new'!A369:D776,4,FALSE)</f>
        <v>105183</v>
      </c>
      <c r="I29" s="61">
        <f>VLOOKUP(A29,'Visits new'!A369:E776,5,FALSE)</f>
        <v>410</v>
      </c>
      <c r="J29" s="67">
        <f t="shared" si="0"/>
        <v>0</v>
      </c>
      <c r="K29" s="12">
        <f t="shared" si="1"/>
        <v>0</v>
      </c>
      <c r="L29" s="12">
        <f t="shared" si="2"/>
        <v>0</v>
      </c>
      <c r="M29" s="12">
        <f t="shared" si="3"/>
        <v>0.17875557851731252</v>
      </c>
      <c r="N29" s="12">
        <f t="shared" si="4"/>
        <v>6.9678357902035627E-4</v>
      </c>
      <c r="O29" s="12"/>
    </row>
    <row r="30" spans="1:15">
      <c r="A30" s="61" t="s">
        <v>548</v>
      </c>
      <c r="B30" s="61">
        <f>VLOOKUP(A30,'US Pop after &gt;2009'!A405:B862,2,FALSE)</f>
        <v>560013</v>
      </c>
      <c r="C30" s="62">
        <f>VLOOKUP(A30,'US Pop after &gt;2009'!A405:U862,21,FALSE)</f>
        <v>490692.71400000004</v>
      </c>
      <c r="D30" s="62">
        <f>VLOOKUP(A30,'US Pop after &gt;2009'!A405:V862,22,FALSE)</f>
        <v>68882.876999999993</v>
      </c>
      <c r="E30" s="61">
        <f>VLOOKUP(A30,'Deaths After &gt;2009'!A405:O862,15,FALSE)</f>
        <v>0</v>
      </c>
      <c r="F30" s="61">
        <f>VLOOKUP(A30,'Deaths After &gt;2009'!A405:P862,16,FALSE)</f>
        <v>0</v>
      </c>
      <c r="G30" s="61">
        <f>VLOOKUP(A30,'Deaths After &gt;2009'!A405:Q862,17,FALSE)</f>
        <v>0</v>
      </c>
      <c r="H30" s="61">
        <f>VLOOKUP(A30,'Visits new'!A404:D811,4,FALSE)</f>
        <v>217281</v>
      </c>
      <c r="I30" s="61">
        <f>VLOOKUP(A30,'Visits new'!A404:E811,5,FALSE)</f>
        <v>1158</v>
      </c>
      <c r="J30" s="67">
        <f t="shared" si="0"/>
        <v>0</v>
      </c>
      <c r="K30" s="12">
        <f t="shared" si="1"/>
        <v>0</v>
      </c>
      <c r="L30" s="12">
        <f t="shared" si="2"/>
        <v>0</v>
      </c>
      <c r="M30" s="12">
        <f t="shared" si="3"/>
        <v>0.38799277873906496</v>
      </c>
      <c r="N30" s="12">
        <f t="shared" si="4"/>
        <v>2.0678091401449611E-3</v>
      </c>
      <c r="O30" s="12"/>
    </row>
    <row r="31" spans="1:15">
      <c r="A31" s="61" t="s">
        <v>550</v>
      </c>
      <c r="B31" s="61">
        <f>VLOOKUP(A31,'US Pop after &gt;2009'!A407:B864,2,FALSE)</f>
        <v>541702</v>
      </c>
      <c r="C31" s="62">
        <f>VLOOKUP(A31,'US Pop after &gt;2009'!A407:U864,21,FALSE)</f>
        <v>471726.00199999998</v>
      </c>
      <c r="D31" s="62">
        <f>VLOOKUP(A31,'US Pop after &gt;2009'!A407:V864,22,FALSE)</f>
        <v>69862.421000000002</v>
      </c>
      <c r="E31" s="61">
        <f>VLOOKUP(A31,'Deaths After &gt;2009'!A407:O864,15,FALSE)</f>
        <v>0</v>
      </c>
      <c r="F31" s="61">
        <f>VLOOKUP(A31,'Deaths After &gt;2009'!A407:P864,16,FALSE)</f>
        <v>0</v>
      </c>
      <c r="G31" s="61">
        <f>VLOOKUP(A31,'Deaths After &gt;2009'!A407:Q864,17,FALSE)</f>
        <v>0</v>
      </c>
      <c r="H31" s="61">
        <f>VLOOKUP(A31,'Visits new'!A406:D813,4,FALSE)</f>
        <v>236444</v>
      </c>
      <c r="I31" s="61">
        <f>VLOOKUP(A31,'Visits new'!A406:E813,5,FALSE)</f>
        <v>1027</v>
      </c>
      <c r="J31" s="67">
        <f t="shared" si="0"/>
        <v>0</v>
      </c>
      <c r="K31" s="12">
        <f t="shared" si="1"/>
        <v>0</v>
      </c>
      <c r="L31" s="12">
        <f t="shared" si="2"/>
        <v>0</v>
      </c>
      <c r="M31" s="12">
        <f t="shared" si="3"/>
        <v>0.43648352784372219</v>
      </c>
      <c r="N31" s="12">
        <f t="shared" si="4"/>
        <v>1.8958763305285931E-3</v>
      </c>
      <c r="O31" s="12"/>
    </row>
    <row r="32" spans="1:15">
      <c r="A32" s="61" t="s">
        <v>551</v>
      </c>
      <c r="B32" s="61">
        <f>VLOOKUP(A32,'US Pop after &gt;2009'!A408:B865,2,FALSE)</f>
        <v>510198</v>
      </c>
      <c r="C32" s="62">
        <f>VLOOKUP(A32,'US Pop after &gt;2009'!A408:U865,21,FALSE)</f>
        <v>438481.26999999996</v>
      </c>
      <c r="D32" s="62">
        <f>VLOOKUP(A32,'US Pop after &gt;2009'!A408:V865,22,FALSE)</f>
        <v>72042.31</v>
      </c>
      <c r="E32" s="61">
        <f>VLOOKUP(A32,'Deaths After &gt;2009'!A408:O865,15,FALSE)</f>
        <v>0</v>
      </c>
      <c r="F32" s="61">
        <f>VLOOKUP(A32,'Deaths After &gt;2009'!A408:P865,16,FALSE)</f>
        <v>0</v>
      </c>
      <c r="G32" s="61">
        <f>VLOOKUP(A32,'Deaths After &gt;2009'!A408:Q865,17,FALSE)</f>
        <v>0</v>
      </c>
      <c r="H32" s="61">
        <f>VLOOKUP(A32,'Visits new'!A407:D814,4,FALSE)</f>
        <v>218422</v>
      </c>
      <c r="I32" s="61">
        <f>VLOOKUP(A32,'Visits new'!A407:E814,5,FALSE)</f>
        <v>1004</v>
      </c>
      <c r="J32" s="67">
        <f t="shared" si="0"/>
        <v>0</v>
      </c>
      <c r="K32" s="12">
        <f t="shared" si="1"/>
        <v>0</v>
      </c>
      <c r="L32" s="12">
        <f t="shared" si="2"/>
        <v>0</v>
      </c>
      <c r="M32" s="12">
        <f t="shared" si="3"/>
        <v>0.42811222309769931</v>
      </c>
      <c r="N32" s="12">
        <f t="shared" si="4"/>
        <v>1.9678634569324067E-3</v>
      </c>
      <c r="O32" s="12"/>
    </row>
    <row r="33" spans="1:15">
      <c r="A33" s="61" t="s">
        <v>552</v>
      </c>
      <c r="B33" s="61">
        <f>VLOOKUP(A33,'US Pop after &gt;2009'!A409:B866,2,FALSE)</f>
        <v>490148</v>
      </c>
      <c r="C33" s="62">
        <f>VLOOKUP(A33,'US Pop after &gt;2009'!A409:U866,21,FALSE)</f>
        <v>419156.46400000004</v>
      </c>
      <c r="D33" s="62">
        <f>VLOOKUP(A33,'US Pop after &gt;2009'!A409:V866,22,FALSE)</f>
        <v>71203.47</v>
      </c>
      <c r="E33" s="61">
        <f>VLOOKUP(A33,'Deaths After &gt;2009'!A409:O866,15,FALSE)</f>
        <v>0</v>
      </c>
      <c r="F33" s="61">
        <f>VLOOKUP(A33,'Deaths After &gt;2009'!A409:P866,16,FALSE)</f>
        <v>0</v>
      </c>
      <c r="G33" s="61">
        <f>VLOOKUP(A33,'Deaths After &gt;2009'!A409:Q866,17,FALSE)</f>
        <v>0</v>
      </c>
      <c r="H33" s="61">
        <f>VLOOKUP(A33,'Visits new'!A408:D815,4,FALSE)</f>
        <v>184497</v>
      </c>
      <c r="I33" s="61">
        <f>VLOOKUP(A33,'Visits new'!A408:E815,5,FALSE)</f>
        <v>931</v>
      </c>
      <c r="J33" s="67">
        <f t="shared" si="0"/>
        <v>0</v>
      </c>
      <c r="K33" s="12">
        <f t="shared" si="1"/>
        <v>0</v>
      </c>
      <c r="L33" s="12">
        <f t="shared" si="2"/>
        <v>0</v>
      </c>
      <c r="M33" s="12">
        <f t="shared" si="3"/>
        <v>0.37641079837110425</v>
      </c>
      <c r="N33" s="12">
        <f t="shared" si="4"/>
        <v>1.8994262957310853E-3</v>
      </c>
      <c r="O33" s="12"/>
    </row>
    <row r="34" spans="1:15">
      <c r="A34" s="61" t="s">
        <v>166</v>
      </c>
      <c r="B34" s="61">
        <f>VLOOKUP(A34,'US Pop after &gt;2009'!A66:B523,2,FALSE)</f>
        <v>943732</v>
      </c>
      <c r="C34" s="62">
        <f>VLOOKUP(A34,'US Pop after &gt;2009'!A66:U523,21,FALSE)</f>
        <v>783167</v>
      </c>
      <c r="D34" s="62">
        <f>VLOOKUP(A34,'US Pop after &gt;2009'!A66:V523,22,FALSE)</f>
        <v>160565</v>
      </c>
      <c r="E34" s="61">
        <f>VLOOKUP(A34,'Deaths After &gt;2009'!A66:O523,15,FALSE)</f>
        <v>0</v>
      </c>
      <c r="F34" s="61">
        <f>VLOOKUP(A34,'Deaths After &gt;2009'!A66:P523,16,FALSE)</f>
        <v>10</v>
      </c>
      <c r="G34" s="61">
        <f>VLOOKUP(A34,'Deaths After &gt;2009'!A66:Q523,17,FALSE)</f>
        <v>10</v>
      </c>
      <c r="H34" s="61">
        <f>VLOOKUP(A34,'Visits new'!A65:D472,4,FALSE)</f>
        <v>134651</v>
      </c>
      <c r="I34" s="61">
        <f>VLOOKUP(A34,'Visits new'!A65:E472,5,FALSE)</f>
        <v>636</v>
      </c>
      <c r="J34" s="67">
        <f t="shared" si="0"/>
        <v>1.0596228590320133E-5</v>
      </c>
      <c r="K34" s="12">
        <f t="shared" si="1"/>
        <v>0</v>
      </c>
      <c r="L34" s="12">
        <f t="shared" si="2"/>
        <v>6.228007349048672E-5</v>
      </c>
      <c r="M34" s="12">
        <f t="shared" si="3"/>
        <v>0.14267927759151963</v>
      </c>
      <c r="N34" s="12">
        <f t="shared" si="4"/>
        <v>6.7392013834436043E-4</v>
      </c>
      <c r="O34" s="12"/>
    </row>
    <row r="35" spans="1:15" hidden="1">
      <c r="A35" s="61" t="s">
        <v>162</v>
      </c>
      <c r="B35" s="61">
        <f>VLOOKUP(A35,'US Pop after &gt;2009'!A62:B519,2,FALSE)</f>
        <v>908446</v>
      </c>
      <c r="C35" s="62">
        <f>VLOOKUP(A35,'US Pop after &gt;2009'!A62:U519,21,FALSE)</f>
        <v>773012.60800000001</v>
      </c>
      <c r="D35" s="62">
        <f>VLOOKUP(A35,'US Pop after &gt;2009'!A62:V519,22,FALSE)</f>
        <v>135397.79</v>
      </c>
      <c r="E35" s="61">
        <f>VLOOKUP(A35,'Deaths After &gt;2009'!A62:O519,15,FALSE)</f>
        <v>0</v>
      </c>
      <c r="F35" s="61">
        <f>VLOOKUP(A35,'Deaths After &gt;2009'!A62:P519,16,FALSE)</f>
        <v>10</v>
      </c>
      <c r="G35" s="61">
        <f>VLOOKUP(A35,'Deaths After &gt;2009'!A62:Q519,17,FALSE)</f>
        <v>10</v>
      </c>
      <c r="H35" s="61">
        <f>VLOOKUP(A35,'Visits new'!A61:D468,4,FALSE)</f>
        <v>87639</v>
      </c>
      <c r="I35" s="61">
        <f>VLOOKUP(A35,'Visits new'!A61:E468,5,FALSE)</f>
        <v>341</v>
      </c>
      <c r="J35" s="67">
        <f t="shared" si="0"/>
        <v>1.1007808939661796E-5</v>
      </c>
      <c r="K35" s="12">
        <f t="shared" si="1"/>
        <v>0</v>
      </c>
      <c r="L35" s="12">
        <f t="shared" si="2"/>
        <v>7.3856449207922818E-5</v>
      </c>
      <c r="M35" s="66">
        <f t="shared" si="3"/>
        <v>9.6471336766302013E-2</v>
      </c>
      <c r="N35" s="12">
        <f t="shared" si="4"/>
        <v>3.7536628484246724E-4</v>
      </c>
      <c r="O35" s="12"/>
    </row>
    <row r="36" spans="1:15" hidden="1">
      <c r="A36" s="61" t="s">
        <v>159</v>
      </c>
      <c r="B36" s="61">
        <f>VLOOKUP(A36,'US Pop after &gt;2009'!A59:B516,2,FALSE)</f>
        <v>881278</v>
      </c>
      <c r="C36" s="62">
        <f>VLOOKUP(A36,'US Pop after &gt;2009'!A59:U516,21,FALSE)</f>
        <v>758912.55399999989</v>
      </c>
      <c r="D36" s="62">
        <f>VLOOKUP(A36,'US Pop after &gt;2009'!A59:V516,22,FALSE)</f>
        <v>122781.06600000001</v>
      </c>
      <c r="E36" s="61">
        <f>VLOOKUP(A36,'Deaths After &gt;2009'!A59:O516,15,FALSE)</f>
        <v>0</v>
      </c>
      <c r="F36" s="61">
        <f>VLOOKUP(A36,'Deaths After &gt;2009'!A59:P516,16,FALSE)</f>
        <v>10</v>
      </c>
      <c r="G36" s="61">
        <f>VLOOKUP(A36,'Deaths After &gt;2009'!A59:Q516,17,FALSE)</f>
        <v>10</v>
      </c>
      <c r="H36" s="61">
        <f>VLOOKUP(A36,'Visits new'!A58:D465,4,FALSE)</f>
        <v>45953</v>
      </c>
      <c r="I36" s="61">
        <f>VLOOKUP(A36,'Visits new'!A58:E465,5,FALSE)</f>
        <v>164</v>
      </c>
      <c r="J36" s="67">
        <f t="shared" si="0"/>
        <v>1.1347157196707509E-5</v>
      </c>
      <c r="K36" s="12">
        <f t="shared" si="1"/>
        <v>0</v>
      </c>
      <c r="L36" s="12">
        <f t="shared" si="2"/>
        <v>8.1445782528065028E-5</v>
      </c>
      <c r="M36" s="66">
        <f t="shared" si="3"/>
        <v>5.2143591466030016E-2</v>
      </c>
      <c r="N36" s="12">
        <f t="shared" si="4"/>
        <v>1.8609337802600316E-4</v>
      </c>
      <c r="O36" s="12"/>
    </row>
    <row r="37" spans="1:15">
      <c r="A37" s="61" t="s">
        <v>336</v>
      </c>
      <c r="B37" s="61">
        <f>VLOOKUP(A37,'US Pop after &gt;2009'!A217:B674,2,FALSE)</f>
        <v>946419</v>
      </c>
      <c r="C37" s="62">
        <f>VLOOKUP(A37,'US Pop after &gt;2009'!A217:U674,21,FALSE)</f>
        <v>790314.5190000002</v>
      </c>
      <c r="D37" s="62">
        <f>VLOOKUP(A37,'US Pop after &gt;2009'!A217:V674,22,FALSE)</f>
        <v>155915.878</v>
      </c>
      <c r="E37" s="61">
        <f>VLOOKUP(A37,'Deaths After &gt;2009'!A217:O674,15,FALSE)</f>
        <v>0</v>
      </c>
      <c r="F37" s="61">
        <f>VLOOKUP(A37,'Deaths After &gt;2009'!A217:P674,16,FALSE)</f>
        <v>11</v>
      </c>
      <c r="G37" s="61">
        <f>VLOOKUP(A37,'Deaths After &gt;2009'!A217:Q674,17,FALSE)</f>
        <v>11</v>
      </c>
      <c r="H37" s="61">
        <f>VLOOKUP(A37,'Visits new'!A216:D623,4,FALSE)</f>
        <v>135522</v>
      </c>
      <c r="I37" s="61">
        <f>VLOOKUP(A37,'Visits new'!A216:E623,5,FALSE)</f>
        <v>353</v>
      </c>
      <c r="J37" s="67">
        <f t="shared" si="0"/>
        <v>1.1622759052808534E-5</v>
      </c>
      <c r="K37" s="12">
        <f t="shared" si="1"/>
        <v>0</v>
      </c>
      <c r="L37" s="12">
        <f t="shared" si="2"/>
        <v>7.0550864614314654E-5</v>
      </c>
      <c r="M37" s="12">
        <f t="shared" si="3"/>
        <v>0.14319450475951984</v>
      </c>
      <c r="N37" s="12">
        <f t="shared" si="4"/>
        <v>3.7298490414921934E-4</v>
      </c>
      <c r="O37" s="12"/>
    </row>
    <row r="38" spans="1:15" hidden="1">
      <c r="A38" s="61" t="s">
        <v>402</v>
      </c>
      <c r="B38" s="61">
        <f>VLOOKUP(A38,'US Pop after &gt;2009'!A275:B732,2,FALSE)</f>
        <v>557840</v>
      </c>
      <c r="C38" s="62">
        <f>VLOOKUP(A38,'US Pop after &gt;2009'!A275:U732,21,FALSE)</f>
        <v>475192.48699999991</v>
      </c>
      <c r="D38" s="62">
        <f>VLOOKUP(A38,'US Pop after &gt;2009'!A275:V732,22,FALSE)</f>
        <v>82344.636999999988</v>
      </c>
      <c r="E38" s="61">
        <f>VLOOKUP(A38,'Deaths After &gt;2009'!A275:O732,15,FALSE)</f>
        <v>0</v>
      </c>
      <c r="F38" s="61">
        <f>VLOOKUP(A38,'Deaths After &gt;2009'!A275:P732,16,FALSE)</f>
        <v>10</v>
      </c>
      <c r="G38" s="61">
        <f>VLOOKUP(A38,'Deaths After &gt;2009'!A275:Q732,17,FALSE)</f>
        <v>10</v>
      </c>
      <c r="H38" s="61">
        <f>VLOOKUP(A38,'Visits new'!A274:D681,4,FALSE)</f>
        <v>57497</v>
      </c>
      <c r="I38" s="61">
        <f>VLOOKUP(A38,'Visits new'!A274:E681,5,FALSE)</f>
        <v>216</v>
      </c>
      <c r="J38" s="67">
        <f t="shared" si="0"/>
        <v>1.7926287107414314E-5</v>
      </c>
      <c r="K38" s="12">
        <f t="shared" si="1"/>
        <v>0</v>
      </c>
      <c r="L38" s="12">
        <f t="shared" si="2"/>
        <v>1.2144081708684927E-4</v>
      </c>
      <c r="M38" s="66">
        <f t="shared" si="3"/>
        <v>0.10307077298150007</v>
      </c>
      <c r="N38" s="12">
        <f t="shared" si="4"/>
        <v>3.8720780152014917E-4</v>
      </c>
      <c r="O38" s="12"/>
    </row>
    <row r="39" spans="1:15" hidden="1">
      <c r="A39" s="61" t="s">
        <v>546</v>
      </c>
      <c r="B39" s="61">
        <f>VLOOKUP(A39,'US Pop after &gt;2009'!A403:B860,2,FALSE)</f>
        <v>537671</v>
      </c>
      <c r="C39" s="62">
        <f>VLOOKUP(A39,'US Pop after &gt;2009'!A403:U860,21,FALSE)</f>
        <v>468380.49199999997</v>
      </c>
      <c r="D39" s="62">
        <f>VLOOKUP(A39,'US Pop after &gt;2009'!A403:V860,22,FALSE)</f>
        <v>69161.872000000003</v>
      </c>
      <c r="E39" s="61">
        <f>VLOOKUP(A39,'Deaths After &gt;2009'!A403:O860,15,FALSE)</f>
        <v>0</v>
      </c>
      <c r="F39" s="61">
        <f>VLOOKUP(A39,'Deaths After &gt;2009'!A403:P860,16,FALSE)</f>
        <v>10</v>
      </c>
      <c r="G39" s="61">
        <f>VLOOKUP(A39,'Deaths After &gt;2009'!A403:Q860,17,FALSE)</f>
        <v>10</v>
      </c>
      <c r="H39" s="61">
        <f>VLOOKUP(A39,'Visits new'!A402:D809,4,FALSE)</f>
        <v>59497</v>
      </c>
      <c r="I39" s="61">
        <f>VLOOKUP(A39,'Visits new'!A402:E809,5,FALSE)</f>
        <v>364</v>
      </c>
      <c r="J39" s="67">
        <f t="shared" si="0"/>
        <v>1.859873417015238E-5</v>
      </c>
      <c r="K39" s="12">
        <f t="shared" si="1"/>
        <v>0</v>
      </c>
      <c r="L39" s="12">
        <f t="shared" si="2"/>
        <v>1.445883361861576E-4</v>
      </c>
      <c r="M39" s="66">
        <f t="shared" si="3"/>
        <v>0.11065688869215561</v>
      </c>
      <c r="N39" s="12">
        <f t="shared" si="4"/>
        <v>6.7699392379354662E-4</v>
      </c>
      <c r="O39" s="12"/>
    </row>
    <row r="40" spans="1:15">
      <c r="A40" s="61" t="s">
        <v>453</v>
      </c>
      <c r="B40" s="61">
        <f>VLOOKUP(A40,'US Pop after &gt;2009'!A321:B778,2,FALSE)</f>
        <v>1054491</v>
      </c>
      <c r="C40" s="62">
        <f>VLOOKUP(A40,'US Pop after &gt;2009'!A321:U778,21,FALSE)</f>
        <v>888786.67900000012</v>
      </c>
      <c r="D40" s="62">
        <f>VLOOKUP(A40,'US Pop after &gt;2009'!A321:V778,22,FALSE)</f>
        <v>165583.04000000004</v>
      </c>
      <c r="E40" s="61">
        <f>VLOOKUP(A40,'Deaths After &gt;2009'!A321:O778,15,FALSE)</f>
        <v>0</v>
      </c>
      <c r="F40" s="61">
        <f>VLOOKUP(A40,'Deaths After &gt;2009'!A321:P778,16,FALSE)</f>
        <v>21</v>
      </c>
      <c r="G40" s="61">
        <f>VLOOKUP(A40,'Deaths After &gt;2009'!A321:Q778,17,FALSE)</f>
        <v>21</v>
      </c>
      <c r="H40" s="61">
        <f>VLOOKUP(A40,'Visits new'!A320:D727,4,FALSE)</f>
        <v>235246</v>
      </c>
      <c r="I40" s="61">
        <f>VLOOKUP(A40,'Visits new'!A320:E727,5,FALSE)</f>
        <v>852</v>
      </c>
      <c r="J40" s="67">
        <f t="shared" si="0"/>
        <v>1.991482146362558E-5</v>
      </c>
      <c r="K40" s="12">
        <f t="shared" si="1"/>
        <v>0</v>
      </c>
      <c r="L40" s="12">
        <f t="shared" si="2"/>
        <v>1.2682458300077108E-4</v>
      </c>
      <c r="M40" s="12">
        <f t="shared" si="3"/>
        <v>0.22308962333486013</v>
      </c>
      <c r="N40" s="12">
        <f t="shared" si="4"/>
        <v>8.0797275652423779E-4</v>
      </c>
      <c r="O40" s="12"/>
    </row>
    <row r="41" spans="1:15" hidden="1">
      <c r="A41" s="61" t="s">
        <v>161</v>
      </c>
      <c r="B41" s="61">
        <f>VLOOKUP(A41,'US Pop after &gt;2009'!A61:B518,2,FALSE)</f>
        <v>900131</v>
      </c>
      <c r="C41" s="62">
        <f>VLOOKUP(A41,'US Pop after &gt;2009'!A61:U518,21,FALSE)</f>
        <v>768807.01</v>
      </c>
      <c r="D41" s="62">
        <f>VLOOKUP(A41,'US Pop after &gt;2009'!A61:V518,22,FALSE)</f>
        <v>130733.015</v>
      </c>
      <c r="E41" s="61">
        <f>VLOOKUP(A41,'Deaths After &gt;2009'!A61:O518,15,FALSE)</f>
        <v>0</v>
      </c>
      <c r="F41" s="61">
        <f>VLOOKUP(A41,'Deaths After &gt;2009'!A61:P518,16,FALSE)</f>
        <v>21</v>
      </c>
      <c r="G41" s="61">
        <f>VLOOKUP(A41,'Deaths After &gt;2009'!A61:Q518,17,FALSE)</f>
        <v>21</v>
      </c>
      <c r="H41" s="61">
        <f>VLOOKUP(A41,'Visits new'!A60:D467,4,FALSE)</f>
        <v>111630</v>
      </c>
      <c r="I41" s="61">
        <f>VLOOKUP(A41,'Visits new'!A60:E467,5,FALSE)</f>
        <v>361</v>
      </c>
      <c r="J41" s="67">
        <f t="shared" si="0"/>
        <v>2.3329937531314887E-5</v>
      </c>
      <c r="K41" s="12">
        <f t="shared" si="1"/>
        <v>0</v>
      </c>
      <c r="L41" s="12">
        <f t="shared" si="2"/>
        <v>1.6063272158146127E-4</v>
      </c>
      <c r="M41" s="66">
        <f t="shared" si="3"/>
        <v>0.12401528222003241</v>
      </c>
      <c r="N41" s="12">
        <f t="shared" si="4"/>
        <v>4.0105273565736542E-4</v>
      </c>
      <c r="O41" s="12"/>
    </row>
    <row r="42" spans="1:15">
      <c r="A42" s="61" t="s">
        <v>549</v>
      </c>
      <c r="B42" s="61">
        <f>VLOOKUP(A42,'US Pop after &gt;2009'!A406:B863,2,FALSE)</f>
        <v>498694</v>
      </c>
      <c r="C42" s="62">
        <f>VLOOKUP(A42,'US Pop after &gt;2009'!A406:U863,21,FALSE)</f>
        <v>435506.01199999993</v>
      </c>
      <c r="D42" s="62">
        <f>VLOOKUP(A42,'US Pop after &gt;2009'!A406:V863,22,FALSE)</f>
        <v>63655.091</v>
      </c>
      <c r="E42" s="61">
        <f>VLOOKUP(A42,'Deaths After &gt;2009'!A406:O863,15,FALSE)</f>
        <v>0</v>
      </c>
      <c r="F42" s="61">
        <f>VLOOKUP(A42,'Deaths After &gt;2009'!A406:P863,16,FALSE)</f>
        <v>12</v>
      </c>
      <c r="G42" s="61">
        <f>VLOOKUP(A42,'Deaths After &gt;2009'!A406:Q863,17,FALSE)</f>
        <v>12</v>
      </c>
      <c r="H42" s="61">
        <f>VLOOKUP(A42,'Visits new'!A405:D812,4,FALSE)</f>
        <v>198792</v>
      </c>
      <c r="I42" s="61">
        <f>VLOOKUP(A42,'Visits new'!A405:E812,5,FALSE)</f>
        <v>995</v>
      </c>
      <c r="J42" s="67">
        <f t="shared" si="0"/>
        <v>2.4062852169867696E-5</v>
      </c>
      <c r="K42" s="12">
        <f t="shared" si="1"/>
        <v>0</v>
      </c>
      <c r="L42" s="12">
        <f t="shared" si="2"/>
        <v>1.8851595075089909E-4</v>
      </c>
      <c r="M42" s="12">
        <f t="shared" si="3"/>
        <v>0.39862520904602822</v>
      </c>
      <c r="N42" s="12">
        <f t="shared" si="4"/>
        <v>1.9952114924181963E-3</v>
      </c>
      <c r="O42" s="12"/>
    </row>
    <row r="43" spans="1:15" hidden="1">
      <c r="A43" s="61" t="s">
        <v>210</v>
      </c>
      <c r="B43" s="61">
        <f>VLOOKUP(A43,'US Pop after &gt;2009'!A105:B562,2,FALSE)</f>
        <v>1498415</v>
      </c>
      <c r="C43" s="62">
        <f>VLOOKUP(A43,'US Pop after &gt;2009'!A105:U562,21,FALSE)</f>
        <v>1288068.3059999999</v>
      </c>
      <c r="D43" s="62">
        <f>VLOOKUP(A43,'US Pop after &gt;2009'!A105:V562,22,FALSE)</f>
        <v>209266.174</v>
      </c>
      <c r="E43" s="61">
        <f>VLOOKUP(A43,'Deaths After &gt;2009'!A105:O562,15,FALSE)</f>
        <v>0</v>
      </c>
      <c r="F43" s="61">
        <f>VLOOKUP(A43,'Deaths After &gt;2009'!A105:P562,16,FALSE)</f>
        <v>42</v>
      </c>
      <c r="G43" s="61">
        <f>VLOOKUP(A43,'Deaths After &gt;2009'!A105:Q562,17,FALSE)</f>
        <v>42</v>
      </c>
      <c r="H43" s="61">
        <f>VLOOKUP(A43,'Visits new'!A104:D511,4,FALSE)</f>
        <v>82959</v>
      </c>
      <c r="I43" s="61">
        <f>VLOOKUP(A43,'Visits new'!A104:E511,5,FALSE)</f>
        <v>309</v>
      </c>
      <c r="J43" s="67">
        <f t="shared" si="0"/>
        <v>2.8029617962980882E-5</v>
      </c>
      <c r="K43" s="12">
        <f t="shared" si="1"/>
        <v>0</v>
      </c>
      <c r="L43" s="12">
        <f t="shared" si="2"/>
        <v>2.0070133264824729E-4</v>
      </c>
      <c r="M43" s="66">
        <f t="shared" si="3"/>
        <v>5.53645018235936E-2</v>
      </c>
      <c r="N43" s="12">
        <f t="shared" si="4"/>
        <v>2.0621790358478793E-4</v>
      </c>
      <c r="O43" s="12"/>
    </row>
    <row r="44" spans="1:15" hidden="1">
      <c r="A44" s="61" t="s">
        <v>331</v>
      </c>
      <c r="B44" s="61">
        <f>VLOOKUP(A44,'US Pop after &gt;2009'!A212:B669,2,FALSE)</f>
        <v>921330</v>
      </c>
      <c r="C44" s="62">
        <f>VLOOKUP(A44,'US Pop after &gt;2009'!A212:U669,21,FALSE)</f>
        <v>785728.63899999997</v>
      </c>
      <c r="D44" s="62">
        <f>VLOOKUP(A44,'US Pop after &gt;2009'!A212:V669,22,FALSE)</f>
        <v>135259.59100000001</v>
      </c>
      <c r="E44" s="61">
        <f>VLOOKUP(A44,'Deaths After &gt;2009'!A212:O669,15,FALSE)</f>
        <v>0</v>
      </c>
      <c r="F44" s="61">
        <f>VLOOKUP(A44,'Deaths After &gt;2009'!A212:P669,16,FALSE)</f>
        <v>27</v>
      </c>
      <c r="G44" s="61">
        <f>VLOOKUP(A44,'Deaths After &gt;2009'!A212:Q669,17,FALSE)</f>
        <v>27</v>
      </c>
      <c r="H44" s="61">
        <f>VLOOKUP(A44,'Visits new'!A211:D618,4,FALSE)</f>
        <v>114560</v>
      </c>
      <c r="I44" s="61">
        <f>VLOOKUP(A44,'Visits new'!A211:E618,5,FALSE)</f>
        <v>291</v>
      </c>
      <c r="J44" s="67">
        <f t="shared" si="0"/>
        <v>2.9305460584155513E-5</v>
      </c>
      <c r="K44" s="12">
        <f t="shared" si="1"/>
        <v>0</v>
      </c>
      <c r="L44" s="12">
        <f t="shared" si="2"/>
        <v>1.9961615882750966E-4</v>
      </c>
      <c r="M44" s="66">
        <f t="shared" si="3"/>
        <v>0.1243419838711428</v>
      </c>
      <c r="N44" s="12">
        <f t="shared" si="4"/>
        <v>3.1584774185145387E-4</v>
      </c>
      <c r="O44" s="12"/>
    </row>
    <row r="45" spans="1:15">
      <c r="A45" s="61" t="s">
        <v>449</v>
      </c>
      <c r="B45" s="61">
        <f>VLOOKUP(A45,'US Pop after &gt;2009'!A317:B774,2,FALSE)</f>
        <v>1052471</v>
      </c>
      <c r="C45" s="62">
        <f>VLOOKUP(A45,'US Pop after &gt;2009'!A317:U774,21,FALSE)</f>
        <v>898907.51400000008</v>
      </c>
      <c r="D45" s="62">
        <f>VLOOKUP(A45,'US Pop after &gt;2009'!A317:V774,22,FALSE)</f>
        <v>152633.95199999999</v>
      </c>
      <c r="E45" s="61">
        <f>VLOOKUP(A45,'Deaths After &gt;2009'!A317:O774,15,FALSE)</f>
        <v>0</v>
      </c>
      <c r="F45" s="61">
        <f>VLOOKUP(A45,'Deaths After &gt;2009'!A317:P774,16,FALSE)</f>
        <v>31</v>
      </c>
      <c r="G45" s="61">
        <f>VLOOKUP(A45,'Deaths After &gt;2009'!A317:Q774,17,FALSE)</f>
        <v>31</v>
      </c>
      <c r="H45" s="61">
        <f>VLOOKUP(A45,'Visits new'!A316:D723,4,FALSE)</f>
        <v>285552</v>
      </c>
      <c r="I45" s="61">
        <f>VLOOKUP(A45,'Visits new'!A316:E723,5,FALSE)</f>
        <v>995</v>
      </c>
      <c r="J45" s="67">
        <f t="shared" si="0"/>
        <v>2.9454493282950314E-5</v>
      </c>
      <c r="K45" s="12">
        <f t="shared" si="1"/>
        <v>0</v>
      </c>
      <c r="L45" s="12">
        <f t="shared" si="2"/>
        <v>2.0310029055658601E-4</v>
      </c>
      <c r="M45" s="12">
        <f t="shared" si="3"/>
        <v>0.27131578922364608</v>
      </c>
      <c r="N45" s="12">
        <f t="shared" si="4"/>
        <v>9.4539421988824391E-4</v>
      </c>
      <c r="O45" s="12"/>
    </row>
    <row r="46" spans="1:15" hidden="1">
      <c r="A46" s="61" t="s">
        <v>206</v>
      </c>
      <c r="B46" s="61">
        <f>VLOOKUP(A46,'US Pop after &gt;2009'!A101:B558,2,FALSE)</f>
        <v>1536407</v>
      </c>
      <c r="C46" s="62">
        <f>VLOOKUP(A46,'US Pop after &gt;2009'!A101:U558,21,FALSE)</f>
        <v>1346330.5879999998</v>
      </c>
      <c r="D46" s="62">
        <f>VLOOKUP(A46,'US Pop after &gt;2009'!A101:V558,22,FALSE)</f>
        <v>191302.495</v>
      </c>
      <c r="E46" s="61">
        <f>VLOOKUP(A46,'Deaths After &gt;2009'!A101:O558,15,FALSE)</f>
        <v>0</v>
      </c>
      <c r="F46" s="61">
        <f>VLOOKUP(A46,'Deaths After &gt;2009'!A101:P558,16,FALSE)</f>
        <v>46</v>
      </c>
      <c r="G46" s="61">
        <f>VLOOKUP(A46,'Deaths After &gt;2009'!A101:Q558,17,FALSE)</f>
        <v>46</v>
      </c>
      <c r="H46" s="61">
        <f>VLOOKUP(A46,'Visits new'!A100:D507,4,FALSE)</f>
        <v>196357</v>
      </c>
      <c r="I46" s="61">
        <f>VLOOKUP(A46,'Visits new'!A100:E507,5,FALSE)</f>
        <v>416</v>
      </c>
      <c r="J46" s="67">
        <f t="shared" si="0"/>
        <v>2.9939983350765781E-5</v>
      </c>
      <c r="K46" s="12">
        <f t="shared" si="1"/>
        <v>0</v>
      </c>
      <c r="L46" s="12">
        <f t="shared" si="2"/>
        <v>2.4045687433402267E-4</v>
      </c>
      <c r="M46" s="66">
        <f t="shared" si="3"/>
        <v>0.1278027241479634</v>
      </c>
      <c r="N46" s="12">
        <f t="shared" si="4"/>
        <v>2.7076158856344706E-4</v>
      </c>
      <c r="O46" s="12"/>
    </row>
    <row r="47" spans="1:15">
      <c r="A47" s="61" t="s">
        <v>506</v>
      </c>
      <c r="B47" s="61">
        <f>VLOOKUP(A47,'US Pop after &gt;2009'!A368:B825,2,FALSE)</f>
        <v>620040</v>
      </c>
      <c r="C47" s="62">
        <f>VLOOKUP(A47,'US Pop after &gt;2009'!A368:U825,21,FALSE)</f>
        <v>519706.34700000001</v>
      </c>
      <c r="D47" s="62">
        <f>VLOOKUP(A47,'US Pop after &gt;2009'!A368:V825,22,FALSE)</f>
        <v>100365.09599999999</v>
      </c>
      <c r="E47" s="61">
        <f>VLOOKUP(A47,'Deaths After &gt;2009'!A368:O825,15,FALSE)</f>
        <v>0</v>
      </c>
      <c r="F47" s="61">
        <f>VLOOKUP(A47,'Deaths After &gt;2009'!A368:P825,16,FALSE)</f>
        <v>20</v>
      </c>
      <c r="G47" s="61">
        <f>VLOOKUP(A47,'Deaths After &gt;2009'!A368:Q825,17,FALSE)</f>
        <v>20</v>
      </c>
      <c r="H47" s="61">
        <f>VLOOKUP(A47,'Visits new'!A367:D774,4,FALSE)</f>
        <v>116197</v>
      </c>
      <c r="I47" s="61">
        <f>VLOOKUP(A47,'Visits new'!A367:E774,5,FALSE)</f>
        <v>428</v>
      </c>
      <c r="J47" s="67">
        <f t="shared" si="0"/>
        <v>3.2255983484936457E-5</v>
      </c>
      <c r="K47" s="12">
        <f t="shared" si="1"/>
        <v>0</v>
      </c>
      <c r="L47" s="12">
        <f t="shared" si="2"/>
        <v>1.9927246420408946E-4</v>
      </c>
      <c r="M47" s="12">
        <f t="shared" si="3"/>
        <v>0.18740242564995807</v>
      </c>
      <c r="N47" s="12">
        <f t="shared" si="4"/>
        <v>6.9027804657764019E-4</v>
      </c>
      <c r="O47" s="12"/>
    </row>
    <row r="48" spans="1:15" hidden="1">
      <c r="A48" s="61" t="s">
        <v>404</v>
      </c>
      <c r="B48" s="61">
        <f>VLOOKUP(A48,'US Pop after &gt;2009'!A277:B734,2,FALSE)</f>
        <v>644077</v>
      </c>
      <c r="C48" s="62">
        <f>VLOOKUP(A48,'US Pop after &gt;2009'!A277:U734,21,FALSE)</f>
        <v>552376.30999999994</v>
      </c>
      <c r="D48" s="62">
        <f>VLOOKUP(A48,'US Pop after &gt;2009'!A277:V734,22,FALSE)</f>
        <v>91383.972999999998</v>
      </c>
      <c r="E48" s="61">
        <f>VLOOKUP(A48,'Deaths After &gt;2009'!A277:O734,15,FALSE)</f>
        <v>0</v>
      </c>
      <c r="F48" s="61">
        <f>VLOOKUP(A48,'Deaths After &gt;2009'!A277:P734,16,FALSE)</f>
        <v>21</v>
      </c>
      <c r="G48" s="61">
        <f>VLOOKUP(A48,'Deaths After &gt;2009'!A277:Q734,17,FALSE)</f>
        <v>21</v>
      </c>
      <c r="H48" s="61">
        <f>VLOOKUP(A48,'Visits new'!A276:D683,4,FALSE)</f>
        <v>79746</v>
      </c>
      <c r="I48" s="61">
        <f>VLOOKUP(A48,'Visits new'!A276:E683,5,FALSE)</f>
        <v>456</v>
      </c>
      <c r="J48" s="67">
        <f t="shared" si="0"/>
        <v>3.2604797252502421E-5</v>
      </c>
      <c r="K48" s="12">
        <f t="shared" si="1"/>
        <v>0</v>
      </c>
      <c r="L48" s="12">
        <f t="shared" si="2"/>
        <v>2.2979959516533605E-4</v>
      </c>
      <c r="M48" s="66">
        <f t="shared" si="3"/>
        <v>0.12381438865228847</v>
      </c>
      <c r="N48" s="12">
        <f t="shared" si="4"/>
        <v>7.0798988319719541E-4</v>
      </c>
      <c r="O48" s="12"/>
    </row>
    <row r="49" spans="1:15" hidden="1">
      <c r="A49" s="61" t="s">
        <v>163</v>
      </c>
      <c r="B49" s="61">
        <f>VLOOKUP(A49,'US Pop after &gt;2009'!A63:B520,2,FALSE)</f>
        <v>917060</v>
      </c>
      <c r="C49" s="62">
        <f>VLOOKUP(A49,'US Pop after &gt;2009'!A63:U520,21,FALSE)</f>
        <v>776040.3949999999</v>
      </c>
      <c r="D49" s="62">
        <f>VLOOKUP(A49,'US Pop after &gt;2009'!A63:V520,22,FALSE)</f>
        <v>141084.97</v>
      </c>
      <c r="E49" s="61">
        <f>VLOOKUP(A49,'Deaths After &gt;2009'!A63:O520,15,FALSE)</f>
        <v>0</v>
      </c>
      <c r="F49" s="61">
        <f>VLOOKUP(A49,'Deaths After &gt;2009'!A63:P520,16,FALSE)</f>
        <v>31</v>
      </c>
      <c r="G49" s="61">
        <f>VLOOKUP(A49,'Deaths After &gt;2009'!A63:Q520,17,FALSE)</f>
        <v>31</v>
      </c>
      <c r="H49" s="61">
        <f>VLOOKUP(A49,'Visits new'!A62:D469,4,FALSE)</f>
        <v>95878</v>
      </c>
      <c r="I49" s="61">
        <f>VLOOKUP(A49,'Visits new'!A62:E469,5,FALSE)</f>
        <v>440</v>
      </c>
      <c r="J49" s="67">
        <f t="shared" si="0"/>
        <v>3.3803676967701129E-5</v>
      </c>
      <c r="K49" s="12">
        <f t="shared" si="1"/>
        <v>0</v>
      </c>
      <c r="L49" s="12">
        <f t="shared" si="2"/>
        <v>2.1972574399668513E-4</v>
      </c>
      <c r="M49" s="66">
        <f t="shared" si="3"/>
        <v>0.10454932065513707</v>
      </c>
      <c r="N49" s="12">
        <f t="shared" si="4"/>
        <v>4.7979412470285478E-4</v>
      </c>
      <c r="O49" s="12"/>
    </row>
    <row r="50" spans="1:15">
      <c r="A50" s="61" t="s">
        <v>363</v>
      </c>
      <c r="B50" s="61">
        <f>VLOOKUP(A50,'US Pop after &gt;2009'!A241:B698,2,FALSE)</f>
        <v>1327503</v>
      </c>
      <c r="C50" s="62">
        <f>VLOOKUP(A50,'US Pop after &gt;2009'!A241:U698,21,FALSE)</f>
        <v>1116633.7350000003</v>
      </c>
      <c r="D50" s="62">
        <f>VLOOKUP(A50,'US Pop after &gt;2009'!A241:V698,22,FALSE)</f>
        <v>210513.984</v>
      </c>
      <c r="E50" s="61">
        <f>VLOOKUP(A50,'Deaths After &gt;2009'!A241:O698,15,FALSE)</f>
        <v>0</v>
      </c>
      <c r="F50" s="61">
        <f>VLOOKUP(A50,'Deaths After &gt;2009'!A241:P698,16,FALSE)</f>
        <v>45</v>
      </c>
      <c r="G50" s="61">
        <f>VLOOKUP(A50,'Deaths After &gt;2009'!A241:Q698,17,FALSE)</f>
        <v>45</v>
      </c>
      <c r="H50" s="61">
        <f>VLOOKUP(A50,'Visits new'!A240:D647,4,FALSE)</f>
        <v>186841</v>
      </c>
      <c r="I50" s="61">
        <f>VLOOKUP(A50,'Visits new'!A240:E647,5,FALSE)</f>
        <v>990</v>
      </c>
      <c r="J50" s="67">
        <f t="shared" si="0"/>
        <v>3.3898228478579711E-5</v>
      </c>
      <c r="K50" s="12">
        <f t="shared" si="1"/>
        <v>0</v>
      </c>
      <c r="L50" s="12">
        <f t="shared" si="2"/>
        <v>2.137625213534508E-4</v>
      </c>
      <c r="M50" s="12">
        <f t="shared" si="3"/>
        <v>0.14074619793702914</v>
      </c>
      <c r="N50" s="12">
        <f t="shared" si="4"/>
        <v>7.4576102652875364E-4</v>
      </c>
      <c r="O50" s="12"/>
    </row>
    <row r="51" spans="1:15">
      <c r="A51" s="61" t="s">
        <v>499</v>
      </c>
      <c r="B51" s="61">
        <f>VLOOKUP(A51,'US Pop after &gt;2009'!A362:B819,2,FALSE)</f>
        <v>2883735</v>
      </c>
      <c r="C51" s="62">
        <f>VLOOKUP(A51,'US Pop after &gt;2009'!A362:U819,21,FALSE)</f>
        <v>2581721</v>
      </c>
      <c r="D51" s="62">
        <f>VLOOKUP(A51,'US Pop after &gt;2009'!A362:V819,22,FALSE)</f>
        <v>302014</v>
      </c>
      <c r="E51" s="61">
        <f>VLOOKUP(A51,'Deaths After &gt;2009'!A362:O819,15,FALSE)</f>
        <v>0</v>
      </c>
      <c r="F51" s="61">
        <f>VLOOKUP(A51,'Deaths After &gt;2009'!A362:P819,16,FALSE)</f>
        <v>109</v>
      </c>
      <c r="G51" s="61">
        <f>VLOOKUP(A51,'Deaths After &gt;2009'!A362:Q819,17,FALSE)</f>
        <v>109</v>
      </c>
      <c r="H51" s="61">
        <f>VLOOKUP(A51,'Visits new'!A361:D768,4,FALSE)</f>
        <v>837551</v>
      </c>
      <c r="I51" s="61">
        <f>VLOOKUP(A51,'Visits new'!A361:E768,5,FALSE)</f>
        <v>1638</v>
      </c>
      <c r="J51" s="67">
        <f t="shared" si="0"/>
        <v>3.7798202678124033E-5</v>
      </c>
      <c r="K51" s="12">
        <f t="shared" si="1"/>
        <v>0</v>
      </c>
      <c r="L51" s="12">
        <f t="shared" si="2"/>
        <v>3.609104213711947E-4</v>
      </c>
      <c r="M51" s="12">
        <f t="shared" si="3"/>
        <v>0.29043965551619688</v>
      </c>
      <c r="N51" s="12">
        <f t="shared" si="4"/>
        <v>5.6801335767676291E-4</v>
      </c>
      <c r="O51" s="12"/>
    </row>
    <row r="52" spans="1:15" hidden="1">
      <c r="A52" s="61" t="s">
        <v>208</v>
      </c>
      <c r="B52" s="61">
        <f>VLOOKUP(A52,'US Pop after &gt;2009'!A103:B560,2,FALSE)</f>
        <v>1447565</v>
      </c>
      <c r="C52" s="62">
        <f>VLOOKUP(A52,'US Pop after &gt;2009'!A103:U560,21,FALSE)</f>
        <v>1257628.9709999999</v>
      </c>
      <c r="D52" s="62">
        <f>VLOOKUP(A52,'US Pop after &gt;2009'!A103:V560,22,FALSE)</f>
        <v>189451.18100000004</v>
      </c>
      <c r="E52" s="61">
        <f>VLOOKUP(A52,'Deaths After &gt;2009'!A103:O560,15,FALSE)</f>
        <v>0</v>
      </c>
      <c r="F52" s="61">
        <f>VLOOKUP(A52,'Deaths After &gt;2009'!A103:P560,16,FALSE)</f>
        <v>56</v>
      </c>
      <c r="G52" s="61">
        <f>VLOOKUP(A52,'Deaths After &gt;2009'!A103:Q560,17,FALSE)</f>
        <v>56</v>
      </c>
      <c r="H52" s="61">
        <f>VLOOKUP(A52,'Visits new'!A102:D509,4,FALSE)</f>
        <v>108986</v>
      </c>
      <c r="I52" s="61">
        <f>VLOOKUP(A52,'Visits new'!A102:E509,5,FALSE)</f>
        <v>344</v>
      </c>
      <c r="J52" s="67">
        <f t="shared" si="0"/>
        <v>3.8685654875601439E-5</v>
      </c>
      <c r="K52" s="12">
        <f t="shared" si="1"/>
        <v>0</v>
      </c>
      <c r="L52" s="12">
        <f t="shared" si="2"/>
        <v>2.9559066195528224E-4</v>
      </c>
      <c r="M52" s="66">
        <f t="shared" si="3"/>
        <v>7.5289192540576755E-2</v>
      </c>
      <c r="N52" s="12">
        <f t="shared" si="4"/>
        <v>2.3764045137869458E-4</v>
      </c>
      <c r="O52" s="12"/>
    </row>
    <row r="53" spans="1:15">
      <c r="A53" s="61" t="s">
        <v>269</v>
      </c>
      <c r="B53" s="61">
        <f>VLOOKUP(A53,'US Pop after &gt;2009'!A157:B614,2,FALSE)</f>
        <v>1311652</v>
      </c>
      <c r="C53" s="62">
        <f>VLOOKUP(A53,'US Pop after &gt;2009'!A157:U614,21,FALSE)</f>
        <v>1102380.656</v>
      </c>
      <c r="D53" s="62">
        <f>VLOOKUP(A53,'US Pop after &gt;2009'!A157:V614,22,FALSE)</f>
        <v>209726.86400000003</v>
      </c>
      <c r="E53" s="61">
        <f>VLOOKUP(A53,'Deaths After &gt;2009'!A157:O614,15,FALSE)</f>
        <v>0</v>
      </c>
      <c r="F53" s="61">
        <f>VLOOKUP(A53,'Deaths After &gt;2009'!A157:P614,16,FALSE)</f>
        <v>51</v>
      </c>
      <c r="G53" s="61">
        <f>VLOOKUP(A53,'Deaths After &gt;2009'!A157:Q614,17,FALSE)</f>
        <v>51</v>
      </c>
      <c r="H53" s="61">
        <f>VLOOKUP(A53,'Visits new'!A156:D563,4,FALSE)</f>
        <v>280443</v>
      </c>
      <c r="I53" s="61">
        <f>VLOOKUP(A53,'Visits new'!A156:E563,5,FALSE)</f>
        <v>1465</v>
      </c>
      <c r="J53" s="67">
        <f t="shared" si="0"/>
        <v>3.8882264503084662E-5</v>
      </c>
      <c r="K53" s="12">
        <f t="shared" si="1"/>
        <v>0</v>
      </c>
      <c r="L53" s="12">
        <f t="shared" si="2"/>
        <v>2.4317342579441799E-4</v>
      </c>
      <c r="M53" s="12">
        <f t="shared" si="3"/>
        <v>0.21380899811840337</v>
      </c>
      <c r="N53" s="12">
        <f t="shared" si="4"/>
        <v>1.1169121077846868E-3</v>
      </c>
      <c r="O53" s="12"/>
    </row>
    <row r="54" spans="1:15" hidden="1">
      <c r="A54" s="61" t="s">
        <v>405</v>
      </c>
      <c r="B54" s="61">
        <f>VLOOKUP(A54,'US Pop after &gt;2009'!A278:B735,2,FALSE)</f>
        <v>636576</v>
      </c>
      <c r="C54" s="62">
        <f>VLOOKUP(A54,'US Pop after &gt;2009'!A278:U735,21,FALSE)</f>
        <v>546759.88299999991</v>
      </c>
      <c r="D54" s="62">
        <f>VLOOKUP(A54,'US Pop after &gt;2009'!A278:V735,22,FALSE)</f>
        <v>89918.150999999998</v>
      </c>
      <c r="E54" s="61">
        <f>VLOOKUP(A54,'Deaths After &gt;2009'!A278:O735,15,FALSE)</f>
        <v>0</v>
      </c>
      <c r="F54" s="61">
        <f>VLOOKUP(A54,'Deaths After &gt;2009'!A278:P735,16,FALSE)</f>
        <v>25</v>
      </c>
      <c r="G54" s="61">
        <f>VLOOKUP(A54,'Deaths After &gt;2009'!A278:Q735,17,FALSE)</f>
        <v>25</v>
      </c>
      <c r="H54" s="61">
        <f>VLOOKUP(A54,'Visits new'!A277:D684,4,FALSE)</f>
        <v>64784</v>
      </c>
      <c r="I54" s="61">
        <f>VLOOKUP(A54,'Visits new'!A277:E684,5,FALSE)</f>
        <v>434</v>
      </c>
      <c r="J54" s="67">
        <f t="shared" si="0"/>
        <v>3.9272608455235509E-5</v>
      </c>
      <c r="K54" s="12">
        <f t="shared" si="1"/>
        <v>0</v>
      </c>
      <c r="L54" s="12">
        <f t="shared" si="2"/>
        <v>2.7803062809865828E-4</v>
      </c>
      <c r="M54" s="66">
        <f t="shared" si="3"/>
        <v>0.10176946664655909</v>
      </c>
      <c r="N54" s="12">
        <f t="shared" si="4"/>
        <v>6.8177248278288841E-4</v>
      </c>
      <c r="O54" s="12"/>
    </row>
    <row r="55" spans="1:15" hidden="1">
      <c r="A55" s="61" t="s">
        <v>205</v>
      </c>
      <c r="B55" s="61">
        <f>VLOOKUP(A55,'US Pop after &gt;2009'!A100:B557,2,FALSE)</f>
        <v>1529400</v>
      </c>
      <c r="C55" s="62">
        <f>VLOOKUP(A55,'US Pop after &gt;2009'!A100:U557,21,FALSE)</f>
        <v>1342513.2049999998</v>
      </c>
      <c r="D55" s="62">
        <f>VLOOKUP(A55,'US Pop after &gt;2009'!A100:V557,22,FALSE)</f>
        <v>186788.20300000001</v>
      </c>
      <c r="E55" s="61">
        <f>VLOOKUP(A55,'Deaths After &gt;2009'!A100:O557,15,FALSE)</f>
        <v>0</v>
      </c>
      <c r="F55" s="61">
        <f>VLOOKUP(A55,'Deaths After &gt;2009'!A100:P557,16,FALSE)</f>
        <v>61</v>
      </c>
      <c r="G55" s="61">
        <f>VLOOKUP(A55,'Deaths After &gt;2009'!A100:Q557,17,FALSE)</f>
        <v>61</v>
      </c>
      <c r="H55" s="61">
        <f>VLOOKUP(A55,'Visits new'!A99:D506,4,FALSE)</f>
        <v>203832</v>
      </c>
      <c r="I55" s="61">
        <f>VLOOKUP(A55,'Visits new'!A99:E506,5,FALSE)</f>
        <v>457</v>
      </c>
      <c r="J55" s="67">
        <f t="shared" si="0"/>
        <v>3.9884922191709165E-5</v>
      </c>
      <c r="K55" s="12">
        <f t="shared" si="1"/>
        <v>0</v>
      </c>
      <c r="L55" s="12">
        <f t="shared" si="2"/>
        <v>3.2657308663117232E-4</v>
      </c>
      <c r="M55" s="66">
        <f t="shared" si="3"/>
        <v>0.13327579442918791</v>
      </c>
      <c r="N55" s="12">
        <f t="shared" si="4"/>
        <v>2.9880999084608344E-4</v>
      </c>
      <c r="O55" s="12"/>
    </row>
    <row r="56" spans="1:15">
      <c r="A56" s="61" t="s">
        <v>553</v>
      </c>
      <c r="B56" s="61">
        <f>VLOOKUP(A56,'US Pop after &gt;2009'!A410:B867,2,FALSE)</f>
        <v>541693</v>
      </c>
      <c r="C56" s="62">
        <f>VLOOKUP(A56,'US Pop after &gt;2009'!A410:U867,21,FALSE)</f>
        <v>465297</v>
      </c>
      <c r="D56" s="62">
        <f>VLOOKUP(A56,'US Pop after &gt;2009'!A410:V867,22,FALSE)</f>
        <v>76396</v>
      </c>
      <c r="E56" s="61">
        <f>VLOOKUP(A56,'Deaths After &gt;2009'!A410:O867,15,FALSE)</f>
        <v>0</v>
      </c>
      <c r="F56" s="61">
        <f>VLOOKUP(A56,'Deaths After &gt;2009'!A410:P867,16,FALSE)</f>
        <v>22</v>
      </c>
      <c r="G56" s="61">
        <f>VLOOKUP(A56,'Deaths After &gt;2009'!A410:Q867,17,FALSE)</f>
        <v>22</v>
      </c>
      <c r="H56" s="61">
        <f>VLOOKUP(A56,'Visits new'!A409:D816,4,FALSE)</f>
        <v>192359</v>
      </c>
      <c r="I56" s="61">
        <f>VLOOKUP(A56,'Visits new'!A409:E816,5,FALSE)</f>
        <v>988</v>
      </c>
      <c r="J56" s="67">
        <f t="shared" si="0"/>
        <v>4.0613410178828232E-5</v>
      </c>
      <c r="K56" s="12">
        <f t="shared" si="1"/>
        <v>0</v>
      </c>
      <c r="L56" s="12">
        <f t="shared" si="2"/>
        <v>2.8797319231373369E-4</v>
      </c>
      <c r="M56" s="12">
        <f t="shared" si="3"/>
        <v>0.35510704402678273</v>
      </c>
      <c r="N56" s="12">
        <f t="shared" si="4"/>
        <v>1.8239113298491949E-3</v>
      </c>
      <c r="O56" s="12"/>
    </row>
    <row r="57" spans="1:15">
      <c r="A57" s="61" t="s">
        <v>547</v>
      </c>
      <c r="B57" s="61">
        <f>VLOOKUP(A57,'US Pop after &gt;2009'!A404:B861,2,FALSE)</f>
        <v>530679</v>
      </c>
      <c r="C57" s="62">
        <f>VLOOKUP(A57,'US Pop after &gt;2009'!A404:U861,21,FALSE)</f>
        <v>467172.505</v>
      </c>
      <c r="D57" s="62">
        <f>VLOOKUP(A57,'US Pop after &gt;2009'!A404:V861,22,FALSE)</f>
        <v>63960.849999999991</v>
      </c>
      <c r="E57" s="61">
        <f>VLOOKUP(A57,'Deaths After &gt;2009'!A404:O861,15,FALSE)</f>
        <v>0</v>
      </c>
      <c r="F57" s="61">
        <f>VLOOKUP(A57,'Deaths After &gt;2009'!A404:P861,16,FALSE)</f>
        <v>22</v>
      </c>
      <c r="G57" s="61">
        <f>VLOOKUP(A57,'Deaths After &gt;2009'!A404:Q861,17,FALSE)</f>
        <v>22</v>
      </c>
      <c r="H57" s="61">
        <f>VLOOKUP(A57,'Visits new'!A403:D810,4,FALSE)</f>
        <v>191606</v>
      </c>
      <c r="I57" s="61">
        <f>VLOOKUP(A57,'Visits new'!A403:E810,5,FALSE)</f>
        <v>1031</v>
      </c>
      <c r="J57" s="67">
        <f t="shared" si="0"/>
        <v>4.145632293721817E-5</v>
      </c>
      <c r="K57" s="12">
        <f t="shared" si="1"/>
        <v>0</v>
      </c>
      <c r="L57" s="12">
        <f t="shared" si="2"/>
        <v>3.4396040703023805E-4</v>
      </c>
      <c r="M57" s="12">
        <f t="shared" si="3"/>
        <v>0.36105819148675566</v>
      </c>
      <c r="N57" s="12">
        <f t="shared" si="4"/>
        <v>1.9427940431032695E-3</v>
      </c>
      <c r="O57" s="12"/>
    </row>
    <row r="58" spans="1:15" hidden="1">
      <c r="A58" s="61" t="s">
        <v>332</v>
      </c>
      <c r="B58" s="61">
        <f>VLOOKUP(A58,'US Pop after &gt;2009'!A213:B670,2,FALSE)</f>
        <v>916291</v>
      </c>
      <c r="C58" s="62">
        <f>VLOOKUP(A58,'US Pop after &gt;2009'!A213:U670,21,FALSE)</f>
        <v>779322.73699999996</v>
      </c>
      <c r="D58" s="62">
        <f>VLOOKUP(A58,'US Pop after &gt;2009'!A213:V670,22,FALSE)</f>
        <v>137110.86399999997</v>
      </c>
      <c r="E58" s="61">
        <f>VLOOKUP(A58,'Deaths After &gt;2009'!A213:O670,15,FALSE)</f>
        <v>0</v>
      </c>
      <c r="F58" s="61">
        <f>VLOOKUP(A58,'Deaths After &gt;2009'!A213:P670,16,FALSE)</f>
        <v>39</v>
      </c>
      <c r="G58" s="61">
        <f>VLOOKUP(A58,'Deaths After &gt;2009'!A213:Q670,17,FALSE)</f>
        <v>39</v>
      </c>
      <c r="H58" s="61">
        <f>VLOOKUP(A58,'Visits new'!A212:D619,4,FALSE)</f>
        <v>106071</v>
      </c>
      <c r="I58" s="61">
        <f>VLOOKUP(A58,'Visits new'!A212:E619,5,FALSE)</f>
        <v>346</v>
      </c>
      <c r="J58" s="67">
        <f t="shared" si="0"/>
        <v>4.2562897594759746E-5</v>
      </c>
      <c r="K58" s="12">
        <f t="shared" si="1"/>
        <v>0</v>
      </c>
      <c r="L58" s="12">
        <f t="shared" si="2"/>
        <v>2.8444135542753205E-4</v>
      </c>
      <c r="M58" s="66">
        <f t="shared" si="3"/>
        <v>0.11576125925060925</v>
      </c>
      <c r="N58" s="12">
        <f t="shared" si="4"/>
        <v>3.7760929660991978E-4</v>
      </c>
      <c r="O58" s="12"/>
    </row>
    <row r="59" spans="1:15">
      <c r="A59" s="61" t="s">
        <v>271</v>
      </c>
      <c r="B59" s="61">
        <f>VLOOKUP(A59,'US Pop after &gt;2009'!A159:B616,2,FALSE)</f>
        <v>1328535</v>
      </c>
      <c r="C59" s="62">
        <f>VLOOKUP(A59,'US Pop after &gt;2009'!A159:U616,21,FALSE)</f>
        <v>1102122.1329999999</v>
      </c>
      <c r="D59" s="62">
        <f>VLOOKUP(A59,'US Pop after &gt;2009'!A159:V616,22,FALSE)</f>
        <v>226674.226</v>
      </c>
      <c r="E59" s="61">
        <f>VLOOKUP(A59,'Deaths After &gt;2009'!A159:O616,15,FALSE)</f>
        <v>0</v>
      </c>
      <c r="F59" s="61">
        <f>VLOOKUP(A59,'Deaths After &gt;2009'!A159:P616,16,FALSE)</f>
        <v>61</v>
      </c>
      <c r="G59" s="61">
        <f>VLOOKUP(A59,'Deaths After &gt;2009'!A159:Q616,17,FALSE)</f>
        <v>61</v>
      </c>
      <c r="H59" s="61">
        <f>VLOOKUP(A59,'Visits new'!A158:D565,4,FALSE)</f>
        <v>263930</v>
      </c>
      <c r="I59" s="61">
        <f>VLOOKUP(A59,'Visits new'!A158:E565,5,FALSE)</f>
        <v>1548</v>
      </c>
      <c r="J59" s="67">
        <f t="shared" si="0"/>
        <v>4.5915237460812098E-5</v>
      </c>
      <c r="K59" s="12">
        <f t="shared" si="1"/>
        <v>0</v>
      </c>
      <c r="L59" s="12">
        <f t="shared" si="2"/>
        <v>2.6910867228460282E-4</v>
      </c>
      <c r="M59" s="12">
        <f t="shared" si="3"/>
        <v>0.19866243644314979</v>
      </c>
      <c r="N59" s="12">
        <f t="shared" si="4"/>
        <v>1.1651932391694611E-3</v>
      </c>
      <c r="O59" s="12"/>
    </row>
    <row r="60" spans="1:15">
      <c r="A60" s="61" t="s">
        <v>361</v>
      </c>
      <c r="B60" s="61">
        <f>VLOOKUP(A60,'US Pop after &gt;2009'!A239:B696,2,FALSE)</f>
        <v>1277778</v>
      </c>
      <c r="C60" s="62">
        <f>VLOOKUP(A60,'US Pop after &gt;2009'!A239:U696,21,FALSE)</f>
        <v>1091816.0659999999</v>
      </c>
      <c r="D60" s="62">
        <f>VLOOKUP(A60,'US Pop after &gt;2009'!A239:V696,22,FALSE)</f>
        <v>186227.503</v>
      </c>
      <c r="E60" s="61">
        <f>VLOOKUP(A60,'Deaths After &gt;2009'!A239:O696,15,FALSE)</f>
        <v>0</v>
      </c>
      <c r="F60" s="61">
        <f>VLOOKUP(A60,'Deaths After &gt;2009'!A239:P696,16,FALSE)</f>
        <v>59</v>
      </c>
      <c r="G60" s="61">
        <f>VLOOKUP(A60,'Deaths After &gt;2009'!A239:Q696,17,FALSE)</f>
        <v>59</v>
      </c>
      <c r="H60" s="61">
        <f>VLOOKUP(A60,'Visits new'!A238:D645,4,FALSE)</f>
        <v>178759</v>
      </c>
      <c r="I60" s="61">
        <f>VLOOKUP(A60,'Visits new'!A238:E645,5,FALSE)</f>
        <v>1093</v>
      </c>
      <c r="J60" s="67">
        <f t="shared" si="0"/>
        <v>4.6173905013233909E-5</v>
      </c>
      <c r="K60" s="12">
        <f t="shared" si="1"/>
        <v>0</v>
      </c>
      <c r="L60" s="12">
        <f t="shared" si="2"/>
        <v>3.1681679155629337E-4</v>
      </c>
      <c r="M60" s="12">
        <f t="shared" si="3"/>
        <v>0.13989832349594375</v>
      </c>
      <c r="N60" s="12">
        <f t="shared" si="4"/>
        <v>8.5539115558414685E-4</v>
      </c>
      <c r="O60" s="12"/>
    </row>
    <row r="61" spans="1:15" hidden="1">
      <c r="A61" s="61" t="s">
        <v>357</v>
      </c>
      <c r="B61" s="61">
        <f>VLOOKUP(A61,'US Pop after &gt;2009'!A235:B692,2,FALSE)</f>
        <v>1313939</v>
      </c>
      <c r="C61" s="62">
        <f>VLOOKUP(A61,'US Pop after &gt;2009'!A235:U692,21,FALSE)</f>
        <v>1143077.3500000001</v>
      </c>
      <c r="D61" s="62">
        <f>VLOOKUP(A61,'US Pop after &gt;2009'!A235:V692,22,FALSE)</f>
        <v>170318.71800000002</v>
      </c>
      <c r="E61" s="61">
        <f>VLOOKUP(A61,'Deaths After &gt;2009'!A235:O692,15,FALSE)</f>
        <v>0</v>
      </c>
      <c r="F61" s="61">
        <f>VLOOKUP(A61,'Deaths After &gt;2009'!A235:P692,16,FALSE)</f>
        <v>63</v>
      </c>
      <c r="G61" s="61">
        <f>VLOOKUP(A61,'Deaths After &gt;2009'!A235:Q692,17,FALSE)</f>
        <v>63</v>
      </c>
      <c r="H61" s="61">
        <f>VLOOKUP(A61,'Visits new'!A234:D641,4,FALSE)</f>
        <v>62977</v>
      </c>
      <c r="I61" s="61">
        <f>VLOOKUP(A61,'Visits new'!A234:E641,5,FALSE)</f>
        <v>372</v>
      </c>
      <c r="J61" s="67">
        <f t="shared" si="0"/>
        <v>4.7947431349552756E-5</v>
      </c>
      <c r="K61" s="12">
        <f t="shared" si="1"/>
        <v>0</v>
      </c>
      <c r="L61" s="12">
        <f t="shared" si="2"/>
        <v>3.6989475226087594E-4</v>
      </c>
      <c r="M61" s="66">
        <f t="shared" si="3"/>
        <v>4.7929926731758478E-2</v>
      </c>
      <c r="N61" s="12">
        <f t="shared" si="4"/>
        <v>2.8311816606402582E-4</v>
      </c>
      <c r="O61" s="12"/>
    </row>
    <row r="62" spans="1:15">
      <c r="A62" s="61" t="s">
        <v>377</v>
      </c>
      <c r="B62" s="61">
        <f>VLOOKUP(A62,'US Pop after &gt;2009'!A253:B710,2,FALSE)</f>
        <v>2000640</v>
      </c>
      <c r="C62" s="62">
        <f>VLOOKUP(A62,'US Pop after &gt;2009'!A253:U710,21,FALSE)</f>
        <v>1739639.7130000002</v>
      </c>
      <c r="D62" s="62">
        <f>VLOOKUP(A62,'US Pop after &gt;2009'!A253:V710,22,FALSE)</f>
        <v>262105.11200000002</v>
      </c>
      <c r="E62" s="61">
        <f>VLOOKUP(A62,'Deaths After &gt;2009'!A253:O710,15,FALSE)</f>
        <v>0</v>
      </c>
      <c r="F62" s="61">
        <f>VLOOKUP(A62,'Deaths After &gt;2009'!A253:P710,16,FALSE)</f>
        <v>103</v>
      </c>
      <c r="G62" s="61">
        <f>VLOOKUP(A62,'Deaths After &gt;2009'!A253:Q710,17,FALSE)</f>
        <v>103</v>
      </c>
      <c r="H62" s="61">
        <f>VLOOKUP(A62,'Visits new'!A252:D659,4,FALSE)</f>
        <v>347837</v>
      </c>
      <c r="I62" s="61">
        <f>VLOOKUP(A62,'Visits new'!A252:E659,5,FALSE)</f>
        <v>1016</v>
      </c>
      <c r="J62" s="67">
        <f t="shared" si="0"/>
        <v>5.148352527191299E-5</v>
      </c>
      <c r="K62" s="12">
        <f t="shared" si="1"/>
        <v>0</v>
      </c>
      <c r="L62" s="12">
        <f t="shared" si="2"/>
        <v>3.9297211417990197E-4</v>
      </c>
      <c r="M62" s="12">
        <f t="shared" si="3"/>
        <v>0.17386286388355726</v>
      </c>
      <c r="N62" s="12">
        <f t="shared" si="4"/>
        <v>5.0783749200255916E-4</v>
      </c>
      <c r="O62" s="12"/>
    </row>
    <row r="63" spans="1:15">
      <c r="A63" s="61" t="s">
        <v>334</v>
      </c>
      <c r="B63" s="61">
        <f>VLOOKUP(A63,'US Pop after &gt;2009'!A215:B672,2,FALSE)</f>
        <v>886141</v>
      </c>
      <c r="C63" s="62">
        <f>VLOOKUP(A63,'US Pop after &gt;2009'!A215:U672,21,FALSE)</f>
        <v>749988.41499999992</v>
      </c>
      <c r="D63" s="62">
        <f>VLOOKUP(A63,'US Pop after &gt;2009'!A215:V672,22,FALSE)</f>
        <v>136192.69900000002</v>
      </c>
      <c r="E63" s="61">
        <f>VLOOKUP(A63,'Deaths After &gt;2009'!A215:O672,15,FALSE)</f>
        <v>0</v>
      </c>
      <c r="F63" s="61">
        <f>VLOOKUP(A63,'Deaths After &gt;2009'!A215:P672,16,FALSE)</f>
        <v>46</v>
      </c>
      <c r="G63" s="61">
        <f>VLOOKUP(A63,'Deaths After &gt;2009'!A215:Q672,17,FALSE)</f>
        <v>46</v>
      </c>
      <c r="H63" s="61">
        <f>VLOOKUP(A63,'Visits new'!A214:D621,4,FALSE)</f>
        <v>125298</v>
      </c>
      <c r="I63" s="61">
        <f>VLOOKUP(A63,'Visits new'!A214:E621,5,FALSE)</f>
        <v>465</v>
      </c>
      <c r="J63" s="67">
        <f t="shared" si="0"/>
        <v>5.1910474743861305E-5</v>
      </c>
      <c r="K63" s="12">
        <f t="shared" si="1"/>
        <v>0</v>
      </c>
      <c r="L63" s="12">
        <f t="shared" si="2"/>
        <v>3.3775672512371599E-4</v>
      </c>
      <c r="M63" s="12">
        <f t="shared" si="3"/>
        <v>0.14139736227078986</v>
      </c>
      <c r="N63" s="12">
        <f t="shared" si="4"/>
        <v>5.2474719034555453E-4</v>
      </c>
      <c r="O63" s="12"/>
    </row>
    <row r="64" spans="1:15" hidden="1">
      <c r="A64" s="61" t="s">
        <v>204</v>
      </c>
      <c r="B64" s="61">
        <f>VLOOKUP(A64,'US Pop after &gt;2009'!A99:B556,2,FALSE)</f>
        <v>1500717</v>
      </c>
      <c r="C64" s="62">
        <f>VLOOKUP(A64,'US Pop after &gt;2009'!A99:U556,21,FALSE)</f>
        <v>1322254.821</v>
      </c>
      <c r="D64" s="62">
        <f>VLOOKUP(A64,'US Pop after &gt;2009'!A99:V556,22,FALSE)</f>
        <v>177896.86999999997</v>
      </c>
      <c r="E64" s="61">
        <f>VLOOKUP(A64,'Deaths After &gt;2009'!A99:O556,15,FALSE)</f>
        <v>0</v>
      </c>
      <c r="F64" s="61">
        <f>VLOOKUP(A64,'Deaths After &gt;2009'!A99:P556,16,FALSE)</f>
        <v>78</v>
      </c>
      <c r="G64" s="61">
        <f>VLOOKUP(A64,'Deaths After &gt;2009'!A99:Q556,17,FALSE)</f>
        <v>78</v>
      </c>
      <c r="H64" s="61">
        <f>VLOOKUP(A64,'Visits new'!A98:D505,4,FALSE)</f>
        <v>55591</v>
      </c>
      <c r="I64" s="61">
        <f>VLOOKUP(A64,'Visits new'!A98:E505,5,FALSE)</f>
        <v>161</v>
      </c>
      <c r="J64" s="67">
        <f t="shared" si="0"/>
        <v>5.1975155875491513E-5</v>
      </c>
      <c r="K64" s="12">
        <f t="shared" si="1"/>
        <v>0</v>
      </c>
      <c r="L64" s="12">
        <f t="shared" si="2"/>
        <v>4.3845628087779183E-4</v>
      </c>
      <c r="M64" s="66">
        <f t="shared" si="3"/>
        <v>3.7042960131723701E-2</v>
      </c>
      <c r="N64" s="12">
        <f t="shared" si="4"/>
        <v>1.0728205251223248E-4</v>
      </c>
      <c r="O64" s="12"/>
    </row>
    <row r="65" spans="1:15">
      <c r="A65" s="61" t="s">
        <v>466</v>
      </c>
      <c r="B65" s="61">
        <f>VLOOKUP(A65,'US Pop after &gt;2009'!A332:B789,2,FALSE)</f>
        <v>765863</v>
      </c>
      <c r="C65" s="62">
        <f>VLOOKUP(A65,'US Pop after &gt;2009'!A332:U789,21,FALSE)</f>
        <v>658931.69099999999</v>
      </c>
      <c r="D65" s="62">
        <f>VLOOKUP(A65,'US Pop after &gt;2009'!A332:V789,22,FALSE)</f>
        <v>106939.12700000001</v>
      </c>
      <c r="E65" s="61">
        <f>VLOOKUP(A65,'Deaths After &gt;2009'!A332:O789,15,FALSE)</f>
        <v>0</v>
      </c>
      <c r="F65" s="61">
        <f>VLOOKUP(A65,'Deaths After &gt;2009'!A332:P789,16,FALSE)</f>
        <v>40</v>
      </c>
      <c r="G65" s="61">
        <f>VLOOKUP(A65,'Deaths After &gt;2009'!A332:Q789,17,FALSE)</f>
        <v>40</v>
      </c>
      <c r="H65" s="61">
        <f>VLOOKUP(A65,'Visits new'!A331:D738,4,FALSE)</f>
        <v>262826</v>
      </c>
      <c r="I65" s="61">
        <f>VLOOKUP(A65,'Visits new'!A331:E738,5,FALSE)</f>
        <v>918</v>
      </c>
      <c r="J65" s="67">
        <f t="shared" si="0"/>
        <v>5.2228662306443842E-5</v>
      </c>
      <c r="K65" s="12">
        <f t="shared" si="1"/>
        <v>0</v>
      </c>
      <c r="L65" s="12">
        <f t="shared" si="2"/>
        <v>3.7404457210502565E-4</v>
      </c>
      <c r="M65" s="12">
        <f t="shared" si="3"/>
        <v>0.34317625998383522</v>
      </c>
      <c r="N65" s="12">
        <f t="shared" si="4"/>
        <v>1.1986477999328862E-3</v>
      </c>
      <c r="O65" s="12"/>
    </row>
    <row r="66" spans="1:15">
      <c r="A66" s="61" t="s">
        <v>451</v>
      </c>
      <c r="B66" s="61">
        <f>VLOOKUP(A66,'US Pop after &gt;2009'!A319:B776,2,FALSE)</f>
        <v>1053252</v>
      </c>
      <c r="C66" s="62">
        <f>VLOOKUP(A66,'US Pop after &gt;2009'!A319:U776,21,FALSE)</f>
        <v>892939.52099999995</v>
      </c>
      <c r="D66" s="62">
        <f>VLOOKUP(A66,'US Pop after &gt;2009'!A319:V776,22,FALSE)</f>
        <v>158893.87600000002</v>
      </c>
      <c r="E66" s="61">
        <f>VLOOKUP(A66,'Deaths After &gt;2009'!A319:O776,15,FALSE)</f>
        <v>0</v>
      </c>
      <c r="F66" s="61">
        <f>VLOOKUP(A66,'Deaths After &gt;2009'!A319:P776,16,FALSE)</f>
        <v>56</v>
      </c>
      <c r="G66" s="61">
        <f>VLOOKUP(A66,'Deaths After &gt;2009'!A319:Q776,17,FALSE)</f>
        <v>56</v>
      </c>
      <c r="H66" s="61">
        <f>VLOOKUP(A66,'Visits new'!A318:D725,4,FALSE)</f>
        <v>282006</v>
      </c>
      <c r="I66" s="61">
        <f>VLOOKUP(A66,'Visits new'!A318:E725,5,FALSE)</f>
        <v>1010</v>
      </c>
      <c r="J66" s="67">
        <f t="shared" ref="J66:J129" si="5">G66/B66</f>
        <v>5.3168662390387105E-5</v>
      </c>
      <c r="K66" s="12">
        <f t="shared" ref="K66:K129" si="6">E66/C66</f>
        <v>0</v>
      </c>
      <c r="L66" s="12">
        <f t="shared" ref="L66:L129" si="7">F66/D66</f>
        <v>3.5243649037801806E-4</v>
      </c>
      <c r="M66" s="12">
        <f t="shared" ref="M66:M129" si="8">H66/B66</f>
        <v>0.26774788939399119</v>
      </c>
      <c r="N66" s="12">
        <f t="shared" ref="N66:N129" si="9">I66/B66</f>
        <v>9.5893480382662456E-4</v>
      </c>
      <c r="O66" s="12"/>
    </row>
    <row r="67" spans="1:15" hidden="1">
      <c r="A67" s="61" t="s">
        <v>209</v>
      </c>
      <c r="B67" s="61">
        <f>VLOOKUP(A67,'US Pop after &gt;2009'!A104:B561,2,FALSE)</f>
        <v>1484099</v>
      </c>
      <c r="C67" s="62">
        <f>VLOOKUP(A67,'US Pop after &gt;2009'!A104:U561,21,FALSE)</f>
        <v>1288076.402</v>
      </c>
      <c r="D67" s="62">
        <f>VLOOKUP(A67,'US Pop after &gt;2009'!A104:V561,22,FALSE)</f>
        <v>195342.87899999999</v>
      </c>
      <c r="E67" s="61">
        <f>VLOOKUP(A67,'Deaths After &gt;2009'!A104:O561,15,FALSE)</f>
        <v>0</v>
      </c>
      <c r="F67" s="61">
        <f>VLOOKUP(A67,'Deaths After &gt;2009'!A104:P561,16,FALSE)</f>
        <v>82</v>
      </c>
      <c r="G67" s="61">
        <f>VLOOKUP(A67,'Deaths After &gt;2009'!A104:Q561,17,FALSE)</f>
        <v>82</v>
      </c>
      <c r="H67" s="61">
        <f>VLOOKUP(A67,'Visits new'!A103:D510,4,FALSE)</f>
        <v>128063</v>
      </c>
      <c r="I67" s="61">
        <f>VLOOKUP(A67,'Visits new'!A103:E510,5,FALSE)</f>
        <v>360</v>
      </c>
      <c r="J67" s="67">
        <f t="shared" si="5"/>
        <v>5.5252378715975144E-5</v>
      </c>
      <c r="K67" s="12">
        <f t="shared" si="6"/>
        <v>0</v>
      </c>
      <c r="L67" s="12">
        <f t="shared" si="7"/>
        <v>4.1977470804041957E-4</v>
      </c>
      <c r="M67" s="66">
        <f t="shared" si="8"/>
        <v>8.6290065554925924E-2</v>
      </c>
      <c r="N67" s="12">
        <f t="shared" si="9"/>
        <v>2.4257141875306162E-4</v>
      </c>
      <c r="O67" s="12"/>
    </row>
    <row r="68" spans="1:15">
      <c r="A68" s="61" t="s">
        <v>164</v>
      </c>
      <c r="B68" s="61">
        <f>VLOOKUP(A68,'US Pop after &gt;2009'!A64:B521,2,FALSE)</f>
        <v>926454</v>
      </c>
      <c r="C68" s="62">
        <f>VLOOKUP(A68,'US Pop after &gt;2009'!A64:U521,21,FALSE)</f>
        <v>778731.78099999996</v>
      </c>
      <c r="D68" s="62">
        <f>VLOOKUP(A68,'US Pop after &gt;2009'!A64:V521,22,FALSE)</f>
        <v>147549.38700000002</v>
      </c>
      <c r="E68" s="61">
        <f>VLOOKUP(A68,'Deaths After &gt;2009'!A64:O521,15,FALSE)</f>
        <v>0</v>
      </c>
      <c r="F68" s="61">
        <f>VLOOKUP(A68,'Deaths After &gt;2009'!A64:P521,16,FALSE)</f>
        <v>52</v>
      </c>
      <c r="G68" s="61">
        <f>VLOOKUP(A68,'Deaths After &gt;2009'!A64:Q521,17,FALSE)</f>
        <v>52</v>
      </c>
      <c r="H68" s="61">
        <f>VLOOKUP(A68,'Visits new'!A63:D470,4,FALSE)</f>
        <v>131652</v>
      </c>
      <c r="I68" s="61">
        <f>VLOOKUP(A68,'Visits new'!A63:E470,5,FALSE)</f>
        <v>559</v>
      </c>
      <c r="J68" s="67">
        <f t="shared" si="5"/>
        <v>5.612798908526489E-5</v>
      </c>
      <c r="K68" s="12">
        <f t="shared" si="6"/>
        <v>0</v>
      </c>
      <c r="L68" s="12">
        <f t="shared" si="7"/>
        <v>3.5242437164445821E-4</v>
      </c>
      <c r="M68" s="12">
        <f t="shared" si="8"/>
        <v>0.14210311575102488</v>
      </c>
      <c r="N68" s="12">
        <f t="shared" si="9"/>
        <v>6.0337588266659754E-4</v>
      </c>
      <c r="O68" s="12"/>
    </row>
    <row r="69" spans="1:15" hidden="1">
      <c r="A69" s="61" t="s">
        <v>330</v>
      </c>
      <c r="B69" s="61">
        <f>VLOOKUP(A69,'US Pop after &gt;2009'!A211:B668,2,FALSE)</f>
        <v>937821</v>
      </c>
      <c r="C69" s="62">
        <f>VLOOKUP(A69,'US Pop after &gt;2009'!A211:U668,21,FALSE)</f>
        <v>804009.78</v>
      </c>
      <c r="D69" s="62">
        <f>VLOOKUP(A69,'US Pop after &gt;2009'!A211:V668,22,FALSE)</f>
        <v>134086.67199999999</v>
      </c>
      <c r="E69" s="61">
        <f>VLOOKUP(A69,'Deaths After &gt;2009'!A211:O668,15,FALSE)</f>
        <v>0</v>
      </c>
      <c r="F69" s="61">
        <f>VLOOKUP(A69,'Deaths After &gt;2009'!A211:P668,16,FALSE)</f>
        <v>53</v>
      </c>
      <c r="G69" s="61">
        <f>VLOOKUP(A69,'Deaths After &gt;2009'!A211:Q668,17,FALSE)</f>
        <v>53</v>
      </c>
      <c r="H69" s="61">
        <f>VLOOKUP(A69,'Visits new'!A210:D617,4,FALSE)</f>
        <v>31291</v>
      </c>
      <c r="I69" s="61">
        <f>VLOOKUP(A69,'Visits new'!A210:E617,5,FALSE)</f>
        <v>82</v>
      </c>
      <c r="J69" s="67">
        <f t="shared" si="5"/>
        <v>5.6513982945572768E-5</v>
      </c>
      <c r="K69" s="12">
        <f t="shared" si="6"/>
        <v>0</v>
      </c>
      <c r="L69" s="12">
        <f t="shared" si="7"/>
        <v>3.9526672718075964E-4</v>
      </c>
      <c r="M69" s="66">
        <f t="shared" si="8"/>
        <v>3.3365642270753164E-2</v>
      </c>
      <c r="N69" s="12">
        <f t="shared" si="9"/>
        <v>8.7436728330886169E-5</v>
      </c>
      <c r="O69" s="12"/>
    </row>
    <row r="70" spans="1:15">
      <c r="A70" s="61" t="s">
        <v>494</v>
      </c>
      <c r="B70" s="61">
        <f>VLOOKUP(A70,'US Pop after &gt;2009'!A357:B814,2,FALSE)</f>
        <v>2745765</v>
      </c>
      <c r="C70" s="62">
        <f>VLOOKUP(A70,'US Pop after &gt;2009'!A357:U814,21,FALSE)</f>
        <v>2494608.1250000005</v>
      </c>
      <c r="D70" s="62">
        <f>VLOOKUP(A70,'US Pop after &gt;2009'!A357:V814,22,FALSE)</f>
        <v>249139.22499999998</v>
      </c>
      <c r="E70" s="61">
        <f>VLOOKUP(A70,'Deaths After &gt;2009'!A357:O814,15,FALSE)</f>
        <v>0</v>
      </c>
      <c r="F70" s="61">
        <f>VLOOKUP(A70,'Deaths After &gt;2009'!A357:P814,16,FALSE)</f>
        <v>157</v>
      </c>
      <c r="G70" s="61">
        <f>VLOOKUP(A70,'Deaths After &gt;2009'!A357:Q814,17,FALSE)</f>
        <v>157</v>
      </c>
      <c r="H70" s="61">
        <f>VLOOKUP(A70,'Visits new'!A356:D763,4,FALSE)</f>
        <v>898972</v>
      </c>
      <c r="I70" s="61">
        <f>VLOOKUP(A70,'Visits new'!A356:E763,5,FALSE)</f>
        <v>2245</v>
      </c>
      <c r="J70" s="67">
        <f t="shared" si="5"/>
        <v>5.7178964696541766E-5</v>
      </c>
      <c r="K70" s="12">
        <f t="shared" si="6"/>
        <v>0</v>
      </c>
      <c r="L70" s="12">
        <f t="shared" si="7"/>
        <v>6.3016973742292088E-4</v>
      </c>
      <c r="M70" s="12">
        <f t="shared" si="8"/>
        <v>0.3274031098801245</v>
      </c>
      <c r="N70" s="12">
        <f t="shared" si="9"/>
        <v>8.1762277543781059E-4</v>
      </c>
      <c r="O70" s="12"/>
    </row>
    <row r="71" spans="1:15" hidden="1">
      <c r="A71" s="61" t="s">
        <v>407</v>
      </c>
      <c r="B71" s="61">
        <f>VLOOKUP(A71,'US Pop after &gt;2009'!A280:B737,2,FALSE)</f>
        <v>651126</v>
      </c>
      <c r="C71" s="62">
        <f>VLOOKUP(A71,'US Pop after &gt;2009'!A280:U737,21,FALSE)</f>
        <v>560311.79499999993</v>
      </c>
      <c r="D71" s="62">
        <f>VLOOKUP(A71,'US Pop after &gt;2009'!A280:V737,22,FALSE)</f>
        <v>90690.974000000002</v>
      </c>
      <c r="E71" s="61">
        <f>VLOOKUP(A71,'Deaths After &gt;2009'!A280:O737,15,FALSE)</f>
        <v>0</v>
      </c>
      <c r="F71" s="61">
        <f>VLOOKUP(A71,'Deaths After &gt;2009'!A280:P737,16,FALSE)</f>
        <v>38</v>
      </c>
      <c r="G71" s="61">
        <f>VLOOKUP(A71,'Deaths After &gt;2009'!A280:Q737,17,FALSE)</f>
        <v>38</v>
      </c>
      <c r="H71" s="61">
        <f>VLOOKUP(A71,'Visits new'!A279:D686,4,FALSE)</f>
        <v>68253</v>
      </c>
      <c r="I71" s="61">
        <f>VLOOKUP(A71,'Visits new'!A279:E686,5,FALSE)</f>
        <v>366</v>
      </c>
      <c r="J71" s="67">
        <f t="shared" si="5"/>
        <v>5.83604402220154E-5</v>
      </c>
      <c r="K71" s="12">
        <f t="shared" si="6"/>
        <v>0</v>
      </c>
      <c r="L71" s="12">
        <f t="shared" si="7"/>
        <v>4.1900531358280481E-4</v>
      </c>
      <c r="M71" s="66">
        <f t="shared" si="8"/>
        <v>0.10482302964403203</v>
      </c>
      <c r="N71" s="12">
        <f t="shared" si="9"/>
        <v>5.6210318740151672E-4</v>
      </c>
      <c r="O71" s="12"/>
    </row>
    <row r="72" spans="1:15">
      <c r="A72" s="61" t="s">
        <v>380</v>
      </c>
      <c r="B72" s="61">
        <f>VLOOKUP(A72,'US Pop after &gt;2009'!A256:B713,2,FALSE)</f>
        <v>1938740</v>
      </c>
      <c r="C72" s="62">
        <f>VLOOKUP(A72,'US Pop after &gt;2009'!A256:U713,21,FALSE)</f>
        <v>1658031.6450000003</v>
      </c>
      <c r="D72" s="62">
        <f>VLOOKUP(A72,'US Pop after &gt;2009'!A256:V713,22,FALSE)</f>
        <v>281054.47100000002</v>
      </c>
      <c r="E72" s="61">
        <f>VLOOKUP(A72,'Deaths After &gt;2009'!A256:O713,15,FALSE)</f>
        <v>0</v>
      </c>
      <c r="F72" s="61">
        <f>VLOOKUP(A72,'Deaths After &gt;2009'!A256:P713,16,FALSE)</f>
        <v>115</v>
      </c>
      <c r="G72" s="61">
        <f>VLOOKUP(A72,'Deaths After &gt;2009'!A256:Q713,17,FALSE)</f>
        <v>115</v>
      </c>
      <c r="H72" s="61">
        <f>VLOOKUP(A72,'Visits new'!A255:D662,4,FALSE)</f>
        <v>519623</v>
      </c>
      <c r="I72" s="61">
        <f>VLOOKUP(A72,'Visits new'!A255:E662,5,FALSE)</f>
        <v>1162</v>
      </c>
      <c r="J72" s="67">
        <f t="shared" si="5"/>
        <v>5.93168759090956E-5</v>
      </c>
      <c r="K72" s="12">
        <f t="shared" si="6"/>
        <v>0</v>
      </c>
      <c r="L72" s="12">
        <f t="shared" si="7"/>
        <v>4.0917335202256928E-4</v>
      </c>
      <c r="M72" s="12">
        <f t="shared" si="8"/>
        <v>0.26802098270010422</v>
      </c>
      <c r="N72" s="12">
        <f t="shared" si="9"/>
        <v>5.9935834614233986E-4</v>
      </c>
      <c r="O72" s="12"/>
    </row>
    <row r="73" spans="1:15">
      <c r="A73" s="61" t="s">
        <v>382</v>
      </c>
      <c r="B73" s="61">
        <f>VLOOKUP(A73,'US Pop after &gt;2009'!A258:B715,2,FALSE)</f>
        <v>2022867</v>
      </c>
      <c r="C73" s="62">
        <f>VLOOKUP(A73,'US Pop after &gt;2009'!A258:U715,21,FALSE)</f>
        <v>1712623</v>
      </c>
      <c r="D73" s="62">
        <f>VLOOKUP(A73,'US Pop after &gt;2009'!A258:V715,22,FALSE)</f>
        <v>310244</v>
      </c>
      <c r="E73" s="61">
        <f>VLOOKUP(A73,'Deaths After &gt;2009'!A258:O715,15,FALSE)</f>
        <v>0</v>
      </c>
      <c r="F73" s="61">
        <f>VLOOKUP(A73,'Deaths After &gt;2009'!A258:P715,16,FALSE)</f>
        <v>120</v>
      </c>
      <c r="G73" s="61">
        <f>VLOOKUP(A73,'Deaths After &gt;2009'!A258:Q715,17,FALSE)</f>
        <v>120</v>
      </c>
      <c r="H73" s="61">
        <f>VLOOKUP(A73,'Visits new'!A257:D664,4,FALSE)</f>
        <v>576693</v>
      </c>
      <c r="I73" s="61">
        <f>VLOOKUP(A73,'Visits new'!A257:E664,5,FALSE)</f>
        <v>1325</v>
      </c>
      <c r="J73" s="67">
        <f t="shared" si="5"/>
        <v>5.9321744830480702E-5</v>
      </c>
      <c r="K73" s="12">
        <f t="shared" si="6"/>
        <v>0</v>
      </c>
      <c r="L73" s="12">
        <f t="shared" si="7"/>
        <v>3.8679233119738013E-4</v>
      </c>
      <c r="M73" s="12">
        <f t="shared" si="8"/>
        <v>0.28508695826270336</v>
      </c>
      <c r="N73" s="12">
        <f t="shared" si="9"/>
        <v>6.5501093250322441E-4</v>
      </c>
      <c r="O73" s="12"/>
    </row>
    <row r="74" spans="1:15" hidden="1">
      <c r="A74" s="61" t="s">
        <v>431</v>
      </c>
      <c r="B74" s="61">
        <f>VLOOKUP(A74,'US Pop after &gt;2009'!A301:B758,2,FALSE)</f>
        <v>3685999</v>
      </c>
      <c r="C74" s="62">
        <f>VLOOKUP(A74,'US Pop after &gt;2009'!A301:U758,21,FALSE)</f>
        <v>3179843.6870000008</v>
      </c>
      <c r="D74" s="62">
        <f>VLOOKUP(A74,'US Pop after &gt;2009'!A301:V758,22,FALSE)</f>
        <v>505093.72</v>
      </c>
      <c r="E74" s="61">
        <f>VLOOKUP(A74,'Deaths After &gt;2009'!A301:O758,15,FALSE)</f>
        <v>0</v>
      </c>
      <c r="F74" s="61">
        <f>VLOOKUP(A74,'Deaths After &gt;2009'!A301:P758,16,FALSE)</f>
        <v>220</v>
      </c>
      <c r="G74" s="61">
        <f>VLOOKUP(A74,'Deaths After &gt;2009'!A301:Q758,17,FALSE)</f>
        <v>220</v>
      </c>
      <c r="H74" s="61">
        <f>VLOOKUP(A74,'Visits new'!A300:D707,4,FALSE)</f>
        <v>145627</v>
      </c>
      <c r="I74" s="61">
        <f>VLOOKUP(A74,'Visits new'!A300:E707,5,FALSE)</f>
        <v>735</v>
      </c>
      <c r="J74" s="67">
        <f t="shared" si="5"/>
        <v>5.968531190594463E-5</v>
      </c>
      <c r="K74" s="12">
        <f t="shared" si="6"/>
        <v>0</v>
      </c>
      <c r="L74" s="12">
        <f t="shared" si="7"/>
        <v>4.355627308136003E-4</v>
      </c>
      <c r="M74" s="66">
        <f t="shared" si="8"/>
        <v>3.9508149622395447E-2</v>
      </c>
      <c r="N74" s="12">
        <f t="shared" si="9"/>
        <v>1.99403201140315E-4</v>
      </c>
      <c r="O74" s="12"/>
    </row>
    <row r="75" spans="1:15">
      <c r="A75" s="61" t="s">
        <v>381</v>
      </c>
      <c r="B75" s="61">
        <f>VLOOKUP(A75,'US Pop after &gt;2009'!A257:B714,2,FALSE)</f>
        <v>1984131</v>
      </c>
      <c r="C75" s="62">
        <f>VLOOKUP(A75,'US Pop after &gt;2009'!A257:U714,21,FALSE)</f>
        <v>1684914.7970000003</v>
      </c>
      <c r="D75" s="62">
        <f>VLOOKUP(A75,'US Pop after &gt;2009'!A257:V714,22,FALSE)</f>
        <v>299286.43400000001</v>
      </c>
      <c r="E75" s="61">
        <f>VLOOKUP(A75,'Deaths After &gt;2009'!A257:O714,15,FALSE)</f>
        <v>0</v>
      </c>
      <c r="F75" s="61">
        <f>VLOOKUP(A75,'Deaths After &gt;2009'!A257:P714,16,FALSE)</f>
        <v>119</v>
      </c>
      <c r="G75" s="61">
        <f>VLOOKUP(A75,'Deaths After &gt;2009'!A257:Q714,17,FALSE)</f>
        <v>119</v>
      </c>
      <c r="H75" s="61">
        <f>VLOOKUP(A75,'Visits new'!A256:D663,4,FALSE)</f>
        <v>509096</v>
      </c>
      <c r="I75" s="61">
        <f>VLOOKUP(A75,'Visits new'!A256:E663,5,FALSE)</f>
        <v>1202</v>
      </c>
      <c r="J75" s="67">
        <f t="shared" si="5"/>
        <v>5.9975878608821698E-5</v>
      </c>
      <c r="K75" s="12">
        <f t="shared" si="6"/>
        <v>0</v>
      </c>
      <c r="L75" s="12">
        <f t="shared" si="7"/>
        <v>3.9761240898743841E-4</v>
      </c>
      <c r="M75" s="12">
        <f t="shared" si="8"/>
        <v>0.25658386467425792</v>
      </c>
      <c r="N75" s="12">
        <f t="shared" si="9"/>
        <v>6.0580677384708978E-4</v>
      </c>
      <c r="O75" s="12"/>
    </row>
    <row r="76" spans="1:15">
      <c r="A76" s="61" t="s">
        <v>497</v>
      </c>
      <c r="B76" s="61">
        <f>VLOOKUP(A76,'US Pop after &gt;2009'!A360:B817,2,FALSE)</f>
        <v>2832328</v>
      </c>
      <c r="C76" s="62">
        <f>VLOOKUP(A76,'US Pop after &gt;2009'!A360:U817,21,FALSE)</f>
        <v>2554699.327</v>
      </c>
      <c r="D76" s="62">
        <f>VLOOKUP(A76,'US Pop after &gt;2009'!A360:V817,22,FALSE)</f>
        <v>278662.45999999996</v>
      </c>
      <c r="E76" s="61">
        <f>VLOOKUP(A76,'Deaths After &gt;2009'!A360:O817,15,FALSE)</f>
        <v>0</v>
      </c>
      <c r="F76" s="61">
        <f>VLOOKUP(A76,'Deaths After &gt;2009'!A360:P817,16,FALSE)</f>
        <v>170</v>
      </c>
      <c r="G76" s="61">
        <f>VLOOKUP(A76,'Deaths After &gt;2009'!A360:Q817,17,FALSE)</f>
        <v>170</v>
      </c>
      <c r="H76" s="61">
        <f>VLOOKUP(A76,'Visits new'!A359:D766,4,FALSE)</f>
        <v>960076</v>
      </c>
      <c r="I76" s="61">
        <f>VLOOKUP(A76,'Visits new'!A359:E766,5,FALSE)</f>
        <v>2176</v>
      </c>
      <c r="J76" s="67">
        <f t="shared" si="5"/>
        <v>6.0021296968430207E-5</v>
      </c>
      <c r="K76" s="12">
        <f t="shared" si="6"/>
        <v>0</v>
      </c>
      <c r="L76" s="12">
        <f t="shared" si="7"/>
        <v>6.1005705612445979E-4</v>
      </c>
      <c r="M76" s="12">
        <f t="shared" si="8"/>
        <v>0.33897062769566239</v>
      </c>
      <c r="N76" s="12">
        <f t="shared" si="9"/>
        <v>7.6827260119590672E-4</v>
      </c>
      <c r="O76" s="12"/>
    </row>
    <row r="77" spans="1:15">
      <c r="A77" s="61" t="s">
        <v>360</v>
      </c>
      <c r="B77" s="61">
        <f>VLOOKUP(A77,'US Pop after &gt;2009'!A238:B695,2,FALSE)</f>
        <v>1319171</v>
      </c>
      <c r="C77" s="62">
        <f>VLOOKUP(A77,'US Pop after &gt;2009'!A238:U695,21,FALSE)</f>
        <v>1132052.095</v>
      </c>
      <c r="D77" s="62">
        <f>VLOOKUP(A77,'US Pop after &gt;2009'!A238:V695,22,FALSE)</f>
        <v>186859.56200000003</v>
      </c>
      <c r="E77" s="61">
        <f>VLOOKUP(A77,'Deaths After &gt;2009'!A238:O695,15,FALSE)</f>
        <v>0</v>
      </c>
      <c r="F77" s="61">
        <f>VLOOKUP(A77,'Deaths After &gt;2009'!A238:P695,16,FALSE)</f>
        <v>80</v>
      </c>
      <c r="G77" s="61">
        <f>VLOOKUP(A77,'Deaths After &gt;2009'!A238:Q695,17,FALSE)</f>
        <v>80</v>
      </c>
      <c r="H77" s="61">
        <f>VLOOKUP(A77,'Visits new'!A237:D644,4,FALSE)</f>
        <v>186057</v>
      </c>
      <c r="I77" s="61">
        <f>VLOOKUP(A77,'Visits new'!A237:E644,5,FALSE)</f>
        <v>1176</v>
      </c>
      <c r="J77" s="67">
        <f t="shared" si="5"/>
        <v>6.0644146968057967E-5</v>
      </c>
      <c r="K77" s="12">
        <f t="shared" si="6"/>
        <v>0</v>
      </c>
      <c r="L77" s="12">
        <f t="shared" si="7"/>
        <v>4.2812901380984711E-4</v>
      </c>
      <c r="M77" s="12">
        <f t="shared" si="8"/>
        <v>0.14104085065544952</v>
      </c>
      <c r="N77" s="12">
        <f t="shared" si="9"/>
        <v>8.9146896043045215E-4</v>
      </c>
      <c r="O77" s="12"/>
    </row>
    <row r="78" spans="1:15">
      <c r="A78" s="61" t="s">
        <v>335</v>
      </c>
      <c r="B78" s="61">
        <f>VLOOKUP(A78,'US Pop after &gt;2009'!A216:B673,2,FALSE)</f>
        <v>950613</v>
      </c>
      <c r="C78" s="62">
        <f>VLOOKUP(A78,'US Pop after &gt;2009'!A216:U673,21,FALSE)</f>
        <v>797319.63699999999</v>
      </c>
      <c r="D78" s="62">
        <f>VLOOKUP(A78,'US Pop after &gt;2009'!A216:V673,22,FALSE)</f>
        <v>153462.34</v>
      </c>
      <c r="E78" s="61">
        <f>VLOOKUP(A78,'Deaths After &gt;2009'!A216:O673,15,FALSE)</f>
        <v>0</v>
      </c>
      <c r="F78" s="61">
        <f>VLOOKUP(A78,'Deaths After &gt;2009'!A216:P673,16,FALSE)</f>
        <v>58</v>
      </c>
      <c r="G78" s="61">
        <f>VLOOKUP(A78,'Deaths After &gt;2009'!A216:Q673,17,FALSE)</f>
        <v>58</v>
      </c>
      <c r="H78" s="61">
        <f>VLOOKUP(A78,'Visits new'!A215:D622,4,FALSE)</f>
        <v>136204</v>
      </c>
      <c r="I78" s="61">
        <f>VLOOKUP(A78,'Visits new'!A215:E622,5,FALSE)</f>
        <v>401</v>
      </c>
      <c r="J78" s="67">
        <f t="shared" si="5"/>
        <v>6.1013261968855883E-5</v>
      </c>
      <c r="K78" s="12">
        <f t="shared" si="6"/>
        <v>0</v>
      </c>
      <c r="L78" s="12">
        <f t="shared" si="7"/>
        <v>3.7794288813789757E-4</v>
      </c>
      <c r="M78" s="12">
        <f t="shared" si="8"/>
        <v>0.14328017815872496</v>
      </c>
      <c r="N78" s="12">
        <f t="shared" si="9"/>
        <v>4.2183306981915879E-4</v>
      </c>
      <c r="O78" s="12"/>
    </row>
    <row r="79" spans="1:15" hidden="1">
      <c r="A79" s="61" t="s">
        <v>435</v>
      </c>
      <c r="B79" s="61">
        <f>VLOOKUP(A79,'US Pop after &gt;2009'!A305:B762,2,FALSE)</f>
        <v>3966871</v>
      </c>
      <c r="C79" s="62">
        <f>VLOOKUP(A79,'US Pop after &gt;2009'!A305:U762,21,FALSE)</f>
        <v>3333775.2770000007</v>
      </c>
      <c r="D79" s="62">
        <f>VLOOKUP(A79,'US Pop after &gt;2009'!A305:V762,22,FALSE)</f>
        <v>633154.89500000002</v>
      </c>
      <c r="E79" s="61">
        <f>VLOOKUP(A79,'Deaths After &gt;2009'!A305:O762,15,FALSE)</f>
        <v>0</v>
      </c>
      <c r="F79" s="61">
        <f>VLOOKUP(A79,'Deaths After &gt;2009'!A305:P762,16,FALSE)</f>
        <v>245</v>
      </c>
      <c r="G79" s="61">
        <f>VLOOKUP(A79,'Deaths After &gt;2009'!A305:Q762,17,FALSE)</f>
        <v>245</v>
      </c>
      <c r="H79" s="61">
        <f>VLOOKUP(A79,'Visits new'!A304:D711,4,FALSE)</f>
        <v>185035</v>
      </c>
      <c r="I79" s="61">
        <f>VLOOKUP(A79,'Visits new'!A304:E711,5,FALSE)</f>
        <v>634</v>
      </c>
      <c r="J79" s="67">
        <f t="shared" si="5"/>
        <v>6.1761524385340482E-5</v>
      </c>
      <c r="K79" s="12">
        <f t="shared" si="6"/>
        <v>0</v>
      </c>
      <c r="L79" s="12">
        <f t="shared" si="7"/>
        <v>3.8695112670652257E-4</v>
      </c>
      <c r="M79" s="66">
        <f t="shared" si="8"/>
        <v>4.6645076182210109E-2</v>
      </c>
      <c r="N79" s="12">
        <f t="shared" si="9"/>
        <v>1.5982369983798313E-4</v>
      </c>
      <c r="O79" s="12"/>
    </row>
    <row r="80" spans="1:15" hidden="1">
      <c r="A80" s="61" t="s">
        <v>519</v>
      </c>
      <c r="B80" s="61">
        <f>VLOOKUP(A80,'US Pop after &gt;2009'!A379:B836,2,FALSE)</f>
        <v>6541242</v>
      </c>
      <c r="C80" s="62">
        <f>VLOOKUP(A80,'US Pop after &gt;2009'!A379:U836,21,FALSE)</f>
        <v>5763370.0140000004</v>
      </c>
      <c r="D80" s="62">
        <f>VLOOKUP(A80,'US Pop after &gt;2009'!A379:V836,22,FALSE)</f>
        <v>775931.8679999999</v>
      </c>
      <c r="E80" s="61">
        <f>VLOOKUP(A80,'Deaths After &gt;2009'!A379:O836,15,FALSE)</f>
        <v>11</v>
      </c>
      <c r="F80" s="61">
        <f>VLOOKUP(A80,'Deaths After &gt;2009'!A379:P836,16,FALSE)</f>
        <v>400</v>
      </c>
      <c r="G80" s="61">
        <f>VLOOKUP(A80,'Deaths After &gt;2009'!A379:Q836,17,FALSE)</f>
        <v>411</v>
      </c>
      <c r="H80" s="61">
        <f>VLOOKUP(A80,'Visits new'!A378:D785,4,FALSE)</f>
        <v>35787</v>
      </c>
      <c r="I80" s="61">
        <f>VLOOKUP(A80,'Visits new'!A378:E785,5,FALSE)</f>
        <v>208</v>
      </c>
      <c r="J80" s="67">
        <f t="shared" si="5"/>
        <v>6.2832104361832202E-5</v>
      </c>
      <c r="K80" s="12">
        <f t="shared" si="6"/>
        <v>1.9086055507939835E-6</v>
      </c>
      <c r="L80" s="12">
        <f t="shared" si="7"/>
        <v>5.1550917870021038E-4</v>
      </c>
      <c r="M80" s="66">
        <f t="shared" si="8"/>
        <v>5.4709793644693167E-3</v>
      </c>
      <c r="N80" s="12">
        <f t="shared" si="9"/>
        <v>3.1798242596742333E-5</v>
      </c>
      <c r="O80" s="12"/>
    </row>
    <row r="81" spans="1:15" hidden="1">
      <c r="A81" s="61" t="s">
        <v>430</v>
      </c>
      <c r="B81" s="61">
        <f>VLOOKUP(A81,'US Pop after &gt;2009'!A300:B757,2,FALSE)</f>
        <v>3745417</v>
      </c>
      <c r="C81" s="62">
        <f>VLOOKUP(A81,'US Pop after &gt;2009'!A300:U757,21,FALSE)</f>
        <v>3236118.3789999997</v>
      </c>
      <c r="D81" s="62">
        <f>VLOOKUP(A81,'US Pop after &gt;2009'!A300:V757,22,FALSE)</f>
        <v>509652.783</v>
      </c>
      <c r="E81" s="61">
        <f>VLOOKUP(A81,'Deaths After &gt;2009'!A300:O757,15,FALSE)</f>
        <v>0</v>
      </c>
      <c r="F81" s="61">
        <f>VLOOKUP(A81,'Deaths After &gt;2009'!A300:P757,16,FALSE)</f>
        <v>237</v>
      </c>
      <c r="G81" s="61">
        <f>VLOOKUP(A81,'Deaths After &gt;2009'!A300:Q757,17,FALSE)</f>
        <v>237</v>
      </c>
      <c r="H81" s="61">
        <f>VLOOKUP(A81,'Visits new'!A299:D706,4,FALSE)</f>
        <v>147143</v>
      </c>
      <c r="I81" s="61">
        <f>VLOOKUP(A81,'Visits new'!A299:E706,5,FALSE)</f>
        <v>757</v>
      </c>
      <c r="J81" s="67">
        <f t="shared" si="5"/>
        <v>6.3277333338317206E-5</v>
      </c>
      <c r="K81" s="12">
        <f t="shared" si="6"/>
        <v>0</v>
      </c>
      <c r="L81" s="12">
        <f t="shared" si="7"/>
        <v>4.6502247786214877E-4</v>
      </c>
      <c r="M81" s="66">
        <f t="shared" si="8"/>
        <v>3.9286146242194127E-2</v>
      </c>
      <c r="N81" s="12">
        <f t="shared" si="9"/>
        <v>2.0211367652787394E-4</v>
      </c>
      <c r="O81" s="12"/>
    </row>
    <row r="82" spans="1:15" hidden="1">
      <c r="A82" s="61" t="s">
        <v>147</v>
      </c>
      <c r="B82" s="61">
        <f>VLOOKUP(A82,'US Pop after &gt;2009'!A49:B506,2,FALSE)</f>
        <v>5226520</v>
      </c>
      <c r="C82" s="62">
        <f>VLOOKUP(A82,'US Pop after &gt;2009'!A49:U506,21,FALSE)</f>
        <v>4569125.7140000006</v>
      </c>
      <c r="D82" s="62">
        <f>VLOOKUP(A82,'US Pop after &gt;2009'!A49:V506,22,FALSE)</f>
        <v>657373.85000000009</v>
      </c>
      <c r="E82" s="61">
        <f>VLOOKUP(A82,'Deaths After &gt;2009'!A49:O506,15,FALSE)</f>
        <v>12</v>
      </c>
      <c r="F82" s="61">
        <f>VLOOKUP(A82,'Deaths After &gt;2009'!A49:P506,16,FALSE)</f>
        <v>319</v>
      </c>
      <c r="G82" s="61">
        <f>VLOOKUP(A82,'Deaths After &gt;2009'!A49:Q506,17,FALSE)</f>
        <v>331</v>
      </c>
      <c r="H82" s="61">
        <f>VLOOKUP(A82,'Visits new'!A48:D455,4,FALSE)</f>
        <v>179328</v>
      </c>
      <c r="I82" s="61">
        <f>VLOOKUP(A82,'Visits new'!A48:E455,5,FALSE)</f>
        <v>321</v>
      </c>
      <c r="J82" s="67">
        <f t="shared" si="5"/>
        <v>6.3330858774098253E-5</v>
      </c>
      <c r="K82" s="12">
        <f t="shared" si="6"/>
        <v>2.626323010380624E-6</v>
      </c>
      <c r="L82" s="12">
        <f t="shared" si="7"/>
        <v>4.8526420696533632E-4</v>
      </c>
      <c r="M82" s="66">
        <f t="shared" si="8"/>
        <v>3.4311166894989399E-2</v>
      </c>
      <c r="N82" s="12">
        <f t="shared" si="9"/>
        <v>6.1417539777901926E-5</v>
      </c>
      <c r="O82" s="12"/>
    </row>
    <row r="83" spans="1:15">
      <c r="A83" s="61" t="s">
        <v>273</v>
      </c>
      <c r="B83" s="61">
        <f>VLOOKUP(A83,'US Pop after &gt;2009'!A161:B618,2,FALSE)</f>
        <v>1262864</v>
      </c>
      <c r="C83" s="62">
        <f>VLOOKUP(A83,'US Pop after &gt;2009'!A161:U618,21,FALSE)</f>
        <v>1033501.1359999999</v>
      </c>
      <c r="D83" s="62">
        <f>VLOOKUP(A83,'US Pop after &gt;2009'!A161:V618,22,FALSE)</f>
        <v>228693.141</v>
      </c>
      <c r="E83" s="61">
        <f>VLOOKUP(A83,'Deaths After &gt;2009'!A161:O618,15,FALSE)</f>
        <v>0</v>
      </c>
      <c r="F83" s="61">
        <f>VLOOKUP(A83,'Deaths After &gt;2009'!A161:P618,16,FALSE)</f>
        <v>80</v>
      </c>
      <c r="G83" s="61">
        <f>VLOOKUP(A83,'Deaths After &gt;2009'!A161:Q618,17,FALSE)</f>
        <v>80</v>
      </c>
      <c r="H83" s="61">
        <f>VLOOKUP(A83,'Visits new'!A160:D567,4,FALSE)</f>
        <v>253914</v>
      </c>
      <c r="I83" s="61">
        <f>VLOOKUP(A83,'Visits new'!A160:E567,5,FALSE)</f>
        <v>1367</v>
      </c>
      <c r="J83" s="67">
        <f t="shared" si="5"/>
        <v>6.3348072318159359E-5</v>
      </c>
      <c r="K83" s="12">
        <f t="shared" si="6"/>
        <v>0</v>
      </c>
      <c r="L83" s="12">
        <f t="shared" si="7"/>
        <v>3.4981372703259166E-4</v>
      </c>
      <c r="M83" s="12">
        <f t="shared" si="8"/>
        <v>0.20106203043241394</v>
      </c>
      <c r="N83" s="12">
        <f t="shared" si="9"/>
        <v>1.082460185736548E-3</v>
      </c>
      <c r="O83" s="12"/>
    </row>
    <row r="84" spans="1:15">
      <c r="A84" s="61" t="s">
        <v>498</v>
      </c>
      <c r="B84" s="61">
        <f>VLOOKUP(A84,'US Pop after &gt;2009'!A361:B818,2,FALSE)</f>
        <v>2875876</v>
      </c>
      <c r="C84" s="62">
        <f>VLOOKUP(A84,'US Pop after &gt;2009'!A361:U818,21,FALSE)</f>
        <v>2586102.5209999997</v>
      </c>
      <c r="D84" s="62">
        <f>VLOOKUP(A84,'US Pop after &gt;2009'!A361:V818,22,FALSE)</f>
        <v>290351.79400000005</v>
      </c>
      <c r="E84" s="61">
        <f>VLOOKUP(A84,'Deaths After &gt;2009'!A361:O818,15,FALSE)</f>
        <v>0</v>
      </c>
      <c r="F84" s="61">
        <f>VLOOKUP(A84,'Deaths After &gt;2009'!A361:P818,16,FALSE)</f>
        <v>183</v>
      </c>
      <c r="G84" s="61">
        <f>VLOOKUP(A84,'Deaths After &gt;2009'!A361:Q818,17,FALSE)</f>
        <v>183</v>
      </c>
      <c r="H84" s="61">
        <f>VLOOKUP(A84,'Visits new'!A360:D767,4,FALSE)</f>
        <v>1070513</v>
      </c>
      <c r="I84" s="61">
        <f>VLOOKUP(A84,'Visits new'!A360:E767,5,FALSE)</f>
        <v>2042</v>
      </c>
      <c r="J84" s="67">
        <f t="shared" si="5"/>
        <v>6.3632785280032939E-5</v>
      </c>
      <c r="K84" s="12">
        <f t="shared" si="6"/>
        <v>0</v>
      </c>
      <c r="L84" s="12">
        <f t="shared" si="7"/>
        <v>6.3026991319364801E-4</v>
      </c>
      <c r="M84" s="12">
        <f t="shared" si="8"/>
        <v>0.37223892824308141</v>
      </c>
      <c r="N84" s="12">
        <f t="shared" si="9"/>
        <v>7.1004452208648771E-4</v>
      </c>
      <c r="O84" s="12"/>
    </row>
    <row r="85" spans="1:15">
      <c r="A85" s="61" t="s">
        <v>379</v>
      </c>
      <c r="B85" s="61">
        <f>VLOOKUP(A85,'US Pop after &gt;2009'!A255:B712,2,FALSE)</f>
        <v>1983368</v>
      </c>
      <c r="C85" s="62">
        <f>VLOOKUP(A85,'US Pop after &gt;2009'!A255:U712,21,FALSE)</f>
        <v>1706169.5029999998</v>
      </c>
      <c r="D85" s="62">
        <f>VLOOKUP(A85,'US Pop after &gt;2009'!A255:V712,22,FALSE)</f>
        <v>278905.38299999997</v>
      </c>
      <c r="E85" s="61">
        <f>VLOOKUP(A85,'Deaths After &gt;2009'!A255:O712,15,FALSE)</f>
        <v>0</v>
      </c>
      <c r="F85" s="61">
        <f>VLOOKUP(A85,'Deaths After &gt;2009'!A255:P712,16,FALSE)</f>
        <v>129</v>
      </c>
      <c r="G85" s="61">
        <f>VLOOKUP(A85,'Deaths After &gt;2009'!A255:Q712,17,FALSE)</f>
        <v>129</v>
      </c>
      <c r="H85" s="61">
        <f>VLOOKUP(A85,'Visits new'!A254:D661,4,FALSE)</f>
        <v>502519</v>
      </c>
      <c r="I85" s="61">
        <f>VLOOKUP(A85,'Visits new'!A254:E661,5,FALSE)</f>
        <v>1210</v>
      </c>
      <c r="J85" s="67">
        <f t="shared" si="5"/>
        <v>6.504087995772847E-5</v>
      </c>
      <c r="K85" s="12">
        <f t="shared" si="6"/>
        <v>0</v>
      </c>
      <c r="L85" s="12">
        <f t="shared" si="7"/>
        <v>4.6252244618742266E-4</v>
      </c>
      <c r="M85" s="12">
        <f t="shared" si="8"/>
        <v>0.2533664957788973</v>
      </c>
      <c r="N85" s="12">
        <f t="shared" si="9"/>
        <v>6.1007337014613524E-4</v>
      </c>
      <c r="O85" s="12"/>
    </row>
    <row r="86" spans="1:15" hidden="1">
      <c r="A86" s="61" t="s">
        <v>492</v>
      </c>
      <c r="B86" s="61">
        <f>VLOOKUP(A86,'US Pop after &gt;2009'!A355:B812,2,FALSE)</f>
        <v>2655575</v>
      </c>
      <c r="C86" s="62">
        <f>VLOOKUP(A86,'US Pop after &gt;2009'!A355:U812,21,FALSE)</f>
        <v>2421045.5830000006</v>
      </c>
      <c r="D86" s="62">
        <f>VLOOKUP(A86,'US Pop after &gt;2009'!A355:V812,22,FALSE)</f>
        <v>235119.82699999999</v>
      </c>
      <c r="E86" s="61">
        <f>VLOOKUP(A86,'Deaths After &gt;2009'!A355:O812,15,FALSE)</f>
        <v>0</v>
      </c>
      <c r="F86" s="61">
        <f>VLOOKUP(A86,'Deaths After &gt;2009'!A355:P812,16,FALSE)</f>
        <v>173</v>
      </c>
      <c r="G86" s="61">
        <f>VLOOKUP(A86,'Deaths After &gt;2009'!A355:Q812,17,FALSE)</f>
        <v>173</v>
      </c>
      <c r="H86" s="61">
        <f>VLOOKUP(A86,'Visits new'!A354:D761,4,FALSE)</f>
        <v>82429</v>
      </c>
      <c r="I86" s="61">
        <f>VLOOKUP(A86,'Visits new'!A354:E761,5,FALSE)</f>
        <v>235</v>
      </c>
      <c r="J86" s="67">
        <f t="shared" si="5"/>
        <v>6.514596650442936E-5</v>
      </c>
      <c r="K86" s="12">
        <f t="shared" si="6"/>
        <v>0</v>
      </c>
      <c r="L86" s="12">
        <f t="shared" si="7"/>
        <v>7.357950293149884E-4</v>
      </c>
      <c r="M86" s="66">
        <f t="shared" si="8"/>
        <v>3.1039981924818542E-2</v>
      </c>
      <c r="N86" s="12">
        <f t="shared" si="9"/>
        <v>8.8493075887519651E-5</v>
      </c>
      <c r="O86" s="12"/>
    </row>
    <row r="87" spans="1:15" hidden="1">
      <c r="A87" s="61" t="s">
        <v>309</v>
      </c>
      <c r="B87" s="61">
        <f>VLOOKUP(A87,'US Pop after &gt;2009'!A193:B650,2,FALSE)</f>
        <v>5195638</v>
      </c>
      <c r="C87" s="62">
        <f>VLOOKUP(A87,'US Pop after &gt;2009'!A193:U650,21,FALSE)</f>
        <v>4461170.943</v>
      </c>
      <c r="D87" s="62">
        <f>VLOOKUP(A87,'US Pop after &gt;2009'!A193:V650,22,FALSE)</f>
        <v>733677.36399999983</v>
      </c>
      <c r="E87" s="61">
        <f>VLOOKUP(A87,'Deaths After &gt;2009'!A193:O650,15,FALSE)</f>
        <v>0</v>
      </c>
      <c r="F87" s="61">
        <f>VLOOKUP(A87,'Deaths After &gt;2009'!A193:P650,16,FALSE)</f>
        <v>344</v>
      </c>
      <c r="G87" s="61">
        <f>VLOOKUP(A87,'Deaths After &gt;2009'!A193:Q650,17,FALSE)</f>
        <v>344</v>
      </c>
      <c r="H87" s="61">
        <f>VLOOKUP(A87,'Visits new'!A192:D599,4,FALSE)</f>
        <v>208374</v>
      </c>
      <c r="I87" s="61">
        <f>VLOOKUP(A87,'Visits new'!A192:E599,5,FALSE)</f>
        <v>783</v>
      </c>
      <c r="J87" s="67">
        <f t="shared" si="5"/>
        <v>6.620938564234075E-5</v>
      </c>
      <c r="K87" s="12">
        <f t="shared" si="6"/>
        <v>0</v>
      </c>
      <c r="L87" s="12">
        <f t="shared" si="7"/>
        <v>4.6887094638509261E-4</v>
      </c>
      <c r="M87" s="66">
        <f t="shared" si="8"/>
        <v>4.0105565476270671E-2</v>
      </c>
      <c r="N87" s="12">
        <f t="shared" si="9"/>
        <v>1.5070333999404886E-4</v>
      </c>
      <c r="O87" s="12"/>
    </row>
    <row r="88" spans="1:15" hidden="1">
      <c r="A88" s="61" t="s">
        <v>375</v>
      </c>
      <c r="B88" s="61">
        <f>VLOOKUP(A88,'US Pop after &gt;2009'!A251:B708,2,FALSE)</f>
        <v>1986370</v>
      </c>
      <c r="C88" s="62">
        <f>VLOOKUP(A88,'US Pop after &gt;2009'!A251:U708,21,FALSE)</f>
        <v>1733021.5530000003</v>
      </c>
      <c r="D88" s="62">
        <f>VLOOKUP(A88,'US Pop after &gt;2009'!A251:V708,22,FALSE)</f>
        <v>252441.02599999995</v>
      </c>
      <c r="E88" s="61">
        <f>VLOOKUP(A88,'Deaths After &gt;2009'!A251:O708,15,FALSE)</f>
        <v>0</v>
      </c>
      <c r="F88" s="61">
        <f>VLOOKUP(A88,'Deaths After &gt;2009'!A251:P708,16,FALSE)</f>
        <v>132</v>
      </c>
      <c r="G88" s="61">
        <f>VLOOKUP(A88,'Deaths After &gt;2009'!A251:Q708,17,FALSE)</f>
        <v>132</v>
      </c>
      <c r="H88" s="61">
        <f>VLOOKUP(A88,'Visits new'!A250:D657,4,FALSE)</f>
        <v>97332</v>
      </c>
      <c r="I88" s="61">
        <f>VLOOKUP(A88,'Visits new'!A250:E657,5,FALSE)</f>
        <v>302</v>
      </c>
      <c r="J88" s="67">
        <f t="shared" si="5"/>
        <v>6.6452876352341206E-5</v>
      </c>
      <c r="K88" s="12">
        <f t="shared" si="6"/>
        <v>0</v>
      </c>
      <c r="L88" s="12">
        <f t="shared" si="7"/>
        <v>5.2289440465196025E-4</v>
      </c>
      <c r="M88" s="66">
        <f t="shared" si="8"/>
        <v>4.8999934553985408E-2</v>
      </c>
      <c r="N88" s="12">
        <f t="shared" si="9"/>
        <v>1.5203612620005337E-4</v>
      </c>
      <c r="O88" s="12"/>
    </row>
    <row r="89" spans="1:15">
      <c r="A89" s="61" t="s">
        <v>493</v>
      </c>
      <c r="B89" s="61">
        <f>VLOOKUP(A89,'US Pop after &gt;2009'!A356:B813,2,FALSE)</f>
        <v>2633633</v>
      </c>
      <c r="C89" s="62">
        <f>VLOOKUP(A89,'US Pop after &gt;2009'!A356:U813,21,FALSE)</f>
        <v>2396234.1469999999</v>
      </c>
      <c r="D89" s="62">
        <f>VLOOKUP(A89,'US Pop after &gt;2009'!A356:V813,22,FALSE)</f>
        <v>239460.573</v>
      </c>
      <c r="E89" s="61">
        <f>VLOOKUP(A89,'Deaths After &gt;2009'!A356:O813,15,FALSE)</f>
        <v>0</v>
      </c>
      <c r="F89" s="61">
        <f>VLOOKUP(A89,'Deaths After &gt;2009'!A356:P813,16,FALSE)</f>
        <v>176</v>
      </c>
      <c r="G89" s="61">
        <f>VLOOKUP(A89,'Deaths After &gt;2009'!A356:Q813,17,FALSE)</f>
        <v>176</v>
      </c>
      <c r="H89" s="61">
        <f>VLOOKUP(A89,'Visits new'!A355:D762,4,FALSE)</f>
        <v>472266</v>
      </c>
      <c r="I89" s="61">
        <f>VLOOKUP(A89,'Visits new'!A355:E762,5,FALSE)</f>
        <v>1212</v>
      </c>
      <c r="J89" s="67">
        <f t="shared" si="5"/>
        <v>6.682783819917202E-5</v>
      </c>
      <c r="K89" s="12">
        <f t="shared" si="6"/>
        <v>0</v>
      </c>
      <c r="L89" s="12">
        <f t="shared" si="7"/>
        <v>7.349852954707496E-4</v>
      </c>
      <c r="M89" s="12">
        <f t="shared" si="8"/>
        <v>0.17932111269869416</v>
      </c>
      <c r="N89" s="12">
        <f t="shared" si="9"/>
        <v>4.6020079487157093E-4</v>
      </c>
      <c r="O89" s="12"/>
    </row>
    <row r="90" spans="1:15">
      <c r="A90" s="61" t="s">
        <v>337</v>
      </c>
      <c r="B90" s="61">
        <f>VLOOKUP(A90,'US Pop after &gt;2009'!A218:B675,2,FALSE)</f>
        <v>805712</v>
      </c>
      <c r="C90" s="62">
        <f>VLOOKUP(A90,'US Pop after &gt;2009'!A218:U675,21,FALSE)</f>
        <v>671167</v>
      </c>
      <c r="D90" s="62">
        <f>VLOOKUP(A90,'US Pop after &gt;2009'!A218:V675,22,FALSE)</f>
        <v>134545</v>
      </c>
      <c r="E90" s="61">
        <f>VLOOKUP(A90,'Deaths After &gt;2009'!A218:O675,15,FALSE)</f>
        <v>0</v>
      </c>
      <c r="F90" s="61">
        <f>VLOOKUP(A90,'Deaths After &gt;2009'!A218:P675,16,FALSE)</f>
        <v>54</v>
      </c>
      <c r="G90" s="61">
        <f>VLOOKUP(A90,'Deaths After &gt;2009'!A218:Q675,17,FALSE)</f>
        <v>54</v>
      </c>
      <c r="H90" s="61">
        <f>VLOOKUP(A90,'Visits new'!A217:D624,4,FALSE)</f>
        <v>145145</v>
      </c>
      <c r="I90" s="61">
        <f>VLOOKUP(A90,'Visits new'!A217:E624,5,FALSE)</f>
        <v>358</v>
      </c>
      <c r="J90" s="67">
        <f t="shared" si="5"/>
        <v>6.7021466727565187E-5</v>
      </c>
      <c r="K90" s="12">
        <f t="shared" si="6"/>
        <v>0</v>
      </c>
      <c r="L90" s="12">
        <f t="shared" si="7"/>
        <v>4.0135270727265971E-4</v>
      </c>
      <c r="M90" s="12">
        <f t="shared" si="8"/>
        <v>0.18014501459578608</v>
      </c>
      <c r="N90" s="12">
        <f t="shared" si="9"/>
        <v>4.4432750163830251E-4</v>
      </c>
      <c r="O90" s="12"/>
    </row>
    <row r="91" spans="1:15">
      <c r="A91" s="61" t="s">
        <v>496</v>
      </c>
      <c r="B91" s="61">
        <f>VLOOKUP(A91,'US Pop after &gt;2009'!A359:B816,2,FALSE)</f>
        <v>2773794</v>
      </c>
      <c r="C91" s="62">
        <f>VLOOKUP(A91,'US Pop after &gt;2009'!A359:U816,21,FALSE)</f>
        <v>2504764.3789999997</v>
      </c>
      <c r="D91" s="62">
        <f>VLOOKUP(A91,'US Pop after &gt;2009'!A359:V816,22,FALSE)</f>
        <v>266879.56599999999</v>
      </c>
      <c r="E91" s="61">
        <f>VLOOKUP(A91,'Deaths After &gt;2009'!A359:O816,15,FALSE)</f>
        <v>0</v>
      </c>
      <c r="F91" s="61">
        <f>VLOOKUP(A91,'Deaths After &gt;2009'!A359:P816,16,FALSE)</f>
        <v>186</v>
      </c>
      <c r="G91" s="61">
        <f>VLOOKUP(A91,'Deaths After &gt;2009'!A359:Q816,17,FALSE)</f>
        <v>186</v>
      </c>
      <c r="H91" s="61">
        <f>VLOOKUP(A91,'Visits new'!A358:D765,4,FALSE)</f>
        <v>872739</v>
      </c>
      <c r="I91" s="61">
        <f>VLOOKUP(A91,'Visits new'!A358:E765,5,FALSE)</f>
        <v>2107</v>
      </c>
      <c r="J91" s="67">
        <f t="shared" si="5"/>
        <v>6.7056169275728474E-5</v>
      </c>
      <c r="K91" s="12">
        <f t="shared" si="6"/>
        <v>0</v>
      </c>
      <c r="L91" s="12">
        <f t="shared" si="7"/>
        <v>6.9694357941214576E-4</v>
      </c>
      <c r="M91" s="12">
        <f t="shared" si="8"/>
        <v>0.31463728020177417</v>
      </c>
      <c r="N91" s="12">
        <f t="shared" si="9"/>
        <v>7.5960940141913931E-4</v>
      </c>
      <c r="O91" s="12"/>
    </row>
    <row r="92" spans="1:15" hidden="1">
      <c r="A92" s="61" t="s">
        <v>465</v>
      </c>
      <c r="B92" s="61">
        <f>VLOOKUP(A92,'US Pop after &gt;2009'!A331:B788,2,FALSE)</f>
        <v>696942</v>
      </c>
      <c r="C92" s="62">
        <f>VLOOKUP(A92,'US Pop after &gt;2009'!A331:U788,21,FALSE)</f>
        <v>600233.20600000001</v>
      </c>
      <c r="D92" s="62">
        <f>VLOOKUP(A92,'US Pop after &gt;2009'!A331:V788,22,FALSE)</f>
        <v>96357.39</v>
      </c>
      <c r="E92" s="61">
        <f>VLOOKUP(A92,'Deaths After &gt;2009'!A331:O788,15,FALSE)</f>
        <v>0</v>
      </c>
      <c r="F92" s="61">
        <f>VLOOKUP(A92,'Deaths After &gt;2009'!A331:P788,16,FALSE)</f>
        <v>47</v>
      </c>
      <c r="G92" s="61">
        <f>VLOOKUP(A92,'Deaths After &gt;2009'!A331:Q788,17,FALSE)</f>
        <v>47</v>
      </c>
      <c r="H92" s="61">
        <f>VLOOKUP(A92,'Visits new'!A330:D737,4,FALSE)</f>
        <v>68416</v>
      </c>
      <c r="I92" s="61">
        <f>VLOOKUP(A92,'Visits new'!A330:E737,5,FALSE)</f>
        <v>242</v>
      </c>
      <c r="J92" s="67">
        <f t="shared" si="5"/>
        <v>6.7437462514814722E-5</v>
      </c>
      <c r="K92" s="12">
        <f t="shared" si="6"/>
        <v>0</v>
      </c>
      <c r="L92" s="12">
        <f t="shared" si="7"/>
        <v>4.8776746651190946E-4</v>
      </c>
      <c r="M92" s="66">
        <f t="shared" si="8"/>
        <v>9.8165987987522629E-2</v>
      </c>
      <c r="N92" s="12">
        <f t="shared" si="9"/>
        <v>3.4723118996989706E-4</v>
      </c>
      <c r="O92" s="12"/>
    </row>
    <row r="93" spans="1:15">
      <c r="A93" s="61" t="s">
        <v>450</v>
      </c>
      <c r="B93" s="61">
        <f>VLOOKUP(A93,'US Pop after &gt;2009'!A318:B775,2,FALSE)</f>
        <v>1051695</v>
      </c>
      <c r="C93" s="62">
        <f>VLOOKUP(A93,'US Pop after &gt;2009'!A318:U775,21,FALSE)</f>
        <v>897377.82699999993</v>
      </c>
      <c r="D93" s="62">
        <f>VLOOKUP(A93,'US Pop after &gt;2009'!A318:V775,22,FALSE)</f>
        <v>155903.367</v>
      </c>
      <c r="E93" s="61">
        <f>VLOOKUP(A93,'Deaths After &gt;2009'!A318:O775,15,FALSE)</f>
        <v>0</v>
      </c>
      <c r="F93" s="61">
        <f>VLOOKUP(A93,'Deaths After &gt;2009'!A318:P775,16,FALSE)</f>
        <v>71</v>
      </c>
      <c r="G93" s="61">
        <f>VLOOKUP(A93,'Deaths After &gt;2009'!A318:Q775,17,FALSE)</f>
        <v>71</v>
      </c>
      <c r="H93" s="61">
        <f>VLOOKUP(A93,'Visits new'!A317:D724,4,FALSE)</f>
        <v>278558</v>
      </c>
      <c r="I93" s="61">
        <f>VLOOKUP(A93,'Visits new'!A317:E724,5,FALSE)</f>
        <v>1000</v>
      </c>
      <c r="J93" s="67">
        <f t="shared" si="5"/>
        <v>6.7510067082186373E-5</v>
      </c>
      <c r="K93" s="12">
        <f t="shared" si="6"/>
        <v>0</v>
      </c>
      <c r="L93" s="12">
        <f t="shared" si="7"/>
        <v>4.5541030553881496E-4</v>
      </c>
      <c r="M93" s="12">
        <f t="shared" si="8"/>
        <v>0.26486576431379821</v>
      </c>
      <c r="N93" s="12">
        <f t="shared" si="9"/>
        <v>9.5084601524206161E-4</v>
      </c>
      <c r="O93" s="12"/>
    </row>
    <row r="94" spans="1:15" hidden="1">
      <c r="A94" s="61" t="s">
        <v>207</v>
      </c>
      <c r="B94" s="61">
        <f>VLOOKUP(A94,'US Pop after &gt;2009'!A102:B559,2,FALSE)</f>
        <v>1553580</v>
      </c>
      <c r="C94" s="62">
        <f>VLOOKUP(A94,'US Pop after &gt;2009'!A102:U559,21,FALSE)</f>
        <v>1358169.7220000003</v>
      </c>
      <c r="D94" s="62">
        <f>VLOOKUP(A94,'US Pop after &gt;2009'!A102:V559,22,FALSE)</f>
        <v>195739.24599999996</v>
      </c>
      <c r="E94" s="61">
        <f>VLOOKUP(A94,'Deaths After &gt;2009'!A102:O559,15,FALSE)</f>
        <v>0</v>
      </c>
      <c r="F94" s="61">
        <f>VLOOKUP(A94,'Deaths After &gt;2009'!A102:P559,16,FALSE)</f>
        <v>106</v>
      </c>
      <c r="G94" s="61">
        <f>VLOOKUP(A94,'Deaths After &gt;2009'!A102:Q559,17,FALSE)</f>
        <v>106</v>
      </c>
      <c r="H94" s="61">
        <f>VLOOKUP(A94,'Visits new'!A101:D508,4,FALSE)</f>
        <v>147681</v>
      </c>
      <c r="I94" s="61">
        <f>VLOOKUP(A94,'Visits new'!A101:E508,5,FALSE)</f>
        <v>371</v>
      </c>
      <c r="J94" s="67">
        <f t="shared" si="5"/>
        <v>6.8229508618803026E-5</v>
      </c>
      <c r="K94" s="12">
        <f t="shared" si="6"/>
        <v>0</v>
      </c>
      <c r="L94" s="12">
        <f t="shared" si="7"/>
        <v>5.4153677489898993E-4</v>
      </c>
      <c r="M94" s="66">
        <f t="shared" si="8"/>
        <v>9.5058510022013668E-2</v>
      </c>
      <c r="N94" s="12">
        <f t="shared" si="9"/>
        <v>2.3880328016581058E-4</v>
      </c>
      <c r="O94" s="12"/>
    </row>
    <row r="95" spans="1:15" hidden="1">
      <c r="A95" s="61" t="s">
        <v>429</v>
      </c>
      <c r="B95" s="61">
        <f>VLOOKUP(A95,'US Pop after &gt;2009'!A299:B756,2,FALSE)</f>
        <v>3754561</v>
      </c>
      <c r="C95" s="62">
        <f>VLOOKUP(A95,'US Pop after &gt;2009'!A299:U756,21,FALSE)</f>
        <v>3249818.2889999999</v>
      </c>
      <c r="D95" s="62">
        <f>VLOOKUP(A95,'US Pop after &gt;2009'!A299:V756,22,FALSE)</f>
        <v>507224.36000000004</v>
      </c>
      <c r="E95" s="61">
        <f>VLOOKUP(A95,'Deaths After &gt;2009'!A299:O756,15,FALSE)</f>
        <v>0</v>
      </c>
      <c r="F95" s="61">
        <f>VLOOKUP(A95,'Deaths After &gt;2009'!A299:P756,16,FALSE)</f>
        <v>261</v>
      </c>
      <c r="G95" s="61">
        <f>VLOOKUP(A95,'Deaths After &gt;2009'!A299:Q756,17,FALSE)</f>
        <v>261</v>
      </c>
      <c r="H95" s="61">
        <f>VLOOKUP(A95,'Visits new'!A298:D705,4,FALSE)</f>
        <v>64278</v>
      </c>
      <c r="I95" s="61">
        <f>VLOOKUP(A95,'Visits new'!A298:E705,5,FALSE)</f>
        <v>258</v>
      </c>
      <c r="J95" s="67">
        <f t="shared" si="5"/>
        <v>6.9515450674526263E-5</v>
      </c>
      <c r="K95" s="12">
        <f t="shared" si="6"/>
        <v>0</v>
      </c>
      <c r="L95" s="12">
        <f t="shared" si="7"/>
        <v>5.1456519162447164E-4</v>
      </c>
      <c r="M95" s="66">
        <f t="shared" si="8"/>
        <v>1.7119977541981607E-2</v>
      </c>
      <c r="N95" s="12">
        <f t="shared" si="9"/>
        <v>6.8716422505853543E-5</v>
      </c>
      <c r="O95" s="12"/>
    </row>
    <row r="96" spans="1:15" hidden="1">
      <c r="A96" s="61" t="s">
        <v>434</v>
      </c>
      <c r="B96" s="61">
        <f>VLOOKUP(A96,'US Pop after &gt;2009'!A304:B761,2,FALSE)</f>
        <v>3777756</v>
      </c>
      <c r="C96" s="62">
        <f>VLOOKUP(A96,'US Pop after &gt;2009'!A304:U761,21,FALSE)</f>
        <v>3204556.048</v>
      </c>
      <c r="D96" s="62">
        <f>VLOOKUP(A96,'US Pop after &gt;2009'!A304:V761,22,FALSE)</f>
        <v>571821.23200000008</v>
      </c>
      <c r="E96" s="61">
        <f>VLOOKUP(A96,'Deaths After &gt;2009'!A304:O761,15,FALSE)</f>
        <v>0</v>
      </c>
      <c r="F96" s="61">
        <f>VLOOKUP(A96,'Deaths After &gt;2009'!A304:P761,16,FALSE)</f>
        <v>268</v>
      </c>
      <c r="G96" s="61">
        <f>VLOOKUP(A96,'Deaths After &gt;2009'!A304:Q761,17,FALSE)</f>
        <v>268</v>
      </c>
      <c r="H96" s="61">
        <f>VLOOKUP(A96,'Visits new'!A303:D710,4,FALSE)</f>
        <v>149648</v>
      </c>
      <c r="I96" s="61">
        <f>VLOOKUP(A96,'Visits new'!A303:E710,5,FALSE)</f>
        <v>561</v>
      </c>
      <c r="J96" s="67">
        <f t="shared" si="5"/>
        <v>7.0941585427963062E-5</v>
      </c>
      <c r="K96" s="12">
        <f t="shared" si="6"/>
        <v>0</v>
      </c>
      <c r="L96" s="12">
        <f t="shared" si="7"/>
        <v>4.6867794513793073E-4</v>
      </c>
      <c r="M96" s="66">
        <f t="shared" si="8"/>
        <v>3.9612934239267969E-2</v>
      </c>
      <c r="N96" s="12">
        <f t="shared" si="9"/>
        <v>1.4850085606375849E-4</v>
      </c>
      <c r="O96" s="12"/>
    </row>
    <row r="97" spans="1:15" hidden="1">
      <c r="A97" s="61" t="s">
        <v>211</v>
      </c>
      <c r="B97" s="61">
        <f>VLOOKUP(A97,'US Pop after &gt;2009'!A106:B563,2,FALSE)</f>
        <v>1477406</v>
      </c>
      <c r="C97" s="62">
        <f>VLOOKUP(A97,'US Pop after &gt;2009'!A106:U563,21,FALSE)</f>
        <v>1263702</v>
      </c>
      <c r="D97" s="62">
        <f>VLOOKUP(A97,'US Pop after &gt;2009'!A106:V563,22,FALSE)</f>
        <v>213704</v>
      </c>
      <c r="E97" s="61">
        <f>VLOOKUP(A97,'Deaths After &gt;2009'!A106:O563,15,FALSE)</f>
        <v>0</v>
      </c>
      <c r="F97" s="61">
        <f>VLOOKUP(A97,'Deaths After &gt;2009'!A106:P563,16,FALSE)</f>
        <v>105</v>
      </c>
      <c r="G97" s="61">
        <f>VLOOKUP(A97,'Deaths After &gt;2009'!A106:Q563,17,FALSE)</f>
        <v>105</v>
      </c>
      <c r="H97" s="61">
        <f>VLOOKUP(A97,'Visits new'!A105:D512,4,FALSE)</f>
        <v>56727</v>
      </c>
      <c r="I97" s="61">
        <f>VLOOKUP(A97,'Visits new'!A105:E512,5,FALSE)</f>
        <v>248</v>
      </c>
      <c r="J97" s="67">
        <f t="shared" si="5"/>
        <v>7.1070511423400207E-5</v>
      </c>
      <c r="K97" s="12">
        <f t="shared" si="6"/>
        <v>0</v>
      </c>
      <c r="L97" s="12">
        <f t="shared" si="7"/>
        <v>4.9133380750945236E-4</v>
      </c>
      <c r="M97" s="66">
        <f t="shared" si="8"/>
        <v>3.8396351443002123E-2</v>
      </c>
      <c r="N97" s="12">
        <f t="shared" si="9"/>
        <v>1.6786177936193572E-4</v>
      </c>
      <c r="O97" s="12"/>
    </row>
    <row r="98" spans="1:15" hidden="1">
      <c r="A98" s="61" t="s">
        <v>148</v>
      </c>
      <c r="B98" s="61">
        <f>VLOOKUP(A98,'US Pop after &gt;2009'!A50:B507,2,FALSE)</f>
        <v>5273117</v>
      </c>
      <c r="C98" s="62">
        <f>VLOOKUP(A98,'US Pop after &gt;2009'!A50:U507,21,FALSE)</f>
        <v>4564872</v>
      </c>
      <c r="D98" s="62">
        <f>VLOOKUP(A98,'US Pop after &gt;2009'!A50:V507,22,FALSE)</f>
        <v>708245</v>
      </c>
      <c r="E98" s="61">
        <f>VLOOKUP(A98,'Deaths After &gt;2009'!A50:O507,15,FALSE)</f>
        <v>42</v>
      </c>
      <c r="F98" s="61">
        <f>VLOOKUP(A98,'Deaths After &gt;2009'!A50:P507,16,FALSE)</f>
        <v>334</v>
      </c>
      <c r="G98" s="61">
        <f>VLOOKUP(A98,'Deaths After &gt;2009'!A50:Q507,17,FALSE)</f>
        <v>376</v>
      </c>
      <c r="H98" s="61">
        <f>VLOOKUP(A98,'Visits new'!A49:D456,4,FALSE)</f>
        <v>529628</v>
      </c>
      <c r="I98" s="61">
        <f>VLOOKUP(A98,'Visits new'!A49:E456,5,FALSE)</f>
        <v>856</v>
      </c>
      <c r="J98" s="67">
        <f t="shared" si="5"/>
        <v>7.1305074399069854E-5</v>
      </c>
      <c r="K98" s="12">
        <f t="shared" si="6"/>
        <v>9.2006960983790996E-6</v>
      </c>
      <c r="L98" s="12">
        <f t="shared" si="7"/>
        <v>4.7158822158998654E-4</v>
      </c>
      <c r="M98" s="66">
        <f t="shared" si="8"/>
        <v>0.10043926580806002</v>
      </c>
      <c r="N98" s="12">
        <f t="shared" si="9"/>
        <v>1.6233282895107391E-4</v>
      </c>
      <c r="O98" s="12"/>
    </row>
    <row r="99" spans="1:15" hidden="1">
      <c r="A99" s="61" t="s">
        <v>433</v>
      </c>
      <c r="B99" s="61">
        <f>VLOOKUP(A99,'US Pop after &gt;2009'!A303:B760,2,FALSE)</f>
        <v>3794733</v>
      </c>
      <c r="C99" s="62">
        <f>VLOOKUP(A99,'US Pop after &gt;2009'!A303:U760,21,FALSE)</f>
        <v>3237328.1069999998</v>
      </c>
      <c r="D99" s="62">
        <f>VLOOKUP(A99,'US Pop after &gt;2009'!A303:V760,22,FALSE)</f>
        <v>556875.46600000001</v>
      </c>
      <c r="E99" s="61">
        <f>VLOOKUP(A99,'Deaths After &gt;2009'!A303:O760,15,FALSE)</f>
        <v>33</v>
      </c>
      <c r="F99" s="61">
        <f>VLOOKUP(A99,'Deaths After &gt;2009'!A303:P760,16,FALSE)</f>
        <v>240</v>
      </c>
      <c r="G99" s="61">
        <f>VLOOKUP(A99,'Deaths After &gt;2009'!A303:Q760,17,FALSE)</f>
        <v>273</v>
      </c>
      <c r="H99" s="61">
        <f>VLOOKUP(A99,'Visits new'!A302:D709,4,FALSE)</f>
        <v>139357</v>
      </c>
      <c r="I99" s="61">
        <f>VLOOKUP(A99,'Visits new'!A302:E709,5,FALSE)</f>
        <v>651</v>
      </c>
      <c r="J99" s="67">
        <f t="shared" si="5"/>
        <v>7.1941820412661439E-5</v>
      </c>
      <c r="K99" s="12">
        <f t="shared" si="6"/>
        <v>1.0193591415292401E-5</v>
      </c>
      <c r="L99" s="12">
        <f t="shared" si="7"/>
        <v>4.3097607033023791E-4</v>
      </c>
      <c r="M99" s="66">
        <f t="shared" si="8"/>
        <v>3.6723795850722565E-2</v>
      </c>
      <c r="N99" s="12">
        <f t="shared" si="9"/>
        <v>1.7155357175326961E-4</v>
      </c>
      <c r="O99" s="12"/>
    </row>
    <row r="100" spans="1:15" hidden="1">
      <c r="A100" s="61" t="s">
        <v>364</v>
      </c>
      <c r="B100" s="61">
        <f>VLOOKUP(A100,'US Pop after &gt;2009'!A242:B699,2,FALSE)</f>
        <v>1332309</v>
      </c>
      <c r="C100" s="62">
        <f>VLOOKUP(A100,'US Pop after &gt;2009'!A242:U699,21,FALSE)</f>
        <v>1115419</v>
      </c>
      <c r="D100" s="62">
        <f>VLOOKUP(A100,'US Pop after &gt;2009'!A242:V699,22,FALSE)</f>
        <v>216890</v>
      </c>
      <c r="E100" s="61">
        <f>VLOOKUP(A100,'Deaths After &gt;2009'!A242:O699,15,FALSE)</f>
        <v>0</v>
      </c>
      <c r="F100" s="61">
        <f>VLOOKUP(A100,'Deaths After &gt;2009'!A242:P699,16,FALSE)</f>
        <v>98</v>
      </c>
      <c r="G100" s="61">
        <f>VLOOKUP(A100,'Deaths After &gt;2009'!A242:Q699,17,FALSE)</f>
        <v>98</v>
      </c>
      <c r="H100" s="61">
        <f>VLOOKUP(A100,'Visits new'!A241:D648,4,FALSE)</f>
        <v>149644</v>
      </c>
      <c r="I100" s="61">
        <f>VLOOKUP(A100,'Visits new'!A241:E648,5,FALSE)</f>
        <v>879</v>
      </c>
      <c r="J100" s="67">
        <f t="shared" si="5"/>
        <v>7.3556509788645121E-5</v>
      </c>
      <c r="K100" s="12">
        <f t="shared" si="6"/>
        <v>0</v>
      </c>
      <c r="L100" s="12">
        <f t="shared" si="7"/>
        <v>4.5184194753100648E-4</v>
      </c>
      <c r="M100" s="66">
        <f t="shared" si="8"/>
        <v>0.11231928929400012</v>
      </c>
      <c r="N100" s="12">
        <f t="shared" si="9"/>
        <v>6.5975685820631705E-4</v>
      </c>
      <c r="O100" s="12"/>
    </row>
    <row r="101" spans="1:15">
      <c r="A101" s="61" t="s">
        <v>359</v>
      </c>
      <c r="B101" s="61">
        <f>VLOOKUP(A101,'US Pop after &gt;2009'!A237:B694,2,FALSE)</f>
        <v>1317474</v>
      </c>
      <c r="C101" s="62">
        <f>VLOOKUP(A101,'US Pop after &gt;2009'!A237:U694,21,FALSE)</f>
        <v>1137306.324</v>
      </c>
      <c r="D101" s="62">
        <f>VLOOKUP(A101,'US Pop after &gt;2009'!A237:V694,22,FALSE)</f>
        <v>181157.38500000001</v>
      </c>
      <c r="E101" s="61">
        <f>VLOOKUP(A101,'Deaths After &gt;2009'!A237:O694,15,FALSE)</f>
        <v>0</v>
      </c>
      <c r="F101" s="61">
        <f>VLOOKUP(A101,'Deaths After &gt;2009'!A237:P694,16,FALSE)</f>
        <v>98</v>
      </c>
      <c r="G101" s="61">
        <f>VLOOKUP(A101,'Deaths After &gt;2009'!A237:Q694,17,FALSE)</f>
        <v>98</v>
      </c>
      <c r="H101" s="61">
        <f>VLOOKUP(A101,'Visits new'!A236:D643,4,FALSE)</f>
        <v>201775</v>
      </c>
      <c r="I101" s="61">
        <f>VLOOKUP(A101,'Visits new'!A236:E643,5,FALSE)</f>
        <v>1258</v>
      </c>
      <c r="J101" s="67">
        <f t="shared" si="5"/>
        <v>7.4384769642512873E-5</v>
      </c>
      <c r="K101" s="12">
        <f t="shared" si="6"/>
        <v>0</v>
      </c>
      <c r="L101" s="12">
        <f t="shared" si="7"/>
        <v>5.4096607764568907E-4</v>
      </c>
      <c r="M101" s="12">
        <f t="shared" si="8"/>
        <v>0.1531529274961024</v>
      </c>
      <c r="N101" s="12">
        <f t="shared" si="9"/>
        <v>9.5485755316613457E-4</v>
      </c>
      <c r="O101" s="12"/>
    </row>
    <row r="102" spans="1:15">
      <c r="A102" s="61" t="s">
        <v>454</v>
      </c>
      <c r="B102" s="61">
        <f>VLOOKUP(A102,'US Pop after &gt;2009'!A322:B779,2,FALSE)</f>
        <v>1056138</v>
      </c>
      <c r="C102" s="62">
        <f>VLOOKUP(A102,'US Pop after &gt;2009'!A322:U779,21,FALSE)</f>
        <v>885994</v>
      </c>
      <c r="D102" s="62">
        <f>VLOOKUP(A102,'US Pop after &gt;2009'!A322:V779,22,FALSE)</f>
        <v>170144</v>
      </c>
      <c r="E102" s="61">
        <f>VLOOKUP(A102,'Deaths After &gt;2009'!A322:O779,15,FALSE)</f>
        <v>0</v>
      </c>
      <c r="F102" s="61">
        <f>VLOOKUP(A102,'Deaths After &gt;2009'!A322:P779,16,FALSE)</f>
        <v>79</v>
      </c>
      <c r="G102" s="61">
        <f>VLOOKUP(A102,'Deaths After &gt;2009'!A322:Q779,17,FALSE)</f>
        <v>79</v>
      </c>
      <c r="H102" s="61">
        <f>VLOOKUP(A102,'Visits new'!A321:D728,4,FALSE)</f>
        <v>212749</v>
      </c>
      <c r="I102" s="61">
        <f>VLOOKUP(A102,'Visits new'!A321:E728,5,FALSE)</f>
        <v>915</v>
      </c>
      <c r="J102" s="67">
        <f t="shared" si="5"/>
        <v>7.4800830952015735E-5</v>
      </c>
      <c r="K102" s="12">
        <f t="shared" si="6"/>
        <v>0</v>
      </c>
      <c r="L102" s="12">
        <f t="shared" si="7"/>
        <v>4.6431258228324244E-4</v>
      </c>
      <c r="M102" s="12">
        <f t="shared" si="8"/>
        <v>0.20144053144570123</v>
      </c>
      <c r="N102" s="12">
        <f t="shared" si="9"/>
        <v>8.6636405469739755E-4</v>
      </c>
      <c r="O102" s="12"/>
    </row>
    <row r="103" spans="1:15" hidden="1">
      <c r="A103" s="61" t="s">
        <v>267</v>
      </c>
      <c r="B103" s="61">
        <f>VLOOKUP(A103,'US Pop after &gt;2009'!A155:B612,2,FALSE)</f>
        <v>1327665</v>
      </c>
      <c r="C103" s="62">
        <f>VLOOKUP(A103,'US Pop after &gt;2009'!A155:U612,21,FALSE)</f>
        <v>1124619.4280000001</v>
      </c>
      <c r="D103" s="62">
        <f>VLOOKUP(A103,'US Pop after &gt;2009'!A155:V612,22,FALSE)</f>
        <v>203415.772</v>
      </c>
      <c r="E103" s="61">
        <f>VLOOKUP(A103,'Deaths After &gt;2009'!A155:O612,15,FALSE)</f>
        <v>0</v>
      </c>
      <c r="F103" s="61">
        <f>VLOOKUP(A103,'Deaths After &gt;2009'!A155:P612,16,FALSE)</f>
        <v>100</v>
      </c>
      <c r="G103" s="61">
        <f>VLOOKUP(A103,'Deaths After &gt;2009'!A155:Q612,17,FALSE)</f>
        <v>100</v>
      </c>
      <c r="H103" s="61">
        <f>VLOOKUP(A103,'Visits new'!A154:D561,4,FALSE)</f>
        <v>73503</v>
      </c>
      <c r="I103" s="61">
        <f>VLOOKUP(A103,'Visits new'!A154:E561,5,FALSE)</f>
        <v>393</v>
      </c>
      <c r="J103" s="67">
        <f t="shared" si="5"/>
        <v>7.5320205021598064E-5</v>
      </c>
      <c r="K103" s="12">
        <f t="shared" si="6"/>
        <v>0</v>
      </c>
      <c r="L103" s="12">
        <f t="shared" si="7"/>
        <v>4.916039647112516E-4</v>
      </c>
      <c r="M103" s="66">
        <f t="shared" si="8"/>
        <v>5.536261029702523E-2</v>
      </c>
      <c r="N103" s="12">
        <f t="shared" si="9"/>
        <v>2.9600840573488043E-4</v>
      </c>
      <c r="O103" s="12"/>
    </row>
    <row r="104" spans="1:15">
      <c r="A104" s="61" t="s">
        <v>143</v>
      </c>
      <c r="B104" s="61">
        <f>VLOOKUP(A104,'US Pop after &gt;2009'!A45:B502,2,FALSE)</f>
        <v>4918239</v>
      </c>
      <c r="C104" s="62">
        <f>VLOOKUP(A104,'US Pop after &gt;2009'!A45:U502,21,FALSE)</f>
        <v>4374601.2889999999</v>
      </c>
      <c r="D104" s="62">
        <f>VLOOKUP(A104,'US Pop after &gt;2009'!A45:V502,22,FALSE)</f>
        <v>544964.19100000011</v>
      </c>
      <c r="E104" s="61">
        <f>VLOOKUP(A104,'Deaths After &gt;2009'!A45:O502,15,FALSE)</f>
        <v>0</v>
      </c>
      <c r="F104" s="61">
        <f>VLOOKUP(A104,'Deaths After &gt;2009'!A45:P502,16,FALSE)</f>
        <v>375</v>
      </c>
      <c r="G104" s="61">
        <f>VLOOKUP(A104,'Deaths After &gt;2009'!A45:Q502,17,FALSE)</f>
        <v>375</v>
      </c>
      <c r="H104" s="61">
        <f>VLOOKUP(A104,'Visits new'!A44:D451,4,FALSE)</f>
        <v>1085384</v>
      </c>
      <c r="I104" s="61">
        <f>VLOOKUP(A104,'Visits new'!A44:E451,5,FALSE)</f>
        <v>549</v>
      </c>
      <c r="J104" s="67">
        <f t="shared" si="5"/>
        <v>7.6246802971551407E-5</v>
      </c>
      <c r="K104" s="12">
        <f t="shared" si="6"/>
        <v>0</v>
      </c>
      <c r="L104" s="12">
        <f t="shared" si="7"/>
        <v>6.8811860704440285E-4</v>
      </c>
      <c r="M104" s="12">
        <f t="shared" si="8"/>
        <v>0.22068549332393159</v>
      </c>
      <c r="N104" s="12">
        <f t="shared" si="9"/>
        <v>1.1162531955035126E-4</v>
      </c>
      <c r="O104" s="12"/>
    </row>
    <row r="105" spans="1:15">
      <c r="A105" s="61" t="s">
        <v>472</v>
      </c>
      <c r="B105" s="61">
        <f>VLOOKUP(A105,'US Pop after &gt;2009'!A338:B795,2,FALSE)</f>
        <v>718846</v>
      </c>
      <c r="C105" s="62">
        <f>VLOOKUP(A105,'US Pop after &gt;2009'!A338:U795,21,FALSE)</f>
        <v>607050</v>
      </c>
      <c r="D105" s="62">
        <f>VLOOKUP(A105,'US Pop after &gt;2009'!A338:V795,22,FALSE)</f>
        <v>111796</v>
      </c>
      <c r="E105" s="61">
        <f>VLOOKUP(A105,'Deaths After &gt;2009'!A338:O795,15,FALSE)</f>
        <v>0</v>
      </c>
      <c r="F105" s="61">
        <f>VLOOKUP(A105,'Deaths After &gt;2009'!A338:P795,16,FALSE)</f>
        <v>55</v>
      </c>
      <c r="G105" s="61">
        <f>VLOOKUP(A105,'Deaths After &gt;2009'!A338:Q795,17,FALSE)</f>
        <v>55</v>
      </c>
      <c r="H105" s="61">
        <f>VLOOKUP(A105,'Visits new'!A337:D744,4,FALSE)</f>
        <v>401341</v>
      </c>
      <c r="I105" s="61">
        <f>VLOOKUP(A105,'Visits new'!A337:E744,5,FALSE)</f>
        <v>1537</v>
      </c>
      <c r="J105" s="67">
        <f t="shared" si="5"/>
        <v>7.6511519852652719E-5</v>
      </c>
      <c r="K105" s="12">
        <f t="shared" si="6"/>
        <v>0</v>
      </c>
      <c r="L105" s="12">
        <f t="shared" si="7"/>
        <v>4.9196751225446351E-4</v>
      </c>
      <c r="M105" s="12">
        <f t="shared" si="8"/>
        <v>0.55831290707606362</v>
      </c>
      <c r="N105" s="12">
        <f t="shared" si="9"/>
        <v>2.1381492002459498E-3</v>
      </c>
      <c r="O105" s="12"/>
    </row>
    <row r="106" spans="1:15" hidden="1">
      <c r="A106" s="61" t="s">
        <v>521</v>
      </c>
      <c r="B106" s="61">
        <f>VLOOKUP(A106,'US Pop after &gt;2009'!A381:B838,2,FALSE)</f>
        <v>6707406</v>
      </c>
      <c r="C106" s="62">
        <f>VLOOKUP(A106,'US Pop after &gt;2009'!A381:U838,21,FALSE)</f>
        <v>5878261.5769999987</v>
      </c>
      <c r="D106" s="62">
        <f>VLOOKUP(A106,'US Pop after &gt;2009'!A381:V838,22,FALSE)</f>
        <v>831783.47500000009</v>
      </c>
      <c r="E106" s="61">
        <f>VLOOKUP(A106,'Deaths After &gt;2009'!A381:O838,15,FALSE)</f>
        <v>0</v>
      </c>
      <c r="F106" s="61">
        <f>VLOOKUP(A106,'Deaths After &gt;2009'!A381:P838,16,FALSE)</f>
        <v>521</v>
      </c>
      <c r="G106" s="61">
        <f>VLOOKUP(A106,'Deaths After &gt;2009'!A381:Q838,17,FALSE)</f>
        <v>521</v>
      </c>
      <c r="H106" s="61">
        <f>VLOOKUP(A106,'Visits new'!A380:D787,4,FALSE)</f>
        <v>312302</v>
      </c>
      <c r="I106" s="61">
        <f>VLOOKUP(A106,'Visits new'!A380:E787,5,FALSE)</f>
        <v>760</v>
      </c>
      <c r="J106" s="67">
        <f t="shared" si="5"/>
        <v>7.7675333802665296E-5</v>
      </c>
      <c r="K106" s="12">
        <f t="shared" si="6"/>
        <v>0</v>
      </c>
      <c r="L106" s="12">
        <f t="shared" si="7"/>
        <v>6.2636493229202464E-4</v>
      </c>
      <c r="M106" s="66">
        <f t="shared" si="8"/>
        <v>4.6560771779731239E-2</v>
      </c>
      <c r="N106" s="12">
        <f t="shared" si="9"/>
        <v>1.1330758865647912E-4</v>
      </c>
      <c r="O106" s="12"/>
    </row>
    <row r="107" spans="1:15" hidden="1">
      <c r="A107" s="61" t="s">
        <v>432</v>
      </c>
      <c r="B107" s="61">
        <f>VLOOKUP(A107,'US Pop after &gt;2009'!A302:B759,2,FALSE)</f>
        <v>3766403</v>
      </c>
      <c r="C107" s="62">
        <f>VLOOKUP(A107,'US Pop after &gt;2009'!A302:U759,21,FALSE)</f>
        <v>3227889.25</v>
      </c>
      <c r="D107" s="62">
        <f>VLOOKUP(A107,'US Pop after &gt;2009'!A302:V759,22,FALSE)</f>
        <v>538868.74899999995</v>
      </c>
      <c r="E107" s="61">
        <f>VLOOKUP(A107,'Deaths After &gt;2009'!A302:O759,15,FALSE)</f>
        <v>0</v>
      </c>
      <c r="F107" s="61">
        <f>VLOOKUP(A107,'Deaths After &gt;2009'!A302:P759,16,FALSE)</f>
        <v>293</v>
      </c>
      <c r="G107" s="61">
        <f>VLOOKUP(A107,'Deaths After &gt;2009'!A302:Q759,17,FALSE)</f>
        <v>293</v>
      </c>
      <c r="H107" s="61">
        <f>VLOOKUP(A107,'Visits new'!A301:D708,4,FALSE)</f>
        <v>131782</v>
      </c>
      <c r="I107" s="61">
        <f>VLOOKUP(A107,'Visits new'!A301:E708,5,FALSE)</f>
        <v>620</v>
      </c>
      <c r="J107" s="67">
        <f t="shared" si="5"/>
        <v>7.7793056133398364E-5</v>
      </c>
      <c r="K107" s="12">
        <f t="shared" si="6"/>
        <v>0</v>
      </c>
      <c r="L107" s="12">
        <f t="shared" si="7"/>
        <v>5.4373166108394983E-4</v>
      </c>
      <c r="M107" s="66">
        <f t="shared" si="8"/>
        <v>3.498882089887885E-2</v>
      </c>
      <c r="N107" s="12">
        <f t="shared" si="9"/>
        <v>1.6461329284200336E-4</v>
      </c>
      <c r="O107" s="12"/>
    </row>
    <row r="108" spans="1:15">
      <c r="A108" s="61" t="s">
        <v>144</v>
      </c>
      <c r="B108" s="61">
        <f>VLOOKUP(A108,'US Pop after &gt;2009'!A46:B503,2,FALSE)</f>
        <v>5066830</v>
      </c>
      <c r="C108" s="62">
        <f>VLOOKUP(A108,'US Pop after &gt;2009'!A46:U503,21,FALSE)</f>
        <v>4488604.1869999999</v>
      </c>
      <c r="D108" s="62">
        <f>VLOOKUP(A108,'US Pop after &gt;2009'!A46:V503,22,FALSE)</f>
        <v>576951.60800000001</v>
      </c>
      <c r="E108" s="61">
        <f>VLOOKUP(A108,'Deaths After &gt;2009'!A46:O503,15,FALSE)</f>
        <v>22</v>
      </c>
      <c r="F108" s="61">
        <f>VLOOKUP(A108,'Deaths After &gt;2009'!A46:P503,16,FALSE)</f>
        <v>375</v>
      </c>
      <c r="G108" s="61">
        <f>VLOOKUP(A108,'Deaths After &gt;2009'!A46:Q503,17,FALSE)</f>
        <v>397</v>
      </c>
      <c r="H108" s="61">
        <f>VLOOKUP(A108,'Visits new'!A45:D452,4,FALSE)</f>
        <v>1075821</v>
      </c>
      <c r="I108" s="61">
        <f>VLOOKUP(A108,'Visits new'!A45:E452,5,FALSE)</f>
        <v>530</v>
      </c>
      <c r="J108" s="67">
        <f t="shared" si="5"/>
        <v>7.8352737313073454E-5</v>
      </c>
      <c r="K108" s="12">
        <f t="shared" si="6"/>
        <v>4.9013009575932119E-6</v>
      </c>
      <c r="L108" s="12">
        <f t="shared" si="7"/>
        <v>6.499678565762832E-4</v>
      </c>
      <c r="M108" s="12">
        <f t="shared" si="8"/>
        <v>0.21232624737755165</v>
      </c>
      <c r="N108" s="12">
        <f t="shared" si="9"/>
        <v>1.0460189112324668E-4</v>
      </c>
      <c r="O108" s="12"/>
    </row>
    <row r="109" spans="1:15">
      <c r="A109" s="61" t="s">
        <v>270</v>
      </c>
      <c r="B109" s="61">
        <f>VLOOKUP(A109,'US Pop after &gt;2009'!A158:B615,2,FALSE)</f>
        <v>1328320</v>
      </c>
      <c r="C109" s="62">
        <f>VLOOKUP(A109,'US Pop after &gt;2009'!A158:U615,21,FALSE)</f>
        <v>1109160.132</v>
      </c>
      <c r="D109" s="62">
        <f>VLOOKUP(A109,'US Pop after &gt;2009'!A158:V615,22,FALSE)</f>
        <v>220400.67299999998</v>
      </c>
      <c r="E109" s="61">
        <f>VLOOKUP(A109,'Deaths After &gt;2009'!A158:O615,15,FALSE)</f>
        <v>0</v>
      </c>
      <c r="F109" s="61">
        <f>VLOOKUP(A109,'Deaths After &gt;2009'!A158:P615,16,FALSE)</f>
        <v>105</v>
      </c>
      <c r="G109" s="61">
        <f>VLOOKUP(A109,'Deaths After &gt;2009'!A158:Q615,17,FALSE)</f>
        <v>105</v>
      </c>
      <c r="H109" s="61">
        <f>VLOOKUP(A109,'Visits new'!A157:D564,4,FALSE)</f>
        <v>282930</v>
      </c>
      <c r="I109" s="61">
        <f>VLOOKUP(A109,'Visits new'!A157:E564,5,FALSE)</f>
        <v>1636</v>
      </c>
      <c r="J109" s="67">
        <f t="shared" si="5"/>
        <v>7.904721753794266E-5</v>
      </c>
      <c r="K109" s="12">
        <f t="shared" si="6"/>
        <v>0</v>
      </c>
      <c r="L109" s="12">
        <f t="shared" si="7"/>
        <v>4.7640507885382007E-4</v>
      </c>
      <c r="M109" s="12">
        <f t="shared" si="8"/>
        <v>0.21299837388581064</v>
      </c>
      <c r="N109" s="12">
        <f t="shared" si="9"/>
        <v>1.2316309323054686E-3</v>
      </c>
      <c r="O109" s="12"/>
    </row>
    <row r="110" spans="1:15" hidden="1">
      <c r="A110" s="61" t="s">
        <v>141</v>
      </c>
      <c r="B110" s="61">
        <f>VLOOKUP(A110,'US Pop after &gt;2009'!A43:B500,2,FALSE)</f>
        <v>4846647</v>
      </c>
      <c r="C110" s="62">
        <f>VLOOKUP(A110,'US Pop after &gt;2009'!A43:U500,21,FALSE)</f>
        <v>4335896.9749999996</v>
      </c>
      <c r="D110" s="62">
        <f>VLOOKUP(A110,'US Pop after &gt;2009'!A43:V500,22,FALSE)</f>
        <v>509508.34799999988</v>
      </c>
      <c r="E110" s="61">
        <f>VLOOKUP(A110,'Deaths After &gt;2009'!A43:O500,15,FALSE)</f>
        <v>0</v>
      </c>
      <c r="F110" s="61">
        <f>VLOOKUP(A110,'Deaths After &gt;2009'!A43:P500,16,FALSE)</f>
        <v>385</v>
      </c>
      <c r="G110" s="61">
        <f>VLOOKUP(A110,'Deaths After &gt;2009'!A43:Q500,17,FALSE)</f>
        <v>385</v>
      </c>
      <c r="H110" s="61">
        <f>VLOOKUP(A110,'Visits new'!A42:D449,4,FALSE)</f>
        <v>237856</v>
      </c>
      <c r="I110" s="61">
        <f>VLOOKUP(A110,'Visits new'!A42:E449,5,FALSE)</f>
        <v>151</v>
      </c>
      <c r="J110" s="67">
        <f t="shared" si="5"/>
        <v>7.9436360849057086E-5</v>
      </c>
      <c r="K110" s="12">
        <f t="shared" si="6"/>
        <v>0</v>
      </c>
      <c r="L110" s="12">
        <f t="shared" si="7"/>
        <v>7.5563040627550247E-4</v>
      </c>
      <c r="M110" s="66">
        <f t="shared" si="8"/>
        <v>4.9076402717177461E-2</v>
      </c>
      <c r="N110" s="12">
        <f t="shared" si="9"/>
        <v>3.1155559709630181E-5</v>
      </c>
      <c r="O110" s="12"/>
    </row>
    <row r="111" spans="1:15" hidden="1">
      <c r="A111" s="61" t="s">
        <v>333</v>
      </c>
      <c r="B111" s="61">
        <f>VLOOKUP(A111,'US Pop after &gt;2009'!A214:B671,2,FALSE)</f>
        <v>892590</v>
      </c>
      <c r="C111" s="62">
        <f>VLOOKUP(A111,'US Pop after &gt;2009'!A214:U671,21,FALSE)</f>
        <v>757396.076</v>
      </c>
      <c r="D111" s="62">
        <f>VLOOKUP(A111,'US Pop after &gt;2009'!A214:V671,22,FALSE)</f>
        <v>135565.01100000003</v>
      </c>
      <c r="E111" s="61">
        <f>VLOOKUP(A111,'Deaths After &gt;2009'!A214:O671,15,FALSE)</f>
        <v>0</v>
      </c>
      <c r="F111" s="61">
        <f>VLOOKUP(A111,'Deaths After &gt;2009'!A214:P671,16,FALSE)</f>
        <v>71</v>
      </c>
      <c r="G111" s="61">
        <f>VLOOKUP(A111,'Deaths After &gt;2009'!A214:Q671,17,FALSE)</f>
        <v>71</v>
      </c>
      <c r="H111" s="61">
        <f>VLOOKUP(A111,'Visits new'!A213:D620,4,FALSE)</f>
        <v>106430</v>
      </c>
      <c r="I111" s="61">
        <f>VLOOKUP(A111,'Visits new'!A213:E620,5,FALSE)</f>
        <v>342</v>
      </c>
      <c r="J111" s="67">
        <f t="shared" si="5"/>
        <v>7.9543799504811836E-5</v>
      </c>
      <c r="K111" s="12">
        <f t="shared" si="6"/>
        <v>0</v>
      </c>
      <c r="L111" s="12">
        <f t="shared" si="7"/>
        <v>5.2373395964243298E-4</v>
      </c>
      <c r="M111" s="66">
        <f t="shared" si="8"/>
        <v>0.11923727579291724</v>
      </c>
      <c r="N111" s="12">
        <f t="shared" si="9"/>
        <v>3.8315463986824858E-4</v>
      </c>
      <c r="O111" s="12"/>
    </row>
    <row r="112" spans="1:15" hidden="1">
      <c r="A112" s="61" t="s">
        <v>339</v>
      </c>
      <c r="B112" s="61">
        <f>VLOOKUP(A112,'US Pop after &gt;2009'!A219:B676,2,FALSE)</f>
        <v>1736701</v>
      </c>
      <c r="C112" s="62">
        <f>VLOOKUP(A112,'US Pop after &gt;2009'!A219:U676,21,FALSE)</f>
        <v>1504933.4380000001</v>
      </c>
      <c r="D112" s="62">
        <f>VLOOKUP(A112,'US Pop after &gt;2009'!A219:V676,22,FALSE)</f>
        <v>231307.87799999997</v>
      </c>
      <c r="E112" s="61">
        <f>VLOOKUP(A112,'Deaths After &gt;2009'!A219:O676,15,FALSE)</f>
        <v>0</v>
      </c>
      <c r="F112" s="61">
        <f>VLOOKUP(A112,'Deaths After &gt;2009'!A219:P676,16,FALSE)</f>
        <v>139</v>
      </c>
      <c r="G112" s="61">
        <f>VLOOKUP(A112,'Deaths After &gt;2009'!A219:Q676,17,FALSE)</f>
        <v>139</v>
      </c>
      <c r="H112" s="61">
        <f>VLOOKUP(A112,'Visits new'!A218:D625,4,FALSE)</f>
        <v>39081</v>
      </c>
      <c r="I112" s="61">
        <f>VLOOKUP(A112,'Visits new'!A218:E625,5,FALSE)</f>
        <v>189</v>
      </c>
      <c r="J112" s="67">
        <f t="shared" si="5"/>
        <v>8.003680541440351E-5</v>
      </c>
      <c r="K112" s="12">
        <f t="shared" si="6"/>
        <v>0</v>
      </c>
      <c r="L112" s="12">
        <f t="shared" si="7"/>
        <v>6.0093067820197641E-4</v>
      </c>
      <c r="M112" s="66">
        <f t="shared" si="8"/>
        <v>2.2503010017268371E-2</v>
      </c>
      <c r="N112" s="12">
        <f t="shared" si="9"/>
        <v>1.0882702318936881E-4</v>
      </c>
      <c r="O112" s="12"/>
    </row>
    <row r="113" spans="1:15" hidden="1">
      <c r="A113" s="61" t="s">
        <v>116</v>
      </c>
      <c r="B113" s="61">
        <f>VLOOKUP(A113,'US Pop after &gt;2009'!A21:B478,2,FALSE)</f>
        <v>6410979</v>
      </c>
      <c r="C113" s="62">
        <f>VLOOKUP(A113,'US Pop after &gt;2009'!A21:U478,21,FALSE)</f>
        <v>5510080.2369999997</v>
      </c>
      <c r="D113" s="62">
        <f>VLOOKUP(A113,'US Pop after &gt;2009'!A21:V478,22,FALSE)</f>
        <v>891925.98</v>
      </c>
      <c r="E113" s="61">
        <f>VLOOKUP(A113,'Deaths After &gt;2009'!A21:O478,15,FALSE)</f>
        <v>11</v>
      </c>
      <c r="F113" s="61">
        <f>VLOOKUP(A113,'Deaths After &gt;2009'!A21:P478,16,FALSE)</f>
        <v>507</v>
      </c>
      <c r="G113" s="61">
        <f>VLOOKUP(A113,'Deaths After &gt;2009'!A21:Q478,17,FALSE)</f>
        <v>518</v>
      </c>
      <c r="H113" s="61">
        <f>VLOOKUP(A113,'Visits new'!A20:D427,4,FALSE)</f>
        <v>820538</v>
      </c>
      <c r="I113" s="61">
        <f>VLOOKUP(A113,'Visits new'!A20:E427,5,FALSE)</f>
        <v>1495</v>
      </c>
      <c r="J113" s="67">
        <f t="shared" si="5"/>
        <v>8.0798892025695301E-5</v>
      </c>
      <c r="K113" s="12">
        <f t="shared" si="6"/>
        <v>1.9963411650769398E-6</v>
      </c>
      <c r="L113" s="12">
        <f t="shared" si="7"/>
        <v>5.6843281995216694E-4</v>
      </c>
      <c r="M113" s="66">
        <f t="shared" si="8"/>
        <v>0.12798950051154434</v>
      </c>
      <c r="N113" s="12">
        <f t="shared" si="9"/>
        <v>2.3319371347184259E-4</v>
      </c>
      <c r="O113" s="12"/>
    </row>
    <row r="114" spans="1:15">
      <c r="A114" s="61" t="s">
        <v>376</v>
      </c>
      <c r="B114" s="61">
        <f>VLOOKUP(A114,'US Pop after &gt;2009'!A252:B709,2,FALSE)</f>
        <v>2004554</v>
      </c>
      <c r="C114" s="62">
        <f>VLOOKUP(A114,'US Pop after &gt;2009'!A252:U709,21,FALSE)</f>
        <v>1744465.7040000004</v>
      </c>
      <c r="D114" s="62">
        <f>VLOOKUP(A114,'US Pop after &gt;2009'!A252:V709,22,FALSE)</f>
        <v>258420.30999999997</v>
      </c>
      <c r="E114" s="61">
        <f>VLOOKUP(A114,'Deaths After &gt;2009'!A252:O709,15,FALSE)</f>
        <v>0</v>
      </c>
      <c r="F114" s="61">
        <f>VLOOKUP(A114,'Deaths After &gt;2009'!A252:P709,16,FALSE)</f>
        <v>162</v>
      </c>
      <c r="G114" s="61">
        <f>VLOOKUP(A114,'Deaths After &gt;2009'!A252:Q709,17,FALSE)</f>
        <v>162</v>
      </c>
      <c r="H114" s="61">
        <f>VLOOKUP(A114,'Visits new'!A251:D658,4,FALSE)</f>
        <v>360759</v>
      </c>
      <c r="I114" s="61">
        <f>VLOOKUP(A114,'Visits new'!A251:E658,5,FALSE)</f>
        <v>1046</v>
      </c>
      <c r="J114" s="67">
        <f t="shared" si="5"/>
        <v>8.081598200896559E-5</v>
      </c>
      <c r="K114" s="12">
        <f t="shared" si="6"/>
        <v>0</v>
      </c>
      <c r="L114" s="12">
        <f t="shared" si="7"/>
        <v>6.2688571188541649E-4</v>
      </c>
      <c r="M114" s="12">
        <f t="shared" si="8"/>
        <v>0.17996970897266923</v>
      </c>
      <c r="N114" s="12">
        <f t="shared" si="9"/>
        <v>5.2181183445295059E-4</v>
      </c>
      <c r="O114" s="12"/>
    </row>
    <row r="115" spans="1:15" hidden="1">
      <c r="A115" s="61" t="s">
        <v>523</v>
      </c>
      <c r="B115" s="61">
        <f>VLOOKUP(A115,'US Pop after &gt;2009'!A383:B840,2,FALSE)</f>
        <v>6894493</v>
      </c>
      <c r="C115" s="62">
        <f>VLOOKUP(A115,'US Pop after &gt;2009'!A383:U840,21,FALSE)</f>
        <v>5984217.0880000005</v>
      </c>
      <c r="D115" s="62">
        <f>VLOOKUP(A115,'US Pop after &gt;2009'!A383:V840,22,FALSE)</f>
        <v>907637.69799999997</v>
      </c>
      <c r="E115" s="61">
        <f>VLOOKUP(A115,'Deaths After &gt;2009'!A383:O840,15,FALSE)</f>
        <v>55</v>
      </c>
      <c r="F115" s="61">
        <f>VLOOKUP(A115,'Deaths After &gt;2009'!A383:P840,16,FALSE)</f>
        <v>509</v>
      </c>
      <c r="G115" s="61">
        <f>VLOOKUP(A115,'Deaths After &gt;2009'!A383:Q840,17,FALSE)</f>
        <v>564</v>
      </c>
      <c r="H115" s="61">
        <f>VLOOKUP(A115,'Visits new'!A382:D789,4,FALSE)</f>
        <v>194913</v>
      </c>
      <c r="I115" s="61">
        <f>VLOOKUP(A115,'Visits new'!A382:E789,5,FALSE)</f>
        <v>874</v>
      </c>
      <c r="J115" s="67">
        <f t="shared" si="5"/>
        <v>8.1804419846390447E-5</v>
      </c>
      <c r="K115" s="12">
        <f t="shared" si="6"/>
        <v>9.1908430444961818E-6</v>
      </c>
      <c r="L115" s="12">
        <f t="shared" si="7"/>
        <v>5.6079645118486477E-4</v>
      </c>
      <c r="M115" s="66">
        <f t="shared" si="8"/>
        <v>2.8270824265105497E-2</v>
      </c>
      <c r="N115" s="12">
        <f t="shared" si="9"/>
        <v>1.2676784210238521E-4</v>
      </c>
      <c r="O115" s="12"/>
    </row>
    <row r="116" spans="1:15">
      <c r="A116" s="61" t="s">
        <v>378</v>
      </c>
      <c r="B116" s="61">
        <f>VLOOKUP(A116,'US Pop after &gt;2009'!A254:B711,2,FALSE)</f>
        <v>2011476</v>
      </c>
      <c r="C116" s="62">
        <f>VLOOKUP(A116,'US Pop after &gt;2009'!A254:U711,21,FALSE)</f>
        <v>1738833.875</v>
      </c>
      <c r="D116" s="62">
        <f>VLOOKUP(A116,'US Pop after &gt;2009'!A254:V711,22,FALSE)</f>
        <v>272530.85399999993</v>
      </c>
      <c r="E116" s="61">
        <f>VLOOKUP(A116,'Deaths After &gt;2009'!A254:O711,15,FALSE)</f>
        <v>0</v>
      </c>
      <c r="F116" s="61">
        <f>VLOOKUP(A116,'Deaths After &gt;2009'!A254:P711,16,FALSE)</f>
        <v>166</v>
      </c>
      <c r="G116" s="61">
        <f>VLOOKUP(A116,'Deaths After &gt;2009'!A254:Q711,17,FALSE)</f>
        <v>166</v>
      </c>
      <c r="H116" s="61">
        <f>VLOOKUP(A116,'Visits new'!A253:D660,4,FALSE)</f>
        <v>428831</v>
      </c>
      <c r="I116" s="61">
        <f>VLOOKUP(A116,'Visits new'!A253:E660,5,FALSE)</f>
        <v>1175</v>
      </c>
      <c r="J116" s="67">
        <f t="shared" si="5"/>
        <v>8.2526463154419943E-5</v>
      </c>
      <c r="K116" s="12">
        <f t="shared" si="6"/>
        <v>0</v>
      </c>
      <c r="L116" s="12">
        <f t="shared" si="7"/>
        <v>6.0910534555474603E-4</v>
      </c>
      <c r="M116" s="12">
        <f t="shared" si="8"/>
        <v>0.21319220313839191</v>
      </c>
      <c r="N116" s="12">
        <f t="shared" si="9"/>
        <v>5.8414815787014116E-4</v>
      </c>
      <c r="O116" s="12"/>
    </row>
    <row r="117" spans="1:15">
      <c r="A117" s="61" t="s">
        <v>142</v>
      </c>
      <c r="B117" s="61">
        <f>VLOOKUP(A117,'US Pop after &gt;2009'!A44:B501,2,FALSE)</f>
        <v>4941571</v>
      </c>
      <c r="C117" s="62">
        <f>VLOOKUP(A117,'US Pop after &gt;2009'!A44:U501,21,FALSE)</f>
        <v>4409041.4569999995</v>
      </c>
      <c r="D117" s="62">
        <f>VLOOKUP(A117,'US Pop after &gt;2009'!A44:V501,22,FALSE)</f>
        <v>530042.08699999994</v>
      </c>
      <c r="E117" s="61">
        <f>VLOOKUP(A117,'Deaths After &gt;2009'!A44:O501,15,FALSE)</f>
        <v>0</v>
      </c>
      <c r="F117" s="61">
        <f>VLOOKUP(A117,'Deaths After &gt;2009'!A44:P501,16,FALSE)</f>
        <v>408</v>
      </c>
      <c r="G117" s="61">
        <f>VLOOKUP(A117,'Deaths After &gt;2009'!A44:Q501,17,FALSE)</f>
        <v>408</v>
      </c>
      <c r="H117" s="61">
        <f>VLOOKUP(A117,'Visits new'!A43:D450,4,FALSE)</f>
        <v>1014549</v>
      </c>
      <c r="I117" s="61">
        <f>VLOOKUP(A117,'Visits new'!A43:E450,5,FALSE)</f>
        <v>588</v>
      </c>
      <c r="J117" s="67">
        <f t="shared" si="5"/>
        <v>8.2564836162426887E-5</v>
      </c>
      <c r="K117" s="12">
        <f t="shared" si="6"/>
        <v>0</v>
      </c>
      <c r="L117" s="12">
        <f t="shared" si="7"/>
        <v>7.6975019532741378E-4</v>
      </c>
      <c r="M117" s="12">
        <f t="shared" si="8"/>
        <v>0.20530899991116186</v>
      </c>
      <c r="N117" s="12">
        <f t="shared" si="9"/>
        <v>1.1899049917526228E-4</v>
      </c>
      <c r="O117" s="12"/>
    </row>
    <row r="118" spans="1:15">
      <c r="A118" s="61" t="s">
        <v>495</v>
      </c>
      <c r="B118" s="61">
        <f>VLOOKUP(A118,'US Pop after &gt;2009'!A358:B815,2,FALSE)</f>
        <v>2748392</v>
      </c>
      <c r="C118" s="62">
        <f>VLOOKUP(A118,'US Pop after &gt;2009'!A358:U815,21,FALSE)</f>
        <v>2478902.7630000003</v>
      </c>
      <c r="D118" s="62">
        <f>VLOOKUP(A118,'US Pop after &gt;2009'!A358:V815,22,FALSE)</f>
        <v>269731.99099999998</v>
      </c>
      <c r="E118" s="61">
        <f>VLOOKUP(A118,'Deaths After &gt;2009'!A358:O815,15,FALSE)</f>
        <v>0</v>
      </c>
      <c r="F118" s="61">
        <f>VLOOKUP(A118,'Deaths After &gt;2009'!A358:P815,16,FALSE)</f>
        <v>230</v>
      </c>
      <c r="G118" s="61">
        <f>VLOOKUP(A118,'Deaths After &gt;2009'!A358:Q815,17,FALSE)</f>
        <v>230</v>
      </c>
      <c r="H118" s="61">
        <f>VLOOKUP(A118,'Visits new'!A357:D764,4,FALSE)</f>
        <v>993055</v>
      </c>
      <c r="I118" s="61">
        <f>VLOOKUP(A118,'Visits new'!A357:E764,5,FALSE)</f>
        <v>2165</v>
      </c>
      <c r="J118" s="67">
        <f t="shared" si="5"/>
        <v>8.3685296711677223E-5</v>
      </c>
      <c r="K118" s="12">
        <f t="shared" si="6"/>
        <v>0</v>
      </c>
      <c r="L118" s="12">
        <f t="shared" si="7"/>
        <v>8.526982622539572E-4</v>
      </c>
      <c r="M118" s="12">
        <f t="shared" si="8"/>
        <v>0.36132218402615057</v>
      </c>
      <c r="N118" s="12">
        <f t="shared" si="9"/>
        <v>7.8773333643817917E-4</v>
      </c>
      <c r="O118" s="12"/>
    </row>
    <row r="119" spans="1:15" hidden="1">
      <c r="A119" s="61" t="s">
        <v>303</v>
      </c>
      <c r="B119" s="61">
        <f>VLOOKUP(A119,'US Pop after &gt;2009'!A187:B644,2,FALSE)</f>
        <v>5228413</v>
      </c>
      <c r="C119" s="62">
        <f>VLOOKUP(A119,'US Pop after &gt;2009'!A187:U644,21,FALSE)</f>
        <v>4575469.3540000003</v>
      </c>
      <c r="D119" s="62">
        <f>VLOOKUP(A119,'US Pop after &gt;2009'!A187:V644,22,FALSE)</f>
        <v>653204.97400000005</v>
      </c>
      <c r="E119" s="61">
        <f>VLOOKUP(A119,'Deaths After &gt;2009'!A187:O644,15,FALSE)</f>
        <v>0</v>
      </c>
      <c r="F119" s="61">
        <f>VLOOKUP(A119,'Deaths After &gt;2009'!A187:P644,16,FALSE)</f>
        <v>439</v>
      </c>
      <c r="G119" s="61">
        <f>VLOOKUP(A119,'Deaths After &gt;2009'!A187:Q644,17,FALSE)</f>
        <v>439</v>
      </c>
      <c r="H119" s="61">
        <f>VLOOKUP(A119,'Visits new'!A186:D593,4,FALSE)</f>
        <v>72521</v>
      </c>
      <c r="I119" s="61">
        <f>VLOOKUP(A119,'Visits new'!A186:E593,5,FALSE)</f>
        <v>220</v>
      </c>
      <c r="J119" s="67">
        <f t="shared" si="5"/>
        <v>8.3964292797833679E-5</v>
      </c>
      <c r="K119" s="12">
        <f t="shared" si="6"/>
        <v>0</v>
      </c>
      <c r="L119" s="12">
        <f t="shared" si="7"/>
        <v>6.7207081616619776E-4</v>
      </c>
      <c r="M119" s="66">
        <f t="shared" si="8"/>
        <v>1.387055689747539E-2</v>
      </c>
      <c r="N119" s="12">
        <f t="shared" si="9"/>
        <v>4.2077777711898432E-5</v>
      </c>
      <c r="O119" s="12"/>
    </row>
    <row r="120" spans="1:15">
      <c r="A120" s="61" t="s">
        <v>115</v>
      </c>
      <c r="B120" s="61">
        <f>VLOOKUP(A120,'US Pop after &gt;2009'!A20:B477,2,FALSE)</f>
        <v>6257995</v>
      </c>
      <c r="C120" s="62">
        <f>VLOOKUP(A120,'US Pop after &gt;2009'!A20:U477,21,FALSE)</f>
        <v>5401002.5830000006</v>
      </c>
      <c r="D120" s="62">
        <f>VLOOKUP(A120,'US Pop after &gt;2009'!A20:V477,22,FALSE)</f>
        <v>852456.78099999996</v>
      </c>
      <c r="E120" s="61">
        <f>VLOOKUP(A120,'Deaths After &gt;2009'!A20:O477,15,FALSE)</f>
        <v>10</v>
      </c>
      <c r="F120" s="61">
        <f>VLOOKUP(A120,'Deaths After &gt;2009'!A20:P477,16,FALSE)</f>
        <v>522</v>
      </c>
      <c r="G120" s="61">
        <f>VLOOKUP(A120,'Deaths After &gt;2009'!A20:Q477,17,FALSE)</f>
        <v>532</v>
      </c>
      <c r="H120" s="61">
        <f>VLOOKUP(A120,'Visits new'!A19:D426,4,FALSE)</f>
        <v>1181254</v>
      </c>
      <c r="I120" s="61">
        <f>VLOOKUP(A120,'Visits new'!A19:E426,5,FALSE)</f>
        <v>2981</v>
      </c>
      <c r="J120" s="67">
        <f t="shared" si="5"/>
        <v>8.5011253604389269E-5</v>
      </c>
      <c r="K120" s="12">
        <f t="shared" si="6"/>
        <v>1.8515080943444901E-6</v>
      </c>
      <c r="L120" s="12">
        <f t="shared" si="7"/>
        <v>6.1234775959861834E-4</v>
      </c>
      <c r="M120" s="12">
        <f t="shared" si="8"/>
        <v>0.18875917925789329</v>
      </c>
      <c r="N120" s="12">
        <f t="shared" si="9"/>
        <v>4.7635065224564736E-4</v>
      </c>
      <c r="O120" s="12"/>
    </row>
    <row r="121" spans="1:15" hidden="1">
      <c r="A121" s="61" t="s">
        <v>146</v>
      </c>
      <c r="B121" s="61">
        <f>VLOOKUP(A121,'US Pop after &gt;2009'!A48:B505,2,FALSE)</f>
        <v>5162330</v>
      </c>
      <c r="C121" s="62">
        <f>VLOOKUP(A121,'US Pop after &gt;2009'!A48:U505,21,FALSE)</f>
        <v>4537589.8249999993</v>
      </c>
      <c r="D121" s="62">
        <f>VLOOKUP(A121,'US Pop after &gt;2009'!A48:V505,22,FALSE)</f>
        <v>624871.98100000003</v>
      </c>
      <c r="E121" s="61">
        <f>VLOOKUP(A121,'Deaths After &gt;2009'!A48:O505,15,FALSE)</f>
        <v>0</v>
      </c>
      <c r="F121" s="61">
        <f>VLOOKUP(A121,'Deaths After &gt;2009'!A48:P505,16,FALSE)</f>
        <v>440</v>
      </c>
      <c r="G121" s="61">
        <f>VLOOKUP(A121,'Deaths After &gt;2009'!A48:Q505,17,FALSE)</f>
        <v>440</v>
      </c>
      <c r="H121" s="61">
        <f>VLOOKUP(A121,'Visits new'!A47:D454,4,FALSE)</f>
        <v>172916</v>
      </c>
      <c r="I121" s="61">
        <f>VLOOKUP(A121,'Visits new'!A47:E454,5,FALSE)</f>
        <v>284</v>
      </c>
      <c r="J121" s="67">
        <f t="shared" si="5"/>
        <v>8.5232830911623238E-5</v>
      </c>
      <c r="K121" s="12">
        <f t="shared" si="6"/>
        <v>0</v>
      </c>
      <c r="L121" s="12">
        <f t="shared" si="7"/>
        <v>7.0414423014431807E-4</v>
      </c>
      <c r="M121" s="66">
        <f t="shared" si="8"/>
        <v>3.3495727704350553E-2</v>
      </c>
      <c r="N121" s="12">
        <f t="shared" si="9"/>
        <v>5.5013918133865908E-5</v>
      </c>
      <c r="O121" s="12"/>
    </row>
    <row r="122" spans="1:15" hidden="1">
      <c r="A122" s="61" t="s">
        <v>307</v>
      </c>
      <c r="B122" s="61">
        <f>VLOOKUP(A122,'US Pop after &gt;2009'!A191:B648,2,FALSE)</f>
        <v>5166404</v>
      </c>
      <c r="C122" s="62">
        <f>VLOOKUP(A122,'US Pop after &gt;2009'!A191:U648,21,FALSE)</f>
        <v>4481090.7209999999</v>
      </c>
      <c r="D122" s="62">
        <f>VLOOKUP(A122,'US Pop after &gt;2009'!A191:V648,22,FALSE)</f>
        <v>686069.95200000005</v>
      </c>
      <c r="E122" s="61">
        <f>VLOOKUP(A122,'Deaths After &gt;2009'!A191:O648,15,FALSE)</f>
        <v>20</v>
      </c>
      <c r="F122" s="61">
        <f>VLOOKUP(A122,'Deaths After &gt;2009'!A191:P648,16,FALSE)</f>
        <v>425</v>
      </c>
      <c r="G122" s="61">
        <f>VLOOKUP(A122,'Deaths After &gt;2009'!A191:Q648,17,FALSE)</f>
        <v>445</v>
      </c>
      <c r="H122" s="61">
        <f>VLOOKUP(A122,'Visits new'!A190:D597,4,FALSE)</f>
        <v>230671</v>
      </c>
      <c r="I122" s="61">
        <f>VLOOKUP(A122,'Visits new'!A190:E597,5,FALSE)</f>
        <v>758</v>
      </c>
      <c r="J122" s="67">
        <f t="shared" si="5"/>
        <v>8.6133411169548492E-5</v>
      </c>
      <c r="K122" s="12">
        <f t="shared" si="6"/>
        <v>4.4631990837125479E-6</v>
      </c>
      <c r="L122" s="12">
        <f t="shared" si="7"/>
        <v>6.1947035978045565E-4</v>
      </c>
      <c r="M122" s="66">
        <f t="shared" si="8"/>
        <v>4.4648269860429031E-2</v>
      </c>
      <c r="N122" s="12">
        <f t="shared" si="9"/>
        <v>1.4671713632925337E-4</v>
      </c>
      <c r="O122" s="12"/>
    </row>
    <row r="123" spans="1:15" hidden="1">
      <c r="A123" s="61" t="s">
        <v>520</v>
      </c>
      <c r="B123" s="61">
        <f>VLOOKUP(A123,'US Pop after &gt;2009'!A380:B837,2,FALSE)</f>
        <v>6628098</v>
      </c>
      <c r="C123" s="62">
        <f>VLOOKUP(A123,'US Pop after &gt;2009'!A380:U837,21,FALSE)</f>
        <v>5823987.8039999995</v>
      </c>
      <c r="D123" s="62">
        <f>VLOOKUP(A123,'US Pop after &gt;2009'!A380:V837,22,FALSE)</f>
        <v>804861.6719999999</v>
      </c>
      <c r="E123" s="61">
        <f>VLOOKUP(A123,'Deaths After &gt;2009'!A380:O837,15,FALSE)</f>
        <v>12</v>
      </c>
      <c r="F123" s="61">
        <f>VLOOKUP(A123,'Deaths After &gt;2009'!A380:P837,16,FALSE)</f>
        <v>569</v>
      </c>
      <c r="G123" s="61">
        <f>VLOOKUP(A123,'Deaths After &gt;2009'!A380:Q837,17,FALSE)</f>
        <v>581</v>
      </c>
      <c r="H123" s="61">
        <f>VLOOKUP(A123,'Visits new'!A379:D786,4,FALSE)</f>
        <v>159639</v>
      </c>
      <c r="I123" s="61">
        <f>VLOOKUP(A123,'Visits new'!A379:E786,5,FALSE)</f>
        <v>607</v>
      </c>
      <c r="J123" s="67">
        <f t="shared" si="5"/>
        <v>8.7657122752258639E-5</v>
      </c>
      <c r="K123" s="12">
        <f t="shared" si="6"/>
        <v>2.0604438752014941E-6</v>
      </c>
      <c r="L123" s="12">
        <f t="shared" si="7"/>
        <v>7.0695377826365184E-4</v>
      </c>
      <c r="M123" s="66">
        <f t="shared" si="8"/>
        <v>2.4085190049996243E-2</v>
      </c>
      <c r="N123" s="12">
        <f t="shared" si="9"/>
        <v>9.157981671363338E-5</v>
      </c>
      <c r="O123" s="12"/>
    </row>
    <row r="124" spans="1:15" hidden="1">
      <c r="A124" s="61" t="s">
        <v>348</v>
      </c>
      <c r="B124" s="61">
        <f>VLOOKUP(A124,'US Pop after &gt;2009'!A227:B684,2,FALSE)</f>
        <v>2633331</v>
      </c>
      <c r="C124" s="62">
        <f>VLOOKUP(A124,'US Pop after &gt;2009'!A227:U684,21,FALSE)</f>
        <v>2331275.6849999996</v>
      </c>
      <c r="D124" s="62">
        <f>VLOOKUP(A124,'US Pop after &gt;2009'!A227:V684,22,FALSE)</f>
        <v>301759.87200000003</v>
      </c>
      <c r="E124" s="61">
        <f>VLOOKUP(A124,'Deaths After &gt;2009'!A227:O684,15,FALSE)</f>
        <v>0</v>
      </c>
      <c r="F124" s="61">
        <f>VLOOKUP(A124,'Deaths After &gt;2009'!A227:P684,16,FALSE)</f>
        <v>233</v>
      </c>
      <c r="G124" s="61">
        <f>VLOOKUP(A124,'Deaths After &gt;2009'!A227:Q684,17,FALSE)</f>
        <v>233</v>
      </c>
      <c r="H124" s="61">
        <f>VLOOKUP(A124,'Visits new'!A226:D633,4,FALSE)</f>
        <v>149999</v>
      </c>
      <c r="I124" s="61">
        <f>VLOOKUP(A124,'Visits new'!A226:E633,5,FALSE)</f>
        <v>444</v>
      </c>
      <c r="J124" s="67">
        <f t="shared" si="5"/>
        <v>8.8481091059194604E-5</v>
      </c>
      <c r="K124" s="12">
        <f t="shared" si="6"/>
        <v>0</v>
      </c>
      <c r="L124" s="12">
        <f t="shared" si="7"/>
        <v>7.7213712497863193E-4</v>
      </c>
      <c r="M124" s="66">
        <f t="shared" si="8"/>
        <v>5.6961696042009152E-2</v>
      </c>
      <c r="N124" s="12">
        <f t="shared" si="9"/>
        <v>1.68607744335976E-4</v>
      </c>
      <c r="O124" s="12"/>
    </row>
    <row r="125" spans="1:15" hidden="1">
      <c r="A125" s="61" t="s">
        <v>522</v>
      </c>
      <c r="B125" s="61">
        <f>VLOOKUP(A125,'US Pop after &gt;2009'!A382:B839,2,FALSE)</f>
        <v>6778098</v>
      </c>
      <c r="C125" s="62">
        <f>VLOOKUP(A125,'US Pop after &gt;2009'!A382:U839,21,FALSE)</f>
        <v>5913788.449</v>
      </c>
      <c r="D125" s="62">
        <f>VLOOKUP(A125,'US Pop after &gt;2009'!A382:V839,22,FALSE)</f>
        <v>861565.52899999998</v>
      </c>
      <c r="E125" s="61">
        <f>VLOOKUP(A125,'Deaths After &gt;2009'!A382:O839,15,FALSE)</f>
        <v>10</v>
      </c>
      <c r="F125" s="61">
        <f>VLOOKUP(A125,'Deaths After &gt;2009'!A382:P839,16,FALSE)</f>
        <v>596</v>
      </c>
      <c r="G125" s="61">
        <f>VLOOKUP(A125,'Deaths After &gt;2009'!A382:Q839,17,FALSE)</f>
        <v>606</v>
      </c>
      <c r="H125" s="61">
        <f>VLOOKUP(A125,'Visits new'!A381:D788,4,FALSE)</f>
        <v>297989</v>
      </c>
      <c r="I125" s="61">
        <f>VLOOKUP(A125,'Visits new'!A381:E788,5,FALSE)</f>
        <v>732</v>
      </c>
      <c r="J125" s="67">
        <f t="shared" si="5"/>
        <v>8.9405612016822423E-5</v>
      </c>
      <c r="K125" s="12">
        <f t="shared" si="6"/>
        <v>1.6909634299973925E-6</v>
      </c>
      <c r="L125" s="12">
        <f t="shared" si="7"/>
        <v>6.9176398072908515E-4</v>
      </c>
      <c r="M125" s="66">
        <f t="shared" si="8"/>
        <v>4.396351306812029E-2</v>
      </c>
      <c r="N125" s="12">
        <f t="shared" si="9"/>
        <v>1.0799489768368648E-4</v>
      </c>
      <c r="O125" s="12"/>
    </row>
    <row r="126" spans="1:15" hidden="1">
      <c r="A126" s="61" t="s">
        <v>447</v>
      </c>
      <c r="B126" s="61">
        <f>VLOOKUP(A126,'US Pop after &gt;2009'!A315:B772,2,FALSE)</f>
        <v>1056389</v>
      </c>
      <c r="C126" s="62">
        <f>VLOOKUP(A126,'US Pop after &gt;2009'!A315:U772,21,FALSE)</f>
        <v>905806.72899999993</v>
      </c>
      <c r="D126" s="62">
        <f>VLOOKUP(A126,'US Pop after &gt;2009'!A315:V772,22,FALSE)</f>
        <v>149863.109</v>
      </c>
      <c r="E126" s="61">
        <f>VLOOKUP(A126,'Deaths After &gt;2009'!A315:O772,15,FALSE)</f>
        <v>0</v>
      </c>
      <c r="F126" s="61">
        <f>VLOOKUP(A126,'Deaths After &gt;2009'!A315:P772,16,FALSE)</f>
        <v>95</v>
      </c>
      <c r="G126" s="61">
        <f>VLOOKUP(A126,'Deaths After &gt;2009'!A315:Q772,17,FALSE)</f>
        <v>95</v>
      </c>
      <c r="H126" s="61">
        <f>VLOOKUP(A126,'Visits new'!A314:D721,4,FALSE)</f>
        <v>77791</v>
      </c>
      <c r="I126" s="61">
        <f>VLOOKUP(A126,'Visits new'!A314:E721,5,FALSE)</f>
        <v>273</v>
      </c>
      <c r="J126" s="67">
        <f t="shared" si="5"/>
        <v>8.9928993959611473E-5</v>
      </c>
      <c r="K126" s="12">
        <f t="shared" si="6"/>
        <v>0</v>
      </c>
      <c r="L126" s="12">
        <f t="shared" si="7"/>
        <v>6.3391184550962436E-4</v>
      </c>
      <c r="M126" s="66">
        <f t="shared" si="8"/>
        <v>7.3638593359075119E-2</v>
      </c>
      <c r="N126" s="12">
        <f t="shared" si="9"/>
        <v>2.5842753001025193E-4</v>
      </c>
      <c r="O126" s="12"/>
    </row>
    <row r="127" spans="1:15">
      <c r="A127" s="61" t="s">
        <v>349</v>
      </c>
      <c r="B127" s="61">
        <f>VLOOKUP(A127,'US Pop after &gt;2009'!A228:B685,2,FALSE)</f>
        <v>2667327</v>
      </c>
      <c r="C127" s="62">
        <f>VLOOKUP(A127,'US Pop after &gt;2009'!A228:U685,21,FALSE)</f>
        <v>2354675.5890000002</v>
      </c>
      <c r="D127" s="62">
        <f>VLOOKUP(A127,'US Pop after &gt;2009'!A228:V685,22,FALSE)</f>
        <v>314395.99099999998</v>
      </c>
      <c r="E127" s="61">
        <f>VLOOKUP(A127,'Deaths After &gt;2009'!A228:O685,15,FALSE)</f>
        <v>0</v>
      </c>
      <c r="F127" s="61">
        <f>VLOOKUP(A127,'Deaths After &gt;2009'!A228:P685,16,FALSE)</f>
        <v>240</v>
      </c>
      <c r="G127" s="61">
        <f>VLOOKUP(A127,'Deaths After &gt;2009'!A228:Q685,17,FALSE)</f>
        <v>240</v>
      </c>
      <c r="H127" s="61">
        <f>VLOOKUP(A127,'Visits new'!A227:D634,4,FALSE)</f>
        <v>629223</v>
      </c>
      <c r="I127" s="61">
        <f>VLOOKUP(A127,'Visits new'!A227:E634,5,FALSE)</f>
        <v>1548</v>
      </c>
      <c r="J127" s="67">
        <f t="shared" si="5"/>
        <v>8.9977719267266443E-5</v>
      </c>
      <c r="K127" s="12">
        <f t="shared" si="6"/>
        <v>0</v>
      </c>
      <c r="L127" s="12">
        <f t="shared" si="7"/>
        <v>7.6336851254569594E-4</v>
      </c>
      <c r="M127" s="12">
        <f t="shared" si="8"/>
        <v>0.23590021021044663</v>
      </c>
      <c r="N127" s="12">
        <f t="shared" si="9"/>
        <v>5.8035628927386861E-4</v>
      </c>
      <c r="O127" s="12"/>
    </row>
    <row r="128" spans="1:15">
      <c r="A128" s="61" t="s">
        <v>358</v>
      </c>
      <c r="B128" s="61">
        <f>VLOOKUP(A128,'US Pop after &gt;2009'!A236:B693,2,FALSE)</f>
        <v>1255618</v>
      </c>
      <c r="C128" s="62">
        <f>VLOOKUP(A128,'US Pop after &gt;2009'!A236:U693,21,FALSE)</f>
        <v>1091366.7320000001</v>
      </c>
      <c r="D128" s="62">
        <f>VLOOKUP(A128,'US Pop after &gt;2009'!A236:V693,22,FALSE)</f>
        <v>164747.16699999999</v>
      </c>
      <c r="E128" s="61">
        <f>VLOOKUP(A128,'Deaths After &gt;2009'!A236:O693,15,FALSE)</f>
        <v>0</v>
      </c>
      <c r="F128" s="61">
        <f>VLOOKUP(A128,'Deaths After &gt;2009'!A236:P693,16,FALSE)</f>
        <v>113</v>
      </c>
      <c r="G128" s="61">
        <f>VLOOKUP(A128,'Deaths After &gt;2009'!A236:Q693,17,FALSE)</f>
        <v>113</v>
      </c>
      <c r="H128" s="61">
        <f>VLOOKUP(A128,'Visits new'!A235:D642,4,FALSE)</f>
        <v>216418</v>
      </c>
      <c r="I128" s="61">
        <f>VLOOKUP(A128,'Visits new'!A235:E642,5,FALSE)</f>
        <v>1234</v>
      </c>
      <c r="J128" s="67">
        <f t="shared" si="5"/>
        <v>8.9995524116411195E-5</v>
      </c>
      <c r="K128" s="12">
        <f t="shared" si="6"/>
        <v>0</v>
      </c>
      <c r="L128" s="12">
        <f t="shared" si="7"/>
        <v>6.8589950320663187E-4</v>
      </c>
      <c r="M128" s="12">
        <f t="shared" si="8"/>
        <v>0.1723597463559777</v>
      </c>
      <c r="N128" s="12">
        <f t="shared" si="9"/>
        <v>9.8278298017390642E-4</v>
      </c>
      <c r="O128" s="12"/>
    </row>
    <row r="129" spans="1:15" hidden="1">
      <c r="A129" s="61" t="s">
        <v>145</v>
      </c>
      <c r="B129" s="61">
        <f>VLOOKUP(A129,'US Pop after &gt;2009'!A47:B504,2,FALSE)</f>
        <v>5040592</v>
      </c>
      <c r="C129" s="62">
        <f>VLOOKUP(A129,'US Pop after &gt;2009'!A47:U504,21,FALSE)</f>
        <v>4447638.949000001</v>
      </c>
      <c r="D129" s="62">
        <f>VLOOKUP(A129,'US Pop after &gt;2009'!A47:V504,22,FALSE)</f>
        <v>591037.31799999997</v>
      </c>
      <c r="E129" s="61">
        <f>VLOOKUP(A129,'Deaths After &gt;2009'!A47:O504,15,FALSE)</f>
        <v>33</v>
      </c>
      <c r="F129" s="61">
        <f>VLOOKUP(A129,'Deaths After &gt;2009'!A47:P504,16,FALSE)</f>
        <v>427</v>
      </c>
      <c r="G129" s="61">
        <f>VLOOKUP(A129,'Deaths After &gt;2009'!A47:Q504,17,FALSE)</f>
        <v>460</v>
      </c>
      <c r="H129" s="61">
        <f>VLOOKUP(A129,'Visits new'!A46:D453,4,FALSE)</f>
        <v>526713</v>
      </c>
      <c r="I129" s="61">
        <f>VLOOKUP(A129,'Visits new'!A46:E453,5,FALSE)</f>
        <v>384</v>
      </c>
      <c r="J129" s="67">
        <f t="shared" si="5"/>
        <v>9.1259121944406533E-5</v>
      </c>
      <c r="K129" s="12">
        <f t="shared" si="6"/>
        <v>7.4196670139827022E-6</v>
      </c>
      <c r="L129" s="12">
        <f t="shared" si="7"/>
        <v>7.2245861131902333E-4</v>
      </c>
      <c r="M129" s="66">
        <f t="shared" si="8"/>
        <v>0.10449427368848739</v>
      </c>
      <c r="N129" s="12">
        <f t="shared" si="9"/>
        <v>7.6181527884026321E-5</v>
      </c>
      <c r="O129" s="12"/>
    </row>
    <row r="130" spans="1:15">
      <c r="A130" s="61" t="s">
        <v>117</v>
      </c>
      <c r="B130" s="61">
        <f>VLOOKUP(A130,'US Pop after &gt;2009'!A22:B479,2,FALSE)</f>
        <v>6471024</v>
      </c>
      <c r="C130" s="62">
        <f>VLOOKUP(A130,'US Pop after &gt;2009'!A22:U479,21,FALSE)</f>
        <v>5543969.3710000012</v>
      </c>
      <c r="D130" s="62">
        <f>VLOOKUP(A130,'US Pop after &gt;2009'!A22:V479,22,FALSE)</f>
        <v>925551.01699999999</v>
      </c>
      <c r="E130" s="61">
        <f>VLOOKUP(A130,'Deaths After &gt;2009'!A22:O479,15,FALSE)</f>
        <v>10</v>
      </c>
      <c r="F130" s="61">
        <f>VLOOKUP(A130,'Deaths After &gt;2009'!A22:P479,16,FALSE)</f>
        <v>583</v>
      </c>
      <c r="G130" s="61">
        <f>VLOOKUP(A130,'Deaths After &gt;2009'!A22:Q479,17,FALSE)</f>
        <v>593</v>
      </c>
      <c r="H130" s="61">
        <f>VLOOKUP(A130,'Visits new'!A21:D428,4,FALSE)</f>
        <v>970555</v>
      </c>
      <c r="I130" s="61">
        <f>VLOOKUP(A130,'Visits new'!A21:E428,5,FALSE)</f>
        <v>1825</v>
      </c>
      <c r="J130" s="67">
        <f t="shared" ref="J130:J193" si="10">G130/B130</f>
        <v>9.1639283056282902E-5</v>
      </c>
      <c r="K130" s="12">
        <f t="shared" ref="K130:K193" si="11">E130/C130</f>
        <v>1.803761769015011E-6</v>
      </c>
      <c r="L130" s="12">
        <f t="shared" ref="L130:L193" si="12">F130/D130</f>
        <v>6.298950455369658E-4</v>
      </c>
      <c r="M130" s="12">
        <f t="shared" ref="M130:M193" si="13">H130/B130</f>
        <v>0.14998476284433498</v>
      </c>
      <c r="N130" s="12">
        <f t="shared" ref="N130:N193" si="14">I130/B130</f>
        <v>2.8202646134522141E-4</v>
      </c>
      <c r="O130" s="12"/>
    </row>
    <row r="131" spans="1:15" hidden="1">
      <c r="A131" s="61" t="s">
        <v>525</v>
      </c>
      <c r="B131" s="61">
        <f>VLOOKUP(A131,'US Pop after &gt;2009'!A385:B842,2,FALSE)</f>
        <v>6962621</v>
      </c>
      <c r="C131" s="62">
        <f>VLOOKUP(A131,'US Pop after &gt;2009'!A385:U842,21,FALSE)</f>
        <v>5995211.5580000002</v>
      </c>
      <c r="D131" s="62">
        <f>VLOOKUP(A131,'US Pop after &gt;2009'!A385:V842,22,FALSE)</f>
        <v>967608.60899999982</v>
      </c>
      <c r="E131" s="61">
        <f>VLOOKUP(A131,'Deaths After &gt;2009'!A385:O842,15,FALSE)</f>
        <v>39</v>
      </c>
      <c r="F131" s="61">
        <f>VLOOKUP(A131,'Deaths After &gt;2009'!A385:P842,16,FALSE)</f>
        <v>604</v>
      </c>
      <c r="G131" s="61">
        <f>VLOOKUP(A131,'Deaths After &gt;2009'!A385:Q842,17,FALSE)</f>
        <v>643</v>
      </c>
      <c r="H131" s="61">
        <f>VLOOKUP(A131,'Visits new'!A384:D791,4,FALSE)</f>
        <v>202923</v>
      </c>
      <c r="I131" s="61">
        <f>VLOOKUP(A131,'Visits new'!A384:E791,5,FALSE)</f>
        <v>1833</v>
      </c>
      <c r="J131" s="67">
        <f t="shared" si="10"/>
        <v>9.2350280160301705E-5</v>
      </c>
      <c r="K131" s="12">
        <f t="shared" si="11"/>
        <v>6.5051916221302426E-6</v>
      </c>
      <c r="L131" s="12">
        <f t="shared" si="12"/>
        <v>6.2421933246772107E-4</v>
      </c>
      <c r="M131" s="66">
        <f t="shared" si="13"/>
        <v>2.9144628150807001E-2</v>
      </c>
      <c r="N131" s="12">
        <f t="shared" si="14"/>
        <v>2.6326292929056459E-4</v>
      </c>
      <c r="O131" s="12"/>
    </row>
    <row r="132" spans="1:15">
      <c r="A132" s="61" t="s">
        <v>119</v>
      </c>
      <c r="B132" s="61">
        <f>VLOOKUP(A132,'US Pop after &gt;2009'!A24:B481,2,FALSE)</f>
        <v>6522731</v>
      </c>
      <c r="C132" s="62">
        <f>VLOOKUP(A132,'US Pop after &gt;2009'!A24:U481,21,FALSE)</f>
        <v>5523563.6130000008</v>
      </c>
      <c r="D132" s="62">
        <f>VLOOKUP(A132,'US Pop after &gt;2009'!A24:V481,22,FALSE)</f>
        <v>1009586.7609999999</v>
      </c>
      <c r="E132" s="61">
        <f>VLOOKUP(A132,'Deaths After &gt;2009'!A24:O481,15,FALSE)</f>
        <v>12</v>
      </c>
      <c r="F132" s="61">
        <f>VLOOKUP(A132,'Deaths After &gt;2009'!A24:P481,16,FALSE)</f>
        <v>596</v>
      </c>
      <c r="G132" s="61">
        <f>VLOOKUP(A132,'Deaths After &gt;2009'!A24:Q481,17,FALSE)</f>
        <v>608</v>
      </c>
      <c r="H132" s="61">
        <f>VLOOKUP(A132,'Visits new'!A23:D430,4,FALSE)</f>
        <v>1103596</v>
      </c>
      <c r="I132" s="61">
        <f>VLOOKUP(A132,'Visits new'!A23:E430,5,FALSE)</f>
        <v>2714</v>
      </c>
      <c r="J132" s="67">
        <f t="shared" si="10"/>
        <v>9.3212490289726801E-5</v>
      </c>
      <c r="K132" s="12">
        <f t="shared" si="11"/>
        <v>2.1725105096567299E-6</v>
      </c>
      <c r="L132" s="12">
        <f t="shared" si="12"/>
        <v>5.903405462742593E-4</v>
      </c>
      <c r="M132" s="12">
        <f t="shared" si="13"/>
        <v>0.16919232143714036</v>
      </c>
      <c r="N132" s="12">
        <f t="shared" si="14"/>
        <v>4.1608338593144498E-4</v>
      </c>
      <c r="O132" s="12"/>
    </row>
    <row r="133" spans="1:15">
      <c r="A133" s="61" t="s">
        <v>118</v>
      </c>
      <c r="B133" s="61">
        <f>VLOOKUP(A133,'US Pop after &gt;2009'!A23:B480,2,FALSE)</f>
        <v>6524205</v>
      </c>
      <c r="C133" s="62">
        <f>VLOOKUP(A133,'US Pop after &gt;2009'!A23:U480,21,FALSE)</f>
        <v>5554161.6049999995</v>
      </c>
      <c r="D133" s="62">
        <f>VLOOKUP(A133,'US Pop after &gt;2009'!A23:V480,22,FALSE)</f>
        <v>966163.201</v>
      </c>
      <c r="E133" s="61">
        <f>VLOOKUP(A133,'Deaths After &gt;2009'!A23:O480,15,FALSE)</f>
        <v>58</v>
      </c>
      <c r="F133" s="61">
        <f>VLOOKUP(A133,'Deaths After &gt;2009'!A23:P480,16,FALSE)</f>
        <v>553</v>
      </c>
      <c r="G133" s="61">
        <f>VLOOKUP(A133,'Deaths After &gt;2009'!A23:Q480,17,FALSE)</f>
        <v>611</v>
      </c>
      <c r="H133" s="61">
        <f>VLOOKUP(A133,'Visits new'!A22:D429,4,FALSE)</f>
        <v>1212913</v>
      </c>
      <c r="I133" s="61">
        <f>VLOOKUP(A133,'Visits new'!A22:E429,5,FALSE)</f>
        <v>2784</v>
      </c>
      <c r="J133" s="67">
        <f t="shared" si="10"/>
        <v>9.3651257126347193E-5</v>
      </c>
      <c r="K133" s="12">
        <f t="shared" si="11"/>
        <v>1.0442620169313565E-5</v>
      </c>
      <c r="L133" s="12">
        <f t="shared" si="12"/>
        <v>5.7236706948436136E-4</v>
      </c>
      <c r="M133" s="12">
        <f t="shared" si="13"/>
        <v>0.18590970087543232</v>
      </c>
      <c r="N133" s="12">
        <f t="shared" si="14"/>
        <v>4.2671865767553288E-4</v>
      </c>
      <c r="O133" s="12"/>
    </row>
    <row r="134" spans="1:15" hidden="1">
      <c r="A134" s="61" t="s">
        <v>114</v>
      </c>
      <c r="B134" s="61">
        <f>VLOOKUP(A134,'US Pop after &gt;2009'!A19:B476,2,FALSE)</f>
        <v>6246816</v>
      </c>
      <c r="C134" s="62">
        <f>VLOOKUP(A134,'US Pop after &gt;2009'!A19:U476,21,FALSE)</f>
        <v>5407549.199</v>
      </c>
      <c r="D134" s="62">
        <f>VLOOKUP(A134,'US Pop after &gt;2009'!A19:V476,22,FALSE)</f>
        <v>831393.0199999999</v>
      </c>
      <c r="E134" s="61">
        <f>VLOOKUP(A134,'Deaths After &gt;2009'!A19:O476,15,FALSE)</f>
        <v>26</v>
      </c>
      <c r="F134" s="61">
        <f>VLOOKUP(A134,'Deaths After &gt;2009'!A19:P476,16,FALSE)</f>
        <v>560</v>
      </c>
      <c r="G134" s="61">
        <f>VLOOKUP(A134,'Deaths After &gt;2009'!A19:Q476,17,FALSE)</f>
        <v>586</v>
      </c>
      <c r="H134" s="61">
        <f>VLOOKUP(A134,'Visits new'!A18:D425,4,FALSE)</f>
        <v>317641</v>
      </c>
      <c r="I134" s="61">
        <f>VLOOKUP(A134,'Visits new'!A18:E425,5,FALSE)</f>
        <v>706</v>
      </c>
      <c r="J134" s="67">
        <f t="shared" si="10"/>
        <v>9.3807789440252445E-5</v>
      </c>
      <c r="K134" s="12">
        <f t="shared" si="11"/>
        <v>4.8080931015492365E-6</v>
      </c>
      <c r="L134" s="12">
        <f t="shared" si="12"/>
        <v>6.7356832031137339E-4</v>
      </c>
      <c r="M134" s="66">
        <f t="shared" si="13"/>
        <v>5.0848464241623252E-2</v>
      </c>
      <c r="N134" s="12">
        <f t="shared" si="14"/>
        <v>1.1301757567375124E-4</v>
      </c>
      <c r="O134" s="12"/>
    </row>
    <row r="135" spans="1:15">
      <c r="A135" s="61" t="s">
        <v>448</v>
      </c>
      <c r="B135" s="61">
        <f>VLOOKUP(A135,'US Pop after &gt;2009'!A316:B773,2,FALSE)</f>
        <v>1053959</v>
      </c>
      <c r="C135" s="62">
        <f>VLOOKUP(A135,'US Pop after &gt;2009'!A316:U773,21,FALSE)</f>
        <v>903532.93699999992</v>
      </c>
      <c r="D135" s="62">
        <f>VLOOKUP(A135,'US Pop after &gt;2009'!A316:V773,22,FALSE)</f>
        <v>151001.52800000002</v>
      </c>
      <c r="E135" s="61">
        <f>VLOOKUP(A135,'Deaths After &gt;2009'!A316:O773,15,FALSE)</f>
        <v>0</v>
      </c>
      <c r="F135" s="61">
        <f>VLOOKUP(A135,'Deaths After &gt;2009'!A316:P773,16,FALSE)</f>
        <v>101</v>
      </c>
      <c r="G135" s="61">
        <f>VLOOKUP(A135,'Deaths After &gt;2009'!A316:Q773,17,FALSE)</f>
        <v>101</v>
      </c>
      <c r="H135" s="61">
        <f>VLOOKUP(A135,'Visits new'!A315:D722,4,FALSE)</f>
        <v>276782</v>
      </c>
      <c r="I135" s="61">
        <f>VLOOKUP(A135,'Visits new'!A315:E722,5,FALSE)</f>
        <v>969</v>
      </c>
      <c r="J135" s="67">
        <f t="shared" si="10"/>
        <v>9.5829154644535506E-5</v>
      </c>
      <c r="K135" s="12">
        <f t="shared" si="11"/>
        <v>0</v>
      </c>
      <c r="L135" s="12">
        <f t="shared" si="12"/>
        <v>6.6886740377885439E-4</v>
      </c>
      <c r="M135" s="12">
        <f t="shared" si="13"/>
        <v>0.26261173347350325</v>
      </c>
      <c r="N135" s="12">
        <f t="shared" si="14"/>
        <v>9.1939060248074169E-4</v>
      </c>
      <c r="O135" s="12"/>
    </row>
    <row r="136" spans="1:15">
      <c r="A136" s="61" t="s">
        <v>467</v>
      </c>
      <c r="B136" s="61">
        <f>VLOOKUP(A136,'US Pop after &gt;2009'!A333:B790,2,FALSE)</f>
        <v>730225</v>
      </c>
      <c r="C136" s="62">
        <f>VLOOKUP(A136,'US Pop after &gt;2009'!A333:U790,21,FALSE)</f>
        <v>625251.98200000008</v>
      </c>
      <c r="D136" s="62">
        <f>VLOOKUP(A136,'US Pop after &gt;2009'!A333:V790,22,FALSE)</f>
        <v>105108.76999999999</v>
      </c>
      <c r="E136" s="61">
        <f>VLOOKUP(A136,'Deaths After &gt;2009'!A333:O790,15,FALSE)</f>
        <v>0</v>
      </c>
      <c r="F136" s="61">
        <f>VLOOKUP(A136,'Deaths After &gt;2009'!A333:P790,16,FALSE)</f>
        <v>70</v>
      </c>
      <c r="G136" s="61">
        <f>VLOOKUP(A136,'Deaths After &gt;2009'!A333:Q790,17,FALSE)</f>
        <v>70</v>
      </c>
      <c r="H136" s="61">
        <f>VLOOKUP(A136,'Visits new'!A332:D739,4,FALSE)</f>
        <v>183539</v>
      </c>
      <c r="I136" s="61">
        <f>VLOOKUP(A136,'Visits new'!A332:E739,5,FALSE)</f>
        <v>725</v>
      </c>
      <c r="J136" s="67">
        <f t="shared" si="10"/>
        <v>9.5860864801944608E-5</v>
      </c>
      <c r="K136" s="12">
        <f t="shared" si="11"/>
        <v>0</v>
      </c>
      <c r="L136" s="12">
        <f t="shared" si="12"/>
        <v>6.659767781508623E-4</v>
      </c>
      <c r="M136" s="12">
        <f t="shared" si="13"/>
        <v>0.25134581806977302</v>
      </c>
      <c r="N136" s="12">
        <f t="shared" si="14"/>
        <v>9.9284467116299768E-4</v>
      </c>
      <c r="O136" s="12"/>
    </row>
    <row r="137" spans="1:15">
      <c r="A137" s="61" t="s">
        <v>471</v>
      </c>
      <c r="B137" s="61">
        <f>VLOOKUP(A137,'US Pop after &gt;2009'!A337:B794,2,FALSE)</f>
        <v>716943</v>
      </c>
      <c r="C137" s="62">
        <f>VLOOKUP(A137,'US Pop after &gt;2009'!A337:U794,21,FALSE)</f>
        <v>611546.76400000008</v>
      </c>
      <c r="D137" s="62">
        <f>VLOOKUP(A137,'US Pop after &gt;2009'!A337:V794,22,FALSE)</f>
        <v>105383.20199999999</v>
      </c>
      <c r="E137" s="61">
        <f>VLOOKUP(A137,'Deaths After &gt;2009'!A337:O794,15,FALSE)</f>
        <v>0</v>
      </c>
      <c r="F137" s="61">
        <f>VLOOKUP(A137,'Deaths After &gt;2009'!A337:P794,16,FALSE)</f>
        <v>70</v>
      </c>
      <c r="G137" s="61">
        <f>VLOOKUP(A137,'Deaths After &gt;2009'!A337:Q794,17,FALSE)</f>
        <v>70</v>
      </c>
      <c r="H137" s="61">
        <f>VLOOKUP(A137,'Visits new'!A336:D743,4,FALSE)</f>
        <v>370339</v>
      </c>
      <c r="I137" s="61">
        <f>VLOOKUP(A137,'Visits new'!A336:E743,5,FALSE)</f>
        <v>1550</v>
      </c>
      <c r="J137" s="67">
        <f t="shared" si="10"/>
        <v>9.7636771681988666E-5</v>
      </c>
      <c r="K137" s="12">
        <f t="shared" si="11"/>
        <v>0</v>
      </c>
      <c r="L137" s="12">
        <f t="shared" si="12"/>
        <v>6.6424248524921462E-4</v>
      </c>
      <c r="M137" s="12">
        <f t="shared" si="13"/>
        <v>0.51655291982765716</v>
      </c>
      <c r="N137" s="12">
        <f t="shared" si="14"/>
        <v>2.1619570872440349E-3</v>
      </c>
      <c r="O137" s="12"/>
    </row>
    <row r="138" spans="1:15" hidden="1">
      <c r="A138" s="61" t="s">
        <v>341</v>
      </c>
      <c r="B138" s="61">
        <f>VLOOKUP(A138,'US Pop after &gt;2009'!A221:B678,2,FALSE)</f>
        <v>1704870</v>
      </c>
      <c r="C138" s="62">
        <f>VLOOKUP(A138,'US Pop after &gt;2009'!A221:U678,21,FALSE)</f>
        <v>1479336.2180000001</v>
      </c>
      <c r="D138" s="62">
        <f>VLOOKUP(A138,'US Pop after &gt;2009'!A221:V678,22,FALSE)</f>
        <v>225516.60700000002</v>
      </c>
      <c r="E138" s="61">
        <f>VLOOKUP(A138,'Deaths After &gt;2009'!A221:O678,15,FALSE)</f>
        <v>0</v>
      </c>
      <c r="F138" s="61">
        <f>VLOOKUP(A138,'Deaths After &gt;2009'!A221:P678,16,FALSE)</f>
        <v>168</v>
      </c>
      <c r="G138" s="61">
        <f>VLOOKUP(A138,'Deaths After &gt;2009'!A221:Q678,17,FALSE)</f>
        <v>168</v>
      </c>
      <c r="H138" s="61">
        <f>VLOOKUP(A138,'Visits new'!A220:D627,4,FALSE)</f>
        <v>129995</v>
      </c>
      <c r="I138" s="61">
        <f>VLOOKUP(A138,'Visits new'!A220:E627,5,FALSE)</f>
        <v>679</v>
      </c>
      <c r="J138" s="67">
        <f t="shared" si="10"/>
        <v>9.8541237748332717E-5</v>
      </c>
      <c r="K138" s="12">
        <f t="shared" si="11"/>
        <v>0</v>
      </c>
      <c r="L138" s="12">
        <f t="shared" si="12"/>
        <v>7.4495622399994692E-4</v>
      </c>
      <c r="M138" s="66">
        <f t="shared" si="13"/>
        <v>7.6249215482705426E-2</v>
      </c>
      <c r="N138" s="12">
        <f t="shared" si="14"/>
        <v>3.9827083589951139E-4</v>
      </c>
      <c r="O138" s="12"/>
    </row>
    <row r="139" spans="1:15">
      <c r="A139" s="61" t="s">
        <v>468</v>
      </c>
      <c r="B139" s="61">
        <f>VLOOKUP(A139,'US Pop after &gt;2009'!A334:B791,2,FALSE)</f>
        <v>677707</v>
      </c>
      <c r="C139" s="62">
        <f>VLOOKUP(A139,'US Pop after &gt;2009'!A334:U791,21,FALSE)</f>
        <v>577402.80099999986</v>
      </c>
      <c r="D139" s="62">
        <f>VLOOKUP(A139,'US Pop after &gt;2009'!A334:V791,22,FALSE)</f>
        <v>100567.42200000001</v>
      </c>
      <c r="E139" s="61">
        <f>VLOOKUP(A139,'Deaths After &gt;2009'!A334:O791,15,FALSE)</f>
        <v>0</v>
      </c>
      <c r="F139" s="61">
        <f>VLOOKUP(A139,'Deaths After &gt;2009'!A334:P791,16,FALSE)</f>
        <v>67</v>
      </c>
      <c r="G139" s="61">
        <f>VLOOKUP(A139,'Deaths After &gt;2009'!A334:Q791,17,FALSE)</f>
        <v>67</v>
      </c>
      <c r="H139" s="61">
        <f>VLOOKUP(A139,'Visits new'!A333:D740,4,FALSE)</f>
        <v>195376</v>
      </c>
      <c r="I139" s="61">
        <f>VLOOKUP(A139,'Visits new'!A333:E740,5,FALSE)</f>
        <v>829</v>
      </c>
      <c r="J139" s="67">
        <f t="shared" si="10"/>
        <v>9.8862782884048716E-5</v>
      </c>
      <c r="K139" s="12">
        <f t="shared" si="11"/>
        <v>0</v>
      </c>
      <c r="L139" s="12">
        <f t="shared" si="12"/>
        <v>6.6621972272491975E-4</v>
      </c>
      <c r="M139" s="12">
        <f t="shared" si="13"/>
        <v>0.28828977714558063</v>
      </c>
      <c r="N139" s="12">
        <f t="shared" si="14"/>
        <v>1.2232424926996474E-3</v>
      </c>
      <c r="O139" s="12"/>
    </row>
    <row r="140" spans="1:15" hidden="1">
      <c r="A140" s="61" t="s">
        <v>304</v>
      </c>
      <c r="B140" s="61">
        <f>VLOOKUP(A140,'US Pop after &gt;2009'!A188:B645,2,FALSE)</f>
        <v>5049930</v>
      </c>
      <c r="C140" s="62">
        <f>VLOOKUP(A140,'US Pop after &gt;2009'!A188:U645,21,FALSE)</f>
        <v>4422373.1720000003</v>
      </c>
      <c r="D140" s="62">
        <f>VLOOKUP(A140,'US Pop after &gt;2009'!A188:V645,22,FALSE)</f>
        <v>629019.29100000008</v>
      </c>
      <c r="E140" s="61">
        <f>VLOOKUP(A140,'Deaths After &gt;2009'!A188:O645,15,FALSE)</f>
        <v>0</v>
      </c>
      <c r="F140" s="61">
        <f>VLOOKUP(A140,'Deaths After &gt;2009'!A188:P645,16,FALSE)</f>
        <v>501</v>
      </c>
      <c r="G140" s="61">
        <f>VLOOKUP(A140,'Deaths After &gt;2009'!A188:Q645,17,FALSE)</f>
        <v>501</v>
      </c>
      <c r="H140" s="61">
        <f>VLOOKUP(A140,'Visits new'!A187:D594,4,FALSE)</f>
        <v>208509</v>
      </c>
      <c r="I140" s="61">
        <f>VLOOKUP(A140,'Visits new'!A187:E594,5,FALSE)</f>
        <v>605</v>
      </c>
      <c r="J140" s="67">
        <f t="shared" si="10"/>
        <v>9.9209295970439189E-5</v>
      </c>
      <c r="K140" s="12">
        <f t="shared" si="11"/>
        <v>0</v>
      </c>
      <c r="L140" s="12">
        <f t="shared" si="12"/>
        <v>7.9647795730322039E-4</v>
      </c>
      <c r="M140" s="66">
        <f t="shared" si="13"/>
        <v>4.1289483220559496E-2</v>
      </c>
      <c r="N140" s="12">
        <f t="shared" si="14"/>
        <v>1.1980364084254634E-4</v>
      </c>
      <c r="O140" s="12"/>
    </row>
    <row r="141" spans="1:15" hidden="1">
      <c r="A141" s="61" t="s">
        <v>310</v>
      </c>
      <c r="B141" s="61">
        <f>VLOOKUP(A141,'US Pop after &gt;2009'!A194:B651,2,FALSE)</f>
        <v>4927974</v>
      </c>
      <c r="C141" s="62">
        <f>VLOOKUP(A141,'US Pop after &gt;2009'!A194:U651,21,FALSE)</f>
        <v>4225209</v>
      </c>
      <c r="D141" s="62">
        <f>VLOOKUP(A141,'US Pop after &gt;2009'!A194:V651,22,FALSE)</f>
        <v>702765</v>
      </c>
      <c r="E141" s="61">
        <f>VLOOKUP(A141,'Deaths After &gt;2009'!A194:O651,15,FALSE)</f>
        <v>0</v>
      </c>
      <c r="F141" s="61">
        <f>VLOOKUP(A141,'Deaths After &gt;2009'!A194:P651,16,FALSE)</f>
        <v>492</v>
      </c>
      <c r="G141" s="61">
        <f>VLOOKUP(A141,'Deaths After &gt;2009'!A194:Q651,17,FALSE)</f>
        <v>492</v>
      </c>
      <c r="H141" s="61">
        <f>VLOOKUP(A141,'Visits new'!A193:D600,4,FALSE)</f>
        <v>293219</v>
      </c>
      <c r="I141" s="61">
        <f>VLOOKUP(A141,'Visits new'!A193:E600,5,FALSE)</f>
        <v>981</v>
      </c>
      <c r="J141" s="67">
        <f t="shared" si="10"/>
        <v>9.9838189081354728E-5</v>
      </c>
      <c r="K141" s="12">
        <f t="shared" si="11"/>
        <v>0</v>
      </c>
      <c r="L141" s="12">
        <f t="shared" si="12"/>
        <v>7.0009178032485965E-4</v>
      </c>
      <c r="M141" s="66">
        <f t="shared" si="13"/>
        <v>5.9500922691556407E-2</v>
      </c>
      <c r="N141" s="12">
        <f t="shared" si="14"/>
        <v>1.9906760871709145E-4</v>
      </c>
      <c r="O141" s="12"/>
    </row>
    <row r="142" spans="1:15" hidden="1">
      <c r="A142" s="61" t="s">
        <v>426</v>
      </c>
      <c r="B142" s="61">
        <f>VLOOKUP(A142,'US Pop after &gt;2009'!A297:B754,2,FALSE)</f>
        <v>3556746</v>
      </c>
      <c r="C142" s="62">
        <f>VLOOKUP(A142,'US Pop after &gt;2009'!A297:U754,21,FALSE)</f>
        <v>3048059.5120000001</v>
      </c>
      <c r="D142" s="62">
        <f>VLOOKUP(A142,'US Pop after &gt;2009'!A297:V754,22,FALSE)</f>
        <v>509614.00200000015</v>
      </c>
      <c r="E142" s="61">
        <f>VLOOKUP(A142,'Deaths After &gt;2009'!A297:O754,15,FALSE)</f>
        <v>23</v>
      </c>
      <c r="F142" s="61">
        <f>VLOOKUP(A142,'Deaths After &gt;2009'!A297:P754,16,FALSE)</f>
        <v>335</v>
      </c>
      <c r="G142" s="61">
        <f>VLOOKUP(A142,'Deaths After &gt;2009'!A297:Q754,17,FALSE)</f>
        <v>358</v>
      </c>
      <c r="H142" s="61">
        <f>VLOOKUP(A142,'Visits new'!A296:D703,4,FALSE)</f>
        <v>230257</v>
      </c>
      <c r="I142" s="61">
        <f>VLOOKUP(A142,'Visits new'!A296:E703,5,FALSE)</f>
        <v>1047</v>
      </c>
      <c r="J142" s="67">
        <f t="shared" si="10"/>
        <v>1.0065379984963784E-4</v>
      </c>
      <c r="K142" s="12">
        <f t="shared" si="11"/>
        <v>7.5457844275843648E-6</v>
      </c>
      <c r="L142" s="12">
        <f t="shared" si="12"/>
        <v>6.5736027402167E-4</v>
      </c>
      <c r="M142" s="66">
        <f t="shared" si="13"/>
        <v>6.4738106122843739E-2</v>
      </c>
      <c r="N142" s="12">
        <f t="shared" si="14"/>
        <v>2.9437019118036545E-4</v>
      </c>
      <c r="O142" s="12"/>
    </row>
    <row r="143" spans="1:15" hidden="1">
      <c r="A143" s="61" t="s">
        <v>524</v>
      </c>
      <c r="B143" s="61">
        <f>VLOOKUP(A143,'US Pop after &gt;2009'!A384:B841,2,FALSE)</f>
        <v>6661778</v>
      </c>
      <c r="C143" s="62">
        <f>VLOOKUP(A143,'US Pop after &gt;2009'!A384:U841,21,FALSE)</f>
        <v>5766145.2909999993</v>
      </c>
      <c r="D143" s="62">
        <f>VLOOKUP(A143,'US Pop after &gt;2009'!A384:V841,22,FALSE)</f>
        <v>893450.61700000009</v>
      </c>
      <c r="E143" s="61">
        <f>VLOOKUP(A143,'Deaths After &gt;2009'!A384:O841,15,FALSE)</f>
        <v>0</v>
      </c>
      <c r="F143" s="61">
        <f>VLOOKUP(A143,'Deaths After &gt;2009'!A384:P841,16,FALSE)</f>
        <v>671</v>
      </c>
      <c r="G143" s="61">
        <f>VLOOKUP(A143,'Deaths After &gt;2009'!A384:Q841,17,FALSE)</f>
        <v>671</v>
      </c>
      <c r="H143" s="61">
        <f>VLOOKUP(A143,'Visits new'!A383:D790,4,FALSE)</f>
        <v>199582</v>
      </c>
      <c r="I143" s="61">
        <f>VLOOKUP(A143,'Visits new'!A383:E790,5,FALSE)</f>
        <v>1876</v>
      </c>
      <c r="J143" s="67">
        <f t="shared" si="10"/>
        <v>1.0072386080712987E-4</v>
      </c>
      <c r="K143" s="12">
        <f t="shared" si="11"/>
        <v>0</v>
      </c>
      <c r="L143" s="12">
        <f t="shared" si="12"/>
        <v>7.5102080320125846E-4</v>
      </c>
      <c r="M143" s="66">
        <f t="shared" si="13"/>
        <v>2.9959269132054534E-2</v>
      </c>
      <c r="N143" s="12">
        <f t="shared" si="14"/>
        <v>2.8160650204795177E-4</v>
      </c>
      <c r="O143" s="12"/>
    </row>
    <row r="144" spans="1:15">
      <c r="A144" s="61" t="s">
        <v>351</v>
      </c>
      <c r="B144" s="61">
        <f>VLOOKUP(A144,'US Pop after &gt;2009'!A230:B687,2,FALSE)</f>
        <v>2724791</v>
      </c>
      <c r="C144" s="62">
        <f>VLOOKUP(A144,'US Pop after &gt;2009'!A230:U687,21,FALSE)</f>
        <v>2378387.5579999997</v>
      </c>
      <c r="D144" s="62">
        <f>VLOOKUP(A144,'US Pop after &gt;2009'!A230:V687,22,FALSE)</f>
        <v>343911.67700000003</v>
      </c>
      <c r="E144" s="61">
        <f>VLOOKUP(A144,'Deaths After &gt;2009'!A230:O687,15,FALSE)</f>
        <v>23</v>
      </c>
      <c r="F144" s="61">
        <f>VLOOKUP(A144,'Deaths After &gt;2009'!A230:P687,16,FALSE)</f>
        <v>253</v>
      </c>
      <c r="G144" s="61">
        <f>VLOOKUP(A144,'Deaths After &gt;2009'!A230:Q687,17,FALSE)</f>
        <v>276</v>
      </c>
      <c r="H144" s="61">
        <f>VLOOKUP(A144,'Visits new'!A229:D636,4,FALSE)</f>
        <v>515027</v>
      </c>
      <c r="I144" s="61">
        <f>VLOOKUP(A144,'Visits new'!A229:E636,5,FALSE)</f>
        <v>1300</v>
      </c>
      <c r="J144" s="67">
        <f t="shared" si="10"/>
        <v>1.0129217250056977E-4</v>
      </c>
      <c r="K144" s="12">
        <f t="shared" si="11"/>
        <v>9.6704172213803698E-6</v>
      </c>
      <c r="L144" s="12">
        <f t="shared" si="12"/>
        <v>7.3565399758147778E-4</v>
      </c>
      <c r="M144" s="12">
        <f t="shared" si="13"/>
        <v>0.1890152308929382</v>
      </c>
      <c r="N144" s="12">
        <f t="shared" si="14"/>
        <v>4.7710081250268367E-4</v>
      </c>
      <c r="O144" s="12"/>
    </row>
    <row r="145" spans="1:15">
      <c r="A145" s="61" t="s">
        <v>436</v>
      </c>
      <c r="B145" s="61">
        <f>VLOOKUP(A145,'US Pop after &gt;2009'!A306:B763,2,FALSE)</f>
        <v>3916510</v>
      </c>
      <c r="C145" s="62">
        <f>VLOOKUP(A145,'US Pop after &gt;2009'!A306:U763,21,FALSE)</f>
        <v>3286262</v>
      </c>
      <c r="D145" s="62">
        <f>VLOOKUP(A145,'US Pop after &gt;2009'!A306:V763,22,FALSE)</f>
        <v>630248</v>
      </c>
      <c r="E145" s="61">
        <f>VLOOKUP(A145,'Deaths After &gt;2009'!A306:O763,15,FALSE)</f>
        <v>21</v>
      </c>
      <c r="F145" s="61">
        <f>VLOOKUP(A145,'Deaths After &gt;2009'!A306:P763,16,FALSE)</f>
        <v>379</v>
      </c>
      <c r="G145" s="61">
        <f>VLOOKUP(A145,'Deaths After &gt;2009'!A306:Q763,17,FALSE)</f>
        <v>400</v>
      </c>
      <c r="H145" s="61">
        <f>VLOOKUP(A145,'Visits new'!A305:D712,4,FALSE)</f>
        <v>619880</v>
      </c>
      <c r="I145" s="61">
        <f>VLOOKUP(A145,'Visits new'!A305:E712,5,FALSE)</f>
        <v>1505</v>
      </c>
      <c r="J145" s="67">
        <f t="shared" si="10"/>
        <v>1.0213174484426186E-4</v>
      </c>
      <c r="K145" s="12">
        <f t="shared" si="11"/>
        <v>6.3902391227479729E-6</v>
      </c>
      <c r="L145" s="12">
        <f t="shared" si="12"/>
        <v>6.0135057945443697E-4</v>
      </c>
      <c r="M145" s="12">
        <f t="shared" si="13"/>
        <v>0.1582735649851526</v>
      </c>
      <c r="N145" s="12">
        <f t="shared" si="14"/>
        <v>3.8427068997653525E-4</v>
      </c>
      <c r="O145" s="12"/>
    </row>
    <row r="146" spans="1:15" hidden="1">
      <c r="A146" s="61" t="s">
        <v>406</v>
      </c>
      <c r="B146" s="61">
        <f>VLOOKUP(A146,'US Pop after &gt;2009'!A279:B736,2,FALSE)</f>
        <v>626359</v>
      </c>
      <c r="C146" s="62">
        <f>VLOOKUP(A146,'US Pop after &gt;2009'!A279:U736,21,FALSE)</f>
        <v>540913.397</v>
      </c>
      <c r="D146" s="62">
        <f>VLOOKUP(A146,'US Pop after &gt;2009'!A279:V736,22,FALSE)</f>
        <v>85151.65800000001</v>
      </c>
      <c r="E146" s="61">
        <f>VLOOKUP(A146,'Deaths After &gt;2009'!A279:O736,15,FALSE)</f>
        <v>0</v>
      </c>
      <c r="F146" s="61">
        <f>VLOOKUP(A146,'Deaths After &gt;2009'!A279:P736,16,FALSE)</f>
        <v>64</v>
      </c>
      <c r="G146" s="61">
        <f>VLOOKUP(A146,'Deaths After &gt;2009'!A279:Q736,17,FALSE)</f>
        <v>64</v>
      </c>
      <c r="H146" s="61">
        <f>VLOOKUP(A146,'Visits new'!A278:D685,4,FALSE)</f>
        <v>65667</v>
      </c>
      <c r="I146" s="61">
        <f>VLOOKUP(A146,'Visits new'!A278:E685,5,FALSE)</f>
        <v>370</v>
      </c>
      <c r="J146" s="67">
        <f t="shared" si="10"/>
        <v>1.0217782453832387E-4</v>
      </c>
      <c r="K146" s="12">
        <f t="shared" si="11"/>
        <v>0</v>
      </c>
      <c r="L146" s="12">
        <f t="shared" si="12"/>
        <v>7.5160016261809006E-4</v>
      </c>
      <c r="M146" s="66">
        <f t="shared" si="13"/>
        <v>0.10483923756184552</v>
      </c>
      <c r="N146" s="12">
        <f t="shared" si="14"/>
        <v>5.9071554811218488E-4</v>
      </c>
      <c r="O146" s="12"/>
    </row>
    <row r="147" spans="1:15" hidden="1">
      <c r="A147" s="61" t="s">
        <v>305</v>
      </c>
      <c r="B147" s="61">
        <f>VLOOKUP(A147,'US Pop after &gt;2009'!A189:B646,2,FALSE)</f>
        <v>5032187</v>
      </c>
      <c r="C147" s="62">
        <f>VLOOKUP(A147,'US Pop after &gt;2009'!A189:U646,21,FALSE)</f>
        <v>4397739.4610000001</v>
      </c>
      <c r="D147" s="62">
        <f>VLOOKUP(A147,'US Pop after &gt;2009'!A189:V646,22,FALSE)</f>
        <v>633021.27599999995</v>
      </c>
      <c r="E147" s="61">
        <f>VLOOKUP(A147,'Deaths After &gt;2009'!A189:O646,15,FALSE)</f>
        <v>0</v>
      </c>
      <c r="F147" s="61">
        <f>VLOOKUP(A147,'Deaths After &gt;2009'!A189:P646,16,FALSE)</f>
        <v>517</v>
      </c>
      <c r="G147" s="61">
        <f>VLOOKUP(A147,'Deaths After &gt;2009'!A189:Q646,17,FALSE)</f>
        <v>517</v>
      </c>
      <c r="H147" s="61">
        <f>VLOOKUP(A147,'Visits new'!A188:D595,4,FALSE)</f>
        <v>212972</v>
      </c>
      <c r="I147" s="61">
        <f>VLOOKUP(A147,'Visits new'!A188:E595,5,FALSE)</f>
        <v>672</v>
      </c>
      <c r="J147" s="67">
        <f t="shared" si="10"/>
        <v>1.0273863034104258E-4</v>
      </c>
      <c r="K147" s="12">
        <f t="shared" si="11"/>
        <v>0</v>
      </c>
      <c r="L147" s="12">
        <f t="shared" si="12"/>
        <v>8.1671820458685508E-4</v>
      </c>
      <c r="M147" s="66">
        <f t="shared" si="13"/>
        <v>4.2321956636349169E-2</v>
      </c>
      <c r="N147" s="12">
        <f t="shared" si="14"/>
        <v>1.3354034736785418E-4</v>
      </c>
      <c r="O147" s="12"/>
    </row>
    <row r="148" spans="1:15">
      <c r="A148" s="61" t="s">
        <v>121</v>
      </c>
      <c r="B148" s="61">
        <f>VLOOKUP(A148,'US Pop after &gt;2009'!A26:B483,2,FALSE)</f>
        <v>6742401</v>
      </c>
      <c r="C148" s="62">
        <f>VLOOKUP(A148,'US Pop after &gt;2009'!A26:U483,21,FALSE)</f>
        <v>5649633</v>
      </c>
      <c r="D148" s="62">
        <f>VLOOKUP(A148,'US Pop after &gt;2009'!A26:V483,22,FALSE)</f>
        <v>1092768</v>
      </c>
      <c r="E148" s="61">
        <f>VLOOKUP(A148,'Deaths After &gt;2009'!A26:O483,15,FALSE)</f>
        <v>30</v>
      </c>
      <c r="F148" s="61">
        <f>VLOOKUP(A148,'Deaths After &gt;2009'!A26:P483,16,FALSE)</f>
        <v>666</v>
      </c>
      <c r="G148" s="61">
        <f>VLOOKUP(A148,'Deaths After &gt;2009'!A26:Q483,17,FALSE)</f>
        <v>696</v>
      </c>
      <c r="H148" s="61">
        <f>VLOOKUP(A148,'Visits new'!A25:D432,4,FALSE)</f>
        <v>999739</v>
      </c>
      <c r="I148" s="61">
        <f>VLOOKUP(A148,'Visits new'!A25:E432,5,FALSE)</f>
        <v>2351</v>
      </c>
      <c r="J148" s="67">
        <f t="shared" si="10"/>
        <v>1.0322732213643182E-4</v>
      </c>
      <c r="K148" s="12">
        <f t="shared" si="11"/>
        <v>5.3100794334782454E-6</v>
      </c>
      <c r="L148" s="12">
        <f t="shared" si="12"/>
        <v>6.0946147764209791E-4</v>
      </c>
      <c r="M148" s="12">
        <f t="shared" si="13"/>
        <v>0.14827640776631351</v>
      </c>
      <c r="N148" s="12">
        <f t="shared" si="14"/>
        <v>3.486888424464816E-4</v>
      </c>
      <c r="O148" s="12"/>
    </row>
    <row r="149" spans="1:15" hidden="1">
      <c r="A149" s="61" t="s">
        <v>489</v>
      </c>
      <c r="B149" s="61">
        <f>VLOOKUP(A149,'US Pop after &gt;2009'!A353:B810,2,FALSE)</f>
        <v>26031252</v>
      </c>
      <c r="C149" s="62">
        <f>VLOOKUP(A149,'US Pop after &gt;2009'!A353:U810,21,FALSE)</f>
        <v>23069285.452000003</v>
      </c>
      <c r="D149" s="62">
        <f>VLOOKUP(A149,'US Pop after &gt;2009'!A353:V810,22,FALSE)</f>
        <v>2960325.4290000005</v>
      </c>
      <c r="E149" s="61">
        <f>VLOOKUP(A149,'Deaths After &gt;2009'!A353:O810,15,FALSE)</f>
        <v>434</v>
      </c>
      <c r="F149" s="61">
        <f>VLOOKUP(A149,'Deaths After &gt;2009'!A353:P810,16,FALSE)</f>
        <v>2260</v>
      </c>
      <c r="G149" s="61">
        <f>VLOOKUP(A149,'Deaths After &gt;2009'!A353:Q810,17,FALSE)</f>
        <v>2694</v>
      </c>
      <c r="H149" s="61">
        <f>VLOOKUP(A149,'Visits new'!A352:D759,4,FALSE)</f>
        <v>1169619</v>
      </c>
      <c r="I149" s="61">
        <f>VLOOKUP(A149,'Visits new'!A352:E759,5,FALSE)</f>
        <v>4572</v>
      </c>
      <c r="J149" s="67">
        <f t="shared" si="10"/>
        <v>1.03490988447271E-4</v>
      </c>
      <c r="K149" s="12">
        <f t="shared" si="11"/>
        <v>1.8812893052236872E-5</v>
      </c>
      <c r="L149" s="12">
        <f t="shared" si="12"/>
        <v>7.6342958036320664E-4</v>
      </c>
      <c r="M149" s="66">
        <f t="shared" si="13"/>
        <v>4.4931338684747087E-2</v>
      </c>
      <c r="N149" s="12">
        <f t="shared" si="14"/>
        <v>1.7563504052743985E-4</v>
      </c>
      <c r="O149" s="12"/>
    </row>
    <row r="150" spans="1:15" hidden="1">
      <c r="A150" s="61" t="s">
        <v>345</v>
      </c>
      <c r="B150" s="61">
        <f>VLOOKUP(A150,'US Pop after &gt;2009'!A225:B682,2,FALSE)</f>
        <v>1795077</v>
      </c>
      <c r="C150" s="62">
        <f>VLOOKUP(A150,'US Pop after &gt;2009'!A225:U682,21,FALSE)</f>
        <v>1541769.4040000001</v>
      </c>
      <c r="D150" s="62">
        <f>VLOOKUP(A150,'US Pop after &gt;2009'!A225:V682,22,FALSE)</f>
        <v>253300.77500000002</v>
      </c>
      <c r="E150" s="61">
        <f>VLOOKUP(A150,'Deaths After &gt;2009'!A225:O682,15,FALSE)</f>
        <v>0</v>
      </c>
      <c r="F150" s="61">
        <f>VLOOKUP(A150,'Deaths After &gt;2009'!A225:P682,16,FALSE)</f>
        <v>187</v>
      </c>
      <c r="G150" s="61">
        <f>VLOOKUP(A150,'Deaths After &gt;2009'!A225:Q682,17,FALSE)</f>
        <v>187</v>
      </c>
      <c r="H150" s="61">
        <f>VLOOKUP(A150,'Visits new'!A224:D631,4,FALSE)</f>
        <v>140076</v>
      </c>
      <c r="I150" s="61">
        <f>VLOOKUP(A150,'Visits new'!A224:E631,5,FALSE)</f>
        <v>690</v>
      </c>
      <c r="J150" s="67">
        <f t="shared" si="10"/>
        <v>1.0417380424349485E-4</v>
      </c>
      <c r="K150" s="12">
        <f t="shared" si="11"/>
        <v>0</v>
      </c>
      <c r="L150" s="12">
        <f t="shared" si="12"/>
        <v>7.3825277478918084E-4</v>
      </c>
      <c r="M150" s="66">
        <f t="shared" si="13"/>
        <v>7.8033421407549652E-2</v>
      </c>
      <c r="N150" s="12">
        <f t="shared" si="14"/>
        <v>3.8438462528348367E-4</v>
      </c>
      <c r="O150" s="12"/>
    </row>
    <row r="151" spans="1:15">
      <c r="A151" s="61" t="s">
        <v>274</v>
      </c>
      <c r="B151" s="61">
        <f>VLOOKUP(A151,'US Pop after &gt;2009'!A162:B619,2,FALSE)</f>
        <v>1243290</v>
      </c>
      <c r="C151" s="62">
        <f>VLOOKUP(A151,'US Pop after &gt;2009'!A162:U619,21,FALSE)</f>
        <v>1011731</v>
      </c>
      <c r="D151" s="62">
        <f>VLOOKUP(A151,'US Pop after &gt;2009'!A162:V619,22,FALSE)</f>
        <v>231559</v>
      </c>
      <c r="E151" s="61">
        <f>VLOOKUP(A151,'Deaths After &gt;2009'!A162:O619,15,FALSE)</f>
        <v>0</v>
      </c>
      <c r="F151" s="61">
        <f>VLOOKUP(A151,'Deaths After &gt;2009'!A162:P619,16,FALSE)</f>
        <v>130</v>
      </c>
      <c r="G151" s="61">
        <f>VLOOKUP(A151,'Deaths After &gt;2009'!A162:Q619,17,FALSE)</f>
        <v>130</v>
      </c>
      <c r="H151" s="61">
        <f>VLOOKUP(A151,'Visits new'!A161:D568,4,FALSE)</f>
        <v>203764</v>
      </c>
      <c r="I151" s="61">
        <f>VLOOKUP(A151,'Visits new'!A161:E568,5,FALSE)</f>
        <v>1272</v>
      </c>
      <c r="J151" s="67">
        <f t="shared" si="10"/>
        <v>1.0456128497776062E-4</v>
      </c>
      <c r="K151" s="12">
        <f t="shared" si="11"/>
        <v>0</v>
      </c>
      <c r="L151" s="12">
        <f t="shared" si="12"/>
        <v>5.6141199435133158E-4</v>
      </c>
      <c r="M151" s="12">
        <f t="shared" si="13"/>
        <v>0.16389096670929551</v>
      </c>
      <c r="N151" s="12">
        <f t="shared" si="14"/>
        <v>1.0230919576285501E-3</v>
      </c>
      <c r="O151" s="12"/>
    </row>
    <row r="152" spans="1:15" hidden="1">
      <c r="A152" s="61" t="s">
        <v>490</v>
      </c>
      <c r="B152" s="61">
        <f>VLOOKUP(A152,'US Pop after &gt;2009'!A354:B811,2,FALSE)</f>
        <v>26458577</v>
      </c>
      <c r="C152" s="62">
        <f>VLOOKUP(A152,'US Pop after &gt;2009'!A354:U811,21,FALSE)</f>
        <v>23373174</v>
      </c>
      <c r="D152" s="62">
        <f>VLOOKUP(A152,'US Pop after &gt;2009'!A354:V811,22,FALSE)</f>
        <v>3085403</v>
      </c>
      <c r="E152" s="61">
        <f>VLOOKUP(A152,'Deaths After &gt;2009'!A354:O811,15,FALSE)</f>
        <v>494</v>
      </c>
      <c r="F152" s="61">
        <f>VLOOKUP(A152,'Deaths After &gt;2009'!A354:P811,16,FALSE)</f>
        <v>2290</v>
      </c>
      <c r="G152" s="61">
        <f>VLOOKUP(A152,'Deaths After &gt;2009'!A354:Q811,17,FALSE)</f>
        <v>2784</v>
      </c>
      <c r="H152" s="61">
        <f>VLOOKUP(A152,'Visits new'!A353:D760,4,FALSE)</f>
        <v>1287046</v>
      </c>
      <c r="I152" s="61">
        <f>VLOOKUP(A152,'Visits new'!A353:E760,5,FALSE)</f>
        <v>5104</v>
      </c>
      <c r="J152" s="67">
        <f t="shared" si="10"/>
        <v>1.0522107821596E-4</v>
      </c>
      <c r="K152" s="12">
        <f t="shared" si="11"/>
        <v>2.1135340882671733E-5</v>
      </c>
      <c r="L152" s="12">
        <f t="shared" si="12"/>
        <v>7.4220450294499619E-4</v>
      </c>
      <c r="M152" s="66">
        <f t="shared" si="13"/>
        <v>4.8643810285035359E-2</v>
      </c>
      <c r="N152" s="12">
        <f t="shared" si="14"/>
        <v>1.929053100625933E-4</v>
      </c>
      <c r="O152" s="12"/>
    </row>
    <row r="153" spans="1:15" hidden="1">
      <c r="A153" s="61" t="s">
        <v>195</v>
      </c>
      <c r="B153" s="61">
        <f>VLOOKUP(A153,'US Pop after &gt;2009'!A91:B548,2,FALSE)</f>
        <v>1333591</v>
      </c>
      <c r="C153" s="62">
        <f>VLOOKUP(A153,'US Pop after &gt;2009'!A91:U548,21,FALSE)</f>
        <v>1147748.098</v>
      </c>
      <c r="D153" s="62">
        <f>VLOOKUP(A153,'US Pop after &gt;2009'!A91:V548,22,FALSE)</f>
        <v>185908.43599999999</v>
      </c>
      <c r="E153" s="61">
        <f>VLOOKUP(A153,'Deaths After &gt;2009'!A91:O548,15,FALSE)</f>
        <v>0</v>
      </c>
      <c r="F153" s="61">
        <f>VLOOKUP(A153,'Deaths After &gt;2009'!A91:P548,16,FALSE)</f>
        <v>141</v>
      </c>
      <c r="G153" s="61">
        <f>VLOOKUP(A153,'Deaths After &gt;2009'!A91:Q548,17,FALSE)</f>
        <v>141</v>
      </c>
      <c r="H153" s="61">
        <f>VLOOKUP(A153,'Visits new'!A90:D497,4,FALSE)</f>
        <v>27274</v>
      </c>
      <c r="I153" s="61">
        <f>VLOOKUP(A153,'Visits new'!A90:E497,5,FALSE)</f>
        <v>233</v>
      </c>
      <c r="J153" s="67">
        <f t="shared" si="10"/>
        <v>1.0572956776103018E-4</v>
      </c>
      <c r="K153" s="12">
        <f t="shared" si="11"/>
        <v>0</v>
      </c>
      <c r="L153" s="12">
        <f t="shared" si="12"/>
        <v>7.5843787960219299E-4</v>
      </c>
      <c r="M153" s="66">
        <f t="shared" si="13"/>
        <v>2.0451547738399554E-2</v>
      </c>
      <c r="N153" s="12">
        <f t="shared" si="14"/>
        <v>1.747162360873761E-4</v>
      </c>
      <c r="O153" s="12"/>
    </row>
    <row r="154" spans="1:15" hidden="1">
      <c r="A154" s="61" t="s">
        <v>340</v>
      </c>
      <c r="B154" s="61">
        <f>VLOOKUP(A154,'US Pop after &gt;2009'!A220:B677,2,FALSE)</f>
        <v>1738683</v>
      </c>
      <c r="C154" s="62">
        <f>VLOOKUP(A154,'US Pop after &gt;2009'!A220:U677,21,FALSE)</f>
        <v>1509882.1860000002</v>
      </c>
      <c r="D154" s="62">
        <f>VLOOKUP(A154,'US Pop after &gt;2009'!A220:V677,22,FALSE)</f>
        <v>230538.68000000005</v>
      </c>
      <c r="E154" s="61">
        <f>VLOOKUP(A154,'Deaths After &gt;2009'!A220:O677,15,FALSE)</f>
        <v>0</v>
      </c>
      <c r="F154" s="61">
        <f>VLOOKUP(A154,'Deaths After &gt;2009'!A220:P677,16,FALSE)</f>
        <v>189</v>
      </c>
      <c r="G154" s="61">
        <f>VLOOKUP(A154,'Deaths After &gt;2009'!A220:Q677,17,FALSE)</f>
        <v>189</v>
      </c>
      <c r="H154" s="61">
        <f>VLOOKUP(A154,'Visits new'!A219:D626,4,FALSE)</f>
        <v>126524</v>
      </c>
      <c r="I154" s="61">
        <f>VLOOKUP(A154,'Visits new'!A219:E626,5,FALSE)</f>
        <v>693</v>
      </c>
      <c r="J154" s="67">
        <f t="shared" si="10"/>
        <v>1.0870296655572062E-4</v>
      </c>
      <c r="K154" s="12">
        <f t="shared" si="11"/>
        <v>0</v>
      </c>
      <c r="L154" s="12">
        <f t="shared" si="12"/>
        <v>8.1981904294758674E-4</v>
      </c>
      <c r="M154" s="66">
        <f t="shared" si="13"/>
        <v>7.2770021907386226E-2</v>
      </c>
      <c r="N154" s="12">
        <f t="shared" si="14"/>
        <v>3.985775440376423E-4</v>
      </c>
      <c r="O154" s="12"/>
    </row>
    <row r="155" spans="1:15" hidden="1">
      <c r="A155" s="61" t="s">
        <v>308</v>
      </c>
      <c r="B155" s="61">
        <f>VLOOKUP(A155,'US Pop after &gt;2009'!A192:B649,2,FALSE)</f>
        <v>5152678</v>
      </c>
      <c r="C155" s="62">
        <f>VLOOKUP(A155,'US Pop after &gt;2009'!A192:U649,21,FALSE)</f>
        <v>4446516.4200000009</v>
      </c>
      <c r="D155" s="62">
        <f>VLOOKUP(A155,'US Pop after &gt;2009'!A192:V649,22,FALSE)</f>
        <v>704357.04099999985</v>
      </c>
      <c r="E155" s="61">
        <f>VLOOKUP(A155,'Deaths After &gt;2009'!A192:O649,15,FALSE)</f>
        <v>0</v>
      </c>
      <c r="F155" s="61">
        <f>VLOOKUP(A155,'Deaths After &gt;2009'!A192:P649,16,FALSE)</f>
        <v>562</v>
      </c>
      <c r="G155" s="61">
        <f>VLOOKUP(A155,'Deaths After &gt;2009'!A192:Q649,17,FALSE)</f>
        <v>562</v>
      </c>
      <c r="H155" s="61">
        <f>VLOOKUP(A155,'Visits new'!A191:D598,4,FALSE)</f>
        <v>252376</v>
      </c>
      <c r="I155" s="61">
        <f>VLOOKUP(A155,'Visits new'!A191:E598,5,FALSE)</f>
        <v>756</v>
      </c>
      <c r="J155" s="67">
        <f t="shared" si="10"/>
        <v>1.0906949745355716E-4</v>
      </c>
      <c r="K155" s="12">
        <f t="shared" si="11"/>
        <v>0</v>
      </c>
      <c r="L155" s="12">
        <f t="shared" si="12"/>
        <v>7.9789079584142346E-4</v>
      </c>
      <c r="M155" s="66">
        <f t="shared" si="13"/>
        <v>4.8979579162524808E-2</v>
      </c>
      <c r="N155" s="12">
        <f t="shared" si="14"/>
        <v>1.4671982219731177E-4</v>
      </c>
      <c r="O155" s="12"/>
    </row>
    <row r="156" spans="1:15" hidden="1">
      <c r="A156" s="61" t="s">
        <v>306</v>
      </c>
      <c r="B156" s="61">
        <f>VLOOKUP(A156,'US Pop after &gt;2009'!A190:B647,2,FALSE)</f>
        <v>5190792</v>
      </c>
      <c r="C156" s="62">
        <f>VLOOKUP(A156,'US Pop after &gt;2009'!A190:U647,21,FALSE)</f>
        <v>4468478.0240000002</v>
      </c>
      <c r="D156" s="62">
        <f>VLOOKUP(A156,'US Pop after &gt;2009'!A190:V647,22,FALSE)</f>
        <v>724180.80300000007</v>
      </c>
      <c r="E156" s="61">
        <f>VLOOKUP(A156,'Deaths After &gt;2009'!A190:O647,15,FALSE)</f>
        <v>0</v>
      </c>
      <c r="F156" s="61">
        <f>VLOOKUP(A156,'Deaths After &gt;2009'!A190:P647,16,FALSE)</f>
        <v>567</v>
      </c>
      <c r="G156" s="61">
        <f>VLOOKUP(A156,'Deaths After &gt;2009'!A190:Q647,17,FALSE)</f>
        <v>567</v>
      </c>
      <c r="H156" s="61">
        <f>VLOOKUP(A156,'Visits new'!A189:D596,4,FALSE)</f>
        <v>216501</v>
      </c>
      <c r="I156" s="61">
        <f>VLOOKUP(A156,'Visits new'!A189:E596,5,FALSE)</f>
        <v>652</v>
      </c>
      <c r="J156" s="67">
        <f t="shared" si="10"/>
        <v>1.0923188600121137E-4</v>
      </c>
      <c r="K156" s="12">
        <f t="shared" si="11"/>
        <v>0</v>
      </c>
      <c r="L156" s="12">
        <f t="shared" si="12"/>
        <v>7.8295364590049755E-4</v>
      </c>
      <c r="M156" s="66">
        <f t="shared" si="13"/>
        <v>4.1708664111372598E-2</v>
      </c>
      <c r="N156" s="12">
        <f t="shared" si="14"/>
        <v>1.2560703645994676E-4</v>
      </c>
      <c r="O156" s="12"/>
    </row>
    <row r="157" spans="1:15" hidden="1">
      <c r="A157" s="61" t="s">
        <v>366</v>
      </c>
      <c r="B157" s="61">
        <f>VLOOKUP(A157,'US Pop after &gt;2009'!A243:B700,2,FALSE)</f>
        <v>8721577</v>
      </c>
      <c r="C157" s="62">
        <f>VLOOKUP(A157,'US Pop after &gt;2009'!A243:U700,21,FALSE)</f>
        <v>7565713.5820000004</v>
      </c>
      <c r="D157" s="62">
        <f>VLOOKUP(A157,'US Pop after &gt;2009'!A243:V700,22,FALSE)</f>
        <v>1155586.2860000001</v>
      </c>
      <c r="E157" s="61">
        <f>VLOOKUP(A157,'Deaths After &gt;2009'!A243:O700,15,FALSE)</f>
        <v>31</v>
      </c>
      <c r="F157" s="61">
        <f>VLOOKUP(A157,'Deaths After &gt;2009'!A243:P700,16,FALSE)</f>
        <v>924</v>
      </c>
      <c r="G157" s="61">
        <f>VLOOKUP(A157,'Deaths After &gt;2009'!A243:Q700,17,FALSE)</f>
        <v>955</v>
      </c>
      <c r="H157" s="61">
        <f>VLOOKUP(A157,'Visits new'!A242:D649,4,FALSE)</f>
        <v>86782</v>
      </c>
      <c r="I157" s="61">
        <f>VLOOKUP(A157,'Visits new'!A242:E649,5,FALSE)</f>
        <v>317</v>
      </c>
      <c r="J157" s="67">
        <f t="shared" si="10"/>
        <v>1.0949854596250196E-4</v>
      </c>
      <c r="K157" s="12">
        <f t="shared" si="11"/>
        <v>4.0974324052861028E-6</v>
      </c>
      <c r="L157" s="12">
        <f t="shared" si="12"/>
        <v>7.9959412048612698E-4</v>
      </c>
      <c r="M157" s="66">
        <f t="shared" si="13"/>
        <v>9.9502647285003611E-3</v>
      </c>
      <c r="N157" s="12">
        <f t="shared" si="14"/>
        <v>3.6346637769751961E-5</v>
      </c>
      <c r="O157" s="12"/>
    </row>
    <row r="158" spans="1:15" hidden="1">
      <c r="A158" s="61" t="s">
        <v>422</v>
      </c>
      <c r="B158" s="61">
        <f>VLOOKUP(A158,'US Pop after &gt;2009'!A293:B750,2,FALSE)</f>
        <v>3700163</v>
      </c>
      <c r="C158" s="62">
        <f>VLOOKUP(A158,'US Pop after &gt;2009'!A293:U750,21,FALSE)</f>
        <v>3197950.7330000005</v>
      </c>
      <c r="D158" s="62">
        <f>VLOOKUP(A158,'US Pop after &gt;2009'!A293:V750,22,FALSE)</f>
        <v>501376.08300000004</v>
      </c>
      <c r="E158" s="61">
        <f>VLOOKUP(A158,'Deaths After &gt;2009'!A293:O750,15,FALSE)</f>
        <v>33</v>
      </c>
      <c r="F158" s="61">
        <f>VLOOKUP(A158,'Deaths After &gt;2009'!A293:P750,16,FALSE)</f>
        <v>374</v>
      </c>
      <c r="G158" s="61">
        <f>VLOOKUP(A158,'Deaths After &gt;2009'!A293:Q750,17,FALSE)</f>
        <v>407</v>
      </c>
      <c r="H158" s="61">
        <f>VLOOKUP(A158,'Visits new'!A292:D699,4,FALSE)</f>
        <v>171982</v>
      </c>
      <c r="I158" s="61">
        <f>VLOOKUP(A158,'Visits new'!A292:E699,5,FALSE)</f>
        <v>908</v>
      </c>
      <c r="J158" s="67">
        <f t="shared" si="10"/>
        <v>1.0999515426752822E-4</v>
      </c>
      <c r="K158" s="12">
        <f t="shared" si="11"/>
        <v>1.0319108315043575E-5</v>
      </c>
      <c r="L158" s="12">
        <f t="shared" si="12"/>
        <v>7.459470299463805E-4</v>
      </c>
      <c r="M158" s="66">
        <f t="shared" si="13"/>
        <v>4.6479574007955868E-2</v>
      </c>
      <c r="N158" s="12">
        <f t="shared" si="14"/>
        <v>2.4539459477866243E-4</v>
      </c>
      <c r="O158" s="12"/>
    </row>
    <row r="159" spans="1:15" hidden="1">
      <c r="A159" s="61" t="s">
        <v>368</v>
      </c>
      <c r="B159" s="61">
        <f>VLOOKUP(A159,'US Pop after &gt;2009'!A245:B702,2,FALSE)</f>
        <v>8793888</v>
      </c>
      <c r="C159" s="62">
        <f>VLOOKUP(A159,'US Pop after &gt;2009'!A245:U702,21,FALSE)</f>
        <v>7597577.3550000004</v>
      </c>
      <c r="D159" s="62">
        <f>VLOOKUP(A159,'US Pop after &gt;2009'!A245:V702,22,FALSE)</f>
        <v>1198409.213</v>
      </c>
      <c r="E159" s="61">
        <f>VLOOKUP(A159,'Deaths After &gt;2009'!A245:O702,15,FALSE)</f>
        <v>23</v>
      </c>
      <c r="F159" s="61">
        <f>VLOOKUP(A159,'Deaths After &gt;2009'!A245:P702,16,FALSE)</f>
        <v>952</v>
      </c>
      <c r="G159" s="61">
        <f>VLOOKUP(A159,'Deaths After &gt;2009'!A245:Q702,17,FALSE)</f>
        <v>975</v>
      </c>
      <c r="H159" s="61">
        <f>VLOOKUP(A159,'Visits new'!A244:D651,4,FALSE)</f>
        <v>219330</v>
      </c>
      <c r="I159" s="61">
        <f>VLOOKUP(A159,'Visits new'!A244:E651,5,FALSE)</f>
        <v>868</v>
      </c>
      <c r="J159" s="67">
        <f t="shared" si="10"/>
        <v>1.108724605089353E-4</v>
      </c>
      <c r="K159" s="12">
        <f t="shared" si="11"/>
        <v>3.0272807929837784E-6</v>
      </c>
      <c r="L159" s="12">
        <f t="shared" si="12"/>
        <v>7.9438641632004875E-4</v>
      </c>
      <c r="M159" s="66">
        <f t="shared" si="13"/>
        <v>2.4941186424025413E-2</v>
      </c>
      <c r="N159" s="12">
        <f t="shared" si="14"/>
        <v>9.870491868898034E-5</v>
      </c>
      <c r="O159" s="12"/>
    </row>
    <row r="160" spans="1:15" hidden="1">
      <c r="A160" s="61" t="s">
        <v>156</v>
      </c>
      <c r="B160" s="61">
        <f>VLOOKUP(A160,'US Pop after &gt;2009'!A57:B514,2,FALSE)</f>
        <v>3588570</v>
      </c>
      <c r="C160" s="62">
        <f>VLOOKUP(A160,'US Pop after &gt;2009'!A57:U514,21,FALSE)</f>
        <v>3037097.79</v>
      </c>
      <c r="D160" s="62">
        <f>VLOOKUP(A160,'US Pop after &gt;2009'!A57:V514,22,FALSE)</f>
        <v>553638.56299999997</v>
      </c>
      <c r="E160" s="61">
        <f>VLOOKUP(A160,'Deaths After &gt;2009'!A57:O514,15,FALSE)</f>
        <v>0</v>
      </c>
      <c r="F160" s="61">
        <f>VLOOKUP(A160,'Deaths After &gt;2009'!A57:P514,16,FALSE)</f>
        <v>399</v>
      </c>
      <c r="G160" s="61">
        <f>VLOOKUP(A160,'Deaths After &gt;2009'!A57:Q514,17,FALSE)</f>
        <v>399</v>
      </c>
      <c r="H160" s="61">
        <f>VLOOKUP(A160,'Visits new'!A56:D463,4,FALSE)</f>
        <v>159606</v>
      </c>
      <c r="I160" s="61">
        <f>VLOOKUP(A160,'Visits new'!A56:E463,5,FALSE)</f>
        <v>776</v>
      </c>
      <c r="J160" s="67">
        <f t="shared" si="10"/>
        <v>1.1118634999456609E-4</v>
      </c>
      <c r="K160" s="12">
        <f t="shared" si="11"/>
        <v>0</v>
      </c>
      <c r="L160" s="12">
        <f t="shared" si="12"/>
        <v>7.2068679218792063E-4</v>
      </c>
      <c r="M160" s="66">
        <f t="shared" si="13"/>
        <v>4.4476211973014323E-2</v>
      </c>
      <c r="N160" s="12">
        <f t="shared" si="14"/>
        <v>2.1624212430020872E-4</v>
      </c>
      <c r="O160" s="12"/>
    </row>
    <row r="161" spans="1:15">
      <c r="A161" s="61" t="s">
        <v>268</v>
      </c>
      <c r="B161" s="61">
        <f>VLOOKUP(A161,'US Pop after &gt;2009'!A156:B613,2,FALSE)</f>
        <v>1328640</v>
      </c>
      <c r="C161" s="62">
        <f>VLOOKUP(A161,'US Pop after &gt;2009'!A156:U613,21,FALSE)</f>
        <v>1123918.1440000001</v>
      </c>
      <c r="D161" s="62">
        <f>VLOOKUP(A161,'US Pop after &gt;2009'!A156:V613,22,FALSE)</f>
        <v>205112.72999999998</v>
      </c>
      <c r="E161" s="61">
        <f>VLOOKUP(A161,'Deaths After &gt;2009'!A156:O613,15,FALSE)</f>
        <v>0</v>
      </c>
      <c r="F161" s="61">
        <f>VLOOKUP(A161,'Deaths After &gt;2009'!A156:P613,16,FALSE)</f>
        <v>148</v>
      </c>
      <c r="G161" s="61">
        <f>VLOOKUP(A161,'Deaths After &gt;2009'!A156:Q613,17,FALSE)</f>
        <v>148</v>
      </c>
      <c r="H161" s="61">
        <f>VLOOKUP(A161,'Visits new'!A155:D562,4,FALSE)</f>
        <v>262444</v>
      </c>
      <c r="I161" s="61">
        <f>VLOOKUP(A161,'Visits new'!A155:E562,5,FALSE)</f>
        <v>1332</v>
      </c>
      <c r="J161" s="67">
        <f t="shared" si="10"/>
        <v>1.1139210019267823E-4</v>
      </c>
      <c r="K161" s="12">
        <f t="shared" si="11"/>
        <v>0</v>
      </c>
      <c r="L161" s="12">
        <f t="shared" si="12"/>
        <v>7.2155443496851716E-4</v>
      </c>
      <c r="M161" s="12">
        <f t="shared" si="13"/>
        <v>0.19752829961464355</v>
      </c>
      <c r="N161" s="12">
        <f t="shared" si="14"/>
        <v>1.002528901734104E-3</v>
      </c>
      <c r="O161" s="12"/>
    </row>
    <row r="162" spans="1:15" hidden="1">
      <c r="A162" s="61" t="s">
        <v>343</v>
      </c>
      <c r="B162" s="61">
        <f>VLOOKUP(A162,'US Pop after &gt;2009'!A223:B680,2,FALSE)</f>
        <v>1668040</v>
      </c>
      <c r="C162" s="62">
        <f>VLOOKUP(A162,'US Pop after &gt;2009'!A223:U680,21,FALSE)</f>
        <v>1443253.834</v>
      </c>
      <c r="D162" s="62">
        <f>VLOOKUP(A162,'US Pop after &gt;2009'!A223:V680,22,FALSE)</f>
        <v>227180.55</v>
      </c>
      <c r="E162" s="61">
        <f>VLOOKUP(A162,'Deaths After &gt;2009'!A223:O680,15,FALSE)</f>
        <v>0</v>
      </c>
      <c r="F162" s="61">
        <f>VLOOKUP(A162,'Deaths After &gt;2009'!A223:P680,16,FALSE)</f>
        <v>187</v>
      </c>
      <c r="G162" s="61">
        <f>VLOOKUP(A162,'Deaths After &gt;2009'!A223:Q680,17,FALSE)</f>
        <v>187</v>
      </c>
      <c r="H162" s="61">
        <f>VLOOKUP(A162,'Visits new'!A222:D629,4,FALSE)</f>
        <v>103428</v>
      </c>
      <c r="I162" s="61">
        <f>VLOOKUP(A162,'Visits new'!A222:E629,5,FALSE)</f>
        <v>671</v>
      </c>
      <c r="J162" s="67">
        <f t="shared" si="10"/>
        <v>1.1210762331838565E-4</v>
      </c>
      <c r="K162" s="12">
        <f t="shared" si="11"/>
        <v>0</v>
      </c>
      <c r="L162" s="12">
        <f t="shared" si="12"/>
        <v>8.2313384662551447E-4</v>
      </c>
      <c r="M162" s="66">
        <f t="shared" si="13"/>
        <v>6.2005707297187115E-2</v>
      </c>
      <c r="N162" s="12">
        <f t="shared" si="14"/>
        <v>4.0226853073067794E-4</v>
      </c>
      <c r="O162" s="12"/>
    </row>
    <row r="163" spans="1:15">
      <c r="A163" s="61" t="s">
        <v>362</v>
      </c>
      <c r="B163" s="61">
        <f>VLOOKUP(A163,'US Pop after &gt;2009'!A240:B697,2,FALSE)</f>
        <v>1244818</v>
      </c>
      <c r="C163" s="62">
        <f>VLOOKUP(A163,'US Pop after &gt;2009'!A240:U697,21,FALSE)</f>
        <v>1060674.743</v>
      </c>
      <c r="D163" s="62">
        <f>VLOOKUP(A163,'US Pop after &gt;2009'!A240:V697,22,FALSE)</f>
        <v>184193.99400000001</v>
      </c>
      <c r="E163" s="61">
        <f>VLOOKUP(A163,'Deaths After &gt;2009'!A240:O697,15,FALSE)</f>
        <v>0</v>
      </c>
      <c r="F163" s="61">
        <f>VLOOKUP(A163,'Deaths After &gt;2009'!A240:P697,16,FALSE)</f>
        <v>140</v>
      </c>
      <c r="G163" s="61">
        <f>VLOOKUP(A163,'Deaths After &gt;2009'!A240:Q697,17,FALSE)</f>
        <v>140</v>
      </c>
      <c r="H163" s="61">
        <f>VLOOKUP(A163,'Visits new'!A239:D646,4,FALSE)</f>
        <v>199771</v>
      </c>
      <c r="I163" s="61">
        <f>VLOOKUP(A163,'Visits new'!A239:E646,5,FALSE)</f>
        <v>1101</v>
      </c>
      <c r="J163" s="67">
        <f t="shared" si="10"/>
        <v>1.1246624004472943E-4</v>
      </c>
      <c r="K163" s="12">
        <f t="shared" si="11"/>
        <v>0</v>
      </c>
      <c r="L163" s="12">
        <f t="shared" si="12"/>
        <v>7.6006821373339679E-4</v>
      </c>
      <c r="M163" s="12">
        <f t="shared" si="13"/>
        <v>0.16048209457125459</v>
      </c>
      <c r="N163" s="12">
        <f t="shared" si="14"/>
        <v>8.8446664492319361E-4</v>
      </c>
      <c r="O163" s="12"/>
    </row>
    <row r="164" spans="1:15" hidden="1">
      <c r="A164" s="61" t="s">
        <v>462</v>
      </c>
      <c r="B164" s="61">
        <f>VLOOKUP(A164,'US Pop after &gt;2009'!A329:B786,2,FALSE)</f>
        <v>4731177</v>
      </c>
      <c r="C164" s="62">
        <f>VLOOKUP(A164,'US Pop after &gt;2009'!A329:U786,21,FALSE)</f>
        <v>3973459.1959999995</v>
      </c>
      <c r="D164" s="62">
        <f>VLOOKUP(A164,'US Pop after &gt;2009'!A329:V786,22,FALSE)</f>
        <v>754085.36499999987</v>
      </c>
      <c r="E164" s="61">
        <f>VLOOKUP(A164,'Deaths After &gt;2009'!A329:O786,15,FALSE)</f>
        <v>54</v>
      </c>
      <c r="F164" s="61">
        <f>VLOOKUP(A164,'Deaths After &gt;2009'!A329:P786,16,FALSE)</f>
        <v>479</v>
      </c>
      <c r="G164" s="61">
        <f>VLOOKUP(A164,'Deaths After &gt;2009'!A329:Q786,17,FALSE)</f>
        <v>533</v>
      </c>
      <c r="H164" s="61">
        <f>VLOOKUP(A164,'Visits new'!A328:D735,4,FALSE)</f>
        <v>200296</v>
      </c>
      <c r="I164" s="61">
        <f>VLOOKUP(A164,'Visits new'!A328:E735,5,FALSE)</f>
        <v>549</v>
      </c>
      <c r="J164" s="67">
        <f t="shared" si="10"/>
        <v>1.1265695618658952E-4</v>
      </c>
      <c r="K164" s="12">
        <f t="shared" si="11"/>
        <v>1.3590173533016446E-5</v>
      </c>
      <c r="L164" s="12">
        <f t="shared" si="12"/>
        <v>6.352065989239827E-4</v>
      </c>
      <c r="M164" s="66">
        <f t="shared" si="13"/>
        <v>4.2335342769885799E-2</v>
      </c>
      <c r="N164" s="12">
        <f t="shared" si="14"/>
        <v>1.1603877851114004E-4</v>
      </c>
      <c r="O164" s="12"/>
    </row>
    <row r="165" spans="1:15" hidden="1">
      <c r="A165" s="61" t="s">
        <v>177</v>
      </c>
      <c r="B165" s="61">
        <f>VLOOKUP(A165,'US Pop after &gt;2009'!A75:B532,2,FALSE)</f>
        <v>18500150</v>
      </c>
      <c r="C165" s="62">
        <f>VLOOKUP(A165,'US Pop after &gt;2009'!A75:U532,21,FALSE)</f>
        <v>15362475.889999997</v>
      </c>
      <c r="D165" s="62">
        <f>VLOOKUP(A165,'US Pop after &gt;2009'!A75:V532,22,FALSE)</f>
        <v>3132222.9640000006</v>
      </c>
      <c r="E165" s="61">
        <f>VLOOKUP(A165,'Deaths After &gt;2009'!A75:O532,15,FALSE)</f>
        <v>200</v>
      </c>
      <c r="F165" s="61">
        <f>VLOOKUP(A165,'Deaths After &gt;2009'!A75:P532,16,FALSE)</f>
        <v>1904</v>
      </c>
      <c r="G165" s="61">
        <f>VLOOKUP(A165,'Deaths After &gt;2009'!A75:Q532,17,FALSE)</f>
        <v>2104</v>
      </c>
      <c r="H165" s="61">
        <f>VLOOKUP(A165,'Visits new'!A74:D481,4,FALSE)</f>
        <v>0</v>
      </c>
      <c r="I165" s="61">
        <f>VLOOKUP(A165,'Visits new'!A74:E481,5,FALSE)</f>
        <v>0</v>
      </c>
      <c r="J165" s="67">
        <f t="shared" si="10"/>
        <v>1.1372880760426267E-4</v>
      </c>
      <c r="K165" s="12">
        <f t="shared" si="11"/>
        <v>1.3018734833633646E-5</v>
      </c>
      <c r="L165" s="12">
        <f t="shared" si="12"/>
        <v>6.0787498906798756E-4</v>
      </c>
      <c r="M165" s="66">
        <f t="shared" si="13"/>
        <v>0</v>
      </c>
      <c r="N165" s="12">
        <f t="shared" si="14"/>
        <v>0</v>
      </c>
      <c r="O165" s="12"/>
    </row>
    <row r="166" spans="1:15" hidden="1">
      <c r="A166" s="61" t="s">
        <v>485</v>
      </c>
      <c r="B166" s="61">
        <f>VLOOKUP(A166,'US Pop after &gt;2009'!A349:B806,2,FALSE)</f>
        <v>24741686</v>
      </c>
      <c r="C166" s="62">
        <f>VLOOKUP(A166,'US Pop after &gt;2009'!A349:U806,21,FALSE)</f>
        <v>22171559.572000001</v>
      </c>
      <c r="D166" s="62">
        <f>VLOOKUP(A166,'US Pop after &gt;2009'!A349:V806,22,FALSE)</f>
        <v>2572464.1919999998</v>
      </c>
      <c r="E166" s="61">
        <f>VLOOKUP(A166,'Deaths After &gt;2009'!A349:O806,15,FALSE)</f>
        <v>380</v>
      </c>
      <c r="F166" s="61">
        <f>VLOOKUP(A166,'Deaths After &gt;2009'!A349:P806,16,FALSE)</f>
        <v>2435</v>
      </c>
      <c r="G166" s="61">
        <f>VLOOKUP(A166,'Deaths After &gt;2009'!A349:Q806,17,FALSE)</f>
        <v>2815</v>
      </c>
      <c r="H166" s="61">
        <f>VLOOKUP(A166,'Visits new'!A348:D755,4,FALSE)</f>
        <v>1897547</v>
      </c>
      <c r="I166" s="61">
        <f>VLOOKUP(A166,'Visits new'!A348:E755,5,FALSE)</f>
        <v>3001</v>
      </c>
      <c r="J166" s="67">
        <f t="shared" si="10"/>
        <v>1.1377559314268235E-4</v>
      </c>
      <c r="K166" s="12">
        <f t="shared" si="11"/>
        <v>1.7139073990983208E-5</v>
      </c>
      <c r="L166" s="12">
        <f t="shared" si="12"/>
        <v>9.4656322430940187E-4</v>
      </c>
      <c r="M166" s="66">
        <f t="shared" si="13"/>
        <v>7.669432875350532E-2</v>
      </c>
      <c r="N166" s="12">
        <f t="shared" si="14"/>
        <v>1.2129326998976545E-4</v>
      </c>
      <c r="O166" s="12"/>
    </row>
    <row r="167" spans="1:15">
      <c r="A167" s="61" t="s">
        <v>120</v>
      </c>
      <c r="B167" s="61">
        <f>VLOOKUP(A167,'US Pop after &gt;2009'!A25:B482,2,FALSE)</f>
        <v>6508490</v>
      </c>
      <c r="C167" s="62">
        <f>VLOOKUP(A167,'US Pop after &gt;2009'!A25:U482,21,FALSE)</f>
        <v>5504322.2209999999</v>
      </c>
      <c r="D167" s="62">
        <f>VLOOKUP(A167,'US Pop after &gt;2009'!A25:V482,22,FALSE)</f>
        <v>1006219.0380000001</v>
      </c>
      <c r="E167" s="61">
        <f>VLOOKUP(A167,'Deaths After &gt;2009'!A25:O482,15,FALSE)</f>
        <v>93</v>
      </c>
      <c r="F167" s="61">
        <f>VLOOKUP(A167,'Deaths After &gt;2009'!A25:P482,16,FALSE)</f>
        <v>649</v>
      </c>
      <c r="G167" s="61">
        <f>VLOOKUP(A167,'Deaths After &gt;2009'!A25:Q482,17,FALSE)</f>
        <v>742</v>
      </c>
      <c r="H167" s="61">
        <f>VLOOKUP(A167,'Visits new'!A24:D431,4,FALSE)</f>
        <v>1089562</v>
      </c>
      <c r="I167" s="61">
        <f>VLOOKUP(A167,'Visits new'!A24:E431,5,FALSE)</f>
        <v>2421</v>
      </c>
      <c r="J167" s="67">
        <f t="shared" si="10"/>
        <v>1.1400493816538091E-4</v>
      </c>
      <c r="K167" s="12">
        <f t="shared" si="11"/>
        <v>1.6895813192982766E-5</v>
      </c>
      <c r="L167" s="12">
        <f t="shared" si="12"/>
        <v>6.4498879020414635E-4</v>
      </c>
      <c r="M167" s="12">
        <f t="shared" si="13"/>
        <v>0.16740626474036222</v>
      </c>
      <c r="N167" s="12">
        <f t="shared" si="14"/>
        <v>3.7197568099513097E-4</v>
      </c>
      <c r="O167" s="12"/>
    </row>
    <row r="168" spans="1:15">
      <c r="A168" s="61" t="s">
        <v>469</v>
      </c>
      <c r="B168" s="61">
        <f>VLOOKUP(A168,'US Pop after &gt;2009'!A335:B792,2,FALSE)</f>
        <v>595696</v>
      </c>
      <c r="C168" s="62">
        <f>VLOOKUP(A168,'US Pop after &gt;2009'!A335:U792,21,FALSE)</f>
        <v>507885.48700000002</v>
      </c>
      <c r="D168" s="62">
        <f>VLOOKUP(A168,'US Pop after &gt;2009'!A335:V792,22,FALSE)</f>
        <v>87707.674999999988</v>
      </c>
      <c r="E168" s="61">
        <f>VLOOKUP(A168,'Deaths After &gt;2009'!A335:O792,15,FALSE)</f>
        <v>0</v>
      </c>
      <c r="F168" s="61">
        <f>VLOOKUP(A168,'Deaths After &gt;2009'!A335:P792,16,FALSE)</f>
        <v>69</v>
      </c>
      <c r="G168" s="61">
        <f>VLOOKUP(A168,'Deaths After &gt;2009'!A335:Q792,17,FALSE)</f>
        <v>69</v>
      </c>
      <c r="H168" s="61">
        <f>VLOOKUP(A168,'Visits new'!A334:D741,4,FALSE)</f>
        <v>281756</v>
      </c>
      <c r="I168" s="61">
        <f>VLOOKUP(A168,'Visits new'!A334:E741,5,FALSE)</f>
        <v>1233</v>
      </c>
      <c r="J168" s="67">
        <f t="shared" si="10"/>
        <v>1.1583089361016358E-4</v>
      </c>
      <c r="K168" s="12">
        <f t="shared" si="11"/>
        <v>0</v>
      </c>
      <c r="L168" s="12">
        <f t="shared" si="12"/>
        <v>7.867042422456189E-4</v>
      </c>
      <c r="M168" s="12">
        <f t="shared" si="13"/>
        <v>0.47298622115978622</v>
      </c>
      <c r="N168" s="12">
        <f t="shared" si="14"/>
        <v>2.0698477075555316E-3</v>
      </c>
      <c r="O168" s="12"/>
    </row>
    <row r="169" spans="1:15" hidden="1">
      <c r="A169" s="61" t="s">
        <v>484</v>
      </c>
      <c r="B169" s="61">
        <f>VLOOKUP(A169,'US Pop after &gt;2009'!A348:B805,2,FALSE)</f>
        <v>24557189</v>
      </c>
      <c r="C169" s="62">
        <f>VLOOKUP(A169,'US Pop after &gt;2009'!A348:U805,21,FALSE)</f>
        <v>22038834.054000001</v>
      </c>
      <c r="D169" s="62">
        <f>VLOOKUP(A169,'US Pop after &gt;2009'!A348:V805,22,FALSE)</f>
        <v>2513608.3730000006</v>
      </c>
      <c r="E169" s="61">
        <f>VLOOKUP(A169,'Deaths After &gt;2009'!A348:O805,15,FALSE)</f>
        <v>395</v>
      </c>
      <c r="F169" s="61">
        <f>VLOOKUP(A169,'Deaths After &gt;2009'!A348:P805,16,FALSE)</f>
        <v>2473</v>
      </c>
      <c r="G169" s="61">
        <f>VLOOKUP(A169,'Deaths After &gt;2009'!A348:Q805,17,FALSE)</f>
        <v>2868</v>
      </c>
      <c r="H169" s="61">
        <f>VLOOKUP(A169,'Visits new'!A347:D754,4,FALSE)</f>
        <v>2076319</v>
      </c>
      <c r="I169" s="61">
        <f>VLOOKUP(A169,'Visits new'!A347:E754,5,FALSE)</f>
        <v>3423</v>
      </c>
      <c r="J169" s="67">
        <f t="shared" si="10"/>
        <v>1.1678861126979965E-4</v>
      </c>
      <c r="K169" s="12">
        <f t="shared" si="11"/>
        <v>1.792290821883603E-5</v>
      </c>
      <c r="L169" s="12">
        <f t="shared" si="12"/>
        <v>9.8384459033626858E-4</v>
      </c>
      <c r="M169" s="66">
        <f t="shared" si="13"/>
        <v>8.4550353055473898E-2</v>
      </c>
      <c r="N169" s="12">
        <f t="shared" si="14"/>
        <v>1.3938891784397636E-4</v>
      </c>
      <c r="O169" s="12"/>
    </row>
    <row r="170" spans="1:15">
      <c r="A170" s="61" t="s">
        <v>350</v>
      </c>
      <c r="B170" s="61">
        <f>VLOOKUP(A170,'US Pop after &gt;2009'!A229:B686,2,FALSE)</f>
        <v>2669454</v>
      </c>
      <c r="C170" s="62">
        <f>VLOOKUP(A170,'US Pop after &gt;2009'!A229:U686,21,FALSE)</f>
        <v>2345049.1880000001</v>
      </c>
      <c r="D170" s="62">
        <f>VLOOKUP(A170,'US Pop after &gt;2009'!A229:V686,22,FALSE)</f>
        <v>326416.68300000002</v>
      </c>
      <c r="E170" s="61">
        <f>VLOOKUP(A170,'Deaths After &gt;2009'!A229:O686,15,FALSE)</f>
        <v>0</v>
      </c>
      <c r="F170" s="61">
        <f>VLOOKUP(A170,'Deaths After &gt;2009'!A229:P686,16,FALSE)</f>
        <v>314</v>
      </c>
      <c r="G170" s="61">
        <f>VLOOKUP(A170,'Deaths After &gt;2009'!A229:Q686,17,FALSE)</f>
        <v>314</v>
      </c>
      <c r="H170" s="61">
        <f>VLOOKUP(A170,'Visits new'!A228:D635,4,FALSE)</f>
        <v>612124</v>
      </c>
      <c r="I170" s="61">
        <f>VLOOKUP(A170,'Visits new'!A228:E635,5,FALSE)</f>
        <v>1499</v>
      </c>
      <c r="J170" s="67">
        <f t="shared" si="10"/>
        <v>1.1762705032564712E-4</v>
      </c>
      <c r="K170" s="12">
        <f t="shared" si="11"/>
        <v>0</v>
      </c>
      <c r="L170" s="12">
        <f t="shared" si="12"/>
        <v>9.6196063606221981E-4</v>
      </c>
      <c r="M170" s="12">
        <f t="shared" si="13"/>
        <v>0.22930681704947903</v>
      </c>
      <c r="N170" s="12">
        <f t="shared" si="14"/>
        <v>5.6153805235078038E-4</v>
      </c>
      <c r="O170" s="12"/>
    </row>
    <row r="171" spans="1:15" hidden="1">
      <c r="A171" s="61" t="s">
        <v>179</v>
      </c>
      <c r="B171" s="61">
        <f>VLOOKUP(A171,'US Pop after &gt;2009'!A77:B534,2,FALSE)</f>
        <v>18613958</v>
      </c>
      <c r="C171" s="62">
        <f>VLOOKUP(A171,'US Pop after &gt;2009'!A77:U534,21,FALSE)</f>
        <v>15356273.137</v>
      </c>
      <c r="D171" s="62">
        <f>VLOOKUP(A171,'US Pop after &gt;2009'!A77:V534,22,FALSE)</f>
        <v>3259859.5860000001</v>
      </c>
      <c r="E171" s="61">
        <f>VLOOKUP(A171,'Deaths After &gt;2009'!A77:O534,15,FALSE)</f>
        <v>211</v>
      </c>
      <c r="F171" s="61">
        <f>VLOOKUP(A171,'Deaths After &gt;2009'!A77:P534,16,FALSE)</f>
        <v>1985</v>
      </c>
      <c r="G171" s="61">
        <f>VLOOKUP(A171,'Deaths After &gt;2009'!A77:Q534,17,FALSE)</f>
        <v>2196</v>
      </c>
      <c r="H171" s="61">
        <f>VLOOKUP(A171,'Visits new'!A76:D483,4,FALSE)</f>
        <v>0</v>
      </c>
      <c r="I171" s="61">
        <f>VLOOKUP(A171,'Visits new'!A76:E483,5,FALSE)</f>
        <v>0</v>
      </c>
      <c r="J171" s="67">
        <f t="shared" si="10"/>
        <v>1.1797598339912447E-4</v>
      </c>
      <c r="K171" s="12">
        <f t="shared" si="11"/>
        <v>1.3740313038038403E-5</v>
      </c>
      <c r="L171" s="12">
        <f t="shared" si="12"/>
        <v>6.0892193287247925E-4</v>
      </c>
      <c r="M171" s="66">
        <f t="shared" si="13"/>
        <v>0</v>
      </c>
      <c r="N171" s="12">
        <f t="shared" si="14"/>
        <v>0</v>
      </c>
      <c r="O171" s="12"/>
    </row>
    <row r="172" spans="1:15" hidden="1">
      <c r="A172" s="61" t="s">
        <v>483</v>
      </c>
      <c r="B172" s="61">
        <f>VLOOKUP(A172,'US Pop after &gt;2009'!A347:B804,2,FALSE)</f>
        <v>24014155</v>
      </c>
      <c r="C172" s="62">
        <f>VLOOKUP(A172,'US Pop after &gt;2009'!A347:U804,21,FALSE)</f>
        <v>21590270.408</v>
      </c>
      <c r="D172" s="62">
        <f>VLOOKUP(A172,'US Pop after &gt;2009'!A347:V804,22,FALSE)</f>
        <v>2426770.3089999999</v>
      </c>
      <c r="E172" s="61">
        <f>VLOOKUP(A172,'Deaths After &gt;2009'!A347:O804,15,FALSE)</f>
        <v>419</v>
      </c>
      <c r="F172" s="61">
        <f>VLOOKUP(A172,'Deaths After &gt;2009'!A347:P804,16,FALSE)</f>
        <v>2435</v>
      </c>
      <c r="G172" s="61">
        <f>VLOOKUP(A172,'Deaths After &gt;2009'!A347:Q804,17,FALSE)</f>
        <v>2854</v>
      </c>
      <c r="H172" s="61">
        <f>VLOOKUP(A172,'Visits new'!A346:D753,4,FALSE)</f>
        <v>614743</v>
      </c>
      <c r="I172" s="61">
        <f>VLOOKUP(A172,'Visits new'!A346:E753,5,FALSE)</f>
        <v>1206</v>
      </c>
      <c r="J172" s="67">
        <f t="shared" si="10"/>
        <v>1.1884657194891929E-4</v>
      </c>
      <c r="K172" s="12">
        <f t="shared" si="11"/>
        <v>1.9406889866684805E-5</v>
      </c>
      <c r="L172" s="12">
        <f t="shared" si="12"/>
        <v>1.0033912113435208E-3</v>
      </c>
      <c r="M172" s="66">
        <f t="shared" si="13"/>
        <v>2.5599193475681323E-2</v>
      </c>
      <c r="N172" s="12">
        <f t="shared" si="14"/>
        <v>5.0220380438120768E-5</v>
      </c>
      <c r="O172" s="12"/>
    </row>
    <row r="173" spans="1:15" hidden="1">
      <c r="A173" s="61" t="s">
        <v>367</v>
      </c>
      <c r="B173" s="61">
        <f>VLOOKUP(A173,'US Pop after &gt;2009'!A244:B701,2,FALSE)</f>
        <v>8753064</v>
      </c>
      <c r="C173" s="62">
        <f>VLOOKUP(A173,'US Pop after &gt;2009'!A244:U701,21,FALSE)</f>
        <v>7576792.1579999998</v>
      </c>
      <c r="D173" s="62">
        <f>VLOOKUP(A173,'US Pop after &gt;2009'!A244:V701,22,FALSE)</f>
        <v>1173040.6779999998</v>
      </c>
      <c r="E173" s="61">
        <f>VLOOKUP(A173,'Deaths After &gt;2009'!A244:O701,15,FALSE)</f>
        <v>58</v>
      </c>
      <c r="F173" s="61">
        <f>VLOOKUP(A173,'Deaths After &gt;2009'!A244:P701,16,FALSE)</f>
        <v>989</v>
      </c>
      <c r="G173" s="61">
        <f>VLOOKUP(A173,'Deaths After &gt;2009'!A244:Q701,17,FALSE)</f>
        <v>1047</v>
      </c>
      <c r="H173" s="61">
        <f>VLOOKUP(A173,'Visits new'!A243:D650,4,FALSE)</f>
        <v>257094</v>
      </c>
      <c r="I173" s="61">
        <f>VLOOKUP(A173,'Visits new'!A243:E650,5,FALSE)</f>
        <v>1023</v>
      </c>
      <c r="J173" s="67">
        <f t="shared" si="10"/>
        <v>1.1961525701171612E-4</v>
      </c>
      <c r="K173" s="12">
        <f t="shared" si="11"/>
        <v>7.6549546022270606E-6</v>
      </c>
      <c r="L173" s="12">
        <f t="shared" si="12"/>
        <v>8.4310801709469802E-4</v>
      </c>
      <c r="M173" s="66">
        <f t="shared" si="13"/>
        <v>2.9371886233209309E-2</v>
      </c>
      <c r="N173" s="12">
        <f t="shared" si="14"/>
        <v>1.1687336000285158E-4</v>
      </c>
      <c r="O173" s="12"/>
    </row>
    <row r="174" spans="1:15" hidden="1">
      <c r="A174" s="61" t="s">
        <v>463</v>
      </c>
      <c r="B174" s="61">
        <f>VLOOKUP(A174,'US Pop after &gt;2009'!A330:B787,2,FALSE)</f>
        <v>4736687</v>
      </c>
      <c r="C174" s="62">
        <f>VLOOKUP(A174,'US Pop after &gt;2009'!A330:U787,21,FALSE)</f>
        <v>3969882</v>
      </c>
      <c r="D174" s="62">
        <f>VLOOKUP(A174,'US Pop after &gt;2009'!A330:V787,22,FALSE)</f>
        <v>766805</v>
      </c>
      <c r="E174" s="61">
        <f>VLOOKUP(A174,'Deaths After &gt;2009'!A330:O787,15,FALSE)</f>
        <v>31</v>
      </c>
      <c r="F174" s="61">
        <f>VLOOKUP(A174,'Deaths After &gt;2009'!A330:P787,16,FALSE)</f>
        <v>539</v>
      </c>
      <c r="G174" s="61">
        <f>VLOOKUP(A174,'Deaths After &gt;2009'!A330:Q787,17,FALSE)</f>
        <v>570</v>
      </c>
      <c r="H174" s="61">
        <f>VLOOKUP(A174,'Visits new'!A329:D736,4,FALSE)</f>
        <v>275822</v>
      </c>
      <c r="I174" s="61">
        <f>VLOOKUP(A174,'Visits new'!A329:E736,5,FALSE)</f>
        <v>642</v>
      </c>
      <c r="J174" s="67">
        <f t="shared" si="10"/>
        <v>1.2033727371050695E-4</v>
      </c>
      <c r="K174" s="12">
        <f t="shared" si="11"/>
        <v>7.8087963319816562E-6</v>
      </c>
      <c r="L174" s="12">
        <f t="shared" si="12"/>
        <v>7.0291664764835914E-4</v>
      </c>
      <c r="M174" s="66">
        <f t="shared" si="13"/>
        <v>5.8230995630490258E-2</v>
      </c>
      <c r="N174" s="12">
        <f t="shared" si="14"/>
        <v>1.3553777144236046E-4</v>
      </c>
      <c r="O174" s="12"/>
    </row>
    <row r="175" spans="1:15" hidden="1">
      <c r="A175" s="61" t="s">
        <v>152</v>
      </c>
      <c r="B175" s="61">
        <f>VLOOKUP(A175,'US Pop after &gt;2009'!A53:B510,2,FALSE)</f>
        <v>3572213</v>
      </c>
      <c r="C175" s="62">
        <f>VLOOKUP(A175,'US Pop after &gt;2009'!A53:U510,21,FALSE)</f>
        <v>3056953.7100000004</v>
      </c>
      <c r="D175" s="62">
        <f>VLOOKUP(A175,'US Pop after &gt;2009'!A53:V510,22,FALSE)</f>
        <v>510276.24400000001</v>
      </c>
      <c r="E175" s="61">
        <f>VLOOKUP(A175,'Deaths After &gt;2009'!A53:O510,15,FALSE)</f>
        <v>0</v>
      </c>
      <c r="F175" s="61">
        <f>VLOOKUP(A175,'Deaths After &gt;2009'!A53:P510,16,FALSE)</f>
        <v>430</v>
      </c>
      <c r="G175" s="61">
        <f>VLOOKUP(A175,'Deaths After &gt;2009'!A53:Q510,17,FALSE)</f>
        <v>430</v>
      </c>
      <c r="H175" s="61">
        <f>VLOOKUP(A175,'Visits new'!A52:D459,4,FALSE)</f>
        <v>149864</v>
      </c>
      <c r="I175" s="61">
        <f>VLOOKUP(A175,'Visits new'!A52:E459,5,FALSE)</f>
        <v>677</v>
      </c>
      <c r="J175" s="67">
        <f t="shared" si="10"/>
        <v>1.2037356115102878E-4</v>
      </c>
      <c r="K175" s="12">
        <f t="shared" si="11"/>
        <v>0</v>
      </c>
      <c r="L175" s="12">
        <f t="shared" si="12"/>
        <v>8.4268081270896865E-4</v>
      </c>
      <c r="M175" s="66">
        <f t="shared" si="13"/>
        <v>4.1952705507762277E-2</v>
      </c>
      <c r="N175" s="12">
        <f t="shared" si="14"/>
        <v>1.8951837418429416E-4</v>
      </c>
      <c r="O175" s="12"/>
    </row>
    <row r="176" spans="1:15" hidden="1">
      <c r="A176" s="61" t="s">
        <v>370</v>
      </c>
      <c r="B176" s="61">
        <f>VLOOKUP(A176,'US Pop after &gt;2009'!A247:B704,2,FALSE)</f>
        <v>8874374</v>
      </c>
      <c r="C176" s="62">
        <f>VLOOKUP(A176,'US Pop after &gt;2009'!A247:U704,21,FALSE)</f>
        <v>7630191.614000001</v>
      </c>
      <c r="D176" s="62">
        <f>VLOOKUP(A176,'US Pop after &gt;2009'!A247:V704,22,FALSE)</f>
        <v>1247956.8370000003</v>
      </c>
      <c r="E176" s="61">
        <f>VLOOKUP(A176,'Deaths After &gt;2009'!A247:O704,15,FALSE)</f>
        <v>43</v>
      </c>
      <c r="F176" s="61">
        <f>VLOOKUP(A176,'Deaths After &gt;2009'!A247:P704,16,FALSE)</f>
        <v>1026</v>
      </c>
      <c r="G176" s="61">
        <f>VLOOKUP(A176,'Deaths After &gt;2009'!A247:Q704,17,FALSE)</f>
        <v>1069</v>
      </c>
      <c r="H176" s="61">
        <f>VLOOKUP(A176,'Visits new'!A246:D653,4,FALSE)</f>
        <v>452989</v>
      </c>
      <c r="I176" s="61">
        <f>VLOOKUP(A176,'Visits new'!A246:E653,5,FALSE)</f>
        <v>1269</v>
      </c>
      <c r="J176" s="67">
        <f t="shared" si="10"/>
        <v>1.2045920084053253E-4</v>
      </c>
      <c r="K176" s="12">
        <f t="shared" si="11"/>
        <v>5.6355072290849019E-6</v>
      </c>
      <c r="L176" s="12">
        <f t="shared" si="12"/>
        <v>8.2214381906543441E-4</v>
      </c>
      <c r="M176" s="66">
        <f t="shared" si="13"/>
        <v>5.104461452717679E-2</v>
      </c>
      <c r="N176" s="12">
        <f t="shared" si="14"/>
        <v>1.4299600174615134E-4</v>
      </c>
      <c r="O176" s="12"/>
    </row>
    <row r="177" spans="1:15">
      <c r="A177" s="61" t="s">
        <v>264</v>
      </c>
      <c r="B177" s="61">
        <f>VLOOKUP(A177,'US Pop after &gt;2009'!A153:B610,2,FALSE)</f>
        <v>4481311</v>
      </c>
      <c r="C177" s="62">
        <f>VLOOKUP(A177,'US Pop after &gt;2009'!A153:U610,21,FALSE)</f>
        <v>3827638.625</v>
      </c>
      <c r="D177" s="62">
        <f>VLOOKUP(A177,'US Pop after &gt;2009'!A153:V610,22,FALSE)</f>
        <v>652120.7350000001</v>
      </c>
      <c r="E177" s="61">
        <f>VLOOKUP(A177,'Deaths After &gt;2009'!A153:O610,15,FALSE)</f>
        <v>31</v>
      </c>
      <c r="F177" s="61">
        <f>VLOOKUP(A177,'Deaths After &gt;2009'!A153:P610,16,FALSE)</f>
        <v>509</v>
      </c>
      <c r="G177" s="61">
        <f>VLOOKUP(A177,'Deaths After &gt;2009'!A153:Q610,17,FALSE)</f>
        <v>540</v>
      </c>
      <c r="H177" s="61">
        <f>VLOOKUP(A177,'Visits new'!A152:D559,4,FALSE)</f>
        <v>2402652</v>
      </c>
      <c r="I177" s="61">
        <f>VLOOKUP(A177,'Visits new'!A152:E559,5,FALSE)</f>
        <v>4044</v>
      </c>
      <c r="J177" s="67">
        <f t="shared" si="10"/>
        <v>1.2050045176511963E-4</v>
      </c>
      <c r="K177" s="12">
        <f t="shared" si="11"/>
        <v>8.0989881849151837E-6</v>
      </c>
      <c r="L177" s="12">
        <f t="shared" si="12"/>
        <v>7.8053031084803631E-4</v>
      </c>
      <c r="M177" s="12">
        <f t="shared" si="13"/>
        <v>0.53614935450808932</v>
      </c>
      <c r="N177" s="12">
        <f t="shared" si="14"/>
        <v>9.0241449432989585E-4</v>
      </c>
      <c r="O177" s="12"/>
    </row>
    <row r="178" spans="1:15" hidden="1">
      <c r="A178" s="61" t="s">
        <v>342</v>
      </c>
      <c r="B178" s="61">
        <f>VLOOKUP(A178,'US Pop after &gt;2009'!A222:B679,2,FALSE)</f>
        <v>1725065</v>
      </c>
      <c r="C178" s="62">
        <f>VLOOKUP(A178,'US Pop after &gt;2009'!A222:U679,21,FALSE)</f>
        <v>1496781.7530000003</v>
      </c>
      <c r="D178" s="62">
        <f>VLOOKUP(A178,'US Pop after &gt;2009'!A222:V679,22,FALSE)</f>
        <v>228392.94</v>
      </c>
      <c r="E178" s="61">
        <f>VLOOKUP(A178,'Deaths After &gt;2009'!A222:O679,15,FALSE)</f>
        <v>0</v>
      </c>
      <c r="F178" s="61">
        <f>VLOOKUP(A178,'Deaths After &gt;2009'!A222:P679,16,FALSE)</f>
        <v>208</v>
      </c>
      <c r="G178" s="61">
        <f>VLOOKUP(A178,'Deaths After &gt;2009'!A222:Q679,17,FALSE)</f>
        <v>208</v>
      </c>
      <c r="H178" s="61">
        <f>VLOOKUP(A178,'Visits new'!A221:D628,4,FALSE)</f>
        <v>114444</v>
      </c>
      <c r="I178" s="61">
        <f>VLOOKUP(A178,'Visits new'!A221:E628,5,FALSE)</f>
        <v>656</v>
      </c>
      <c r="J178" s="67">
        <f t="shared" si="10"/>
        <v>1.2057516673284775E-4</v>
      </c>
      <c r="K178" s="12">
        <f t="shared" si="11"/>
        <v>0</v>
      </c>
      <c r="L178" s="12">
        <f t="shared" si="12"/>
        <v>9.1071116296326845E-4</v>
      </c>
      <c r="M178" s="66">
        <f t="shared" si="13"/>
        <v>6.6341847988336672E-2</v>
      </c>
      <c r="N178" s="12">
        <f t="shared" si="14"/>
        <v>3.8027552584975058E-4</v>
      </c>
      <c r="O178" s="12"/>
    </row>
    <row r="179" spans="1:15" hidden="1">
      <c r="A179" s="61" t="s">
        <v>488</v>
      </c>
      <c r="B179" s="61">
        <f>VLOOKUP(A179,'US Pop after &gt;2009'!A352:B809,2,FALSE)</f>
        <v>25410595</v>
      </c>
      <c r="C179" s="62">
        <f>VLOOKUP(A179,'US Pop after &gt;2009'!A352:U809,21,FALSE)</f>
        <v>22601888.785999995</v>
      </c>
      <c r="D179" s="62">
        <f>VLOOKUP(A179,'US Pop after &gt;2009'!A352:V809,22,FALSE)</f>
        <v>2800369.0310000009</v>
      </c>
      <c r="E179" s="61">
        <f>VLOOKUP(A179,'Deaths After &gt;2009'!A352:O809,15,FALSE)</f>
        <v>495</v>
      </c>
      <c r="F179" s="61">
        <f>VLOOKUP(A179,'Deaths After &gt;2009'!A352:P809,16,FALSE)</f>
        <v>2575</v>
      </c>
      <c r="G179" s="61">
        <f>VLOOKUP(A179,'Deaths After &gt;2009'!A352:Q809,17,FALSE)</f>
        <v>3070</v>
      </c>
      <c r="H179" s="61">
        <f>VLOOKUP(A179,'Visits new'!A351:D758,4,FALSE)</f>
        <v>1708123</v>
      </c>
      <c r="I179" s="61">
        <f>VLOOKUP(A179,'Visits new'!A351:E758,5,FALSE)</f>
        <v>5111</v>
      </c>
      <c r="J179" s="67">
        <f t="shared" si="10"/>
        <v>1.2081574634517609E-4</v>
      </c>
      <c r="K179" s="12">
        <f t="shared" si="11"/>
        <v>2.1900824514569403E-5</v>
      </c>
      <c r="L179" s="12">
        <f t="shared" si="12"/>
        <v>9.1952166714273284E-4</v>
      </c>
      <c r="M179" s="66">
        <f t="shared" si="13"/>
        <v>6.722089742487336E-2</v>
      </c>
      <c r="N179" s="12">
        <f t="shared" si="14"/>
        <v>2.0113657314990065E-4</v>
      </c>
      <c r="O179" s="12"/>
    </row>
    <row r="180" spans="1:15" hidden="1">
      <c r="A180" s="61" t="s">
        <v>224</v>
      </c>
      <c r="B180" s="61">
        <f>VLOOKUP(A180,'US Pop after &gt;2009'!A117:B574,2,FALSE)</f>
        <v>6196359</v>
      </c>
      <c r="C180" s="62">
        <f>VLOOKUP(A180,'US Pop after &gt;2009'!A117:U574,21,FALSE)</f>
        <v>5388492.2180000003</v>
      </c>
      <c r="D180" s="62">
        <f>VLOOKUP(A180,'US Pop after &gt;2009'!A117:V574,22,FALSE)</f>
        <v>806244.01600000006</v>
      </c>
      <c r="E180" s="61">
        <f>VLOOKUP(A180,'Deaths After &gt;2009'!A117:O574,15,FALSE)</f>
        <v>0</v>
      </c>
      <c r="F180" s="61">
        <f>VLOOKUP(A180,'Deaths After &gt;2009'!A117:P574,16,FALSE)</f>
        <v>751</v>
      </c>
      <c r="G180" s="61">
        <f>VLOOKUP(A180,'Deaths After &gt;2009'!A117:Q574,17,FALSE)</f>
        <v>751</v>
      </c>
      <c r="H180" s="61">
        <f>VLOOKUP(A180,'Visits new'!A116:D523,4,FALSE)</f>
        <v>424967</v>
      </c>
      <c r="I180" s="61">
        <f>VLOOKUP(A180,'Visits new'!A116:E523,5,FALSE)</f>
        <v>1884</v>
      </c>
      <c r="J180" s="67">
        <f t="shared" si="10"/>
        <v>1.2120020805766741E-4</v>
      </c>
      <c r="K180" s="12">
        <f t="shared" si="11"/>
        <v>0</v>
      </c>
      <c r="L180" s="12">
        <f t="shared" si="12"/>
        <v>9.3147978167443528E-4</v>
      </c>
      <c r="M180" s="66">
        <f t="shared" si="13"/>
        <v>6.8583340636008988E-2</v>
      </c>
      <c r="N180" s="12">
        <f t="shared" si="14"/>
        <v>3.0404952327649188E-4</v>
      </c>
      <c r="O180" s="12"/>
    </row>
    <row r="181" spans="1:15" hidden="1">
      <c r="A181" s="61" t="s">
        <v>460</v>
      </c>
      <c r="B181" s="61">
        <f>VLOOKUP(A181,'US Pop after &gt;2009'!A327:B784,2,FALSE)</f>
        <v>4630485</v>
      </c>
      <c r="C181" s="62">
        <f>VLOOKUP(A181,'US Pop after &gt;2009'!A327:U784,21,FALSE)</f>
        <v>3949495.784</v>
      </c>
      <c r="D181" s="62">
        <f>VLOOKUP(A181,'US Pop after &gt;2009'!A327:V784,22,FALSE)</f>
        <v>681593.68200000003</v>
      </c>
      <c r="E181" s="61">
        <f>VLOOKUP(A181,'Deaths After &gt;2009'!A327:O784,15,FALSE)</f>
        <v>58</v>
      </c>
      <c r="F181" s="61">
        <f>VLOOKUP(A181,'Deaths After &gt;2009'!A327:P784,16,FALSE)</f>
        <v>504</v>
      </c>
      <c r="G181" s="61">
        <f>VLOOKUP(A181,'Deaths After &gt;2009'!A327:Q784,17,FALSE)</f>
        <v>562</v>
      </c>
      <c r="H181" s="61">
        <f>VLOOKUP(A181,'Visits new'!A326:D733,4,FALSE)</f>
        <v>270600</v>
      </c>
      <c r="I181" s="61">
        <f>VLOOKUP(A181,'Visits new'!A326:E733,5,FALSE)</f>
        <v>675</v>
      </c>
      <c r="J181" s="67">
        <f t="shared" si="10"/>
        <v>1.213695757571831E-4</v>
      </c>
      <c r="K181" s="12">
        <f t="shared" si="11"/>
        <v>1.4685418891942283E-5</v>
      </c>
      <c r="L181" s="12">
        <f t="shared" si="12"/>
        <v>7.3944347389065144E-4</v>
      </c>
      <c r="M181" s="66">
        <f t="shared" si="13"/>
        <v>5.8438802846786028E-2</v>
      </c>
      <c r="N181" s="12">
        <f t="shared" si="14"/>
        <v>1.4577306696814696E-4</v>
      </c>
      <c r="O181" s="12"/>
    </row>
    <row r="182" spans="1:15" hidden="1">
      <c r="A182" s="61" t="s">
        <v>372</v>
      </c>
      <c r="B182" s="61">
        <f>VLOOKUP(A182,'US Pop after &gt;2009'!A249:B706,2,FALSE)</f>
        <v>8850952</v>
      </c>
      <c r="C182" s="62">
        <f>VLOOKUP(A182,'US Pop after &gt;2009'!A249:U706,21,FALSE)</f>
        <v>7550311.6539999992</v>
      </c>
      <c r="D182" s="62">
        <f>VLOOKUP(A182,'US Pop after &gt;2009'!A249:V706,22,FALSE)</f>
        <v>1301696.476</v>
      </c>
      <c r="E182" s="61">
        <f>VLOOKUP(A182,'Deaths After &gt;2009'!A249:O706,15,FALSE)</f>
        <v>63</v>
      </c>
      <c r="F182" s="61">
        <f>VLOOKUP(A182,'Deaths After &gt;2009'!A249:P706,16,FALSE)</f>
        <v>1021</v>
      </c>
      <c r="G182" s="61">
        <f>VLOOKUP(A182,'Deaths After &gt;2009'!A249:Q706,17,FALSE)</f>
        <v>1084</v>
      </c>
      <c r="H182" s="61">
        <f>VLOOKUP(A182,'Visits new'!A248:D655,4,FALSE)</f>
        <v>355474</v>
      </c>
      <c r="I182" s="61">
        <f>VLOOKUP(A182,'Visits new'!A248:E655,5,FALSE)</f>
        <v>829</v>
      </c>
      <c r="J182" s="67">
        <f t="shared" si="10"/>
        <v>1.2247270124162915E-4</v>
      </c>
      <c r="K182" s="12">
        <f t="shared" si="11"/>
        <v>8.3440264305677903E-6</v>
      </c>
      <c r="L182" s="12">
        <f t="shared" si="12"/>
        <v>7.8436103870961084E-4</v>
      </c>
      <c r="M182" s="66">
        <f t="shared" si="13"/>
        <v>4.0162233395910407E-2</v>
      </c>
      <c r="N182" s="12">
        <f t="shared" si="14"/>
        <v>9.3662241078699781E-5</v>
      </c>
      <c r="O182" s="12"/>
    </row>
    <row r="183" spans="1:15">
      <c r="A183" s="61" t="s">
        <v>534</v>
      </c>
      <c r="B183" s="61">
        <f>VLOOKUP(A183,'US Pop after &gt;2009'!A393:B850,2,FALSE)</f>
        <v>1685760</v>
      </c>
      <c r="C183" s="62">
        <f>VLOOKUP(A183,'US Pop after &gt;2009'!A393:U850,21,FALSE)</f>
        <v>1393378.0279999999</v>
      </c>
      <c r="D183" s="62">
        <f>VLOOKUP(A183,'US Pop after &gt;2009'!A393:V850,22,FALSE)</f>
        <v>292086.73299999995</v>
      </c>
      <c r="E183" s="61">
        <f>VLOOKUP(A183,'Deaths After &gt;2009'!A393:O850,15,FALSE)</f>
        <v>0</v>
      </c>
      <c r="F183" s="61">
        <f>VLOOKUP(A183,'Deaths After &gt;2009'!A393:P850,16,FALSE)</f>
        <v>207</v>
      </c>
      <c r="G183" s="61">
        <f>VLOOKUP(A183,'Deaths After &gt;2009'!A393:Q850,17,FALSE)</f>
        <v>207</v>
      </c>
      <c r="H183" s="61">
        <f>VLOOKUP(A183,'Visits new'!A392:D799,4,FALSE)</f>
        <v>843285</v>
      </c>
      <c r="I183" s="61">
        <f>VLOOKUP(A183,'Visits new'!A392:E799,5,FALSE)</f>
        <v>2191</v>
      </c>
      <c r="J183" s="67">
        <f t="shared" si="10"/>
        <v>1.2279328018223234E-4</v>
      </c>
      <c r="K183" s="12">
        <f t="shared" si="11"/>
        <v>0</v>
      </c>
      <c r="L183" s="12">
        <f t="shared" si="12"/>
        <v>7.0869360574483899E-4</v>
      </c>
      <c r="M183" s="12">
        <f t="shared" si="13"/>
        <v>0.50024024772209563</v>
      </c>
      <c r="N183" s="12">
        <f t="shared" si="14"/>
        <v>1.299710516324981E-3</v>
      </c>
      <c r="O183" s="12"/>
    </row>
    <row r="184" spans="1:15" hidden="1">
      <c r="A184" s="61" t="s">
        <v>459</v>
      </c>
      <c r="B184" s="61">
        <f>VLOOKUP(A184,'US Pop after &gt;2009'!A326:B783,2,FALSE)</f>
        <v>4550845</v>
      </c>
      <c r="C184" s="62">
        <f>VLOOKUP(A184,'US Pop after &gt;2009'!A326:U783,21,FALSE)</f>
        <v>3904721.4080000003</v>
      </c>
      <c r="D184" s="62">
        <f>VLOOKUP(A184,'US Pop after &gt;2009'!A326:V783,22,FALSE)</f>
        <v>647325.08700000006</v>
      </c>
      <c r="E184" s="61">
        <f>VLOOKUP(A184,'Deaths After &gt;2009'!A326:O783,15,FALSE)</f>
        <v>17</v>
      </c>
      <c r="F184" s="61">
        <f>VLOOKUP(A184,'Deaths After &gt;2009'!A326:P783,16,FALSE)</f>
        <v>542</v>
      </c>
      <c r="G184" s="61">
        <f>VLOOKUP(A184,'Deaths After &gt;2009'!A326:Q783,17,FALSE)</f>
        <v>559</v>
      </c>
      <c r="H184" s="61">
        <f>VLOOKUP(A184,'Visits new'!A325:D732,4,FALSE)</f>
        <v>303813</v>
      </c>
      <c r="I184" s="61">
        <f>VLOOKUP(A184,'Visits new'!A325:E732,5,FALSE)</f>
        <v>739</v>
      </c>
      <c r="J184" s="67">
        <f t="shared" si="10"/>
        <v>1.2283433076714325E-4</v>
      </c>
      <c r="K184" s="12">
        <f t="shared" si="11"/>
        <v>4.3537036893772673E-6</v>
      </c>
      <c r="L184" s="12">
        <f t="shared" si="12"/>
        <v>8.3729181965104332E-4</v>
      </c>
      <c r="M184" s="66">
        <f t="shared" si="13"/>
        <v>6.675968968400374E-2</v>
      </c>
      <c r="N184" s="12">
        <f t="shared" si="14"/>
        <v>1.6238742475298544E-4</v>
      </c>
      <c r="O184" s="12"/>
    </row>
    <row r="185" spans="1:15" hidden="1">
      <c r="A185" s="61" t="s">
        <v>458</v>
      </c>
      <c r="B185" s="61">
        <f>VLOOKUP(A185,'US Pop after &gt;2009'!A325:B782,2,FALSE)</f>
        <v>4528696</v>
      </c>
      <c r="C185" s="62">
        <f>VLOOKUP(A185,'US Pop after &gt;2009'!A325:U782,21,FALSE)</f>
        <v>3902883.4600000009</v>
      </c>
      <c r="D185" s="62">
        <f>VLOOKUP(A185,'US Pop after &gt;2009'!A325:V782,22,FALSE)</f>
        <v>625832.43499999994</v>
      </c>
      <c r="E185" s="61">
        <f>VLOOKUP(A185,'Deaths After &gt;2009'!A325:O782,15,FALSE)</f>
        <v>25</v>
      </c>
      <c r="F185" s="61">
        <f>VLOOKUP(A185,'Deaths After &gt;2009'!A325:P782,16,FALSE)</f>
        <v>533</v>
      </c>
      <c r="G185" s="61">
        <f>VLOOKUP(A185,'Deaths After &gt;2009'!A325:Q782,17,FALSE)</f>
        <v>558</v>
      </c>
      <c r="H185" s="61">
        <f>VLOOKUP(A185,'Visits new'!A324:D731,4,FALSE)</f>
        <v>300266</v>
      </c>
      <c r="I185" s="61">
        <f>VLOOKUP(A185,'Visits new'!A324:E731,5,FALSE)</f>
        <v>823</v>
      </c>
      <c r="J185" s="67">
        <f t="shared" si="10"/>
        <v>1.2321427625082364E-4</v>
      </c>
      <c r="K185" s="12">
        <f t="shared" si="11"/>
        <v>6.4055204968892395E-6</v>
      </c>
      <c r="L185" s="12">
        <f t="shared" si="12"/>
        <v>8.5166566990092177E-4</v>
      </c>
      <c r="M185" s="66">
        <f t="shared" si="13"/>
        <v>6.63029710980821E-2</v>
      </c>
      <c r="N185" s="12">
        <f t="shared" si="14"/>
        <v>1.8173001676420763E-4</v>
      </c>
      <c r="O185" s="12"/>
    </row>
    <row r="186" spans="1:15" hidden="1">
      <c r="A186" s="61" t="s">
        <v>178</v>
      </c>
      <c r="B186" s="61">
        <f>VLOOKUP(A186,'US Pop after &gt;2009'!A76:B533,2,FALSE)</f>
        <v>18587927</v>
      </c>
      <c r="C186" s="62">
        <f>VLOOKUP(A186,'US Pop after &gt;2009'!A76:U533,21,FALSE)</f>
        <v>15398701.668000001</v>
      </c>
      <c r="D186" s="62">
        <f>VLOOKUP(A186,'US Pop after &gt;2009'!A76:V533,22,FALSE)</f>
        <v>3193384.6750000007</v>
      </c>
      <c r="E186" s="61">
        <f>VLOOKUP(A186,'Deaths After &gt;2009'!A76:O533,15,FALSE)</f>
        <v>277</v>
      </c>
      <c r="F186" s="61">
        <f>VLOOKUP(A186,'Deaths After &gt;2009'!A76:P533,16,FALSE)</f>
        <v>2034</v>
      </c>
      <c r="G186" s="61">
        <f>VLOOKUP(A186,'Deaths After &gt;2009'!A76:Q533,17,FALSE)</f>
        <v>2311</v>
      </c>
      <c r="H186" s="61">
        <f>VLOOKUP(A186,'Visits new'!A75:D482,4,FALSE)</f>
        <v>0</v>
      </c>
      <c r="I186" s="61">
        <f>VLOOKUP(A186,'Visits new'!A75:E482,5,FALSE)</f>
        <v>0</v>
      </c>
      <c r="J186" s="67">
        <f t="shared" si="10"/>
        <v>1.2432801140223974E-4</v>
      </c>
      <c r="K186" s="12">
        <f t="shared" si="11"/>
        <v>1.7988529550879795E-5</v>
      </c>
      <c r="L186" s="12">
        <f t="shared" si="12"/>
        <v>6.3694174269812937E-4</v>
      </c>
      <c r="M186" s="66">
        <f t="shared" si="13"/>
        <v>0</v>
      </c>
      <c r="N186" s="12">
        <f t="shared" si="14"/>
        <v>0</v>
      </c>
      <c r="O186" s="12"/>
    </row>
    <row r="187" spans="1:15" hidden="1">
      <c r="A187" s="61" t="s">
        <v>427</v>
      </c>
      <c r="B187" s="61">
        <f>VLOOKUP(A187,'US Pop after &gt;2009'!A298:B755,2,FALSE)</f>
        <v>3559968</v>
      </c>
      <c r="C187" s="62">
        <f>VLOOKUP(A187,'US Pop after &gt;2009'!A298:U755,21,FALSE)</f>
        <v>3044402</v>
      </c>
      <c r="D187" s="62">
        <f>VLOOKUP(A187,'US Pop after &gt;2009'!A298:V755,22,FALSE)</f>
        <v>515566</v>
      </c>
      <c r="E187" s="61">
        <f>VLOOKUP(A187,'Deaths After &gt;2009'!A298:O755,15,FALSE)</f>
        <v>20</v>
      </c>
      <c r="F187" s="61">
        <f>VLOOKUP(A187,'Deaths After &gt;2009'!A298:P755,16,FALSE)</f>
        <v>428</v>
      </c>
      <c r="G187" s="61">
        <f>VLOOKUP(A187,'Deaths After &gt;2009'!A298:Q755,17,FALSE)</f>
        <v>448</v>
      </c>
      <c r="H187" s="61">
        <f>VLOOKUP(A187,'Visits new'!A297:D704,4,FALSE)</f>
        <v>278176</v>
      </c>
      <c r="I187" s="61">
        <f>VLOOKUP(A187,'Visits new'!A297:E704,5,FALSE)</f>
        <v>1003</v>
      </c>
      <c r="J187" s="67">
        <f t="shared" si="10"/>
        <v>1.2584382780968817E-4</v>
      </c>
      <c r="K187" s="12">
        <f t="shared" si="11"/>
        <v>6.569434654161967E-6</v>
      </c>
      <c r="L187" s="12">
        <f t="shared" si="12"/>
        <v>8.30155595985771E-4</v>
      </c>
      <c r="M187" s="66">
        <f t="shared" si="13"/>
        <v>7.8140028224972805E-2</v>
      </c>
      <c r="N187" s="12">
        <f t="shared" si="14"/>
        <v>2.8174410556499382E-4</v>
      </c>
      <c r="O187" s="12"/>
    </row>
    <row r="188" spans="1:15" hidden="1">
      <c r="A188" s="61" t="s">
        <v>344</v>
      </c>
      <c r="B188" s="61">
        <f>VLOOKUP(A188,'US Pop after &gt;2009'!A224:B681,2,FALSE)</f>
        <v>1649860</v>
      </c>
      <c r="C188" s="62">
        <f>VLOOKUP(A188,'US Pop after &gt;2009'!A224:U681,21,FALSE)</f>
        <v>1423933.0899999999</v>
      </c>
      <c r="D188" s="62">
        <f>VLOOKUP(A188,'US Pop after &gt;2009'!A224:V681,22,FALSE)</f>
        <v>224954.77700000006</v>
      </c>
      <c r="E188" s="61">
        <f>VLOOKUP(A188,'Deaths After &gt;2009'!A224:O681,15,FALSE)</f>
        <v>0</v>
      </c>
      <c r="F188" s="61">
        <f>VLOOKUP(A188,'Deaths After &gt;2009'!A224:P681,16,FALSE)</f>
        <v>208</v>
      </c>
      <c r="G188" s="61">
        <f>VLOOKUP(A188,'Deaths After &gt;2009'!A224:Q681,17,FALSE)</f>
        <v>208</v>
      </c>
      <c r="H188" s="61">
        <f>VLOOKUP(A188,'Visits new'!A223:D630,4,FALSE)</f>
        <v>119876</v>
      </c>
      <c r="I188" s="61">
        <f>VLOOKUP(A188,'Visits new'!A223:E630,5,FALSE)</f>
        <v>683</v>
      </c>
      <c r="J188" s="67">
        <f t="shared" si="10"/>
        <v>1.2607130301965015E-4</v>
      </c>
      <c r="K188" s="12">
        <f t="shared" si="11"/>
        <v>0</v>
      </c>
      <c r="L188" s="12">
        <f t="shared" si="12"/>
        <v>9.2463028691317786E-4</v>
      </c>
      <c r="M188" s="66">
        <f t="shared" si="13"/>
        <v>7.2658286157613369E-2</v>
      </c>
      <c r="N188" s="12">
        <f t="shared" si="14"/>
        <v>4.1397451905010124E-4</v>
      </c>
      <c r="O188" s="12"/>
    </row>
    <row r="189" spans="1:15" hidden="1">
      <c r="A189" s="61" t="s">
        <v>486</v>
      </c>
      <c r="B189" s="61">
        <f>VLOOKUP(A189,'US Pop after &gt;2009'!A350:B807,2,FALSE)</f>
        <v>25227175</v>
      </c>
      <c r="C189" s="62">
        <f>VLOOKUP(A189,'US Pop after &gt;2009'!A350:U807,21,FALSE)</f>
        <v>22554284.566999998</v>
      </c>
      <c r="D189" s="62">
        <f>VLOOKUP(A189,'US Pop after &gt;2009'!A350:V807,22,FALSE)</f>
        <v>2669332.5370000009</v>
      </c>
      <c r="E189" s="61">
        <f>VLOOKUP(A189,'Deaths After &gt;2009'!A350:O807,15,FALSE)</f>
        <v>587</v>
      </c>
      <c r="F189" s="61">
        <f>VLOOKUP(A189,'Deaths After &gt;2009'!A350:P807,16,FALSE)</f>
        <v>2608</v>
      </c>
      <c r="G189" s="61">
        <f>VLOOKUP(A189,'Deaths After &gt;2009'!A350:Q807,17,FALSE)</f>
        <v>3195</v>
      </c>
      <c r="H189" s="61">
        <f>VLOOKUP(A189,'Visits new'!A349:D756,4,FALSE)</f>
        <v>1917880</v>
      </c>
      <c r="I189" s="61">
        <f>VLOOKUP(A189,'Visits new'!A349:E756,5,FALSE)</f>
        <v>3799</v>
      </c>
      <c r="J189" s="67">
        <f t="shared" si="10"/>
        <v>1.2664913927144041E-4</v>
      </c>
      <c r="K189" s="12">
        <f t="shared" si="11"/>
        <v>2.6026097092827377E-5</v>
      </c>
      <c r="L189" s="12">
        <f t="shared" si="12"/>
        <v>9.7702326849507821E-4</v>
      </c>
      <c r="M189" s="66">
        <f t="shared" si="13"/>
        <v>7.6024366580879549E-2</v>
      </c>
      <c r="N189" s="12">
        <f t="shared" si="14"/>
        <v>1.5059157436375656E-4</v>
      </c>
      <c r="O189" s="12"/>
    </row>
    <row r="190" spans="1:15" hidden="1">
      <c r="A190" s="61" t="s">
        <v>456</v>
      </c>
      <c r="B190" s="61">
        <f>VLOOKUP(A190,'US Pop after &gt;2009'!A323:B780,2,FALSE)</f>
        <v>4464937</v>
      </c>
      <c r="C190" s="62">
        <f>VLOOKUP(A190,'US Pop after &gt;2009'!A323:U780,21,FALSE)</f>
        <v>3879888.2540000002</v>
      </c>
      <c r="D190" s="62">
        <f>VLOOKUP(A190,'US Pop after &gt;2009'!A323:V780,22,FALSE)</f>
        <v>585165.03799999994</v>
      </c>
      <c r="E190" s="61">
        <f>VLOOKUP(A190,'Deaths After &gt;2009'!A323:O780,15,FALSE)</f>
        <v>0</v>
      </c>
      <c r="F190" s="61">
        <f>VLOOKUP(A190,'Deaths After &gt;2009'!A323:P780,16,FALSE)</f>
        <v>567</v>
      </c>
      <c r="G190" s="61">
        <f>VLOOKUP(A190,'Deaths After &gt;2009'!A323:Q780,17,FALSE)</f>
        <v>567</v>
      </c>
      <c r="H190" s="61">
        <f>VLOOKUP(A190,'Visits new'!A322:D729,4,FALSE)</f>
        <v>81290</v>
      </c>
      <c r="I190" s="61">
        <f>VLOOKUP(A190,'Visits new'!A322:E729,5,FALSE)</f>
        <v>276</v>
      </c>
      <c r="J190" s="67">
        <f t="shared" si="10"/>
        <v>1.2698947375965215E-4</v>
      </c>
      <c r="K190" s="12">
        <f t="shared" si="11"/>
        <v>0</v>
      </c>
      <c r="L190" s="12">
        <f t="shared" si="12"/>
        <v>9.6895741061003046E-4</v>
      </c>
      <c r="M190" s="66">
        <f t="shared" si="13"/>
        <v>1.8206303918733905E-2</v>
      </c>
      <c r="N190" s="12">
        <f t="shared" si="14"/>
        <v>6.1814981935915338E-5</v>
      </c>
      <c r="O190" s="12"/>
    </row>
    <row r="191" spans="1:15" hidden="1">
      <c r="A191" s="61" t="s">
        <v>526</v>
      </c>
      <c r="B191" s="61">
        <f>VLOOKUP(A191,'US Pop after &gt;2009'!A386:B843,2,FALSE)</f>
        <v>6975518</v>
      </c>
      <c r="C191" s="62">
        <f>VLOOKUP(A191,'US Pop after &gt;2009'!A386:U843,21,FALSE)</f>
        <v>5980557</v>
      </c>
      <c r="D191" s="62">
        <f>VLOOKUP(A191,'US Pop after &gt;2009'!A386:V843,22,FALSE)</f>
        <v>994961</v>
      </c>
      <c r="E191" s="61">
        <f>VLOOKUP(A191,'Deaths After &gt;2009'!A386:O843,15,FALSE)</f>
        <v>52</v>
      </c>
      <c r="F191" s="61">
        <f>VLOOKUP(A191,'Deaths After &gt;2009'!A386:P843,16,FALSE)</f>
        <v>837</v>
      </c>
      <c r="G191" s="61">
        <f>VLOOKUP(A191,'Deaths After &gt;2009'!A386:Q843,17,FALSE)</f>
        <v>889</v>
      </c>
      <c r="H191" s="61">
        <f>VLOOKUP(A191,'Visits new'!A385:D792,4,FALSE)</f>
        <v>247910</v>
      </c>
      <c r="I191" s="61">
        <f>VLOOKUP(A191,'Visits new'!A385:E792,5,FALSE)</f>
        <v>2112</v>
      </c>
      <c r="J191" s="67">
        <f t="shared" si="10"/>
        <v>1.2744573234561217E-4</v>
      </c>
      <c r="K191" s="12">
        <f t="shared" si="11"/>
        <v>8.6948423031500239E-6</v>
      </c>
      <c r="L191" s="12">
        <f t="shared" si="12"/>
        <v>8.4123900333781931E-4</v>
      </c>
      <c r="M191" s="66">
        <f t="shared" si="13"/>
        <v>3.5540012942408002E-2</v>
      </c>
      <c r="N191" s="12">
        <f t="shared" si="14"/>
        <v>3.0277321340149938E-4</v>
      </c>
      <c r="O191" s="12"/>
    </row>
    <row r="192" spans="1:15">
      <c r="A192" s="61" t="s">
        <v>452</v>
      </c>
      <c r="B192" s="61">
        <f>VLOOKUP(A192,'US Pop after &gt;2009'!A320:B777,2,FALSE)</f>
        <v>1053763</v>
      </c>
      <c r="C192" s="62">
        <f>VLOOKUP(A192,'US Pop after &gt;2009'!A320:U777,21,FALSE)</f>
        <v>892346.34699999995</v>
      </c>
      <c r="D192" s="62">
        <f>VLOOKUP(A192,'US Pop after &gt;2009'!A320:V777,22,FALSE)</f>
        <v>161790.209</v>
      </c>
      <c r="E192" s="61">
        <f>VLOOKUP(A192,'Deaths After &gt;2009'!A320:O777,15,FALSE)</f>
        <v>0</v>
      </c>
      <c r="F192" s="61">
        <f>VLOOKUP(A192,'Deaths After &gt;2009'!A320:P777,16,FALSE)</f>
        <v>135</v>
      </c>
      <c r="G192" s="61">
        <f>VLOOKUP(A192,'Deaths After &gt;2009'!A320:Q777,17,FALSE)</f>
        <v>135</v>
      </c>
      <c r="H192" s="61">
        <f>VLOOKUP(A192,'Visits new'!A319:D726,4,FALSE)</f>
        <v>278835</v>
      </c>
      <c r="I192" s="61">
        <f>VLOOKUP(A192,'Visits new'!A319:E726,5,FALSE)</f>
        <v>982</v>
      </c>
      <c r="J192" s="67">
        <f t="shared" si="10"/>
        <v>1.2811229849596161E-4</v>
      </c>
      <c r="K192" s="12">
        <f t="shared" si="11"/>
        <v>0</v>
      </c>
      <c r="L192" s="12">
        <f t="shared" si="12"/>
        <v>8.3441390449035143E-4</v>
      </c>
      <c r="M192" s="12">
        <f t="shared" si="13"/>
        <v>0.26460883519349226</v>
      </c>
      <c r="N192" s="12">
        <f t="shared" si="14"/>
        <v>9.318983490595134E-4</v>
      </c>
      <c r="O192" s="12"/>
    </row>
    <row r="193" spans="1:15" hidden="1">
      <c r="A193" s="61" t="s">
        <v>487</v>
      </c>
      <c r="B193" s="61">
        <f>VLOOKUP(A193,'US Pop after &gt;2009'!A351:B808,2,FALSE)</f>
        <v>25607357</v>
      </c>
      <c r="C193" s="62">
        <f>VLOOKUP(A193,'US Pop after &gt;2009'!A351:U808,21,FALSE)</f>
        <v>22841498.206</v>
      </c>
      <c r="D193" s="62">
        <f>VLOOKUP(A193,'US Pop after &gt;2009'!A351:V808,22,FALSE)</f>
        <v>2772676.7159999991</v>
      </c>
      <c r="E193" s="61">
        <f>VLOOKUP(A193,'Deaths After &gt;2009'!A351:O808,15,FALSE)</f>
        <v>759</v>
      </c>
      <c r="F193" s="61">
        <f>VLOOKUP(A193,'Deaths After &gt;2009'!A351:P808,16,FALSE)</f>
        <v>2552</v>
      </c>
      <c r="G193" s="61">
        <f>VLOOKUP(A193,'Deaths After &gt;2009'!A351:Q808,17,FALSE)</f>
        <v>3311</v>
      </c>
      <c r="H193" s="61">
        <f>VLOOKUP(A193,'Visits new'!A350:D757,4,FALSE)</f>
        <v>1888465</v>
      </c>
      <c r="I193" s="61">
        <f>VLOOKUP(A193,'Visits new'!A350:E757,5,FALSE)</f>
        <v>5298</v>
      </c>
      <c r="J193" s="67">
        <f t="shared" si="10"/>
        <v>1.2929877925316541E-4</v>
      </c>
      <c r="K193" s="12">
        <f t="shared" si="11"/>
        <v>3.3228993700624506E-5</v>
      </c>
      <c r="L193" s="12">
        <f t="shared" si="12"/>
        <v>9.2041022499068763E-4</v>
      </c>
      <c r="M193" s="66">
        <f t="shared" si="13"/>
        <v>7.3746970450718513E-2</v>
      </c>
      <c r="N193" s="12">
        <f t="shared" si="14"/>
        <v>2.0689366731599829E-4</v>
      </c>
      <c r="O193" s="12"/>
    </row>
    <row r="194" spans="1:15" hidden="1">
      <c r="A194" s="61" t="s">
        <v>150</v>
      </c>
      <c r="B194" s="61">
        <f>VLOOKUP(A194,'US Pop after &gt;2009'!A51:B508,2,FALSE)</f>
        <v>3545837</v>
      </c>
      <c r="C194" s="62">
        <f>VLOOKUP(A194,'US Pop after &gt;2009'!A51:U508,21,FALSE)</f>
        <v>3055024.8389999997</v>
      </c>
      <c r="D194" s="62">
        <f>VLOOKUP(A194,'US Pop after &gt;2009'!A51:V508,22,FALSE)</f>
        <v>491649.24900000007</v>
      </c>
      <c r="E194" s="61">
        <f>VLOOKUP(A194,'Deaths After &gt;2009'!A51:O508,15,FALSE)</f>
        <v>0</v>
      </c>
      <c r="F194" s="61">
        <f>VLOOKUP(A194,'Deaths After &gt;2009'!A51:P508,16,FALSE)</f>
        <v>459</v>
      </c>
      <c r="G194" s="61">
        <f>VLOOKUP(A194,'Deaths After &gt;2009'!A51:Q508,17,FALSE)</f>
        <v>459</v>
      </c>
      <c r="H194" s="61">
        <f>VLOOKUP(A194,'Visits new'!A50:D457,4,FALSE)</f>
        <v>45209</v>
      </c>
      <c r="I194" s="61">
        <f>VLOOKUP(A194,'Visits new'!A50:E457,5,FALSE)</f>
        <v>225</v>
      </c>
      <c r="J194" s="67">
        <f t="shared" ref="J194:J257" si="15">G194/B194</f>
        <v>1.294475747193117E-4</v>
      </c>
      <c r="K194" s="12">
        <f t="shared" ref="K194:K257" si="16">E194/C194</f>
        <v>0</v>
      </c>
      <c r="L194" s="12">
        <f t="shared" ref="L194:L257" si="17">F194/D194</f>
        <v>9.3359239525656209E-4</v>
      </c>
      <c r="M194" s="66">
        <f t="shared" ref="M194:M257" si="18">H194/B194</f>
        <v>1.2749881057702315E-2</v>
      </c>
      <c r="N194" s="12">
        <f t="shared" ref="N194:N257" si="19">I194/B194</f>
        <v>6.3454693489858671E-5</v>
      </c>
      <c r="O194" s="12"/>
    </row>
    <row r="195" spans="1:15">
      <c r="A195" s="61" t="s">
        <v>263</v>
      </c>
      <c r="B195" s="61">
        <f>VLOOKUP(A195,'US Pop after &gt;2009'!A152:B609,2,FALSE)</f>
        <v>4389027</v>
      </c>
      <c r="C195" s="62">
        <f>VLOOKUP(A195,'US Pop after &gt;2009'!A152:U609,21,FALSE)</f>
        <v>3802699.6060000001</v>
      </c>
      <c r="D195" s="62">
        <f>VLOOKUP(A195,'US Pop after &gt;2009'!A152:V609,22,FALSE)</f>
        <v>583976.42999999993</v>
      </c>
      <c r="E195" s="61">
        <f>VLOOKUP(A195,'Deaths After &gt;2009'!A152:O609,15,FALSE)</f>
        <v>26</v>
      </c>
      <c r="F195" s="61">
        <f>VLOOKUP(A195,'Deaths After &gt;2009'!A152:P609,16,FALSE)</f>
        <v>543</v>
      </c>
      <c r="G195" s="61">
        <f>VLOOKUP(A195,'Deaths After &gt;2009'!A152:Q609,17,FALSE)</f>
        <v>569</v>
      </c>
      <c r="H195" s="61">
        <f>VLOOKUP(A195,'Visits new'!A151:D558,4,FALSE)</f>
        <v>2262652</v>
      </c>
      <c r="I195" s="61">
        <f>VLOOKUP(A195,'Visits new'!A151:E558,5,FALSE)</f>
        <v>3796</v>
      </c>
      <c r="J195" s="67">
        <f t="shared" si="15"/>
        <v>1.2964149001589646E-4</v>
      </c>
      <c r="K195" s="12">
        <f t="shared" si="16"/>
        <v>6.8372479274924872E-6</v>
      </c>
      <c r="L195" s="12">
        <f t="shared" si="17"/>
        <v>9.298320481872874E-4</v>
      </c>
      <c r="M195" s="12">
        <f t="shared" si="18"/>
        <v>0.51552473931010223</v>
      </c>
      <c r="N195" s="12">
        <f t="shared" si="19"/>
        <v>8.6488417592327411E-4</v>
      </c>
      <c r="O195" s="12"/>
    </row>
    <row r="196" spans="1:15" hidden="1">
      <c r="A196" s="61" t="s">
        <v>276</v>
      </c>
      <c r="B196" s="61">
        <f>VLOOKUP(A196,'US Pop after &gt;2009'!A163:B620,2,FALSE)</f>
        <v>5696345</v>
      </c>
      <c r="C196" s="62">
        <f>VLOOKUP(A196,'US Pop after &gt;2009'!A163:U620,21,FALSE)</f>
        <v>5019785.0659999996</v>
      </c>
      <c r="D196" s="62">
        <f>VLOOKUP(A196,'US Pop after &gt;2009'!A163:V620,22,FALSE)</f>
        <v>676447.65800000005</v>
      </c>
      <c r="E196" s="61">
        <f>VLOOKUP(A196,'Deaths After &gt;2009'!A163:O620,15,FALSE)</f>
        <v>13</v>
      </c>
      <c r="F196" s="61">
        <f>VLOOKUP(A196,'Deaths After &gt;2009'!A163:P620,16,FALSE)</f>
        <v>726</v>
      </c>
      <c r="G196" s="61">
        <f>VLOOKUP(A196,'Deaths After &gt;2009'!A163:Q620,17,FALSE)</f>
        <v>739</v>
      </c>
      <c r="H196" s="61">
        <f>VLOOKUP(A196,'Visits new'!A162:D569,4,FALSE)</f>
        <v>112167</v>
      </c>
      <c r="I196" s="61">
        <f>VLOOKUP(A196,'Visits new'!A162:E569,5,FALSE)</f>
        <v>245</v>
      </c>
      <c r="J196" s="67">
        <f t="shared" si="15"/>
        <v>1.2973231080631528E-4</v>
      </c>
      <c r="K196" s="12">
        <f t="shared" si="16"/>
        <v>2.5897523159012482E-6</v>
      </c>
      <c r="L196" s="12">
        <f t="shared" si="17"/>
        <v>1.0732537712474421E-3</v>
      </c>
      <c r="M196" s="66">
        <f t="shared" si="18"/>
        <v>1.9691047505022957E-2</v>
      </c>
      <c r="N196" s="12">
        <f t="shared" si="19"/>
        <v>4.3010035382337268E-5</v>
      </c>
      <c r="O196" s="12"/>
    </row>
    <row r="197" spans="1:15">
      <c r="A197" s="61" t="s">
        <v>188</v>
      </c>
      <c r="B197" s="61">
        <f>VLOOKUP(A197,'US Pop after &gt;2009'!A85:B542,2,FALSE)</f>
        <v>9452262</v>
      </c>
      <c r="C197" s="62">
        <f>VLOOKUP(A197,'US Pop after &gt;2009'!A85:U542,21,FALSE)</f>
        <v>8449073.0590000022</v>
      </c>
      <c r="D197" s="62">
        <f>VLOOKUP(A197,'US Pop after &gt;2009'!A85:V542,22,FALSE)</f>
        <v>1008057.1840000005</v>
      </c>
      <c r="E197" s="61">
        <f>VLOOKUP(A197,'Deaths After &gt;2009'!A85:O542,15,FALSE)</f>
        <v>122</v>
      </c>
      <c r="F197" s="61">
        <f>VLOOKUP(A197,'Deaths After &gt;2009'!A85:P542,16,FALSE)</f>
        <v>1108</v>
      </c>
      <c r="G197" s="61">
        <f>VLOOKUP(A197,'Deaths After &gt;2009'!A85:Q542,17,FALSE)</f>
        <v>1230</v>
      </c>
      <c r="H197" s="61">
        <f>VLOOKUP(A197,'Visits new'!A84:D491,4,FALSE)</f>
        <v>1570495</v>
      </c>
      <c r="I197" s="61">
        <f>VLOOKUP(A197,'Visits new'!A84:E491,5,FALSE)</f>
        <v>2305</v>
      </c>
      <c r="J197" s="67">
        <f t="shared" si="15"/>
        <v>1.3012758215969893E-4</v>
      </c>
      <c r="K197" s="12">
        <f t="shared" si="16"/>
        <v>1.4439453789554451E-5</v>
      </c>
      <c r="L197" s="12">
        <f t="shared" si="17"/>
        <v>1.0991439945930682E-3</v>
      </c>
      <c r="M197" s="12">
        <f t="shared" si="18"/>
        <v>0.16615017653975314</v>
      </c>
      <c r="N197" s="12">
        <f t="shared" si="19"/>
        <v>2.438569730716309E-4</v>
      </c>
      <c r="O197" s="12"/>
    </row>
    <row r="198" spans="1:15" hidden="1">
      <c r="A198" s="61" t="s">
        <v>223</v>
      </c>
      <c r="B198" s="61">
        <f>VLOOKUP(A198,'US Pop after &gt;2009'!A116:B573,2,FALSE)</f>
        <v>6122854</v>
      </c>
      <c r="C198" s="62">
        <f>VLOOKUP(A198,'US Pop after &gt;2009'!A116:U573,21,FALSE)</f>
        <v>5341913.858</v>
      </c>
      <c r="D198" s="62">
        <f>VLOOKUP(A198,'US Pop after &gt;2009'!A116:V573,22,FALSE)</f>
        <v>782863.51899999997</v>
      </c>
      <c r="E198" s="61">
        <f>VLOOKUP(A198,'Deaths After &gt;2009'!A116:O573,15,FALSE)</f>
        <v>12</v>
      </c>
      <c r="F198" s="61">
        <f>VLOOKUP(A198,'Deaths After &gt;2009'!A116:P573,16,FALSE)</f>
        <v>785</v>
      </c>
      <c r="G198" s="61">
        <f>VLOOKUP(A198,'Deaths After &gt;2009'!A116:Q573,17,FALSE)</f>
        <v>797</v>
      </c>
      <c r="H198" s="61">
        <f>VLOOKUP(A198,'Visits new'!A115:D522,4,FALSE)</f>
        <v>500628</v>
      </c>
      <c r="I198" s="61">
        <f>VLOOKUP(A198,'Visits new'!A115:E522,5,FALSE)</f>
        <v>1953</v>
      </c>
      <c r="J198" s="67">
        <f t="shared" si="15"/>
        <v>1.3016805561589416E-4</v>
      </c>
      <c r="K198" s="12">
        <f t="shared" si="16"/>
        <v>2.2463859056860143E-6</v>
      </c>
      <c r="L198" s="12">
        <f t="shared" si="17"/>
        <v>1.0027290593419517E-3</v>
      </c>
      <c r="M198" s="66">
        <f t="shared" si="18"/>
        <v>8.1763831050029934E-2</v>
      </c>
      <c r="N198" s="12">
        <f t="shared" si="19"/>
        <v>3.1896889914409196E-4</v>
      </c>
      <c r="O198" s="12"/>
    </row>
    <row r="199" spans="1:15" hidden="1">
      <c r="A199" s="61" t="s">
        <v>153</v>
      </c>
      <c r="B199" s="61">
        <f>VLOOKUP(A199,'US Pop after &gt;2009'!A54:B511,2,FALSE)</f>
        <v>3583561</v>
      </c>
      <c r="C199" s="62">
        <f>VLOOKUP(A199,'US Pop after &gt;2009'!A54:U511,21,FALSE)</f>
        <v>3060943.5240000002</v>
      </c>
      <c r="D199" s="62">
        <f>VLOOKUP(A199,'US Pop after &gt;2009'!A54:V511,22,FALSE)</f>
        <v>519807.239</v>
      </c>
      <c r="E199" s="61">
        <f>VLOOKUP(A199,'Deaths After &gt;2009'!A54:O511,15,FALSE)</f>
        <v>0</v>
      </c>
      <c r="F199" s="61">
        <f>VLOOKUP(A199,'Deaths After &gt;2009'!A54:P511,16,FALSE)</f>
        <v>467</v>
      </c>
      <c r="G199" s="61">
        <f>VLOOKUP(A199,'Deaths After &gt;2009'!A54:Q511,17,FALSE)</f>
        <v>467</v>
      </c>
      <c r="H199" s="61">
        <f>VLOOKUP(A199,'Visits new'!A53:D460,4,FALSE)</f>
        <v>134775</v>
      </c>
      <c r="I199" s="61">
        <f>VLOOKUP(A199,'Visits new'!A53:E460,5,FALSE)</f>
        <v>778</v>
      </c>
      <c r="J199" s="67">
        <f t="shared" si="15"/>
        <v>1.3031730170073847E-4</v>
      </c>
      <c r="K199" s="12">
        <f t="shared" si="16"/>
        <v>0</v>
      </c>
      <c r="L199" s="12">
        <f t="shared" si="17"/>
        <v>8.9840995846539177E-4</v>
      </c>
      <c r="M199" s="66">
        <f t="shared" si="18"/>
        <v>3.7609238408387632E-2</v>
      </c>
      <c r="N199" s="12">
        <f t="shared" si="19"/>
        <v>2.171024854885964E-4</v>
      </c>
      <c r="O199" s="12"/>
    </row>
    <row r="200" spans="1:15" hidden="1">
      <c r="A200" s="61" t="s">
        <v>543</v>
      </c>
      <c r="B200" s="61">
        <f>VLOOKUP(A200,'US Pop after &gt;2009'!A401:B858,2,FALSE)</f>
        <v>5438601</v>
      </c>
      <c r="C200" s="62">
        <f>VLOOKUP(A200,'US Pop after &gt;2009'!A401:U858,21,FALSE)</f>
        <v>4632102.9300000006</v>
      </c>
      <c r="D200" s="62">
        <f>VLOOKUP(A200,'US Pop after &gt;2009'!A401:V858,22,FALSE)</f>
        <v>805470.17799999996</v>
      </c>
      <c r="E200" s="61">
        <f>VLOOKUP(A200,'Deaths After &gt;2009'!A401:O858,15,FALSE)</f>
        <v>35</v>
      </c>
      <c r="F200" s="61">
        <f>VLOOKUP(A200,'Deaths After &gt;2009'!A401:P858,16,FALSE)</f>
        <v>674</v>
      </c>
      <c r="G200" s="61">
        <f>VLOOKUP(A200,'Deaths After &gt;2009'!A401:Q858,17,FALSE)</f>
        <v>709</v>
      </c>
      <c r="H200" s="61">
        <f>VLOOKUP(A200,'Visits new'!A400:D807,4,FALSE)</f>
        <v>215569</v>
      </c>
      <c r="I200" s="61">
        <f>VLOOKUP(A200,'Visits new'!A400:E807,5,FALSE)</f>
        <v>1096</v>
      </c>
      <c r="J200" s="67">
        <f t="shared" si="15"/>
        <v>1.3036440805273269E-4</v>
      </c>
      <c r="K200" s="12">
        <f t="shared" si="16"/>
        <v>7.5559633559351831E-6</v>
      </c>
      <c r="L200" s="12">
        <f t="shared" si="17"/>
        <v>8.3677834190405004E-4</v>
      </c>
      <c r="M200" s="66">
        <f t="shared" si="18"/>
        <v>3.9636847784935869E-2</v>
      </c>
      <c r="N200" s="12">
        <f t="shared" si="19"/>
        <v>2.0152241357657971E-4</v>
      </c>
      <c r="O200" s="12"/>
    </row>
    <row r="201" spans="1:15" hidden="1">
      <c r="A201" s="61" t="s">
        <v>228</v>
      </c>
      <c r="B201" s="61">
        <f>VLOOKUP(A201,'US Pop after &gt;2009'!A121:B578,2,FALSE)</f>
        <v>6207101</v>
      </c>
      <c r="C201" s="62">
        <f>VLOOKUP(A201,'US Pop after &gt;2009'!A121:U578,21,FALSE)</f>
        <v>5324101.5089999996</v>
      </c>
      <c r="D201" s="62">
        <f>VLOOKUP(A201,'US Pop after &gt;2009'!A121:V578,22,FALSE)</f>
        <v>883020.91400000011</v>
      </c>
      <c r="E201" s="61">
        <f>VLOOKUP(A201,'Deaths After &gt;2009'!A121:O578,15,FALSE)</f>
        <v>63</v>
      </c>
      <c r="F201" s="61">
        <f>VLOOKUP(A201,'Deaths After &gt;2009'!A121:P578,16,FALSE)</f>
        <v>749</v>
      </c>
      <c r="G201" s="61">
        <f>VLOOKUP(A201,'Deaths After &gt;2009'!A121:Q578,17,FALSE)</f>
        <v>812</v>
      </c>
      <c r="H201" s="61">
        <f>VLOOKUP(A201,'Visits new'!A120:D527,4,FALSE)</f>
        <v>253265</v>
      </c>
      <c r="I201" s="61">
        <f>VLOOKUP(A201,'Visits new'!A120:E527,5,FALSE)</f>
        <v>1243</v>
      </c>
      <c r="J201" s="67">
        <f t="shared" si="15"/>
        <v>1.3081791322551382E-4</v>
      </c>
      <c r="K201" s="12">
        <f t="shared" si="16"/>
        <v>1.183298250296377E-5</v>
      </c>
      <c r="L201" s="12">
        <f t="shared" si="17"/>
        <v>8.482245302742625E-4</v>
      </c>
      <c r="M201" s="66">
        <f t="shared" si="18"/>
        <v>4.0802461567807577E-2</v>
      </c>
      <c r="N201" s="12">
        <f t="shared" si="19"/>
        <v>2.0025451494989368E-4</v>
      </c>
      <c r="O201" s="12"/>
    </row>
    <row r="202" spans="1:15" hidden="1">
      <c r="A202" s="61" t="s">
        <v>537</v>
      </c>
      <c r="B202" s="61">
        <f>VLOOKUP(A202,'US Pop after &gt;2009'!A395:B852,2,FALSE)</f>
        <v>5526493</v>
      </c>
      <c r="C202" s="62">
        <f>VLOOKUP(A202,'US Pop after &gt;2009'!A395:U852,21,FALSE)</f>
        <v>4791713.7550000008</v>
      </c>
      <c r="D202" s="62">
        <f>VLOOKUP(A202,'US Pop after &gt;2009'!A395:V852,22,FALSE)</f>
        <v>735473.98900000006</v>
      </c>
      <c r="E202" s="61">
        <f>VLOOKUP(A202,'Deaths After &gt;2009'!A395:O852,15,FALSE)</f>
        <v>0</v>
      </c>
      <c r="F202" s="61">
        <f>VLOOKUP(A202,'Deaths After &gt;2009'!A395:P852,16,FALSE)</f>
        <v>726</v>
      </c>
      <c r="G202" s="61">
        <f>VLOOKUP(A202,'Deaths After &gt;2009'!A395:Q852,17,FALSE)</f>
        <v>726</v>
      </c>
      <c r="H202" s="61">
        <f>VLOOKUP(A202,'Visits new'!A394:D801,4,FALSE)</f>
        <v>61330</v>
      </c>
      <c r="I202" s="61">
        <f>VLOOKUP(A202,'Visits new'!A394:E801,5,FALSE)</f>
        <v>610</v>
      </c>
      <c r="J202" s="67">
        <f t="shared" si="15"/>
        <v>1.3136721606270017E-4</v>
      </c>
      <c r="K202" s="12">
        <f t="shared" si="16"/>
        <v>0</v>
      </c>
      <c r="L202" s="12">
        <f t="shared" si="17"/>
        <v>9.8711852609107017E-4</v>
      </c>
      <c r="M202" s="66">
        <f t="shared" si="18"/>
        <v>1.1097453665461984E-2</v>
      </c>
      <c r="N202" s="12">
        <f t="shared" si="19"/>
        <v>1.1037741294524393E-4</v>
      </c>
      <c r="O202" s="12"/>
    </row>
    <row r="203" spans="1:15">
      <c r="A203" s="61" t="s">
        <v>272</v>
      </c>
      <c r="B203" s="61">
        <f>VLOOKUP(A203,'US Pop after &gt;2009'!A160:B617,2,FALSE)</f>
        <v>1293764</v>
      </c>
      <c r="C203" s="62">
        <f>VLOOKUP(A203,'US Pop after &gt;2009'!A160:U617,21,FALSE)</f>
        <v>1067820.7759999998</v>
      </c>
      <c r="D203" s="62">
        <f>VLOOKUP(A203,'US Pop after &gt;2009'!A160:V617,22,FALSE)</f>
        <v>226323.83199999999</v>
      </c>
      <c r="E203" s="61">
        <f>VLOOKUP(A203,'Deaths After &gt;2009'!A160:O617,15,FALSE)</f>
        <v>0</v>
      </c>
      <c r="F203" s="61">
        <f>VLOOKUP(A203,'Deaths After &gt;2009'!A160:P617,16,FALSE)</f>
        <v>170</v>
      </c>
      <c r="G203" s="61">
        <f>VLOOKUP(A203,'Deaths After &gt;2009'!A160:Q617,17,FALSE)</f>
        <v>170</v>
      </c>
      <c r="H203" s="61">
        <f>VLOOKUP(A203,'Visits new'!A159:D566,4,FALSE)</f>
        <v>262184</v>
      </c>
      <c r="I203" s="61">
        <f>VLOOKUP(A203,'Visits new'!A159:E566,5,FALSE)</f>
        <v>1397</v>
      </c>
      <c r="J203" s="67">
        <f t="shared" si="15"/>
        <v>1.3139954427546292E-4</v>
      </c>
      <c r="K203" s="12">
        <f t="shared" si="16"/>
        <v>0</v>
      </c>
      <c r="L203" s="12">
        <f t="shared" si="17"/>
        <v>7.5113609776631925E-4</v>
      </c>
      <c r="M203" s="12">
        <f t="shared" si="18"/>
        <v>0.20265210656657628</v>
      </c>
      <c r="N203" s="12">
        <f t="shared" si="19"/>
        <v>1.0797950785460099E-3</v>
      </c>
      <c r="O203" s="12"/>
    </row>
    <row r="204" spans="1:15" hidden="1">
      <c r="A204" s="61" t="s">
        <v>278</v>
      </c>
      <c r="B204" s="61">
        <f>VLOOKUP(A204,'US Pop after &gt;2009'!A165:B622,2,FALSE)</f>
        <v>5785496</v>
      </c>
      <c r="C204" s="62">
        <f>VLOOKUP(A204,'US Pop after &gt;2009'!A165:U622,21,FALSE)</f>
        <v>5067083.7610000009</v>
      </c>
      <c r="D204" s="62">
        <f>VLOOKUP(A204,'US Pop after &gt;2009'!A165:V622,22,FALSE)</f>
        <v>716292.64900000009</v>
      </c>
      <c r="E204" s="61">
        <f>VLOOKUP(A204,'Deaths After &gt;2009'!A165:O622,15,FALSE)</f>
        <v>11</v>
      </c>
      <c r="F204" s="61">
        <f>VLOOKUP(A204,'Deaths After &gt;2009'!A165:P622,16,FALSE)</f>
        <v>752</v>
      </c>
      <c r="G204" s="61">
        <f>VLOOKUP(A204,'Deaths After &gt;2009'!A165:Q622,17,FALSE)</f>
        <v>763</v>
      </c>
      <c r="H204" s="61">
        <f>VLOOKUP(A204,'Visits new'!A164:D571,4,FALSE)</f>
        <v>295307</v>
      </c>
      <c r="I204" s="61">
        <f>VLOOKUP(A204,'Visits new'!A164:E571,5,FALSE)</f>
        <v>582</v>
      </c>
      <c r="J204" s="67">
        <f t="shared" si="15"/>
        <v>1.3188151888792249E-4</v>
      </c>
      <c r="K204" s="12">
        <f t="shared" si="16"/>
        <v>2.1708739225240524E-6</v>
      </c>
      <c r="L204" s="12">
        <f t="shared" si="17"/>
        <v>1.0498502267890786E-3</v>
      </c>
      <c r="M204" s="66">
        <f t="shared" si="18"/>
        <v>5.1042641806337781E-2</v>
      </c>
      <c r="N204" s="12">
        <f t="shared" si="19"/>
        <v>1.0059638793285831E-4</v>
      </c>
      <c r="O204" s="12"/>
    </row>
    <row r="205" spans="1:15" hidden="1">
      <c r="A205" s="61" t="s">
        <v>182</v>
      </c>
      <c r="B205" s="61">
        <f>VLOOKUP(A205,'US Pop after &gt;2009'!A80:B537,2,FALSE)</f>
        <v>19266113</v>
      </c>
      <c r="C205" s="62">
        <f>VLOOKUP(A205,'US Pop after &gt;2009'!A80:U537,21,FALSE)</f>
        <v>15671162.011999998</v>
      </c>
      <c r="D205" s="62">
        <f>VLOOKUP(A205,'US Pop after &gt;2009'!A80:V537,22,FALSE)</f>
        <v>3597552.9379999996</v>
      </c>
      <c r="E205" s="61">
        <f>VLOOKUP(A205,'Deaths After &gt;2009'!A80:O537,15,FALSE)</f>
        <v>280</v>
      </c>
      <c r="F205" s="61">
        <f>VLOOKUP(A205,'Deaths After &gt;2009'!A80:P537,16,FALSE)</f>
        <v>2271</v>
      </c>
      <c r="G205" s="61">
        <f>VLOOKUP(A205,'Deaths After &gt;2009'!A80:Q537,17,FALSE)</f>
        <v>2551</v>
      </c>
      <c r="H205" s="61">
        <f>VLOOKUP(A205,'Visits new'!A79:D486,4,FALSE)</f>
        <v>0</v>
      </c>
      <c r="I205" s="61">
        <f>VLOOKUP(A205,'Visits new'!A79:E486,5,FALSE)</f>
        <v>0</v>
      </c>
      <c r="J205" s="67">
        <f t="shared" si="15"/>
        <v>1.3240864932122012E-4</v>
      </c>
      <c r="K205" s="12">
        <f t="shared" si="16"/>
        <v>1.7867213661985847E-5</v>
      </c>
      <c r="L205" s="12">
        <f t="shared" si="17"/>
        <v>6.3126242730496837E-4</v>
      </c>
      <c r="M205" s="66">
        <f t="shared" si="18"/>
        <v>0</v>
      </c>
      <c r="N205" s="12">
        <f t="shared" si="19"/>
        <v>0</v>
      </c>
      <c r="O205" s="12"/>
    </row>
    <row r="206" spans="1:15">
      <c r="A206" s="61" t="s">
        <v>354</v>
      </c>
      <c r="B206" s="61">
        <f>VLOOKUP(A206,'US Pop after &gt;2009'!A233:B690,2,FALSE)</f>
        <v>2821018</v>
      </c>
      <c r="C206" s="62">
        <f>VLOOKUP(A206,'US Pop after &gt;2009'!A233:U690,21,FALSE)</f>
        <v>2417053.71</v>
      </c>
      <c r="D206" s="62">
        <f>VLOOKUP(A206,'US Pop after &gt;2009'!A233:V690,22,FALSE)</f>
        <v>401912.06399999995</v>
      </c>
      <c r="E206" s="61">
        <f>VLOOKUP(A206,'Deaths After &gt;2009'!A233:O690,15,FALSE)</f>
        <v>47</v>
      </c>
      <c r="F206" s="61">
        <f>VLOOKUP(A206,'Deaths After &gt;2009'!A233:P690,16,FALSE)</f>
        <v>327</v>
      </c>
      <c r="G206" s="61">
        <f>VLOOKUP(A206,'Deaths After &gt;2009'!A233:Q690,17,FALSE)</f>
        <v>374</v>
      </c>
      <c r="H206" s="61">
        <f>VLOOKUP(A206,'Visits new'!A232:D639,4,FALSE)</f>
        <v>701177</v>
      </c>
      <c r="I206" s="61">
        <f>VLOOKUP(A206,'Visits new'!A232:E639,5,FALSE)</f>
        <v>1340</v>
      </c>
      <c r="J206" s="67">
        <f t="shared" si="15"/>
        <v>1.325762543876005E-4</v>
      </c>
      <c r="K206" s="12">
        <f t="shared" si="16"/>
        <v>1.9445161605448974E-5</v>
      </c>
      <c r="L206" s="12">
        <f t="shared" si="17"/>
        <v>8.1361081014975467E-4</v>
      </c>
      <c r="M206" s="12">
        <f t="shared" si="18"/>
        <v>0.24855459979340791</v>
      </c>
      <c r="N206" s="12">
        <f t="shared" si="19"/>
        <v>4.7500583122830127E-4</v>
      </c>
      <c r="O206" s="12"/>
    </row>
    <row r="207" spans="1:15">
      <c r="A207" s="61" t="s">
        <v>192</v>
      </c>
      <c r="B207" s="61">
        <f>VLOOKUP(A207,'US Pop after &gt;2009'!A89:B546,2,FALSE)</f>
        <v>9574997</v>
      </c>
      <c r="C207" s="62">
        <f>VLOOKUP(A207,'US Pop after &gt;2009'!A89:U546,21,FALSE)</f>
        <v>8414507.3219999988</v>
      </c>
      <c r="D207" s="62">
        <f>VLOOKUP(A207,'US Pop after &gt;2009'!A89:V546,22,FALSE)</f>
        <v>1158465.159</v>
      </c>
      <c r="E207" s="61">
        <f>VLOOKUP(A207,'Deaths After &gt;2009'!A89:O546,15,FALSE)</f>
        <v>202</v>
      </c>
      <c r="F207" s="61">
        <f>VLOOKUP(A207,'Deaths After &gt;2009'!A89:P546,16,FALSE)</f>
        <v>1068</v>
      </c>
      <c r="G207" s="61">
        <f>VLOOKUP(A207,'Deaths After &gt;2009'!A89:Q546,17,FALSE)</f>
        <v>1270</v>
      </c>
      <c r="H207" s="61">
        <f>VLOOKUP(A207,'Visits new'!A88:D495,4,FALSE)</f>
        <v>2069227</v>
      </c>
      <c r="I207" s="61">
        <f>VLOOKUP(A207,'Visits new'!A88:E495,5,FALSE)</f>
        <v>1870</v>
      </c>
      <c r="J207" s="67">
        <f t="shared" si="15"/>
        <v>1.3263711727533699E-4</v>
      </c>
      <c r="K207" s="12">
        <f t="shared" si="16"/>
        <v>2.4006158919354022E-5</v>
      </c>
      <c r="L207" s="12">
        <f t="shared" si="17"/>
        <v>9.2190946935504685E-4</v>
      </c>
      <c r="M207" s="12">
        <f t="shared" si="18"/>
        <v>0.2161073261955069</v>
      </c>
      <c r="N207" s="12">
        <f t="shared" si="19"/>
        <v>1.9530032228730725E-4</v>
      </c>
      <c r="O207" s="12"/>
    </row>
    <row r="208" spans="1:15" hidden="1">
      <c r="A208" s="61" t="s">
        <v>237</v>
      </c>
      <c r="B208" s="61">
        <f>VLOOKUP(A208,'US Pop after &gt;2009'!A129:B586,2,FALSE)</f>
        <v>2728192</v>
      </c>
      <c r="C208" s="62">
        <f>VLOOKUP(A208,'US Pop after &gt;2009'!A129:U586,21,FALSE)</f>
        <v>2311921.36</v>
      </c>
      <c r="D208" s="62">
        <f>VLOOKUP(A208,'US Pop after &gt;2009'!A129:V586,22,FALSE)</f>
        <v>416589.34300000005</v>
      </c>
      <c r="E208" s="61">
        <f>VLOOKUP(A208,'Deaths After &gt;2009'!A129:O586,15,FALSE)</f>
        <v>0</v>
      </c>
      <c r="F208" s="61">
        <f>VLOOKUP(A208,'Deaths After &gt;2009'!A129:P586,16,FALSE)</f>
        <v>362</v>
      </c>
      <c r="G208" s="61">
        <f>VLOOKUP(A208,'Deaths After &gt;2009'!A129:Q586,17,FALSE)</f>
        <v>362</v>
      </c>
      <c r="H208" s="61">
        <f>VLOOKUP(A208,'Visits new'!A128:D535,4,FALSE)</f>
        <v>90980</v>
      </c>
      <c r="I208" s="61">
        <f>VLOOKUP(A208,'Visits new'!A128:E535,5,FALSE)</f>
        <v>349</v>
      </c>
      <c r="J208" s="67">
        <f t="shared" si="15"/>
        <v>1.3268860842638642E-4</v>
      </c>
      <c r="K208" s="12">
        <f t="shared" si="16"/>
        <v>0</v>
      </c>
      <c r="L208" s="12">
        <f t="shared" si="17"/>
        <v>8.6896125904977828E-4</v>
      </c>
      <c r="M208" s="66">
        <f t="shared" si="18"/>
        <v>3.3348092802852586E-2</v>
      </c>
      <c r="N208" s="12">
        <f t="shared" si="19"/>
        <v>1.2792354790278689E-4</v>
      </c>
      <c r="O208" s="12"/>
    </row>
    <row r="209" spans="1:15" hidden="1">
      <c r="A209" s="61" t="s">
        <v>373</v>
      </c>
      <c r="B209" s="61">
        <f>VLOOKUP(A209,'US Pop after &gt;2009'!A250:B707,2,FALSE)</f>
        <v>8960161</v>
      </c>
      <c r="C209" s="62">
        <f>VLOOKUP(A209,'US Pop after &gt;2009'!A250:U707,21,FALSE)</f>
        <v>7606162</v>
      </c>
      <c r="D209" s="62">
        <f>VLOOKUP(A209,'US Pop after &gt;2009'!A250:V707,22,FALSE)</f>
        <v>1353999</v>
      </c>
      <c r="E209" s="61">
        <f>VLOOKUP(A209,'Deaths After &gt;2009'!A250:O707,15,FALSE)</f>
        <v>69</v>
      </c>
      <c r="F209" s="61">
        <f>VLOOKUP(A209,'Deaths After &gt;2009'!A250:P707,16,FALSE)</f>
        <v>1124</v>
      </c>
      <c r="G209" s="61">
        <f>VLOOKUP(A209,'Deaths After &gt;2009'!A250:Q707,17,FALSE)</f>
        <v>1193</v>
      </c>
      <c r="H209" s="61">
        <f>VLOOKUP(A209,'Visits new'!A249:D656,4,FALSE)</f>
        <v>959695</v>
      </c>
      <c r="I209" s="61">
        <f>VLOOKUP(A209,'Visits new'!A249:E656,5,FALSE)</f>
        <v>1683</v>
      </c>
      <c r="J209" s="67">
        <f t="shared" si="15"/>
        <v>1.331449289806288E-4</v>
      </c>
      <c r="K209" s="12">
        <f t="shared" si="16"/>
        <v>9.071592216942E-6</v>
      </c>
      <c r="L209" s="12">
        <f t="shared" si="17"/>
        <v>8.3013355253585858E-4</v>
      </c>
      <c r="M209" s="66">
        <f t="shared" si="18"/>
        <v>0.10710689238731314</v>
      </c>
      <c r="N209" s="12">
        <f t="shared" si="19"/>
        <v>1.8783144633227015E-4</v>
      </c>
      <c r="O209" s="12"/>
    </row>
    <row r="210" spans="1:15" hidden="1">
      <c r="A210" s="61" t="s">
        <v>294</v>
      </c>
      <c r="B210" s="61">
        <f>VLOOKUP(A210,'US Pop after &gt;2009'!A179:B636,2,FALSE)</f>
        <v>9937232</v>
      </c>
      <c r="C210" s="62">
        <f>VLOOKUP(A210,'US Pop after &gt;2009'!A179:U636,21,FALSE)</f>
        <v>8625271.3869999982</v>
      </c>
      <c r="D210" s="62">
        <f>VLOOKUP(A210,'US Pop after &gt;2009'!A179:V636,22,FALSE)</f>
        <v>1313897.5009999997</v>
      </c>
      <c r="E210" s="61">
        <f>VLOOKUP(A210,'Deaths After &gt;2009'!A179:O636,15,FALSE)</f>
        <v>62</v>
      </c>
      <c r="F210" s="61">
        <f>VLOOKUP(A210,'Deaths After &gt;2009'!A179:P636,16,FALSE)</f>
        <v>1269</v>
      </c>
      <c r="G210" s="61">
        <f>VLOOKUP(A210,'Deaths After &gt;2009'!A179:Q636,17,FALSE)</f>
        <v>1331</v>
      </c>
      <c r="H210" s="61">
        <f>VLOOKUP(A210,'Visits new'!A178:D585,4,FALSE)</f>
        <v>188121</v>
      </c>
      <c r="I210" s="61">
        <f>VLOOKUP(A210,'Visits new'!A178:E585,5,FALSE)</f>
        <v>654</v>
      </c>
      <c r="J210" s="67">
        <f t="shared" si="15"/>
        <v>1.3394071910568256E-4</v>
      </c>
      <c r="K210" s="12">
        <f t="shared" si="16"/>
        <v>7.1881796198837695E-6</v>
      </c>
      <c r="L210" s="12">
        <f t="shared" si="17"/>
        <v>9.6582876444636782E-4</v>
      </c>
      <c r="M210" s="66">
        <f t="shared" si="18"/>
        <v>1.8930925634019616E-2</v>
      </c>
      <c r="N210" s="12">
        <f t="shared" si="19"/>
        <v>6.5813095638705019E-5</v>
      </c>
      <c r="O210" s="12"/>
    </row>
    <row r="211" spans="1:15">
      <c r="A211" s="61" t="s">
        <v>193</v>
      </c>
      <c r="B211" s="61">
        <f>VLOOKUP(A211,'US Pop after &gt;2009'!A90:B547,2,FALSE)</f>
        <v>9582620</v>
      </c>
      <c r="C211" s="62">
        <f>VLOOKUP(A211,'US Pop after &gt;2009'!A90:U547,21,FALSE)</f>
        <v>8376989</v>
      </c>
      <c r="D211" s="62">
        <f>VLOOKUP(A211,'US Pop after &gt;2009'!A90:V547,22,FALSE)</f>
        <v>1205631</v>
      </c>
      <c r="E211" s="61">
        <f>VLOOKUP(A211,'Deaths After &gt;2009'!A90:O547,15,FALSE)</f>
        <v>169</v>
      </c>
      <c r="F211" s="61">
        <f>VLOOKUP(A211,'Deaths After &gt;2009'!A90:P547,16,FALSE)</f>
        <v>1117</v>
      </c>
      <c r="G211" s="61">
        <f>VLOOKUP(A211,'Deaths After &gt;2009'!A90:Q547,17,FALSE)</f>
        <v>1286</v>
      </c>
      <c r="H211" s="61">
        <f>VLOOKUP(A211,'Visits new'!A89:D496,4,FALSE)</f>
        <v>2609650</v>
      </c>
      <c r="I211" s="61">
        <f>VLOOKUP(A211,'Visits new'!A89:E496,5,FALSE)</f>
        <v>2682</v>
      </c>
      <c r="J211" s="67">
        <f t="shared" si="15"/>
        <v>1.3420129359194042E-4</v>
      </c>
      <c r="K211" s="12">
        <f t="shared" si="16"/>
        <v>2.0174313228774681E-5</v>
      </c>
      <c r="L211" s="12">
        <f t="shared" si="17"/>
        <v>9.2648579872282649E-4</v>
      </c>
      <c r="M211" s="12">
        <f t="shared" si="18"/>
        <v>0.27233157528943025</v>
      </c>
      <c r="N211" s="12">
        <f t="shared" si="19"/>
        <v>2.7988170249889906E-4</v>
      </c>
      <c r="O211" s="12"/>
    </row>
    <row r="212" spans="1:15" hidden="1">
      <c r="A212" s="61" t="s">
        <v>183</v>
      </c>
      <c r="B212" s="61">
        <f>VLOOKUP(A212,'US Pop after &gt;2009'!A81:B538,2,FALSE)</f>
        <v>19861484</v>
      </c>
      <c r="C212" s="62">
        <f>VLOOKUP(A212,'US Pop after &gt;2009'!A81:U538,21,FALSE)</f>
        <v>16075005.925000001</v>
      </c>
      <c r="D212" s="62">
        <f>VLOOKUP(A212,'US Pop after &gt;2009'!A81:V538,22,FALSE)</f>
        <v>3784942.3090000004</v>
      </c>
      <c r="E212" s="61">
        <f>VLOOKUP(A212,'Deaths After &gt;2009'!A81:O538,15,FALSE)</f>
        <v>412</v>
      </c>
      <c r="F212" s="61">
        <f>VLOOKUP(A212,'Deaths After &gt;2009'!A81:P538,16,FALSE)</f>
        <v>2260</v>
      </c>
      <c r="G212" s="61">
        <f>VLOOKUP(A212,'Deaths After &gt;2009'!A81:Q538,17,FALSE)</f>
        <v>2672</v>
      </c>
      <c r="H212" s="61">
        <f>VLOOKUP(A212,'Visits new'!A80:D487,4,FALSE)</f>
        <v>0</v>
      </c>
      <c r="I212" s="61">
        <f>VLOOKUP(A212,'Visits new'!A80:E487,5,FALSE)</f>
        <v>0</v>
      </c>
      <c r="J212" s="67">
        <f t="shared" si="15"/>
        <v>1.3453173992436819E-4</v>
      </c>
      <c r="K212" s="12">
        <f t="shared" si="16"/>
        <v>2.5629850584331899E-5</v>
      </c>
      <c r="L212" s="12">
        <f t="shared" si="17"/>
        <v>5.9710289232839126E-4</v>
      </c>
      <c r="M212" s="66">
        <f t="shared" si="18"/>
        <v>0</v>
      </c>
      <c r="N212" s="12">
        <f t="shared" si="19"/>
        <v>0</v>
      </c>
      <c r="O212" s="12"/>
    </row>
    <row r="213" spans="1:15" hidden="1">
      <c r="A213" s="61" t="s">
        <v>312</v>
      </c>
      <c r="B213" s="61">
        <f>VLOOKUP(A213,'US Pop after &gt;2009'!A195:B652,2,FALSE)</f>
        <v>2821136</v>
      </c>
      <c r="C213" s="62">
        <f>VLOOKUP(A213,'US Pop after &gt;2009'!A195:U652,21,FALSE)</f>
        <v>2469415.1429999992</v>
      </c>
      <c r="D213" s="62">
        <f>VLOOKUP(A213,'US Pop after &gt;2009'!A195:V652,22,FALSE)</f>
        <v>350795.66600000003</v>
      </c>
      <c r="E213" s="61">
        <f>VLOOKUP(A213,'Deaths After &gt;2009'!A195:O652,15,FALSE)</f>
        <v>10</v>
      </c>
      <c r="F213" s="61">
        <f>VLOOKUP(A213,'Deaths After &gt;2009'!A195:P652,16,FALSE)</f>
        <v>371</v>
      </c>
      <c r="G213" s="61">
        <f>VLOOKUP(A213,'Deaths After &gt;2009'!A195:Q652,17,FALSE)</f>
        <v>381</v>
      </c>
      <c r="H213" s="61">
        <f>VLOOKUP(A213,'Visits new'!A194:D601,4,FALSE)</f>
        <v>220284</v>
      </c>
      <c r="I213" s="61">
        <f>VLOOKUP(A213,'Visits new'!A194:E601,5,FALSE)</f>
        <v>587</v>
      </c>
      <c r="J213" s="67">
        <f t="shared" si="15"/>
        <v>1.3505197906091729E-4</v>
      </c>
      <c r="K213" s="12">
        <f t="shared" si="16"/>
        <v>4.0495418635245665E-6</v>
      </c>
      <c r="L213" s="12">
        <f t="shared" si="17"/>
        <v>1.0575957343783146E-3</v>
      </c>
      <c r="M213" s="66">
        <f t="shared" si="18"/>
        <v>7.8083438728228635E-2</v>
      </c>
      <c r="N213" s="12">
        <f t="shared" si="19"/>
        <v>2.0807220920933978E-4</v>
      </c>
      <c r="O213" s="12"/>
    </row>
    <row r="214" spans="1:15">
      <c r="A214" s="61" t="s">
        <v>516</v>
      </c>
      <c r="B214" s="61">
        <f>VLOOKUP(A214,'US Pop after &gt;2009'!A377:B834,2,FALSE)</f>
        <v>7859259</v>
      </c>
      <c r="C214" s="62">
        <f>VLOOKUP(A214,'US Pop after &gt;2009'!A377:U834,21,FALSE)</f>
        <v>6808201.2820000015</v>
      </c>
      <c r="D214" s="62">
        <f>VLOOKUP(A214,'US Pop after &gt;2009'!A377:V834,22,FALSE)</f>
        <v>1047533.69</v>
      </c>
      <c r="E214" s="61">
        <f>VLOOKUP(A214,'Deaths After &gt;2009'!A377:O834,15,FALSE)</f>
        <v>80</v>
      </c>
      <c r="F214" s="61">
        <f>VLOOKUP(A214,'Deaths After &gt;2009'!A377:P834,16,FALSE)</f>
        <v>982</v>
      </c>
      <c r="G214" s="61">
        <f>VLOOKUP(A214,'Deaths After &gt;2009'!A377:Q834,17,FALSE)</f>
        <v>1062</v>
      </c>
      <c r="H214" s="61">
        <f>VLOOKUP(A214,'Visits new'!A376:D783,4,FALSE)</f>
        <v>4554798</v>
      </c>
      <c r="I214" s="61">
        <f>VLOOKUP(A214,'Visits new'!A376:E783,5,FALSE)</f>
        <v>6901</v>
      </c>
      <c r="J214" s="67">
        <f t="shared" si="15"/>
        <v>1.3512724291183176E-4</v>
      </c>
      <c r="K214" s="12">
        <f t="shared" si="16"/>
        <v>1.1750533905557344E-5</v>
      </c>
      <c r="L214" s="12">
        <f t="shared" si="17"/>
        <v>9.3744001684566353E-4</v>
      </c>
      <c r="M214" s="12">
        <f t="shared" si="18"/>
        <v>0.57954547623382813</v>
      </c>
      <c r="N214" s="12">
        <f t="shared" si="19"/>
        <v>8.7807260200993499E-4</v>
      </c>
      <c r="O214" s="12"/>
    </row>
    <row r="215" spans="1:15" hidden="1">
      <c r="A215" s="61" t="s">
        <v>181</v>
      </c>
      <c r="B215" s="61">
        <f>VLOOKUP(A215,'US Pop after &gt;2009'!A79:B536,2,FALSE)</f>
        <v>19138571</v>
      </c>
      <c r="C215" s="62">
        <f>VLOOKUP(A215,'US Pop after &gt;2009'!A79:U536,21,FALSE)</f>
        <v>15674816.596000001</v>
      </c>
      <c r="D215" s="62">
        <f>VLOOKUP(A215,'US Pop after &gt;2009'!A79:V536,22,FALSE)</f>
        <v>3464609.3659999995</v>
      </c>
      <c r="E215" s="61">
        <f>VLOOKUP(A215,'Deaths After &gt;2009'!A79:O536,15,FALSE)</f>
        <v>451</v>
      </c>
      <c r="F215" s="61">
        <f>VLOOKUP(A215,'Deaths After &gt;2009'!A79:P536,16,FALSE)</f>
        <v>2143</v>
      </c>
      <c r="G215" s="61">
        <f>VLOOKUP(A215,'Deaths After &gt;2009'!A79:Q536,17,FALSE)</f>
        <v>2594</v>
      </c>
      <c r="H215" s="61">
        <f>VLOOKUP(A215,'Visits new'!A78:D485,4,FALSE)</f>
        <v>0</v>
      </c>
      <c r="I215" s="61">
        <f>VLOOKUP(A215,'Visits new'!A78:E485,5,FALSE)</f>
        <v>0</v>
      </c>
      <c r="J215" s="67">
        <f t="shared" si="15"/>
        <v>1.3553781000681816E-4</v>
      </c>
      <c r="K215" s="12">
        <f t="shared" si="16"/>
        <v>2.8772266472010207E-5</v>
      </c>
      <c r="L215" s="12">
        <f t="shared" si="17"/>
        <v>6.1854015088406945E-4</v>
      </c>
      <c r="M215" s="66">
        <f t="shared" si="18"/>
        <v>0</v>
      </c>
      <c r="N215" s="12">
        <f t="shared" si="19"/>
        <v>0</v>
      </c>
      <c r="O215" s="12"/>
    </row>
    <row r="216" spans="1:15" hidden="1">
      <c r="A216" s="61" t="s">
        <v>180</v>
      </c>
      <c r="B216" s="61">
        <f>VLOOKUP(A216,'US Pop after &gt;2009'!A78:B535,2,FALSE)</f>
        <v>18717080</v>
      </c>
      <c r="C216" s="62">
        <f>VLOOKUP(A216,'US Pop after &gt;2009'!A78:U535,21,FALSE)</f>
        <v>15401622.26</v>
      </c>
      <c r="D216" s="62">
        <f>VLOOKUP(A216,'US Pop after &gt;2009'!A78:V535,22,FALSE)</f>
        <v>3313645.4390000002</v>
      </c>
      <c r="E216" s="61">
        <f>VLOOKUP(A216,'Deaths After &gt;2009'!A78:O535,15,FALSE)</f>
        <v>406</v>
      </c>
      <c r="F216" s="61">
        <f>VLOOKUP(A216,'Deaths After &gt;2009'!A78:P535,16,FALSE)</f>
        <v>2136</v>
      </c>
      <c r="G216" s="61">
        <f>VLOOKUP(A216,'Deaths After &gt;2009'!A78:Q535,17,FALSE)</f>
        <v>2542</v>
      </c>
      <c r="H216" s="61">
        <f>VLOOKUP(A216,'Visits new'!A77:D484,4,FALSE)</f>
        <v>0</v>
      </c>
      <c r="I216" s="61">
        <f>VLOOKUP(A216,'Visits new'!A77:E484,5,FALSE)</f>
        <v>0</v>
      </c>
      <c r="J216" s="67">
        <f t="shared" si="15"/>
        <v>1.3581178260711608E-4</v>
      </c>
      <c r="K216" s="12">
        <f t="shared" si="16"/>
        <v>2.6360859469617975E-5</v>
      </c>
      <c r="L216" s="12">
        <f t="shared" si="17"/>
        <v>6.4460728805209981E-4</v>
      </c>
      <c r="M216" s="66">
        <f t="shared" si="18"/>
        <v>0</v>
      </c>
      <c r="N216" s="12">
        <f t="shared" si="19"/>
        <v>0</v>
      </c>
      <c r="O216" s="12"/>
    </row>
    <row r="217" spans="1:15" hidden="1">
      <c r="A217" s="61" t="s">
        <v>510</v>
      </c>
      <c r="B217" s="61">
        <f>VLOOKUP(A217,'US Pop after &gt;2009'!A371:B828,2,FALSE)</f>
        <v>7512499</v>
      </c>
      <c r="C217" s="62">
        <f>VLOOKUP(A217,'US Pop after &gt;2009'!A371:U828,21,FALSE)</f>
        <v>6631975.2299999986</v>
      </c>
      <c r="D217" s="62">
        <f>VLOOKUP(A217,'US Pop after &gt;2009'!A371:V828,22,FALSE)</f>
        <v>879672.44299999997</v>
      </c>
      <c r="E217" s="61">
        <f>VLOOKUP(A217,'Deaths After &gt;2009'!A371:O828,15,FALSE)</f>
        <v>0</v>
      </c>
      <c r="F217" s="61">
        <f>VLOOKUP(A217,'Deaths After &gt;2009'!A371:P828,16,FALSE)</f>
        <v>1023</v>
      </c>
      <c r="G217" s="61">
        <f>VLOOKUP(A217,'Deaths After &gt;2009'!A371:Q828,17,FALSE)</f>
        <v>1023</v>
      </c>
      <c r="H217" s="61">
        <f>VLOOKUP(A217,'Visits new'!A370:D777,4,FALSE)</f>
        <v>772406</v>
      </c>
      <c r="I217" s="61">
        <f>VLOOKUP(A217,'Visits new'!A370:E777,5,FALSE)</f>
        <v>1106</v>
      </c>
      <c r="J217" s="67">
        <f t="shared" si="15"/>
        <v>1.3617306305132286E-4</v>
      </c>
      <c r="K217" s="12">
        <f t="shared" si="16"/>
        <v>0</v>
      </c>
      <c r="L217" s="12">
        <f t="shared" si="17"/>
        <v>1.1629328713665299E-3</v>
      </c>
      <c r="M217" s="66">
        <f t="shared" si="18"/>
        <v>0.10281612017519071</v>
      </c>
      <c r="N217" s="12">
        <f t="shared" si="19"/>
        <v>1.4722131743378602E-4</v>
      </c>
      <c r="O217" s="12"/>
    </row>
    <row r="218" spans="1:15" hidden="1">
      <c r="A218" s="61" t="s">
        <v>186</v>
      </c>
      <c r="B218" s="61">
        <f>VLOOKUP(A218,'US Pop after &gt;2009'!A83:B540,2,FALSE)</f>
        <v>9411980</v>
      </c>
      <c r="C218" s="62">
        <f>VLOOKUP(A218,'US Pop after &gt;2009'!A83:U540,21,FALSE)</f>
        <v>8449250.1659999993</v>
      </c>
      <c r="D218" s="62">
        <f>VLOOKUP(A218,'US Pop after &gt;2009'!A83:V540,22,FALSE)</f>
        <v>962370.51300000015</v>
      </c>
      <c r="E218" s="61">
        <f>VLOOKUP(A218,'Deaths After &gt;2009'!A83:O540,15,FALSE)</f>
        <v>113</v>
      </c>
      <c r="F218" s="61">
        <f>VLOOKUP(A218,'Deaths After &gt;2009'!A83:P540,16,FALSE)</f>
        <v>1172</v>
      </c>
      <c r="G218" s="61">
        <f>VLOOKUP(A218,'Deaths After &gt;2009'!A83:Q540,17,FALSE)</f>
        <v>1285</v>
      </c>
      <c r="H218" s="61">
        <f>VLOOKUP(A218,'Visits new'!A82:D489,4,FALSE)</f>
        <v>491988</v>
      </c>
      <c r="I218" s="61">
        <f>VLOOKUP(A218,'Visits new'!A82:E489,5,FALSE)</f>
        <v>802</v>
      </c>
      <c r="J218" s="67">
        <f t="shared" si="15"/>
        <v>1.3652812691909672E-4</v>
      </c>
      <c r="K218" s="12">
        <f t="shared" si="16"/>
        <v>1.3373967840923318E-5</v>
      </c>
      <c r="L218" s="12">
        <f t="shared" si="17"/>
        <v>1.2178261741899398E-3</v>
      </c>
      <c r="M218" s="66">
        <f t="shared" si="18"/>
        <v>5.2272529265893042E-2</v>
      </c>
      <c r="N218" s="12">
        <f t="shared" si="19"/>
        <v>8.5210550808650256E-5</v>
      </c>
      <c r="O218" s="12"/>
    </row>
    <row r="219" spans="1:15" hidden="1">
      <c r="A219" s="61" t="s">
        <v>369</v>
      </c>
      <c r="B219" s="61">
        <f>VLOOKUP(A219,'US Pop after &gt;2009'!A246:B703,2,FALSE)</f>
        <v>8832406</v>
      </c>
      <c r="C219" s="62">
        <f>VLOOKUP(A219,'US Pop after &gt;2009'!A246:U703,21,FALSE)</f>
        <v>7610468.3039999995</v>
      </c>
      <c r="D219" s="62">
        <f>VLOOKUP(A219,'US Pop after &gt;2009'!A246:V703,22,FALSE)</f>
        <v>1221817.905</v>
      </c>
      <c r="E219" s="61">
        <f>VLOOKUP(A219,'Deaths After &gt;2009'!A246:O703,15,FALSE)</f>
        <v>63</v>
      </c>
      <c r="F219" s="61">
        <f>VLOOKUP(A219,'Deaths After &gt;2009'!A246:P703,16,FALSE)</f>
        <v>1146</v>
      </c>
      <c r="G219" s="61">
        <f>VLOOKUP(A219,'Deaths After &gt;2009'!A246:Q703,17,FALSE)</f>
        <v>1209</v>
      </c>
      <c r="H219" s="61">
        <f>VLOOKUP(A219,'Visits new'!A245:D652,4,FALSE)</f>
        <v>306598</v>
      </c>
      <c r="I219" s="61">
        <f>VLOOKUP(A219,'Visits new'!A245:E652,5,FALSE)</f>
        <v>928</v>
      </c>
      <c r="J219" s="67">
        <f t="shared" si="15"/>
        <v>1.3688229458654866E-4</v>
      </c>
      <c r="K219" s="12">
        <f t="shared" si="16"/>
        <v>8.2780713989555305E-6</v>
      </c>
      <c r="L219" s="12">
        <f t="shared" si="17"/>
        <v>9.3794664107496443E-4</v>
      </c>
      <c r="M219" s="66">
        <f t="shared" si="18"/>
        <v>3.4712851741643215E-2</v>
      </c>
      <c r="N219" s="12">
        <f t="shared" si="19"/>
        <v>1.0506763389273545E-4</v>
      </c>
      <c r="O219" s="12"/>
    </row>
    <row r="220" spans="1:15" hidden="1">
      <c r="A220" s="61" t="s">
        <v>457</v>
      </c>
      <c r="B220" s="61">
        <f>VLOOKUP(A220,'US Pop after &gt;2009'!A324:B781,2,FALSE)</f>
        <v>4364414</v>
      </c>
      <c r="C220" s="62">
        <f>VLOOKUP(A220,'US Pop after &gt;2009'!A324:U781,21,FALSE)</f>
        <v>3776594.3230000008</v>
      </c>
      <c r="D220" s="62">
        <f>VLOOKUP(A220,'US Pop after &gt;2009'!A324:V781,22,FALSE)</f>
        <v>587774.95699999994</v>
      </c>
      <c r="E220" s="61">
        <f>VLOOKUP(A220,'Deaths After &gt;2009'!A324:O781,15,FALSE)</f>
        <v>10</v>
      </c>
      <c r="F220" s="61">
        <f>VLOOKUP(A220,'Deaths After &gt;2009'!A324:P781,16,FALSE)</f>
        <v>591</v>
      </c>
      <c r="G220" s="61">
        <f>VLOOKUP(A220,'Deaths After &gt;2009'!A324:Q781,17,FALSE)</f>
        <v>601</v>
      </c>
      <c r="H220" s="61">
        <f>VLOOKUP(A220,'Visits new'!A323:D730,4,FALSE)</f>
        <v>321694</v>
      </c>
      <c r="I220" s="61">
        <f>VLOOKUP(A220,'Visits new'!A323:E730,5,FALSE)</f>
        <v>887</v>
      </c>
      <c r="J220" s="67">
        <f t="shared" si="15"/>
        <v>1.3770462655467606E-4</v>
      </c>
      <c r="K220" s="12">
        <f t="shared" si="16"/>
        <v>2.6478883207281668E-6</v>
      </c>
      <c r="L220" s="12">
        <f t="shared" si="17"/>
        <v>1.0054868669744977E-3</v>
      </c>
      <c r="M220" s="66">
        <f t="shared" si="18"/>
        <v>7.3708406214442537E-2</v>
      </c>
      <c r="N220" s="12">
        <f t="shared" si="19"/>
        <v>2.0323461523127733E-4</v>
      </c>
      <c r="O220" s="12"/>
    </row>
    <row r="221" spans="1:15">
      <c r="A221" s="61" t="s">
        <v>189</v>
      </c>
      <c r="B221" s="61">
        <f>VLOOKUP(A221,'US Pop after &gt;2009'!A86:B543,2,FALSE)</f>
        <v>9590792</v>
      </c>
      <c r="C221" s="62">
        <f>VLOOKUP(A221,'US Pop after &gt;2009'!A86:U543,21,FALSE)</f>
        <v>8527149.3440000005</v>
      </c>
      <c r="D221" s="62">
        <f>VLOOKUP(A221,'US Pop after &gt;2009'!A86:V543,22,FALSE)</f>
        <v>1063965.2519999999</v>
      </c>
      <c r="E221" s="61">
        <f>VLOOKUP(A221,'Deaths After &gt;2009'!A86:O543,15,FALSE)</f>
        <v>172</v>
      </c>
      <c r="F221" s="61">
        <f>VLOOKUP(A221,'Deaths After &gt;2009'!A86:P543,16,FALSE)</f>
        <v>1151</v>
      </c>
      <c r="G221" s="61">
        <f>VLOOKUP(A221,'Deaths After &gt;2009'!A86:Q543,17,FALSE)</f>
        <v>1323</v>
      </c>
      <c r="H221" s="61">
        <f>VLOOKUP(A221,'Visits new'!A85:D492,4,FALSE)</f>
        <v>1514663</v>
      </c>
      <c r="I221" s="61">
        <f>VLOOKUP(A221,'Visits new'!A85:E492,5,FALSE)</f>
        <v>1910</v>
      </c>
      <c r="J221" s="67">
        <f t="shared" si="15"/>
        <v>1.3794481206557289E-4</v>
      </c>
      <c r="K221" s="12">
        <f t="shared" si="16"/>
        <v>2.017086755036432E-5</v>
      </c>
      <c r="L221" s="12">
        <f t="shared" si="17"/>
        <v>1.0818022466771312E-3</v>
      </c>
      <c r="M221" s="12">
        <f t="shared" si="18"/>
        <v>0.15792887594684568</v>
      </c>
      <c r="N221" s="12">
        <f t="shared" si="19"/>
        <v>1.991493507522632E-4</v>
      </c>
      <c r="O221" s="12"/>
    </row>
    <row r="222" spans="1:15">
      <c r="A222" s="61" t="s">
        <v>314</v>
      </c>
      <c r="B222" s="61">
        <f>VLOOKUP(A222,'US Pop after &gt;2009'!A197:B654,2,FALSE)</f>
        <v>2787849</v>
      </c>
      <c r="C222" s="62">
        <f>VLOOKUP(A222,'US Pop after &gt;2009'!A197:U654,21,FALSE)</f>
        <v>2429112.7739999993</v>
      </c>
      <c r="D222" s="62">
        <f>VLOOKUP(A222,'US Pop after &gt;2009'!A197:V654,22,FALSE)</f>
        <v>358986.98300000001</v>
      </c>
      <c r="E222" s="61">
        <f>VLOOKUP(A222,'Deaths After &gt;2009'!A197:O654,15,FALSE)</f>
        <v>0</v>
      </c>
      <c r="F222" s="61">
        <f>VLOOKUP(A222,'Deaths After &gt;2009'!A197:P654,16,FALSE)</f>
        <v>385</v>
      </c>
      <c r="G222" s="61">
        <f>VLOOKUP(A222,'Deaths After &gt;2009'!A197:Q654,17,FALSE)</f>
        <v>385</v>
      </c>
      <c r="H222" s="61">
        <f>VLOOKUP(A222,'Visits new'!A196:D603,4,FALSE)</f>
        <v>618102</v>
      </c>
      <c r="I222" s="61">
        <f>VLOOKUP(A222,'Visits new'!A196:E603,5,FALSE)</f>
        <v>1892</v>
      </c>
      <c r="J222" s="67">
        <f t="shared" si="15"/>
        <v>1.3809930164797305E-4</v>
      </c>
      <c r="K222" s="12">
        <f t="shared" si="16"/>
        <v>0</v>
      </c>
      <c r="L222" s="12">
        <f t="shared" si="17"/>
        <v>1.072462284795435E-3</v>
      </c>
      <c r="M222" s="12">
        <f t="shared" si="18"/>
        <v>0.22171286895380632</v>
      </c>
      <c r="N222" s="12">
        <f t="shared" si="19"/>
        <v>6.7865942524146755E-4</v>
      </c>
      <c r="O222" s="12"/>
    </row>
    <row r="223" spans="1:15">
      <c r="A223" s="61" t="s">
        <v>191</v>
      </c>
      <c r="B223" s="61">
        <f>VLOOKUP(A223,'US Pop after &gt;2009'!A88:B545,2,FALSE)</f>
        <v>9631395</v>
      </c>
      <c r="C223" s="62">
        <f>VLOOKUP(A223,'US Pop after &gt;2009'!A88:U545,21,FALSE)</f>
        <v>8501038.2549999971</v>
      </c>
      <c r="D223" s="62">
        <f>VLOOKUP(A223,'US Pop after &gt;2009'!A88:V545,22,FALSE)</f>
        <v>1131307.0189999999</v>
      </c>
      <c r="E223" s="61">
        <f>VLOOKUP(A223,'Deaths After &gt;2009'!A88:O545,15,FALSE)</f>
        <v>173</v>
      </c>
      <c r="F223" s="61">
        <f>VLOOKUP(A223,'Deaths After &gt;2009'!A88:P545,16,FALSE)</f>
        <v>1159</v>
      </c>
      <c r="G223" s="61">
        <f>VLOOKUP(A223,'Deaths After &gt;2009'!A88:Q545,17,FALSE)</f>
        <v>1332</v>
      </c>
      <c r="H223" s="61">
        <f>VLOOKUP(A223,'Visits new'!A87:D494,4,FALSE)</f>
        <v>1393210</v>
      </c>
      <c r="I223" s="61">
        <f>VLOOKUP(A223,'Visits new'!A87:E494,5,FALSE)</f>
        <v>1524</v>
      </c>
      <c r="J223" s="67">
        <f t="shared" si="15"/>
        <v>1.3829772322700916E-4</v>
      </c>
      <c r="K223" s="12">
        <f t="shared" si="16"/>
        <v>2.0350455416224927E-5</v>
      </c>
      <c r="L223" s="12">
        <f t="shared" si="17"/>
        <v>1.0244787493888961E-3</v>
      </c>
      <c r="M223" s="12">
        <f t="shared" si="18"/>
        <v>0.14465298121404013</v>
      </c>
      <c r="N223" s="12">
        <f t="shared" si="19"/>
        <v>1.5823253017865013E-4</v>
      </c>
      <c r="O223" s="12"/>
    </row>
    <row r="224" spans="1:15" hidden="1">
      <c r="A224" s="61" t="s">
        <v>154</v>
      </c>
      <c r="B224" s="61">
        <f>VLOOKUP(A224,'US Pop after &gt;2009'!A55:B512,2,FALSE)</f>
        <v>3592053</v>
      </c>
      <c r="C224" s="62">
        <f>VLOOKUP(A224,'US Pop after &gt;2009'!A55:U512,21,FALSE)</f>
        <v>3064320.0740000005</v>
      </c>
      <c r="D224" s="62">
        <f>VLOOKUP(A224,'US Pop after &gt;2009'!A55:V512,22,FALSE)</f>
        <v>531465.28399999999</v>
      </c>
      <c r="E224" s="61">
        <f>VLOOKUP(A224,'Deaths After &gt;2009'!A55:O512,15,FALSE)</f>
        <v>0</v>
      </c>
      <c r="F224" s="61">
        <f>VLOOKUP(A224,'Deaths After &gt;2009'!A55:P512,16,FALSE)</f>
        <v>497</v>
      </c>
      <c r="G224" s="61">
        <f>VLOOKUP(A224,'Deaths After &gt;2009'!A55:Q512,17,FALSE)</f>
        <v>497</v>
      </c>
      <c r="H224" s="61">
        <f>VLOOKUP(A224,'Visits new'!A54:D461,4,FALSE)</f>
        <v>129767</v>
      </c>
      <c r="I224" s="61">
        <f>VLOOKUP(A224,'Visits new'!A54:E461,5,FALSE)</f>
        <v>655</v>
      </c>
      <c r="J224" s="67">
        <f t="shared" si="15"/>
        <v>1.3836098743531903E-4</v>
      </c>
      <c r="K224" s="12">
        <f t="shared" si="16"/>
        <v>0</v>
      </c>
      <c r="L224" s="12">
        <f t="shared" si="17"/>
        <v>9.3515045095588975E-4</v>
      </c>
      <c r="M224" s="66">
        <f t="shared" si="18"/>
        <v>3.6126137337060452E-2</v>
      </c>
      <c r="N224" s="12">
        <f t="shared" si="19"/>
        <v>1.8234697539262366E-4</v>
      </c>
      <c r="O224" s="12"/>
    </row>
    <row r="225" spans="1:15">
      <c r="A225" s="61" t="s">
        <v>187</v>
      </c>
      <c r="B225" s="61">
        <f>VLOOKUP(A225,'US Pop after &gt;2009'!A84:B541,2,FALSE)</f>
        <v>9455367</v>
      </c>
      <c r="C225" s="62">
        <f>VLOOKUP(A225,'US Pop after &gt;2009'!A84:U541,21,FALSE)</f>
        <v>8470442.4209999982</v>
      </c>
      <c r="D225" s="62">
        <f>VLOOKUP(A225,'US Pop after &gt;2009'!A84:V541,22,FALSE)</f>
        <v>986010.09999999986</v>
      </c>
      <c r="E225" s="61">
        <f>VLOOKUP(A225,'Deaths After &gt;2009'!A84:O541,15,FALSE)</f>
        <v>142</v>
      </c>
      <c r="F225" s="61">
        <f>VLOOKUP(A225,'Deaths After &gt;2009'!A84:P541,16,FALSE)</f>
        <v>1173</v>
      </c>
      <c r="G225" s="61">
        <f>VLOOKUP(A225,'Deaths After &gt;2009'!A84:Q541,17,FALSE)</f>
        <v>1315</v>
      </c>
      <c r="H225" s="61">
        <f>VLOOKUP(A225,'Visits new'!A83:D490,4,FALSE)</f>
        <v>1702789</v>
      </c>
      <c r="I225" s="61">
        <f>VLOOKUP(A225,'Visits new'!A83:E490,5,FALSE)</f>
        <v>2757</v>
      </c>
      <c r="J225" s="67">
        <f t="shared" si="15"/>
        <v>1.3907445369386507E-4</v>
      </c>
      <c r="K225" s="12">
        <f t="shared" si="16"/>
        <v>1.6764177470583155E-5</v>
      </c>
      <c r="L225" s="12">
        <f t="shared" si="17"/>
        <v>1.1896429864156565E-3</v>
      </c>
      <c r="M225" s="12">
        <f t="shared" si="18"/>
        <v>0.18008703416800215</v>
      </c>
      <c r="N225" s="12">
        <f t="shared" si="19"/>
        <v>2.9158043257337339E-4</v>
      </c>
      <c r="O225" s="12"/>
    </row>
    <row r="226" spans="1:15">
      <c r="A226" s="61" t="s">
        <v>260</v>
      </c>
      <c r="B226" s="61">
        <f>VLOOKUP(A226,'US Pop after &gt;2009'!A149:B606,2,FALSE)</f>
        <v>4385910</v>
      </c>
      <c r="C226" s="62">
        <f>VLOOKUP(A226,'US Pop after &gt;2009'!A149:U606,21,FALSE)</f>
        <v>3845475.8480000002</v>
      </c>
      <c r="D226" s="62">
        <f>VLOOKUP(A226,'US Pop after &gt;2009'!A149:V606,22,FALSE)</f>
        <v>540326.72000000009</v>
      </c>
      <c r="E226" s="61">
        <f>VLOOKUP(A226,'Deaths After &gt;2009'!A149:O606,15,FALSE)</f>
        <v>12</v>
      </c>
      <c r="F226" s="61">
        <f>VLOOKUP(A226,'Deaths After &gt;2009'!A149:P606,16,FALSE)</f>
        <v>600</v>
      </c>
      <c r="G226" s="61">
        <f>VLOOKUP(A226,'Deaths After &gt;2009'!A149:Q606,17,FALSE)</f>
        <v>612</v>
      </c>
      <c r="H226" s="61">
        <f>VLOOKUP(A226,'Visits new'!A148:D555,4,FALSE)</f>
        <v>954156</v>
      </c>
      <c r="I226" s="61">
        <f>VLOOKUP(A226,'Visits new'!A148:E555,5,FALSE)</f>
        <v>1455</v>
      </c>
      <c r="J226" s="67">
        <f t="shared" si="15"/>
        <v>1.3953774701259259E-4</v>
      </c>
      <c r="K226" s="12">
        <f t="shared" si="16"/>
        <v>3.1205500890718372E-6</v>
      </c>
      <c r="L226" s="12">
        <f t="shared" si="17"/>
        <v>1.1104392542349191E-3</v>
      </c>
      <c r="M226" s="12">
        <f t="shared" si="18"/>
        <v>0.21755029172965246</v>
      </c>
      <c r="N226" s="12">
        <f t="shared" si="19"/>
        <v>3.3174415343680105E-4</v>
      </c>
      <c r="O226" s="12"/>
    </row>
    <row r="227" spans="1:15">
      <c r="A227" s="61" t="s">
        <v>517</v>
      </c>
      <c r="B227" s="61">
        <f>VLOOKUP(A227,'US Pop after &gt;2009'!A378:B835,2,FALSE)</f>
        <v>7941828</v>
      </c>
      <c r="C227" s="62">
        <f>VLOOKUP(A227,'US Pop after &gt;2009'!A378:U835,21,FALSE)</f>
        <v>6837976</v>
      </c>
      <c r="D227" s="62">
        <f>VLOOKUP(A227,'US Pop after &gt;2009'!A378:V835,22,FALSE)</f>
        <v>1103852</v>
      </c>
      <c r="E227" s="61">
        <f>VLOOKUP(A227,'Deaths After &gt;2009'!A378:O835,15,FALSE)</f>
        <v>85</v>
      </c>
      <c r="F227" s="61">
        <f>VLOOKUP(A227,'Deaths After &gt;2009'!A378:P835,16,FALSE)</f>
        <v>1027</v>
      </c>
      <c r="G227" s="61">
        <f>VLOOKUP(A227,'Deaths After &gt;2009'!A378:Q835,17,FALSE)</f>
        <v>1112</v>
      </c>
      <c r="H227" s="61">
        <f>VLOOKUP(A227,'Visits new'!A377:D784,4,FALSE)</f>
        <v>4485512</v>
      </c>
      <c r="I227" s="61">
        <f>VLOOKUP(A227,'Visits new'!A377:E784,5,FALSE)</f>
        <v>6574</v>
      </c>
      <c r="J227" s="67">
        <f t="shared" si="15"/>
        <v>1.4001814191896375E-4</v>
      </c>
      <c r="K227" s="12">
        <f t="shared" si="16"/>
        <v>1.2430578873046644E-5</v>
      </c>
      <c r="L227" s="12">
        <f t="shared" si="17"/>
        <v>9.3037834782199065E-4</v>
      </c>
      <c r="M227" s="12">
        <f t="shared" si="18"/>
        <v>0.56479591348490554</v>
      </c>
      <c r="N227" s="12">
        <f t="shared" si="19"/>
        <v>8.2776912317919754E-4</v>
      </c>
      <c r="O227" s="12"/>
    </row>
    <row r="228" spans="1:15" hidden="1">
      <c r="A228" s="61" t="s">
        <v>246</v>
      </c>
      <c r="B228" s="61">
        <f>VLOOKUP(A228,'US Pop after &gt;2009'!A137:B594,2,FALSE)</f>
        <v>2741649</v>
      </c>
      <c r="C228" s="62">
        <f>VLOOKUP(A228,'US Pop after &gt;2009'!A137:U594,21,FALSE)</f>
        <v>2358520.773</v>
      </c>
      <c r="D228" s="62">
        <f>VLOOKUP(A228,'US Pop after &gt;2009'!A137:V594,22,FALSE)</f>
        <v>384869.66600000008</v>
      </c>
      <c r="E228" s="61">
        <f>VLOOKUP(A228,'Deaths After &gt;2009'!A137:O594,15,FALSE)</f>
        <v>0</v>
      </c>
      <c r="F228" s="61">
        <f>VLOOKUP(A228,'Deaths After &gt;2009'!A137:P594,16,FALSE)</f>
        <v>384</v>
      </c>
      <c r="G228" s="61">
        <f>VLOOKUP(A228,'Deaths After &gt;2009'!A137:Q594,17,FALSE)</f>
        <v>384</v>
      </c>
      <c r="H228" s="61">
        <f>VLOOKUP(A228,'Visits new'!A136:D543,4,FALSE)</f>
        <v>289299</v>
      </c>
      <c r="I228" s="61">
        <f>VLOOKUP(A228,'Visits new'!A136:E543,5,FALSE)</f>
        <v>1238</v>
      </c>
      <c r="J228" s="67">
        <f t="shared" si="15"/>
        <v>1.4006169279874995E-4</v>
      </c>
      <c r="K228" s="12">
        <f t="shared" si="16"/>
        <v>0</v>
      </c>
      <c r="L228" s="12">
        <f t="shared" si="17"/>
        <v>9.97740362317876E-4</v>
      </c>
      <c r="M228" s="66">
        <f t="shared" si="18"/>
        <v>0.10552007204423323</v>
      </c>
      <c r="N228" s="12">
        <f t="shared" si="19"/>
        <v>4.515530616793032E-4</v>
      </c>
      <c r="O228" s="12"/>
    </row>
    <row r="229" spans="1:15" hidden="1">
      <c r="A229" s="61" t="s">
        <v>283</v>
      </c>
      <c r="B229" s="61">
        <f>VLOOKUP(A229,'US Pop after &gt;2009'!A170:B627,2,FALSE)</f>
        <v>5921207</v>
      </c>
      <c r="C229" s="62">
        <f>VLOOKUP(A229,'US Pop after &gt;2009'!A170:U627,21,FALSE)</f>
        <v>5084733</v>
      </c>
      <c r="D229" s="62">
        <f>VLOOKUP(A229,'US Pop after &gt;2009'!A170:V627,22,FALSE)</f>
        <v>836474</v>
      </c>
      <c r="E229" s="61">
        <f>VLOOKUP(A229,'Deaths After &gt;2009'!A170:O627,15,FALSE)</f>
        <v>15</v>
      </c>
      <c r="F229" s="61">
        <f>VLOOKUP(A229,'Deaths After &gt;2009'!A170:P627,16,FALSE)</f>
        <v>822</v>
      </c>
      <c r="G229" s="61">
        <f>VLOOKUP(A229,'Deaths After &gt;2009'!A170:Q627,17,FALSE)</f>
        <v>837</v>
      </c>
      <c r="H229" s="61">
        <f>VLOOKUP(A229,'Visits new'!A169:D576,4,FALSE)</f>
        <v>361602</v>
      </c>
      <c r="I229" s="61">
        <f>VLOOKUP(A229,'Visits new'!A169:E576,5,FALSE)</f>
        <v>1752</v>
      </c>
      <c r="J229" s="67">
        <f t="shared" si="15"/>
        <v>1.4135631468381363E-4</v>
      </c>
      <c r="K229" s="12">
        <f t="shared" si="16"/>
        <v>2.9500074045185852E-6</v>
      </c>
      <c r="L229" s="12">
        <f t="shared" si="17"/>
        <v>9.8269641375583702E-4</v>
      </c>
      <c r="M229" s="66">
        <f t="shared" si="18"/>
        <v>6.1068967864153376E-2</v>
      </c>
      <c r="N229" s="12">
        <f t="shared" si="19"/>
        <v>2.9588561926647725E-4</v>
      </c>
      <c r="O229" s="12"/>
    </row>
    <row r="230" spans="1:15" hidden="1">
      <c r="A230" s="61" t="s">
        <v>226</v>
      </c>
      <c r="B230" s="61">
        <f>VLOOKUP(A230,'US Pop after &gt;2009'!A119:B576,2,FALSE)</f>
        <v>6228350</v>
      </c>
      <c r="C230" s="62">
        <f>VLOOKUP(A230,'US Pop after &gt;2009'!A119:U576,21,FALSE)</f>
        <v>5383265.824</v>
      </c>
      <c r="D230" s="62">
        <f>VLOOKUP(A230,'US Pop after &gt;2009'!A119:V576,22,FALSE)</f>
        <v>844157.8</v>
      </c>
      <c r="E230" s="61">
        <f>VLOOKUP(A230,'Deaths After &gt;2009'!A119:O576,15,FALSE)</f>
        <v>77</v>
      </c>
      <c r="F230" s="61">
        <f>VLOOKUP(A230,'Deaths After &gt;2009'!A119:P576,16,FALSE)</f>
        <v>805</v>
      </c>
      <c r="G230" s="61">
        <f>VLOOKUP(A230,'Deaths After &gt;2009'!A119:Q576,17,FALSE)</f>
        <v>882</v>
      </c>
      <c r="H230" s="61">
        <f>VLOOKUP(A230,'Visits new'!A118:D525,4,FALSE)</f>
        <v>366274</v>
      </c>
      <c r="I230" s="61">
        <f>VLOOKUP(A230,'Visits new'!A118:E525,5,FALSE)</f>
        <v>1714</v>
      </c>
      <c r="J230" s="67">
        <f t="shared" si="15"/>
        <v>1.4161053890677307E-4</v>
      </c>
      <c r="K230" s="12">
        <f t="shared" si="16"/>
        <v>1.4303584945910336E-5</v>
      </c>
      <c r="L230" s="12">
        <f t="shared" si="17"/>
        <v>9.5361317516701259E-4</v>
      </c>
      <c r="M230" s="66">
        <f t="shared" si="18"/>
        <v>5.8807549350951699E-2</v>
      </c>
      <c r="N230" s="12">
        <f t="shared" si="19"/>
        <v>2.7519326948549774E-4</v>
      </c>
      <c r="O230" s="12"/>
    </row>
    <row r="231" spans="1:15" hidden="1">
      <c r="A231" s="61" t="s">
        <v>227</v>
      </c>
      <c r="B231" s="61">
        <f>VLOOKUP(A231,'US Pop after &gt;2009'!A120:B577,2,FALSE)</f>
        <v>6085821</v>
      </c>
      <c r="C231" s="62">
        <f>VLOOKUP(A231,'US Pop after &gt;2009'!A120:U577,21,FALSE)</f>
        <v>5252536.0829999996</v>
      </c>
      <c r="D231" s="62">
        <f>VLOOKUP(A231,'US Pop after &gt;2009'!A120:V577,22,FALSE)</f>
        <v>834075.39499999979</v>
      </c>
      <c r="E231" s="61">
        <f>VLOOKUP(A231,'Deaths After &gt;2009'!A120:O577,15,FALSE)</f>
        <v>13</v>
      </c>
      <c r="F231" s="61">
        <f>VLOOKUP(A231,'Deaths After &gt;2009'!A120:P577,16,FALSE)</f>
        <v>850</v>
      </c>
      <c r="G231" s="61">
        <f>VLOOKUP(A231,'Deaths After &gt;2009'!A120:Q577,17,FALSE)</f>
        <v>863</v>
      </c>
      <c r="H231" s="61">
        <f>VLOOKUP(A231,'Visits new'!A119:D526,4,FALSE)</f>
        <v>310945</v>
      </c>
      <c r="I231" s="61">
        <f>VLOOKUP(A231,'Visits new'!A119:E526,5,FALSE)</f>
        <v>1535</v>
      </c>
      <c r="J231" s="67">
        <f t="shared" si="15"/>
        <v>1.4180502515601429E-4</v>
      </c>
      <c r="K231" s="12">
        <f t="shared" si="16"/>
        <v>2.4749948966699943E-6</v>
      </c>
      <c r="L231" s="12">
        <f t="shared" si="17"/>
        <v>1.0190925246032468E-3</v>
      </c>
      <c r="M231" s="66">
        <f t="shared" si="18"/>
        <v>5.1093352893553719E-2</v>
      </c>
      <c r="N231" s="12">
        <f t="shared" si="19"/>
        <v>2.5222562411875079E-4</v>
      </c>
      <c r="O231" s="12"/>
    </row>
    <row r="232" spans="1:15" hidden="1">
      <c r="A232" s="61" t="s">
        <v>346</v>
      </c>
      <c r="B232" s="61">
        <f>VLOOKUP(A232,'US Pop after &gt;2009'!A226:B683,2,FALSE)</f>
        <v>1705402</v>
      </c>
      <c r="C232" s="62">
        <f>VLOOKUP(A232,'US Pop after &gt;2009'!A226:U683,21,FALSE)</f>
        <v>1464708</v>
      </c>
      <c r="D232" s="62">
        <f>VLOOKUP(A232,'US Pop after &gt;2009'!A226:V683,22,FALSE)</f>
        <v>240694</v>
      </c>
      <c r="E232" s="61">
        <f>VLOOKUP(A232,'Deaths After &gt;2009'!A226:O683,15,FALSE)</f>
        <v>0</v>
      </c>
      <c r="F232" s="61">
        <f>VLOOKUP(A232,'Deaths After &gt;2009'!A226:P683,16,FALSE)</f>
        <v>243</v>
      </c>
      <c r="G232" s="61">
        <f>VLOOKUP(A232,'Deaths After &gt;2009'!A226:Q683,17,FALSE)</f>
        <v>243</v>
      </c>
      <c r="H232" s="61">
        <f>VLOOKUP(A232,'Visits new'!A225:D632,4,FALSE)</f>
        <v>203371</v>
      </c>
      <c r="I232" s="61">
        <f>VLOOKUP(A232,'Visits new'!A225:E632,5,FALSE)</f>
        <v>1039</v>
      </c>
      <c r="J232" s="67">
        <f t="shared" si="15"/>
        <v>1.4248839862976588E-4</v>
      </c>
      <c r="K232" s="12">
        <f t="shared" si="16"/>
        <v>0</v>
      </c>
      <c r="L232" s="12">
        <f t="shared" si="17"/>
        <v>1.0095806293468055E-3</v>
      </c>
      <c r="M232" s="66">
        <f t="shared" si="18"/>
        <v>0.11925106221289761</v>
      </c>
      <c r="N232" s="12">
        <f t="shared" si="19"/>
        <v>6.0924051924414306E-4</v>
      </c>
      <c r="O232" s="12"/>
    </row>
    <row r="233" spans="1:15">
      <c r="A233" s="61" t="s">
        <v>196</v>
      </c>
      <c r="B233" s="61">
        <f>VLOOKUP(A233,'US Pop after &gt;2009'!A92:B549,2,FALSE)</f>
        <v>1346554</v>
      </c>
      <c r="C233" s="62">
        <f>VLOOKUP(A233,'US Pop after &gt;2009'!A92:U549,21,FALSE)</f>
        <v>1156737.689</v>
      </c>
      <c r="D233" s="62">
        <f>VLOOKUP(A233,'US Pop after &gt;2009'!A92:V549,22,FALSE)</f>
        <v>191821.69</v>
      </c>
      <c r="E233" s="61">
        <f>VLOOKUP(A233,'Deaths After &gt;2009'!A92:O549,15,FALSE)</f>
        <v>0</v>
      </c>
      <c r="F233" s="61">
        <f>VLOOKUP(A233,'Deaths After &gt;2009'!A92:P549,16,FALSE)</f>
        <v>193</v>
      </c>
      <c r="G233" s="61">
        <f>VLOOKUP(A233,'Deaths After &gt;2009'!A92:Q549,17,FALSE)</f>
        <v>193</v>
      </c>
      <c r="H233" s="61">
        <f>VLOOKUP(A233,'Visits new'!A91:D498,4,FALSE)</f>
        <v>235913</v>
      </c>
      <c r="I233" s="61">
        <f>VLOOKUP(A233,'Visits new'!A91:E498,5,FALSE)</f>
        <v>903</v>
      </c>
      <c r="J233" s="67">
        <f t="shared" si="15"/>
        <v>1.4332882305499817E-4</v>
      </c>
      <c r="K233" s="12">
        <f t="shared" si="16"/>
        <v>0</v>
      </c>
      <c r="L233" s="12">
        <f t="shared" si="17"/>
        <v>1.0061427359961221E-3</v>
      </c>
      <c r="M233" s="12">
        <f t="shared" si="18"/>
        <v>0.17519757841126313</v>
      </c>
      <c r="N233" s="12">
        <f t="shared" si="19"/>
        <v>6.7060065916405877E-4</v>
      </c>
      <c r="O233" s="12"/>
    </row>
    <row r="234" spans="1:15" hidden="1">
      <c r="A234" s="61" t="s">
        <v>371</v>
      </c>
      <c r="B234" s="61">
        <f>VLOOKUP(A234,'US Pop after &gt;2009'!A248:B705,2,FALSE)</f>
        <v>8904413</v>
      </c>
      <c r="C234" s="62">
        <f>VLOOKUP(A234,'US Pop after &gt;2009'!A248:U705,21,FALSE)</f>
        <v>7624172.5719999997</v>
      </c>
      <c r="D234" s="62">
        <f>VLOOKUP(A234,'US Pop after &gt;2009'!A248:V705,22,FALSE)</f>
        <v>1279769.193</v>
      </c>
      <c r="E234" s="61">
        <f>VLOOKUP(A234,'Deaths After &gt;2009'!A248:O705,15,FALSE)</f>
        <v>53</v>
      </c>
      <c r="F234" s="61">
        <f>VLOOKUP(A234,'Deaths After &gt;2009'!A248:P705,16,FALSE)</f>
        <v>1225</v>
      </c>
      <c r="G234" s="61">
        <f>VLOOKUP(A234,'Deaths After &gt;2009'!A248:Q705,17,FALSE)</f>
        <v>1278</v>
      </c>
      <c r="H234" s="61">
        <f>VLOOKUP(A234,'Visits new'!A247:D654,4,FALSE)</f>
        <v>335471</v>
      </c>
      <c r="I234" s="61">
        <f>VLOOKUP(A234,'Visits new'!A247:E654,5,FALSE)</f>
        <v>1007</v>
      </c>
      <c r="J234" s="67">
        <f t="shared" si="15"/>
        <v>1.4352434012213943E-4</v>
      </c>
      <c r="K234" s="12">
        <f t="shared" si="16"/>
        <v>6.9515740232119191E-6</v>
      </c>
      <c r="L234" s="12">
        <f t="shared" si="17"/>
        <v>9.5720385105410176E-4</v>
      </c>
      <c r="M234" s="66">
        <f t="shared" si="18"/>
        <v>3.7674690066599563E-2</v>
      </c>
      <c r="N234" s="12">
        <f t="shared" si="19"/>
        <v>1.1308999256885321E-4</v>
      </c>
      <c r="O234" s="12"/>
    </row>
    <row r="235" spans="1:15" hidden="1">
      <c r="A235" s="61" t="s">
        <v>184</v>
      </c>
      <c r="B235" s="61">
        <f>VLOOKUP(A235,'US Pop after &gt;2009'!A82:B539,2,FALSE)</f>
        <v>20177273</v>
      </c>
      <c r="C235" s="62">
        <f>VLOOKUP(A235,'US Pop after &gt;2009'!A82:U539,21,FALSE)</f>
        <v>16267535</v>
      </c>
      <c r="D235" s="62">
        <f>VLOOKUP(A235,'US Pop after &gt;2009'!A82:V539,22,FALSE)</f>
        <v>3909738</v>
      </c>
      <c r="E235" s="61">
        <f>VLOOKUP(A235,'Deaths After &gt;2009'!A82:O539,15,FALSE)</f>
        <v>351</v>
      </c>
      <c r="F235" s="61">
        <f>VLOOKUP(A235,'Deaths After &gt;2009'!A82:P539,16,FALSE)</f>
        <v>2554</v>
      </c>
      <c r="G235" s="61">
        <f>VLOOKUP(A235,'Deaths After &gt;2009'!A82:Q539,17,FALSE)</f>
        <v>2905</v>
      </c>
      <c r="H235" s="61">
        <f>VLOOKUP(A235,'Visits new'!A81:D488,4,FALSE)</f>
        <v>0</v>
      </c>
      <c r="I235" s="61">
        <f>VLOOKUP(A235,'Visits new'!A81:E488,5,FALSE)</f>
        <v>0</v>
      </c>
      <c r="J235" s="67">
        <f t="shared" si="15"/>
        <v>1.4397386604225458E-4</v>
      </c>
      <c r="K235" s="12">
        <f t="shared" si="16"/>
        <v>2.1576717062542049E-5</v>
      </c>
      <c r="L235" s="12">
        <f t="shared" si="17"/>
        <v>6.5324070308547528E-4</v>
      </c>
      <c r="M235" s="66">
        <f t="shared" si="18"/>
        <v>0</v>
      </c>
      <c r="N235" s="12">
        <f t="shared" si="19"/>
        <v>0</v>
      </c>
      <c r="O235" s="12"/>
    </row>
    <row r="236" spans="1:15">
      <c r="A236" s="61" t="s">
        <v>529</v>
      </c>
      <c r="B236" s="61">
        <f>VLOOKUP(A236,'US Pop after &gt;2009'!A388:B845,2,FALSE)</f>
        <v>1713552</v>
      </c>
      <c r="C236" s="62">
        <f>VLOOKUP(A236,'US Pop after &gt;2009'!A388:U845,21,FALSE)</f>
        <v>1437103.6040000001</v>
      </c>
      <c r="D236" s="62">
        <f>VLOOKUP(A236,'US Pop after &gt;2009'!A388:V845,22,FALSE)</f>
        <v>275543.96799999999</v>
      </c>
      <c r="E236" s="61">
        <f>VLOOKUP(A236,'Deaths After &gt;2009'!A388:O845,15,FALSE)</f>
        <v>0</v>
      </c>
      <c r="F236" s="61">
        <f>VLOOKUP(A236,'Deaths After &gt;2009'!A388:P845,16,FALSE)</f>
        <v>248</v>
      </c>
      <c r="G236" s="61">
        <f>VLOOKUP(A236,'Deaths After &gt;2009'!A388:Q845,17,FALSE)</f>
        <v>248</v>
      </c>
      <c r="H236" s="61">
        <f>VLOOKUP(A236,'Visits new'!A387:D794,4,FALSE)</f>
        <v>533256</v>
      </c>
      <c r="I236" s="61">
        <f>VLOOKUP(A236,'Visits new'!A387:E794,5,FALSE)</f>
        <v>1778</v>
      </c>
      <c r="J236" s="67">
        <f t="shared" si="15"/>
        <v>1.447286105119658E-4</v>
      </c>
      <c r="K236" s="12">
        <f t="shared" si="16"/>
        <v>0</v>
      </c>
      <c r="L236" s="12">
        <f t="shared" si="17"/>
        <v>9.0003784804318419E-4</v>
      </c>
      <c r="M236" s="12">
        <f t="shared" si="18"/>
        <v>0.31119919325471301</v>
      </c>
      <c r="N236" s="12">
        <f t="shared" si="19"/>
        <v>1.0376107640736902E-3</v>
      </c>
      <c r="O236" s="12"/>
    </row>
    <row r="237" spans="1:15">
      <c r="A237" s="61" t="s">
        <v>470</v>
      </c>
      <c r="B237" s="61">
        <f>VLOOKUP(A237,'US Pop after &gt;2009'!A336:B793,2,FALSE)</f>
        <v>566542</v>
      </c>
      <c r="C237" s="62">
        <f>VLOOKUP(A237,'US Pop after &gt;2009'!A336:U793,21,FALSE)</f>
        <v>480821.40899999999</v>
      </c>
      <c r="D237" s="62">
        <f>VLOOKUP(A237,'US Pop after &gt;2009'!A336:V793,22,FALSE)</f>
        <v>85756.957000000009</v>
      </c>
      <c r="E237" s="61">
        <f>VLOOKUP(A237,'Deaths After &gt;2009'!A336:O793,15,FALSE)</f>
        <v>0</v>
      </c>
      <c r="F237" s="61">
        <f>VLOOKUP(A237,'Deaths After &gt;2009'!A336:P793,16,FALSE)</f>
        <v>82</v>
      </c>
      <c r="G237" s="61">
        <f>VLOOKUP(A237,'Deaths After &gt;2009'!A336:Q793,17,FALSE)</f>
        <v>82</v>
      </c>
      <c r="H237" s="61">
        <f>VLOOKUP(A237,'Visits new'!A335:D742,4,FALSE)</f>
        <v>320935</v>
      </c>
      <c r="I237" s="61">
        <f>VLOOKUP(A237,'Visits new'!A335:E742,5,FALSE)</f>
        <v>1261</v>
      </c>
      <c r="J237" s="67">
        <f t="shared" si="15"/>
        <v>1.4473772465236471E-4</v>
      </c>
      <c r="K237" s="12">
        <f t="shared" si="16"/>
        <v>0</v>
      </c>
      <c r="L237" s="12">
        <f t="shared" si="17"/>
        <v>9.5619064468437228E-4</v>
      </c>
      <c r="M237" s="12">
        <f t="shared" si="18"/>
        <v>0.56648050806471539</v>
      </c>
      <c r="N237" s="12">
        <f t="shared" si="19"/>
        <v>2.2257837900808764E-3</v>
      </c>
      <c r="O237" s="12"/>
    </row>
    <row r="238" spans="1:15">
      <c r="A238" s="61" t="s">
        <v>265</v>
      </c>
      <c r="B238" s="61">
        <f>VLOOKUP(A238,'US Pop after &gt;2009'!A154:B611,2,FALSE)</f>
        <v>4332996</v>
      </c>
      <c r="C238" s="62">
        <f>VLOOKUP(A238,'US Pop after &gt;2009'!A154:U611,21,FALSE)</f>
        <v>3730089</v>
      </c>
      <c r="D238" s="62">
        <f>VLOOKUP(A238,'US Pop after &gt;2009'!A154:V611,22,FALSE)</f>
        <v>602907</v>
      </c>
      <c r="E238" s="61">
        <f>VLOOKUP(A238,'Deaths After &gt;2009'!A154:O611,15,FALSE)</f>
        <v>58</v>
      </c>
      <c r="F238" s="61">
        <f>VLOOKUP(A238,'Deaths After &gt;2009'!A154:P611,16,FALSE)</f>
        <v>570</v>
      </c>
      <c r="G238" s="61">
        <f>VLOOKUP(A238,'Deaths After &gt;2009'!A154:Q611,17,FALSE)</f>
        <v>628</v>
      </c>
      <c r="H238" s="61">
        <f>VLOOKUP(A238,'Visits new'!A153:D560,4,FALSE)</f>
        <v>2740078</v>
      </c>
      <c r="I238" s="61">
        <f>VLOOKUP(A238,'Visits new'!A153:E560,5,FALSE)</f>
        <v>4910</v>
      </c>
      <c r="J238" s="67">
        <f t="shared" si="15"/>
        <v>1.4493435950552457E-4</v>
      </c>
      <c r="K238" s="12">
        <f t="shared" si="16"/>
        <v>1.5549226841504317E-5</v>
      </c>
      <c r="L238" s="12">
        <f t="shared" si="17"/>
        <v>9.4541944279963579E-4</v>
      </c>
      <c r="M238" s="12">
        <f t="shared" si="18"/>
        <v>0.63237492026302355</v>
      </c>
      <c r="N238" s="12">
        <f t="shared" si="19"/>
        <v>1.1331651356244041E-3</v>
      </c>
      <c r="O238" s="12"/>
    </row>
    <row r="239" spans="1:15" hidden="1">
      <c r="A239" s="61" t="s">
        <v>280</v>
      </c>
      <c r="B239" s="61">
        <f>VLOOKUP(A239,'US Pop after &gt;2009'!A167:B624,2,FALSE)</f>
        <v>5887776</v>
      </c>
      <c r="C239" s="62">
        <f>VLOOKUP(A239,'US Pop after &gt;2009'!A167:U624,21,FALSE)</f>
        <v>5120576.7969999993</v>
      </c>
      <c r="D239" s="62">
        <f>VLOOKUP(A239,'US Pop after &gt;2009'!A167:V624,22,FALSE)</f>
        <v>763840.40599999984</v>
      </c>
      <c r="E239" s="61">
        <f>VLOOKUP(A239,'Deaths After &gt;2009'!A167:O624,15,FALSE)</f>
        <v>58</v>
      </c>
      <c r="F239" s="61">
        <f>VLOOKUP(A239,'Deaths After &gt;2009'!A167:P624,16,FALSE)</f>
        <v>797</v>
      </c>
      <c r="G239" s="61">
        <f>VLOOKUP(A239,'Deaths After &gt;2009'!A167:Q624,17,FALSE)</f>
        <v>855</v>
      </c>
      <c r="H239" s="61">
        <f>VLOOKUP(A239,'Visits new'!A166:D573,4,FALSE)</f>
        <v>438827</v>
      </c>
      <c r="I239" s="61">
        <f>VLOOKUP(A239,'Visits new'!A166:E573,5,FALSE)</f>
        <v>921</v>
      </c>
      <c r="J239" s="67">
        <f t="shared" si="15"/>
        <v>1.4521612235248081E-4</v>
      </c>
      <c r="K239" s="12">
        <f t="shared" si="16"/>
        <v>1.1326848966307966E-5</v>
      </c>
      <c r="L239" s="12">
        <f t="shared" si="17"/>
        <v>1.0434116783290463E-3</v>
      </c>
      <c r="M239" s="66">
        <f t="shared" si="18"/>
        <v>7.4531877571429345E-2</v>
      </c>
      <c r="N239" s="12">
        <f t="shared" si="19"/>
        <v>1.5642578793758458E-4</v>
      </c>
      <c r="O239" s="12"/>
    </row>
    <row r="240" spans="1:15" hidden="1">
      <c r="A240" s="61" t="s">
        <v>190</v>
      </c>
      <c r="B240" s="61">
        <f>VLOOKUP(A240,'US Pop after &gt;2009'!A87:B544,2,FALSE)</f>
        <v>9478952</v>
      </c>
      <c r="C240" s="62">
        <f>VLOOKUP(A240,'US Pop after &gt;2009'!A87:U544,21,FALSE)</f>
        <v>8409035.8969999999</v>
      </c>
      <c r="D240" s="62">
        <f>VLOOKUP(A240,'US Pop after &gt;2009'!A87:V544,22,FALSE)</f>
        <v>1066700.2509999997</v>
      </c>
      <c r="E240" s="61">
        <f>VLOOKUP(A240,'Deaths After &gt;2009'!A87:O544,15,FALSE)</f>
        <v>248</v>
      </c>
      <c r="F240" s="61">
        <f>VLOOKUP(A240,'Deaths After &gt;2009'!A87:P544,16,FALSE)</f>
        <v>1133</v>
      </c>
      <c r="G240" s="61">
        <f>VLOOKUP(A240,'Deaths After &gt;2009'!A87:Q544,17,FALSE)</f>
        <v>1381</v>
      </c>
      <c r="H240" s="61">
        <f>VLOOKUP(A240,'Visits new'!A86:D493,4,FALSE)</f>
        <v>1186250</v>
      </c>
      <c r="I240" s="61">
        <f>VLOOKUP(A240,'Visits new'!A86:E493,5,FALSE)</f>
        <v>1636</v>
      </c>
      <c r="J240" s="67">
        <f t="shared" si="15"/>
        <v>1.4569121143350025E-4</v>
      </c>
      <c r="K240" s="12">
        <f t="shared" si="16"/>
        <v>2.9492084828473173E-5</v>
      </c>
      <c r="L240" s="12">
        <f t="shared" si="17"/>
        <v>1.0621540577475689E-3</v>
      </c>
      <c r="M240" s="66">
        <f t="shared" si="18"/>
        <v>0.12514569121143351</v>
      </c>
      <c r="N240" s="12">
        <f t="shared" si="19"/>
        <v>1.7259291955481999E-4</v>
      </c>
      <c r="O240" s="12"/>
    </row>
    <row r="241" spans="1:15" hidden="1">
      <c r="A241" s="61" t="s">
        <v>296</v>
      </c>
      <c r="B241" s="61">
        <f>VLOOKUP(A241,'US Pop after &gt;2009'!A181:B638,2,FALSE)</f>
        <v>9778449</v>
      </c>
      <c r="C241" s="62">
        <f>VLOOKUP(A241,'US Pop after &gt;2009'!A181:U638,21,FALSE)</f>
        <v>8431328.0210000016</v>
      </c>
      <c r="D241" s="62">
        <f>VLOOKUP(A241,'US Pop after &gt;2009'!A181:V638,22,FALSE)</f>
        <v>1348383.52</v>
      </c>
      <c r="E241" s="61">
        <f>VLOOKUP(A241,'Deaths After &gt;2009'!A181:O638,15,FALSE)</f>
        <v>97</v>
      </c>
      <c r="F241" s="61">
        <f>VLOOKUP(A241,'Deaths After &gt;2009'!A181:P638,16,FALSE)</f>
        <v>1330</v>
      </c>
      <c r="G241" s="61">
        <f>VLOOKUP(A241,'Deaths After &gt;2009'!A181:Q638,17,FALSE)</f>
        <v>1427</v>
      </c>
      <c r="H241" s="61">
        <f>VLOOKUP(A241,'Visits new'!A180:D587,4,FALSE)</f>
        <v>651156</v>
      </c>
      <c r="I241" s="61">
        <f>VLOOKUP(A241,'Visits new'!A180:E587,5,FALSE)</f>
        <v>2307</v>
      </c>
      <c r="J241" s="67">
        <f t="shared" si="15"/>
        <v>1.4593316383815062E-4</v>
      </c>
      <c r="K241" s="12">
        <f t="shared" si="16"/>
        <v>1.1504711921823114E-5</v>
      </c>
      <c r="L241" s="12">
        <f t="shared" si="17"/>
        <v>9.8636625282990699E-4</v>
      </c>
      <c r="M241" s="66">
        <f t="shared" si="18"/>
        <v>6.6590928684088863E-2</v>
      </c>
      <c r="N241" s="12">
        <f t="shared" si="19"/>
        <v>2.359269859667929E-4</v>
      </c>
      <c r="O241" s="12"/>
    </row>
    <row r="242" spans="1:15" hidden="1">
      <c r="A242" s="61" t="s">
        <v>229</v>
      </c>
      <c r="B242" s="61">
        <f>VLOOKUP(A242,'US Pop after &gt;2009'!A122:B579,2,FALSE)</f>
        <v>6424375</v>
      </c>
      <c r="C242" s="62">
        <f>VLOOKUP(A242,'US Pop after &gt;2009'!A122:U579,21,FALSE)</f>
        <v>5484127</v>
      </c>
      <c r="D242" s="62">
        <f>VLOOKUP(A242,'US Pop after &gt;2009'!A122:V579,22,FALSE)</f>
        <v>940248</v>
      </c>
      <c r="E242" s="61">
        <f>VLOOKUP(A242,'Deaths After &gt;2009'!A122:O579,15,FALSE)</f>
        <v>57</v>
      </c>
      <c r="F242" s="61">
        <f>VLOOKUP(A242,'Deaths After &gt;2009'!A122:P579,16,FALSE)</f>
        <v>882</v>
      </c>
      <c r="G242" s="61">
        <f>VLOOKUP(A242,'Deaths After &gt;2009'!A122:Q579,17,FALSE)</f>
        <v>939</v>
      </c>
      <c r="H242" s="61">
        <f>VLOOKUP(A242,'Visits new'!A121:D528,4,FALSE)</f>
        <v>226600</v>
      </c>
      <c r="I242" s="61">
        <f>VLOOKUP(A242,'Visits new'!A121:E528,5,FALSE)</f>
        <v>1122</v>
      </c>
      <c r="J242" s="67">
        <f t="shared" si="15"/>
        <v>1.4616207802315399E-4</v>
      </c>
      <c r="K242" s="12">
        <f t="shared" si="16"/>
        <v>1.0393632386704392E-5</v>
      </c>
      <c r="L242" s="12">
        <f t="shared" si="17"/>
        <v>9.380503867064859E-4</v>
      </c>
      <c r="M242" s="66">
        <f t="shared" si="18"/>
        <v>3.5271913610273375E-2</v>
      </c>
      <c r="N242" s="12">
        <f t="shared" si="19"/>
        <v>1.7464733923533418E-4</v>
      </c>
      <c r="O242" s="12"/>
    </row>
    <row r="243" spans="1:15">
      <c r="A243" s="61" t="s">
        <v>259</v>
      </c>
      <c r="B243" s="61">
        <f>VLOOKUP(A243,'US Pop after &gt;2009'!A148:B605,2,FALSE)</f>
        <v>4465332</v>
      </c>
      <c r="C243" s="62">
        <f>VLOOKUP(A243,'US Pop after &gt;2009'!A148:U605,21,FALSE)</f>
        <v>3919123.1570000001</v>
      </c>
      <c r="D243" s="62">
        <f>VLOOKUP(A243,'US Pop after &gt;2009'!A148:V605,22,FALSE)</f>
        <v>546632.58599999989</v>
      </c>
      <c r="E243" s="61">
        <f>VLOOKUP(A243,'Deaths After &gt;2009'!A148:O605,15,FALSE)</f>
        <v>38</v>
      </c>
      <c r="F243" s="61">
        <f>VLOOKUP(A243,'Deaths After &gt;2009'!A148:P605,16,FALSE)</f>
        <v>618</v>
      </c>
      <c r="G243" s="61">
        <f>VLOOKUP(A243,'Deaths After &gt;2009'!A148:Q605,17,FALSE)</f>
        <v>656</v>
      </c>
      <c r="H243" s="61">
        <f>VLOOKUP(A243,'Visits new'!A147:D554,4,FALSE)</f>
        <v>746177</v>
      </c>
      <c r="I243" s="61">
        <f>VLOOKUP(A243,'Visits new'!A147:E554,5,FALSE)</f>
        <v>1368</v>
      </c>
      <c r="J243" s="67">
        <f t="shared" si="15"/>
        <v>1.4690956909810962E-4</v>
      </c>
      <c r="K243" s="12">
        <f t="shared" si="16"/>
        <v>9.6960464057190129E-6</v>
      </c>
      <c r="L243" s="12">
        <f t="shared" si="17"/>
        <v>1.1305582869148604E-3</v>
      </c>
      <c r="M243" s="12">
        <f t="shared" si="18"/>
        <v>0.1671044840562807</v>
      </c>
      <c r="N243" s="12">
        <f t="shared" si="19"/>
        <v>3.0636019897288714E-4</v>
      </c>
      <c r="O243" s="12"/>
    </row>
    <row r="244" spans="1:15" hidden="1">
      <c r="A244" s="61" t="s">
        <v>240</v>
      </c>
      <c r="B244" s="61">
        <f>VLOOKUP(A244,'US Pop after &gt;2009'!A131:B588,2,FALSE)</f>
        <v>2728651</v>
      </c>
      <c r="C244" s="62">
        <f>VLOOKUP(A244,'US Pop after &gt;2009'!A131:U588,21,FALSE)</f>
        <v>2372934.7879999992</v>
      </c>
      <c r="D244" s="62">
        <f>VLOOKUP(A244,'US Pop after &gt;2009'!A131:V588,22,FALSE)</f>
        <v>355943.44200000004</v>
      </c>
      <c r="E244" s="61">
        <f>VLOOKUP(A244,'Deaths After &gt;2009'!A131:O588,15,FALSE)</f>
        <v>0</v>
      </c>
      <c r="F244" s="61">
        <f>VLOOKUP(A244,'Deaths After &gt;2009'!A131:P588,16,FALSE)</f>
        <v>402</v>
      </c>
      <c r="G244" s="61">
        <f>VLOOKUP(A244,'Deaths After &gt;2009'!A131:Q588,17,FALSE)</f>
        <v>402</v>
      </c>
      <c r="H244" s="61">
        <f>VLOOKUP(A244,'Visits new'!A130:D537,4,FALSE)</f>
        <v>116899</v>
      </c>
      <c r="I244" s="61">
        <f>VLOOKUP(A244,'Visits new'!A130:E537,5,FALSE)</f>
        <v>543</v>
      </c>
      <c r="J244" s="67">
        <f t="shared" si="15"/>
        <v>1.4732554657961023E-4</v>
      </c>
      <c r="K244" s="12">
        <f t="shared" si="16"/>
        <v>0</v>
      </c>
      <c r="L244" s="12">
        <f t="shared" si="17"/>
        <v>1.1293929106860746E-3</v>
      </c>
      <c r="M244" s="66">
        <f t="shared" si="18"/>
        <v>4.2841316093556854E-2</v>
      </c>
      <c r="N244" s="12">
        <f t="shared" si="19"/>
        <v>1.9899943232021977E-4</v>
      </c>
      <c r="O244" s="12"/>
    </row>
    <row r="245" spans="1:15" hidden="1">
      <c r="A245" s="61" t="s">
        <v>282</v>
      </c>
      <c r="B245" s="61">
        <f>VLOOKUP(A245,'US Pop after &gt;2009'!A169:B626,2,FALSE)</f>
        <v>5878915</v>
      </c>
      <c r="C245" s="62">
        <f>VLOOKUP(A245,'US Pop after &gt;2009'!A169:U626,21,FALSE)</f>
        <v>5074976.1530000009</v>
      </c>
      <c r="D245" s="62">
        <f>VLOOKUP(A245,'US Pop after &gt;2009'!A169:V626,22,FALSE)</f>
        <v>804822.50199999998</v>
      </c>
      <c r="E245" s="61">
        <f>VLOOKUP(A245,'Deaths After &gt;2009'!A169:O626,15,FALSE)</f>
        <v>38</v>
      </c>
      <c r="F245" s="61">
        <f>VLOOKUP(A245,'Deaths After &gt;2009'!A169:P626,16,FALSE)</f>
        <v>833</v>
      </c>
      <c r="G245" s="61">
        <f>VLOOKUP(A245,'Deaths After &gt;2009'!A169:Q626,17,FALSE)</f>
        <v>871</v>
      </c>
      <c r="H245" s="61">
        <f>VLOOKUP(A245,'Visits new'!A168:D575,4,FALSE)</f>
        <v>384833</v>
      </c>
      <c r="I245" s="61">
        <f>VLOOKUP(A245,'Visits new'!A168:E575,5,FALSE)</f>
        <v>1447</v>
      </c>
      <c r="J245" s="67">
        <f t="shared" si="15"/>
        <v>1.4815659011909509E-4</v>
      </c>
      <c r="K245" s="12">
        <f t="shared" si="16"/>
        <v>7.4877199132328604E-6</v>
      </c>
      <c r="L245" s="12">
        <f t="shared" si="17"/>
        <v>1.035010822796304E-3</v>
      </c>
      <c r="M245" s="66">
        <f t="shared" si="18"/>
        <v>6.5459868019864212E-2</v>
      </c>
      <c r="N245" s="12">
        <f t="shared" si="19"/>
        <v>2.4613385293034516E-4</v>
      </c>
      <c r="O245" s="12"/>
    </row>
    <row r="246" spans="1:15" hidden="1">
      <c r="A246" s="61" t="s">
        <v>538</v>
      </c>
      <c r="B246" s="61">
        <f>VLOOKUP(A246,'US Pop after &gt;2009'!A396:B853,2,FALSE)</f>
        <v>5429850</v>
      </c>
      <c r="C246" s="62">
        <f>VLOOKUP(A246,'US Pop after &gt;2009'!A396:U853,21,FALSE)</f>
        <v>4700528.517</v>
      </c>
      <c r="D246" s="62">
        <f>VLOOKUP(A246,'US Pop after &gt;2009'!A396:V853,22,FALSE)</f>
        <v>729900.58600000013</v>
      </c>
      <c r="E246" s="61">
        <f>VLOOKUP(A246,'Deaths After &gt;2009'!A396:O853,15,FALSE)</f>
        <v>0</v>
      </c>
      <c r="F246" s="61">
        <f>VLOOKUP(A246,'Deaths After &gt;2009'!A396:P853,16,FALSE)</f>
        <v>806</v>
      </c>
      <c r="G246" s="61">
        <f>VLOOKUP(A246,'Deaths After &gt;2009'!A396:Q853,17,FALSE)</f>
        <v>806</v>
      </c>
      <c r="H246" s="61">
        <f>VLOOKUP(A246,'Visits new'!A395:D802,4,FALSE)</f>
        <v>168347</v>
      </c>
      <c r="I246" s="61">
        <f>VLOOKUP(A246,'Visits new'!A395:E802,5,FALSE)</f>
        <v>1902</v>
      </c>
      <c r="J246" s="67">
        <f t="shared" si="15"/>
        <v>1.4843872298498116E-4</v>
      </c>
      <c r="K246" s="12">
        <f t="shared" si="16"/>
        <v>0</v>
      </c>
      <c r="L246" s="12">
        <f t="shared" si="17"/>
        <v>1.1042599710969405E-3</v>
      </c>
      <c r="M246" s="66">
        <f t="shared" si="18"/>
        <v>3.1003987218799784E-2</v>
      </c>
      <c r="N246" s="12">
        <f t="shared" si="19"/>
        <v>3.5028591950053868E-4</v>
      </c>
      <c r="O246" s="12"/>
    </row>
    <row r="247" spans="1:15" hidden="1">
      <c r="A247" s="61" t="s">
        <v>247</v>
      </c>
      <c r="B247" s="61">
        <f>VLOOKUP(A247,'US Pop after &gt;2009'!A138:B595,2,FALSE)</f>
        <v>2714883</v>
      </c>
      <c r="C247" s="62">
        <f>VLOOKUP(A247,'US Pop after &gt;2009'!A138:U595,21,FALSE)</f>
        <v>2321144</v>
      </c>
      <c r="D247" s="62">
        <f>VLOOKUP(A247,'US Pop after &gt;2009'!A138:V595,22,FALSE)</f>
        <v>393739</v>
      </c>
      <c r="E247" s="61">
        <f>VLOOKUP(A247,'Deaths After &gt;2009'!A138:O595,15,FALSE)</f>
        <v>0</v>
      </c>
      <c r="F247" s="61">
        <f>VLOOKUP(A247,'Deaths After &gt;2009'!A138:P595,16,FALSE)</f>
        <v>404</v>
      </c>
      <c r="G247" s="61">
        <f>VLOOKUP(A247,'Deaths After &gt;2009'!A138:Q595,17,FALSE)</f>
        <v>404</v>
      </c>
      <c r="H247" s="61">
        <f>VLOOKUP(A247,'Visits new'!A137:D544,4,FALSE)</f>
        <v>265913</v>
      </c>
      <c r="I247" s="61">
        <f>VLOOKUP(A247,'Visits new'!A137:E544,5,FALSE)</f>
        <v>1147</v>
      </c>
      <c r="J247" s="67">
        <f t="shared" si="15"/>
        <v>1.4880935937202451E-4</v>
      </c>
      <c r="K247" s="12">
        <f t="shared" si="16"/>
        <v>0</v>
      </c>
      <c r="L247" s="12">
        <f t="shared" si="17"/>
        <v>1.0260604105765494E-3</v>
      </c>
      <c r="M247" s="66">
        <f t="shared" si="18"/>
        <v>9.7946394006666215E-2</v>
      </c>
      <c r="N247" s="12">
        <f t="shared" si="19"/>
        <v>4.2248597821710915E-4</v>
      </c>
      <c r="O247" s="12"/>
    </row>
    <row r="248" spans="1:15">
      <c r="A248" s="61" t="s">
        <v>262</v>
      </c>
      <c r="B248" s="61">
        <f>VLOOKUP(A248,'US Pop after &gt;2009'!A151:B608,2,FALSE)</f>
        <v>4461998</v>
      </c>
      <c r="C248" s="62">
        <f>VLOOKUP(A248,'US Pop after &gt;2009'!A151:U608,21,FALSE)</f>
        <v>3881918.1460000002</v>
      </c>
      <c r="D248" s="62">
        <f>VLOOKUP(A248,'US Pop after &gt;2009'!A151:V608,22,FALSE)</f>
        <v>580674.83199999982</v>
      </c>
      <c r="E248" s="61">
        <f>VLOOKUP(A248,'Deaths After &gt;2009'!A151:O608,15,FALSE)</f>
        <v>97</v>
      </c>
      <c r="F248" s="61">
        <f>VLOOKUP(A248,'Deaths After &gt;2009'!A151:P608,16,FALSE)</f>
        <v>568</v>
      </c>
      <c r="G248" s="61">
        <f>VLOOKUP(A248,'Deaths After &gt;2009'!A151:Q608,17,FALSE)</f>
        <v>665</v>
      </c>
      <c r="H248" s="61">
        <f>VLOOKUP(A248,'Visits new'!A150:D557,4,FALSE)</f>
        <v>2021780</v>
      </c>
      <c r="I248" s="61">
        <f>VLOOKUP(A248,'Visits new'!A150:E557,5,FALSE)</f>
        <v>3376</v>
      </c>
      <c r="J248" s="67">
        <f t="shared" si="15"/>
        <v>1.490363733914717E-4</v>
      </c>
      <c r="K248" s="12">
        <f t="shared" si="16"/>
        <v>2.4987646918817848E-5</v>
      </c>
      <c r="L248" s="12">
        <f t="shared" si="17"/>
        <v>9.7817223805560108E-4</v>
      </c>
      <c r="M248" s="12">
        <f t="shared" si="18"/>
        <v>0.45311091578257096</v>
      </c>
      <c r="N248" s="12">
        <f t="shared" si="19"/>
        <v>7.5661172416482481E-4</v>
      </c>
      <c r="O248" s="12"/>
    </row>
    <row r="249" spans="1:15" hidden="1">
      <c r="A249" s="61" t="s">
        <v>157</v>
      </c>
      <c r="B249" s="61">
        <f>VLOOKUP(A249,'US Pop after &gt;2009'!A58:B515,2,FALSE)</f>
        <v>3594478</v>
      </c>
      <c r="C249" s="62">
        <f>VLOOKUP(A249,'US Pop after &gt;2009'!A58:U515,21,FALSE)</f>
        <v>3018721</v>
      </c>
      <c r="D249" s="62">
        <f>VLOOKUP(A249,'US Pop after &gt;2009'!A58:V515,22,FALSE)</f>
        <v>575757</v>
      </c>
      <c r="E249" s="61">
        <f>VLOOKUP(A249,'Deaths After &gt;2009'!A58:O515,15,FALSE)</f>
        <v>10</v>
      </c>
      <c r="F249" s="61">
        <f>VLOOKUP(A249,'Deaths After &gt;2009'!A58:P515,16,FALSE)</f>
        <v>527</v>
      </c>
      <c r="G249" s="61">
        <f>VLOOKUP(A249,'Deaths After &gt;2009'!A58:Q515,17,FALSE)</f>
        <v>537</v>
      </c>
      <c r="H249" s="61">
        <f>VLOOKUP(A249,'Visits new'!A57:D464,4,FALSE)</f>
        <v>136009</v>
      </c>
      <c r="I249" s="61">
        <f>VLOOKUP(A249,'Visits new'!A57:E464,5,FALSE)</f>
        <v>628</v>
      </c>
      <c r="J249" s="67">
        <f t="shared" si="15"/>
        <v>1.493958232600116E-4</v>
      </c>
      <c r="K249" s="12">
        <f t="shared" si="16"/>
        <v>3.3126612230809007E-6</v>
      </c>
      <c r="L249" s="12">
        <f t="shared" si="17"/>
        <v>9.1531670479038903E-4</v>
      </c>
      <c r="M249" s="66">
        <f t="shared" si="18"/>
        <v>3.7838317552646029E-2</v>
      </c>
      <c r="N249" s="12">
        <f t="shared" si="19"/>
        <v>1.7471243390556292E-4</v>
      </c>
      <c r="O249" s="12"/>
    </row>
    <row r="250" spans="1:15" hidden="1">
      <c r="A250" s="61" t="s">
        <v>231</v>
      </c>
      <c r="B250" s="61">
        <f>VLOOKUP(A250,'US Pop after &gt;2009'!A123:B580,2,FALSE)</f>
        <v>2899335</v>
      </c>
      <c r="C250" s="62">
        <f>VLOOKUP(A250,'US Pop after &gt;2009'!A123:U580,21,FALSE)</f>
        <v>2473183.4710000004</v>
      </c>
      <c r="D250" s="62">
        <f>VLOOKUP(A250,'US Pop after &gt;2009'!A123:V580,22,FALSE)</f>
        <v>426239.08</v>
      </c>
      <c r="E250" s="61">
        <f>VLOOKUP(A250,'Deaths After &gt;2009'!A123:O580,15,FALSE)</f>
        <v>0</v>
      </c>
      <c r="F250" s="61">
        <f>VLOOKUP(A250,'Deaths After &gt;2009'!A123:P580,16,FALSE)</f>
        <v>434</v>
      </c>
      <c r="G250" s="61">
        <f>VLOOKUP(A250,'Deaths After &gt;2009'!A123:Q580,17,FALSE)</f>
        <v>434</v>
      </c>
      <c r="H250" s="61">
        <f>VLOOKUP(A250,'Visits new'!A122:D529,4,FALSE)</f>
        <v>40195</v>
      </c>
      <c r="I250" s="61">
        <f>VLOOKUP(A250,'Visits new'!A122:E529,5,FALSE)</f>
        <v>118</v>
      </c>
      <c r="J250" s="67">
        <f t="shared" si="15"/>
        <v>1.4968949776414245E-4</v>
      </c>
      <c r="K250" s="12">
        <f t="shared" si="16"/>
        <v>0</v>
      </c>
      <c r="L250" s="12">
        <f t="shared" si="17"/>
        <v>1.018207903414206E-3</v>
      </c>
      <c r="M250" s="66">
        <f t="shared" si="18"/>
        <v>1.3863523877026973E-2</v>
      </c>
      <c r="N250" s="12">
        <f t="shared" si="19"/>
        <v>4.0698987871356707E-5</v>
      </c>
      <c r="O250" s="12"/>
    </row>
    <row r="251" spans="1:15" hidden="1">
      <c r="A251" s="61" t="s">
        <v>541</v>
      </c>
      <c r="B251" s="61">
        <f>VLOOKUP(A251,'US Pop after &gt;2009'!A399:B856,2,FALSE)</f>
        <v>5548729</v>
      </c>
      <c r="C251" s="62">
        <f>VLOOKUP(A251,'US Pop after &gt;2009'!A399:U856,21,FALSE)</f>
        <v>4761628.6029999992</v>
      </c>
      <c r="D251" s="62">
        <f>VLOOKUP(A251,'US Pop after &gt;2009'!A399:V856,22,FALSE)</f>
        <v>788828.48300000001</v>
      </c>
      <c r="E251" s="61">
        <f>VLOOKUP(A251,'Deaths After &gt;2009'!A399:O856,15,FALSE)</f>
        <v>35</v>
      </c>
      <c r="F251" s="61">
        <f>VLOOKUP(A251,'Deaths After &gt;2009'!A399:P856,16,FALSE)</f>
        <v>797</v>
      </c>
      <c r="G251" s="61">
        <f>VLOOKUP(A251,'Deaths After &gt;2009'!A399:Q856,17,FALSE)</f>
        <v>832</v>
      </c>
      <c r="H251" s="61">
        <f>VLOOKUP(A251,'Visits new'!A398:D805,4,FALSE)</f>
        <v>251534</v>
      </c>
      <c r="I251" s="61">
        <f>VLOOKUP(A251,'Visits new'!A398:E805,5,FALSE)</f>
        <v>1429</v>
      </c>
      <c r="J251" s="67">
        <f t="shared" si="15"/>
        <v>1.4994424849366404E-4</v>
      </c>
      <c r="K251" s="12">
        <f t="shared" si="16"/>
        <v>7.3504262759906826E-6</v>
      </c>
      <c r="L251" s="12">
        <f t="shared" si="17"/>
        <v>1.0103590541874488E-3</v>
      </c>
      <c r="M251" s="66">
        <f t="shared" si="18"/>
        <v>4.5331822837265973E-2</v>
      </c>
      <c r="N251" s="12">
        <f t="shared" si="19"/>
        <v>2.5753645564596865E-4</v>
      </c>
      <c r="O251" s="12"/>
    </row>
    <row r="252" spans="1:15">
      <c r="A252" s="61" t="s">
        <v>512</v>
      </c>
      <c r="B252" s="61">
        <f>VLOOKUP(A252,'US Pop after &gt;2009'!A373:B830,2,FALSE)</f>
        <v>7438015</v>
      </c>
      <c r="C252" s="62">
        <f>VLOOKUP(A252,'US Pop after &gt;2009'!A373:U830,21,FALSE)</f>
        <v>6537495.8859999981</v>
      </c>
      <c r="D252" s="62">
        <f>VLOOKUP(A252,'US Pop after &gt;2009'!A373:V830,22,FALSE)</f>
        <v>899007.12299999991</v>
      </c>
      <c r="E252" s="61">
        <f>VLOOKUP(A252,'Deaths After &gt;2009'!A373:O830,15,FALSE)</f>
        <v>20</v>
      </c>
      <c r="F252" s="61">
        <f>VLOOKUP(A252,'Deaths After &gt;2009'!A373:P830,16,FALSE)</f>
        <v>1096</v>
      </c>
      <c r="G252" s="61">
        <f>VLOOKUP(A252,'Deaths After &gt;2009'!A373:Q830,17,FALSE)</f>
        <v>1116</v>
      </c>
      <c r="H252" s="61">
        <f>VLOOKUP(A252,'Visits new'!A372:D779,4,FALSE)</f>
        <v>3592660</v>
      </c>
      <c r="I252" s="61">
        <f>VLOOKUP(A252,'Visits new'!A372:E779,5,FALSE)</f>
        <v>4756</v>
      </c>
      <c r="J252" s="67">
        <f t="shared" si="15"/>
        <v>1.5004003084156188E-4</v>
      </c>
      <c r="K252" s="12">
        <f t="shared" si="16"/>
        <v>3.0592753477413056E-6</v>
      </c>
      <c r="L252" s="12">
        <f t="shared" si="17"/>
        <v>1.2191227098875836E-3</v>
      </c>
      <c r="M252" s="12">
        <f t="shared" si="18"/>
        <v>0.48301327706384029</v>
      </c>
      <c r="N252" s="12">
        <f t="shared" si="19"/>
        <v>6.3941790921368132E-4</v>
      </c>
      <c r="O252" s="12"/>
    </row>
    <row r="253" spans="1:15" hidden="1">
      <c r="A253" s="61" t="s">
        <v>151</v>
      </c>
      <c r="B253" s="61">
        <f>VLOOKUP(A253,'US Pop after &gt;2009'!A52:B509,2,FALSE)</f>
        <v>3558172</v>
      </c>
      <c r="C253" s="62">
        <f>VLOOKUP(A253,'US Pop after &gt;2009'!A52:U509,21,FALSE)</f>
        <v>3055379.196</v>
      </c>
      <c r="D253" s="62">
        <f>VLOOKUP(A253,'US Pop after &gt;2009'!A52:V509,22,FALSE)</f>
        <v>499633.78200000001</v>
      </c>
      <c r="E253" s="61">
        <f>VLOOKUP(A253,'Deaths After &gt;2009'!A52:O509,15,FALSE)</f>
        <v>0</v>
      </c>
      <c r="F253" s="61">
        <f>VLOOKUP(A253,'Deaths After &gt;2009'!A52:P509,16,FALSE)</f>
        <v>534</v>
      </c>
      <c r="G253" s="61">
        <f>VLOOKUP(A253,'Deaths After &gt;2009'!A52:Q509,17,FALSE)</f>
        <v>534</v>
      </c>
      <c r="H253" s="61">
        <f>VLOOKUP(A253,'Visits new'!A51:D458,4,FALSE)</f>
        <v>167272</v>
      </c>
      <c r="I253" s="61">
        <f>VLOOKUP(A253,'Visits new'!A51:E458,5,FALSE)</f>
        <v>680</v>
      </c>
      <c r="J253" s="67">
        <f t="shared" si="15"/>
        <v>1.5007706204196988E-4</v>
      </c>
      <c r="K253" s="12">
        <f t="shared" si="16"/>
        <v>0</v>
      </c>
      <c r="L253" s="12">
        <f t="shared" si="17"/>
        <v>1.0687828150098945E-3</v>
      </c>
      <c r="M253" s="66">
        <f t="shared" si="18"/>
        <v>4.7010656033491353E-2</v>
      </c>
      <c r="N253" s="12">
        <f t="shared" si="19"/>
        <v>1.9110936739426875E-4</v>
      </c>
      <c r="O253" s="12"/>
    </row>
    <row r="254" spans="1:15" hidden="1">
      <c r="A254" s="61" t="s">
        <v>225</v>
      </c>
      <c r="B254" s="61">
        <f>VLOOKUP(A254,'US Pop after &gt;2009'!A118:B575,2,FALSE)</f>
        <v>6295415</v>
      </c>
      <c r="C254" s="62">
        <f>VLOOKUP(A254,'US Pop after &gt;2009'!A118:U575,21,FALSE)</f>
        <v>5466138.909</v>
      </c>
      <c r="D254" s="62">
        <f>VLOOKUP(A254,'US Pop after &gt;2009'!A118:V575,22,FALSE)</f>
        <v>831703.03299999994</v>
      </c>
      <c r="E254" s="61">
        <f>VLOOKUP(A254,'Deaths After &gt;2009'!A118:O575,15,FALSE)</f>
        <v>55</v>
      </c>
      <c r="F254" s="61">
        <f>VLOOKUP(A254,'Deaths After &gt;2009'!A118:P575,16,FALSE)</f>
        <v>892</v>
      </c>
      <c r="G254" s="61">
        <f>VLOOKUP(A254,'Deaths After &gt;2009'!A118:Q575,17,FALSE)</f>
        <v>947</v>
      </c>
      <c r="H254" s="61">
        <f>VLOOKUP(A254,'Visits new'!A117:D524,4,FALSE)</f>
        <v>419058</v>
      </c>
      <c r="I254" s="61">
        <f>VLOOKUP(A254,'Visits new'!A117:E524,5,FALSE)</f>
        <v>1831</v>
      </c>
      <c r="J254" s="67">
        <f t="shared" si="15"/>
        <v>1.5042693769989747E-4</v>
      </c>
      <c r="K254" s="12">
        <f t="shared" si="16"/>
        <v>1.0061947000549597E-5</v>
      </c>
      <c r="L254" s="12">
        <f t="shared" si="17"/>
        <v>1.0724981929938447E-3</v>
      </c>
      <c r="M254" s="66">
        <f t="shared" si="18"/>
        <v>6.6565587812717666E-2</v>
      </c>
      <c r="N254" s="12">
        <f t="shared" si="19"/>
        <v>2.9084659232155464E-4</v>
      </c>
      <c r="O254" s="12"/>
    </row>
    <row r="255" spans="1:15" hidden="1">
      <c r="A255" s="61" t="s">
        <v>138</v>
      </c>
      <c r="B255" s="61">
        <f>VLOOKUP(A255,'US Pop after &gt;2009'!A41:B498,2,FALSE)</f>
        <v>38572021</v>
      </c>
      <c r="C255" s="62">
        <f>VLOOKUP(A255,'US Pop after &gt;2009'!A41:U498,21,FALSE)</f>
        <v>33617094.654999994</v>
      </c>
      <c r="D255" s="62">
        <f>VLOOKUP(A255,'US Pop after &gt;2009'!A41:V498,22,FALSE)</f>
        <v>4959017.1349999998</v>
      </c>
      <c r="E255" s="61">
        <f>VLOOKUP(A255,'Deaths After &gt;2009'!A41:O498,15,FALSE)</f>
        <v>733</v>
      </c>
      <c r="F255" s="61">
        <f>VLOOKUP(A255,'Deaths After &gt;2009'!A41:P498,16,FALSE)</f>
        <v>5085</v>
      </c>
      <c r="G255" s="61">
        <f>VLOOKUP(A255,'Deaths After &gt;2009'!A41:Q498,17,FALSE)</f>
        <v>5818</v>
      </c>
      <c r="H255" s="61">
        <f>VLOOKUP(A255,'Visits new'!A40:D447,4,FALSE)</f>
        <v>2127255</v>
      </c>
      <c r="I255" s="61">
        <f>VLOOKUP(A255,'Visits new'!A40:E447,5,FALSE)</f>
        <v>6131</v>
      </c>
      <c r="J255" s="67">
        <f t="shared" si="15"/>
        <v>1.5083472032746223E-4</v>
      </c>
      <c r="K255" s="12">
        <f t="shared" si="16"/>
        <v>2.1804382785678304E-5</v>
      </c>
      <c r="L255" s="12">
        <f t="shared" si="17"/>
        <v>1.0254048053415328E-3</v>
      </c>
      <c r="M255" s="66">
        <f t="shared" si="18"/>
        <v>5.5150208489205169E-2</v>
      </c>
      <c r="N255" s="12">
        <f t="shared" si="19"/>
        <v>1.5894941050664677E-4</v>
      </c>
      <c r="O255" s="12"/>
    </row>
    <row r="256" spans="1:15" hidden="1">
      <c r="A256" s="61" t="s">
        <v>539</v>
      </c>
      <c r="B256" s="61">
        <f>VLOOKUP(A256,'US Pop after &gt;2009'!A397:B854,2,FALSE)</f>
        <v>5549948</v>
      </c>
      <c r="C256" s="62">
        <f>VLOOKUP(A256,'US Pop after &gt;2009'!A397:U854,21,FALSE)</f>
        <v>4789009.0369999986</v>
      </c>
      <c r="D256" s="62">
        <f>VLOOKUP(A256,'US Pop after &gt;2009'!A397:V854,22,FALSE)</f>
        <v>759062.84799999988</v>
      </c>
      <c r="E256" s="61">
        <f>VLOOKUP(A256,'Deaths After &gt;2009'!A397:O854,15,FALSE)</f>
        <v>0</v>
      </c>
      <c r="F256" s="61">
        <f>VLOOKUP(A256,'Deaths After &gt;2009'!A397:P854,16,FALSE)</f>
        <v>840</v>
      </c>
      <c r="G256" s="61">
        <f>VLOOKUP(A256,'Deaths After &gt;2009'!A397:Q854,17,FALSE)</f>
        <v>840</v>
      </c>
      <c r="H256" s="61">
        <f>VLOOKUP(A256,'Visits new'!A396:D803,4,FALSE)</f>
        <v>172265</v>
      </c>
      <c r="I256" s="61">
        <f>VLOOKUP(A256,'Visits new'!A396:E803,5,FALSE)</f>
        <v>1659</v>
      </c>
      <c r="J256" s="67">
        <f t="shared" si="15"/>
        <v>1.5135276943135324E-4</v>
      </c>
      <c r="K256" s="12">
        <f t="shared" si="16"/>
        <v>0</v>
      </c>
      <c r="L256" s="12">
        <f t="shared" si="17"/>
        <v>1.1066277347300763E-3</v>
      </c>
      <c r="M256" s="66">
        <f t="shared" si="18"/>
        <v>3.1039029554871506E-2</v>
      </c>
      <c r="N256" s="12">
        <f t="shared" si="19"/>
        <v>2.9892171962692262E-4</v>
      </c>
      <c r="O256" s="12"/>
    </row>
    <row r="257" spans="1:15" hidden="1">
      <c r="A257" s="61" t="s">
        <v>423</v>
      </c>
      <c r="B257" s="61">
        <f>VLOOKUP(A257,'US Pop after &gt;2009'!A294:B751,2,FALSE)</f>
        <v>3650821</v>
      </c>
      <c r="C257" s="62">
        <f>VLOOKUP(A257,'US Pop after &gt;2009'!A294:U751,21,FALSE)</f>
        <v>3150660.4709999999</v>
      </c>
      <c r="D257" s="62">
        <f>VLOOKUP(A257,'US Pop after &gt;2009'!A294:V751,22,FALSE)</f>
        <v>501812.96100000001</v>
      </c>
      <c r="E257" s="61">
        <f>VLOOKUP(A257,'Deaths After &gt;2009'!A294:O751,15,FALSE)</f>
        <v>47</v>
      </c>
      <c r="F257" s="61">
        <f>VLOOKUP(A257,'Deaths After &gt;2009'!A294:P751,16,FALSE)</f>
        <v>506</v>
      </c>
      <c r="G257" s="61">
        <f>VLOOKUP(A257,'Deaths After &gt;2009'!A294:Q751,17,FALSE)</f>
        <v>553</v>
      </c>
      <c r="H257" s="61">
        <f>VLOOKUP(A257,'Visits new'!A293:D700,4,FALSE)</f>
        <v>168527</v>
      </c>
      <c r="I257" s="61">
        <f>VLOOKUP(A257,'Visits new'!A293:E700,5,FALSE)</f>
        <v>923</v>
      </c>
      <c r="J257" s="67">
        <f t="shared" si="15"/>
        <v>1.514727783147955E-4</v>
      </c>
      <c r="K257" s="12">
        <f t="shared" si="16"/>
        <v>1.4917507117192636E-5</v>
      </c>
      <c r="L257" s="12">
        <f t="shared" si="17"/>
        <v>1.008343823945193E-3</v>
      </c>
      <c r="M257" s="66">
        <f t="shared" si="18"/>
        <v>4.6161397669181807E-2</v>
      </c>
      <c r="N257" s="12">
        <f t="shared" si="19"/>
        <v>2.5281984518002936E-4</v>
      </c>
      <c r="O257" s="12"/>
    </row>
    <row r="258" spans="1:15" hidden="1">
      <c r="A258" s="61" t="s">
        <v>544</v>
      </c>
      <c r="B258" s="61">
        <f>VLOOKUP(A258,'US Pop after &gt;2009'!A402:B859,2,FALSE)</f>
        <v>5446271</v>
      </c>
      <c r="C258" s="62">
        <f>VLOOKUP(A258,'US Pop after &gt;2009'!A402:U859,21,FALSE)</f>
        <v>4613170</v>
      </c>
      <c r="D258" s="62">
        <f>VLOOKUP(A258,'US Pop after &gt;2009'!A402:V859,22,FALSE)</f>
        <v>833101</v>
      </c>
      <c r="E258" s="61">
        <f>VLOOKUP(A258,'Deaths After &gt;2009'!A402:O859,15,FALSE)</f>
        <v>23</v>
      </c>
      <c r="F258" s="61">
        <f>VLOOKUP(A258,'Deaths After &gt;2009'!A402:P859,16,FALSE)</f>
        <v>806</v>
      </c>
      <c r="G258" s="61">
        <f>VLOOKUP(A258,'Deaths After &gt;2009'!A402:Q859,17,FALSE)</f>
        <v>829</v>
      </c>
      <c r="H258" s="61">
        <f>VLOOKUP(A258,'Visits new'!A401:D808,4,FALSE)</f>
        <v>238932</v>
      </c>
      <c r="I258" s="61">
        <f>VLOOKUP(A258,'Visits new'!A401:E808,5,FALSE)</f>
        <v>1152</v>
      </c>
      <c r="J258" s="67">
        <f t="shared" ref="J258:J321" si="20">G258/B258</f>
        <v>1.522142397982032E-4</v>
      </c>
      <c r="K258" s="12">
        <f t="shared" ref="K258:K321" si="21">E258/C258</f>
        <v>4.9857256506913898E-6</v>
      </c>
      <c r="L258" s="12">
        <f t="shared" ref="L258:L321" si="22">F258/D258</f>
        <v>9.6746973056088034E-4</v>
      </c>
      <c r="M258" s="66">
        <f t="shared" ref="M258:M321" si="23">H258/B258</f>
        <v>4.387075119838877E-2</v>
      </c>
      <c r="N258" s="12">
        <f t="shared" ref="N258:N321" si="24">I258/B258</f>
        <v>2.1152087363996393E-4</v>
      </c>
      <c r="O258" s="12"/>
    </row>
    <row r="259" spans="1:15" hidden="1">
      <c r="A259" s="61" t="s">
        <v>134</v>
      </c>
      <c r="B259" s="61">
        <f>VLOOKUP(A259,'US Pop after &gt;2009'!A37:B494,2,FALSE)</f>
        <v>37285546</v>
      </c>
      <c r="C259" s="62">
        <f>VLOOKUP(A259,'US Pop after &gt;2009'!A37:U494,21,FALSE)</f>
        <v>32991158.924999997</v>
      </c>
      <c r="D259" s="62">
        <f>VLOOKUP(A259,'US Pop after &gt;2009'!A37:V494,22,FALSE)</f>
        <v>4305619.5500000007</v>
      </c>
      <c r="E259" s="61">
        <f>VLOOKUP(A259,'Deaths After &gt;2009'!A37:O494,15,FALSE)</f>
        <v>563</v>
      </c>
      <c r="F259" s="61">
        <f>VLOOKUP(A259,'Deaths After &gt;2009'!A37:P494,16,FALSE)</f>
        <v>5119</v>
      </c>
      <c r="G259" s="61">
        <f>VLOOKUP(A259,'Deaths After &gt;2009'!A37:Q494,17,FALSE)</f>
        <v>5682</v>
      </c>
      <c r="H259" s="61">
        <f>VLOOKUP(A259,'Visits new'!A36:D443,4,FALSE)</f>
        <v>1498652</v>
      </c>
      <c r="I259" s="61">
        <f>VLOOKUP(A259,'Visits new'!A36:E443,5,FALSE)</f>
        <v>5490</v>
      </c>
      <c r="J259" s="67">
        <f t="shared" si="20"/>
        <v>1.5239149240298103E-4</v>
      </c>
      <c r="K259" s="12">
        <f t="shared" si="21"/>
        <v>1.706517801571895E-5</v>
      </c>
      <c r="L259" s="12">
        <f t="shared" si="22"/>
        <v>1.188911361200039E-3</v>
      </c>
      <c r="M259" s="66">
        <f t="shared" si="23"/>
        <v>4.0193913212374574E-2</v>
      </c>
      <c r="N259" s="12">
        <f t="shared" si="24"/>
        <v>1.4724204387405243E-4</v>
      </c>
      <c r="O259" s="12"/>
    </row>
    <row r="260" spans="1:15" hidden="1">
      <c r="A260" s="61" t="s">
        <v>155</v>
      </c>
      <c r="B260" s="61">
        <f>VLOOKUP(A260,'US Pop after &gt;2009'!A56:B513,2,FALSE)</f>
        <v>3593222</v>
      </c>
      <c r="C260" s="62">
        <f>VLOOKUP(A260,'US Pop after &gt;2009'!A56:U513,21,FALSE)</f>
        <v>3052999.2419999996</v>
      </c>
      <c r="D260" s="62">
        <f>VLOOKUP(A260,'US Pop after &gt;2009'!A56:V513,22,FALSE)</f>
        <v>542415.62</v>
      </c>
      <c r="E260" s="61">
        <f>VLOOKUP(A260,'Deaths After &gt;2009'!A56:O513,15,FALSE)</f>
        <v>0</v>
      </c>
      <c r="F260" s="61">
        <f>VLOOKUP(A260,'Deaths After &gt;2009'!A56:P513,16,FALSE)</f>
        <v>548</v>
      </c>
      <c r="G260" s="61">
        <f>VLOOKUP(A260,'Deaths After &gt;2009'!A56:Q513,17,FALSE)</f>
        <v>548</v>
      </c>
      <c r="H260" s="61">
        <f>VLOOKUP(A260,'Visits new'!A55:D462,4,FALSE)</f>
        <v>197768</v>
      </c>
      <c r="I260" s="61">
        <f>VLOOKUP(A260,'Visits new'!A55:E462,5,FALSE)</f>
        <v>806</v>
      </c>
      <c r="J260" s="67">
        <f t="shared" si="20"/>
        <v>1.5250936346265274E-4</v>
      </c>
      <c r="K260" s="12">
        <f t="shared" si="21"/>
        <v>0</v>
      </c>
      <c r="L260" s="12">
        <f t="shared" si="22"/>
        <v>1.0102953893547535E-3</v>
      </c>
      <c r="M260" s="66">
        <f t="shared" si="23"/>
        <v>5.503918210452903E-2</v>
      </c>
      <c r="N260" s="12">
        <f t="shared" si="24"/>
        <v>2.2431121706368269E-4</v>
      </c>
      <c r="O260" s="12"/>
    </row>
    <row r="261" spans="1:15" hidden="1">
      <c r="A261" s="61" t="s">
        <v>136</v>
      </c>
      <c r="B261" s="61">
        <f>VLOOKUP(A261,'US Pop after &gt;2009'!A39:B496,2,FALSE)</f>
        <v>38025540</v>
      </c>
      <c r="C261" s="62">
        <f>VLOOKUP(A261,'US Pop after &gt;2009'!A39:U496,21,FALSE)</f>
        <v>33410621.633000001</v>
      </c>
      <c r="D261" s="62">
        <f>VLOOKUP(A261,'US Pop after &gt;2009'!A39:V496,22,FALSE)</f>
        <v>4609077.2750000004</v>
      </c>
      <c r="E261" s="61">
        <f>VLOOKUP(A261,'Deaths After &gt;2009'!A39:O496,15,FALSE)</f>
        <v>948</v>
      </c>
      <c r="F261" s="61">
        <f>VLOOKUP(A261,'Deaths After &gt;2009'!A39:P496,16,FALSE)</f>
        <v>4888</v>
      </c>
      <c r="G261" s="61">
        <f>VLOOKUP(A261,'Deaths After &gt;2009'!A39:Q496,17,FALSE)</f>
        <v>5836</v>
      </c>
      <c r="H261" s="61">
        <f>VLOOKUP(A261,'Visits new'!A38:D445,4,FALSE)</f>
        <v>1785847</v>
      </c>
      <c r="I261" s="61">
        <f>VLOOKUP(A261,'Visits new'!A38:E445,5,FALSE)</f>
        <v>6017</v>
      </c>
      <c r="J261" s="67">
        <f t="shared" si="20"/>
        <v>1.534757954785126E-4</v>
      </c>
      <c r="K261" s="12">
        <f t="shared" si="21"/>
        <v>2.8374210166255963E-5</v>
      </c>
      <c r="L261" s="12">
        <f t="shared" si="22"/>
        <v>1.0605159576110598E-3</v>
      </c>
      <c r="M261" s="66">
        <f t="shared" si="23"/>
        <v>4.6964408657970406E-2</v>
      </c>
      <c r="N261" s="12">
        <f t="shared" si="24"/>
        <v>1.5823575417995379E-4</v>
      </c>
      <c r="O261" s="12"/>
    </row>
    <row r="262" spans="1:15" hidden="1">
      <c r="A262" s="61" t="s">
        <v>277</v>
      </c>
      <c r="B262" s="61">
        <f>VLOOKUP(A262,'US Pop after &gt;2009'!A164:B621,2,FALSE)</f>
        <v>5704065</v>
      </c>
      <c r="C262" s="62">
        <f>VLOOKUP(A262,'US Pop after &gt;2009'!A164:U621,21,FALSE)</f>
        <v>5011558.1660000002</v>
      </c>
      <c r="D262" s="62">
        <f>VLOOKUP(A262,'US Pop after &gt;2009'!A164:V621,22,FALSE)</f>
        <v>691979.24199999997</v>
      </c>
      <c r="E262" s="61">
        <f>VLOOKUP(A262,'Deaths After &gt;2009'!A164:O621,15,FALSE)</f>
        <v>30</v>
      </c>
      <c r="F262" s="61">
        <f>VLOOKUP(A262,'Deaths After &gt;2009'!A164:P621,16,FALSE)</f>
        <v>847</v>
      </c>
      <c r="G262" s="61">
        <f>VLOOKUP(A262,'Deaths After &gt;2009'!A164:Q621,17,FALSE)</f>
        <v>877</v>
      </c>
      <c r="H262" s="61">
        <f>VLOOKUP(A262,'Visits new'!A163:D570,4,FALSE)</f>
        <v>365373</v>
      </c>
      <c r="I262" s="61">
        <f>VLOOKUP(A262,'Visits new'!A163:E570,5,FALSE)</f>
        <v>601</v>
      </c>
      <c r="J262" s="67">
        <f t="shared" si="20"/>
        <v>1.5375000109570981E-4</v>
      </c>
      <c r="K262" s="12">
        <f t="shared" si="21"/>
        <v>5.9861621887439143E-6</v>
      </c>
      <c r="L262" s="12">
        <f t="shared" si="22"/>
        <v>1.2240251565234091E-3</v>
      </c>
      <c r="M262" s="66">
        <f t="shared" si="23"/>
        <v>6.4054845097312185E-2</v>
      </c>
      <c r="N262" s="12">
        <f t="shared" si="24"/>
        <v>1.0536345571097103E-4</v>
      </c>
      <c r="O262" s="12"/>
    </row>
    <row r="263" spans="1:15" hidden="1">
      <c r="A263" s="61" t="s">
        <v>394</v>
      </c>
      <c r="B263" s="61">
        <f>VLOOKUP(A263,'US Pop after &gt;2009'!A268:B725,2,FALSE)</f>
        <v>9277245</v>
      </c>
      <c r="C263" s="62">
        <f>VLOOKUP(A263,'US Pop after &gt;2009'!A268:U725,21,FALSE)</f>
        <v>8097276.9400000004</v>
      </c>
      <c r="D263" s="62">
        <f>VLOOKUP(A263,'US Pop after &gt;2009'!A268:V725,22,FALSE)</f>
        <v>1176965.2209999999</v>
      </c>
      <c r="E263" s="61">
        <f>VLOOKUP(A263,'Deaths After &gt;2009'!A268:O725,15,FALSE)</f>
        <v>88</v>
      </c>
      <c r="F263" s="61">
        <f>VLOOKUP(A263,'Deaths After &gt;2009'!A268:P725,16,FALSE)</f>
        <v>1344</v>
      </c>
      <c r="G263" s="61">
        <f>VLOOKUP(A263,'Deaths After &gt;2009'!A268:Q725,17,FALSE)</f>
        <v>1432</v>
      </c>
      <c r="H263" s="61">
        <f>VLOOKUP(A263,'Visits new'!A267:D674,4,FALSE)</f>
        <v>739530</v>
      </c>
      <c r="I263" s="61">
        <f>VLOOKUP(A263,'Visits new'!A267:E674,5,FALSE)</f>
        <v>2521</v>
      </c>
      <c r="J263" s="67">
        <f t="shared" si="20"/>
        <v>1.5435616931535169E-4</v>
      </c>
      <c r="K263" s="12">
        <f t="shared" si="21"/>
        <v>1.0867851087726288E-5</v>
      </c>
      <c r="L263" s="12">
        <f t="shared" si="22"/>
        <v>1.1419198936550396E-3</v>
      </c>
      <c r="M263" s="66">
        <f t="shared" si="23"/>
        <v>7.9714397970518186E-2</v>
      </c>
      <c r="N263" s="12">
        <f t="shared" si="24"/>
        <v>2.7174015561731956E-4</v>
      </c>
      <c r="O263" s="12"/>
    </row>
    <row r="264" spans="1:15">
      <c r="A264" s="61" t="s">
        <v>235</v>
      </c>
      <c r="B264" s="61">
        <f>VLOOKUP(A264,'US Pop after &gt;2009'!A127:B584,2,FALSE)</f>
        <v>2715855</v>
      </c>
      <c r="C264" s="62">
        <f>VLOOKUP(A264,'US Pop after &gt;2009'!A127:U584,21,FALSE)</f>
        <v>2315151.9499999997</v>
      </c>
      <c r="D264" s="62">
        <f>VLOOKUP(A264,'US Pop after &gt;2009'!A127:V584,22,FALSE)</f>
        <v>400292.60699999996</v>
      </c>
      <c r="E264" s="61">
        <f>VLOOKUP(A264,'Deaths After &gt;2009'!A127:O584,15,FALSE)</f>
        <v>0</v>
      </c>
      <c r="F264" s="61">
        <f>VLOOKUP(A264,'Deaths After &gt;2009'!A127:P584,16,FALSE)</f>
        <v>420</v>
      </c>
      <c r="G264" s="61">
        <f>VLOOKUP(A264,'Deaths After &gt;2009'!A127:Q584,17,FALSE)</f>
        <v>420</v>
      </c>
      <c r="H264" s="61">
        <f>VLOOKUP(A264,'Visits new'!A126:D533,4,FALSE)</f>
        <v>1556877</v>
      </c>
      <c r="I264" s="61">
        <f>VLOOKUP(A264,'Visits new'!A126:E533,5,FALSE)</f>
        <v>783</v>
      </c>
      <c r="J264" s="67">
        <f t="shared" si="20"/>
        <v>1.5464743147185694E-4</v>
      </c>
      <c r="K264" s="12">
        <f t="shared" si="21"/>
        <v>0</v>
      </c>
      <c r="L264" s="12">
        <f t="shared" si="22"/>
        <v>1.0492324680880256E-3</v>
      </c>
      <c r="M264" s="12">
        <f t="shared" si="23"/>
        <v>0.57325483135145283</v>
      </c>
      <c r="N264" s="12">
        <f t="shared" si="24"/>
        <v>2.8830699724396183E-4</v>
      </c>
      <c r="O264" s="12"/>
    </row>
    <row r="265" spans="1:15" hidden="1">
      <c r="A265" s="61" t="s">
        <v>425</v>
      </c>
      <c r="B265" s="61">
        <f>VLOOKUP(A265,'US Pop after &gt;2009'!A296:B753,2,FALSE)</f>
        <v>3652845</v>
      </c>
      <c r="C265" s="62">
        <f>VLOOKUP(A265,'US Pop after &gt;2009'!A296:U753,21,FALSE)</f>
        <v>3130810.4130000002</v>
      </c>
      <c r="D265" s="62">
        <f>VLOOKUP(A265,'US Pop after &gt;2009'!A296:V753,22,FALSE)</f>
        <v>521068.37500000006</v>
      </c>
      <c r="E265" s="61">
        <f>VLOOKUP(A265,'Deaths After &gt;2009'!A296:O753,15,FALSE)</f>
        <v>26</v>
      </c>
      <c r="F265" s="61">
        <f>VLOOKUP(A265,'Deaths After &gt;2009'!A296:P753,16,FALSE)</f>
        <v>540</v>
      </c>
      <c r="G265" s="61">
        <f>VLOOKUP(A265,'Deaths After &gt;2009'!A296:Q753,17,FALSE)</f>
        <v>566</v>
      </c>
      <c r="H265" s="61">
        <f>VLOOKUP(A265,'Visits new'!A295:D702,4,FALSE)</f>
        <v>157639</v>
      </c>
      <c r="I265" s="61">
        <f>VLOOKUP(A265,'Visits new'!A295:E702,5,FALSE)</f>
        <v>955</v>
      </c>
      <c r="J265" s="67">
        <f t="shared" si="20"/>
        <v>1.5494771883285493E-4</v>
      </c>
      <c r="K265" s="12">
        <f t="shared" si="21"/>
        <v>8.3045590662534954E-6</v>
      </c>
      <c r="L265" s="12">
        <f t="shared" si="22"/>
        <v>1.0363323239488483E-3</v>
      </c>
      <c r="M265" s="66">
        <f t="shared" si="23"/>
        <v>4.3155129768714523E-2</v>
      </c>
      <c r="N265" s="12">
        <f t="shared" si="24"/>
        <v>2.6144005562787361E-4</v>
      </c>
      <c r="O265" s="12"/>
    </row>
    <row r="266" spans="1:15" hidden="1">
      <c r="A266" s="61" t="s">
        <v>238</v>
      </c>
      <c r="B266" s="61">
        <f>VLOOKUP(A266,'US Pop after &gt;2009'!A130:B587,2,FALSE)</f>
        <v>2660904</v>
      </c>
      <c r="C266" s="62">
        <f>VLOOKUP(A266,'US Pop after &gt;2009'!A130:U587,21,FALSE)</f>
        <v>2247914</v>
      </c>
      <c r="D266" s="62">
        <f>VLOOKUP(A266,'US Pop after &gt;2009'!A130:V587,22,FALSE)</f>
        <v>412990</v>
      </c>
      <c r="E266" s="61">
        <f>VLOOKUP(A266,'Deaths After &gt;2009'!A130:O587,15,FALSE)</f>
        <v>0</v>
      </c>
      <c r="F266" s="61">
        <f>VLOOKUP(A266,'Deaths After &gt;2009'!A130:P587,16,FALSE)</f>
        <v>413</v>
      </c>
      <c r="G266" s="61">
        <f>VLOOKUP(A266,'Deaths After &gt;2009'!A130:Q587,17,FALSE)</f>
        <v>413</v>
      </c>
      <c r="H266" s="61">
        <f>VLOOKUP(A266,'Visits new'!A129:D536,4,FALSE)</f>
        <v>136033</v>
      </c>
      <c r="I266" s="61">
        <f>VLOOKUP(A266,'Visits new'!A129:E536,5,FALSE)</f>
        <v>471</v>
      </c>
      <c r="J266" s="67">
        <f t="shared" si="20"/>
        <v>1.5521040969535165E-4</v>
      </c>
      <c r="K266" s="12">
        <f t="shared" si="21"/>
        <v>0</v>
      </c>
      <c r="L266" s="12">
        <f t="shared" si="22"/>
        <v>1.0000242136613477E-3</v>
      </c>
      <c r="M266" s="66">
        <f t="shared" si="23"/>
        <v>5.1122851482052714E-2</v>
      </c>
      <c r="N266" s="12">
        <f t="shared" si="24"/>
        <v>1.7700751323610322E-4</v>
      </c>
      <c r="O266" s="12"/>
    </row>
    <row r="267" spans="1:15" hidden="1">
      <c r="A267" s="61" t="s">
        <v>461</v>
      </c>
      <c r="B267" s="61">
        <f>VLOOKUP(A267,'US Pop after &gt;2009'!A328:B785,2,FALSE)</f>
        <v>4561064</v>
      </c>
      <c r="C267" s="62">
        <f>VLOOKUP(A267,'US Pop after &gt;2009'!A328:U785,21,FALSE)</f>
        <v>3868748.2960000006</v>
      </c>
      <c r="D267" s="62">
        <f>VLOOKUP(A267,'US Pop after &gt;2009'!A328:V785,22,FALSE)</f>
        <v>694031.32400000002</v>
      </c>
      <c r="E267" s="61">
        <f>VLOOKUP(A267,'Deaths After &gt;2009'!A328:O785,15,FALSE)</f>
        <v>34</v>
      </c>
      <c r="F267" s="61">
        <f>VLOOKUP(A267,'Deaths After &gt;2009'!A328:P785,16,FALSE)</f>
        <v>674</v>
      </c>
      <c r="G267" s="61">
        <f>VLOOKUP(A267,'Deaths After &gt;2009'!A328:Q785,17,FALSE)</f>
        <v>708</v>
      </c>
      <c r="H267" s="61">
        <f>VLOOKUP(A267,'Visits new'!A327:D734,4,FALSE)</f>
        <v>192113</v>
      </c>
      <c r="I267" s="61">
        <f>VLOOKUP(A267,'Visits new'!A327:E734,5,FALSE)</f>
        <v>540</v>
      </c>
      <c r="J267" s="67">
        <f t="shared" si="20"/>
        <v>1.5522693827580583E-4</v>
      </c>
      <c r="K267" s="12">
        <f t="shared" si="21"/>
        <v>8.7883722068849722E-6</v>
      </c>
      <c r="L267" s="12">
        <f t="shared" si="22"/>
        <v>9.7113772346102347E-4</v>
      </c>
      <c r="M267" s="66">
        <f t="shared" si="23"/>
        <v>4.2120215809293621E-2</v>
      </c>
      <c r="N267" s="12">
        <f t="shared" si="24"/>
        <v>1.1839342749849597E-4</v>
      </c>
      <c r="O267" s="12"/>
    </row>
    <row r="268" spans="1:15" hidden="1">
      <c r="A268" s="61" t="s">
        <v>424</v>
      </c>
      <c r="B268" s="61">
        <f>VLOOKUP(A268,'US Pop after &gt;2009'!A295:B752,2,FALSE)</f>
        <v>3585650</v>
      </c>
      <c r="C268" s="62">
        <f>VLOOKUP(A268,'US Pop after &gt;2009'!A295:U752,21,FALSE)</f>
        <v>3089818.9860000005</v>
      </c>
      <c r="D268" s="62">
        <f>VLOOKUP(A268,'US Pop after &gt;2009'!A295:V752,22,FALSE)</f>
        <v>495346.16200000001</v>
      </c>
      <c r="E268" s="61">
        <f>VLOOKUP(A268,'Deaths After &gt;2009'!A295:O752,15,FALSE)</f>
        <v>75</v>
      </c>
      <c r="F268" s="61">
        <f>VLOOKUP(A268,'Deaths After &gt;2009'!A295:P752,16,FALSE)</f>
        <v>483</v>
      </c>
      <c r="G268" s="61">
        <f>VLOOKUP(A268,'Deaths After &gt;2009'!A295:Q752,17,FALSE)</f>
        <v>558</v>
      </c>
      <c r="H268" s="61">
        <f>VLOOKUP(A268,'Visits new'!A294:D701,4,FALSE)</f>
        <v>168595</v>
      </c>
      <c r="I268" s="61">
        <f>VLOOKUP(A268,'Visits new'!A294:E701,5,FALSE)</f>
        <v>948</v>
      </c>
      <c r="J268" s="67">
        <f t="shared" si="20"/>
        <v>1.5562031988621309E-4</v>
      </c>
      <c r="K268" s="12">
        <f t="shared" si="21"/>
        <v>2.4273266602291499E-5</v>
      </c>
      <c r="L268" s="12">
        <f t="shared" si="22"/>
        <v>9.7507568858482441E-4</v>
      </c>
      <c r="M268" s="66">
        <f t="shared" si="23"/>
        <v>4.701936887314713E-2</v>
      </c>
      <c r="N268" s="12">
        <f t="shared" si="24"/>
        <v>2.6438721012926527E-4</v>
      </c>
      <c r="O268" s="12"/>
    </row>
    <row r="269" spans="1:15" hidden="1">
      <c r="A269" s="61" t="s">
        <v>222</v>
      </c>
      <c r="B269" s="61">
        <f>VLOOKUP(A269,'US Pop after &gt;2009'!A115:B572,2,FALSE)</f>
        <v>6417398</v>
      </c>
      <c r="C269" s="62">
        <f>VLOOKUP(A269,'US Pop after &gt;2009'!A115:U572,21,FALSE)</f>
        <v>5601419.9879999999</v>
      </c>
      <c r="D269" s="62">
        <f>VLOOKUP(A269,'US Pop after &gt;2009'!A115:V572,22,FALSE)</f>
        <v>816965.27399999986</v>
      </c>
      <c r="E269" s="61">
        <f>VLOOKUP(A269,'Deaths After &gt;2009'!A115:O572,15,FALSE)</f>
        <v>53</v>
      </c>
      <c r="F269" s="61">
        <f>VLOOKUP(A269,'Deaths After &gt;2009'!A115:P572,16,FALSE)</f>
        <v>951</v>
      </c>
      <c r="G269" s="61">
        <f>VLOOKUP(A269,'Deaths After &gt;2009'!A115:Q572,17,FALSE)</f>
        <v>1004</v>
      </c>
      <c r="H269" s="61">
        <f>VLOOKUP(A269,'Visits new'!A114:D521,4,FALSE)</f>
        <v>148225</v>
      </c>
      <c r="I269" s="61">
        <f>VLOOKUP(A269,'Visits new'!A114:E521,5,FALSE)</f>
        <v>558</v>
      </c>
      <c r="J269" s="67">
        <f t="shared" si="20"/>
        <v>1.5644970126521684E-4</v>
      </c>
      <c r="K269" s="12">
        <f t="shared" si="21"/>
        <v>9.4618864704918824E-6</v>
      </c>
      <c r="L269" s="12">
        <f t="shared" si="22"/>
        <v>1.1640641655963459E-3</v>
      </c>
      <c r="M269" s="66">
        <f t="shared" si="23"/>
        <v>2.309736750003662E-2</v>
      </c>
      <c r="N269" s="12">
        <f t="shared" si="24"/>
        <v>8.6951128790827681E-5</v>
      </c>
      <c r="O269" s="12"/>
    </row>
    <row r="270" spans="1:15" hidden="1">
      <c r="A270" s="61" t="s">
        <v>300</v>
      </c>
      <c r="B270" s="61">
        <f>VLOOKUP(A270,'US Pop after &gt;2009'!A185:B642,2,FALSE)</f>
        <v>9624709</v>
      </c>
      <c r="C270" s="62">
        <f>VLOOKUP(A270,'US Pop after &gt;2009'!A185:U642,21,FALSE)</f>
        <v>8169819.7270000009</v>
      </c>
      <c r="D270" s="62">
        <f>VLOOKUP(A270,'US Pop after &gt;2009'!A185:V642,22,FALSE)</f>
        <v>1455310.746</v>
      </c>
      <c r="E270" s="61">
        <f>VLOOKUP(A270,'Deaths After &gt;2009'!A185:O642,15,FALSE)</f>
        <v>160</v>
      </c>
      <c r="F270" s="61">
        <f>VLOOKUP(A270,'Deaths After &gt;2009'!A185:P642,16,FALSE)</f>
        <v>1354</v>
      </c>
      <c r="G270" s="61">
        <f>VLOOKUP(A270,'Deaths After &gt;2009'!A185:Q642,17,FALSE)</f>
        <v>1514</v>
      </c>
      <c r="H270" s="61">
        <f>VLOOKUP(A270,'Visits new'!A184:D591,4,FALSE)</f>
        <v>1088281</v>
      </c>
      <c r="I270" s="61">
        <f>VLOOKUP(A270,'Visits new'!A184:E591,5,FALSE)</f>
        <v>3526</v>
      </c>
      <c r="J270" s="67">
        <f t="shared" si="20"/>
        <v>1.5730345717465327E-4</v>
      </c>
      <c r="K270" s="12">
        <f t="shared" si="21"/>
        <v>1.9584275460965748E-5</v>
      </c>
      <c r="L270" s="12">
        <f t="shared" si="22"/>
        <v>9.3038548895590988E-4</v>
      </c>
      <c r="M270" s="66">
        <f t="shared" si="23"/>
        <v>0.11307157442370465</v>
      </c>
      <c r="N270" s="12">
        <f t="shared" si="24"/>
        <v>3.6634873843978036E-4</v>
      </c>
      <c r="O270" s="12"/>
    </row>
    <row r="271" spans="1:15" hidden="1">
      <c r="A271" s="61" t="s">
        <v>137</v>
      </c>
      <c r="B271" s="61">
        <f>VLOOKUP(A271,'US Pop after &gt;2009'!A40:B497,2,FALSE)</f>
        <v>38394172</v>
      </c>
      <c r="C271" s="62">
        <f>VLOOKUP(A271,'US Pop after &gt;2009'!A40:U497,21,FALSE)</f>
        <v>33584840.547999993</v>
      </c>
      <c r="D271" s="62">
        <f>VLOOKUP(A271,'US Pop after &gt;2009'!A40:V497,22,FALSE)</f>
        <v>4782780.3570000008</v>
      </c>
      <c r="E271" s="61">
        <f>VLOOKUP(A271,'Deaths After &gt;2009'!A40:O497,15,FALSE)</f>
        <v>620</v>
      </c>
      <c r="F271" s="61">
        <f>VLOOKUP(A271,'Deaths After &gt;2009'!A40:P497,16,FALSE)</f>
        <v>5423</v>
      </c>
      <c r="G271" s="61">
        <f>VLOOKUP(A271,'Deaths After &gt;2009'!A40:Q497,17,FALSE)</f>
        <v>6043</v>
      </c>
      <c r="H271" s="61">
        <f>VLOOKUP(A271,'Visits new'!A39:D446,4,FALSE)</f>
        <v>1931999</v>
      </c>
      <c r="I271" s="61">
        <f>VLOOKUP(A271,'Visits new'!A39:E446,5,FALSE)</f>
        <v>6575</v>
      </c>
      <c r="J271" s="67">
        <f t="shared" si="20"/>
        <v>1.5739367943655615E-4</v>
      </c>
      <c r="K271" s="12">
        <f t="shared" si="21"/>
        <v>1.8460709947807732E-5</v>
      </c>
      <c r="L271" s="12">
        <f t="shared" si="22"/>
        <v>1.1338593025839005E-3</v>
      </c>
      <c r="M271" s="66">
        <f t="shared" si="23"/>
        <v>5.0320111083525909E-2</v>
      </c>
      <c r="N271" s="12">
        <f t="shared" si="24"/>
        <v>1.7124994908081361E-4</v>
      </c>
      <c r="O271" s="12"/>
    </row>
    <row r="272" spans="1:15" hidden="1">
      <c r="A272" s="61" t="s">
        <v>132</v>
      </c>
      <c r="B272" s="61">
        <f>VLOOKUP(A272,'US Pop after &gt;2009'!A35:B492,2,FALSE)</f>
        <v>36388689</v>
      </c>
      <c r="C272" s="62">
        <f>VLOOKUP(A272,'US Pop after &gt;2009'!A35:U492,21,FALSE)</f>
        <v>32379711.411999993</v>
      </c>
      <c r="D272" s="62">
        <f>VLOOKUP(A272,'US Pop after &gt;2009'!A35:V492,22,FALSE)</f>
        <v>4020743.9560000002</v>
      </c>
      <c r="E272" s="61">
        <f>VLOOKUP(A272,'Deaths After &gt;2009'!A35:O492,15,FALSE)</f>
        <v>503</v>
      </c>
      <c r="F272" s="61">
        <f>VLOOKUP(A272,'Deaths After &gt;2009'!A35:P492,16,FALSE)</f>
        <v>5229</v>
      </c>
      <c r="G272" s="61">
        <f>VLOOKUP(A272,'Deaths After &gt;2009'!A35:Q492,17,FALSE)</f>
        <v>5732</v>
      </c>
      <c r="H272" s="61">
        <f>VLOOKUP(A272,'Visits new'!A34:D441,4,FALSE)</f>
        <v>408582</v>
      </c>
      <c r="I272" s="61">
        <f>VLOOKUP(A272,'Visits new'!A34:E441,5,FALSE)</f>
        <v>1662</v>
      </c>
      <c r="J272" s="67">
        <f t="shared" si="20"/>
        <v>1.5752147597293214E-4</v>
      </c>
      <c r="K272" s="12">
        <f t="shared" si="21"/>
        <v>1.5534418871120237E-5</v>
      </c>
      <c r="L272" s="12">
        <f t="shared" si="22"/>
        <v>1.3005055923038735E-3</v>
      </c>
      <c r="M272" s="66">
        <f t="shared" si="23"/>
        <v>1.122826931192822E-2</v>
      </c>
      <c r="N272" s="12">
        <f t="shared" si="24"/>
        <v>4.5673533333393794E-5</v>
      </c>
      <c r="O272" s="12"/>
    </row>
    <row r="273" spans="1:15">
      <c r="A273" s="61" t="s">
        <v>313</v>
      </c>
      <c r="B273" s="61">
        <f>VLOOKUP(A273,'US Pop after &gt;2009'!A196:B653,2,FALSE)</f>
        <v>2752624</v>
      </c>
      <c r="C273" s="62">
        <f>VLOOKUP(A273,'US Pop after &gt;2009'!A196:U653,21,FALSE)</f>
        <v>2404939.9879999999</v>
      </c>
      <c r="D273" s="62">
        <f>VLOOKUP(A273,'US Pop after &gt;2009'!A196:V653,22,FALSE)</f>
        <v>347002.89099999995</v>
      </c>
      <c r="E273" s="61">
        <f>VLOOKUP(A273,'Deaths After &gt;2009'!A196:O653,15,FALSE)</f>
        <v>0</v>
      </c>
      <c r="F273" s="61">
        <f>VLOOKUP(A273,'Deaths After &gt;2009'!A196:P653,16,FALSE)</f>
        <v>439</v>
      </c>
      <c r="G273" s="61">
        <f>VLOOKUP(A273,'Deaths After &gt;2009'!A196:Q653,17,FALSE)</f>
        <v>439</v>
      </c>
      <c r="H273" s="61">
        <f>VLOOKUP(A273,'Visits new'!A195:D602,4,FALSE)</f>
        <v>795501</v>
      </c>
      <c r="I273" s="61">
        <f>VLOOKUP(A273,'Visits new'!A195:E602,5,FALSE)</f>
        <v>2124</v>
      </c>
      <c r="J273" s="67">
        <f t="shared" si="20"/>
        <v>1.5948418672510304E-4</v>
      </c>
      <c r="K273" s="12">
        <f t="shared" si="21"/>
        <v>0</v>
      </c>
      <c r="L273" s="12">
        <f t="shared" si="22"/>
        <v>1.2651191427681795E-3</v>
      </c>
      <c r="M273" s="12">
        <f t="shared" si="23"/>
        <v>0.28899733490662</v>
      </c>
      <c r="N273" s="12">
        <f t="shared" si="24"/>
        <v>7.7162736356291305E-4</v>
      </c>
      <c r="O273" s="12"/>
    </row>
    <row r="274" spans="1:15" hidden="1">
      <c r="A274" s="61" t="s">
        <v>411</v>
      </c>
      <c r="B274" s="61">
        <f>VLOOKUP(A274,'US Pop after &gt;2009'!A283:B740,2,FALSE)</f>
        <v>11441027</v>
      </c>
      <c r="C274" s="62">
        <f>VLOOKUP(A274,'US Pop after &gt;2009'!A283:U740,21,FALSE)</f>
        <v>9864773.4080000035</v>
      </c>
      <c r="D274" s="62">
        <f>VLOOKUP(A274,'US Pop after &gt;2009'!A283:V740,22,FALSE)</f>
        <v>1573845.7209999997</v>
      </c>
      <c r="E274" s="61">
        <f>VLOOKUP(A274,'Deaths After &gt;2009'!A283:O740,15,FALSE)</f>
        <v>160</v>
      </c>
      <c r="F274" s="61">
        <f>VLOOKUP(A274,'Deaths After &gt;2009'!A283:P740,16,FALSE)</f>
        <v>1669</v>
      </c>
      <c r="G274" s="61">
        <f>VLOOKUP(A274,'Deaths After &gt;2009'!A283:Q740,17,FALSE)</f>
        <v>1829</v>
      </c>
      <c r="H274" s="61">
        <f>VLOOKUP(A274,'Visits new'!A282:D689,4,FALSE)</f>
        <v>195670</v>
      </c>
      <c r="I274" s="61">
        <f>VLOOKUP(A274,'Visits new'!A282:E689,5,FALSE)</f>
        <v>601</v>
      </c>
      <c r="J274" s="67">
        <f t="shared" si="20"/>
        <v>1.5986327101579254E-4</v>
      </c>
      <c r="K274" s="12">
        <f t="shared" si="21"/>
        <v>1.6219328451097044E-5</v>
      </c>
      <c r="L274" s="12">
        <f t="shared" si="22"/>
        <v>1.0604597246924182E-3</v>
      </c>
      <c r="M274" s="66">
        <f t="shared" si="23"/>
        <v>1.7102485642241733E-2</v>
      </c>
      <c r="N274" s="12">
        <f t="shared" si="24"/>
        <v>5.2530249251225433E-5</v>
      </c>
      <c r="O274" s="12"/>
    </row>
    <row r="275" spans="1:15" hidden="1">
      <c r="A275" s="61" t="s">
        <v>98</v>
      </c>
      <c r="B275" s="61">
        <f>VLOOKUP(A275,'US Pop after &gt;2009'!A5:B462,2,FALSE)</f>
        <v>4750975</v>
      </c>
      <c r="C275" s="62">
        <f>VLOOKUP(A275,'US Pop after &gt;2009'!A5:U462,21,FALSE)</f>
        <v>4092739.176</v>
      </c>
      <c r="D275" s="62">
        <f>VLOOKUP(A275,'US Pop after &gt;2009'!A5:V462,22,FALSE)</f>
        <v>658126.88799999992</v>
      </c>
      <c r="E275" s="61">
        <f>VLOOKUP(A275,'Deaths After &gt;2009'!A5:O462,15,FALSE)</f>
        <v>25</v>
      </c>
      <c r="F275" s="61">
        <f>VLOOKUP(A275,'Deaths After &gt;2009'!A5:P462,16,FALSE)</f>
        <v>736</v>
      </c>
      <c r="G275" s="61">
        <f>VLOOKUP(A275,'Deaths After &gt;2009'!A5:Q462,17,FALSE)</f>
        <v>761</v>
      </c>
      <c r="H275" s="61">
        <f>VLOOKUP(A275,'Visits new'!A4:D411,4,FALSE)</f>
        <v>479550</v>
      </c>
      <c r="I275" s="61">
        <f>VLOOKUP(A275,'Visits new'!A4:E411,5,FALSE)</f>
        <v>1256</v>
      </c>
      <c r="J275" s="67">
        <f t="shared" si="20"/>
        <v>1.6017764774598899E-4</v>
      </c>
      <c r="K275" s="12">
        <f t="shared" si="21"/>
        <v>6.1083785027399459E-6</v>
      </c>
      <c r="L275" s="12">
        <f t="shared" si="22"/>
        <v>1.1183253767926894E-3</v>
      </c>
      <c r="M275" s="66">
        <f t="shared" si="23"/>
        <v>0.10093717605333642</v>
      </c>
      <c r="N275" s="12">
        <f t="shared" si="24"/>
        <v>2.6436678786985831E-4</v>
      </c>
      <c r="O275" s="12"/>
    </row>
    <row r="276" spans="1:15" hidden="1">
      <c r="A276" s="61" t="s">
        <v>139</v>
      </c>
      <c r="B276" s="61">
        <f>VLOOKUP(A276,'US Pop after &gt;2009'!A42:B499,2,FALSE)</f>
        <v>38521420</v>
      </c>
      <c r="C276" s="62">
        <f>VLOOKUP(A276,'US Pop after &gt;2009'!A42:U499,21,FALSE)</f>
        <v>33442716</v>
      </c>
      <c r="D276" s="62">
        <f>VLOOKUP(A276,'US Pop after &gt;2009'!A42:V499,22,FALSE)</f>
        <v>5078704</v>
      </c>
      <c r="E276" s="61">
        <f>VLOOKUP(A276,'Deaths After &gt;2009'!A42:O499,15,FALSE)</f>
        <v>687</v>
      </c>
      <c r="F276" s="61">
        <f>VLOOKUP(A276,'Deaths After &gt;2009'!A42:P499,16,FALSE)</f>
        <v>5510</v>
      </c>
      <c r="G276" s="61">
        <f>VLOOKUP(A276,'Deaths After &gt;2009'!A42:Q499,17,FALSE)</f>
        <v>6197</v>
      </c>
      <c r="H276" s="61">
        <f>VLOOKUP(A276,'Visits new'!A41:D448,4,FALSE)</f>
        <v>2281986</v>
      </c>
      <c r="I276" s="61">
        <f>VLOOKUP(A276,'Visits new'!A41:E448,5,FALSE)</f>
        <v>5156</v>
      </c>
      <c r="J276" s="67">
        <f t="shared" si="20"/>
        <v>1.6087153588834472E-4</v>
      </c>
      <c r="K276" s="12">
        <f t="shared" si="21"/>
        <v>2.0542589902088095E-5</v>
      </c>
      <c r="L276" s="12">
        <f t="shared" si="22"/>
        <v>1.0849224526572132E-3</v>
      </c>
      <c r="M276" s="66">
        <f t="shared" si="23"/>
        <v>5.9239404985589834E-2</v>
      </c>
      <c r="N276" s="12">
        <f t="shared" si="24"/>
        <v>1.3384760997907138E-4</v>
      </c>
      <c r="O276" s="12"/>
    </row>
    <row r="277" spans="1:15">
      <c r="A277" s="61" t="s">
        <v>530</v>
      </c>
      <c r="B277" s="61">
        <f>VLOOKUP(A277,'US Pop after &gt;2009'!A389:B846,2,FALSE)</f>
        <v>1665624</v>
      </c>
      <c r="C277" s="62">
        <f>VLOOKUP(A277,'US Pop after &gt;2009'!A389:U846,21,FALSE)</f>
        <v>1399878.8589999999</v>
      </c>
      <c r="D277" s="62">
        <f>VLOOKUP(A277,'US Pop after &gt;2009'!A389:V846,22,FALSE)</f>
        <v>265390.29799999995</v>
      </c>
      <c r="E277" s="61">
        <f>VLOOKUP(A277,'Deaths After &gt;2009'!A389:O846,15,FALSE)</f>
        <v>0</v>
      </c>
      <c r="F277" s="61">
        <f>VLOOKUP(A277,'Deaths After &gt;2009'!A389:P846,16,FALSE)</f>
        <v>268</v>
      </c>
      <c r="G277" s="61">
        <f>VLOOKUP(A277,'Deaths After &gt;2009'!A389:Q846,17,FALSE)</f>
        <v>268</v>
      </c>
      <c r="H277" s="61">
        <f>VLOOKUP(A277,'Visits new'!A388:D795,4,FALSE)</f>
        <v>603059</v>
      </c>
      <c r="I277" s="61">
        <f>VLOOKUP(A277,'Visits new'!A388:E795,5,FALSE)</f>
        <v>1679</v>
      </c>
      <c r="J277" s="67">
        <f t="shared" si="20"/>
        <v>1.6090065945255353E-4</v>
      </c>
      <c r="K277" s="12">
        <f t="shared" si="21"/>
        <v>0</v>
      </c>
      <c r="L277" s="12">
        <f t="shared" si="22"/>
        <v>1.0098334491489213E-3</v>
      </c>
      <c r="M277" s="12">
        <f t="shared" si="23"/>
        <v>0.36206190592834875</v>
      </c>
      <c r="N277" s="12">
        <f t="shared" si="24"/>
        <v>1.0080306239583484E-3</v>
      </c>
      <c r="O277" s="12"/>
    </row>
    <row r="278" spans="1:15" hidden="1">
      <c r="A278" s="61" t="s">
        <v>236</v>
      </c>
      <c r="B278" s="61">
        <f>VLOOKUP(A278,'US Pop after &gt;2009'!A128:B585,2,FALSE)</f>
        <v>2858834</v>
      </c>
      <c r="C278" s="62">
        <f>VLOOKUP(A278,'US Pop after &gt;2009'!A128:U585,21,FALSE)</f>
        <v>2422981.2779999999</v>
      </c>
      <c r="D278" s="62">
        <f>VLOOKUP(A278,'US Pop after &gt;2009'!A128:V585,22,FALSE)</f>
        <v>435418.72400000005</v>
      </c>
      <c r="E278" s="61">
        <f>VLOOKUP(A278,'Deaths After &gt;2009'!A128:O585,15,FALSE)</f>
        <v>11</v>
      </c>
      <c r="F278" s="61">
        <f>VLOOKUP(A278,'Deaths After &gt;2009'!A128:P585,16,FALSE)</f>
        <v>451</v>
      </c>
      <c r="G278" s="61">
        <f>VLOOKUP(A278,'Deaths After &gt;2009'!A128:Q585,17,FALSE)</f>
        <v>462</v>
      </c>
      <c r="H278" s="61">
        <f>VLOOKUP(A278,'Visits new'!A127:D534,4,FALSE)</f>
        <v>86571</v>
      </c>
      <c r="I278" s="61">
        <f>VLOOKUP(A278,'Visits new'!A127:E534,5,FALSE)</f>
        <v>342</v>
      </c>
      <c r="J278" s="67">
        <f t="shared" si="20"/>
        <v>1.6160434638737333E-4</v>
      </c>
      <c r="K278" s="12">
        <f t="shared" si="21"/>
        <v>4.5398617396993356E-6</v>
      </c>
      <c r="L278" s="12">
        <f t="shared" si="22"/>
        <v>1.0357845796268512E-3</v>
      </c>
      <c r="M278" s="66">
        <f t="shared" si="23"/>
        <v>3.028192612792488E-2</v>
      </c>
      <c r="N278" s="12">
        <f t="shared" si="24"/>
        <v>1.1962919148156207E-4</v>
      </c>
      <c r="O278" s="12"/>
    </row>
    <row r="279" spans="1:15">
      <c r="A279" s="61" t="s">
        <v>219</v>
      </c>
      <c r="B279" s="61">
        <f>VLOOKUP(A279,'US Pop after &gt;2009'!A113:B570,2,FALSE)</f>
        <v>12613152</v>
      </c>
      <c r="C279" s="62">
        <f>VLOOKUP(A279,'US Pop after &gt;2009'!A113:U570,21,FALSE)</f>
        <v>10868056.310000004</v>
      </c>
      <c r="D279" s="62">
        <f>VLOOKUP(A279,'US Pop after &gt;2009'!A113:V570,22,FALSE)</f>
        <v>1741843.075</v>
      </c>
      <c r="E279" s="61">
        <f>VLOOKUP(A279,'Deaths After &gt;2009'!A113:O570,15,FALSE)</f>
        <v>242</v>
      </c>
      <c r="F279" s="61">
        <f>VLOOKUP(A279,'Deaths After &gt;2009'!A113:P570,16,FALSE)</f>
        <v>1799</v>
      </c>
      <c r="G279" s="61">
        <f>VLOOKUP(A279,'Deaths After &gt;2009'!A113:Q570,17,FALSE)</f>
        <v>2041</v>
      </c>
      <c r="H279" s="61">
        <f>VLOOKUP(A279,'Visits new'!A112:D519,4,FALSE)</f>
        <v>2303718</v>
      </c>
      <c r="I279" s="61">
        <f>VLOOKUP(A279,'Visits new'!A112:E519,5,FALSE)</f>
        <v>3725</v>
      </c>
      <c r="J279" s="67">
        <f t="shared" si="20"/>
        <v>1.6181522271356121E-4</v>
      </c>
      <c r="K279" s="12">
        <f t="shared" si="21"/>
        <v>2.2267091106008441E-5</v>
      </c>
      <c r="L279" s="12">
        <f t="shared" si="22"/>
        <v>1.032814049566434E-3</v>
      </c>
      <c r="M279" s="12">
        <f t="shared" si="23"/>
        <v>0.18264411623676619</v>
      </c>
      <c r="N279" s="12">
        <f t="shared" si="24"/>
        <v>2.9532665585890028E-4</v>
      </c>
      <c r="O279" s="12"/>
    </row>
    <row r="280" spans="1:15" hidden="1">
      <c r="A280" s="61" t="s">
        <v>123</v>
      </c>
      <c r="B280" s="61">
        <f>VLOOKUP(A280,'US Pop after &gt;2009'!A27:B484,2,FALSE)</f>
        <v>2850272</v>
      </c>
      <c r="C280" s="62">
        <f>VLOOKUP(A280,'US Pop after &gt;2009'!A27:U484,21,FALSE)</f>
        <v>2447771.8590000002</v>
      </c>
      <c r="D280" s="62">
        <f>VLOOKUP(A280,'US Pop after &gt;2009'!A27:V484,22,FALSE)</f>
        <v>402670.83</v>
      </c>
      <c r="E280" s="61">
        <f>VLOOKUP(A280,'Deaths After &gt;2009'!A27:O484,15,FALSE)</f>
        <v>0</v>
      </c>
      <c r="F280" s="61">
        <f>VLOOKUP(A280,'Deaths After &gt;2009'!A27:P484,16,FALSE)</f>
        <v>462</v>
      </c>
      <c r="G280" s="61">
        <f>VLOOKUP(A280,'Deaths After &gt;2009'!A27:Q484,17,FALSE)</f>
        <v>462</v>
      </c>
      <c r="H280" s="61">
        <f>VLOOKUP(A280,'Visits new'!A26:D433,4,FALSE)</f>
        <v>46399</v>
      </c>
      <c r="I280" s="61">
        <f>VLOOKUP(A280,'Visits new'!A26:E433,5,FALSE)</f>
        <v>214</v>
      </c>
      <c r="J280" s="67">
        <f t="shared" si="20"/>
        <v>1.6208979353549415E-4</v>
      </c>
      <c r="K280" s="12">
        <f t="shared" si="21"/>
        <v>0</v>
      </c>
      <c r="L280" s="12">
        <f t="shared" si="22"/>
        <v>1.1473391305747177E-3</v>
      </c>
      <c r="M280" s="66">
        <f t="shared" si="23"/>
        <v>1.6278797251630721E-2</v>
      </c>
      <c r="N280" s="12">
        <f t="shared" si="24"/>
        <v>7.5080553715575215E-5</v>
      </c>
      <c r="O280" s="12"/>
    </row>
    <row r="281" spans="1:15">
      <c r="A281" s="61" t="s">
        <v>355</v>
      </c>
      <c r="B281" s="61">
        <f>VLOOKUP(A281,'US Pop after &gt;2009'!A234:B691,2,FALSE)</f>
        <v>2818761</v>
      </c>
      <c r="C281" s="62">
        <f>VLOOKUP(A281,'US Pop after &gt;2009'!A234:U691,21,FALSE)</f>
        <v>2411699</v>
      </c>
      <c r="D281" s="62">
        <f>VLOOKUP(A281,'US Pop after &gt;2009'!A234:V691,22,FALSE)</f>
        <v>407062</v>
      </c>
      <c r="E281" s="61">
        <f>VLOOKUP(A281,'Deaths After &gt;2009'!A234:O691,15,FALSE)</f>
        <v>49</v>
      </c>
      <c r="F281" s="61">
        <f>VLOOKUP(A281,'Deaths After &gt;2009'!A234:P691,16,FALSE)</f>
        <v>408</v>
      </c>
      <c r="G281" s="61">
        <f>VLOOKUP(A281,'Deaths After &gt;2009'!A234:Q691,17,FALSE)</f>
        <v>457</v>
      </c>
      <c r="H281" s="61">
        <f>VLOOKUP(A281,'Visits new'!A233:D640,4,FALSE)</f>
        <v>912503</v>
      </c>
      <c r="I281" s="61">
        <f>VLOOKUP(A281,'Visits new'!A233:E640,5,FALSE)</f>
        <v>1709</v>
      </c>
      <c r="J281" s="67">
        <f t="shared" si="20"/>
        <v>1.621279704096942E-4</v>
      </c>
      <c r="K281" s="12">
        <f t="shared" si="21"/>
        <v>2.0317626702171375E-5</v>
      </c>
      <c r="L281" s="12">
        <f t="shared" si="22"/>
        <v>1.002304317278449E-3</v>
      </c>
      <c r="M281" s="12">
        <f t="shared" si="23"/>
        <v>0.32372485641741178</v>
      </c>
      <c r="N281" s="12">
        <f t="shared" si="24"/>
        <v>6.0629475148833126E-4</v>
      </c>
      <c r="O281" s="12"/>
    </row>
    <row r="282" spans="1:15" hidden="1">
      <c r="A282" s="61" t="s">
        <v>258</v>
      </c>
      <c r="B282" s="61">
        <f>VLOOKUP(A282,'US Pop after &gt;2009'!A147:B604,2,FALSE)</f>
        <v>4421938</v>
      </c>
      <c r="C282" s="62">
        <f>VLOOKUP(A282,'US Pop after &gt;2009'!A147:U604,21,FALSE)</f>
        <v>3887509.9660000005</v>
      </c>
      <c r="D282" s="62">
        <f>VLOOKUP(A282,'US Pop after &gt;2009'!A147:V604,22,FALSE)</f>
        <v>535176.98699999996</v>
      </c>
      <c r="E282" s="61">
        <f>VLOOKUP(A282,'Deaths After &gt;2009'!A147:O604,15,FALSE)</f>
        <v>11</v>
      </c>
      <c r="F282" s="61">
        <f>VLOOKUP(A282,'Deaths After &gt;2009'!A147:P604,16,FALSE)</f>
        <v>707</v>
      </c>
      <c r="G282" s="61">
        <f>VLOOKUP(A282,'Deaths After &gt;2009'!A147:Q604,17,FALSE)</f>
        <v>718</v>
      </c>
      <c r="H282" s="61">
        <f>VLOOKUP(A282,'Visits new'!A146:D553,4,FALSE)</f>
        <v>226172</v>
      </c>
      <c r="I282" s="61">
        <f>VLOOKUP(A282,'Visits new'!A146:E553,5,FALSE)</f>
        <v>512</v>
      </c>
      <c r="J282" s="67">
        <f t="shared" si="20"/>
        <v>1.623722449297118E-4</v>
      </c>
      <c r="K282" s="12">
        <f t="shared" si="21"/>
        <v>2.8295747396676897E-6</v>
      </c>
      <c r="L282" s="12">
        <f t="shared" si="22"/>
        <v>1.3210582987941521E-3</v>
      </c>
      <c r="M282" s="66">
        <f t="shared" si="23"/>
        <v>5.1147709443235073E-2</v>
      </c>
      <c r="N282" s="12">
        <f t="shared" si="24"/>
        <v>1.1578633621728754E-4</v>
      </c>
      <c r="O282" s="12"/>
    </row>
    <row r="283" spans="1:15" hidden="1">
      <c r="A283" s="61" t="s">
        <v>295</v>
      </c>
      <c r="B283" s="61">
        <f>VLOOKUP(A283,'US Pop after &gt;2009'!A180:B637,2,FALSE)</f>
        <v>9857189</v>
      </c>
      <c r="C283" s="62">
        <f>VLOOKUP(A283,'US Pop after &gt;2009'!A180:U637,21,FALSE)</f>
        <v>8535682.0439999998</v>
      </c>
      <c r="D283" s="62">
        <f>VLOOKUP(A283,'US Pop after &gt;2009'!A180:V637,22,FALSE)</f>
        <v>1327198.3290000001</v>
      </c>
      <c r="E283" s="61">
        <f>VLOOKUP(A283,'Deaths After &gt;2009'!A180:O637,15,FALSE)</f>
        <v>142</v>
      </c>
      <c r="F283" s="61">
        <f>VLOOKUP(A283,'Deaths After &gt;2009'!A180:P637,16,FALSE)</f>
        <v>1460</v>
      </c>
      <c r="G283" s="61">
        <f>VLOOKUP(A283,'Deaths After &gt;2009'!A180:Q637,17,FALSE)</f>
        <v>1602</v>
      </c>
      <c r="H283" s="61">
        <f>VLOOKUP(A283,'Visits new'!A179:D586,4,FALSE)</f>
        <v>695410</v>
      </c>
      <c r="I283" s="61">
        <f>VLOOKUP(A283,'Visits new'!A179:E586,5,FALSE)</f>
        <v>2320</v>
      </c>
      <c r="J283" s="67">
        <f t="shared" si="20"/>
        <v>1.6252097834382602E-4</v>
      </c>
      <c r="K283" s="12">
        <f t="shared" si="21"/>
        <v>1.6636046102468903E-5</v>
      </c>
      <c r="L283" s="12">
        <f t="shared" si="22"/>
        <v>1.100061662298853E-3</v>
      </c>
      <c r="M283" s="66">
        <f t="shared" si="23"/>
        <v>7.0548510330886424E-2</v>
      </c>
      <c r="N283" s="12">
        <f t="shared" si="24"/>
        <v>2.3536121707720122E-4</v>
      </c>
      <c r="O283" s="12"/>
    </row>
    <row r="284" spans="1:15" hidden="1">
      <c r="A284" s="61" t="s">
        <v>279</v>
      </c>
      <c r="B284" s="61">
        <f>VLOOKUP(A284,'US Pop after &gt;2009'!A166:B623,2,FALSE)</f>
        <v>5801682</v>
      </c>
      <c r="C284" s="62">
        <f>VLOOKUP(A284,'US Pop after &gt;2009'!A166:U623,21,FALSE)</f>
        <v>5070569.9690000005</v>
      </c>
      <c r="D284" s="62">
        <f>VLOOKUP(A284,'US Pop after &gt;2009'!A166:V623,22,FALSE)</f>
        <v>734077.25000000012</v>
      </c>
      <c r="E284" s="61">
        <f>VLOOKUP(A284,'Deaths After &gt;2009'!A166:O623,15,FALSE)</f>
        <v>43</v>
      </c>
      <c r="F284" s="61">
        <f>VLOOKUP(A284,'Deaths After &gt;2009'!A166:P623,16,FALSE)</f>
        <v>900</v>
      </c>
      <c r="G284" s="61">
        <f>VLOOKUP(A284,'Deaths After &gt;2009'!A166:Q623,17,FALSE)</f>
        <v>943</v>
      </c>
      <c r="H284" s="61">
        <f>VLOOKUP(A284,'Visits new'!A165:D572,4,FALSE)</f>
        <v>388905</v>
      </c>
      <c r="I284" s="61">
        <f>VLOOKUP(A284,'Visits new'!A165:E572,5,FALSE)</f>
        <v>709</v>
      </c>
      <c r="J284" s="67">
        <f t="shared" si="20"/>
        <v>1.6253907056608757E-4</v>
      </c>
      <c r="K284" s="12">
        <f t="shared" si="21"/>
        <v>8.4803089717506266E-6</v>
      </c>
      <c r="L284" s="12">
        <f t="shared" si="22"/>
        <v>1.2260290044406087E-3</v>
      </c>
      <c r="M284" s="66">
        <f t="shared" si="23"/>
        <v>6.7033146594384183E-2</v>
      </c>
      <c r="N284" s="12">
        <f t="shared" si="24"/>
        <v>1.2220593958786434E-4</v>
      </c>
      <c r="O284" s="12"/>
    </row>
    <row r="285" spans="1:15" hidden="1">
      <c r="A285" s="61" t="s">
        <v>420</v>
      </c>
      <c r="B285" s="61">
        <f>VLOOKUP(A285,'US Pop after &gt;2009'!A291:B748,2,FALSE)</f>
        <v>3615270</v>
      </c>
      <c r="C285" s="62">
        <f>VLOOKUP(A285,'US Pop after &gt;2009'!A291:U748,21,FALSE)</f>
        <v>3134755.8170000003</v>
      </c>
      <c r="D285" s="62">
        <f>VLOOKUP(A285,'US Pop after &gt;2009'!A291:V748,22,FALSE)</f>
        <v>479441.92400000006</v>
      </c>
      <c r="E285" s="61">
        <f>VLOOKUP(A285,'Deaths After &gt;2009'!A291:O748,15,FALSE)</f>
        <v>10</v>
      </c>
      <c r="F285" s="61">
        <f>VLOOKUP(A285,'Deaths After &gt;2009'!A291:P748,16,FALSE)</f>
        <v>579</v>
      </c>
      <c r="G285" s="61">
        <f>VLOOKUP(A285,'Deaths After &gt;2009'!A291:Q748,17,FALSE)</f>
        <v>589</v>
      </c>
      <c r="H285" s="61">
        <f>VLOOKUP(A285,'Visits new'!A290:D697,4,FALSE)</f>
        <v>37167</v>
      </c>
      <c r="I285" s="61">
        <f>VLOOKUP(A285,'Visits new'!A290:E697,5,FALSE)</f>
        <v>215</v>
      </c>
      <c r="J285" s="67">
        <f t="shared" si="20"/>
        <v>1.6292005852951508E-4</v>
      </c>
      <c r="K285" s="12">
        <f t="shared" si="21"/>
        <v>3.1900411335930217E-6</v>
      </c>
      <c r="L285" s="12">
        <f t="shared" si="22"/>
        <v>1.2076540890904649E-3</v>
      </c>
      <c r="M285" s="66">
        <f t="shared" si="23"/>
        <v>1.0280559958177397E-2</v>
      </c>
      <c r="N285" s="12">
        <f t="shared" si="24"/>
        <v>5.9469970430977495E-5</v>
      </c>
      <c r="O285" s="12"/>
    </row>
    <row r="286" spans="1:15">
      <c r="A286" s="61" t="s">
        <v>353</v>
      </c>
      <c r="B286" s="61">
        <f>VLOOKUP(A286,'US Pop after &gt;2009'!A232:B689,2,FALSE)</f>
        <v>2786021</v>
      </c>
      <c r="C286" s="62">
        <f>VLOOKUP(A286,'US Pop after &gt;2009'!A232:U689,21,FALSE)</f>
        <v>2405709.27</v>
      </c>
      <c r="D286" s="62">
        <f>VLOOKUP(A286,'US Pop after &gt;2009'!A232:V689,22,FALSE)</f>
        <v>376977.897</v>
      </c>
      <c r="E286" s="61">
        <f>VLOOKUP(A286,'Deaths After &gt;2009'!A232:O689,15,FALSE)</f>
        <v>32</v>
      </c>
      <c r="F286" s="61">
        <f>VLOOKUP(A286,'Deaths After &gt;2009'!A232:P689,16,FALSE)</f>
        <v>422</v>
      </c>
      <c r="G286" s="61">
        <f>VLOOKUP(A286,'Deaths After &gt;2009'!A232:Q689,17,FALSE)</f>
        <v>454</v>
      </c>
      <c r="H286" s="61">
        <f>VLOOKUP(A286,'Visits new'!A231:D638,4,FALSE)</f>
        <v>577937</v>
      </c>
      <c r="I286" s="61">
        <f>VLOOKUP(A286,'Visits new'!A231:E638,5,FALSE)</f>
        <v>1221</v>
      </c>
      <c r="J286" s="67">
        <f t="shared" si="20"/>
        <v>1.6295641705500426E-4</v>
      </c>
      <c r="K286" s="12">
        <f t="shared" si="21"/>
        <v>1.3301690440757207E-5</v>
      </c>
      <c r="L286" s="12">
        <f t="shared" si="22"/>
        <v>1.1194290258349018E-3</v>
      </c>
      <c r="M286" s="12">
        <f t="shared" si="23"/>
        <v>0.20744172423682378</v>
      </c>
      <c r="N286" s="12">
        <f t="shared" si="24"/>
        <v>4.3825943881973612E-4</v>
      </c>
      <c r="O286" s="12"/>
    </row>
    <row r="287" spans="1:15" hidden="1">
      <c r="A287" s="61" t="s">
        <v>542</v>
      </c>
      <c r="B287" s="61">
        <f>VLOOKUP(A287,'US Pop after &gt;2009'!A400:B857,2,FALSE)</f>
        <v>5424246</v>
      </c>
      <c r="C287" s="62">
        <f>VLOOKUP(A287,'US Pop after &gt;2009'!A400:U857,21,FALSE)</f>
        <v>4640191.9590000007</v>
      </c>
      <c r="D287" s="62">
        <f>VLOOKUP(A287,'US Pop after &gt;2009'!A400:V857,22,FALSE)</f>
        <v>786456.69399999978</v>
      </c>
      <c r="E287" s="61">
        <f>VLOOKUP(A287,'Deaths After &gt;2009'!A400:O857,15,FALSE)</f>
        <v>0</v>
      </c>
      <c r="F287" s="61">
        <f>VLOOKUP(A287,'Deaths After &gt;2009'!A400:P857,16,FALSE)</f>
        <v>885</v>
      </c>
      <c r="G287" s="61">
        <f>VLOOKUP(A287,'Deaths After &gt;2009'!A400:Q857,17,FALSE)</f>
        <v>885</v>
      </c>
      <c r="H287" s="61">
        <f>VLOOKUP(A287,'Visits new'!A399:D806,4,FALSE)</f>
        <v>262519</v>
      </c>
      <c r="I287" s="61">
        <f>VLOOKUP(A287,'Visits new'!A399:E806,5,FALSE)</f>
        <v>1286</v>
      </c>
      <c r="J287" s="67">
        <f t="shared" si="20"/>
        <v>1.6315631702544465E-4</v>
      </c>
      <c r="K287" s="12">
        <f t="shared" si="21"/>
        <v>0</v>
      </c>
      <c r="L287" s="12">
        <f t="shared" si="22"/>
        <v>1.125300358877739E-3</v>
      </c>
      <c r="M287" s="66">
        <f t="shared" si="23"/>
        <v>4.8397325637517176E-2</v>
      </c>
      <c r="N287" s="12">
        <f t="shared" si="24"/>
        <v>2.3708364259290599E-4</v>
      </c>
      <c r="O287" s="12"/>
    </row>
    <row r="288" spans="1:15" hidden="1">
      <c r="A288" s="61" t="s">
        <v>133</v>
      </c>
      <c r="B288" s="61">
        <f>VLOOKUP(A288,'US Pop after &gt;2009'!A36:B493,2,FALSE)</f>
        <v>36968289</v>
      </c>
      <c r="C288" s="62">
        <f>VLOOKUP(A288,'US Pop after &gt;2009'!A36:U493,21,FALSE)</f>
        <v>32822565.899999999</v>
      </c>
      <c r="D288" s="62">
        <f>VLOOKUP(A288,'US Pop after &gt;2009'!A36:V493,22,FALSE)</f>
        <v>4182654.7629999998</v>
      </c>
      <c r="E288" s="61">
        <f>VLOOKUP(A288,'Deaths After &gt;2009'!A36:O493,15,FALSE)</f>
        <v>708</v>
      </c>
      <c r="F288" s="61">
        <f>VLOOKUP(A288,'Deaths After &gt;2009'!A36:P493,16,FALSE)</f>
        <v>5338</v>
      </c>
      <c r="G288" s="61">
        <f>VLOOKUP(A288,'Deaths After &gt;2009'!A36:Q493,17,FALSE)</f>
        <v>6046</v>
      </c>
      <c r="H288" s="61">
        <f>VLOOKUP(A288,'Visits new'!A35:D442,4,FALSE)</f>
        <v>1568456</v>
      </c>
      <c r="I288" s="61">
        <f>VLOOKUP(A288,'Visits new'!A35:E442,5,FALSE)</f>
        <v>5675</v>
      </c>
      <c r="J288" s="67">
        <f t="shared" si="20"/>
        <v>1.635455728015976E-4</v>
      </c>
      <c r="K288" s="12">
        <f t="shared" si="21"/>
        <v>2.1570525660822879E-5</v>
      </c>
      <c r="L288" s="12">
        <f t="shared" si="22"/>
        <v>1.2762229498882503E-3</v>
      </c>
      <c r="M288" s="66">
        <f t="shared" si="23"/>
        <v>4.2427064990754645E-2</v>
      </c>
      <c r="N288" s="12">
        <f t="shared" si="24"/>
        <v>1.5350994469882012E-4</v>
      </c>
      <c r="O288" s="12"/>
    </row>
    <row r="289" spans="1:15" hidden="1">
      <c r="A289" s="61" t="s">
        <v>213</v>
      </c>
      <c r="B289" s="61">
        <f>VLOOKUP(A289,'US Pop after &gt;2009'!A107:B564,2,FALSE)</f>
        <v>12699765</v>
      </c>
      <c r="C289" s="62">
        <f>VLOOKUP(A289,'US Pop after &gt;2009'!A107:U564,21,FALSE)</f>
        <v>11146725.976</v>
      </c>
      <c r="D289" s="62">
        <f>VLOOKUP(A289,'US Pop after &gt;2009'!A107:V564,22,FALSE)</f>
        <v>1556220.4290000005</v>
      </c>
      <c r="E289" s="61">
        <f>VLOOKUP(A289,'Deaths After &gt;2009'!A107:O564,15,FALSE)</f>
        <v>168</v>
      </c>
      <c r="F289" s="61">
        <f>VLOOKUP(A289,'Deaths After &gt;2009'!A107:P564,16,FALSE)</f>
        <v>1912</v>
      </c>
      <c r="G289" s="61">
        <f>VLOOKUP(A289,'Deaths After &gt;2009'!A107:Q564,17,FALSE)</f>
        <v>2080</v>
      </c>
      <c r="H289" s="61">
        <f>VLOOKUP(A289,'Visits new'!A106:D513,4,FALSE)</f>
        <v>509981</v>
      </c>
      <c r="I289" s="61">
        <f>VLOOKUP(A289,'Visits new'!A106:E513,5,FALSE)</f>
        <v>1014</v>
      </c>
      <c r="J289" s="67">
        <f t="shared" si="20"/>
        <v>1.6378255818119469E-4</v>
      </c>
      <c r="K289" s="12">
        <f t="shared" si="21"/>
        <v>1.5071690141277409E-5</v>
      </c>
      <c r="L289" s="12">
        <f t="shared" si="22"/>
        <v>1.2286177230230919E-3</v>
      </c>
      <c r="M289" s="66">
        <f t="shared" si="23"/>
        <v>4.0156727309521079E-2</v>
      </c>
      <c r="N289" s="12">
        <f t="shared" si="24"/>
        <v>7.9843997113332414E-5</v>
      </c>
      <c r="O289" s="12"/>
    </row>
    <row r="290" spans="1:15" hidden="1">
      <c r="A290" s="61" t="s">
        <v>97</v>
      </c>
      <c r="B290" s="61">
        <f>VLOOKUP(A290,'US Pop after &gt;2009'!A4:B461,2,FALSE)</f>
        <v>4724265</v>
      </c>
      <c r="C290" s="62">
        <f>VLOOKUP(A290,'US Pop after &gt;2009'!A4:U461,21,FALSE)</f>
        <v>4080310.594000001</v>
      </c>
      <c r="D290" s="62">
        <f>VLOOKUP(A290,'US Pop after &gt;2009'!A4:V461,22,FALSE)</f>
        <v>644082.43099999998</v>
      </c>
      <c r="E290" s="61">
        <f>VLOOKUP(A290,'Deaths After &gt;2009'!A4:O461,15,FALSE)</f>
        <v>20</v>
      </c>
      <c r="F290" s="61">
        <f>VLOOKUP(A290,'Deaths After &gt;2009'!A4:P461,16,FALSE)</f>
        <v>756</v>
      </c>
      <c r="G290" s="61">
        <f>VLOOKUP(A290,'Deaths After &gt;2009'!A4:Q461,17,FALSE)</f>
        <v>776</v>
      </c>
      <c r="H290" s="61">
        <f>VLOOKUP(A290,'Visits new'!A3:D410,4,FALSE)</f>
        <v>424110</v>
      </c>
      <c r="I290" s="61">
        <f>VLOOKUP(A290,'Visits new'!A3:E410,5,FALSE)</f>
        <v>1294</v>
      </c>
      <c r="J290" s="67">
        <f t="shared" si="20"/>
        <v>1.6425835553255375E-4</v>
      </c>
      <c r="K290" s="12">
        <f t="shared" si="21"/>
        <v>4.9015876461486832E-6</v>
      </c>
      <c r="L290" s="12">
        <f t="shared" si="22"/>
        <v>1.1737628036620053E-3</v>
      </c>
      <c r="M290" s="66">
        <f t="shared" si="23"/>
        <v>8.9772694800143521E-2</v>
      </c>
      <c r="N290" s="12">
        <f t="shared" si="24"/>
        <v>2.7390504131330484E-4</v>
      </c>
      <c r="O290" s="12"/>
    </row>
    <row r="291" spans="1:15">
      <c r="A291" s="61" t="s">
        <v>511</v>
      </c>
      <c r="B291" s="61">
        <f>VLOOKUP(A291,'US Pop after &gt;2009'!A372:B829,2,FALSE)</f>
        <v>7752924</v>
      </c>
      <c r="C291" s="62">
        <f>VLOOKUP(A291,'US Pop after &gt;2009'!A372:U829,21,FALSE)</f>
        <v>6830157.324000001</v>
      </c>
      <c r="D291" s="62">
        <f>VLOOKUP(A291,'US Pop after &gt;2009'!A372:V829,22,FALSE)</f>
        <v>925808.35800000001</v>
      </c>
      <c r="E291" s="61">
        <f>VLOOKUP(A291,'Deaths After &gt;2009'!A372:O829,15,FALSE)</f>
        <v>81</v>
      </c>
      <c r="F291" s="61">
        <f>VLOOKUP(A291,'Deaths After &gt;2009'!A372:P829,16,FALSE)</f>
        <v>1204</v>
      </c>
      <c r="G291" s="61">
        <f>VLOOKUP(A291,'Deaths After &gt;2009'!A372:Q829,17,FALSE)</f>
        <v>1285</v>
      </c>
      <c r="H291" s="61">
        <f>VLOOKUP(A291,'Visits new'!A371:D778,4,FALSE)</f>
        <v>3319806</v>
      </c>
      <c r="I291" s="61">
        <f>VLOOKUP(A291,'Visits new'!A371:E778,5,FALSE)</f>
        <v>4530</v>
      </c>
      <c r="J291" s="67">
        <f t="shared" si="20"/>
        <v>1.6574391803660143E-4</v>
      </c>
      <c r="K291" s="12">
        <f t="shared" si="21"/>
        <v>1.185917046381639E-5</v>
      </c>
      <c r="L291" s="12">
        <f t="shared" si="22"/>
        <v>1.3004851269662009E-3</v>
      </c>
      <c r="M291" s="12">
        <f t="shared" si="23"/>
        <v>0.4282005086081071</v>
      </c>
      <c r="N291" s="12">
        <f t="shared" si="24"/>
        <v>5.8429567992669608E-4</v>
      </c>
      <c r="O291" s="12"/>
    </row>
    <row r="292" spans="1:15">
      <c r="A292" s="61" t="s">
        <v>291</v>
      </c>
      <c r="B292" s="61">
        <f>VLOOKUP(A292,'US Pop after &gt;2009'!A177:B634,2,FALSE)</f>
        <v>6741921</v>
      </c>
      <c r="C292" s="62">
        <f>VLOOKUP(A292,'US Pop after &gt;2009'!A177:U634,21,FALSE)</f>
        <v>5727121.6679999996</v>
      </c>
      <c r="D292" s="62">
        <f>VLOOKUP(A292,'US Pop after &gt;2009'!A177:V634,22,FALSE)</f>
        <v>1016590.8530000001</v>
      </c>
      <c r="E292" s="61">
        <f>VLOOKUP(A292,'Deaths After &gt;2009'!A177:O634,15,FALSE)</f>
        <v>22</v>
      </c>
      <c r="F292" s="61">
        <f>VLOOKUP(A292,'Deaths After &gt;2009'!A177:P634,16,FALSE)</f>
        <v>1096</v>
      </c>
      <c r="G292" s="61">
        <f>VLOOKUP(A292,'Deaths After &gt;2009'!A177:Q634,17,FALSE)</f>
        <v>1118</v>
      </c>
      <c r="H292" s="61">
        <f>VLOOKUP(A292,'Visits new'!A176:D583,4,FALSE)</f>
        <v>1193451</v>
      </c>
      <c r="I292" s="61">
        <f>VLOOKUP(A292,'Visits new'!A176:E583,5,FALSE)</f>
        <v>1876</v>
      </c>
      <c r="J292" s="67">
        <f t="shared" si="20"/>
        <v>1.6582810744890069E-4</v>
      </c>
      <c r="K292" s="12">
        <f t="shared" si="21"/>
        <v>3.8413711590804642E-6</v>
      </c>
      <c r="L292" s="12">
        <f t="shared" si="22"/>
        <v>1.0781131826689766E-3</v>
      </c>
      <c r="M292" s="12">
        <f t="shared" si="23"/>
        <v>0.17701942814221644</v>
      </c>
      <c r="N292" s="12">
        <f t="shared" si="24"/>
        <v>2.7825897099654535E-4</v>
      </c>
      <c r="O292" s="12"/>
    </row>
    <row r="293" spans="1:15" hidden="1">
      <c r="A293" s="61" t="s">
        <v>528</v>
      </c>
      <c r="B293" s="61">
        <f>VLOOKUP(A293,'US Pop after &gt;2009'!A387:B844,2,FALSE)</f>
        <v>1771762</v>
      </c>
      <c r="C293" s="62">
        <f>VLOOKUP(A293,'US Pop after &gt;2009'!A387:U844,21,FALSE)</f>
        <v>1493257.1039999998</v>
      </c>
      <c r="D293" s="62">
        <f>VLOOKUP(A293,'US Pop after &gt;2009'!A387:V844,22,FALSE)</f>
        <v>278592.79699999996</v>
      </c>
      <c r="E293" s="61">
        <f>VLOOKUP(A293,'Deaths After &gt;2009'!A387:O844,15,FALSE)</f>
        <v>0</v>
      </c>
      <c r="F293" s="61">
        <f>VLOOKUP(A293,'Deaths After &gt;2009'!A387:P844,16,FALSE)</f>
        <v>294</v>
      </c>
      <c r="G293" s="61">
        <f>VLOOKUP(A293,'Deaths After &gt;2009'!A387:Q844,17,FALSE)</f>
        <v>294</v>
      </c>
      <c r="H293" s="61">
        <f>VLOOKUP(A293,'Visits new'!A386:D793,4,FALSE)</f>
        <v>121937</v>
      </c>
      <c r="I293" s="61">
        <f>VLOOKUP(A293,'Visits new'!A386:E793,5,FALSE)</f>
        <v>438</v>
      </c>
      <c r="J293" s="67">
        <f t="shared" si="20"/>
        <v>1.6593650840237008E-4</v>
      </c>
      <c r="K293" s="12">
        <f t="shared" si="21"/>
        <v>0</v>
      </c>
      <c r="L293" s="12">
        <f t="shared" si="22"/>
        <v>1.055303666016893E-3</v>
      </c>
      <c r="M293" s="66">
        <f t="shared" si="23"/>
        <v>6.8822449064829247E-2</v>
      </c>
      <c r="N293" s="12">
        <f t="shared" si="24"/>
        <v>2.4721153292597988E-4</v>
      </c>
      <c r="O293" s="12"/>
    </row>
    <row r="294" spans="1:15">
      <c r="A294" s="61" t="s">
        <v>513</v>
      </c>
      <c r="B294" s="61">
        <f>VLOOKUP(A294,'US Pop after &gt;2009'!A374:B831,2,FALSE)</f>
        <v>7636698</v>
      </c>
      <c r="C294" s="62">
        <f>VLOOKUP(A294,'US Pop after &gt;2009'!A374:U831,21,FALSE)</f>
        <v>6685760.0030000005</v>
      </c>
      <c r="D294" s="62">
        <f>VLOOKUP(A294,'US Pop after &gt;2009'!A374:V831,22,FALSE)</f>
        <v>951827.74099999992</v>
      </c>
      <c r="E294" s="61">
        <f>VLOOKUP(A294,'Deaths After &gt;2009'!A374:O831,15,FALSE)</f>
        <v>46</v>
      </c>
      <c r="F294" s="61">
        <f>VLOOKUP(A294,'Deaths After &gt;2009'!A374:P831,16,FALSE)</f>
        <v>1226</v>
      </c>
      <c r="G294" s="61">
        <f>VLOOKUP(A294,'Deaths After &gt;2009'!A374:Q831,17,FALSE)</f>
        <v>1272</v>
      </c>
      <c r="H294" s="61">
        <f>VLOOKUP(A294,'Visits new'!A373:D780,4,FALSE)</f>
        <v>3264788</v>
      </c>
      <c r="I294" s="61">
        <f>VLOOKUP(A294,'Visits new'!A373:E780,5,FALSE)</f>
        <v>4746</v>
      </c>
      <c r="J294" s="67">
        <f t="shared" si="20"/>
        <v>1.6656413544178386E-4</v>
      </c>
      <c r="K294" s="12">
        <f t="shared" si="21"/>
        <v>6.8802948325035762E-6</v>
      </c>
      <c r="L294" s="12">
        <f t="shared" si="22"/>
        <v>1.2880481910644377E-3</v>
      </c>
      <c r="M294" s="12">
        <f t="shared" si="23"/>
        <v>0.42751304294081027</v>
      </c>
      <c r="N294" s="12">
        <f t="shared" si="24"/>
        <v>6.2147278837005205E-4</v>
      </c>
      <c r="O294" s="12"/>
    </row>
    <row r="295" spans="1:15">
      <c r="A295" s="61" t="s">
        <v>515</v>
      </c>
      <c r="B295" s="61">
        <f>VLOOKUP(A295,'US Pop after &gt;2009'!A376:B833,2,FALSE)</f>
        <v>7832482</v>
      </c>
      <c r="C295" s="62">
        <f>VLOOKUP(A295,'US Pop after &gt;2009'!A376:U833,21,FALSE)</f>
        <v>6809692.7779999999</v>
      </c>
      <c r="D295" s="62">
        <f>VLOOKUP(A295,'US Pop after &gt;2009'!A376:V833,22,FALSE)</f>
        <v>1026237.861</v>
      </c>
      <c r="E295" s="61">
        <f>VLOOKUP(A295,'Deaths After &gt;2009'!A376:O833,15,FALSE)</f>
        <v>101</v>
      </c>
      <c r="F295" s="61">
        <f>VLOOKUP(A295,'Deaths After &gt;2009'!A376:P833,16,FALSE)</f>
        <v>1206</v>
      </c>
      <c r="G295" s="61">
        <f>VLOOKUP(A295,'Deaths After &gt;2009'!A376:Q833,17,FALSE)</f>
        <v>1307</v>
      </c>
      <c r="H295" s="61">
        <f>VLOOKUP(A295,'Visits new'!A375:D782,4,FALSE)</f>
        <v>4490712</v>
      </c>
      <c r="I295" s="61">
        <f>VLOOKUP(A295,'Visits new'!A375:E782,5,FALSE)</f>
        <v>6263</v>
      </c>
      <c r="J295" s="67">
        <f t="shared" si="20"/>
        <v>1.6686919931638527E-4</v>
      </c>
      <c r="K295" s="12">
        <f t="shared" si="21"/>
        <v>1.4831799802525542E-5</v>
      </c>
      <c r="L295" s="12">
        <f t="shared" si="22"/>
        <v>1.1751661538045709E-3</v>
      </c>
      <c r="M295" s="12">
        <f t="shared" si="23"/>
        <v>0.57334469456808201</v>
      </c>
      <c r="N295" s="12">
        <f t="shared" si="24"/>
        <v>7.9961881814729989E-4</v>
      </c>
      <c r="O295" s="12"/>
    </row>
    <row r="296" spans="1:15">
      <c r="A296" s="61" t="s">
        <v>261</v>
      </c>
      <c r="B296" s="61">
        <f>VLOOKUP(A296,'US Pop after &gt;2009'!A150:B607,2,FALSE)</f>
        <v>4326373</v>
      </c>
      <c r="C296" s="62">
        <f>VLOOKUP(A296,'US Pop after &gt;2009'!A150:U607,21,FALSE)</f>
        <v>3780552.3979999996</v>
      </c>
      <c r="D296" s="62">
        <f>VLOOKUP(A296,'US Pop after &gt;2009'!A150:V607,22,FALSE)</f>
        <v>547080.58799999999</v>
      </c>
      <c r="E296" s="61">
        <f>VLOOKUP(A296,'Deaths After &gt;2009'!A150:O607,15,FALSE)</f>
        <v>94</v>
      </c>
      <c r="F296" s="61">
        <f>VLOOKUP(A296,'Deaths After &gt;2009'!A150:P607,16,FALSE)</f>
        <v>636</v>
      </c>
      <c r="G296" s="61">
        <f>VLOOKUP(A296,'Deaths After &gt;2009'!A150:Q607,17,FALSE)</f>
        <v>730</v>
      </c>
      <c r="H296" s="61">
        <f>VLOOKUP(A296,'Visits new'!A149:D556,4,FALSE)</f>
        <v>1586719</v>
      </c>
      <c r="I296" s="61">
        <f>VLOOKUP(A296,'Visits new'!A149:E556,5,FALSE)</f>
        <v>2681</v>
      </c>
      <c r="J296" s="67">
        <f t="shared" si="20"/>
        <v>1.687325618942241E-4</v>
      </c>
      <c r="K296" s="12">
        <f t="shared" si="21"/>
        <v>2.4864091303093217E-5</v>
      </c>
      <c r="L296" s="12">
        <f t="shared" si="22"/>
        <v>1.1625343942929301E-3</v>
      </c>
      <c r="M296" s="12">
        <f t="shared" si="23"/>
        <v>0.36675501626882379</v>
      </c>
      <c r="N296" s="12">
        <f t="shared" si="24"/>
        <v>6.1968766909371897E-4</v>
      </c>
      <c r="O296" s="12"/>
    </row>
    <row r="297" spans="1:15" hidden="1">
      <c r="A297" s="61" t="s">
        <v>135</v>
      </c>
      <c r="B297" s="61">
        <f>VLOOKUP(A297,'US Pop after &gt;2009'!A38:B495,2,FALSE)</f>
        <v>37571447</v>
      </c>
      <c r="C297" s="62">
        <f>VLOOKUP(A297,'US Pop after &gt;2009'!A38:U495,21,FALSE)</f>
        <v>33162829.121000011</v>
      </c>
      <c r="D297" s="62">
        <f>VLOOKUP(A297,'US Pop after &gt;2009'!A38:V495,22,FALSE)</f>
        <v>4436118.4850000003</v>
      </c>
      <c r="E297" s="61">
        <f>VLOOKUP(A297,'Deaths After &gt;2009'!A38:O495,15,FALSE)</f>
        <v>693</v>
      </c>
      <c r="F297" s="61">
        <f>VLOOKUP(A297,'Deaths After &gt;2009'!A38:P495,16,FALSE)</f>
        <v>5694</v>
      </c>
      <c r="G297" s="61">
        <f>VLOOKUP(A297,'Deaths After &gt;2009'!A38:Q495,17,FALSE)</f>
        <v>6387</v>
      </c>
      <c r="H297" s="61">
        <f>VLOOKUP(A297,'Visits new'!A37:D444,4,FALSE)</f>
        <v>1642397</v>
      </c>
      <c r="I297" s="61">
        <f>VLOOKUP(A297,'Visits new'!A37:E444,5,FALSE)</f>
        <v>5726</v>
      </c>
      <c r="J297" s="67">
        <f t="shared" si="20"/>
        <v>1.6999611433650666E-4</v>
      </c>
      <c r="K297" s="12">
        <f t="shared" si="21"/>
        <v>2.0896890234288397E-5</v>
      </c>
      <c r="L297" s="12">
        <f t="shared" si="22"/>
        <v>1.2835545351760369E-3</v>
      </c>
      <c r="M297" s="66">
        <f t="shared" si="23"/>
        <v>4.3713967151704322E-2</v>
      </c>
      <c r="N297" s="12">
        <f t="shared" si="24"/>
        <v>1.5240296707230892E-4</v>
      </c>
      <c r="O297" s="12"/>
    </row>
    <row r="298" spans="1:15" hidden="1">
      <c r="A298" s="61" t="s">
        <v>393</v>
      </c>
      <c r="B298" s="61">
        <f>VLOOKUP(A298,'US Pop after &gt;2009'!A267:B724,2,FALSE)</f>
        <v>9229081</v>
      </c>
      <c r="C298" s="62">
        <f>VLOOKUP(A298,'US Pop after &gt;2009'!A267:U724,21,FALSE)</f>
        <v>8071831.0980000012</v>
      </c>
      <c r="D298" s="62">
        <f>VLOOKUP(A298,'US Pop after &gt;2009'!A267:V724,22,FALSE)</f>
        <v>1160752.6300000001</v>
      </c>
      <c r="E298" s="61">
        <f>VLOOKUP(A298,'Deaths After &gt;2009'!A267:O724,15,FALSE)</f>
        <v>136</v>
      </c>
      <c r="F298" s="61">
        <f>VLOOKUP(A298,'Deaths After &gt;2009'!A267:P724,16,FALSE)</f>
        <v>1436</v>
      </c>
      <c r="G298" s="61">
        <f>VLOOKUP(A298,'Deaths After &gt;2009'!A267:Q724,17,FALSE)</f>
        <v>1572</v>
      </c>
      <c r="H298" s="61">
        <f>VLOOKUP(A298,'Visits new'!A266:D673,4,FALSE)</f>
        <v>282461</v>
      </c>
      <c r="I298" s="61">
        <f>VLOOKUP(A298,'Visits new'!A266:E673,5,FALSE)</f>
        <v>957</v>
      </c>
      <c r="J298" s="67">
        <f t="shared" si="20"/>
        <v>1.7033115214830165E-4</v>
      </c>
      <c r="K298" s="12">
        <f t="shared" si="21"/>
        <v>1.6848717267349341E-5</v>
      </c>
      <c r="L298" s="12">
        <f t="shared" si="22"/>
        <v>1.2371283621386237E-3</v>
      </c>
      <c r="M298" s="66">
        <f t="shared" si="23"/>
        <v>3.0605539164733738E-2</v>
      </c>
      <c r="N298" s="12">
        <f t="shared" si="24"/>
        <v>1.0369396476203861E-4</v>
      </c>
      <c r="O298" s="12"/>
    </row>
    <row r="299" spans="1:15">
      <c r="A299" s="61" t="s">
        <v>251</v>
      </c>
      <c r="B299" s="61">
        <f>VLOOKUP(A299,'US Pop after &gt;2009'!A141:B598,2,FALSE)</f>
        <v>4189112</v>
      </c>
      <c r="C299" s="62">
        <f>VLOOKUP(A299,'US Pop after &gt;2009'!A141:U598,21,FALSE)</f>
        <v>3627137.3549999991</v>
      </c>
      <c r="D299" s="62">
        <f>VLOOKUP(A299,'US Pop after &gt;2009'!A141:V598,22,FALSE)</f>
        <v>561653.06999999995</v>
      </c>
      <c r="E299" s="61">
        <f>VLOOKUP(A299,'Deaths After &gt;2009'!A141:O598,15,FALSE)</f>
        <v>23</v>
      </c>
      <c r="F299" s="61">
        <f>VLOOKUP(A299,'Deaths After &gt;2009'!A141:P598,16,FALSE)</f>
        <v>691</v>
      </c>
      <c r="G299" s="61">
        <f>VLOOKUP(A299,'Deaths After &gt;2009'!A141:Q598,17,FALSE)</f>
        <v>714</v>
      </c>
      <c r="H299" s="61">
        <f>VLOOKUP(A299,'Visits new'!A140:D547,4,FALSE)</f>
        <v>941329</v>
      </c>
      <c r="I299" s="61">
        <f>VLOOKUP(A299,'Visits new'!A140:E547,5,FALSE)</f>
        <v>733</v>
      </c>
      <c r="J299" s="67">
        <f t="shared" si="20"/>
        <v>1.7044185020596251E-4</v>
      </c>
      <c r="K299" s="12">
        <f t="shared" si="21"/>
        <v>6.3410887840501995E-6</v>
      </c>
      <c r="L299" s="12">
        <f t="shared" si="22"/>
        <v>1.2302968449900934E-3</v>
      </c>
      <c r="M299" s="12">
        <f t="shared" si="23"/>
        <v>0.22470848237048807</v>
      </c>
      <c r="N299" s="12">
        <f t="shared" si="24"/>
        <v>1.7497741764841809E-4</v>
      </c>
      <c r="O299" s="12"/>
    </row>
    <row r="300" spans="1:15" hidden="1">
      <c r="A300" s="61" t="s">
        <v>244</v>
      </c>
      <c r="B300" s="61">
        <f>VLOOKUP(A300,'US Pop after &gt;2009'!A135:B592,2,FALSE)</f>
        <v>2722708</v>
      </c>
      <c r="C300" s="62">
        <f>VLOOKUP(A300,'US Pop after &gt;2009'!A135:U592,21,FALSE)</f>
        <v>2354476.6739999996</v>
      </c>
      <c r="D300" s="62">
        <f>VLOOKUP(A300,'US Pop after &gt;2009'!A135:V592,22,FALSE)</f>
        <v>368061.12199999997</v>
      </c>
      <c r="E300" s="61">
        <f>VLOOKUP(A300,'Deaths After &gt;2009'!A135:O592,15,FALSE)</f>
        <v>12</v>
      </c>
      <c r="F300" s="61">
        <f>VLOOKUP(A300,'Deaths After &gt;2009'!A135:P592,16,FALSE)</f>
        <v>453</v>
      </c>
      <c r="G300" s="61">
        <f>VLOOKUP(A300,'Deaths After &gt;2009'!A135:Q592,17,FALSE)</f>
        <v>465</v>
      </c>
      <c r="H300" s="61">
        <f>VLOOKUP(A300,'Visits new'!A134:D541,4,FALSE)</f>
        <v>271947</v>
      </c>
      <c r="I300" s="61">
        <f>VLOOKUP(A300,'Visits new'!A134:E541,5,FALSE)</f>
        <v>1270</v>
      </c>
      <c r="J300" s="67">
        <f t="shared" si="20"/>
        <v>1.7078584996995638E-4</v>
      </c>
      <c r="K300" s="12">
        <f t="shared" si="21"/>
        <v>5.0966739796208324E-6</v>
      </c>
      <c r="L300" s="12">
        <f t="shared" si="22"/>
        <v>1.2307738386995409E-3</v>
      </c>
      <c r="M300" s="66">
        <f t="shared" si="23"/>
        <v>9.9881074283397264E-2</v>
      </c>
      <c r="N300" s="12">
        <f t="shared" si="24"/>
        <v>4.6644737518676261E-4</v>
      </c>
      <c r="O300" s="12"/>
    </row>
    <row r="301" spans="1:15" hidden="1">
      <c r="A301" s="61" t="s">
        <v>281</v>
      </c>
      <c r="B301" s="61">
        <f>VLOOKUP(A301,'US Pop after &gt;2009'!A168:B625,2,FALSE)</f>
        <v>5930195</v>
      </c>
      <c r="C301" s="62">
        <f>VLOOKUP(A301,'US Pop after &gt;2009'!A168:U625,21,FALSE)</f>
        <v>5147282.4460000005</v>
      </c>
      <c r="D301" s="62">
        <f>VLOOKUP(A301,'US Pop after &gt;2009'!A168:V625,22,FALSE)</f>
        <v>786230.71900000004</v>
      </c>
      <c r="E301" s="61">
        <f>VLOOKUP(A301,'Deaths After &gt;2009'!A168:O625,15,FALSE)</f>
        <v>25</v>
      </c>
      <c r="F301" s="61">
        <f>VLOOKUP(A301,'Deaths After &gt;2009'!A168:P625,16,FALSE)</f>
        <v>993</v>
      </c>
      <c r="G301" s="61">
        <f>VLOOKUP(A301,'Deaths After &gt;2009'!A168:Q625,17,FALSE)</f>
        <v>1018</v>
      </c>
      <c r="H301" s="61">
        <f>VLOOKUP(A301,'Visits new'!A167:D574,4,FALSE)</f>
        <v>400260</v>
      </c>
      <c r="I301" s="61">
        <f>VLOOKUP(A301,'Visits new'!A167:E574,5,FALSE)</f>
        <v>1269</v>
      </c>
      <c r="J301" s="67">
        <f t="shared" si="20"/>
        <v>1.7166383230231047E-4</v>
      </c>
      <c r="K301" s="12">
        <f t="shared" si="21"/>
        <v>4.8569318397182043E-6</v>
      </c>
      <c r="L301" s="12">
        <f t="shared" si="22"/>
        <v>1.2629880466423239E-3</v>
      </c>
      <c r="M301" s="66">
        <f t="shared" si="23"/>
        <v>6.749525099933476E-2</v>
      </c>
      <c r="N301" s="12">
        <f t="shared" si="24"/>
        <v>2.1398959056152453E-4</v>
      </c>
      <c r="O301" s="12"/>
    </row>
    <row r="302" spans="1:15" hidden="1">
      <c r="A302" s="61" t="s">
        <v>96</v>
      </c>
      <c r="B302" s="61">
        <f>VLOOKUP(A302,'US Pop after &gt;2009'!A3:B460,2,FALSE)</f>
        <v>4690952</v>
      </c>
      <c r="C302" s="62">
        <f>VLOOKUP(A302,'US Pop after &gt;2009'!A3:U460,21,FALSE)</f>
        <v>4061256.6100000003</v>
      </c>
      <c r="D302" s="62">
        <f>VLOOKUP(A302,'US Pop after &gt;2009'!A3:V460,22,FALSE)</f>
        <v>633101.50099999993</v>
      </c>
      <c r="E302" s="61">
        <f>VLOOKUP(A302,'Deaths After &gt;2009'!A3:O460,15,FALSE)</f>
        <v>55</v>
      </c>
      <c r="F302" s="61">
        <f>VLOOKUP(A302,'Deaths After &gt;2009'!A3:P460,16,FALSE)</f>
        <v>754</v>
      </c>
      <c r="G302" s="61">
        <f>VLOOKUP(A302,'Deaths After &gt;2009'!A3:Q460,17,FALSE)</f>
        <v>809</v>
      </c>
      <c r="H302" s="61">
        <f>VLOOKUP(A302,'Visits new'!A2:D409,4,FALSE)</f>
        <v>146695</v>
      </c>
      <c r="I302" s="61">
        <f>VLOOKUP(A302,'Visits new'!A2:E409,5,FALSE)</f>
        <v>452</v>
      </c>
      <c r="J302" s="67">
        <f t="shared" si="20"/>
        <v>1.7245966277207696E-4</v>
      </c>
      <c r="K302" s="12">
        <f t="shared" si="21"/>
        <v>1.3542606459432761E-5</v>
      </c>
      <c r="L302" s="12">
        <f t="shared" si="22"/>
        <v>1.1909622687816057E-3</v>
      </c>
      <c r="M302" s="66">
        <f t="shared" si="23"/>
        <v>3.1271903869406467E-2</v>
      </c>
      <c r="N302" s="12">
        <f t="shared" si="24"/>
        <v>9.6355707753991083E-5</v>
      </c>
      <c r="O302" s="12"/>
    </row>
    <row r="303" spans="1:15" hidden="1">
      <c r="A303" s="61" t="s">
        <v>438</v>
      </c>
      <c r="B303" s="61">
        <f>VLOOKUP(A303,'US Pop after &gt;2009'!A307:B764,2,FALSE)</f>
        <v>12554832</v>
      </c>
      <c r="C303" s="62">
        <f>VLOOKUP(A303,'US Pop after &gt;2009'!A307:U764,21,FALSE)</f>
        <v>10636124.482999999</v>
      </c>
      <c r="D303" s="62">
        <f>VLOOKUP(A303,'US Pop after &gt;2009'!A307:V764,22,FALSE)</f>
        <v>1919785.4130000002</v>
      </c>
      <c r="E303" s="61">
        <f>VLOOKUP(A303,'Deaths After &gt;2009'!A307:O764,15,FALSE)</f>
        <v>127</v>
      </c>
      <c r="F303" s="61">
        <f>VLOOKUP(A303,'Deaths After &gt;2009'!A307:P764,16,FALSE)</f>
        <v>2047</v>
      </c>
      <c r="G303" s="61">
        <f>VLOOKUP(A303,'Deaths After &gt;2009'!A307:Q764,17,FALSE)</f>
        <v>2174</v>
      </c>
      <c r="H303" s="61">
        <f>VLOOKUP(A303,'Visits new'!A306:D713,4,FALSE)</f>
        <v>208162</v>
      </c>
      <c r="I303" s="61">
        <f>VLOOKUP(A303,'Visits new'!A306:E713,5,FALSE)</f>
        <v>808</v>
      </c>
      <c r="J303" s="67">
        <f t="shared" si="20"/>
        <v>1.7316042142180796E-4</v>
      </c>
      <c r="K303" s="12">
        <f t="shared" si="21"/>
        <v>1.1940439415031995E-5</v>
      </c>
      <c r="L303" s="12">
        <f t="shared" si="22"/>
        <v>1.0662650034418194E-3</v>
      </c>
      <c r="M303" s="66">
        <f t="shared" si="23"/>
        <v>1.6580229827049858E-2</v>
      </c>
      <c r="N303" s="12">
        <f t="shared" si="24"/>
        <v>6.4357691126412523E-5</v>
      </c>
      <c r="O303" s="12"/>
    </row>
    <row r="304" spans="1:15" hidden="1">
      <c r="A304" s="61" t="s">
        <v>233</v>
      </c>
      <c r="B304" s="61">
        <f>VLOOKUP(A304,'US Pop after &gt;2009'!A125:B582,2,FALSE)</f>
        <v>2961052</v>
      </c>
      <c r="C304" s="62">
        <f>VLOOKUP(A304,'US Pop after &gt;2009'!A125:U582,21,FALSE)</f>
        <v>2521062.6969999992</v>
      </c>
      <c r="D304" s="62">
        <f>VLOOKUP(A304,'US Pop after &gt;2009'!A125:V582,22,FALSE)</f>
        <v>438910.20600000006</v>
      </c>
      <c r="E304" s="61">
        <f>VLOOKUP(A304,'Deaths After &gt;2009'!A125:O582,15,FALSE)</f>
        <v>0</v>
      </c>
      <c r="F304" s="61">
        <f>VLOOKUP(A304,'Deaths After &gt;2009'!A125:P582,16,FALSE)</f>
        <v>513</v>
      </c>
      <c r="G304" s="61">
        <f>VLOOKUP(A304,'Deaths After &gt;2009'!A125:Q582,17,FALSE)</f>
        <v>513</v>
      </c>
      <c r="H304" s="61">
        <f>VLOOKUP(A304,'Visits new'!A124:D531,4,FALSE)</f>
        <v>159525</v>
      </c>
      <c r="I304" s="61">
        <f>VLOOKUP(A304,'Visits new'!A124:E531,5,FALSE)</f>
        <v>482</v>
      </c>
      <c r="J304" s="67">
        <f t="shared" si="20"/>
        <v>1.7324923709546473E-4</v>
      </c>
      <c r="K304" s="12">
        <f t="shared" si="21"/>
        <v>0</v>
      </c>
      <c r="L304" s="12">
        <f t="shared" si="22"/>
        <v>1.1688039899441299E-3</v>
      </c>
      <c r="M304" s="66">
        <f t="shared" si="23"/>
        <v>5.3874433816089688E-2</v>
      </c>
      <c r="N304" s="12">
        <f t="shared" si="24"/>
        <v>1.6277998495129435E-4</v>
      </c>
      <c r="O304" s="12"/>
    </row>
    <row r="305" spans="1:15">
      <c r="A305" s="61" t="s">
        <v>215</v>
      </c>
      <c r="B305" s="61">
        <f>VLOOKUP(A305,'US Pop after &gt;2009'!A109:B566,2,FALSE)</f>
        <v>12694550</v>
      </c>
      <c r="C305" s="62">
        <f>VLOOKUP(A305,'US Pop after &gt;2009'!A109:U566,21,FALSE)</f>
        <v>11097142.779000001</v>
      </c>
      <c r="D305" s="62">
        <f>VLOOKUP(A305,'US Pop after &gt;2009'!A109:V566,22,FALSE)</f>
        <v>1601625.2590000001</v>
      </c>
      <c r="E305" s="61">
        <f>VLOOKUP(A305,'Deaths After &gt;2009'!A109:O566,15,FALSE)</f>
        <v>218</v>
      </c>
      <c r="F305" s="61">
        <f>VLOOKUP(A305,'Deaths After &gt;2009'!A109:P566,16,FALSE)</f>
        <v>1983</v>
      </c>
      <c r="G305" s="61">
        <f>VLOOKUP(A305,'Deaths After &gt;2009'!A109:Q566,17,FALSE)</f>
        <v>2201</v>
      </c>
      <c r="H305" s="61">
        <f>VLOOKUP(A305,'Visits new'!A108:D515,4,FALSE)</f>
        <v>2101219</v>
      </c>
      <c r="I305" s="61">
        <f>VLOOKUP(A305,'Visits new'!A108:E515,5,FALSE)</f>
        <v>3974</v>
      </c>
      <c r="J305" s="67">
        <f t="shared" si="20"/>
        <v>1.7338149048213604E-4</v>
      </c>
      <c r="K305" s="12">
        <f t="shared" si="21"/>
        <v>1.964469632782761E-5</v>
      </c>
      <c r="L305" s="12">
        <f t="shared" si="22"/>
        <v>1.2381173366597111E-3</v>
      </c>
      <c r="M305" s="12">
        <f t="shared" si="23"/>
        <v>0.16552134577436775</v>
      </c>
      <c r="N305" s="12">
        <f t="shared" si="24"/>
        <v>3.1304772520491077E-4</v>
      </c>
      <c r="O305" s="12"/>
    </row>
    <row r="306" spans="1:15" hidden="1">
      <c r="A306" s="61" t="s">
        <v>440</v>
      </c>
      <c r="B306" s="61">
        <f>VLOOKUP(A306,'US Pop after &gt;2009'!A309:B766,2,FALSE)</f>
        <v>12620483</v>
      </c>
      <c r="C306" s="62">
        <f>VLOOKUP(A306,'US Pop after &gt;2009'!A309:U766,21,FALSE)</f>
        <v>10663272.944999998</v>
      </c>
      <c r="D306" s="62">
        <f>VLOOKUP(A306,'US Pop after &gt;2009'!A309:V766,22,FALSE)</f>
        <v>1959631.0050000004</v>
      </c>
      <c r="E306" s="61">
        <f>VLOOKUP(A306,'Deaths After &gt;2009'!A309:O766,15,FALSE)</f>
        <v>78</v>
      </c>
      <c r="F306" s="61">
        <f>VLOOKUP(A306,'Deaths After &gt;2009'!A309:P766,16,FALSE)</f>
        <v>2112</v>
      </c>
      <c r="G306" s="61">
        <f>VLOOKUP(A306,'Deaths After &gt;2009'!A309:Q766,17,FALSE)</f>
        <v>2190</v>
      </c>
      <c r="H306" s="61">
        <f>VLOOKUP(A306,'Visits new'!A308:D715,4,FALSE)</f>
        <v>744139</v>
      </c>
      <c r="I306" s="61">
        <f>VLOOKUP(A306,'Visits new'!A308:E715,5,FALSE)</f>
        <v>2581</v>
      </c>
      <c r="J306" s="67">
        <f t="shared" si="20"/>
        <v>1.7352743155709652E-4</v>
      </c>
      <c r="K306" s="12">
        <f t="shared" si="21"/>
        <v>7.3148272957388891E-6</v>
      </c>
      <c r="L306" s="12">
        <f t="shared" si="22"/>
        <v>1.0777539213307147E-3</v>
      </c>
      <c r="M306" s="66">
        <f t="shared" si="23"/>
        <v>5.8962798808888696E-2</v>
      </c>
      <c r="N306" s="12">
        <f t="shared" si="24"/>
        <v>2.045088131729982E-4</v>
      </c>
      <c r="O306" s="12"/>
    </row>
    <row r="307" spans="1:15">
      <c r="A307" s="61" t="s">
        <v>532</v>
      </c>
      <c r="B307" s="61">
        <f>VLOOKUP(A307,'US Pop after &gt;2009'!A391:B848,2,FALSE)</f>
        <v>1648123</v>
      </c>
      <c r="C307" s="62">
        <f>VLOOKUP(A307,'US Pop after &gt;2009'!A391:U848,21,FALSE)</f>
        <v>1370473.0730000001</v>
      </c>
      <c r="D307" s="62">
        <f>VLOOKUP(A307,'US Pop after &gt;2009'!A391:V848,22,FALSE)</f>
        <v>277319.74900000001</v>
      </c>
      <c r="E307" s="61">
        <f>VLOOKUP(A307,'Deaths After &gt;2009'!A391:O848,15,FALSE)</f>
        <v>23</v>
      </c>
      <c r="F307" s="61">
        <f>VLOOKUP(A307,'Deaths After &gt;2009'!A391:P848,16,FALSE)</f>
        <v>263</v>
      </c>
      <c r="G307" s="61">
        <f>VLOOKUP(A307,'Deaths After &gt;2009'!A391:Q848,17,FALSE)</f>
        <v>286</v>
      </c>
      <c r="H307" s="61">
        <f>VLOOKUP(A307,'Visits new'!A390:D797,4,FALSE)</f>
        <v>705839</v>
      </c>
      <c r="I307" s="61">
        <f>VLOOKUP(A307,'Visits new'!A390:E797,5,FALSE)</f>
        <v>1985</v>
      </c>
      <c r="J307" s="67">
        <f t="shared" si="20"/>
        <v>1.7353073769372796E-4</v>
      </c>
      <c r="K307" s="12">
        <f t="shared" si="21"/>
        <v>1.6782526014650124E-5</v>
      </c>
      <c r="L307" s="12">
        <f t="shared" si="22"/>
        <v>9.4836376041866383E-4</v>
      </c>
      <c r="M307" s="12">
        <f t="shared" si="23"/>
        <v>0.42826839987064075</v>
      </c>
      <c r="N307" s="12">
        <f t="shared" si="24"/>
        <v>1.2044003997274475E-3</v>
      </c>
      <c r="O307" s="12"/>
    </row>
    <row r="308" spans="1:15" hidden="1">
      <c r="A308" s="61" t="s">
        <v>301</v>
      </c>
      <c r="B308" s="61">
        <f>VLOOKUP(A308,'US Pop after &gt;2009'!A186:B643,2,FALSE)</f>
        <v>9551028</v>
      </c>
      <c r="C308" s="62">
        <f>VLOOKUP(A308,'US Pop after &gt;2009'!A186:U643,21,FALSE)</f>
        <v>8052940</v>
      </c>
      <c r="D308" s="62">
        <f>VLOOKUP(A308,'US Pop after &gt;2009'!A186:V643,22,FALSE)</f>
        <v>1498088</v>
      </c>
      <c r="E308" s="61">
        <f>VLOOKUP(A308,'Deaths After &gt;2009'!A186:O643,15,FALSE)</f>
        <v>172</v>
      </c>
      <c r="F308" s="61">
        <f>VLOOKUP(A308,'Deaths After &gt;2009'!A186:P643,16,FALSE)</f>
        <v>1495</v>
      </c>
      <c r="G308" s="61">
        <f>VLOOKUP(A308,'Deaths After &gt;2009'!A186:Q643,17,FALSE)</f>
        <v>1667</v>
      </c>
      <c r="H308" s="61">
        <f>VLOOKUP(A308,'Visits new'!A185:D592,4,FALSE)</f>
        <v>1113070</v>
      </c>
      <c r="I308" s="61">
        <f>VLOOKUP(A308,'Visits new'!A185:E592,5,FALSE)</f>
        <v>3711</v>
      </c>
      <c r="J308" s="67">
        <f t="shared" si="20"/>
        <v>1.7453618605243332E-4</v>
      </c>
      <c r="K308" s="12">
        <f t="shared" si="21"/>
        <v>2.135865907358058E-5</v>
      </c>
      <c r="L308" s="12">
        <f t="shared" si="22"/>
        <v>9.9793870587041623E-4</v>
      </c>
      <c r="M308" s="66">
        <f t="shared" si="23"/>
        <v>0.11653928770808755</v>
      </c>
      <c r="N308" s="12">
        <f t="shared" si="24"/>
        <v>3.8854456295175764E-4</v>
      </c>
      <c r="O308" s="12"/>
    </row>
    <row r="309" spans="1:15" hidden="1">
      <c r="A309" s="61" t="s">
        <v>285</v>
      </c>
      <c r="B309" s="61">
        <f>VLOOKUP(A309,'US Pop after &gt;2009'!A171:B628,2,FALSE)</f>
        <v>6476616</v>
      </c>
      <c r="C309" s="62">
        <f>VLOOKUP(A309,'US Pop after &gt;2009'!A171:U628,21,FALSE)</f>
        <v>5596882.6769999992</v>
      </c>
      <c r="D309" s="62">
        <f>VLOOKUP(A309,'US Pop after &gt;2009'!A171:V628,22,FALSE)</f>
        <v>874616.72600000002</v>
      </c>
      <c r="E309" s="61">
        <f>VLOOKUP(A309,'Deaths After &gt;2009'!A171:O628,15,FALSE)</f>
        <v>12</v>
      </c>
      <c r="F309" s="61">
        <f>VLOOKUP(A309,'Deaths After &gt;2009'!A171:P628,16,FALSE)</f>
        <v>1121</v>
      </c>
      <c r="G309" s="61">
        <f>VLOOKUP(A309,'Deaths After &gt;2009'!A171:Q628,17,FALSE)</f>
        <v>1133</v>
      </c>
      <c r="H309" s="61">
        <f>VLOOKUP(A309,'Visits new'!A170:D577,4,FALSE)</f>
        <v>335811</v>
      </c>
      <c r="I309" s="61">
        <f>VLOOKUP(A309,'Visits new'!A170:E577,5,FALSE)</f>
        <v>685</v>
      </c>
      <c r="J309" s="67">
        <f t="shared" si="20"/>
        <v>1.7493703501952253E-4</v>
      </c>
      <c r="K309" s="12">
        <f t="shared" si="21"/>
        <v>2.1440506604351679E-6</v>
      </c>
      <c r="L309" s="12">
        <f t="shared" si="22"/>
        <v>1.2817042787722768E-3</v>
      </c>
      <c r="M309" s="66">
        <f t="shared" si="23"/>
        <v>5.1849762283266446E-2</v>
      </c>
      <c r="N309" s="12">
        <f t="shared" si="24"/>
        <v>1.0576510943369191E-4</v>
      </c>
      <c r="O309" s="12"/>
    </row>
    <row r="310" spans="1:15" hidden="1">
      <c r="A310" s="61" t="s">
        <v>232</v>
      </c>
      <c r="B310" s="61">
        <f>VLOOKUP(A310,'US Pop after &gt;2009'!A124:B581,2,FALSE)</f>
        <v>2839877</v>
      </c>
      <c r="C310" s="62">
        <f>VLOOKUP(A310,'US Pop after &gt;2009'!A124:U581,21,FALSE)</f>
        <v>2421811.0809999998</v>
      </c>
      <c r="D310" s="62">
        <f>VLOOKUP(A310,'US Pop after &gt;2009'!A124:V581,22,FALSE)</f>
        <v>417420.435</v>
      </c>
      <c r="E310" s="61">
        <f>VLOOKUP(A310,'Deaths After &gt;2009'!A124:O581,15,FALSE)</f>
        <v>0</v>
      </c>
      <c r="F310" s="61">
        <f>VLOOKUP(A310,'Deaths After &gt;2009'!A124:P581,16,FALSE)</f>
        <v>497</v>
      </c>
      <c r="G310" s="61">
        <f>VLOOKUP(A310,'Deaths After &gt;2009'!A124:Q581,17,FALSE)</f>
        <v>497</v>
      </c>
      <c r="H310" s="61">
        <f>VLOOKUP(A310,'Visits new'!A123:D530,4,FALSE)</f>
        <v>153447</v>
      </c>
      <c r="I310" s="61">
        <f>VLOOKUP(A310,'Visits new'!A123:E530,5,FALSE)</f>
        <v>440</v>
      </c>
      <c r="J310" s="67">
        <f t="shared" si="20"/>
        <v>1.7500757955362151E-4</v>
      </c>
      <c r="K310" s="12">
        <f t="shared" si="21"/>
        <v>0</v>
      </c>
      <c r="L310" s="12">
        <f t="shared" si="22"/>
        <v>1.1906460688729818E-3</v>
      </c>
      <c r="M310" s="66">
        <f t="shared" si="23"/>
        <v>5.4032973963308972E-2</v>
      </c>
      <c r="N310" s="12">
        <f t="shared" si="24"/>
        <v>1.5493628773358847E-4</v>
      </c>
      <c r="O310" s="12"/>
    </row>
    <row r="311" spans="1:15" hidden="1">
      <c r="A311" s="61" t="s">
        <v>540</v>
      </c>
      <c r="B311" s="61">
        <f>VLOOKUP(A311,'US Pop after &gt;2009'!A398:B855,2,FALSE)</f>
        <v>5493840</v>
      </c>
      <c r="C311" s="62">
        <f>VLOOKUP(A311,'US Pop after &gt;2009'!A398:U855,21,FALSE)</f>
        <v>4734668.34</v>
      </c>
      <c r="D311" s="62">
        <f>VLOOKUP(A311,'US Pop after &gt;2009'!A398:V855,22,FALSE)</f>
        <v>760853.71500000008</v>
      </c>
      <c r="E311" s="61">
        <f>VLOOKUP(A311,'Deaths After &gt;2009'!A398:O855,15,FALSE)</f>
        <v>24</v>
      </c>
      <c r="F311" s="61">
        <f>VLOOKUP(A311,'Deaths After &gt;2009'!A398:P855,16,FALSE)</f>
        <v>940</v>
      </c>
      <c r="G311" s="61">
        <f>VLOOKUP(A311,'Deaths After &gt;2009'!A398:Q855,17,FALSE)</f>
        <v>964</v>
      </c>
      <c r="H311" s="61">
        <f>VLOOKUP(A311,'Visits new'!A397:D804,4,FALSE)</f>
        <v>187578</v>
      </c>
      <c r="I311" s="61">
        <f>VLOOKUP(A311,'Visits new'!A397:E804,5,FALSE)</f>
        <v>1633</v>
      </c>
      <c r="J311" s="67">
        <f t="shared" si="20"/>
        <v>1.7546925283590348E-4</v>
      </c>
      <c r="K311" s="12">
        <f t="shared" si="21"/>
        <v>5.0689928579031158E-6</v>
      </c>
      <c r="L311" s="12">
        <f t="shared" si="22"/>
        <v>1.2354543080597298E-3</v>
      </c>
      <c r="M311" s="66">
        <f t="shared" si="23"/>
        <v>3.4143331440304049E-2</v>
      </c>
      <c r="N311" s="12">
        <f t="shared" si="24"/>
        <v>2.9724200195127635E-4</v>
      </c>
      <c r="O311" s="12"/>
    </row>
    <row r="312" spans="1:15" hidden="1">
      <c r="A312" s="61" t="s">
        <v>321</v>
      </c>
      <c r="B312" s="61">
        <f>VLOOKUP(A312,'US Pop after &gt;2009'!A203:B660,2,FALSE)</f>
        <v>5733300</v>
      </c>
      <c r="C312" s="62">
        <f>VLOOKUP(A312,'US Pop after &gt;2009'!A203:U660,21,FALSE)</f>
        <v>4948277.8610000005</v>
      </c>
      <c r="D312" s="62">
        <f>VLOOKUP(A312,'US Pop after &gt;2009'!A203:V660,22,FALSE)</f>
        <v>786591.89400000009</v>
      </c>
      <c r="E312" s="61">
        <f>VLOOKUP(A312,'Deaths After &gt;2009'!A203:O660,15,FALSE)</f>
        <v>22</v>
      </c>
      <c r="F312" s="61">
        <f>VLOOKUP(A312,'Deaths After &gt;2009'!A203:P660,16,FALSE)</f>
        <v>986</v>
      </c>
      <c r="G312" s="61">
        <f>VLOOKUP(A312,'Deaths After &gt;2009'!A203:Q660,17,FALSE)</f>
        <v>1008</v>
      </c>
      <c r="H312" s="61">
        <f>VLOOKUP(A312,'Visits new'!A202:D609,4,FALSE)</f>
        <v>108334</v>
      </c>
      <c r="I312" s="61">
        <f>VLOOKUP(A312,'Visits new'!A202:E609,5,FALSE)</f>
        <v>408</v>
      </c>
      <c r="J312" s="67">
        <f t="shared" si="20"/>
        <v>1.758149756684632E-4</v>
      </c>
      <c r="K312" s="12">
        <f t="shared" si="21"/>
        <v>4.4459912353333379E-6</v>
      </c>
      <c r="L312" s="12">
        <f t="shared" si="22"/>
        <v>1.2535089765366944E-3</v>
      </c>
      <c r="M312" s="66">
        <f t="shared" si="23"/>
        <v>1.8895574974273105E-2</v>
      </c>
      <c r="N312" s="12">
        <f t="shared" si="24"/>
        <v>7.1163204437235095E-5</v>
      </c>
      <c r="O312" s="12"/>
    </row>
    <row r="313" spans="1:15" hidden="1">
      <c r="A313" s="61" t="s">
        <v>241</v>
      </c>
      <c r="B313" s="61">
        <f>VLOOKUP(A313,'US Pop after &gt;2009'!A132:B589,2,FALSE)</f>
        <v>2733429</v>
      </c>
      <c r="C313" s="62">
        <f>VLOOKUP(A313,'US Pop after &gt;2009'!A132:U589,21,FALSE)</f>
        <v>2377584.8150000004</v>
      </c>
      <c r="D313" s="62">
        <f>VLOOKUP(A313,'US Pop after &gt;2009'!A132:V589,22,FALSE)</f>
        <v>355419.89799999999</v>
      </c>
      <c r="E313" s="61">
        <f>VLOOKUP(A313,'Deaths After &gt;2009'!A132:O589,15,FALSE)</f>
        <v>0</v>
      </c>
      <c r="F313" s="61">
        <f>VLOOKUP(A313,'Deaths After &gt;2009'!A132:P589,16,FALSE)</f>
        <v>481</v>
      </c>
      <c r="G313" s="61">
        <f>VLOOKUP(A313,'Deaths After &gt;2009'!A132:Q589,17,FALSE)</f>
        <v>481</v>
      </c>
      <c r="H313" s="61">
        <f>VLOOKUP(A313,'Visits new'!A131:D538,4,FALSE)</f>
        <v>367324</v>
      </c>
      <c r="I313" s="61">
        <f>VLOOKUP(A313,'Visits new'!A131:E538,5,FALSE)</f>
        <v>1703</v>
      </c>
      <c r="J313" s="67">
        <f t="shared" si="20"/>
        <v>1.7596945082531867E-4</v>
      </c>
      <c r="K313" s="12">
        <f t="shared" si="21"/>
        <v>0</v>
      </c>
      <c r="L313" s="12">
        <f t="shared" si="22"/>
        <v>1.3533288448583146E-3</v>
      </c>
      <c r="M313" s="66">
        <f t="shared" si="23"/>
        <v>0.1343821258938864</v>
      </c>
      <c r="N313" s="12">
        <f t="shared" si="24"/>
        <v>6.230269745436959E-4</v>
      </c>
      <c r="O313" s="12"/>
    </row>
    <row r="314" spans="1:15">
      <c r="A314" s="61" t="s">
        <v>218</v>
      </c>
      <c r="B314" s="61">
        <f>VLOOKUP(A314,'US Pop after &gt;2009'!A112:B569,2,FALSE)</f>
        <v>12514525</v>
      </c>
      <c r="C314" s="62">
        <f>VLOOKUP(A314,'US Pop after &gt;2009'!A112:U569,21,FALSE)</f>
        <v>10843197.758000001</v>
      </c>
      <c r="D314" s="62">
        <f>VLOOKUP(A314,'US Pop after &gt;2009'!A112:V569,22,FALSE)</f>
        <v>1667285.6799999997</v>
      </c>
      <c r="E314" s="61">
        <f>VLOOKUP(A314,'Deaths After &gt;2009'!A112:O569,15,FALSE)</f>
        <v>214</v>
      </c>
      <c r="F314" s="61">
        <f>VLOOKUP(A314,'Deaths After &gt;2009'!A112:P569,16,FALSE)</f>
        <v>1997</v>
      </c>
      <c r="G314" s="61">
        <f>VLOOKUP(A314,'Deaths After &gt;2009'!A112:Q569,17,FALSE)</f>
        <v>2211</v>
      </c>
      <c r="H314" s="61">
        <f>VLOOKUP(A314,'Visits new'!A111:D518,4,FALSE)</f>
        <v>2456456</v>
      </c>
      <c r="I314" s="61">
        <f>VLOOKUP(A314,'Visits new'!A111:E518,5,FALSE)</f>
        <v>4121</v>
      </c>
      <c r="J314" s="67">
        <f t="shared" si="20"/>
        <v>1.7667470399395903E-4</v>
      </c>
      <c r="K314" s="12">
        <f t="shared" si="21"/>
        <v>1.9735875410195573E-5</v>
      </c>
      <c r="L314" s="12">
        <f t="shared" si="22"/>
        <v>1.1977551441574191E-3</v>
      </c>
      <c r="M314" s="12">
        <f t="shared" si="23"/>
        <v>0.19628839288746477</v>
      </c>
      <c r="N314" s="12">
        <f t="shared" si="24"/>
        <v>3.2929735647177982E-4</v>
      </c>
      <c r="O314" s="12"/>
    </row>
    <row r="315" spans="1:15" hidden="1">
      <c r="A315" s="61" t="s">
        <v>242</v>
      </c>
      <c r="B315" s="61">
        <f>VLOOKUP(A315,'US Pop after &gt;2009'!A133:B590,2,FALSE)</f>
        <v>2782137</v>
      </c>
      <c r="C315" s="62">
        <f>VLOOKUP(A315,'US Pop after &gt;2009'!A133:U590,21,FALSE)</f>
        <v>2419309.7770000002</v>
      </c>
      <c r="D315" s="62">
        <f>VLOOKUP(A315,'US Pop after &gt;2009'!A133:V590,22,FALSE)</f>
        <v>364201.97499999998</v>
      </c>
      <c r="E315" s="61">
        <f>VLOOKUP(A315,'Deaths After &gt;2009'!A133:O590,15,FALSE)</f>
        <v>0</v>
      </c>
      <c r="F315" s="61">
        <f>VLOOKUP(A315,'Deaths After &gt;2009'!A133:P590,16,FALSE)</f>
        <v>492</v>
      </c>
      <c r="G315" s="61">
        <f>VLOOKUP(A315,'Deaths After &gt;2009'!A133:Q590,17,FALSE)</f>
        <v>492</v>
      </c>
      <c r="H315" s="61">
        <f>VLOOKUP(A315,'Visits new'!A132:D539,4,FALSE)</f>
        <v>337022</v>
      </c>
      <c r="I315" s="61">
        <f>VLOOKUP(A315,'Visits new'!A132:E539,5,FALSE)</f>
        <v>1526</v>
      </c>
      <c r="J315" s="67">
        <f t="shared" si="20"/>
        <v>1.7684247756311066E-4</v>
      </c>
      <c r="K315" s="12">
        <f t="shared" si="21"/>
        <v>0</v>
      </c>
      <c r="L315" s="12">
        <f t="shared" si="22"/>
        <v>1.3508987698378078E-3</v>
      </c>
      <c r="M315" s="66">
        <f t="shared" si="23"/>
        <v>0.12113781600259081</v>
      </c>
      <c r="N315" s="12">
        <f t="shared" si="24"/>
        <v>5.4849922918964809E-4</v>
      </c>
      <c r="O315" s="12"/>
    </row>
    <row r="316" spans="1:15" hidden="1">
      <c r="A316" s="61" t="s">
        <v>298</v>
      </c>
      <c r="B316" s="61">
        <f>VLOOKUP(A316,'US Pop after &gt;2009'!A183:B640,2,FALSE)</f>
        <v>9750020</v>
      </c>
      <c r="C316" s="62">
        <f>VLOOKUP(A316,'US Pop after &gt;2009'!A183:U640,21,FALSE)</f>
        <v>8342341.8890000014</v>
      </c>
      <c r="D316" s="62">
        <f>VLOOKUP(A316,'US Pop after &gt;2009'!A183:V640,22,FALSE)</f>
        <v>1411023.4650000001</v>
      </c>
      <c r="E316" s="61">
        <f>VLOOKUP(A316,'Deaths After &gt;2009'!A183:O640,15,FALSE)</f>
        <v>173</v>
      </c>
      <c r="F316" s="61">
        <f>VLOOKUP(A316,'Deaths After &gt;2009'!A183:P640,16,FALSE)</f>
        <v>1553</v>
      </c>
      <c r="G316" s="61">
        <f>VLOOKUP(A316,'Deaths After &gt;2009'!A183:Q640,17,FALSE)</f>
        <v>1726</v>
      </c>
      <c r="H316" s="61">
        <f>VLOOKUP(A316,'Visits new'!A182:D589,4,FALSE)</f>
        <v>688508</v>
      </c>
      <c r="I316" s="61">
        <f>VLOOKUP(A316,'Visits new'!A182:E589,5,FALSE)</f>
        <v>2159</v>
      </c>
      <c r="J316" s="67">
        <f t="shared" si="20"/>
        <v>1.7702527789686584E-4</v>
      </c>
      <c r="K316" s="12">
        <f t="shared" si="21"/>
        <v>2.0737582120449102E-5</v>
      </c>
      <c r="L316" s="12">
        <f t="shared" si="22"/>
        <v>1.1006195421420578E-3</v>
      </c>
      <c r="M316" s="66">
        <f t="shared" si="23"/>
        <v>7.0616060274748149E-2</v>
      </c>
      <c r="N316" s="12">
        <f t="shared" si="24"/>
        <v>2.2143544320934726E-4</v>
      </c>
      <c r="O316" s="12"/>
    </row>
    <row r="317" spans="1:15" hidden="1">
      <c r="A317" s="61" t="s">
        <v>327</v>
      </c>
      <c r="B317" s="61">
        <f>VLOOKUP(A317,'US Pop after &gt;2009'!A209:B666,2,FALSE)</f>
        <v>5777156</v>
      </c>
      <c r="C317" s="62">
        <f>VLOOKUP(A317,'US Pop after &gt;2009'!A209:U666,21,FALSE)</f>
        <v>4899941.8020000011</v>
      </c>
      <c r="D317" s="62">
        <f>VLOOKUP(A317,'US Pop after &gt;2009'!A209:V666,22,FALSE)</f>
        <v>877110.41499999992</v>
      </c>
      <c r="E317" s="61">
        <f>VLOOKUP(A317,'Deaths After &gt;2009'!A209:O666,15,FALSE)</f>
        <v>71</v>
      </c>
      <c r="F317" s="61">
        <f>VLOOKUP(A317,'Deaths After &gt;2009'!A209:P666,16,FALSE)</f>
        <v>956</v>
      </c>
      <c r="G317" s="61">
        <f>VLOOKUP(A317,'Deaths After &gt;2009'!A209:Q666,17,FALSE)</f>
        <v>1027</v>
      </c>
      <c r="H317" s="61">
        <f>VLOOKUP(A317,'Visits new'!A208:D615,4,FALSE)</f>
        <v>302192</v>
      </c>
      <c r="I317" s="61">
        <f>VLOOKUP(A317,'Visits new'!A208:E615,5,FALSE)</f>
        <v>962</v>
      </c>
      <c r="J317" s="67">
        <f t="shared" si="20"/>
        <v>1.7776913069337231E-4</v>
      </c>
      <c r="K317" s="12">
        <f t="shared" si="21"/>
        <v>1.4489968017787486E-5</v>
      </c>
      <c r="L317" s="12">
        <f t="shared" si="22"/>
        <v>1.0899425929174493E-3</v>
      </c>
      <c r="M317" s="66">
        <f t="shared" si="23"/>
        <v>5.2308090693760044E-2</v>
      </c>
      <c r="N317" s="12">
        <f t="shared" si="24"/>
        <v>1.6651791988999431E-4</v>
      </c>
      <c r="O317" s="12"/>
    </row>
    <row r="318" spans="1:15" hidden="1">
      <c r="A318" s="61" t="s">
        <v>245</v>
      </c>
      <c r="B318" s="61">
        <f>VLOOKUP(A318,'US Pop after &gt;2009'!A136:B593,2,FALSE)</f>
        <v>2767279</v>
      </c>
      <c r="C318" s="62">
        <f>VLOOKUP(A318,'US Pop after &gt;2009'!A136:U593,21,FALSE)</f>
        <v>2382229.5699999998</v>
      </c>
      <c r="D318" s="62">
        <f>VLOOKUP(A318,'US Pop after &gt;2009'!A136:V593,22,FALSE)</f>
        <v>385218.7919999999</v>
      </c>
      <c r="E318" s="61">
        <f>VLOOKUP(A318,'Deaths After &gt;2009'!A136:O593,15,FALSE)</f>
        <v>0</v>
      </c>
      <c r="F318" s="61">
        <f>VLOOKUP(A318,'Deaths After &gt;2009'!A136:P593,16,FALSE)</f>
        <v>497</v>
      </c>
      <c r="G318" s="61">
        <f>VLOOKUP(A318,'Deaths After &gt;2009'!A136:Q593,17,FALSE)</f>
        <v>497</v>
      </c>
      <c r="H318" s="61">
        <f>VLOOKUP(A318,'Visits new'!A135:D542,4,FALSE)</f>
        <v>289099</v>
      </c>
      <c r="I318" s="61">
        <f>VLOOKUP(A318,'Visits new'!A135:E542,5,FALSE)</f>
        <v>1299</v>
      </c>
      <c r="J318" s="67">
        <f t="shared" si="20"/>
        <v>1.7959880445737492E-4</v>
      </c>
      <c r="K318" s="12">
        <f t="shared" si="21"/>
        <v>0</v>
      </c>
      <c r="L318" s="12">
        <f t="shared" si="22"/>
        <v>1.2901758956764501E-3</v>
      </c>
      <c r="M318" s="66">
        <f t="shared" si="23"/>
        <v>0.10447049249461295</v>
      </c>
      <c r="N318" s="12">
        <f t="shared" si="24"/>
        <v>4.6941417905458754E-4</v>
      </c>
      <c r="O318" s="12"/>
    </row>
    <row r="319" spans="1:15">
      <c r="A319" s="61" t="s">
        <v>220</v>
      </c>
      <c r="B319" s="61">
        <f>VLOOKUP(A319,'US Pop after &gt;2009'!A114:B571,2,FALSE)</f>
        <v>12491161</v>
      </c>
      <c r="C319" s="62">
        <f>VLOOKUP(A319,'US Pop after &gt;2009'!A114:U571,21,FALSE)</f>
        <v>10717398</v>
      </c>
      <c r="D319" s="62">
        <f>VLOOKUP(A319,'US Pop after &gt;2009'!A114:V571,22,FALSE)</f>
        <v>1773763</v>
      </c>
      <c r="E319" s="61">
        <f>VLOOKUP(A319,'Deaths After &gt;2009'!A114:O571,15,FALSE)</f>
        <v>225</v>
      </c>
      <c r="F319" s="61">
        <f>VLOOKUP(A319,'Deaths After &gt;2009'!A114:P571,16,FALSE)</f>
        <v>2026</v>
      </c>
      <c r="G319" s="61">
        <f>VLOOKUP(A319,'Deaths After &gt;2009'!A114:Q571,17,FALSE)</f>
        <v>2251</v>
      </c>
      <c r="H319" s="61">
        <f>VLOOKUP(A319,'Visits new'!A113:D520,4,FALSE)</f>
        <v>2260998</v>
      </c>
      <c r="I319" s="61">
        <f>VLOOKUP(A319,'Visits new'!A113:E520,5,FALSE)</f>
        <v>3671</v>
      </c>
      <c r="J319" s="67">
        <f t="shared" si="20"/>
        <v>1.8020742827668302E-4</v>
      </c>
      <c r="K319" s="12">
        <f t="shared" si="21"/>
        <v>2.0993901691436673E-5</v>
      </c>
      <c r="L319" s="12">
        <f t="shared" si="22"/>
        <v>1.1422044545973729E-3</v>
      </c>
      <c r="M319" s="12">
        <f t="shared" si="23"/>
        <v>0.18100783425976177</v>
      </c>
      <c r="N319" s="12">
        <f t="shared" si="24"/>
        <v>2.9388781395100106E-4</v>
      </c>
      <c r="O319" s="12"/>
    </row>
    <row r="320" spans="1:15">
      <c r="A320" s="61" t="s">
        <v>514</v>
      </c>
      <c r="B320" s="61">
        <f>VLOOKUP(A320,'US Pop after &gt;2009'!A375:B832,2,FALSE)</f>
        <v>7602430</v>
      </c>
      <c r="C320" s="62">
        <f>VLOOKUP(A320,'US Pop after &gt;2009'!A375:U832,21,FALSE)</f>
        <v>6641489.6170000006</v>
      </c>
      <c r="D320" s="62">
        <f>VLOOKUP(A320,'US Pop after &gt;2009'!A375:V832,22,FALSE)</f>
        <v>959792.52099999983</v>
      </c>
      <c r="E320" s="61">
        <f>VLOOKUP(A320,'Deaths After &gt;2009'!A375:O832,15,FALSE)</f>
        <v>144</v>
      </c>
      <c r="F320" s="61">
        <f>VLOOKUP(A320,'Deaths After &gt;2009'!A375:P832,16,FALSE)</f>
        <v>1229</v>
      </c>
      <c r="G320" s="61">
        <f>VLOOKUP(A320,'Deaths After &gt;2009'!A375:Q832,17,FALSE)</f>
        <v>1373</v>
      </c>
      <c r="H320" s="61">
        <f>VLOOKUP(A320,'Visits new'!A374:D781,4,FALSE)</f>
        <v>3807165</v>
      </c>
      <c r="I320" s="61">
        <f>VLOOKUP(A320,'Visits new'!A374:E781,5,FALSE)</f>
        <v>5714</v>
      </c>
      <c r="J320" s="67">
        <f t="shared" si="20"/>
        <v>1.8060015021512858E-4</v>
      </c>
      <c r="K320" s="12">
        <f t="shared" si="21"/>
        <v>2.1681882876306542E-5</v>
      </c>
      <c r="L320" s="12">
        <f t="shared" si="22"/>
        <v>1.2804850768367263E-3</v>
      </c>
      <c r="M320" s="12">
        <f t="shared" si="23"/>
        <v>0.50078264449656229</v>
      </c>
      <c r="N320" s="12">
        <f t="shared" si="24"/>
        <v>7.5160179048014907E-4</v>
      </c>
      <c r="O320" s="12"/>
    </row>
    <row r="321" spans="1:15" hidden="1">
      <c r="A321" s="61" t="s">
        <v>322</v>
      </c>
      <c r="B321" s="61">
        <f>VLOOKUP(A321,'US Pop after &gt;2009'!A204:B661,2,FALSE)</f>
        <v>5750826</v>
      </c>
      <c r="C321" s="62">
        <f>VLOOKUP(A321,'US Pop after &gt;2009'!A204:U661,21,FALSE)</f>
        <v>4962202.3370000003</v>
      </c>
      <c r="D321" s="62">
        <f>VLOOKUP(A321,'US Pop after &gt;2009'!A204:V661,22,FALSE)</f>
        <v>787256.8600000001</v>
      </c>
      <c r="E321" s="61">
        <f>VLOOKUP(A321,'Deaths After &gt;2009'!A204:O661,15,FALSE)</f>
        <v>39</v>
      </c>
      <c r="F321" s="61">
        <f>VLOOKUP(A321,'Deaths After &gt;2009'!A204:P661,16,FALSE)</f>
        <v>1001</v>
      </c>
      <c r="G321" s="61">
        <f>VLOOKUP(A321,'Deaths After &gt;2009'!A204:Q661,17,FALSE)</f>
        <v>1040</v>
      </c>
      <c r="H321" s="61">
        <f>VLOOKUP(A321,'Visits new'!A203:D610,4,FALSE)</f>
        <v>312055</v>
      </c>
      <c r="I321" s="61">
        <f>VLOOKUP(A321,'Visits new'!A203:E610,5,FALSE)</f>
        <v>1339</v>
      </c>
      <c r="J321" s="67">
        <f t="shared" si="20"/>
        <v>1.8084358664303179E-4</v>
      </c>
      <c r="K321" s="12">
        <f t="shared" si="21"/>
        <v>7.8594134925135348E-6</v>
      </c>
      <c r="L321" s="12">
        <f t="shared" si="22"/>
        <v>1.2715036868653007E-3</v>
      </c>
      <c r="M321" s="66">
        <f t="shared" si="23"/>
        <v>5.426263983643393E-2</v>
      </c>
      <c r="N321" s="12">
        <f t="shared" si="24"/>
        <v>2.3283611780290344E-4</v>
      </c>
      <c r="O321" s="12"/>
    </row>
    <row r="322" spans="1:15" hidden="1">
      <c r="A322" s="61" t="s">
        <v>417</v>
      </c>
      <c r="B322" s="61">
        <f>VLOOKUP(A322,'US Pop after &gt;2009'!A289:B746,2,FALSE)</f>
        <v>11161098</v>
      </c>
      <c r="C322" s="62">
        <f>VLOOKUP(A322,'US Pop after &gt;2009'!A289:U746,21,FALSE)</f>
        <v>9432072.9370000008</v>
      </c>
      <c r="D322" s="62">
        <f>VLOOKUP(A322,'US Pop after &gt;2009'!A289:V746,22,FALSE)</f>
        <v>1729472.8599999996</v>
      </c>
      <c r="E322" s="61">
        <f>VLOOKUP(A322,'Deaths After &gt;2009'!A289:O746,15,FALSE)</f>
        <v>247</v>
      </c>
      <c r="F322" s="61">
        <f>VLOOKUP(A322,'Deaths After &gt;2009'!A289:P746,16,FALSE)</f>
        <v>1773</v>
      </c>
      <c r="G322" s="61">
        <f>VLOOKUP(A322,'Deaths After &gt;2009'!A289:Q746,17,FALSE)</f>
        <v>2020</v>
      </c>
      <c r="H322" s="61">
        <f>VLOOKUP(A322,'Visits new'!A288:D695,4,FALSE)</f>
        <v>783570</v>
      </c>
      <c r="I322" s="61">
        <f>VLOOKUP(A322,'Visits new'!A288:E695,5,FALSE)</f>
        <v>3086</v>
      </c>
      <c r="J322" s="67">
        <f t="shared" ref="J322:J385" si="25">G322/B322</f>
        <v>1.8098577756417872E-4</v>
      </c>
      <c r="K322" s="12">
        <f t="shared" ref="K322:K385" si="26">E322/C322</f>
        <v>2.6187244484833439E-5</v>
      </c>
      <c r="L322" s="12">
        <f t="shared" ref="L322:L385" si="27">F322/D322</f>
        <v>1.0251678653112836E-3</v>
      </c>
      <c r="M322" s="66">
        <f t="shared" ref="M322:M385" si="28">H322/B322</f>
        <v>7.0205458280179961E-2</v>
      </c>
      <c r="N322" s="12">
        <f t="shared" ref="N322:N385" si="29">I322/B322</f>
        <v>2.764960938430968E-4</v>
      </c>
      <c r="O322" s="12"/>
    </row>
    <row r="323" spans="1:15" hidden="1">
      <c r="A323" s="61" t="s">
        <v>397</v>
      </c>
      <c r="B323" s="61">
        <f>VLOOKUP(A323,'US Pop after &gt;2009'!A271:B728,2,FALSE)</f>
        <v>9609925</v>
      </c>
      <c r="C323" s="62">
        <f>VLOOKUP(A323,'US Pop after &gt;2009'!A271:U728,21,FALSE)</f>
        <v>8288197.6119999988</v>
      </c>
      <c r="D323" s="62">
        <f>VLOOKUP(A323,'US Pop after &gt;2009'!A271:V728,22,FALSE)</f>
        <v>1323965.7349999999</v>
      </c>
      <c r="E323" s="61">
        <f>VLOOKUP(A323,'Deaths After &gt;2009'!A271:O728,15,FALSE)</f>
        <v>216</v>
      </c>
      <c r="F323" s="61">
        <f>VLOOKUP(A323,'Deaths After &gt;2009'!A271:P728,16,FALSE)</f>
        <v>1528</v>
      </c>
      <c r="G323" s="61">
        <f>VLOOKUP(A323,'Deaths After &gt;2009'!A271:Q728,17,FALSE)</f>
        <v>1744</v>
      </c>
      <c r="H323" s="61">
        <f>VLOOKUP(A323,'Visits new'!A270:D677,4,FALSE)</f>
        <v>574499</v>
      </c>
      <c r="I323" s="61">
        <f>VLOOKUP(A323,'Visits new'!A270:E677,5,FALSE)</f>
        <v>2034</v>
      </c>
      <c r="J323" s="67">
        <f t="shared" si="25"/>
        <v>1.8147904380107024E-4</v>
      </c>
      <c r="K323" s="12">
        <f t="shared" si="26"/>
        <v>2.6061154681841341E-5</v>
      </c>
      <c r="L323" s="12">
        <f t="shared" si="27"/>
        <v>1.1541084180702005E-3</v>
      </c>
      <c r="M323" s="66">
        <f t="shared" si="28"/>
        <v>5.9781840128825148E-2</v>
      </c>
      <c r="N323" s="12">
        <f t="shared" si="29"/>
        <v>2.1165617837808306E-4</v>
      </c>
      <c r="O323" s="12"/>
    </row>
    <row r="324" spans="1:15">
      <c r="A324" s="61" t="s">
        <v>214</v>
      </c>
      <c r="B324" s="61">
        <f>VLOOKUP(A324,'US Pop after &gt;2009'!A108:B565,2,FALSE)</f>
        <v>12597962</v>
      </c>
      <c r="C324" s="62">
        <f>VLOOKUP(A324,'US Pop after &gt;2009'!A108:U565,21,FALSE)</f>
        <v>11030582.356000002</v>
      </c>
      <c r="D324" s="62">
        <f>VLOOKUP(A324,'US Pop after &gt;2009'!A108:V565,22,FALSE)</f>
        <v>1559619.9859999993</v>
      </c>
      <c r="E324" s="61">
        <f>VLOOKUP(A324,'Deaths After &gt;2009'!A108:O565,15,FALSE)</f>
        <v>242</v>
      </c>
      <c r="F324" s="61">
        <f>VLOOKUP(A324,'Deaths After &gt;2009'!A108:P565,16,FALSE)</f>
        <v>2049</v>
      </c>
      <c r="G324" s="61">
        <f>VLOOKUP(A324,'Deaths After &gt;2009'!A108:Q565,17,FALSE)</f>
        <v>2291</v>
      </c>
      <c r="H324" s="61">
        <f>VLOOKUP(A324,'Visits new'!A107:D514,4,FALSE)</f>
        <v>1919888</v>
      </c>
      <c r="I324" s="61">
        <f>VLOOKUP(A324,'Visits new'!A107:E514,5,FALSE)</f>
        <v>3645</v>
      </c>
      <c r="J324" s="67">
        <f t="shared" si="25"/>
        <v>1.8185481111944931E-4</v>
      </c>
      <c r="K324" s="12">
        <f t="shared" si="26"/>
        <v>2.1939004867532302E-5</v>
      </c>
      <c r="L324" s="12">
        <f t="shared" si="27"/>
        <v>1.3137815739686224E-3</v>
      </c>
      <c r="M324" s="12">
        <f t="shared" si="28"/>
        <v>0.15239671305565139</v>
      </c>
      <c r="N324" s="12">
        <f t="shared" si="29"/>
        <v>2.8933251267149402E-4</v>
      </c>
      <c r="O324" s="12"/>
    </row>
    <row r="325" spans="1:15" hidden="1">
      <c r="A325" s="61" t="s">
        <v>297</v>
      </c>
      <c r="B325" s="61">
        <f>VLOOKUP(A325,'US Pop after &gt;2009'!A182:B639,2,FALSE)</f>
        <v>9711943</v>
      </c>
      <c r="C325" s="62">
        <f>VLOOKUP(A325,'US Pop after &gt;2009'!A182:U639,21,FALSE)</f>
        <v>8348557.8549999995</v>
      </c>
      <c r="D325" s="62">
        <f>VLOOKUP(A325,'US Pop after &gt;2009'!A182:V639,22,FALSE)</f>
        <v>1362462.2759999996</v>
      </c>
      <c r="E325" s="61">
        <f>VLOOKUP(A325,'Deaths After &gt;2009'!A182:O639,15,FALSE)</f>
        <v>181</v>
      </c>
      <c r="F325" s="61">
        <f>VLOOKUP(A325,'Deaths After &gt;2009'!A182:P639,16,FALSE)</f>
        <v>1586</v>
      </c>
      <c r="G325" s="61">
        <f>VLOOKUP(A325,'Deaths After &gt;2009'!A182:Q639,17,FALSE)</f>
        <v>1767</v>
      </c>
      <c r="H325" s="61">
        <f>VLOOKUP(A325,'Visits new'!A181:D588,4,FALSE)</f>
        <v>663548</v>
      </c>
      <c r="I325" s="61">
        <f>VLOOKUP(A325,'Visits new'!A181:E588,5,FALSE)</f>
        <v>2309</v>
      </c>
      <c r="J325" s="67">
        <f t="shared" si="25"/>
        <v>1.8194093602073242E-4</v>
      </c>
      <c r="K325" s="12">
        <f t="shared" si="26"/>
        <v>2.1680391169787252E-5</v>
      </c>
      <c r="L325" s="12">
        <f t="shared" si="27"/>
        <v>1.1640689272192372E-3</v>
      </c>
      <c r="M325" s="66">
        <f t="shared" si="28"/>
        <v>6.8322888633098447E-2</v>
      </c>
      <c r="N325" s="12">
        <f t="shared" si="29"/>
        <v>2.3774851232137586E-4</v>
      </c>
      <c r="O325" s="12"/>
    </row>
    <row r="326" spans="1:15" hidden="1">
      <c r="A326" s="61" t="s">
        <v>413</v>
      </c>
      <c r="B326" s="61">
        <f>VLOOKUP(A326,'US Pop after &gt;2009'!A285:B742,2,FALSE)</f>
        <v>11411140</v>
      </c>
      <c r="C326" s="62">
        <f>VLOOKUP(A326,'US Pop after &gt;2009'!A285:U742,21,FALSE)</f>
        <v>9793531.352</v>
      </c>
      <c r="D326" s="62">
        <f>VLOOKUP(A326,'US Pop after &gt;2009'!A285:V742,22,FALSE)</f>
        <v>1617638.649</v>
      </c>
      <c r="E326" s="61">
        <f>VLOOKUP(A326,'Deaths After &gt;2009'!A285:O742,15,FALSE)</f>
        <v>200</v>
      </c>
      <c r="F326" s="61">
        <f>VLOOKUP(A326,'Deaths After &gt;2009'!A285:P742,16,FALSE)</f>
        <v>1881</v>
      </c>
      <c r="G326" s="61">
        <f>VLOOKUP(A326,'Deaths After &gt;2009'!A285:Q742,17,FALSE)</f>
        <v>2081</v>
      </c>
      <c r="H326" s="61">
        <f>VLOOKUP(A326,'Visits new'!A284:D691,4,FALSE)</f>
        <v>613298</v>
      </c>
      <c r="I326" s="61">
        <f>VLOOKUP(A326,'Visits new'!A284:E691,5,FALSE)</f>
        <v>1973</v>
      </c>
      <c r="J326" s="67">
        <f t="shared" si="25"/>
        <v>1.8236565321256247E-4</v>
      </c>
      <c r="K326" s="12">
        <f t="shared" si="26"/>
        <v>2.0421642899949131E-5</v>
      </c>
      <c r="L326" s="12">
        <f t="shared" si="27"/>
        <v>1.1628060451960678E-3</v>
      </c>
      <c r="M326" s="66">
        <f t="shared" si="28"/>
        <v>5.3745550400748743E-2</v>
      </c>
      <c r="N326" s="12">
        <f t="shared" si="29"/>
        <v>1.7290121758211714E-4</v>
      </c>
      <c r="O326" s="12"/>
    </row>
    <row r="327" spans="1:15">
      <c r="A327" s="61" t="s">
        <v>287</v>
      </c>
      <c r="B327" s="61">
        <f>VLOOKUP(A327,'US Pop after &gt;2009'!A173:B630,2,FALSE)</f>
        <v>6544014</v>
      </c>
      <c r="C327" s="62">
        <f>VLOOKUP(A327,'US Pop after &gt;2009'!A173:U630,21,FALSE)</f>
        <v>5637799.4390000002</v>
      </c>
      <c r="D327" s="62">
        <f>VLOOKUP(A327,'US Pop after &gt;2009'!A173:V630,22,FALSE)</f>
        <v>909459.38199999998</v>
      </c>
      <c r="E327" s="61">
        <f>VLOOKUP(A327,'Deaths After &gt;2009'!A173:O630,15,FALSE)</f>
        <v>0</v>
      </c>
      <c r="F327" s="61">
        <f>VLOOKUP(A327,'Deaths After &gt;2009'!A173:P630,16,FALSE)</f>
        <v>1197</v>
      </c>
      <c r="G327" s="61">
        <f>VLOOKUP(A327,'Deaths After &gt;2009'!A173:Q630,17,FALSE)</f>
        <v>1197</v>
      </c>
      <c r="H327" s="61">
        <f>VLOOKUP(A327,'Visits new'!A172:D579,4,FALSE)</f>
        <v>1314710</v>
      </c>
      <c r="I327" s="61">
        <f>VLOOKUP(A327,'Visits new'!A172:E579,5,FALSE)</f>
        <v>2185</v>
      </c>
      <c r="J327" s="67">
        <f t="shared" si="25"/>
        <v>1.8291525659938992E-4</v>
      </c>
      <c r="K327" s="12">
        <f t="shared" si="26"/>
        <v>0</v>
      </c>
      <c r="L327" s="12">
        <f t="shared" si="27"/>
        <v>1.3161665311183738E-3</v>
      </c>
      <c r="M327" s="12">
        <f t="shared" si="28"/>
        <v>0.20090268755537505</v>
      </c>
      <c r="N327" s="12">
        <f t="shared" si="29"/>
        <v>3.3389292871317209E-4</v>
      </c>
      <c r="O327" s="12"/>
    </row>
    <row r="328" spans="1:15">
      <c r="A328" s="61" t="s">
        <v>216</v>
      </c>
      <c r="B328" s="61">
        <f>VLOOKUP(A328,'US Pop after &gt;2009'!A110:B567,2,FALSE)</f>
        <v>12580101</v>
      </c>
      <c r="C328" s="62">
        <f>VLOOKUP(A328,'US Pop after &gt;2009'!A110:U567,21,FALSE)</f>
        <v>10967942.179000001</v>
      </c>
      <c r="D328" s="62">
        <f>VLOOKUP(A328,'US Pop after &gt;2009'!A110:V567,22,FALSE)</f>
        <v>1605856.5229999998</v>
      </c>
      <c r="E328" s="61">
        <f>VLOOKUP(A328,'Deaths After &gt;2009'!A110:O567,15,FALSE)</f>
        <v>185</v>
      </c>
      <c r="F328" s="61">
        <f>VLOOKUP(A328,'Deaths After &gt;2009'!A110:P567,16,FALSE)</f>
        <v>2122</v>
      </c>
      <c r="G328" s="61">
        <f>VLOOKUP(A328,'Deaths After &gt;2009'!A110:Q567,17,FALSE)</f>
        <v>2307</v>
      </c>
      <c r="H328" s="61">
        <f>VLOOKUP(A328,'Visits new'!A109:D516,4,FALSE)</f>
        <v>2225186</v>
      </c>
      <c r="I328" s="61">
        <f>VLOOKUP(A328,'Visits new'!A109:E516,5,FALSE)</f>
        <v>4334</v>
      </c>
      <c r="J328" s="67">
        <f t="shared" si="25"/>
        <v>1.8338485517723586E-4</v>
      </c>
      <c r="K328" s="12">
        <f t="shared" si="26"/>
        <v>1.6867339103429455E-5</v>
      </c>
      <c r="L328" s="12">
        <f t="shared" si="27"/>
        <v>1.3214131957665562E-3</v>
      </c>
      <c r="M328" s="12">
        <f t="shared" si="28"/>
        <v>0.1768814097756449</v>
      </c>
      <c r="N328" s="12">
        <f t="shared" si="29"/>
        <v>3.4451233738107506E-4</v>
      </c>
      <c r="O328" s="12"/>
    </row>
    <row r="329" spans="1:15">
      <c r="A329" s="61" t="s">
        <v>255</v>
      </c>
      <c r="B329" s="61">
        <f>VLOOKUP(A329,'US Pop after &gt;2009'!A145:B602,2,FALSE)</f>
        <v>4055532</v>
      </c>
      <c r="C329" s="62">
        <f>VLOOKUP(A329,'US Pop after &gt;2009'!A145:U602,21,FALSE)</f>
        <v>3453613.35</v>
      </c>
      <c r="D329" s="62">
        <f>VLOOKUP(A329,'US Pop after &gt;2009'!A145:V602,22,FALSE)</f>
        <v>602014.45499999984</v>
      </c>
      <c r="E329" s="61">
        <f>VLOOKUP(A329,'Deaths After &gt;2009'!A145:O602,15,FALSE)</f>
        <v>53</v>
      </c>
      <c r="F329" s="61">
        <f>VLOOKUP(A329,'Deaths After &gt;2009'!A145:P602,16,FALSE)</f>
        <v>691</v>
      </c>
      <c r="G329" s="61">
        <f>VLOOKUP(A329,'Deaths After &gt;2009'!A145:Q602,17,FALSE)</f>
        <v>744</v>
      </c>
      <c r="H329" s="61">
        <f>VLOOKUP(A329,'Visits new'!A144:D551,4,FALSE)</f>
        <v>1075730</v>
      </c>
      <c r="I329" s="61">
        <f>VLOOKUP(A329,'Visits new'!A144:E551,5,FALSE)</f>
        <v>1374</v>
      </c>
      <c r="J329" s="67">
        <f t="shared" si="25"/>
        <v>1.8345312033045234E-4</v>
      </c>
      <c r="K329" s="12">
        <f t="shared" si="26"/>
        <v>1.5346245983210599E-5</v>
      </c>
      <c r="L329" s="12">
        <f t="shared" si="27"/>
        <v>1.1478129707035028E-3</v>
      </c>
      <c r="M329" s="12">
        <f t="shared" si="28"/>
        <v>0.26525003378101814</v>
      </c>
      <c r="N329" s="12">
        <f t="shared" si="29"/>
        <v>3.3879648835220632E-4</v>
      </c>
      <c r="O329" s="12"/>
    </row>
    <row r="330" spans="1:15" hidden="1">
      <c r="A330" s="61" t="s">
        <v>444</v>
      </c>
      <c r="B330" s="61">
        <f>VLOOKUP(A330,'US Pop after &gt;2009'!A313:B770,2,FALSE)</f>
        <v>12694911</v>
      </c>
      <c r="C330" s="62">
        <f>VLOOKUP(A330,'US Pop after &gt;2009'!A313:U770,21,FALSE)</f>
        <v>10585143.717000002</v>
      </c>
      <c r="D330" s="62">
        <f>VLOOKUP(A330,'US Pop after &gt;2009'!A313:V770,22,FALSE)</f>
        <v>2113827.5100000002</v>
      </c>
      <c r="E330" s="61">
        <f>VLOOKUP(A330,'Deaths After &gt;2009'!A313:O770,15,FALSE)</f>
        <v>158</v>
      </c>
      <c r="F330" s="61">
        <f>VLOOKUP(A330,'Deaths After &gt;2009'!A313:P770,16,FALSE)</f>
        <v>2171</v>
      </c>
      <c r="G330" s="61">
        <f>VLOOKUP(A330,'Deaths After &gt;2009'!A313:Q770,17,FALSE)</f>
        <v>2329</v>
      </c>
      <c r="H330" s="61">
        <f>VLOOKUP(A330,'Visits new'!A312:D719,4,FALSE)</f>
        <v>652384</v>
      </c>
      <c r="I330" s="61">
        <f>VLOOKUP(A330,'Visits new'!A312:E719,5,FALSE)</f>
        <v>2331</v>
      </c>
      <c r="J330" s="67">
        <f t="shared" si="25"/>
        <v>1.8345934051841719E-4</v>
      </c>
      <c r="K330" s="12">
        <f t="shared" si="26"/>
        <v>1.4926580519284599E-5</v>
      </c>
      <c r="L330" s="12">
        <f t="shared" si="27"/>
        <v>1.0270469041251146E-3</v>
      </c>
      <c r="M330" s="66">
        <f t="shared" si="28"/>
        <v>5.1389411079762588E-2</v>
      </c>
      <c r="N330" s="12">
        <f t="shared" si="29"/>
        <v>1.8361688396240037E-4</v>
      </c>
      <c r="O330" s="12"/>
    </row>
    <row r="331" spans="1:15" hidden="1">
      <c r="A331" s="61" t="s">
        <v>299</v>
      </c>
      <c r="B331" s="61">
        <f>VLOOKUP(A331,'US Pop after &gt;2009'!A184:B641,2,FALSE)</f>
        <v>9637574</v>
      </c>
      <c r="C331" s="62">
        <f>VLOOKUP(A331,'US Pop after &gt;2009'!A184:U641,21,FALSE)</f>
        <v>8216115.3319999985</v>
      </c>
      <c r="D331" s="62">
        <f>VLOOKUP(A331,'US Pop after &gt;2009'!A184:V641,22,FALSE)</f>
        <v>1424742.8689999999</v>
      </c>
      <c r="E331" s="61">
        <f>VLOOKUP(A331,'Deaths After &gt;2009'!A184:O641,15,FALSE)</f>
        <v>169</v>
      </c>
      <c r="F331" s="61">
        <f>VLOOKUP(A331,'Deaths After &gt;2009'!A184:P641,16,FALSE)</f>
        <v>1607</v>
      </c>
      <c r="G331" s="61">
        <f>VLOOKUP(A331,'Deaths After &gt;2009'!A184:Q641,17,FALSE)</f>
        <v>1776</v>
      </c>
      <c r="H331" s="61">
        <f>VLOOKUP(A331,'Visits new'!A183:D590,4,FALSE)</f>
        <v>863972</v>
      </c>
      <c r="I331" s="61">
        <f>VLOOKUP(A331,'Visits new'!A183:E590,5,FALSE)</f>
        <v>2681</v>
      </c>
      <c r="J331" s="67">
        <f t="shared" si="25"/>
        <v>1.8427874068723104E-4</v>
      </c>
      <c r="K331" s="12">
        <f t="shared" si="26"/>
        <v>2.0569331511423828E-5</v>
      </c>
      <c r="L331" s="12">
        <f t="shared" si="27"/>
        <v>1.1279228238060407E-3</v>
      </c>
      <c r="M331" s="66">
        <f t="shared" si="28"/>
        <v>8.9646211795624084E-2</v>
      </c>
      <c r="N331" s="12">
        <f t="shared" si="29"/>
        <v>2.7818204041805543E-4</v>
      </c>
      <c r="O331" s="12"/>
    </row>
    <row r="332" spans="1:15" hidden="1">
      <c r="A332" s="61" t="s">
        <v>249</v>
      </c>
      <c r="B332" s="61">
        <f>VLOOKUP(A332,'US Pop after &gt;2009'!A139:B596,2,FALSE)</f>
        <v>4032123</v>
      </c>
      <c r="C332" s="62">
        <f>VLOOKUP(A332,'US Pop after &gt;2009'!A139:U596,21,FALSE)</f>
        <v>3508058.372</v>
      </c>
      <c r="D332" s="62">
        <f>VLOOKUP(A332,'US Pop after &gt;2009'!A139:V596,22,FALSE)</f>
        <v>524273.91599999997</v>
      </c>
      <c r="E332" s="61">
        <f>VLOOKUP(A332,'Deaths After &gt;2009'!A139:O596,15,FALSE)</f>
        <v>11</v>
      </c>
      <c r="F332" s="61">
        <f>VLOOKUP(A332,'Deaths After &gt;2009'!A139:P596,16,FALSE)</f>
        <v>734</v>
      </c>
      <c r="G332" s="61">
        <f>VLOOKUP(A332,'Deaths After &gt;2009'!A139:Q596,17,FALSE)</f>
        <v>745</v>
      </c>
      <c r="H332" s="61">
        <f>VLOOKUP(A332,'Visits new'!A138:D545,4,FALSE)</f>
        <v>183721</v>
      </c>
      <c r="I332" s="61">
        <f>VLOOKUP(A332,'Visits new'!A138:E545,5,FALSE)</f>
        <v>187</v>
      </c>
      <c r="J332" s="67">
        <f t="shared" si="25"/>
        <v>1.8476618892826434E-4</v>
      </c>
      <c r="K332" s="12">
        <f t="shared" si="26"/>
        <v>3.13563767575758E-6</v>
      </c>
      <c r="L332" s="12">
        <f t="shared" si="27"/>
        <v>1.4000315056681173E-3</v>
      </c>
      <c r="M332" s="66">
        <f t="shared" si="28"/>
        <v>4.556433422293913E-2</v>
      </c>
      <c r="N332" s="12">
        <f t="shared" si="29"/>
        <v>4.6377553462530783E-5</v>
      </c>
      <c r="O332" s="12"/>
    </row>
    <row r="333" spans="1:15">
      <c r="A333" s="61" t="s">
        <v>252</v>
      </c>
      <c r="B333" s="61">
        <f>VLOOKUP(A333,'US Pop after &gt;2009'!A142:B599,2,FALSE)</f>
        <v>4094900</v>
      </c>
      <c r="C333" s="62">
        <f>VLOOKUP(A333,'US Pop after &gt;2009'!A142:U599,21,FALSE)</f>
        <v>3537210.4850000003</v>
      </c>
      <c r="D333" s="62">
        <f>VLOOKUP(A333,'US Pop after &gt;2009'!A142:V599,22,FALSE)</f>
        <v>559609.09299999988</v>
      </c>
      <c r="E333" s="61">
        <f>VLOOKUP(A333,'Deaths After &gt;2009'!A142:O599,15,FALSE)</f>
        <v>21</v>
      </c>
      <c r="F333" s="61">
        <f>VLOOKUP(A333,'Deaths After &gt;2009'!A142:P599,16,FALSE)</f>
        <v>736</v>
      </c>
      <c r="G333" s="61">
        <f>VLOOKUP(A333,'Deaths After &gt;2009'!A142:Q599,17,FALSE)</f>
        <v>757</v>
      </c>
      <c r="H333" s="61">
        <f>VLOOKUP(A333,'Visits new'!A141:D548,4,FALSE)</f>
        <v>732741</v>
      </c>
      <c r="I333" s="61">
        <f>VLOOKUP(A333,'Visits new'!A141:E548,5,FALSE)</f>
        <v>652</v>
      </c>
      <c r="J333" s="67">
        <f t="shared" si="25"/>
        <v>1.8486409924540283E-4</v>
      </c>
      <c r="K333" s="12">
        <f t="shared" si="26"/>
        <v>5.9368816441806965E-6</v>
      </c>
      <c r="L333" s="12">
        <f t="shared" si="27"/>
        <v>1.3152037899427059E-3</v>
      </c>
      <c r="M333" s="12">
        <f t="shared" si="28"/>
        <v>0.17893990085227968</v>
      </c>
      <c r="N333" s="12">
        <f t="shared" si="29"/>
        <v>1.5922244743461379E-4</v>
      </c>
      <c r="O333" s="12"/>
    </row>
    <row r="334" spans="1:15" hidden="1">
      <c r="A334" s="61" t="s">
        <v>99</v>
      </c>
      <c r="B334" s="61">
        <f>VLOOKUP(A334,'US Pop after &gt;2009'!A6:B463,2,FALSE)</f>
        <v>4644134</v>
      </c>
      <c r="C334" s="62">
        <f>VLOOKUP(A334,'US Pop after &gt;2009'!A6:U463,21,FALSE)</f>
        <v>3986687.5750000002</v>
      </c>
      <c r="D334" s="62">
        <f>VLOOKUP(A334,'US Pop after &gt;2009'!A6:V463,22,FALSE)</f>
        <v>658993.38099999994</v>
      </c>
      <c r="E334" s="61">
        <f>VLOOKUP(A334,'Deaths After &gt;2009'!A6:O463,15,FALSE)</f>
        <v>94</v>
      </c>
      <c r="F334" s="61">
        <f>VLOOKUP(A334,'Deaths After &gt;2009'!A6:P463,16,FALSE)</f>
        <v>767</v>
      </c>
      <c r="G334" s="61">
        <f>VLOOKUP(A334,'Deaths After &gt;2009'!A6:Q463,17,FALSE)</f>
        <v>861</v>
      </c>
      <c r="H334" s="61">
        <f>VLOOKUP(A334,'Visits new'!A5:D412,4,FALSE)</f>
        <v>559552</v>
      </c>
      <c r="I334" s="61">
        <f>VLOOKUP(A334,'Visits new'!A5:E412,5,FALSE)</f>
        <v>1205</v>
      </c>
      <c r="J334" s="67">
        <f t="shared" si="25"/>
        <v>1.8539516732290671E-4</v>
      </c>
      <c r="K334" s="12">
        <f t="shared" si="26"/>
        <v>2.357847165889341E-5</v>
      </c>
      <c r="L334" s="12">
        <f t="shared" si="27"/>
        <v>1.1638963639302473E-3</v>
      </c>
      <c r="M334" s="66">
        <f t="shared" si="28"/>
        <v>0.12048575687092578</v>
      </c>
      <c r="N334" s="12">
        <f t="shared" si="29"/>
        <v>2.5946710409303436E-4</v>
      </c>
      <c r="O334" s="12"/>
    </row>
    <row r="335" spans="1:15" hidden="1">
      <c r="A335" s="61" t="s">
        <v>129</v>
      </c>
      <c r="B335" s="61">
        <f>VLOOKUP(A335,'US Pop after &gt;2009'!A33:B490,2,FALSE)</f>
        <v>2626239</v>
      </c>
      <c r="C335" s="62">
        <f>VLOOKUP(A335,'US Pop after &gt;2009'!A33:U490,21,FALSE)</f>
        <v>2229195.622</v>
      </c>
      <c r="D335" s="62">
        <f>VLOOKUP(A335,'US Pop after &gt;2009'!A33:V490,22,FALSE)</f>
        <v>396603.85199999996</v>
      </c>
      <c r="E335" s="61">
        <f>VLOOKUP(A335,'Deaths After &gt;2009'!A33:O490,15,FALSE)</f>
        <v>0</v>
      </c>
      <c r="F335" s="61">
        <f>VLOOKUP(A335,'Deaths After &gt;2009'!A33:P490,16,FALSE)</f>
        <v>491</v>
      </c>
      <c r="G335" s="61">
        <f>VLOOKUP(A335,'Deaths After &gt;2009'!A33:Q490,17,FALSE)</f>
        <v>491</v>
      </c>
      <c r="H335" s="61">
        <f>VLOOKUP(A335,'Visits new'!A32:D439,4,FALSE)</f>
        <v>146338</v>
      </c>
      <c r="I335" s="61">
        <f>VLOOKUP(A335,'Visits new'!A32:E439,5,FALSE)</f>
        <v>454</v>
      </c>
      <c r="J335" s="67">
        <f t="shared" si="25"/>
        <v>1.8695937422298579E-4</v>
      </c>
      <c r="K335" s="12">
        <f t="shared" si="26"/>
        <v>0</v>
      </c>
      <c r="L335" s="12">
        <f t="shared" si="27"/>
        <v>1.238011172922244E-3</v>
      </c>
      <c r="M335" s="66">
        <f t="shared" si="28"/>
        <v>5.5721508971574941E-2</v>
      </c>
      <c r="N335" s="12">
        <f t="shared" si="29"/>
        <v>1.7287078594141659E-4</v>
      </c>
      <c r="O335" s="12"/>
    </row>
    <row r="336" spans="1:15">
      <c r="A336" s="61" t="s">
        <v>217</v>
      </c>
      <c r="B336" s="61">
        <f>VLOOKUP(A336,'US Pop after &gt;2009'!A111:B568,2,FALSE)</f>
        <v>12558195</v>
      </c>
      <c r="C336" s="62">
        <f>VLOOKUP(A336,'US Pop after &gt;2009'!A111:U568,21,FALSE)</f>
        <v>10921971.859999999</v>
      </c>
      <c r="D336" s="62">
        <f>VLOOKUP(A336,'US Pop after &gt;2009'!A111:V568,22,FALSE)</f>
        <v>1630702.03</v>
      </c>
      <c r="E336" s="61">
        <f>VLOOKUP(A336,'Deaths After &gt;2009'!A111:O568,15,FALSE)</f>
        <v>229</v>
      </c>
      <c r="F336" s="61">
        <f>VLOOKUP(A336,'Deaths After &gt;2009'!A111:P568,16,FALSE)</f>
        <v>2125</v>
      </c>
      <c r="G336" s="61">
        <f>VLOOKUP(A336,'Deaths After &gt;2009'!A111:Q568,17,FALSE)</f>
        <v>2354</v>
      </c>
      <c r="H336" s="61">
        <f>VLOOKUP(A336,'Visits new'!A110:D517,4,FALSE)</f>
        <v>2734075</v>
      </c>
      <c r="I336" s="61">
        <f>VLOOKUP(A336,'Visits new'!A110:E517,5,FALSE)</f>
        <v>4830</v>
      </c>
      <c r="J336" s="67">
        <f t="shared" si="25"/>
        <v>1.8744732025581702E-4</v>
      </c>
      <c r="K336" s="12">
        <f t="shared" si="26"/>
        <v>2.0966909907420327E-5</v>
      </c>
      <c r="L336" s="12">
        <f t="shared" si="27"/>
        <v>1.303119736718547E-3</v>
      </c>
      <c r="M336" s="12">
        <f t="shared" si="28"/>
        <v>0.21771241806644984</v>
      </c>
      <c r="N336" s="12">
        <f t="shared" si="29"/>
        <v>3.846094124195396E-4</v>
      </c>
      <c r="O336" s="12"/>
    </row>
    <row r="337" spans="1:15">
      <c r="A337" s="61" t="s">
        <v>289</v>
      </c>
      <c r="B337" s="61">
        <f>VLOOKUP(A337,'US Pop after &gt;2009'!A175:B632,2,FALSE)</f>
        <v>6657291</v>
      </c>
      <c r="C337" s="62">
        <f>VLOOKUP(A337,'US Pop after &gt;2009'!A175:U632,21,FALSE)</f>
        <v>5697933.0559999999</v>
      </c>
      <c r="D337" s="62">
        <f>VLOOKUP(A337,'US Pop after &gt;2009'!A175:V632,22,FALSE)</f>
        <v>960533.90700000012</v>
      </c>
      <c r="E337" s="61">
        <f>VLOOKUP(A337,'Deaths After &gt;2009'!A175:O632,15,FALSE)</f>
        <v>74</v>
      </c>
      <c r="F337" s="61">
        <f>VLOOKUP(A337,'Deaths After &gt;2009'!A175:P632,16,FALSE)</f>
        <v>1178</v>
      </c>
      <c r="G337" s="61">
        <f>VLOOKUP(A337,'Deaths After &gt;2009'!A175:Q632,17,FALSE)</f>
        <v>1252</v>
      </c>
      <c r="H337" s="61">
        <f>VLOOKUP(A337,'Visits new'!A174:D581,4,FALSE)</f>
        <v>1341175</v>
      </c>
      <c r="I337" s="61">
        <f>VLOOKUP(A337,'Visits new'!A174:E581,5,FALSE)</f>
        <v>2259</v>
      </c>
      <c r="J337" s="67">
        <f t="shared" si="25"/>
        <v>1.8806448448775937E-4</v>
      </c>
      <c r="K337" s="12">
        <f t="shared" si="26"/>
        <v>1.298716556911405E-5</v>
      </c>
      <c r="L337" s="12">
        <f t="shared" si="27"/>
        <v>1.2264012664365005E-3</v>
      </c>
      <c r="M337" s="12">
        <f t="shared" si="28"/>
        <v>0.20145957267002448</v>
      </c>
      <c r="N337" s="12">
        <f t="shared" si="29"/>
        <v>3.393272128257575E-4</v>
      </c>
      <c r="O337" s="12"/>
    </row>
    <row r="338" spans="1:15" hidden="1">
      <c r="A338" s="61" t="s">
        <v>412</v>
      </c>
      <c r="B338" s="61">
        <f>VLOOKUP(A338,'US Pop after &gt;2009'!A284:B741,2,FALSE)</f>
        <v>11424081</v>
      </c>
      <c r="C338" s="62">
        <f>VLOOKUP(A338,'US Pop after &gt;2009'!A284:U741,21,FALSE)</f>
        <v>9830890.0669999979</v>
      </c>
      <c r="D338" s="62">
        <f>VLOOKUP(A338,'US Pop after &gt;2009'!A284:V741,22,FALSE)</f>
        <v>1588728.8089999997</v>
      </c>
      <c r="E338" s="61">
        <f>VLOOKUP(A338,'Deaths After &gt;2009'!A284:O741,15,FALSE)</f>
        <v>259</v>
      </c>
      <c r="F338" s="61">
        <f>VLOOKUP(A338,'Deaths After &gt;2009'!A284:P741,16,FALSE)</f>
        <v>1892</v>
      </c>
      <c r="G338" s="61">
        <f>VLOOKUP(A338,'Deaths After &gt;2009'!A284:Q741,17,FALSE)</f>
        <v>2151</v>
      </c>
      <c r="H338" s="61">
        <f>VLOOKUP(A338,'Visits new'!A283:D690,4,FALSE)</f>
        <v>658352</v>
      </c>
      <c r="I338" s="61">
        <f>VLOOKUP(A338,'Visits new'!A283:E690,5,FALSE)</f>
        <v>2197</v>
      </c>
      <c r="J338" s="67">
        <f t="shared" si="25"/>
        <v>1.8828648011161685E-4</v>
      </c>
      <c r="K338" s="12">
        <f t="shared" si="26"/>
        <v>2.6345529065511832E-5</v>
      </c>
      <c r="L338" s="12">
        <f t="shared" si="27"/>
        <v>1.1908892123577023E-3</v>
      </c>
      <c r="M338" s="66">
        <f t="shared" si="28"/>
        <v>5.7628442935584931E-2</v>
      </c>
      <c r="N338" s="12">
        <f t="shared" si="29"/>
        <v>1.9231306220605403E-4</v>
      </c>
      <c r="O338" s="12"/>
    </row>
    <row r="339" spans="1:15" hidden="1">
      <c r="A339" s="61" t="s">
        <v>323</v>
      </c>
      <c r="B339" s="61">
        <f>VLOOKUP(A339,'US Pop after &gt;2009'!A205:B662,2,FALSE)</f>
        <v>5772855</v>
      </c>
      <c r="C339" s="62">
        <f>VLOOKUP(A339,'US Pop after &gt;2009'!A205:U662,21,FALSE)</f>
        <v>4966841.9189999988</v>
      </c>
      <c r="D339" s="62">
        <f>VLOOKUP(A339,'US Pop after &gt;2009'!A205:V662,22,FALSE)</f>
        <v>804906.40200000023</v>
      </c>
      <c r="E339" s="61">
        <f>VLOOKUP(A339,'Deaths After &gt;2009'!A205:O662,15,FALSE)</f>
        <v>69</v>
      </c>
      <c r="F339" s="61">
        <f>VLOOKUP(A339,'Deaths After &gt;2009'!A205:P662,16,FALSE)</f>
        <v>1019</v>
      </c>
      <c r="G339" s="61">
        <f>VLOOKUP(A339,'Deaths After &gt;2009'!A205:Q662,17,FALSE)</f>
        <v>1088</v>
      </c>
      <c r="H339" s="61">
        <f>VLOOKUP(A339,'Visits new'!A204:D611,4,FALSE)</f>
        <v>325645</v>
      </c>
      <c r="I339" s="61">
        <f>VLOOKUP(A339,'Visits new'!A204:E611,5,FALSE)</f>
        <v>1307</v>
      </c>
      <c r="J339" s="67">
        <f t="shared" si="25"/>
        <v>1.88468270898888E-4</v>
      </c>
      <c r="K339" s="12">
        <f t="shared" si="26"/>
        <v>1.3892127256164445E-5</v>
      </c>
      <c r="L339" s="12">
        <f t="shared" si="27"/>
        <v>1.2659857064970888E-3</v>
      </c>
      <c r="M339" s="66">
        <f t="shared" si="28"/>
        <v>5.6409696761827555E-2</v>
      </c>
      <c r="N339" s="12">
        <f t="shared" si="29"/>
        <v>2.2640443939783695E-4</v>
      </c>
      <c r="O339" s="12"/>
    </row>
    <row r="340" spans="1:15" hidden="1">
      <c r="A340" s="61" t="s">
        <v>399</v>
      </c>
      <c r="B340" s="61">
        <f>VLOOKUP(A340,'US Pop after &gt;2009'!A273:B730,2,FALSE)</f>
        <v>9436298</v>
      </c>
      <c r="C340" s="62">
        <f>VLOOKUP(A340,'US Pop after &gt;2009'!A273:U730,21,FALSE)</f>
        <v>8090828.4709999999</v>
      </c>
      <c r="D340" s="62">
        <f>VLOOKUP(A340,'US Pop after &gt;2009'!A273:V730,22,FALSE)</f>
        <v>1345528.3689999997</v>
      </c>
      <c r="E340" s="61">
        <f>VLOOKUP(A340,'Deaths After &gt;2009'!A273:O730,15,FALSE)</f>
        <v>233</v>
      </c>
      <c r="F340" s="61">
        <f>VLOOKUP(A340,'Deaths After &gt;2009'!A273:P730,16,FALSE)</f>
        <v>1550</v>
      </c>
      <c r="G340" s="61">
        <f>VLOOKUP(A340,'Deaths After &gt;2009'!A273:Q730,17,FALSE)</f>
        <v>1783</v>
      </c>
      <c r="H340" s="61">
        <f>VLOOKUP(A340,'Visits new'!A272:D679,4,FALSE)</f>
        <v>538196</v>
      </c>
      <c r="I340" s="61">
        <f>VLOOKUP(A340,'Visits new'!A272:E679,5,FALSE)</f>
        <v>1892</v>
      </c>
      <c r="J340" s="67">
        <f t="shared" si="25"/>
        <v>1.8895121794585123E-4</v>
      </c>
      <c r="K340" s="12">
        <f t="shared" si="26"/>
        <v>2.8798039760099125E-5</v>
      </c>
      <c r="L340" s="12">
        <f t="shared" si="27"/>
        <v>1.1519638200954204E-3</v>
      </c>
      <c r="M340" s="66">
        <f t="shared" si="28"/>
        <v>5.7034654903861663E-2</v>
      </c>
      <c r="N340" s="12">
        <f t="shared" si="29"/>
        <v>2.00502358022182E-4</v>
      </c>
      <c r="O340" s="12"/>
    </row>
    <row r="341" spans="1:15">
      <c r="A341" s="61" t="s">
        <v>535</v>
      </c>
      <c r="B341" s="61">
        <f>VLOOKUP(A341,'US Pop after &gt;2009'!A394:B851,2,FALSE)</f>
        <v>1555727</v>
      </c>
      <c r="C341" s="62">
        <f>VLOOKUP(A341,'US Pop after &gt;2009'!A394:U851,21,FALSE)</f>
        <v>1272820</v>
      </c>
      <c r="D341" s="62">
        <f>VLOOKUP(A341,'US Pop after &gt;2009'!A394:V851,22,FALSE)</f>
        <v>282907</v>
      </c>
      <c r="E341" s="61">
        <f>VLOOKUP(A341,'Deaths After &gt;2009'!A394:O851,15,FALSE)</f>
        <v>0</v>
      </c>
      <c r="F341" s="61">
        <f>VLOOKUP(A341,'Deaths After &gt;2009'!A394:P851,16,FALSE)</f>
        <v>294</v>
      </c>
      <c r="G341" s="61">
        <f>VLOOKUP(A341,'Deaths After &gt;2009'!A394:Q851,17,FALSE)</f>
        <v>294</v>
      </c>
      <c r="H341" s="61">
        <f>VLOOKUP(A341,'Visits new'!A393:D800,4,FALSE)</f>
        <v>760174</v>
      </c>
      <c r="I341" s="61">
        <f>VLOOKUP(A341,'Visits new'!A393:E800,5,FALSE)</f>
        <v>1800</v>
      </c>
      <c r="J341" s="67">
        <f t="shared" si="25"/>
        <v>1.8897917179556568E-4</v>
      </c>
      <c r="K341" s="12">
        <f t="shared" si="26"/>
        <v>0</v>
      </c>
      <c r="L341" s="12">
        <f t="shared" si="27"/>
        <v>1.039210765375194E-3</v>
      </c>
      <c r="M341" s="12">
        <f t="shared" si="28"/>
        <v>0.48862943177048418</v>
      </c>
      <c r="N341" s="12">
        <f t="shared" si="29"/>
        <v>1.1570153375238714E-3</v>
      </c>
      <c r="O341" s="12"/>
    </row>
    <row r="342" spans="1:15" hidden="1">
      <c r="A342" s="61" t="s">
        <v>396</v>
      </c>
      <c r="B342" s="61">
        <f>VLOOKUP(A342,'US Pop after &gt;2009'!A270:B727,2,FALSE)</f>
        <v>9484977</v>
      </c>
      <c r="C342" s="62">
        <f>VLOOKUP(A342,'US Pop after &gt;2009'!A270:U727,21,FALSE)</f>
        <v>8231192.9819999998</v>
      </c>
      <c r="D342" s="62">
        <f>VLOOKUP(A342,'US Pop after &gt;2009'!A270:V727,22,FALSE)</f>
        <v>1256150.5819999999</v>
      </c>
      <c r="E342" s="61">
        <f>VLOOKUP(A342,'Deaths After &gt;2009'!A270:O727,15,FALSE)</f>
        <v>207</v>
      </c>
      <c r="F342" s="61">
        <f>VLOOKUP(A342,'Deaths After &gt;2009'!A270:P727,16,FALSE)</f>
        <v>1586</v>
      </c>
      <c r="G342" s="61">
        <f>VLOOKUP(A342,'Deaths After &gt;2009'!A270:Q727,17,FALSE)</f>
        <v>1793</v>
      </c>
      <c r="H342" s="61">
        <f>VLOOKUP(A342,'Visits new'!A269:D676,4,FALSE)</f>
        <v>611489</v>
      </c>
      <c r="I342" s="61">
        <f>VLOOKUP(A342,'Visits new'!A269:E676,5,FALSE)</f>
        <v>2111</v>
      </c>
      <c r="J342" s="67">
        <f t="shared" si="25"/>
        <v>1.8903577731395658E-4</v>
      </c>
      <c r="K342" s="12">
        <f t="shared" si="26"/>
        <v>2.5148237983566695E-5</v>
      </c>
      <c r="L342" s="12">
        <f t="shared" si="27"/>
        <v>1.262587481729161E-3</v>
      </c>
      <c r="M342" s="66">
        <f t="shared" si="28"/>
        <v>6.4469212735044065E-2</v>
      </c>
      <c r="N342" s="12">
        <f t="shared" si="29"/>
        <v>2.2256247959272858E-4</v>
      </c>
      <c r="O342" s="12"/>
    </row>
    <row r="343" spans="1:15">
      <c r="A343" s="61" t="s">
        <v>531</v>
      </c>
      <c r="B343" s="61">
        <f>VLOOKUP(A343,'US Pop after &gt;2009'!A390:B847,2,FALSE)</f>
        <v>1709774</v>
      </c>
      <c r="C343" s="62">
        <f>VLOOKUP(A343,'US Pop after &gt;2009'!A390:U847,21,FALSE)</f>
        <v>1433099.65</v>
      </c>
      <c r="D343" s="62">
        <f>VLOOKUP(A343,'US Pop after &gt;2009'!A390:V847,22,FALSE)</f>
        <v>275694.995</v>
      </c>
      <c r="E343" s="61">
        <f>VLOOKUP(A343,'Deaths After &gt;2009'!A390:O847,15,FALSE)</f>
        <v>0</v>
      </c>
      <c r="F343" s="61">
        <f>VLOOKUP(A343,'Deaths After &gt;2009'!A390:P847,16,FALSE)</f>
        <v>324</v>
      </c>
      <c r="G343" s="61">
        <f>VLOOKUP(A343,'Deaths After &gt;2009'!A390:Q847,17,FALSE)</f>
        <v>324</v>
      </c>
      <c r="H343" s="61">
        <f>VLOOKUP(A343,'Visits new'!A389:D796,4,FALSE)</f>
        <v>639082</v>
      </c>
      <c r="I343" s="61">
        <f>VLOOKUP(A343,'Visits new'!A389:E796,5,FALSE)</f>
        <v>1807</v>
      </c>
      <c r="J343" s="67">
        <f t="shared" si="25"/>
        <v>1.8949872907179544E-4</v>
      </c>
      <c r="K343" s="12">
        <f t="shared" si="26"/>
        <v>0</v>
      </c>
      <c r="L343" s="12">
        <f t="shared" si="27"/>
        <v>1.1752117589222105E-3</v>
      </c>
      <c r="M343" s="12">
        <f t="shared" si="28"/>
        <v>0.37378156411315178</v>
      </c>
      <c r="N343" s="12">
        <f t="shared" si="29"/>
        <v>1.056864825409674E-3</v>
      </c>
      <c r="O343" s="12"/>
    </row>
    <row r="344" spans="1:15" hidden="1">
      <c r="A344" s="61" t="s">
        <v>128</v>
      </c>
      <c r="B344" s="61">
        <f>VLOOKUP(A344,'US Pop after &gt;2009'!A32:B489,2,FALSE)</f>
        <v>2738361</v>
      </c>
      <c r="C344" s="62">
        <f>VLOOKUP(A344,'US Pop after &gt;2009'!A32:U489,21,FALSE)</f>
        <v>2323542.6290000002</v>
      </c>
      <c r="D344" s="62">
        <f>VLOOKUP(A344,'US Pop after &gt;2009'!A32:V489,22,FALSE)</f>
        <v>414375.35100000008</v>
      </c>
      <c r="E344" s="61">
        <f>VLOOKUP(A344,'Deaths After &gt;2009'!A32:O489,15,FALSE)</f>
        <v>0</v>
      </c>
      <c r="F344" s="61">
        <f>VLOOKUP(A344,'Deaths After &gt;2009'!A32:P489,16,FALSE)</f>
        <v>521</v>
      </c>
      <c r="G344" s="61">
        <f>VLOOKUP(A344,'Deaths After &gt;2009'!A32:Q489,17,FALSE)</f>
        <v>521</v>
      </c>
      <c r="H344" s="61">
        <f>VLOOKUP(A344,'Visits new'!A31:D438,4,FALSE)</f>
        <v>158798</v>
      </c>
      <c r="I344" s="61">
        <f>VLOOKUP(A344,'Visits new'!A31:E438,5,FALSE)</f>
        <v>589</v>
      </c>
      <c r="J344" s="67">
        <f t="shared" si="25"/>
        <v>1.902597940885077E-4</v>
      </c>
      <c r="K344" s="12">
        <f t="shared" si="26"/>
        <v>0</v>
      </c>
      <c r="L344" s="12">
        <f t="shared" si="27"/>
        <v>1.2573141687667612E-3</v>
      </c>
      <c r="M344" s="66">
        <f t="shared" si="28"/>
        <v>5.7990162728727146E-2</v>
      </c>
      <c r="N344" s="12">
        <f t="shared" si="29"/>
        <v>2.15092166445549E-4</v>
      </c>
      <c r="O344" s="12"/>
    </row>
    <row r="345" spans="1:15" hidden="1">
      <c r="A345" s="61" t="s">
        <v>418</v>
      </c>
      <c r="B345" s="61">
        <f>VLOOKUP(A345,'US Pop after &gt;2009'!A290:B747,2,FALSE)</f>
        <v>11149752</v>
      </c>
      <c r="C345" s="62">
        <f>VLOOKUP(A345,'US Pop after &gt;2009'!A290:U747,21,FALSE)</f>
        <v>9381108</v>
      </c>
      <c r="D345" s="62">
        <f>VLOOKUP(A345,'US Pop after &gt;2009'!A290:V747,22,FALSE)</f>
        <v>1768644</v>
      </c>
      <c r="E345" s="61">
        <f>VLOOKUP(A345,'Deaths After &gt;2009'!A290:O747,15,FALSE)</f>
        <v>241</v>
      </c>
      <c r="F345" s="61">
        <f>VLOOKUP(A345,'Deaths After &gt;2009'!A290:P747,16,FALSE)</f>
        <v>1888</v>
      </c>
      <c r="G345" s="61">
        <f>VLOOKUP(A345,'Deaths After &gt;2009'!A290:Q747,17,FALSE)</f>
        <v>2129</v>
      </c>
      <c r="H345" s="61">
        <f>VLOOKUP(A345,'Visits new'!A289:D696,4,FALSE)</f>
        <v>830354</v>
      </c>
      <c r="I345" s="61">
        <f>VLOOKUP(A345,'Visits new'!A289:E696,5,FALSE)</f>
        <v>2718</v>
      </c>
      <c r="J345" s="67">
        <f t="shared" si="25"/>
        <v>1.9094595108483132E-4</v>
      </c>
      <c r="K345" s="12">
        <f t="shared" si="26"/>
        <v>2.5689929164017727E-5</v>
      </c>
      <c r="L345" s="12">
        <f t="shared" si="27"/>
        <v>1.0674844683271477E-3</v>
      </c>
      <c r="M345" s="66">
        <f t="shared" si="28"/>
        <v>7.4472867199198697E-2</v>
      </c>
      <c r="N345" s="12">
        <f t="shared" si="29"/>
        <v>2.4377223816278605E-4</v>
      </c>
      <c r="O345" s="12"/>
    </row>
    <row r="346" spans="1:15" hidden="1">
      <c r="A346" s="61" t="s">
        <v>395</v>
      </c>
      <c r="B346" s="61">
        <f>VLOOKUP(A346,'US Pop after &gt;2009'!A269:B726,2,FALSE)</f>
        <v>9333264</v>
      </c>
      <c r="C346" s="62">
        <f>VLOOKUP(A346,'US Pop after &gt;2009'!A269:U726,21,FALSE)</f>
        <v>8126314.2719999999</v>
      </c>
      <c r="D346" s="62">
        <f>VLOOKUP(A346,'US Pop after &gt;2009'!A269:V726,22,FALSE)</f>
        <v>1205772.523</v>
      </c>
      <c r="E346" s="61">
        <f>VLOOKUP(A346,'Deaths After &gt;2009'!A269:O726,15,FALSE)</f>
        <v>190</v>
      </c>
      <c r="F346" s="61">
        <f>VLOOKUP(A346,'Deaths After &gt;2009'!A269:P726,16,FALSE)</f>
        <v>1597</v>
      </c>
      <c r="G346" s="61">
        <f>VLOOKUP(A346,'Deaths After &gt;2009'!A269:Q726,17,FALSE)</f>
        <v>1787</v>
      </c>
      <c r="H346" s="61">
        <f>VLOOKUP(A346,'Visits new'!A268:D675,4,FALSE)</f>
        <v>745825</v>
      </c>
      <c r="I346" s="61">
        <f>VLOOKUP(A346,'Visits new'!A268:E675,5,FALSE)</f>
        <v>2563</v>
      </c>
      <c r="J346" s="67">
        <f t="shared" si="25"/>
        <v>1.9146570803097395E-4</v>
      </c>
      <c r="K346" s="12">
        <f t="shared" si="26"/>
        <v>2.3380833381581528E-5</v>
      </c>
      <c r="L346" s="12">
        <f t="shared" si="27"/>
        <v>1.3244620934192576E-3</v>
      </c>
      <c r="M346" s="66">
        <f t="shared" si="28"/>
        <v>7.9910415048797506E-2</v>
      </c>
      <c r="N346" s="12">
        <f t="shared" si="29"/>
        <v>2.7460918281107231E-4</v>
      </c>
      <c r="O346" s="12"/>
    </row>
    <row r="347" spans="1:15">
      <c r="A347" s="61" t="s">
        <v>352</v>
      </c>
      <c r="B347" s="61">
        <f>VLOOKUP(A347,'US Pop after &gt;2009'!A231:B688,2,FALSE)</f>
        <v>2710050</v>
      </c>
      <c r="C347" s="62">
        <f>VLOOKUP(A347,'US Pop after &gt;2009'!A231:U688,21,FALSE)</f>
        <v>2357522.7459999998</v>
      </c>
      <c r="D347" s="62">
        <f>VLOOKUP(A347,'US Pop after &gt;2009'!A231:V688,22,FALSE)</f>
        <v>352140.33999999997</v>
      </c>
      <c r="E347" s="61">
        <f>VLOOKUP(A347,'Deaths After &gt;2009'!A231:O688,15,FALSE)</f>
        <v>32</v>
      </c>
      <c r="F347" s="61">
        <f>VLOOKUP(A347,'Deaths After &gt;2009'!A231:P688,16,FALSE)</f>
        <v>488</v>
      </c>
      <c r="G347" s="61">
        <f>VLOOKUP(A347,'Deaths After &gt;2009'!A231:Q688,17,FALSE)</f>
        <v>520</v>
      </c>
      <c r="H347" s="61">
        <f>VLOOKUP(A347,'Visits new'!A230:D637,4,FALSE)</f>
        <v>807206</v>
      </c>
      <c r="I347" s="61">
        <f>VLOOKUP(A347,'Visits new'!A230:E637,5,FALSE)</f>
        <v>1754</v>
      </c>
      <c r="J347" s="67">
        <f t="shared" si="25"/>
        <v>1.918783786277006E-4</v>
      </c>
      <c r="K347" s="12">
        <f t="shared" si="26"/>
        <v>1.3573569991761174E-5</v>
      </c>
      <c r="L347" s="12">
        <f t="shared" si="27"/>
        <v>1.3858111229176414E-3</v>
      </c>
      <c r="M347" s="12">
        <f t="shared" si="28"/>
        <v>0.29785649711259937</v>
      </c>
      <c r="N347" s="12">
        <f t="shared" si="29"/>
        <v>6.4722053098651311E-4</v>
      </c>
      <c r="O347" s="12"/>
    </row>
    <row r="348" spans="1:15" hidden="1">
      <c r="A348" s="61" t="s">
        <v>102</v>
      </c>
      <c r="B348" s="61">
        <f>VLOOKUP(A348,'US Pop after &gt;2009'!A9:B466,2,FALSE)</f>
        <v>4543394</v>
      </c>
      <c r="C348" s="62">
        <f>VLOOKUP(A348,'US Pop after &gt;2009'!A9:U466,21,FALSE)</f>
        <v>3851524.1850000001</v>
      </c>
      <c r="D348" s="62">
        <f>VLOOKUP(A348,'US Pop after &gt;2009'!A9:V466,22,FALSE)</f>
        <v>691297.94300000009</v>
      </c>
      <c r="E348" s="61">
        <f>VLOOKUP(A348,'Deaths After &gt;2009'!A9:O466,15,FALSE)</f>
        <v>118</v>
      </c>
      <c r="F348" s="61">
        <f>VLOOKUP(A348,'Deaths After &gt;2009'!A9:P466,16,FALSE)</f>
        <v>757</v>
      </c>
      <c r="G348" s="61">
        <f>VLOOKUP(A348,'Deaths After &gt;2009'!A9:Q466,17,FALSE)</f>
        <v>875</v>
      </c>
      <c r="H348" s="61">
        <f>VLOOKUP(A348,'Visits new'!A8:D415,4,FALSE)</f>
        <v>390229</v>
      </c>
      <c r="I348" s="61">
        <f>VLOOKUP(A348,'Visits new'!A8:E415,5,FALSE)</f>
        <v>1162</v>
      </c>
      <c r="J348" s="67">
        <f t="shared" si="25"/>
        <v>1.9258730367650262E-4</v>
      </c>
      <c r="K348" s="12">
        <f t="shared" si="26"/>
        <v>3.0637221612046034E-5</v>
      </c>
      <c r="L348" s="12">
        <f t="shared" si="27"/>
        <v>1.0950415919290532E-3</v>
      </c>
      <c r="M348" s="66">
        <f t="shared" si="28"/>
        <v>8.5889315344431935E-2</v>
      </c>
      <c r="N348" s="12">
        <f t="shared" si="29"/>
        <v>2.5575593928239549E-4</v>
      </c>
      <c r="O348" s="12"/>
    </row>
    <row r="349" spans="1:15">
      <c r="A349" s="61" t="s">
        <v>286</v>
      </c>
      <c r="B349" s="61">
        <f>VLOOKUP(A349,'US Pop after &gt;2009'!A172:B629,2,FALSE)</f>
        <v>6511549</v>
      </c>
      <c r="C349" s="62">
        <f>VLOOKUP(A349,'US Pop after &gt;2009'!A172:U629,21,FALSE)</f>
        <v>5618110.2640000004</v>
      </c>
      <c r="D349" s="62">
        <f>VLOOKUP(A349,'US Pop after &gt;2009'!A172:V629,22,FALSE)</f>
        <v>894689.74699999997</v>
      </c>
      <c r="E349" s="61">
        <f>VLOOKUP(A349,'Deaths After &gt;2009'!A172:O629,15,FALSE)</f>
        <v>13</v>
      </c>
      <c r="F349" s="61">
        <f>VLOOKUP(A349,'Deaths After &gt;2009'!A172:P629,16,FALSE)</f>
        <v>1244</v>
      </c>
      <c r="G349" s="61">
        <f>VLOOKUP(A349,'Deaths After &gt;2009'!A172:Q629,17,FALSE)</f>
        <v>1257</v>
      </c>
      <c r="H349" s="61">
        <f>VLOOKUP(A349,'Visits new'!A171:D578,4,FALSE)</f>
        <v>1336153</v>
      </c>
      <c r="I349" s="61">
        <f>VLOOKUP(A349,'Visits new'!A171:E578,5,FALSE)</f>
        <v>2227</v>
      </c>
      <c r="J349" s="67">
        <f t="shared" si="25"/>
        <v>1.9304162496511966E-4</v>
      </c>
      <c r="K349" s="12">
        <f t="shared" si="26"/>
        <v>2.3139453284322363E-6</v>
      </c>
      <c r="L349" s="12">
        <f t="shared" si="27"/>
        <v>1.390426127237155E-3</v>
      </c>
      <c r="M349" s="12">
        <f t="shared" si="28"/>
        <v>0.20519741155291929</v>
      </c>
      <c r="N349" s="12">
        <f t="shared" si="29"/>
        <v>3.4200771582921358E-4</v>
      </c>
      <c r="O349" s="12"/>
    </row>
    <row r="350" spans="1:15" hidden="1">
      <c r="A350" s="61" t="s">
        <v>442</v>
      </c>
      <c r="B350" s="61">
        <f>VLOOKUP(A350,'US Pop after &gt;2009'!A311:B768,2,FALSE)</f>
        <v>12509418</v>
      </c>
      <c r="C350" s="62">
        <f>VLOOKUP(A350,'US Pop after &gt;2009'!A311:U768,21,FALSE)</f>
        <v>10511177.699000001</v>
      </c>
      <c r="D350" s="62">
        <f>VLOOKUP(A350,'US Pop after &gt;2009'!A311:V768,22,FALSE)</f>
        <v>2002341.2349999996</v>
      </c>
      <c r="E350" s="61">
        <f>VLOOKUP(A350,'Deaths After &gt;2009'!A311:O768,15,FALSE)</f>
        <v>269</v>
      </c>
      <c r="F350" s="61">
        <f>VLOOKUP(A350,'Deaths After &gt;2009'!A311:P768,16,FALSE)</f>
        <v>2163</v>
      </c>
      <c r="G350" s="61">
        <f>VLOOKUP(A350,'Deaths After &gt;2009'!A311:Q768,17,FALSE)</f>
        <v>2432</v>
      </c>
      <c r="H350" s="61">
        <f>VLOOKUP(A350,'Visits new'!A310:D717,4,FALSE)</f>
        <v>637705</v>
      </c>
      <c r="I350" s="61">
        <f>VLOOKUP(A350,'Visits new'!A310:E717,5,FALSE)</f>
        <v>2068</v>
      </c>
      <c r="J350" s="67">
        <f t="shared" si="25"/>
        <v>1.9441352107667998E-4</v>
      </c>
      <c r="K350" s="12">
        <f t="shared" si="26"/>
        <v>2.5591804049282869E-5</v>
      </c>
      <c r="L350" s="12">
        <f t="shared" si="27"/>
        <v>1.0802354574693661E-3</v>
      </c>
      <c r="M350" s="66">
        <f t="shared" si="28"/>
        <v>5.0977991142353705E-2</v>
      </c>
      <c r="N350" s="12">
        <f t="shared" si="29"/>
        <v>1.6531544473132165E-4</v>
      </c>
      <c r="O350" s="12"/>
    </row>
    <row r="351" spans="1:15" hidden="1">
      <c r="A351" s="61" t="s">
        <v>125</v>
      </c>
      <c r="B351" s="61">
        <f>VLOOKUP(A351,'US Pop after &gt;2009'!A29:B486,2,FALSE)</f>
        <v>2801685</v>
      </c>
      <c r="C351" s="62">
        <f>VLOOKUP(A351,'US Pop after &gt;2009'!A29:U486,21,FALSE)</f>
        <v>2398239.0970000001</v>
      </c>
      <c r="D351" s="62">
        <f>VLOOKUP(A351,'US Pop after &gt;2009'!A29:V486,22,FALSE)</f>
        <v>403278.37800000003</v>
      </c>
      <c r="E351" s="61">
        <f>VLOOKUP(A351,'Deaths After &gt;2009'!A29:O486,15,FALSE)</f>
        <v>10</v>
      </c>
      <c r="F351" s="61">
        <f>VLOOKUP(A351,'Deaths After &gt;2009'!A29:P486,16,FALSE)</f>
        <v>536</v>
      </c>
      <c r="G351" s="61">
        <f>VLOOKUP(A351,'Deaths After &gt;2009'!A29:Q486,17,FALSE)</f>
        <v>546</v>
      </c>
      <c r="H351" s="61">
        <f>VLOOKUP(A351,'Visits new'!A28:D435,4,FALSE)</f>
        <v>164557</v>
      </c>
      <c r="I351" s="61">
        <f>VLOOKUP(A351,'Visits new'!A28:E435,5,FALSE)</f>
        <v>726</v>
      </c>
      <c r="J351" s="67">
        <f t="shared" si="25"/>
        <v>1.9488272236172161E-4</v>
      </c>
      <c r="K351" s="12">
        <f t="shared" si="26"/>
        <v>4.1697260346181404E-6</v>
      </c>
      <c r="L351" s="12">
        <f t="shared" si="27"/>
        <v>1.3291067144690807E-3</v>
      </c>
      <c r="M351" s="66">
        <f t="shared" si="28"/>
        <v>5.8735011252157181E-2</v>
      </c>
      <c r="N351" s="12">
        <f t="shared" si="29"/>
        <v>2.591297736897617E-4</v>
      </c>
      <c r="O351" s="12"/>
    </row>
    <row r="352" spans="1:15" hidden="1">
      <c r="A352" s="61" t="s">
        <v>400</v>
      </c>
      <c r="B352" s="61">
        <f>VLOOKUP(A352,'US Pop after &gt;2009'!A274:B731,2,FALSE)</f>
        <v>9857165</v>
      </c>
      <c r="C352" s="62">
        <f>VLOOKUP(A352,'US Pop after &gt;2009'!A274:U731,21,FALSE)</f>
        <v>8391552</v>
      </c>
      <c r="D352" s="62">
        <f>VLOOKUP(A352,'US Pop after &gt;2009'!A274:V731,22,FALSE)</f>
        <v>1465613</v>
      </c>
      <c r="E352" s="61">
        <f>VLOOKUP(A352,'Deaths After &gt;2009'!A274:O731,15,FALSE)</f>
        <v>243</v>
      </c>
      <c r="F352" s="61">
        <f>VLOOKUP(A352,'Deaths After &gt;2009'!A274:P731,16,FALSE)</f>
        <v>1690</v>
      </c>
      <c r="G352" s="61">
        <f>VLOOKUP(A352,'Deaths After &gt;2009'!A274:Q731,17,FALSE)</f>
        <v>1933</v>
      </c>
      <c r="H352" s="61">
        <f>VLOOKUP(A352,'Visits new'!A273:D680,4,FALSE)</f>
        <v>561380</v>
      </c>
      <c r="I352" s="61">
        <f>VLOOKUP(A352,'Visits new'!A273:E680,5,FALSE)</f>
        <v>1911</v>
      </c>
      <c r="J352" s="67">
        <f t="shared" si="25"/>
        <v>1.961010087586035E-4</v>
      </c>
      <c r="K352" s="12">
        <f t="shared" si="26"/>
        <v>2.8957694595707683E-5</v>
      </c>
      <c r="L352" s="12">
        <f t="shared" si="27"/>
        <v>1.1531011256040989E-3</v>
      </c>
      <c r="M352" s="66">
        <f t="shared" si="28"/>
        <v>5.6951466268445342E-2</v>
      </c>
      <c r="N352" s="12">
        <f t="shared" si="29"/>
        <v>1.9386912971427382E-4</v>
      </c>
      <c r="O352" s="12"/>
    </row>
    <row r="353" spans="1:15">
      <c r="A353" s="61" t="s">
        <v>250</v>
      </c>
      <c r="B353" s="61">
        <f>VLOOKUP(A353,'US Pop after &gt;2009'!A140:B597,2,FALSE)</f>
        <v>4079507</v>
      </c>
      <c r="C353" s="62">
        <f>VLOOKUP(A353,'US Pop after &gt;2009'!A140:U597,21,FALSE)</f>
        <v>3539480.1209999998</v>
      </c>
      <c r="D353" s="62">
        <f>VLOOKUP(A353,'US Pop after &gt;2009'!A140:V597,22,FALSE)</f>
        <v>541225.6930000002</v>
      </c>
      <c r="E353" s="61">
        <f>VLOOKUP(A353,'Deaths After &gt;2009'!A140:O597,15,FALSE)</f>
        <v>57</v>
      </c>
      <c r="F353" s="61">
        <f>VLOOKUP(A353,'Deaths After &gt;2009'!A140:P597,16,FALSE)</f>
        <v>743</v>
      </c>
      <c r="G353" s="61">
        <f>VLOOKUP(A353,'Deaths After &gt;2009'!A140:Q597,17,FALSE)</f>
        <v>800</v>
      </c>
      <c r="H353" s="61">
        <f>VLOOKUP(A353,'Visits new'!A139:D546,4,FALSE)</f>
        <v>801841</v>
      </c>
      <c r="I353" s="61">
        <f>VLOOKUP(A353,'Visits new'!A139:E546,5,FALSE)</f>
        <v>657</v>
      </c>
      <c r="J353" s="67">
        <f t="shared" si="25"/>
        <v>1.9610212704623378E-4</v>
      </c>
      <c r="K353" s="12">
        <f t="shared" si="26"/>
        <v>1.6104059932930472E-5</v>
      </c>
      <c r="L353" s="12">
        <f t="shared" si="27"/>
        <v>1.3728099194285658E-3</v>
      </c>
      <c r="M353" s="12">
        <f t="shared" si="28"/>
        <v>0.19655340706609892</v>
      </c>
      <c r="N353" s="12">
        <f t="shared" si="29"/>
        <v>1.610488718367195E-4</v>
      </c>
      <c r="O353" s="12"/>
    </row>
    <row r="354" spans="1:15" hidden="1">
      <c r="A354" s="61" t="s">
        <v>256</v>
      </c>
      <c r="B354" s="61">
        <f>VLOOKUP(A354,'US Pop after &gt;2009'!A146:B603,2,FALSE)</f>
        <v>3887172</v>
      </c>
      <c r="C354" s="62">
        <f>VLOOKUP(A354,'US Pop after &gt;2009'!A146:U603,21,FALSE)</f>
        <v>3297832</v>
      </c>
      <c r="D354" s="62">
        <f>VLOOKUP(A354,'US Pop after &gt;2009'!A146:V603,22,FALSE)</f>
        <v>589340</v>
      </c>
      <c r="E354" s="61">
        <f>VLOOKUP(A354,'Deaths After &gt;2009'!A146:O603,15,FALSE)</f>
        <v>39</v>
      </c>
      <c r="F354" s="61">
        <f>VLOOKUP(A354,'Deaths After &gt;2009'!A146:P603,16,FALSE)</f>
        <v>724</v>
      </c>
      <c r="G354" s="61">
        <f>VLOOKUP(A354,'Deaths After &gt;2009'!A146:Q603,17,FALSE)</f>
        <v>763</v>
      </c>
      <c r="H354" s="61">
        <f>VLOOKUP(A354,'Visits new'!A145:D552,4,FALSE)</f>
        <v>450355</v>
      </c>
      <c r="I354" s="61">
        <f>VLOOKUP(A354,'Visits new'!A145:E552,5,FALSE)</f>
        <v>1086</v>
      </c>
      <c r="J354" s="67">
        <f t="shared" si="25"/>
        <v>1.9628665775530386E-4</v>
      </c>
      <c r="K354" s="12">
        <f t="shared" si="26"/>
        <v>1.1825951109698735E-5</v>
      </c>
      <c r="L354" s="12">
        <f t="shared" si="27"/>
        <v>1.228492890351919E-3</v>
      </c>
      <c r="M354" s="66">
        <f t="shared" si="28"/>
        <v>0.11585672051558304</v>
      </c>
      <c r="N354" s="12">
        <f t="shared" si="29"/>
        <v>2.7938048535027519E-4</v>
      </c>
      <c r="O354" s="12"/>
    </row>
    <row r="355" spans="1:15" hidden="1">
      <c r="A355" s="61" t="s">
        <v>100</v>
      </c>
      <c r="B355" s="61">
        <f>VLOOKUP(A355,'US Pop after &gt;2009'!A7:B464,2,FALSE)</f>
        <v>4505293</v>
      </c>
      <c r="C355" s="62">
        <f>VLOOKUP(A355,'US Pop after &gt;2009'!A7:U464,21,FALSE)</f>
        <v>3857482.7039999999</v>
      </c>
      <c r="D355" s="62">
        <f>VLOOKUP(A355,'US Pop after &gt;2009'!A7:V464,22,FALSE)</f>
        <v>646890.2350000001</v>
      </c>
      <c r="E355" s="61">
        <f>VLOOKUP(A355,'Deaths After &gt;2009'!A7:O464,15,FALSE)</f>
        <v>114</v>
      </c>
      <c r="F355" s="61">
        <f>VLOOKUP(A355,'Deaths After &gt;2009'!A7:P464,16,FALSE)</f>
        <v>773</v>
      </c>
      <c r="G355" s="61">
        <f>VLOOKUP(A355,'Deaths After &gt;2009'!A7:Q464,17,FALSE)</f>
        <v>887</v>
      </c>
      <c r="H355" s="61">
        <f>VLOOKUP(A355,'Visits new'!A6:D413,4,FALSE)</f>
        <v>476126</v>
      </c>
      <c r="I355" s="61">
        <f>VLOOKUP(A355,'Visits new'!A6:E413,5,FALSE)</f>
        <v>1176</v>
      </c>
      <c r="J355" s="67">
        <f t="shared" si="25"/>
        <v>1.9687953702456201E-4</v>
      </c>
      <c r="K355" s="12">
        <f t="shared" si="26"/>
        <v>2.9552951690953326E-5</v>
      </c>
      <c r="L355" s="12">
        <f t="shared" si="27"/>
        <v>1.194947702371794E-3</v>
      </c>
      <c r="M355" s="66">
        <f t="shared" si="28"/>
        <v>0.10568147288089809</v>
      </c>
      <c r="N355" s="12">
        <f t="shared" si="29"/>
        <v>2.6102630838882178E-4</v>
      </c>
      <c r="O355" s="12"/>
    </row>
    <row r="356" spans="1:15">
      <c r="A356" s="61" t="s">
        <v>292</v>
      </c>
      <c r="B356" s="61">
        <f>VLOOKUP(A356,'US Pop after &gt;2009'!A178:B635,2,FALSE)</f>
        <v>6772044</v>
      </c>
      <c r="C356" s="62">
        <f>VLOOKUP(A356,'US Pop after &gt;2009'!A178:U635,21,FALSE)</f>
        <v>5725952</v>
      </c>
      <c r="D356" s="62">
        <f>VLOOKUP(A356,'US Pop after &gt;2009'!A178:V635,22,FALSE)</f>
        <v>1046092</v>
      </c>
      <c r="E356" s="61">
        <f>VLOOKUP(A356,'Deaths After &gt;2009'!A178:O635,15,FALSE)</f>
        <v>38</v>
      </c>
      <c r="F356" s="61">
        <f>VLOOKUP(A356,'Deaths After &gt;2009'!A178:P635,16,FALSE)</f>
        <v>1297</v>
      </c>
      <c r="G356" s="61">
        <f>VLOOKUP(A356,'Deaths After &gt;2009'!A178:Q635,17,FALSE)</f>
        <v>1335</v>
      </c>
      <c r="H356" s="61">
        <f>VLOOKUP(A356,'Visits new'!A177:D584,4,FALSE)</f>
        <v>1386991</v>
      </c>
      <c r="I356" s="61">
        <f>VLOOKUP(A356,'Visits new'!A177:E584,5,FALSE)</f>
        <v>1925</v>
      </c>
      <c r="J356" s="67">
        <f t="shared" si="25"/>
        <v>1.9713398200011696E-4</v>
      </c>
      <c r="K356" s="12">
        <f t="shared" si="26"/>
        <v>6.636451021594313E-6</v>
      </c>
      <c r="L356" s="12">
        <f t="shared" si="27"/>
        <v>1.2398527089395579E-3</v>
      </c>
      <c r="M356" s="12">
        <f t="shared" si="28"/>
        <v>0.20481128002121662</v>
      </c>
      <c r="N356" s="12">
        <f t="shared" si="29"/>
        <v>2.8425686543088026E-4</v>
      </c>
      <c r="O356" s="12"/>
    </row>
    <row r="357" spans="1:15" hidden="1">
      <c r="A357" s="61" t="s">
        <v>421</v>
      </c>
      <c r="B357" s="61">
        <f>VLOOKUP(A357,'US Pop after &gt;2009'!A292:B749,2,FALSE)</f>
        <v>3516036</v>
      </c>
      <c r="C357" s="62">
        <f>VLOOKUP(A357,'US Pop after &gt;2009'!A292:U749,21,FALSE)</f>
        <v>3047237.969</v>
      </c>
      <c r="D357" s="62">
        <f>VLOOKUP(A357,'US Pop after &gt;2009'!A292:V749,22,FALSE)</f>
        <v>466927.03799999994</v>
      </c>
      <c r="E357" s="61">
        <f>VLOOKUP(A357,'Deaths After &gt;2009'!A292:O749,15,FALSE)</f>
        <v>36</v>
      </c>
      <c r="F357" s="61">
        <f>VLOOKUP(A357,'Deaths After &gt;2009'!A292:P749,16,FALSE)</f>
        <v>660</v>
      </c>
      <c r="G357" s="61">
        <f>VLOOKUP(A357,'Deaths After &gt;2009'!A292:Q749,17,FALSE)</f>
        <v>696</v>
      </c>
      <c r="H357" s="61">
        <f>VLOOKUP(A357,'Visits new'!A291:D698,4,FALSE)</f>
        <v>116771</v>
      </c>
      <c r="I357" s="61">
        <f>VLOOKUP(A357,'Visits new'!A291:E698,5,FALSE)</f>
        <v>811</v>
      </c>
      <c r="J357" s="67">
        <f t="shared" si="25"/>
        <v>1.9795019163626311E-4</v>
      </c>
      <c r="K357" s="12">
        <f t="shared" si="26"/>
        <v>1.1813977236511653E-5</v>
      </c>
      <c r="L357" s="12">
        <f t="shared" si="27"/>
        <v>1.4134970697498998E-3</v>
      </c>
      <c r="M357" s="66">
        <f t="shared" si="28"/>
        <v>3.3210979637296092E-2</v>
      </c>
      <c r="N357" s="12">
        <f t="shared" si="29"/>
        <v>2.3065747904742727E-4</v>
      </c>
      <c r="O357" s="12"/>
    </row>
    <row r="358" spans="1:15">
      <c r="A358" s="61" t="s">
        <v>197</v>
      </c>
      <c r="B358" s="61">
        <f>VLOOKUP(A358,'US Pop after &gt;2009'!A93:B550,2,FALSE)</f>
        <v>1362730</v>
      </c>
      <c r="C358" s="62">
        <f>VLOOKUP(A358,'US Pop after &gt;2009'!A93:U550,21,FALSE)</f>
        <v>1164954.3370000001</v>
      </c>
      <c r="D358" s="62">
        <f>VLOOKUP(A358,'US Pop after &gt;2009'!A93:V550,22,FALSE)</f>
        <v>197109.54500000004</v>
      </c>
      <c r="E358" s="61">
        <f>VLOOKUP(A358,'Deaths After &gt;2009'!A93:O550,15,FALSE)</f>
        <v>0</v>
      </c>
      <c r="F358" s="61">
        <f>VLOOKUP(A358,'Deaths After &gt;2009'!A93:P550,16,FALSE)</f>
        <v>270</v>
      </c>
      <c r="G358" s="61">
        <f>VLOOKUP(A358,'Deaths After &gt;2009'!A93:Q550,17,FALSE)</f>
        <v>270</v>
      </c>
      <c r="H358" s="61">
        <f>VLOOKUP(A358,'Visits new'!A92:D499,4,FALSE)</f>
        <v>644722</v>
      </c>
      <c r="I358" s="61">
        <f>VLOOKUP(A358,'Visits new'!A92:E499,5,FALSE)</f>
        <v>1090</v>
      </c>
      <c r="J358" s="67">
        <f t="shared" si="25"/>
        <v>1.9813169153097093E-4</v>
      </c>
      <c r="K358" s="12">
        <f t="shared" si="26"/>
        <v>0</v>
      </c>
      <c r="L358" s="12">
        <f t="shared" si="27"/>
        <v>1.3697966782887149E-3</v>
      </c>
      <c r="M358" s="12">
        <f t="shared" si="28"/>
        <v>0.47311059417492829</v>
      </c>
      <c r="N358" s="12">
        <f t="shared" si="29"/>
        <v>7.9986497692132699E-4</v>
      </c>
      <c r="O358" s="12"/>
    </row>
    <row r="359" spans="1:15" hidden="1">
      <c r="A359" s="61" t="s">
        <v>130</v>
      </c>
      <c r="B359" s="61">
        <f>VLOOKUP(A359,'US Pop after &gt;2009'!A34:B491,2,FALSE)</f>
        <v>2806372</v>
      </c>
      <c r="C359" s="62">
        <f>VLOOKUP(A359,'US Pop after &gt;2009'!A34:U491,21,FALSE)</f>
        <v>2367426</v>
      </c>
      <c r="D359" s="62">
        <f>VLOOKUP(A359,'US Pop after &gt;2009'!A34:V491,22,FALSE)</f>
        <v>438946</v>
      </c>
      <c r="E359" s="61">
        <f>VLOOKUP(A359,'Deaths After &gt;2009'!A34:O491,15,FALSE)</f>
        <v>11</v>
      </c>
      <c r="F359" s="61">
        <f>VLOOKUP(A359,'Deaths After &gt;2009'!A34:P491,16,FALSE)</f>
        <v>549</v>
      </c>
      <c r="G359" s="61">
        <f>VLOOKUP(A359,'Deaths After &gt;2009'!A34:Q491,17,FALSE)</f>
        <v>560</v>
      </c>
      <c r="H359" s="61">
        <f>VLOOKUP(A359,'Visits new'!A33:D440,4,FALSE)</f>
        <v>175079</v>
      </c>
      <c r="I359" s="61">
        <f>VLOOKUP(A359,'Visits new'!A33:E440,5,FALSE)</f>
        <v>570</v>
      </c>
      <c r="J359" s="67">
        <f t="shared" si="25"/>
        <v>1.9954589056618295E-4</v>
      </c>
      <c r="K359" s="12">
        <f t="shared" si="26"/>
        <v>4.6463965505152007E-6</v>
      </c>
      <c r="L359" s="12">
        <f t="shared" si="27"/>
        <v>1.2507233235978913E-3</v>
      </c>
      <c r="M359" s="66">
        <f t="shared" si="28"/>
        <v>6.2386241025779901E-2</v>
      </c>
      <c r="N359" s="12">
        <f t="shared" si="29"/>
        <v>2.0310921004057907E-4</v>
      </c>
      <c r="O359" s="12"/>
    </row>
    <row r="360" spans="1:15" hidden="1">
      <c r="A360" s="61" t="s">
        <v>474</v>
      </c>
      <c r="B360" s="61">
        <f>VLOOKUP(A360,'US Pop after &gt;2009'!A339:B796,2,FALSE)</f>
        <v>6137476</v>
      </c>
      <c r="C360" s="62">
        <f>VLOOKUP(A360,'US Pop after &gt;2009'!A339:U796,21,FALSE)</f>
        <v>5337561.1210000012</v>
      </c>
      <c r="D360" s="62">
        <f>VLOOKUP(A360,'US Pop after &gt;2009'!A339:V796,22,FALSE)</f>
        <v>800235.03599999996</v>
      </c>
      <c r="E360" s="61">
        <f>VLOOKUP(A360,'Deaths After &gt;2009'!A339:O796,15,FALSE)</f>
        <v>110</v>
      </c>
      <c r="F360" s="61">
        <f>VLOOKUP(A360,'Deaths After &gt;2009'!A339:P796,16,FALSE)</f>
        <v>1117</v>
      </c>
      <c r="G360" s="61">
        <f>VLOOKUP(A360,'Deaths After &gt;2009'!A339:Q796,17,FALSE)</f>
        <v>1227</v>
      </c>
      <c r="H360" s="61">
        <f>VLOOKUP(A360,'Visits new'!A338:D745,4,FALSE)</f>
        <v>139874</v>
      </c>
      <c r="I360" s="61">
        <f>VLOOKUP(A360,'Visits new'!A338:E745,5,FALSE)</f>
        <v>666</v>
      </c>
      <c r="J360" s="67">
        <f t="shared" si="25"/>
        <v>1.9991931536677293E-4</v>
      </c>
      <c r="K360" s="12">
        <f t="shared" si="26"/>
        <v>2.0608663302649229E-5</v>
      </c>
      <c r="L360" s="12">
        <f t="shared" si="27"/>
        <v>1.3958399092138727E-3</v>
      </c>
      <c r="M360" s="66">
        <f t="shared" si="28"/>
        <v>2.2790150218102687E-2</v>
      </c>
      <c r="N360" s="12">
        <f t="shared" si="29"/>
        <v>1.0851366261961758E-4</v>
      </c>
      <c r="O360" s="12"/>
    </row>
    <row r="361" spans="1:15" hidden="1">
      <c r="A361" s="61" t="s">
        <v>328</v>
      </c>
      <c r="B361" s="61">
        <f>VLOOKUP(A361,'US Pop after &gt;2009'!A210:B667,2,FALSE)</f>
        <v>5568576</v>
      </c>
      <c r="C361" s="62">
        <f>VLOOKUP(A361,'US Pop after &gt;2009'!A210:U667,21,FALSE)</f>
        <v>4715641</v>
      </c>
      <c r="D361" s="62">
        <f>VLOOKUP(A361,'US Pop after &gt;2009'!A210:V667,22,FALSE)</f>
        <v>852935</v>
      </c>
      <c r="E361" s="61">
        <f>VLOOKUP(A361,'Deaths After &gt;2009'!A210:O667,15,FALSE)</f>
        <v>20</v>
      </c>
      <c r="F361" s="61">
        <f>VLOOKUP(A361,'Deaths After &gt;2009'!A210:P667,16,FALSE)</f>
        <v>1097</v>
      </c>
      <c r="G361" s="61">
        <f>VLOOKUP(A361,'Deaths After &gt;2009'!A210:Q667,17,FALSE)</f>
        <v>1117</v>
      </c>
      <c r="H361" s="61">
        <f>VLOOKUP(A361,'Visits new'!A209:D616,4,FALSE)</f>
        <v>262468</v>
      </c>
      <c r="I361" s="61">
        <f>VLOOKUP(A361,'Visits new'!A209:E616,5,FALSE)</f>
        <v>891</v>
      </c>
      <c r="J361" s="67">
        <f t="shared" si="25"/>
        <v>2.0058988150651081E-4</v>
      </c>
      <c r="K361" s="12">
        <f t="shared" si="26"/>
        <v>4.2412049602588494E-6</v>
      </c>
      <c r="L361" s="12">
        <f t="shared" si="27"/>
        <v>1.2861472445145291E-3</v>
      </c>
      <c r="M361" s="66">
        <f t="shared" si="28"/>
        <v>4.7133773517682082E-2</v>
      </c>
      <c r="N361" s="12">
        <f t="shared" si="29"/>
        <v>1.6000499948281213E-4</v>
      </c>
      <c r="O361" s="12"/>
    </row>
    <row r="362" spans="1:15">
      <c r="A362" s="61" t="s">
        <v>254</v>
      </c>
      <c r="B362" s="61">
        <f>VLOOKUP(A362,'US Pop after &gt;2009'!A144:B601,2,FALSE)</f>
        <v>4141008</v>
      </c>
      <c r="C362" s="62">
        <f>VLOOKUP(A362,'US Pop after &gt;2009'!A144:U601,21,FALSE)</f>
        <v>3544386.1630000006</v>
      </c>
      <c r="D362" s="62">
        <f>VLOOKUP(A362,'US Pop after &gt;2009'!A144:V601,22,FALSE)</f>
        <v>596258.80399999989</v>
      </c>
      <c r="E362" s="61">
        <f>VLOOKUP(A362,'Deaths After &gt;2009'!A144:O601,15,FALSE)</f>
        <v>56</v>
      </c>
      <c r="F362" s="61">
        <f>VLOOKUP(A362,'Deaths After &gt;2009'!A144:P601,16,FALSE)</f>
        <v>779</v>
      </c>
      <c r="G362" s="61">
        <f>VLOOKUP(A362,'Deaths After &gt;2009'!A144:Q601,17,FALSE)</f>
        <v>835</v>
      </c>
      <c r="H362" s="61">
        <f>VLOOKUP(A362,'Visits new'!A143:D550,4,FALSE)</f>
        <v>1130453</v>
      </c>
      <c r="I362" s="61">
        <f>VLOOKUP(A362,'Visits new'!A143:E550,5,FALSE)</f>
        <v>992</v>
      </c>
      <c r="J362" s="67">
        <f t="shared" si="25"/>
        <v>2.0164172587930281E-4</v>
      </c>
      <c r="K362" s="12">
        <f t="shared" si="26"/>
        <v>1.5799632834758923E-5</v>
      </c>
      <c r="L362" s="12">
        <f t="shared" si="27"/>
        <v>1.3064796608017887E-3</v>
      </c>
      <c r="M362" s="12">
        <f t="shared" si="28"/>
        <v>0.272989813108306</v>
      </c>
      <c r="N362" s="12">
        <f t="shared" si="29"/>
        <v>2.3955520008654897E-4</v>
      </c>
      <c r="O362" s="12"/>
    </row>
    <row r="363" spans="1:15" hidden="1">
      <c r="A363" s="61" t="s">
        <v>127</v>
      </c>
      <c r="B363" s="61">
        <f>VLOOKUP(A363,'US Pop after &gt;2009'!A31:B488,2,FALSE)</f>
        <v>2605417</v>
      </c>
      <c r="C363" s="62">
        <f>VLOOKUP(A363,'US Pop after &gt;2009'!A31:U488,21,FALSE)</f>
        <v>2224694.0789999999</v>
      </c>
      <c r="D363" s="62">
        <f>VLOOKUP(A363,'US Pop after &gt;2009'!A31:V488,22,FALSE)</f>
        <v>380861.74400000001</v>
      </c>
      <c r="E363" s="61">
        <f>VLOOKUP(A363,'Deaths After &gt;2009'!A31:O488,15,FALSE)</f>
        <v>43</v>
      </c>
      <c r="F363" s="61">
        <f>VLOOKUP(A363,'Deaths After &gt;2009'!A31:P488,16,FALSE)</f>
        <v>485</v>
      </c>
      <c r="G363" s="61">
        <f>VLOOKUP(A363,'Deaths After &gt;2009'!A31:Q488,17,FALSE)</f>
        <v>528</v>
      </c>
      <c r="H363" s="61">
        <f>VLOOKUP(A363,'Visits new'!A30:D437,4,FALSE)</f>
        <v>158526</v>
      </c>
      <c r="I363" s="61">
        <f>VLOOKUP(A363,'Visits new'!A30:E437,5,FALSE)</f>
        <v>570</v>
      </c>
      <c r="J363" s="67">
        <f t="shared" si="25"/>
        <v>2.0265469980429237E-4</v>
      </c>
      <c r="K363" s="12">
        <f t="shared" si="26"/>
        <v>1.9328500222074803E-5</v>
      </c>
      <c r="L363" s="12">
        <f t="shared" si="27"/>
        <v>1.2734279765310322E-3</v>
      </c>
      <c r="M363" s="66">
        <f t="shared" si="28"/>
        <v>6.0844770721922826E-2</v>
      </c>
      <c r="N363" s="12">
        <f t="shared" si="29"/>
        <v>2.1877496001599745E-4</v>
      </c>
      <c r="O363" s="12"/>
    </row>
    <row r="364" spans="1:15" hidden="1">
      <c r="A364" s="61" t="s">
        <v>124</v>
      </c>
      <c r="B364" s="61">
        <f>VLOOKUP(A364,'US Pop after &gt;2009'!A28:B485,2,FALSE)</f>
        <v>2827954</v>
      </c>
      <c r="C364" s="62">
        <f>VLOOKUP(A364,'US Pop after &gt;2009'!A28:U485,21,FALSE)</f>
        <v>2427292.7609999999</v>
      </c>
      <c r="D364" s="62">
        <f>VLOOKUP(A364,'US Pop after &gt;2009'!A28:V485,22,FALSE)</f>
        <v>400000.44199999992</v>
      </c>
      <c r="E364" s="61">
        <f>VLOOKUP(A364,'Deaths After &gt;2009'!A28:O485,15,FALSE)</f>
        <v>11</v>
      </c>
      <c r="F364" s="61">
        <f>VLOOKUP(A364,'Deaths After &gt;2009'!A28:P485,16,FALSE)</f>
        <v>563</v>
      </c>
      <c r="G364" s="61">
        <f>VLOOKUP(A364,'Deaths After &gt;2009'!A28:Q485,17,FALSE)</f>
        <v>574</v>
      </c>
      <c r="H364" s="61">
        <f>VLOOKUP(A364,'Visits new'!A27:D434,4,FALSE)</f>
        <v>141769</v>
      </c>
      <c r="I364" s="61">
        <f>VLOOKUP(A364,'Visits new'!A27:E434,5,FALSE)</f>
        <v>629</v>
      </c>
      <c r="J364" s="67">
        <f t="shared" si="25"/>
        <v>2.0297359858045781E-4</v>
      </c>
      <c r="K364" s="12">
        <f t="shared" si="26"/>
        <v>4.5317978023665355E-6</v>
      </c>
      <c r="L364" s="12">
        <f t="shared" si="27"/>
        <v>1.4074984447142189E-3</v>
      </c>
      <c r="M364" s="66">
        <f t="shared" si="28"/>
        <v>5.0131296336503352E-2</v>
      </c>
      <c r="N364" s="12">
        <f t="shared" si="29"/>
        <v>2.2242228833990936E-4</v>
      </c>
      <c r="O364" s="12"/>
    </row>
    <row r="365" spans="1:15" hidden="1">
      <c r="A365" s="61" t="s">
        <v>415</v>
      </c>
      <c r="B365" s="61">
        <f>VLOOKUP(A365,'US Pop after &gt;2009'!A287:B744,2,FALSE)</f>
        <v>11418726</v>
      </c>
      <c r="C365" s="62">
        <f>VLOOKUP(A365,'US Pop after &gt;2009'!A287:U744,21,FALSE)</f>
        <v>9741605.3850000016</v>
      </c>
      <c r="D365" s="62">
        <f>VLOOKUP(A365,'US Pop after &gt;2009'!A287:V744,22,FALSE)</f>
        <v>1676773.115</v>
      </c>
      <c r="E365" s="61">
        <f>VLOOKUP(A365,'Deaths After &gt;2009'!A287:O744,15,FALSE)</f>
        <v>297</v>
      </c>
      <c r="F365" s="61">
        <f>VLOOKUP(A365,'Deaths After &gt;2009'!A287:P744,16,FALSE)</f>
        <v>2025</v>
      </c>
      <c r="G365" s="61">
        <f>VLOOKUP(A365,'Deaths After &gt;2009'!A287:Q744,17,FALSE)</f>
        <v>2322</v>
      </c>
      <c r="H365" s="61">
        <f>VLOOKUP(A365,'Visits new'!A286:D693,4,FALSE)</f>
        <v>679550</v>
      </c>
      <c r="I365" s="61">
        <f>VLOOKUP(A365,'Visits new'!A286:E693,5,FALSE)</f>
        <v>2331</v>
      </c>
      <c r="J365" s="67">
        <f t="shared" si="25"/>
        <v>2.0335018109726076E-4</v>
      </c>
      <c r="K365" s="12">
        <f t="shared" si="26"/>
        <v>3.0487788024889284E-5</v>
      </c>
      <c r="L365" s="12">
        <f t="shared" si="27"/>
        <v>1.2076768060537517E-3</v>
      </c>
      <c r="M365" s="66">
        <f t="shared" si="28"/>
        <v>5.9511893008029094E-2</v>
      </c>
      <c r="N365" s="12">
        <f t="shared" si="29"/>
        <v>2.0413836009376178E-4</v>
      </c>
      <c r="O365" s="12"/>
    </row>
    <row r="366" spans="1:15" hidden="1">
      <c r="A366" s="61" t="s">
        <v>414</v>
      </c>
      <c r="B366" s="61">
        <f>VLOOKUP(A366,'US Pop after &gt;2009'!A286:B743,2,FALSE)</f>
        <v>11150834</v>
      </c>
      <c r="C366" s="62">
        <f>VLOOKUP(A366,'US Pop after &gt;2009'!A286:U743,21,FALSE)</f>
        <v>9541903.550999999</v>
      </c>
      <c r="D366" s="62">
        <f>VLOOKUP(A366,'US Pop after &gt;2009'!A286:V743,22,FALSE)</f>
        <v>1604505.2920000001</v>
      </c>
      <c r="E366" s="61">
        <f>VLOOKUP(A366,'Deaths After &gt;2009'!A286:O743,15,FALSE)</f>
        <v>264</v>
      </c>
      <c r="F366" s="61">
        <f>VLOOKUP(A366,'Deaths After &gt;2009'!A286:P743,16,FALSE)</f>
        <v>2005</v>
      </c>
      <c r="G366" s="61">
        <f>VLOOKUP(A366,'Deaths After &gt;2009'!A286:Q743,17,FALSE)</f>
        <v>2269</v>
      </c>
      <c r="H366" s="61">
        <f>VLOOKUP(A366,'Visits new'!A285:D692,4,FALSE)</f>
        <v>584169</v>
      </c>
      <c r="I366" s="61">
        <f>VLOOKUP(A366,'Visits new'!A285:E692,5,FALSE)</f>
        <v>2007</v>
      </c>
      <c r="J366" s="67">
        <f t="shared" si="25"/>
        <v>2.0348253771870336E-4</v>
      </c>
      <c r="K366" s="12">
        <f t="shared" si="26"/>
        <v>2.7667435390534062E-5</v>
      </c>
      <c r="L366" s="12">
        <f t="shared" si="27"/>
        <v>1.2496063490702403E-3</v>
      </c>
      <c r="M366" s="66">
        <f t="shared" si="28"/>
        <v>5.2387920042572603E-2</v>
      </c>
      <c r="N366" s="12">
        <f t="shared" si="29"/>
        <v>1.7998653732985353E-4</v>
      </c>
      <c r="O366" s="12"/>
    </row>
    <row r="367" spans="1:15" hidden="1">
      <c r="A367" s="61" t="s">
        <v>325</v>
      </c>
      <c r="B367" s="61">
        <f>VLOOKUP(A367,'US Pop after &gt;2009'!A207:B664,2,FALSE)</f>
        <v>5773588</v>
      </c>
      <c r="C367" s="62">
        <f>VLOOKUP(A367,'US Pop after &gt;2009'!A207:U664,21,FALSE)</f>
        <v>4937790.8739999998</v>
      </c>
      <c r="D367" s="62">
        <f>VLOOKUP(A367,'US Pop after &gt;2009'!A207:V664,22,FALSE)</f>
        <v>834746.84699999995</v>
      </c>
      <c r="E367" s="61">
        <f>VLOOKUP(A367,'Deaths After &gt;2009'!A207:O664,15,FALSE)</f>
        <v>87</v>
      </c>
      <c r="F367" s="61">
        <f>VLOOKUP(A367,'Deaths After &gt;2009'!A207:P664,16,FALSE)</f>
        <v>1090</v>
      </c>
      <c r="G367" s="61">
        <f>VLOOKUP(A367,'Deaths After &gt;2009'!A207:Q664,17,FALSE)</f>
        <v>1177</v>
      </c>
      <c r="H367" s="61">
        <f>VLOOKUP(A367,'Visits new'!A206:D613,4,FALSE)</f>
        <v>300344</v>
      </c>
      <c r="I367" s="61">
        <f>VLOOKUP(A367,'Visits new'!A206:E613,5,FALSE)</f>
        <v>1079</v>
      </c>
      <c r="J367" s="67">
        <f t="shared" si="25"/>
        <v>2.0385936786622116E-4</v>
      </c>
      <c r="K367" s="12">
        <f t="shared" si="26"/>
        <v>1.7619215195625153E-5</v>
      </c>
      <c r="L367" s="12">
        <f t="shared" si="27"/>
        <v>1.3057851058885163E-3</v>
      </c>
      <c r="M367" s="66">
        <f t="shared" si="28"/>
        <v>5.2020338132890677E-2</v>
      </c>
      <c r="N367" s="12">
        <f t="shared" si="29"/>
        <v>1.8688552075416535E-4</v>
      </c>
      <c r="O367" s="12"/>
    </row>
    <row r="368" spans="1:15" hidden="1">
      <c r="A368" s="61" t="s">
        <v>445</v>
      </c>
      <c r="B368" s="61">
        <f>VLOOKUP(A368,'US Pop after &gt;2009'!A314:B771,2,FALSE)</f>
        <v>12746614</v>
      </c>
      <c r="C368" s="62">
        <f>VLOOKUP(A368,'US Pop after &gt;2009'!A314:U771,21,FALSE)</f>
        <v>10575062</v>
      </c>
      <c r="D368" s="62">
        <f>VLOOKUP(A368,'US Pop after &gt;2009'!A314:V771,22,FALSE)</f>
        <v>2171552</v>
      </c>
      <c r="E368" s="61">
        <f>VLOOKUP(A368,'Deaths After &gt;2009'!A314:O771,15,FALSE)</f>
        <v>219</v>
      </c>
      <c r="F368" s="61">
        <f>VLOOKUP(A368,'Deaths After &gt;2009'!A314:P771,16,FALSE)</f>
        <v>2393</v>
      </c>
      <c r="G368" s="61">
        <f>VLOOKUP(A368,'Deaths After &gt;2009'!A314:Q771,17,FALSE)</f>
        <v>2612</v>
      </c>
      <c r="H368" s="61">
        <f>VLOOKUP(A368,'Visits new'!A313:D720,4,FALSE)</f>
        <v>1237533</v>
      </c>
      <c r="I368" s="61">
        <f>VLOOKUP(A368,'Visits new'!A313:E720,5,FALSE)</f>
        <v>3867</v>
      </c>
      <c r="J368" s="67">
        <f t="shared" si="25"/>
        <v>2.0491716466820129E-4</v>
      </c>
      <c r="K368" s="12">
        <f t="shared" si="26"/>
        <v>2.0709098443110784E-5</v>
      </c>
      <c r="L368" s="12">
        <f t="shared" si="27"/>
        <v>1.1019768350009579E-3</v>
      </c>
      <c r="M368" s="66">
        <f t="shared" si="28"/>
        <v>9.7087195077845773E-2</v>
      </c>
      <c r="N368" s="12">
        <f t="shared" si="29"/>
        <v>3.033746844456104E-4</v>
      </c>
      <c r="O368" s="12"/>
    </row>
    <row r="369" spans="1:15" hidden="1">
      <c r="A369" s="61" t="s">
        <v>243</v>
      </c>
      <c r="B369" s="61">
        <f>VLOOKUP(A369,'US Pop after &gt;2009'!A134:B591,2,FALSE)</f>
        <v>2671957</v>
      </c>
      <c r="C369" s="62">
        <f>VLOOKUP(A369,'US Pop after &gt;2009'!A134:U591,21,FALSE)</f>
        <v>2318866.6939999997</v>
      </c>
      <c r="D369" s="62">
        <f>VLOOKUP(A369,'US Pop after &gt;2009'!A134:V591,22,FALSE)</f>
        <v>352205.13799999998</v>
      </c>
      <c r="E369" s="61">
        <f>VLOOKUP(A369,'Deaths After &gt;2009'!A134:O591,15,FALSE)</f>
        <v>11</v>
      </c>
      <c r="F369" s="61">
        <f>VLOOKUP(A369,'Deaths After &gt;2009'!A134:P591,16,FALSE)</f>
        <v>537</v>
      </c>
      <c r="G369" s="61">
        <f>VLOOKUP(A369,'Deaths After &gt;2009'!A134:Q591,17,FALSE)</f>
        <v>548</v>
      </c>
      <c r="H369" s="61">
        <f>VLOOKUP(A369,'Visits new'!A133:D540,4,FALSE)</f>
        <v>295468</v>
      </c>
      <c r="I369" s="61">
        <f>VLOOKUP(A369,'Visits new'!A133:E540,5,FALSE)</f>
        <v>1397</v>
      </c>
      <c r="J369" s="67">
        <f t="shared" si="25"/>
        <v>2.0509312088480466E-4</v>
      </c>
      <c r="K369" s="12">
        <f t="shared" si="26"/>
        <v>4.7436965774971801E-6</v>
      </c>
      <c r="L369" s="12">
        <f t="shared" si="27"/>
        <v>1.5246796314481931E-3</v>
      </c>
      <c r="M369" s="66">
        <f t="shared" si="28"/>
        <v>0.11058112087881654</v>
      </c>
      <c r="N369" s="12">
        <f t="shared" si="29"/>
        <v>5.2283775524830677E-4</v>
      </c>
      <c r="O369" s="12"/>
    </row>
    <row r="370" spans="1:15" hidden="1">
      <c r="A370" s="61" t="s">
        <v>199</v>
      </c>
      <c r="B370" s="61">
        <f>VLOOKUP(A370,'US Pop after &gt;2009'!A95:B552,2,FALSE)</f>
        <v>1391072</v>
      </c>
      <c r="C370" s="62">
        <f>VLOOKUP(A370,'US Pop after &gt;2009'!A95:U552,21,FALSE)</f>
        <v>1178545.9849999999</v>
      </c>
      <c r="D370" s="62">
        <f>VLOOKUP(A370,'US Pop after &gt;2009'!A95:V552,22,FALSE)</f>
        <v>212874.065</v>
      </c>
      <c r="E370" s="61">
        <f>VLOOKUP(A370,'Deaths After &gt;2009'!A95:O552,15,FALSE)</f>
        <v>0</v>
      </c>
      <c r="F370" s="61">
        <f>VLOOKUP(A370,'Deaths After &gt;2009'!A95:P552,16,FALSE)</f>
        <v>286</v>
      </c>
      <c r="G370" s="61">
        <f>VLOOKUP(A370,'Deaths After &gt;2009'!A95:Q552,17,FALSE)</f>
        <v>286</v>
      </c>
      <c r="H370" s="61">
        <f>VLOOKUP(A370,'Visits new'!A94:D501,4,FALSE)</f>
        <v>91479</v>
      </c>
      <c r="I370" s="61">
        <f>VLOOKUP(A370,'Visits new'!A94:E501,5,FALSE)</f>
        <v>845</v>
      </c>
      <c r="J370" s="67">
        <f t="shared" si="25"/>
        <v>2.0559683467139011E-4</v>
      </c>
      <c r="K370" s="12">
        <f t="shared" si="26"/>
        <v>0</v>
      </c>
      <c r="L370" s="12">
        <f t="shared" si="27"/>
        <v>1.3435173514443858E-3</v>
      </c>
      <c r="M370" s="66">
        <f t="shared" si="28"/>
        <v>6.5761513422741599E-2</v>
      </c>
      <c r="N370" s="12">
        <f t="shared" si="29"/>
        <v>6.0744519334728899E-4</v>
      </c>
      <c r="O370" s="12"/>
    </row>
    <row r="371" spans="1:15" hidden="1">
      <c r="A371" s="61" t="s">
        <v>476</v>
      </c>
      <c r="B371" s="61">
        <f>VLOOKUP(A371,'US Pop after &gt;2009'!A341:B798,2,FALSE)</f>
        <v>6144968</v>
      </c>
      <c r="C371" s="62">
        <f>VLOOKUP(A371,'US Pop after &gt;2009'!A341:U798,21,FALSE)</f>
        <v>5323833.1679999987</v>
      </c>
      <c r="D371" s="62">
        <f>VLOOKUP(A371,'US Pop after &gt;2009'!A341:V798,22,FALSE)</f>
        <v>822982.28199999989</v>
      </c>
      <c r="E371" s="61">
        <f>VLOOKUP(A371,'Deaths After &gt;2009'!A341:O798,15,FALSE)</f>
        <v>83</v>
      </c>
      <c r="F371" s="61">
        <f>VLOOKUP(A371,'Deaths After &gt;2009'!A341:P798,16,FALSE)</f>
        <v>1196</v>
      </c>
      <c r="G371" s="61">
        <f>VLOOKUP(A371,'Deaths After &gt;2009'!A341:Q798,17,FALSE)</f>
        <v>1279</v>
      </c>
      <c r="H371" s="61">
        <f>VLOOKUP(A371,'Visits new'!A340:D747,4,FALSE)</f>
        <v>549660</v>
      </c>
      <c r="I371" s="61">
        <f>VLOOKUP(A371,'Visits new'!A340:E747,5,FALSE)</f>
        <v>2747</v>
      </c>
      <c r="J371" s="67">
        <f t="shared" si="25"/>
        <v>2.081377803757481E-4</v>
      </c>
      <c r="K371" s="12">
        <f t="shared" si="26"/>
        <v>1.5590270652898871E-5</v>
      </c>
      <c r="L371" s="12">
        <f t="shared" si="27"/>
        <v>1.4532512134933181E-3</v>
      </c>
      <c r="M371" s="66">
        <f t="shared" si="28"/>
        <v>8.9448797780558018E-2</v>
      </c>
      <c r="N371" s="12">
        <f t="shared" si="29"/>
        <v>4.470324336920876E-4</v>
      </c>
      <c r="O371" s="12"/>
    </row>
    <row r="372" spans="1:15" hidden="1">
      <c r="A372" s="61" t="s">
        <v>475</v>
      </c>
      <c r="B372" s="61">
        <f>VLOOKUP(A372,'US Pop after &gt;2009'!A340:B797,2,FALSE)</f>
        <v>6223143</v>
      </c>
      <c r="C372" s="62">
        <f>VLOOKUP(A372,'US Pop after &gt;2009'!A340:U797,21,FALSE)</f>
        <v>5395970.0410000011</v>
      </c>
      <c r="D372" s="62">
        <f>VLOOKUP(A372,'US Pop after &gt;2009'!A340:V797,22,FALSE)</f>
        <v>826324.92799999996</v>
      </c>
      <c r="E372" s="61">
        <f>VLOOKUP(A372,'Deaths After &gt;2009'!A340:O797,15,FALSE)</f>
        <v>114</v>
      </c>
      <c r="F372" s="61">
        <f>VLOOKUP(A372,'Deaths After &gt;2009'!A340:P797,16,FALSE)</f>
        <v>1192</v>
      </c>
      <c r="G372" s="61">
        <f>VLOOKUP(A372,'Deaths After &gt;2009'!A340:Q797,17,FALSE)</f>
        <v>1306</v>
      </c>
      <c r="H372" s="61">
        <f>VLOOKUP(A372,'Visits new'!A339:D746,4,FALSE)</f>
        <v>519259</v>
      </c>
      <c r="I372" s="61">
        <f>VLOOKUP(A372,'Visits new'!A339:E746,5,FALSE)</f>
        <v>2616</v>
      </c>
      <c r="J372" s="67">
        <f t="shared" si="25"/>
        <v>2.0986180134379044E-4</v>
      </c>
      <c r="K372" s="12">
        <f t="shared" si="26"/>
        <v>2.11268778614036E-5</v>
      </c>
      <c r="L372" s="12">
        <f t="shared" si="27"/>
        <v>1.4425318172175488E-3</v>
      </c>
      <c r="M372" s="66">
        <f t="shared" si="28"/>
        <v>8.3439991656948903E-2</v>
      </c>
      <c r="N372" s="12">
        <f t="shared" si="29"/>
        <v>4.2036636471313614E-4</v>
      </c>
      <c r="O372" s="12"/>
    </row>
    <row r="373" spans="1:15">
      <c r="A373" s="61" t="s">
        <v>290</v>
      </c>
      <c r="B373" s="61">
        <f>VLOOKUP(A373,'US Pop after &gt;2009'!A176:B633,2,FALSE)</f>
        <v>6688538</v>
      </c>
      <c r="C373" s="62">
        <f>VLOOKUP(A373,'US Pop after &gt;2009'!A176:U633,21,FALSE)</f>
        <v>5703846.1950000003</v>
      </c>
      <c r="D373" s="62">
        <f>VLOOKUP(A373,'US Pop after &gt;2009'!A176:V633,22,FALSE)</f>
        <v>980267.26599999995</v>
      </c>
      <c r="E373" s="61">
        <f>VLOOKUP(A373,'Deaths After &gt;2009'!A176:O633,15,FALSE)</f>
        <v>40</v>
      </c>
      <c r="F373" s="61">
        <f>VLOOKUP(A373,'Deaths After &gt;2009'!A176:P633,16,FALSE)</f>
        <v>1366</v>
      </c>
      <c r="G373" s="61">
        <f>VLOOKUP(A373,'Deaths After &gt;2009'!A176:Q633,17,FALSE)</f>
        <v>1406</v>
      </c>
      <c r="H373" s="61">
        <f>VLOOKUP(A373,'Visits new'!A175:D582,4,FALSE)</f>
        <v>1147979</v>
      </c>
      <c r="I373" s="61">
        <f>VLOOKUP(A373,'Visits new'!A175:E582,5,FALSE)</f>
        <v>1933</v>
      </c>
      <c r="J373" s="67">
        <f t="shared" si="25"/>
        <v>2.102103628625568E-4</v>
      </c>
      <c r="K373" s="12">
        <f t="shared" si="26"/>
        <v>7.012811817237298E-6</v>
      </c>
      <c r="L373" s="12">
        <f t="shared" si="27"/>
        <v>1.3934975158091222E-3</v>
      </c>
      <c r="M373" s="12">
        <f t="shared" si="28"/>
        <v>0.17163377108719424</v>
      </c>
      <c r="N373" s="12">
        <f t="shared" si="29"/>
        <v>2.8900187155997322E-4</v>
      </c>
      <c r="O373" s="12"/>
    </row>
    <row r="374" spans="1:15" hidden="1">
      <c r="A374" s="61" t="s">
        <v>439</v>
      </c>
      <c r="B374" s="61">
        <f>VLOOKUP(A374,'US Pop after &gt;2009'!A308:B765,2,FALSE)</f>
        <v>12505696</v>
      </c>
      <c r="C374" s="62">
        <f>VLOOKUP(A374,'US Pop after &gt;2009'!A308:U765,21,FALSE)</f>
        <v>10583704.679</v>
      </c>
      <c r="D374" s="62">
        <f>VLOOKUP(A374,'US Pop after &gt;2009'!A308:V765,22,FALSE)</f>
        <v>1916881.5499999996</v>
      </c>
      <c r="E374" s="61">
        <f>VLOOKUP(A374,'Deaths After &gt;2009'!A308:O765,15,FALSE)</f>
        <v>212</v>
      </c>
      <c r="F374" s="61">
        <f>VLOOKUP(A374,'Deaths After &gt;2009'!A308:P765,16,FALSE)</f>
        <v>2426</v>
      </c>
      <c r="G374" s="61">
        <f>VLOOKUP(A374,'Deaths After &gt;2009'!A308:Q765,17,FALSE)</f>
        <v>2638</v>
      </c>
      <c r="H374" s="61">
        <f>VLOOKUP(A374,'Visits new'!A307:D714,4,FALSE)</f>
        <v>761885</v>
      </c>
      <c r="I374" s="61">
        <f>VLOOKUP(A374,'Visits new'!A307:E714,5,FALSE)</f>
        <v>2548</v>
      </c>
      <c r="J374" s="67">
        <f t="shared" si="25"/>
        <v>2.1094387709408576E-4</v>
      </c>
      <c r="K374" s="12">
        <f t="shared" si="26"/>
        <v>2.0030793226935619E-5</v>
      </c>
      <c r="L374" s="12">
        <f t="shared" si="27"/>
        <v>1.2655972404763355E-3</v>
      </c>
      <c r="M374" s="66">
        <f t="shared" si="28"/>
        <v>6.0923038589775408E-2</v>
      </c>
      <c r="N374" s="12">
        <f t="shared" si="29"/>
        <v>2.0374715649572802E-4</v>
      </c>
      <c r="O374" s="12"/>
    </row>
    <row r="375" spans="1:15" hidden="1">
      <c r="A375" s="61" t="s">
        <v>326</v>
      </c>
      <c r="B375" s="61">
        <f>VLOOKUP(A375,'US Pop after &gt;2009'!A208:B665,2,FALSE)</f>
        <v>5583743</v>
      </c>
      <c r="C375" s="62">
        <f>VLOOKUP(A375,'US Pop after &gt;2009'!A208:U665,21,FALSE)</f>
        <v>4767425.358</v>
      </c>
      <c r="D375" s="62">
        <f>VLOOKUP(A375,'US Pop after &gt;2009'!A208:V665,22,FALSE)</f>
        <v>817059.43</v>
      </c>
      <c r="E375" s="61">
        <f>VLOOKUP(A375,'Deaths After &gt;2009'!A208:O665,15,FALSE)</f>
        <v>36</v>
      </c>
      <c r="F375" s="61">
        <f>VLOOKUP(A375,'Deaths After &gt;2009'!A208:P665,16,FALSE)</f>
        <v>1149</v>
      </c>
      <c r="G375" s="61">
        <f>VLOOKUP(A375,'Deaths After &gt;2009'!A208:Q665,17,FALSE)</f>
        <v>1185</v>
      </c>
      <c r="H375" s="61">
        <f>VLOOKUP(A375,'Visits new'!A207:D614,4,FALSE)</f>
        <v>287361</v>
      </c>
      <c r="I375" s="61">
        <f>VLOOKUP(A375,'Visits new'!A207:E614,5,FALSE)</f>
        <v>972</v>
      </c>
      <c r="J375" s="67">
        <f t="shared" si="25"/>
        <v>2.1222323448625769E-4</v>
      </c>
      <c r="K375" s="12">
        <f t="shared" si="26"/>
        <v>7.5512456507766894E-6</v>
      </c>
      <c r="L375" s="12">
        <f t="shared" si="27"/>
        <v>1.4062624551068458E-3</v>
      </c>
      <c r="M375" s="66">
        <f t="shared" si="28"/>
        <v>5.1463865725911814E-2</v>
      </c>
      <c r="N375" s="12">
        <f t="shared" si="29"/>
        <v>1.7407677967986706E-4</v>
      </c>
      <c r="O375" s="12"/>
    </row>
    <row r="376" spans="1:15">
      <c r="A376" s="61" t="s">
        <v>315</v>
      </c>
      <c r="B376" s="61">
        <f>VLOOKUP(A376,'US Pop after &gt;2009'!A198:B655,2,FALSE)</f>
        <v>2808240</v>
      </c>
      <c r="C376" s="62">
        <f>VLOOKUP(A376,'US Pop after &gt;2009'!A198:U655,21,FALSE)</f>
        <v>2439437.4309999999</v>
      </c>
      <c r="D376" s="62">
        <f>VLOOKUP(A376,'US Pop after &gt;2009'!A198:V655,22,FALSE)</f>
        <v>368194.85700000008</v>
      </c>
      <c r="E376" s="61">
        <f>VLOOKUP(A376,'Deaths After &gt;2009'!A198:O655,15,FALSE)</f>
        <v>38</v>
      </c>
      <c r="F376" s="61">
        <f>VLOOKUP(A376,'Deaths After &gt;2009'!A198:P655,16,FALSE)</f>
        <v>560</v>
      </c>
      <c r="G376" s="61">
        <f>VLOOKUP(A376,'Deaths After &gt;2009'!A198:Q655,17,FALSE)</f>
        <v>598</v>
      </c>
      <c r="H376" s="61">
        <f>VLOOKUP(A376,'Visits new'!A197:D604,4,FALSE)</f>
        <v>845638</v>
      </c>
      <c r="I376" s="61">
        <f>VLOOKUP(A376,'Visits new'!A197:E604,5,FALSE)</f>
        <v>2171</v>
      </c>
      <c r="J376" s="67">
        <f t="shared" si="25"/>
        <v>2.1294476255590691E-4</v>
      </c>
      <c r="K376" s="12">
        <f t="shared" si="26"/>
        <v>1.5577362024990589E-5</v>
      </c>
      <c r="L376" s="12">
        <f t="shared" si="27"/>
        <v>1.5209337918590208E-3</v>
      </c>
      <c r="M376" s="12">
        <f t="shared" si="28"/>
        <v>0.30112739651881604</v>
      </c>
      <c r="N376" s="12">
        <f t="shared" si="29"/>
        <v>7.7308207275731419E-4</v>
      </c>
      <c r="O376" s="12"/>
    </row>
    <row r="377" spans="1:15" hidden="1">
      <c r="A377" s="61" t="s">
        <v>324</v>
      </c>
      <c r="B377" s="61">
        <f>VLOOKUP(A377,'US Pop after &gt;2009'!A206:B663,2,FALSE)</f>
        <v>5560104</v>
      </c>
      <c r="C377" s="62">
        <f>VLOOKUP(A377,'US Pop after &gt;2009'!A206:U663,21,FALSE)</f>
        <v>4776528.5519999992</v>
      </c>
      <c r="D377" s="62">
        <f>VLOOKUP(A377,'US Pop after &gt;2009'!A206:V663,22,FALSE)</f>
        <v>783191.95000000007</v>
      </c>
      <c r="E377" s="61">
        <f>VLOOKUP(A377,'Deaths After &gt;2009'!A206:O663,15,FALSE)</f>
        <v>55</v>
      </c>
      <c r="F377" s="61">
        <f>VLOOKUP(A377,'Deaths After &gt;2009'!A206:P663,16,FALSE)</f>
        <v>1130</v>
      </c>
      <c r="G377" s="61">
        <f>VLOOKUP(A377,'Deaths After &gt;2009'!A206:Q663,17,FALSE)</f>
        <v>1185</v>
      </c>
      <c r="H377" s="61">
        <f>VLOOKUP(A377,'Visits new'!A205:D612,4,FALSE)</f>
        <v>297395</v>
      </c>
      <c r="I377" s="61">
        <f>VLOOKUP(A377,'Visits new'!A205:E612,5,FALSE)</f>
        <v>1139</v>
      </c>
      <c r="J377" s="67">
        <f t="shared" si="25"/>
        <v>2.1312550988254896E-4</v>
      </c>
      <c r="K377" s="12">
        <f t="shared" si="26"/>
        <v>1.1514638591864113E-5</v>
      </c>
      <c r="L377" s="12">
        <f t="shared" si="27"/>
        <v>1.442813603995802E-3</v>
      </c>
      <c r="M377" s="66">
        <f t="shared" si="28"/>
        <v>5.3487308870481559E-2</v>
      </c>
      <c r="N377" s="12">
        <f t="shared" si="29"/>
        <v>2.0485228333858504E-4</v>
      </c>
      <c r="O377" s="12"/>
    </row>
    <row r="378" spans="1:15">
      <c r="A378" s="61" t="s">
        <v>253</v>
      </c>
      <c r="B378" s="61">
        <f>VLOOKUP(A378,'US Pop after &gt;2009'!A143:B600,2,FALSE)</f>
        <v>4030950</v>
      </c>
      <c r="C378" s="62">
        <f>VLOOKUP(A378,'US Pop after &gt;2009'!A143:U600,21,FALSE)</f>
        <v>3469482.5210000006</v>
      </c>
      <c r="D378" s="62">
        <f>VLOOKUP(A378,'US Pop after &gt;2009'!A143:V600,22,FALSE)</f>
        <v>561445.85</v>
      </c>
      <c r="E378" s="61">
        <f>VLOOKUP(A378,'Deaths After &gt;2009'!A143:O600,15,FALSE)</f>
        <v>75</v>
      </c>
      <c r="F378" s="61">
        <f>VLOOKUP(A378,'Deaths After &gt;2009'!A143:P600,16,FALSE)</f>
        <v>785</v>
      </c>
      <c r="G378" s="61">
        <f>VLOOKUP(A378,'Deaths After &gt;2009'!A143:Q600,17,FALSE)</f>
        <v>860</v>
      </c>
      <c r="H378" s="61">
        <f>VLOOKUP(A378,'Visits new'!A142:D549,4,FALSE)</f>
        <v>1071609</v>
      </c>
      <c r="I378" s="61">
        <f>VLOOKUP(A378,'Visits new'!A142:E549,5,FALSE)</f>
        <v>803</v>
      </c>
      <c r="J378" s="67">
        <f t="shared" si="25"/>
        <v>2.1334921048388097E-4</v>
      </c>
      <c r="K378" s="12">
        <f t="shared" si="26"/>
        <v>2.1617056591593069E-5</v>
      </c>
      <c r="L378" s="12">
        <f t="shared" si="27"/>
        <v>1.3981757991442987E-3</v>
      </c>
      <c r="M378" s="12">
        <f t="shared" si="28"/>
        <v>0.26584527220630372</v>
      </c>
      <c r="N378" s="12">
        <f t="shared" si="29"/>
        <v>1.9920862327739119E-4</v>
      </c>
      <c r="O378" s="12"/>
    </row>
    <row r="379" spans="1:15" hidden="1">
      <c r="A379" s="61" t="s">
        <v>416</v>
      </c>
      <c r="B379" s="61">
        <f>VLOOKUP(A379,'US Pop after &gt;2009'!A288:B745,2,FALSE)</f>
        <v>10951050</v>
      </c>
      <c r="C379" s="62">
        <f>VLOOKUP(A379,'US Pop after &gt;2009'!A288:U745,21,FALSE)</f>
        <v>9297875.7829999998</v>
      </c>
      <c r="D379" s="62">
        <f>VLOOKUP(A379,'US Pop after &gt;2009'!A288:V745,22,FALSE)</f>
        <v>1651537.3539999998</v>
      </c>
      <c r="E379" s="61">
        <f>VLOOKUP(A379,'Deaths After &gt;2009'!A288:O745,15,FALSE)</f>
        <v>248</v>
      </c>
      <c r="F379" s="61">
        <f>VLOOKUP(A379,'Deaths After &gt;2009'!A288:P745,16,FALSE)</f>
        <v>2093</v>
      </c>
      <c r="G379" s="61">
        <f>VLOOKUP(A379,'Deaths After &gt;2009'!A288:Q745,17,FALSE)</f>
        <v>2341</v>
      </c>
      <c r="H379" s="61">
        <f>VLOOKUP(A379,'Visits new'!A287:D694,4,FALSE)</f>
        <v>638283</v>
      </c>
      <c r="I379" s="61">
        <f>VLOOKUP(A379,'Visits new'!A287:E694,5,FALSE)</f>
        <v>2373</v>
      </c>
      <c r="J379" s="67">
        <f t="shared" si="25"/>
        <v>2.1376945589692312E-4</v>
      </c>
      <c r="K379" s="12">
        <f t="shared" si="26"/>
        <v>2.6672759003022702E-5</v>
      </c>
      <c r="L379" s="12">
        <f t="shared" si="27"/>
        <v>1.2673040636536521E-3</v>
      </c>
      <c r="M379" s="66">
        <f t="shared" si="28"/>
        <v>5.828509594970345E-2</v>
      </c>
      <c r="N379" s="12">
        <f t="shared" si="29"/>
        <v>2.1669155012533044E-4</v>
      </c>
      <c r="O379" s="12"/>
    </row>
    <row r="380" spans="1:15">
      <c r="A380" s="61" t="s">
        <v>288</v>
      </c>
      <c r="B380" s="61">
        <f>VLOOKUP(A380,'US Pop after &gt;2009'!A174:B631,2,FALSE)</f>
        <v>6605058</v>
      </c>
      <c r="C380" s="62">
        <f>VLOOKUP(A380,'US Pop after &gt;2009'!A174:U631,21,FALSE)</f>
        <v>5674941.5349999992</v>
      </c>
      <c r="D380" s="62">
        <f>VLOOKUP(A380,'US Pop after &gt;2009'!A174:V631,22,FALSE)</f>
        <v>935524.70600000001</v>
      </c>
      <c r="E380" s="61">
        <f>VLOOKUP(A380,'Deaths After &gt;2009'!A174:O631,15,FALSE)</f>
        <v>39</v>
      </c>
      <c r="F380" s="61">
        <f>VLOOKUP(A380,'Deaths After &gt;2009'!A174:P631,16,FALSE)</f>
        <v>1383</v>
      </c>
      <c r="G380" s="61">
        <f>VLOOKUP(A380,'Deaths After &gt;2009'!A174:Q631,17,FALSE)</f>
        <v>1422</v>
      </c>
      <c r="H380" s="61">
        <f>VLOOKUP(A380,'Visits new'!A173:D580,4,FALSE)</f>
        <v>1337844</v>
      </c>
      <c r="I380" s="61">
        <f>VLOOKUP(A380,'Visits new'!A173:E580,5,FALSE)</f>
        <v>2236</v>
      </c>
      <c r="J380" s="67">
        <f t="shared" si="25"/>
        <v>2.152895553680225E-4</v>
      </c>
      <c r="K380" s="12">
        <f t="shared" si="26"/>
        <v>6.8723174960427161E-6</v>
      </c>
      <c r="L380" s="12">
        <f t="shared" si="27"/>
        <v>1.4783147800695282E-3</v>
      </c>
      <c r="M380" s="12">
        <f t="shared" si="28"/>
        <v>0.20254841062712847</v>
      </c>
      <c r="N380" s="12">
        <f t="shared" si="29"/>
        <v>3.3852844289936589E-4</v>
      </c>
      <c r="O380" s="12"/>
    </row>
    <row r="381" spans="1:15">
      <c r="A381" s="61" t="s">
        <v>234</v>
      </c>
      <c r="B381" s="61">
        <f>VLOOKUP(A381,'US Pop after &gt;2009'!A126:B583,2,FALSE)</f>
        <v>2869003</v>
      </c>
      <c r="C381" s="62">
        <f>VLOOKUP(A381,'US Pop after &gt;2009'!A126:U583,21,FALSE)</f>
        <v>2444125.426</v>
      </c>
      <c r="D381" s="62">
        <f>VLOOKUP(A381,'US Pop after &gt;2009'!A126:V583,22,FALSE)</f>
        <v>424006.62299999991</v>
      </c>
      <c r="E381" s="61">
        <f>VLOOKUP(A381,'Deaths After &gt;2009'!A126:O583,15,FALSE)</f>
        <v>0</v>
      </c>
      <c r="F381" s="61">
        <f>VLOOKUP(A381,'Deaths After &gt;2009'!A126:P583,16,FALSE)</f>
        <v>621</v>
      </c>
      <c r="G381" s="61">
        <f>VLOOKUP(A381,'Deaths After &gt;2009'!A126:Q583,17,FALSE)</f>
        <v>621</v>
      </c>
      <c r="H381" s="61">
        <f>VLOOKUP(A381,'Visits new'!A125:D532,4,FALSE)</f>
        <v>531881</v>
      </c>
      <c r="I381" s="61">
        <f>VLOOKUP(A381,'Visits new'!A125:E532,5,FALSE)</f>
        <v>660</v>
      </c>
      <c r="J381" s="67">
        <f t="shared" si="25"/>
        <v>2.1645149900505507E-4</v>
      </c>
      <c r="K381" s="12">
        <f t="shared" si="26"/>
        <v>0</v>
      </c>
      <c r="L381" s="12">
        <f t="shared" si="27"/>
        <v>1.4645997640466105E-3</v>
      </c>
      <c r="M381" s="12">
        <f t="shared" si="28"/>
        <v>0.18538879185556795</v>
      </c>
      <c r="N381" s="12">
        <f t="shared" si="29"/>
        <v>2.3004507140633872E-4</v>
      </c>
      <c r="O381" s="12"/>
    </row>
    <row r="382" spans="1:15" hidden="1">
      <c r="A382" s="61" t="s">
        <v>441</v>
      </c>
      <c r="B382" s="61">
        <f>VLOOKUP(A382,'US Pop after &gt;2009'!A310:B767,2,FALSE)</f>
        <v>12582017</v>
      </c>
      <c r="C382" s="62">
        <f>VLOOKUP(A382,'US Pop after &gt;2009'!A310:U767,21,FALSE)</f>
        <v>10607822.102999998</v>
      </c>
      <c r="D382" s="62">
        <f>VLOOKUP(A382,'US Pop after &gt;2009'!A310:V767,22,FALSE)</f>
        <v>1975531.5000000002</v>
      </c>
      <c r="E382" s="61">
        <f>VLOOKUP(A382,'Deaths After &gt;2009'!A310:O767,15,FALSE)</f>
        <v>205</v>
      </c>
      <c r="F382" s="61">
        <f>VLOOKUP(A382,'Deaths After &gt;2009'!A310:P767,16,FALSE)</f>
        <v>2536</v>
      </c>
      <c r="G382" s="61">
        <f>VLOOKUP(A382,'Deaths After &gt;2009'!A310:Q767,17,FALSE)</f>
        <v>2741</v>
      </c>
      <c r="H382" s="61">
        <f>VLOOKUP(A382,'Visits new'!A309:D716,4,FALSE)</f>
        <v>685248</v>
      </c>
      <c r="I382" s="61">
        <f>VLOOKUP(A382,'Visits new'!A309:E716,5,FALSE)</f>
        <v>2419</v>
      </c>
      <c r="J382" s="67">
        <f t="shared" si="25"/>
        <v>2.178506037624969E-4</v>
      </c>
      <c r="K382" s="12">
        <f t="shared" si="26"/>
        <v>1.9325361795238248E-5</v>
      </c>
      <c r="L382" s="12">
        <f t="shared" si="27"/>
        <v>1.2837051699757761E-3</v>
      </c>
      <c r="M382" s="66">
        <f t="shared" si="28"/>
        <v>5.4462491983598496E-2</v>
      </c>
      <c r="N382" s="12">
        <f t="shared" si="29"/>
        <v>1.9225852262002189E-4</v>
      </c>
      <c r="O382" s="12"/>
    </row>
    <row r="383" spans="1:15" hidden="1">
      <c r="A383" s="61" t="s">
        <v>398</v>
      </c>
      <c r="B383" s="61">
        <f>VLOOKUP(A383,'US Pop after &gt;2009'!A272:B729,2,FALSE)</f>
        <v>9108554</v>
      </c>
      <c r="C383" s="62">
        <f>VLOOKUP(A383,'US Pop after &gt;2009'!A272:U729,21,FALSE)</f>
        <v>7844137.2180000003</v>
      </c>
      <c r="D383" s="62">
        <f>VLOOKUP(A383,'US Pop after &gt;2009'!A272:V729,22,FALSE)</f>
        <v>1264593.7900000003</v>
      </c>
      <c r="E383" s="61">
        <f>VLOOKUP(A383,'Deaths After &gt;2009'!A272:O729,15,FALSE)</f>
        <v>208</v>
      </c>
      <c r="F383" s="61">
        <f>VLOOKUP(A383,'Deaths After &gt;2009'!A272:P729,16,FALSE)</f>
        <v>1778</v>
      </c>
      <c r="G383" s="61">
        <f>VLOOKUP(A383,'Deaths After &gt;2009'!A272:Q729,17,FALSE)</f>
        <v>1986</v>
      </c>
      <c r="H383" s="61">
        <f>VLOOKUP(A383,'Visits new'!A271:D678,4,FALSE)</f>
        <v>546361</v>
      </c>
      <c r="I383" s="61">
        <f>VLOOKUP(A383,'Visits new'!A271:E678,5,FALSE)</f>
        <v>1935</v>
      </c>
      <c r="J383" s="67">
        <f t="shared" si="25"/>
        <v>2.180368036463307E-4</v>
      </c>
      <c r="K383" s="12">
        <f t="shared" si="26"/>
        <v>2.6516619255805578E-5</v>
      </c>
      <c r="L383" s="12">
        <f t="shared" si="27"/>
        <v>1.4059850792087153E-3</v>
      </c>
      <c r="M383" s="66">
        <f t="shared" si="28"/>
        <v>5.9983286040791985E-2</v>
      </c>
      <c r="N383" s="12">
        <f t="shared" si="29"/>
        <v>2.1243767122640982E-4</v>
      </c>
      <c r="O383" s="12"/>
    </row>
    <row r="384" spans="1:15" hidden="1">
      <c r="A384" s="61" t="s">
        <v>126</v>
      </c>
      <c r="B384" s="61">
        <f>VLOOKUP(A384,'US Pop after &gt;2009'!A30:B487,2,FALSE)</f>
        <v>2812846</v>
      </c>
      <c r="C384" s="62">
        <f>VLOOKUP(A384,'US Pop after &gt;2009'!A30:U487,21,FALSE)</f>
        <v>2406698.1850000001</v>
      </c>
      <c r="D384" s="62">
        <f>VLOOKUP(A384,'US Pop after &gt;2009'!A30:V487,22,FALSE)</f>
        <v>405408.07999999996</v>
      </c>
      <c r="E384" s="61">
        <f>VLOOKUP(A384,'Deaths After &gt;2009'!A30:O487,15,FALSE)</f>
        <v>0</v>
      </c>
      <c r="F384" s="61">
        <f>VLOOKUP(A384,'Deaths After &gt;2009'!A30:P487,16,FALSE)</f>
        <v>619</v>
      </c>
      <c r="G384" s="61">
        <f>VLOOKUP(A384,'Deaths After &gt;2009'!A30:Q487,17,FALSE)</f>
        <v>619</v>
      </c>
      <c r="H384" s="61">
        <f>VLOOKUP(A384,'Visits new'!A29:D436,4,FALSE)</f>
        <v>131217</v>
      </c>
      <c r="I384" s="61">
        <f>VLOOKUP(A384,'Visits new'!A29:E436,5,FALSE)</f>
        <v>603</v>
      </c>
      <c r="J384" s="67">
        <f t="shared" si="25"/>
        <v>2.200618163952097E-4</v>
      </c>
      <c r="K384" s="12">
        <f t="shared" si="26"/>
        <v>0</v>
      </c>
      <c r="L384" s="12">
        <f t="shared" si="27"/>
        <v>1.5268565934847675E-3</v>
      </c>
      <c r="M384" s="66">
        <f t="shared" si="28"/>
        <v>4.664919444576774E-2</v>
      </c>
      <c r="N384" s="12">
        <f t="shared" si="29"/>
        <v>2.1437362727998619E-4</v>
      </c>
      <c r="O384" s="12"/>
    </row>
    <row r="385" spans="1:15" hidden="1">
      <c r="A385" s="61" t="s">
        <v>101</v>
      </c>
      <c r="B385" s="61">
        <f>VLOOKUP(A385,'US Pop after &gt;2009'!A8:B465,2,FALSE)</f>
        <v>4394374</v>
      </c>
      <c r="C385" s="62">
        <f>VLOOKUP(A385,'US Pop after &gt;2009'!A8:U465,21,FALSE)</f>
        <v>3750510.4929999993</v>
      </c>
      <c r="D385" s="62">
        <f>VLOOKUP(A385,'US Pop after &gt;2009'!A8:V465,22,FALSE)</f>
        <v>643878.32299999986</v>
      </c>
      <c r="E385" s="61">
        <f>VLOOKUP(A385,'Deaths After &gt;2009'!A8:O465,15,FALSE)</f>
        <v>102</v>
      </c>
      <c r="F385" s="61">
        <f>VLOOKUP(A385,'Deaths After &gt;2009'!A8:P465,16,FALSE)</f>
        <v>875</v>
      </c>
      <c r="G385" s="61">
        <f>VLOOKUP(A385,'Deaths After &gt;2009'!A8:Q465,17,FALSE)</f>
        <v>977</v>
      </c>
      <c r="H385" s="61">
        <f>VLOOKUP(A385,'Visits new'!A7:D414,4,FALSE)</f>
        <v>394970</v>
      </c>
      <c r="I385" s="61">
        <f>VLOOKUP(A385,'Visits new'!A7:E414,5,FALSE)</f>
        <v>981</v>
      </c>
      <c r="J385" s="67">
        <f t="shared" si="25"/>
        <v>2.223297334273323E-4</v>
      </c>
      <c r="K385" s="12">
        <f t="shared" si="26"/>
        <v>2.7196297728102373E-5</v>
      </c>
      <c r="L385" s="12">
        <f t="shared" si="27"/>
        <v>1.3589524118829517E-3</v>
      </c>
      <c r="M385" s="66">
        <f t="shared" si="28"/>
        <v>8.9880833993647338E-2</v>
      </c>
      <c r="N385" s="12">
        <f t="shared" si="29"/>
        <v>2.2323998822130296E-4</v>
      </c>
      <c r="O385" s="12"/>
    </row>
    <row r="386" spans="1:15">
      <c r="A386" s="61" t="s">
        <v>390</v>
      </c>
      <c r="B386" s="61">
        <f>VLOOKUP(A386,'US Pop after &gt;2009'!A265:B722,2,FALSE)</f>
        <v>19651526</v>
      </c>
      <c r="C386" s="62">
        <f>VLOOKUP(A386,'US Pop after &gt;2009'!A265:U722,21,FALSE)</f>
        <v>16766122.699999999</v>
      </c>
      <c r="D386" s="62">
        <f>VLOOKUP(A386,'US Pop after &gt;2009'!A265:V722,22,FALSE)</f>
        <v>2884666.1940000006</v>
      </c>
      <c r="E386" s="61">
        <f>VLOOKUP(A386,'Deaths After &gt;2009'!A265:O722,15,FALSE)</f>
        <v>469</v>
      </c>
      <c r="F386" s="61">
        <f>VLOOKUP(A386,'Deaths After &gt;2009'!A265:P722,16,FALSE)</f>
        <v>3903</v>
      </c>
      <c r="G386" s="61">
        <f>VLOOKUP(A386,'Deaths After &gt;2009'!A265:Q722,17,FALSE)</f>
        <v>4372</v>
      </c>
      <c r="H386" s="61">
        <f>VLOOKUP(A386,'Visits new'!A264:D671,4,FALSE)</f>
        <v>5630111</v>
      </c>
      <c r="I386" s="61">
        <f>VLOOKUP(A386,'Visits new'!A264:E671,5,FALSE)</f>
        <v>6964</v>
      </c>
      <c r="J386" s="67">
        <f t="shared" ref="J386:J409" si="30">G386/B386</f>
        <v>2.2247636137773729E-4</v>
      </c>
      <c r="K386" s="12">
        <f t="shared" ref="K386:K409" si="31">E386/C386</f>
        <v>2.7973074537978899E-5</v>
      </c>
      <c r="L386" s="12">
        <f t="shared" ref="L386:L409" si="32">F386/D386</f>
        <v>1.3530161680814564E-3</v>
      </c>
      <c r="M386" s="12">
        <f t="shared" ref="M386:M409" si="33">H386/B386</f>
        <v>0.28649739465525476</v>
      </c>
      <c r="N386" s="12">
        <f t="shared" ref="N386:N409" si="34">I386/B386</f>
        <v>3.5437451524120823E-4</v>
      </c>
      <c r="O386" s="12"/>
    </row>
    <row r="387" spans="1:15">
      <c r="A387" s="61" t="s">
        <v>391</v>
      </c>
      <c r="B387" s="61">
        <f>VLOOKUP(A387,'US Pop after &gt;2009'!A266:B723,2,FALSE)</f>
        <v>19683115</v>
      </c>
      <c r="C387" s="62">
        <f>VLOOKUP(A387,'US Pop after &gt;2009'!A266:U723,21,FALSE)</f>
        <v>16705305</v>
      </c>
      <c r="D387" s="62">
        <f>VLOOKUP(A387,'US Pop after &gt;2009'!A266:V723,22,FALSE)</f>
        <v>2977810</v>
      </c>
      <c r="E387" s="61">
        <f>VLOOKUP(A387,'Deaths After &gt;2009'!A266:O723,15,FALSE)</f>
        <v>437</v>
      </c>
      <c r="F387" s="61">
        <f>VLOOKUP(A387,'Deaths After &gt;2009'!A266:P723,16,FALSE)</f>
        <v>3955</v>
      </c>
      <c r="G387" s="61">
        <f>VLOOKUP(A387,'Deaths After &gt;2009'!A266:Q723,17,FALSE)</f>
        <v>4392</v>
      </c>
      <c r="H387" s="61">
        <f>VLOOKUP(A387,'Visits new'!A265:D672,4,FALSE)</f>
        <v>5730041</v>
      </c>
      <c r="I387" s="61">
        <f>VLOOKUP(A387,'Visits new'!A265:E672,5,FALSE)</f>
        <v>6697</v>
      </c>
      <c r="J387" s="67">
        <f t="shared" si="30"/>
        <v>2.2313541327173062E-4</v>
      </c>
      <c r="K387" s="12">
        <f t="shared" si="31"/>
        <v>2.6159354767841712E-5</v>
      </c>
      <c r="L387" s="12">
        <f t="shared" si="32"/>
        <v>1.3281572699399894E-3</v>
      </c>
      <c r="M387" s="12">
        <f t="shared" si="33"/>
        <v>0.29111454157535532</v>
      </c>
      <c r="N387" s="12">
        <f t="shared" si="34"/>
        <v>3.4024086126611567E-4</v>
      </c>
      <c r="O387" s="12"/>
    </row>
    <row r="388" spans="1:15">
      <c r="A388" s="61" t="s">
        <v>386</v>
      </c>
      <c r="B388" s="61">
        <f>VLOOKUP(A388,'US Pop after &gt;2009'!A261:B718,2,FALSE)</f>
        <v>19158450</v>
      </c>
      <c r="C388" s="62">
        <f>VLOOKUP(A388,'US Pop after &gt;2009'!A261:U718,21,FALSE)</f>
        <v>16550300.02</v>
      </c>
      <c r="D388" s="62">
        <f>VLOOKUP(A388,'US Pop after &gt;2009'!A261:V718,22,FALSE)</f>
        <v>2598739.3800000004</v>
      </c>
      <c r="E388" s="61">
        <f>VLOOKUP(A388,'Deaths After &gt;2009'!A261:O718,15,FALSE)</f>
        <v>423</v>
      </c>
      <c r="F388" s="61">
        <f>VLOOKUP(A388,'Deaths After &gt;2009'!A261:P718,16,FALSE)</f>
        <v>3869</v>
      </c>
      <c r="G388" s="61">
        <f>VLOOKUP(A388,'Deaths After &gt;2009'!A261:Q718,17,FALSE)</f>
        <v>4292</v>
      </c>
      <c r="H388" s="61">
        <f>VLOOKUP(A388,'Visits new'!A260:D667,4,FALSE)</f>
        <v>5657162</v>
      </c>
      <c r="I388" s="61">
        <f>VLOOKUP(A388,'Visits new'!A260:E667,5,FALSE)</f>
        <v>9966</v>
      </c>
      <c r="J388" s="67">
        <f t="shared" si="30"/>
        <v>2.2402647395796632E-4</v>
      </c>
      <c r="K388" s="12">
        <f t="shared" si="31"/>
        <v>2.5558449060671469E-5</v>
      </c>
      <c r="L388" s="12">
        <f t="shared" si="32"/>
        <v>1.4887987728881068E-3</v>
      </c>
      <c r="M388" s="12">
        <f t="shared" si="33"/>
        <v>0.29528286474114557</v>
      </c>
      <c r="N388" s="12">
        <f t="shared" si="34"/>
        <v>5.2018821981945299E-4</v>
      </c>
      <c r="O388" s="12"/>
    </row>
    <row r="389" spans="1:15" hidden="1">
      <c r="A389" s="61" t="s">
        <v>443</v>
      </c>
      <c r="B389" s="61">
        <f>VLOOKUP(A389,'US Pop after &gt;2009'!A312:B769,2,FALSE)</f>
        <v>12416464</v>
      </c>
      <c r="C389" s="62">
        <f>VLOOKUP(A389,'US Pop after &gt;2009'!A312:U769,21,FALSE)</f>
        <v>10415597.487</v>
      </c>
      <c r="D389" s="62">
        <f>VLOOKUP(A389,'US Pop after &gt;2009'!A312:V769,22,FALSE)</f>
        <v>2008134.3689999999</v>
      </c>
      <c r="E389" s="61">
        <f>VLOOKUP(A389,'Deaths After &gt;2009'!A312:O769,15,FALSE)</f>
        <v>226</v>
      </c>
      <c r="F389" s="61">
        <f>VLOOKUP(A389,'Deaths After &gt;2009'!A312:P769,16,FALSE)</f>
        <v>2560</v>
      </c>
      <c r="G389" s="61">
        <f>VLOOKUP(A389,'Deaths After &gt;2009'!A312:Q769,17,FALSE)</f>
        <v>2786</v>
      </c>
      <c r="H389" s="61">
        <f>VLOOKUP(A389,'Visits new'!A311:D718,4,FALSE)</f>
        <v>655914</v>
      </c>
      <c r="I389" s="61">
        <f>VLOOKUP(A389,'Visits new'!A311:E718,5,FALSE)</f>
        <v>2458</v>
      </c>
      <c r="J389" s="67">
        <f t="shared" si="30"/>
        <v>2.2437950128152427E-4</v>
      </c>
      <c r="K389" s="12">
        <f t="shared" si="31"/>
        <v>2.1698227133112331E-5</v>
      </c>
      <c r="L389" s="12">
        <f t="shared" si="32"/>
        <v>1.274815091818191E-3</v>
      </c>
      <c r="M389" s="66">
        <f t="shared" si="33"/>
        <v>5.2826150826837656E-2</v>
      </c>
      <c r="N389" s="12">
        <f t="shared" si="34"/>
        <v>1.9796296272433118E-4</v>
      </c>
      <c r="O389" s="12"/>
    </row>
    <row r="390" spans="1:15">
      <c r="A390" s="61" t="s">
        <v>533</v>
      </c>
      <c r="B390" s="61">
        <f>VLOOKUP(A390,'US Pop after &gt;2009'!A392:B849,2,FALSE)</f>
        <v>1534068</v>
      </c>
      <c r="C390" s="62">
        <f>VLOOKUP(A390,'US Pop after &gt;2009'!A392:U849,21,FALSE)</f>
        <v>1276785.5489999999</v>
      </c>
      <c r="D390" s="62">
        <f>VLOOKUP(A390,'US Pop after &gt;2009'!A392:V849,22,FALSE)</f>
        <v>257701.36200000002</v>
      </c>
      <c r="E390" s="61">
        <f>VLOOKUP(A390,'Deaths After &gt;2009'!A392:O849,15,FALSE)</f>
        <v>0</v>
      </c>
      <c r="F390" s="61">
        <f>VLOOKUP(A390,'Deaths After &gt;2009'!A392:P849,16,FALSE)</f>
        <v>345</v>
      </c>
      <c r="G390" s="61">
        <f>VLOOKUP(A390,'Deaths After &gt;2009'!A392:Q849,17,FALSE)</f>
        <v>345</v>
      </c>
      <c r="H390" s="61">
        <f>VLOOKUP(A390,'Visits new'!A391:D798,4,FALSE)</f>
        <v>710638</v>
      </c>
      <c r="I390" s="61">
        <f>VLOOKUP(A390,'Visits new'!A391:E798,5,FALSE)</f>
        <v>1935</v>
      </c>
      <c r="J390" s="67">
        <f t="shared" si="30"/>
        <v>2.2489224727978161E-4</v>
      </c>
      <c r="K390" s="12">
        <f t="shared" si="31"/>
        <v>0</v>
      </c>
      <c r="L390" s="12">
        <f t="shared" si="32"/>
        <v>1.3387589313555897E-3</v>
      </c>
      <c r="M390" s="12">
        <f t="shared" si="33"/>
        <v>0.46323761397799834</v>
      </c>
      <c r="N390" s="12">
        <f t="shared" si="34"/>
        <v>1.2613521695257316E-3</v>
      </c>
      <c r="O390" s="12"/>
    </row>
    <row r="391" spans="1:15">
      <c r="A391" s="61" t="s">
        <v>103</v>
      </c>
      <c r="B391" s="61">
        <f>VLOOKUP(A391,'US Pop after &gt;2009'!A10:B467,2,FALSE)</f>
        <v>4593132</v>
      </c>
      <c r="C391" s="62">
        <f>VLOOKUP(A391,'US Pop after &gt;2009'!A10:U467,21,FALSE)</f>
        <v>3874070</v>
      </c>
      <c r="D391" s="62">
        <f>VLOOKUP(A391,'US Pop after &gt;2009'!A10:V467,22,FALSE)</f>
        <v>719062</v>
      </c>
      <c r="E391" s="61">
        <f>VLOOKUP(A391,'Deaths After &gt;2009'!A10:O467,15,FALSE)</f>
        <v>104</v>
      </c>
      <c r="F391" s="61">
        <f>VLOOKUP(A391,'Deaths After &gt;2009'!A10:P467,16,FALSE)</f>
        <v>940</v>
      </c>
      <c r="G391" s="61">
        <f>VLOOKUP(A391,'Deaths After &gt;2009'!A10:Q467,17,FALSE)</f>
        <v>1044</v>
      </c>
      <c r="H391" s="61">
        <f>VLOOKUP(A391,'Visits new'!A9:D416,4,FALSE)</f>
        <v>748867</v>
      </c>
      <c r="I391" s="61">
        <f>VLOOKUP(A391,'Visits new'!A9:E416,5,FALSE)</f>
        <v>1858</v>
      </c>
      <c r="J391" s="67">
        <f t="shared" si="30"/>
        <v>2.2729588437693496E-4</v>
      </c>
      <c r="K391" s="12">
        <f t="shared" si="31"/>
        <v>2.684515251402272E-5</v>
      </c>
      <c r="L391" s="12">
        <f t="shared" si="32"/>
        <v>1.3072586230394598E-3</v>
      </c>
      <c r="M391" s="12">
        <f t="shared" si="33"/>
        <v>0.16304060061848866</v>
      </c>
      <c r="N391" s="12">
        <f t="shared" si="34"/>
        <v>4.0451700495435357E-4</v>
      </c>
      <c r="O391" s="12"/>
    </row>
    <row r="392" spans="1:15">
      <c r="A392" s="61" t="s">
        <v>316</v>
      </c>
      <c r="B392" s="61">
        <f>VLOOKUP(A392,'US Pop after &gt;2009'!A199:B656,2,FALSE)</f>
        <v>2684587</v>
      </c>
      <c r="C392" s="62">
        <f>VLOOKUP(A392,'US Pop after &gt;2009'!A199:U656,21,FALSE)</f>
        <v>2315482.5740000005</v>
      </c>
      <c r="D392" s="62">
        <f>VLOOKUP(A392,'US Pop after &gt;2009'!A199:V656,22,FALSE)</f>
        <v>369023.799</v>
      </c>
      <c r="E392" s="61">
        <f>VLOOKUP(A392,'Deaths After &gt;2009'!A199:O656,15,FALSE)</f>
        <v>87</v>
      </c>
      <c r="F392" s="61">
        <f>VLOOKUP(A392,'Deaths After &gt;2009'!A199:P656,16,FALSE)</f>
        <v>525</v>
      </c>
      <c r="G392" s="61">
        <f>VLOOKUP(A392,'Deaths After &gt;2009'!A199:Q656,17,FALSE)</f>
        <v>612</v>
      </c>
      <c r="H392" s="61">
        <f>VLOOKUP(A392,'Visits new'!A198:D605,4,FALSE)</f>
        <v>897864</v>
      </c>
      <c r="I392" s="61">
        <f>VLOOKUP(A392,'Visits new'!A198:E605,5,FALSE)</f>
        <v>2322</v>
      </c>
      <c r="J392" s="67">
        <f t="shared" si="30"/>
        <v>2.2796802636681173E-4</v>
      </c>
      <c r="K392" s="12">
        <f t="shared" si="31"/>
        <v>3.7573161196245731E-5</v>
      </c>
      <c r="L392" s="12">
        <f t="shared" si="32"/>
        <v>1.422672471051115E-3</v>
      </c>
      <c r="M392" s="12">
        <f t="shared" si="33"/>
        <v>0.33445144448661934</v>
      </c>
      <c r="N392" s="12">
        <f t="shared" si="34"/>
        <v>8.649375118034916E-4</v>
      </c>
      <c r="O392" s="12"/>
    </row>
    <row r="393" spans="1:15" hidden="1">
      <c r="A393" s="61" t="s">
        <v>198</v>
      </c>
      <c r="B393" s="61">
        <f>VLOOKUP(A393,'US Pop after &gt;2009'!A94:B551,2,FALSE)</f>
        <v>1376298</v>
      </c>
      <c r="C393" s="62">
        <f>VLOOKUP(A393,'US Pop after &gt;2009'!A94:U551,21,FALSE)</f>
        <v>1169849.7549999999</v>
      </c>
      <c r="D393" s="62">
        <f>VLOOKUP(A393,'US Pop after &gt;2009'!A94:V551,22,FALSE)</f>
        <v>202208.25300000003</v>
      </c>
      <c r="E393" s="61">
        <f>VLOOKUP(A393,'Deaths After &gt;2009'!A94:O551,15,FALSE)</f>
        <v>0</v>
      </c>
      <c r="F393" s="61">
        <f>VLOOKUP(A393,'Deaths After &gt;2009'!A94:P551,16,FALSE)</f>
        <v>319</v>
      </c>
      <c r="G393" s="61">
        <f>VLOOKUP(A393,'Deaths After &gt;2009'!A94:Q551,17,FALSE)</f>
        <v>319</v>
      </c>
      <c r="H393" s="61">
        <f>VLOOKUP(A393,'Visits new'!A93:D500,4,FALSE)</f>
        <v>124600</v>
      </c>
      <c r="I393" s="61">
        <f>VLOOKUP(A393,'Visits new'!A93:E500,5,FALSE)</f>
        <v>775</v>
      </c>
      <c r="J393" s="67">
        <f t="shared" si="30"/>
        <v>2.3178119854857016E-4</v>
      </c>
      <c r="K393" s="12">
        <f t="shared" si="31"/>
        <v>0</v>
      </c>
      <c r="L393" s="12">
        <f t="shared" si="32"/>
        <v>1.5775815045491737E-3</v>
      </c>
      <c r="M393" s="66">
        <f t="shared" si="33"/>
        <v>9.0532718931510478E-2</v>
      </c>
      <c r="N393" s="12">
        <f t="shared" si="34"/>
        <v>5.631047927120435E-4</v>
      </c>
      <c r="O393" s="12"/>
    </row>
    <row r="394" spans="1:15" hidden="1">
      <c r="A394" s="61" t="s">
        <v>480</v>
      </c>
      <c r="B394" s="61">
        <f>VLOOKUP(A394,'US Pop after &gt;2009'!A345:B802,2,FALSE)</f>
        <v>6148188</v>
      </c>
      <c r="C394" s="62">
        <f>VLOOKUP(A394,'US Pop after &gt;2009'!A345:U802,21,FALSE)</f>
        <v>5236073.1469999999</v>
      </c>
      <c r="D394" s="62">
        <f>VLOOKUP(A394,'US Pop after &gt;2009'!A345:V802,22,FALSE)</f>
        <v>912856.674</v>
      </c>
      <c r="E394" s="61">
        <f>VLOOKUP(A394,'Deaths After &gt;2009'!A345:O802,15,FALSE)</f>
        <v>215</v>
      </c>
      <c r="F394" s="61">
        <f>VLOOKUP(A394,'Deaths After &gt;2009'!A345:P802,16,FALSE)</f>
        <v>1212</v>
      </c>
      <c r="G394" s="61">
        <f>VLOOKUP(A394,'Deaths After &gt;2009'!A345:Q802,17,FALSE)</f>
        <v>1427</v>
      </c>
      <c r="H394" s="61">
        <f>VLOOKUP(A394,'Visits new'!A344:D751,4,FALSE)</f>
        <v>449560</v>
      </c>
      <c r="I394" s="61">
        <f>VLOOKUP(A394,'Visits new'!A344:E751,5,FALSE)</f>
        <v>2706</v>
      </c>
      <c r="J394" s="67">
        <f t="shared" si="30"/>
        <v>2.3210090517726523E-4</v>
      </c>
      <c r="K394" s="12">
        <f t="shared" si="31"/>
        <v>4.1061305670105837E-5</v>
      </c>
      <c r="L394" s="12">
        <f t="shared" si="32"/>
        <v>1.3277002124432078E-3</v>
      </c>
      <c r="M394" s="66">
        <f t="shared" si="33"/>
        <v>7.3120730855985541E-2</v>
      </c>
      <c r="N394" s="12">
        <f t="shared" si="34"/>
        <v>4.401296772317307E-4</v>
      </c>
      <c r="O394" s="12"/>
    </row>
    <row r="395" spans="1:15" hidden="1">
      <c r="A395" s="61" t="s">
        <v>384</v>
      </c>
      <c r="B395" s="61">
        <f>VLOOKUP(A395,'US Pop after &gt;2009'!A259:B716,2,FALSE)</f>
        <v>19229752</v>
      </c>
      <c r="C395" s="62">
        <f>VLOOKUP(A395,'US Pop after &gt;2009'!A259:U716,21,FALSE)</f>
        <v>16684315.417000001</v>
      </c>
      <c r="D395" s="62">
        <f>VLOOKUP(A395,'US Pop after &gt;2009'!A259:V716,22,FALSE)</f>
        <v>2556539.7110000001</v>
      </c>
      <c r="E395" s="61">
        <f>VLOOKUP(A395,'Deaths After &gt;2009'!A259:O716,15,FALSE)</f>
        <v>457</v>
      </c>
      <c r="F395" s="61">
        <f>VLOOKUP(A395,'Deaths After &gt;2009'!A259:P716,16,FALSE)</f>
        <v>4065</v>
      </c>
      <c r="G395" s="61">
        <f>VLOOKUP(A395,'Deaths After &gt;2009'!A259:Q716,17,FALSE)</f>
        <v>4522</v>
      </c>
      <c r="H395" s="61">
        <f>VLOOKUP(A395,'Visits new'!A258:D665,4,FALSE)</f>
        <v>1346467</v>
      </c>
      <c r="I395" s="61">
        <f>VLOOKUP(A395,'Visits new'!A258:E665,5,FALSE)</f>
        <v>1844</v>
      </c>
      <c r="J395" s="67">
        <f t="shared" si="30"/>
        <v>2.3515643883498862E-4</v>
      </c>
      <c r="K395" s="12">
        <f t="shared" si="31"/>
        <v>2.7390994990082303E-5</v>
      </c>
      <c r="L395" s="12">
        <f t="shared" si="32"/>
        <v>1.5900398427255253E-3</v>
      </c>
      <c r="M395" s="66">
        <f t="shared" si="33"/>
        <v>7.0019987777273474E-2</v>
      </c>
      <c r="N395" s="12">
        <f t="shared" si="34"/>
        <v>9.589307235995555E-5</v>
      </c>
      <c r="O395" s="12"/>
    </row>
    <row r="396" spans="1:15">
      <c r="A396" s="61" t="s">
        <v>388</v>
      </c>
      <c r="B396" s="61">
        <f>VLOOKUP(A396,'US Pop after &gt;2009'!A263:B720,2,FALSE)</f>
        <v>19503160</v>
      </c>
      <c r="C396" s="62">
        <f>VLOOKUP(A396,'US Pop after &gt;2009'!A263:U720,21,FALSE)</f>
        <v>16757274.874</v>
      </c>
      <c r="D396" s="62">
        <f>VLOOKUP(A396,'US Pop after &gt;2009'!A263:V720,22,FALSE)</f>
        <v>2738027.1939999997</v>
      </c>
      <c r="E396" s="61">
        <f>VLOOKUP(A396,'Deaths After &gt;2009'!A263:O720,15,FALSE)</f>
        <v>571</v>
      </c>
      <c r="F396" s="61">
        <f>VLOOKUP(A396,'Deaths After &gt;2009'!A263:P720,16,FALSE)</f>
        <v>4030</v>
      </c>
      <c r="G396" s="61">
        <f>VLOOKUP(A396,'Deaths After &gt;2009'!A263:Q720,17,FALSE)</f>
        <v>4601</v>
      </c>
      <c r="H396" s="61">
        <f>VLOOKUP(A396,'Visits new'!A262:D669,4,FALSE)</f>
        <v>5836794</v>
      </c>
      <c r="I396" s="61">
        <f>VLOOKUP(A396,'Visits new'!A262:E669,5,FALSE)</f>
        <v>11393</v>
      </c>
      <c r="J396" s="67">
        <f t="shared" si="30"/>
        <v>2.3591048835163122E-4</v>
      </c>
      <c r="K396" s="12">
        <f t="shared" si="31"/>
        <v>3.4074752863661833E-5</v>
      </c>
      <c r="L396" s="12">
        <f t="shared" si="32"/>
        <v>1.4718626640492017E-3</v>
      </c>
      <c r="M396" s="12">
        <f t="shared" si="33"/>
        <v>0.29927427145139557</v>
      </c>
      <c r="N396" s="12">
        <f t="shared" si="34"/>
        <v>5.8416174609652997E-4</v>
      </c>
      <c r="O396" s="12"/>
    </row>
    <row r="397" spans="1:15" hidden="1">
      <c r="A397" s="61" t="s">
        <v>477</v>
      </c>
      <c r="B397" s="61">
        <f>VLOOKUP(A397,'US Pop after &gt;2009'!A342:B799,2,FALSE)</f>
        <v>6009613</v>
      </c>
      <c r="C397" s="62">
        <f>VLOOKUP(A397,'US Pop after &gt;2009'!A342:U799,21,FALSE)</f>
        <v>5180936.0930000003</v>
      </c>
      <c r="D397" s="62">
        <f>VLOOKUP(A397,'US Pop after &gt;2009'!A342:V799,22,FALSE)</f>
        <v>828946.93299999996</v>
      </c>
      <c r="E397" s="61">
        <f>VLOOKUP(A397,'Deaths After &gt;2009'!A342:O799,15,FALSE)</f>
        <v>180</v>
      </c>
      <c r="F397" s="61">
        <f>VLOOKUP(A397,'Deaths After &gt;2009'!A342:P799,16,FALSE)</f>
        <v>1255</v>
      </c>
      <c r="G397" s="61">
        <f>VLOOKUP(A397,'Deaths After &gt;2009'!A342:Q799,17,FALSE)</f>
        <v>1435</v>
      </c>
      <c r="H397" s="61">
        <f>VLOOKUP(A397,'Visits new'!A341:D748,4,FALSE)</f>
        <v>500934</v>
      </c>
      <c r="I397" s="61">
        <f>VLOOKUP(A397,'Visits new'!A341:E748,5,FALSE)</f>
        <v>2656</v>
      </c>
      <c r="J397" s="67">
        <f t="shared" si="30"/>
        <v>2.387840947495288E-4</v>
      </c>
      <c r="K397" s="12">
        <f t="shared" si="31"/>
        <v>3.4742756283598884E-5</v>
      </c>
      <c r="L397" s="12">
        <f t="shared" si="32"/>
        <v>1.5139690492105362E-3</v>
      </c>
      <c r="M397" s="66">
        <f t="shared" si="33"/>
        <v>8.3355450675442824E-2</v>
      </c>
      <c r="N397" s="12">
        <f t="shared" si="34"/>
        <v>4.4195857536916269E-4</v>
      </c>
      <c r="O397" s="12"/>
    </row>
    <row r="398" spans="1:15">
      <c r="A398" s="61" t="s">
        <v>318</v>
      </c>
      <c r="B398" s="61">
        <f>VLOOKUP(A398,'US Pop after &gt;2009'!A201:B658,2,FALSE)</f>
        <v>2734849</v>
      </c>
      <c r="C398" s="62">
        <f>VLOOKUP(A398,'US Pop after &gt;2009'!A201:U658,21,FALSE)</f>
        <v>2347497.9789999998</v>
      </c>
      <c r="D398" s="62">
        <f>VLOOKUP(A398,'US Pop after &gt;2009'!A201:V658,22,FALSE)</f>
        <v>387205.27600000007</v>
      </c>
      <c r="E398" s="61">
        <f>VLOOKUP(A398,'Deaths After &gt;2009'!A201:O658,15,FALSE)</f>
        <v>45</v>
      </c>
      <c r="F398" s="61">
        <f>VLOOKUP(A398,'Deaths After &gt;2009'!A201:P658,16,FALSE)</f>
        <v>611</v>
      </c>
      <c r="G398" s="61">
        <f>VLOOKUP(A398,'Deaths After &gt;2009'!A201:Q658,17,FALSE)</f>
        <v>656</v>
      </c>
      <c r="H398" s="61">
        <f>VLOOKUP(A398,'Visits new'!A200:D607,4,FALSE)</f>
        <v>952489</v>
      </c>
      <c r="I398" s="61">
        <f>VLOOKUP(A398,'Visits new'!A200:E607,5,FALSE)</f>
        <v>2483</v>
      </c>
      <c r="J398" s="67">
        <f t="shared" si="30"/>
        <v>2.3986699082837845E-4</v>
      </c>
      <c r="K398" s="12">
        <f t="shared" si="31"/>
        <v>1.9169345576676215E-5</v>
      </c>
      <c r="L398" s="12">
        <f t="shared" si="32"/>
        <v>1.5779743662377159E-3</v>
      </c>
      <c r="M398" s="12">
        <f t="shared" si="33"/>
        <v>0.34827846071209051</v>
      </c>
      <c r="N398" s="12">
        <f t="shared" si="34"/>
        <v>9.079111863214386E-4</v>
      </c>
      <c r="O398" s="12"/>
    </row>
    <row r="399" spans="1:15">
      <c r="A399" s="61" t="s">
        <v>317</v>
      </c>
      <c r="B399" s="61">
        <f>VLOOKUP(A399,'US Pop after &gt;2009'!A200:B657,2,FALSE)</f>
        <v>2747550</v>
      </c>
      <c r="C399" s="62">
        <f>VLOOKUP(A399,'US Pop after &gt;2009'!A200:U657,21,FALSE)</f>
        <v>2369483.0510000004</v>
      </c>
      <c r="D399" s="62">
        <f>VLOOKUP(A399,'US Pop after &gt;2009'!A200:V657,22,FALSE)</f>
        <v>378589.554</v>
      </c>
      <c r="E399" s="61">
        <f>VLOOKUP(A399,'Deaths After &gt;2009'!A200:O657,15,FALSE)</f>
        <v>33</v>
      </c>
      <c r="F399" s="61">
        <f>VLOOKUP(A399,'Deaths After &gt;2009'!A200:P657,16,FALSE)</f>
        <v>628</v>
      </c>
      <c r="G399" s="61">
        <f>VLOOKUP(A399,'Deaths After &gt;2009'!A200:Q657,17,FALSE)</f>
        <v>661</v>
      </c>
      <c r="H399" s="61">
        <f>VLOOKUP(A399,'Visits new'!A199:D606,4,FALSE)</f>
        <v>950595</v>
      </c>
      <c r="I399" s="61">
        <f>VLOOKUP(A399,'Visits new'!A199:E606,5,FALSE)</f>
        <v>2492</v>
      </c>
      <c r="J399" s="67">
        <f t="shared" si="30"/>
        <v>2.4057796946370401E-4</v>
      </c>
      <c r="K399" s="12">
        <f t="shared" si="31"/>
        <v>1.3927088436472633E-5</v>
      </c>
      <c r="L399" s="12">
        <f t="shared" si="32"/>
        <v>1.6587885042385507E-3</v>
      </c>
      <c r="M399" s="12">
        <f t="shared" si="33"/>
        <v>0.3459791450565049</v>
      </c>
      <c r="N399" s="12">
        <f t="shared" si="34"/>
        <v>9.0698986369674799E-4</v>
      </c>
      <c r="O399" s="12"/>
    </row>
    <row r="400" spans="1:15" hidden="1">
      <c r="A400" s="61" t="s">
        <v>478</v>
      </c>
      <c r="B400" s="61">
        <f>VLOOKUP(A400,'US Pop after &gt;2009'!A343:B800,2,FALSE)</f>
        <v>6157257</v>
      </c>
      <c r="C400" s="62">
        <f>VLOOKUP(A400,'US Pop after &gt;2009'!A343:U800,21,FALSE)</f>
        <v>5271028.307</v>
      </c>
      <c r="D400" s="62">
        <f>VLOOKUP(A400,'US Pop after &gt;2009'!A343:V800,22,FALSE)</f>
        <v>884234.87100000016</v>
      </c>
      <c r="E400" s="61">
        <f>VLOOKUP(A400,'Deaths After &gt;2009'!A343:O800,15,FALSE)</f>
        <v>237</v>
      </c>
      <c r="F400" s="61">
        <f>VLOOKUP(A400,'Deaths After &gt;2009'!A343:P800,16,FALSE)</f>
        <v>1248</v>
      </c>
      <c r="G400" s="61">
        <f>VLOOKUP(A400,'Deaths After &gt;2009'!A343:Q800,17,FALSE)</f>
        <v>1485</v>
      </c>
      <c r="H400" s="61">
        <f>VLOOKUP(A400,'Visits new'!A342:D749,4,FALSE)</f>
        <v>479188</v>
      </c>
      <c r="I400" s="61">
        <f>VLOOKUP(A400,'Visits new'!A342:E749,5,FALSE)</f>
        <v>2663</v>
      </c>
      <c r="J400" s="67">
        <f t="shared" si="30"/>
        <v>2.4117882362227207E-4</v>
      </c>
      <c r="K400" s="12">
        <f t="shared" si="31"/>
        <v>4.4962763657569561E-5</v>
      </c>
      <c r="L400" s="12">
        <f t="shared" si="32"/>
        <v>1.4113897120892891E-3</v>
      </c>
      <c r="M400" s="66">
        <f t="shared" si="33"/>
        <v>7.7824914568289091E-2</v>
      </c>
      <c r="N400" s="12">
        <f t="shared" si="34"/>
        <v>4.3249778269771751E-4</v>
      </c>
      <c r="O400" s="12"/>
    </row>
    <row r="401" spans="1:15" hidden="1">
      <c r="A401" s="61" t="s">
        <v>481</v>
      </c>
      <c r="B401" s="61">
        <f>VLOOKUP(A401,'US Pop after &gt;2009'!A346:B803,2,FALSE)</f>
        <v>6296572</v>
      </c>
      <c r="C401" s="62">
        <f>VLOOKUP(A401,'US Pop after &gt;2009'!A346:U803,21,FALSE)</f>
        <v>5352427</v>
      </c>
      <c r="D401" s="62">
        <f>VLOOKUP(A401,'US Pop after &gt;2009'!A346:V803,22,FALSE)</f>
        <v>944145</v>
      </c>
      <c r="E401" s="61">
        <f>VLOOKUP(A401,'Deaths After &gt;2009'!A346:O803,15,FALSE)</f>
        <v>205</v>
      </c>
      <c r="F401" s="61">
        <f>VLOOKUP(A401,'Deaths After &gt;2009'!A346:P803,16,FALSE)</f>
        <v>1321</v>
      </c>
      <c r="G401" s="61">
        <f>VLOOKUP(A401,'Deaths After &gt;2009'!A346:Q803,17,FALSE)</f>
        <v>1526</v>
      </c>
      <c r="H401" s="61">
        <f>VLOOKUP(A401,'Visits new'!A345:D752,4,FALSE)</f>
        <v>443455</v>
      </c>
      <c r="I401" s="61">
        <f>VLOOKUP(A401,'Visits new'!A345:E752,5,FALSE)</f>
        <v>2583</v>
      </c>
      <c r="J401" s="67">
        <f t="shared" si="30"/>
        <v>2.4235409362427683E-4</v>
      </c>
      <c r="K401" s="12">
        <f t="shared" si="31"/>
        <v>3.8300382237814733E-5</v>
      </c>
      <c r="L401" s="12">
        <f t="shared" si="32"/>
        <v>1.3991494950457821E-3</v>
      </c>
      <c r="M401" s="66">
        <f t="shared" si="33"/>
        <v>7.0428004317269782E-2</v>
      </c>
      <c r="N401" s="12">
        <f t="shared" si="34"/>
        <v>4.1022321351999149E-4</v>
      </c>
      <c r="O401" s="12"/>
    </row>
    <row r="402" spans="1:15">
      <c r="A402" s="61" t="s">
        <v>389</v>
      </c>
      <c r="B402" s="61">
        <f>VLOOKUP(A402,'US Pop after &gt;2009'!A264:B721,2,FALSE)</f>
        <v>19540557</v>
      </c>
      <c r="C402" s="62">
        <f>VLOOKUP(A402,'US Pop after &gt;2009'!A264:U721,21,FALSE)</f>
        <v>16748405.048</v>
      </c>
      <c r="D402" s="62">
        <f>VLOOKUP(A402,'US Pop after &gt;2009'!A264:V721,22,FALSE)</f>
        <v>2793290.3169999998</v>
      </c>
      <c r="E402" s="61">
        <f>VLOOKUP(A402,'Deaths After &gt;2009'!A264:O721,15,FALSE)</f>
        <v>455</v>
      </c>
      <c r="F402" s="61">
        <f>VLOOKUP(A402,'Deaths After &gt;2009'!A264:P721,16,FALSE)</f>
        <v>4298</v>
      </c>
      <c r="G402" s="61">
        <f>VLOOKUP(A402,'Deaths After &gt;2009'!A264:Q721,17,FALSE)</f>
        <v>4753</v>
      </c>
      <c r="H402" s="61">
        <f>VLOOKUP(A402,'Visits new'!A263:D670,4,FALSE)</f>
        <v>5590353</v>
      </c>
      <c r="I402" s="61">
        <f>VLOOKUP(A402,'Visits new'!A263:E670,5,FALSE)</f>
        <v>8132</v>
      </c>
      <c r="J402" s="67">
        <f t="shared" si="30"/>
        <v>2.4323769276382448E-4</v>
      </c>
      <c r="K402" s="12">
        <f t="shared" si="31"/>
        <v>2.7166765951503755E-5</v>
      </c>
      <c r="L402" s="12">
        <f t="shared" si="32"/>
        <v>1.5386871797185987E-3</v>
      </c>
      <c r="M402" s="12">
        <f t="shared" si="33"/>
        <v>0.28608974657170727</v>
      </c>
      <c r="N402" s="12">
        <f t="shared" si="34"/>
        <v>4.1616009205878827E-4</v>
      </c>
      <c r="O402" s="12"/>
    </row>
    <row r="403" spans="1:15">
      <c r="A403" s="61" t="s">
        <v>387</v>
      </c>
      <c r="B403" s="61">
        <f>VLOOKUP(A403,'US Pop after &gt;2009'!A262:B719,2,FALSE)</f>
        <v>19427961</v>
      </c>
      <c r="C403" s="62">
        <f>VLOOKUP(A403,'US Pop after &gt;2009'!A262:U719,21,FALSE)</f>
        <v>16743536.904000001</v>
      </c>
      <c r="D403" s="62">
        <f>VLOOKUP(A403,'US Pop after &gt;2009'!A262:V719,22,FALSE)</f>
        <v>2688178.497</v>
      </c>
      <c r="E403" s="61">
        <f>VLOOKUP(A403,'Deaths After &gt;2009'!A262:O719,15,FALSE)</f>
        <v>485</v>
      </c>
      <c r="F403" s="61">
        <f>VLOOKUP(A403,'Deaths After &gt;2009'!A262:P719,16,FALSE)</f>
        <v>4282</v>
      </c>
      <c r="G403" s="61">
        <f>VLOOKUP(A403,'Deaths After &gt;2009'!A262:Q719,17,FALSE)</f>
        <v>4767</v>
      </c>
      <c r="H403" s="61">
        <f>VLOOKUP(A403,'Visits new'!A261:D668,4,FALSE)</f>
        <v>5483385</v>
      </c>
      <c r="I403" s="61">
        <f>VLOOKUP(A403,'Visits new'!A261:E668,5,FALSE)</f>
        <v>12358</v>
      </c>
      <c r="J403" s="67">
        <f t="shared" si="30"/>
        <v>2.4536800336381155E-4</v>
      </c>
      <c r="K403" s="12">
        <f t="shared" si="31"/>
        <v>2.8966400753961032E-5</v>
      </c>
      <c r="L403" s="12">
        <f t="shared" si="32"/>
        <v>1.5929001756314547E-3</v>
      </c>
      <c r="M403" s="12">
        <f t="shared" si="33"/>
        <v>0.28224191926265446</v>
      </c>
      <c r="N403" s="12">
        <f t="shared" si="34"/>
        <v>6.3609351490874412E-4</v>
      </c>
      <c r="O403" s="12"/>
    </row>
    <row r="404" spans="1:15" hidden="1">
      <c r="A404" s="61" t="s">
        <v>201</v>
      </c>
      <c r="B404" s="61">
        <f>VLOOKUP(A404,'US Pop after &gt;2009'!A97:B554,2,FALSE)</f>
        <v>1413673</v>
      </c>
      <c r="C404" s="62">
        <f>VLOOKUP(A404,'US Pop after &gt;2009'!A97:U554,21,FALSE)</f>
        <v>1185619.6740000001</v>
      </c>
      <c r="D404" s="62">
        <f>VLOOKUP(A404,'US Pop after &gt;2009'!A97:V554,22,FALSE)</f>
        <v>228155.08799999999</v>
      </c>
      <c r="E404" s="61">
        <f>VLOOKUP(A404,'Deaths After &gt;2009'!A97:O554,15,FALSE)</f>
        <v>0</v>
      </c>
      <c r="F404" s="61">
        <f>VLOOKUP(A404,'Deaths After &gt;2009'!A97:P554,16,FALSE)</f>
        <v>348</v>
      </c>
      <c r="G404" s="61">
        <f>VLOOKUP(A404,'Deaths After &gt;2009'!A97:Q554,17,FALSE)</f>
        <v>348</v>
      </c>
      <c r="H404" s="61">
        <f>VLOOKUP(A404,'Visits new'!A96:D503,4,FALSE)</f>
        <v>70876</v>
      </c>
      <c r="I404" s="61">
        <f>VLOOKUP(A404,'Visits new'!A96:E503,5,FALSE)</f>
        <v>724</v>
      </c>
      <c r="J404" s="67">
        <f t="shared" si="30"/>
        <v>2.4616725367181802E-4</v>
      </c>
      <c r="K404" s="12">
        <f t="shared" si="31"/>
        <v>0</v>
      </c>
      <c r="L404" s="12">
        <f t="shared" si="32"/>
        <v>1.5252782791326574E-3</v>
      </c>
      <c r="M404" s="66">
        <f t="shared" si="33"/>
        <v>5.0136063997826941E-2</v>
      </c>
      <c r="N404" s="12">
        <f t="shared" si="34"/>
        <v>5.1214106798389729E-4</v>
      </c>
      <c r="O404" s="12"/>
    </row>
    <row r="405" spans="1:15" hidden="1">
      <c r="A405" s="61" t="s">
        <v>479</v>
      </c>
      <c r="B405" s="61">
        <f>VLOOKUP(A405,'US Pop after &gt;2009'!A344:B801,2,FALSE)</f>
        <v>6231143</v>
      </c>
      <c r="C405" s="62">
        <f>VLOOKUP(A405,'US Pop after &gt;2009'!A344:U801,21,FALSE)</f>
        <v>5324999.4619999994</v>
      </c>
      <c r="D405" s="62">
        <f>VLOOKUP(A405,'US Pop after &gt;2009'!A344:V801,22,FALSE)</f>
        <v>904310.52200000011</v>
      </c>
      <c r="E405" s="61">
        <f>VLOOKUP(A405,'Deaths After &gt;2009'!A344:O801,15,FALSE)</f>
        <v>112</v>
      </c>
      <c r="F405" s="61">
        <f>VLOOKUP(A405,'Deaths After &gt;2009'!A344:P801,16,FALSE)</f>
        <v>1438</v>
      </c>
      <c r="G405" s="61">
        <f>VLOOKUP(A405,'Deaths After &gt;2009'!A344:Q801,17,FALSE)</f>
        <v>1550</v>
      </c>
      <c r="H405" s="61">
        <f>VLOOKUP(A405,'Visits new'!A343:D750,4,FALSE)</f>
        <v>445923</v>
      </c>
      <c r="I405" s="61">
        <f>VLOOKUP(A405,'Visits new'!A343:E750,5,FALSE)</f>
        <v>2720</v>
      </c>
      <c r="J405" s="67">
        <f t="shared" si="30"/>
        <v>2.4875051013915103E-4</v>
      </c>
      <c r="K405" s="12">
        <f t="shared" si="31"/>
        <v>2.1032865974775945E-5</v>
      </c>
      <c r="L405" s="12">
        <f t="shared" si="32"/>
        <v>1.59016174755954E-3</v>
      </c>
      <c r="M405" s="66">
        <f t="shared" si="33"/>
        <v>7.156359595663267E-2</v>
      </c>
      <c r="N405" s="12">
        <f t="shared" si="34"/>
        <v>4.3651702424418764E-4</v>
      </c>
      <c r="O405" s="12"/>
    </row>
    <row r="406" spans="1:15">
      <c r="A406" s="61" t="s">
        <v>385</v>
      </c>
      <c r="B406" s="61">
        <f>VLOOKUP(A406,'US Pop after &gt;2009'!A260:B717,2,FALSE)</f>
        <v>19219373</v>
      </c>
      <c r="C406" s="62">
        <f>VLOOKUP(A406,'US Pop after &gt;2009'!A260:U717,21,FALSE)</f>
        <v>16631002.557000002</v>
      </c>
      <c r="D406" s="62">
        <f>VLOOKUP(A406,'US Pop after &gt;2009'!A260:V717,22,FALSE)</f>
        <v>2580093.8390000002</v>
      </c>
      <c r="E406" s="61">
        <f>VLOOKUP(A406,'Deaths After &gt;2009'!A260:O717,15,FALSE)</f>
        <v>491</v>
      </c>
      <c r="F406" s="61">
        <f>VLOOKUP(A406,'Deaths After &gt;2009'!A260:P717,16,FALSE)</f>
        <v>4296</v>
      </c>
      <c r="G406" s="61">
        <f>VLOOKUP(A406,'Deaths After &gt;2009'!A260:Q717,17,FALSE)</f>
        <v>4787</v>
      </c>
      <c r="H406" s="61">
        <f>VLOOKUP(A406,'Visits new'!A259:D666,4,FALSE)</f>
        <v>5263001</v>
      </c>
      <c r="I406" s="61">
        <f>VLOOKUP(A406,'Visits new'!A259:E666,5,FALSE)</f>
        <v>6616</v>
      </c>
      <c r="J406" s="67">
        <f t="shared" si="30"/>
        <v>2.4907160082693645E-4</v>
      </c>
      <c r="K406" s="12">
        <f t="shared" si="31"/>
        <v>2.9523175065193992E-5</v>
      </c>
      <c r="L406" s="12">
        <f t="shared" si="32"/>
        <v>1.6650557181536682E-3</v>
      </c>
      <c r="M406" s="12">
        <f t="shared" si="33"/>
        <v>0.27383832968952732</v>
      </c>
      <c r="N406" s="12">
        <f t="shared" si="34"/>
        <v>3.442359956279531E-4</v>
      </c>
      <c r="O406" s="12"/>
    </row>
    <row r="407" spans="1:15">
      <c r="A407" s="61" t="s">
        <v>319</v>
      </c>
      <c r="B407" s="61">
        <f>VLOOKUP(A407,'US Pop after &gt;2009'!A202:B659,2,FALSE)</f>
        <v>2366832</v>
      </c>
      <c r="C407" s="62">
        <f>VLOOKUP(A407,'US Pop after &gt;2009'!A202:U659,21,FALSE)</f>
        <v>2019617</v>
      </c>
      <c r="D407" s="62">
        <f>VLOOKUP(A407,'US Pop after &gt;2009'!A202:V659,22,FALSE)</f>
        <v>347215</v>
      </c>
      <c r="E407" s="61">
        <f>VLOOKUP(A407,'Deaths After &gt;2009'!A202:O659,15,FALSE)</f>
        <v>54</v>
      </c>
      <c r="F407" s="61">
        <f>VLOOKUP(A407,'Deaths After &gt;2009'!A202:P659,16,FALSE)</f>
        <v>567</v>
      </c>
      <c r="G407" s="61">
        <f>VLOOKUP(A407,'Deaths After &gt;2009'!A202:Q659,17,FALSE)</f>
        <v>621</v>
      </c>
      <c r="H407" s="61">
        <f>VLOOKUP(A407,'Visits new'!A201:D608,4,FALSE)</f>
        <v>890896</v>
      </c>
      <c r="I407" s="61">
        <f>VLOOKUP(A407,'Visits new'!A201:E608,5,FALSE)</f>
        <v>2349</v>
      </c>
      <c r="J407" s="67">
        <f t="shared" si="30"/>
        <v>2.6237603682897643E-4</v>
      </c>
      <c r="K407" s="12">
        <f t="shared" si="31"/>
        <v>2.6737742849263003E-5</v>
      </c>
      <c r="L407" s="12">
        <f t="shared" si="32"/>
        <v>1.6329939662744985E-3</v>
      </c>
      <c r="M407" s="12">
        <f t="shared" si="33"/>
        <v>0.37640863398838614</v>
      </c>
      <c r="N407" s="12">
        <f t="shared" si="34"/>
        <v>9.9246587844004129E-4</v>
      </c>
      <c r="O407" s="12"/>
    </row>
    <row r="408" spans="1:15" hidden="1">
      <c r="A408" s="61" t="s">
        <v>200</v>
      </c>
      <c r="B408" s="61">
        <f>VLOOKUP(A408,'US Pop after &gt;2009'!A96:B553,2,FALSE)</f>
        <v>1406214</v>
      </c>
      <c r="C408" s="62">
        <f>VLOOKUP(A408,'US Pop after &gt;2009'!A96:U553,21,FALSE)</f>
        <v>1185327.6230000001</v>
      </c>
      <c r="D408" s="62">
        <f>VLOOKUP(A408,'US Pop after &gt;2009'!A96:V553,22,FALSE)</f>
        <v>219910.652</v>
      </c>
      <c r="E408" s="61">
        <f>VLOOKUP(A408,'Deaths After &gt;2009'!A96:O553,15,FALSE)</f>
        <v>0</v>
      </c>
      <c r="F408" s="61">
        <f>VLOOKUP(A408,'Deaths After &gt;2009'!A96:P553,16,FALSE)</f>
        <v>405</v>
      </c>
      <c r="G408" s="61">
        <f>VLOOKUP(A408,'Deaths After &gt;2009'!A96:Q553,17,FALSE)</f>
        <v>405</v>
      </c>
      <c r="H408" s="61">
        <f>VLOOKUP(A408,'Visits new'!A95:D502,4,FALSE)</f>
        <v>103882</v>
      </c>
      <c r="I408" s="61">
        <f>VLOOKUP(A408,'Visits new'!A95:E502,5,FALSE)</f>
        <v>834</v>
      </c>
      <c r="J408" s="67">
        <f t="shared" si="30"/>
        <v>2.8800737298874851E-4</v>
      </c>
      <c r="K408" s="12">
        <f t="shared" si="31"/>
        <v>0</v>
      </c>
      <c r="L408" s="12">
        <f t="shared" si="32"/>
        <v>1.8416570380592569E-3</v>
      </c>
      <c r="M408" s="66">
        <f t="shared" si="33"/>
        <v>7.3873535606955976E-2</v>
      </c>
      <c r="N408" s="12">
        <f t="shared" si="34"/>
        <v>5.9308184956201543E-4</v>
      </c>
      <c r="O408" s="12"/>
    </row>
    <row r="409" spans="1:15" hidden="1">
      <c r="A409" s="61" t="s">
        <v>202</v>
      </c>
      <c r="B409" s="61">
        <f>VLOOKUP(A409,'US Pop after &gt;2009'!A98:B555,2,FALSE)</f>
        <v>1421658</v>
      </c>
      <c r="C409" s="62">
        <f>VLOOKUP(A409,'US Pop after &gt;2009'!A98:U555,21,FALSE)</f>
        <v>1183532</v>
      </c>
      <c r="D409" s="62">
        <f>VLOOKUP(A409,'US Pop after &gt;2009'!A98:V555,22,FALSE)</f>
        <v>238126</v>
      </c>
      <c r="E409" s="61">
        <f>VLOOKUP(A409,'Deaths After &gt;2009'!A98:O555,15,FALSE)</f>
        <v>0</v>
      </c>
      <c r="F409" s="61">
        <f>VLOOKUP(A409,'Deaths After &gt;2009'!A98:P555,16,FALSE)</f>
        <v>458</v>
      </c>
      <c r="G409" s="61">
        <f>VLOOKUP(A409,'Deaths After &gt;2009'!A98:Q555,17,FALSE)</f>
        <v>458</v>
      </c>
      <c r="H409" s="61">
        <f>VLOOKUP(A409,'Visits new'!A97:D504,4,FALSE)</f>
        <v>64789</v>
      </c>
      <c r="I409" s="61">
        <f>VLOOKUP(A409,'Visits new'!A97:E504,5,FALSE)</f>
        <v>744</v>
      </c>
      <c r="J409" s="67">
        <f t="shared" si="30"/>
        <v>3.2215905653821099E-4</v>
      </c>
      <c r="K409" s="12">
        <f t="shared" si="31"/>
        <v>0</v>
      </c>
      <c r="L409" s="12">
        <f t="shared" si="32"/>
        <v>1.9233515029858143E-3</v>
      </c>
      <c r="M409" s="66">
        <f t="shared" si="33"/>
        <v>4.5572845227192474E-2</v>
      </c>
      <c r="N409" s="12">
        <f t="shared" si="34"/>
        <v>5.2333261586119868E-4</v>
      </c>
      <c r="O409" s="12"/>
    </row>
  </sheetData>
  <pageMargins left="0.7" right="0.7" top="0.75" bottom="0.75" header="0.3" footer="0.3"/>
  <pageSetup paperSize="9"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C5D31-64B6-43CA-BF1C-0136B9811F52}">
  <dimension ref="A1:G256"/>
  <sheetViews>
    <sheetView workbookViewId="0">
      <selection activeCell="E1" sqref="E1:G13"/>
    </sheetView>
  </sheetViews>
  <sheetFormatPr defaultRowHeight="14.4"/>
  <cols>
    <col min="1" max="1" width="12.33203125" bestFit="1" customWidth="1"/>
    <col min="2" max="2" width="5.21875" bestFit="1" customWidth="1"/>
    <col min="3" max="3" width="8.5546875" bestFit="1" customWidth="1"/>
    <col min="5" max="5" width="41.21875" bestFit="1" customWidth="1"/>
    <col min="6" max="6" width="12.6640625" bestFit="1" customWidth="1"/>
    <col min="7" max="7" width="12" bestFit="1" customWidth="1"/>
  </cols>
  <sheetData>
    <row r="1" spans="1:7">
      <c r="A1" t="s">
        <v>567</v>
      </c>
      <c r="B1" t="s">
        <v>0</v>
      </c>
      <c r="C1" t="s">
        <v>722</v>
      </c>
      <c r="E1" t="s">
        <v>675</v>
      </c>
    </row>
    <row r="2" spans="1:7" ht="15" thickBot="1">
      <c r="A2">
        <v>0</v>
      </c>
      <c r="B2">
        <v>3.4915219036033764E-2</v>
      </c>
      <c r="C2" s="71">
        <v>0.13991333078357973</v>
      </c>
    </row>
    <row r="3" spans="1:7">
      <c r="A3">
        <v>0</v>
      </c>
      <c r="B3">
        <v>0.13355527567180556</v>
      </c>
      <c r="E3" s="52"/>
      <c r="F3" s="52" t="s">
        <v>567</v>
      </c>
      <c r="G3" s="52" t="s">
        <v>0</v>
      </c>
    </row>
    <row r="4" spans="1:7">
      <c r="A4">
        <v>0</v>
      </c>
      <c r="B4">
        <v>0.11224785790789003</v>
      </c>
      <c r="E4" s="50" t="s">
        <v>619</v>
      </c>
      <c r="F4" s="50">
        <v>1.3173879298606877E-4</v>
      </c>
      <c r="G4" s="50">
        <v>6.0336198692784913E-2</v>
      </c>
    </row>
    <row r="5" spans="1:7">
      <c r="A5">
        <v>0</v>
      </c>
      <c r="B5">
        <v>7.8265586161379047E-2</v>
      </c>
      <c r="E5" s="50" t="s">
        <v>617</v>
      </c>
      <c r="F5" s="50">
        <v>3.7664176901512969E-9</v>
      </c>
      <c r="G5" s="50">
        <v>9.8639702063646993E-4</v>
      </c>
    </row>
    <row r="6" spans="1:7">
      <c r="A6">
        <v>0</v>
      </c>
      <c r="B6">
        <v>0.10265236600993387</v>
      </c>
      <c r="E6" s="50" t="s">
        <v>676</v>
      </c>
      <c r="F6" s="50">
        <v>255</v>
      </c>
      <c r="G6" s="50">
        <v>255</v>
      </c>
    </row>
    <row r="7" spans="1:7">
      <c r="A7">
        <v>0</v>
      </c>
      <c r="B7">
        <v>0.13698622448521422</v>
      </c>
      <c r="E7" s="50" t="s">
        <v>677</v>
      </c>
      <c r="F7" s="50">
        <v>0</v>
      </c>
      <c r="G7" s="50"/>
    </row>
    <row r="8" spans="1:7">
      <c r="A8">
        <v>0</v>
      </c>
      <c r="B8">
        <v>6.076659822039699E-2</v>
      </c>
      <c r="E8" s="50" t="s">
        <v>678</v>
      </c>
      <c r="F8" s="50">
        <v>254</v>
      </c>
      <c r="G8" s="50"/>
    </row>
    <row r="9" spans="1:7">
      <c r="A9">
        <v>0</v>
      </c>
      <c r="B9">
        <v>0.13564083562194548</v>
      </c>
      <c r="E9" s="50" t="s">
        <v>679</v>
      </c>
      <c r="F9" s="50">
        <v>-30.610614625249738</v>
      </c>
      <c r="G9" s="50"/>
    </row>
    <row r="10" spans="1:7">
      <c r="A10">
        <v>0</v>
      </c>
      <c r="B10">
        <v>0.11540294381256548</v>
      </c>
      <c r="E10" s="50" t="s">
        <v>680</v>
      </c>
      <c r="F10" s="50">
        <v>1.6685164790155687E-87</v>
      </c>
      <c r="G10" s="50"/>
    </row>
    <row r="11" spans="1:7">
      <c r="A11">
        <v>0</v>
      </c>
      <c r="B11">
        <v>9.8597030969105035E-2</v>
      </c>
      <c r="E11" s="50" t="s">
        <v>681</v>
      </c>
      <c r="F11" s="50">
        <v>1.6508747913647732</v>
      </c>
      <c r="G11" s="50"/>
    </row>
    <row r="12" spans="1:7">
      <c r="A12">
        <v>0</v>
      </c>
      <c r="B12">
        <v>7.8235713608211938E-2</v>
      </c>
      <c r="E12" s="50" t="s">
        <v>682</v>
      </c>
      <c r="F12" s="50">
        <v>3.3370329580311373E-87</v>
      </c>
      <c r="G12" s="50"/>
    </row>
    <row r="13" spans="1:7" ht="15" thickBot="1">
      <c r="A13">
        <v>0</v>
      </c>
      <c r="B13">
        <v>8.4231872802191882E-2</v>
      </c>
      <c r="E13" s="51" t="s">
        <v>683</v>
      </c>
      <c r="F13" s="51">
        <v>1.9693475402191838</v>
      </c>
      <c r="G13" s="51"/>
    </row>
    <row r="14" spans="1:7">
      <c r="A14">
        <v>0</v>
      </c>
      <c r="B14">
        <v>7.0852866333194875E-2</v>
      </c>
    </row>
    <row r="15" spans="1:7">
      <c r="A15">
        <v>1.1007808939661796E-5</v>
      </c>
      <c r="B15">
        <v>9.6471336766302013E-2</v>
      </c>
    </row>
    <row r="16" spans="1:7">
      <c r="A16">
        <v>1.1347157196707509E-5</v>
      </c>
      <c r="B16">
        <v>5.2143591466030016E-2</v>
      </c>
    </row>
    <row r="17" spans="1:2">
      <c r="A17">
        <v>1.7926287107414314E-5</v>
      </c>
      <c r="B17">
        <v>0.10307077298150007</v>
      </c>
    </row>
    <row r="18" spans="1:2">
      <c r="A18">
        <v>1.859873417015238E-5</v>
      </c>
      <c r="B18">
        <v>0.11065688869215561</v>
      </c>
    </row>
    <row r="19" spans="1:2">
      <c r="A19">
        <v>2.3329937531314887E-5</v>
      </c>
      <c r="B19">
        <v>0.12401528222003241</v>
      </c>
    </row>
    <row r="20" spans="1:2">
      <c r="A20">
        <v>2.8029617962980882E-5</v>
      </c>
      <c r="B20">
        <v>5.53645018235936E-2</v>
      </c>
    </row>
    <row r="21" spans="1:2">
      <c r="A21">
        <v>2.9305460584155513E-5</v>
      </c>
      <c r="B21">
        <v>0.1243419838711428</v>
      </c>
    </row>
    <row r="22" spans="1:2">
      <c r="A22">
        <v>2.9939983350765781E-5</v>
      </c>
      <c r="B22">
        <v>0.1278027241479634</v>
      </c>
    </row>
    <row r="23" spans="1:2">
      <c r="A23">
        <v>3.2604797252502421E-5</v>
      </c>
      <c r="B23">
        <v>0.12381438865228847</v>
      </c>
    </row>
    <row r="24" spans="1:2">
      <c r="A24">
        <v>3.3803676967701129E-5</v>
      </c>
      <c r="B24">
        <v>0.10454932065513707</v>
      </c>
    </row>
    <row r="25" spans="1:2">
      <c r="A25">
        <v>3.8685654875601439E-5</v>
      </c>
      <c r="B25">
        <v>7.5289192540576755E-2</v>
      </c>
    </row>
    <row r="26" spans="1:2">
      <c r="A26">
        <v>3.9272608455235509E-5</v>
      </c>
      <c r="B26">
        <v>0.10176946664655909</v>
      </c>
    </row>
    <row r="27" spans="1:2">
      <c r="A27">
        <v>3.9884922191709165E-5</v>
      </c>
      <c r="B27">
        <v>0.13327579442918791</v>
      </c>
    </row>
    <row r="28" spans="1:2">
      <c r="A28">
        <v>4.2562897594759746E-5</v>
      </c>
      <c r="B28">
        <v>0.11576125925060925</v>
      </c>
    </row>
    <row r="29" spans="1:2">
      <c r="A29">
        <v>4.7947431349552756E-5</v>
      </c>
      <c r="B29">
        <v>4.7929926731758478E-2</v>
      </c>
    </row>
    <row r="30" spans="1:2">
      <c r="A30">
        <v>5.1975155875491513E-5</v>
      </c>
      <c r="B30">
        <v>3.7042960131723701E-2</v>
      </c>
    </row>
    <row r="31" spans="1:2">
      <c r="A31">
        <v>5.5252378715975144E-5</v>
      </c>
      <c r="B31">
        <v>8.6290065554925924E-2</v>
      </c>
    </row>
    <row r="32" spans="1:2">
      <c r="A32">
        <v>5.6513982945572768E-5</v>
      </c>
      <c r="B32">
        <v>3.3365642270753164E-2</v>
      </c>
    </row>
    <row r="33" spans="1:2">
      <c r="A33">
        <v>5.83604402220154E-5</v>
      </c>
      <c r="B33">
        <v>0.10482302964403203</v>
      </c>
    </row>
    <row r="34" spans="1:2">
      <c r="A34">
        <v>5.968531190594463E-5</v>
      </c>
      <c r="B34">
        <v>3.9508149622395447E-2</v>
      </c>
    </row>
    <row r="35" spans="1:2">
      <c r="A35">
        <v>6.1761524385340482E-5</v>
      </c>
      <c r="B35">
        <v>4.6645076182210109E-2</v>
      </c>
    </row>
    <row r="36" spans="1:2">
      <c r="A36">
        <v>6.2832104361832202E-5</v>
      </c>
      <c r="B36">
        <v>5.4709793644693167E-3</v>
      </c>
    </row>
    <row r="37" spans="1:2">
      <c r="A37">
        <v>6.3277333338317206E-5</v>
      </c>
      <c r="B37">
        <v>3.9286146242194127E-2</v>
      </c>
    </row>
    <row r="38" spans="1:2">
      <c r="A38">
        <v>6.3330858774098253E-5</v>
      </c>
      <c r="B38">
        <v>3.4311166894989399E-2</v>
      </c>
    </row>
    <row r="39" spans="1:2">
      <c r="A39">
        <v>6.514596650442936E-5</v>
      </c>
      <c r="B39">
        <v>3.1039981924818542E-2</v>
      </c>
    </row>
    <row r="40" spans="1:2">
      <c r="A40">
        <v>6.620938564234075E-5</v>
      </c>
      <c r="B40">
        <v>4.0105565476270671E-2</v>
      </c>
    </row>
    <row r="41" spans="1:2">
      <c r="A41">
        <v>6.6452876352341206E-5</v>
      </c>
      <c r="B41">
        <v>4.8999934553985408E-2</v>
      </c>
    </row>
    <row r="42" spans="1:2">
      <c r="A42">
        <v>6.7437462514814722E-5</v>
      </c>
      <c r="B42">
        <v>9.8165987987522629E-2</v>
      </c>
    </row>
    <row r="43" spans="1:2">
      <c r="A43">
        <v>6.8229508618803026E-5</v>
      </c>
      <c r="B43">
        <v>9.5058510022013668E-2</v>
      </c>
    </row>
    <row r="44" spans="1:2">
      <c r="A44">
        <v>6.9515450674526263E-5</v>
      </c>
      <c r="B44">
        <v>1.7119977541981607E-2</v>
      </c>
    </row>
    <row r="45" spans="1:2">
      <c r="A45">
        <v>7.0941585427963062E-5</v>
      </c>
      <c r="B45">
        <v>3.9612934239267969E-2</v>
      </c>
    </row>
    <row r="46" spans="1:2">
      <c r="A46">
        <v>7.1070511423400207E-5</v>
      </c>
      <c r="B46">
        <v>3.8396351443002123E-2</v>
      </c>
    </row>
    <row r="47" spans="1:2">
      <c r="A47">
        <v>7.1305074399069854E-5</v>
      </c>
      <c r="B47">
        <v>0.10043926580806002</v>
      </c>
    </row>
    <row r="48" spans="1:2">
      <c r="A48">
        <v>7.1941820412661439E-5</v>
      </c>
      <c r="B48">
        <v>3.6723795850722565E-2</v>
      </c>
    </row>
    <row r="49" spans="1:2">
      <c r="A49">
        <v>7.3556509788645121E-5</v>
      </c>
      <c r="B49">
        <v>0.11231928929400012</v>
      </c>
    </row>
    <row r="50" spans="1:2">
      <c r="A50">
        <v>7.5320205021598064E-5</v>
      </c>
      <c r="B50">
        <v>5.536261029702523E-2</v>
      </c>
    </row>
    <row r="51" spans="1:2">
      <c r="A51">
        <v>7.7675333802665296E-5</v>
      </c>
      <c r="B51">
        <v>4.6560771779731239E-2</v>
      </c>
    </row>
    <row r="52" spans="1:2">
      <c r="A52">
        <v>7.7793056133398364E-5</v>
      </c>
      <c r="B52">
        <v>3.498882089887885E-2</v>
      </c>
    </row>
    <row r="53" spans="1:2">
      <c r="A53">
        <v>7.9436360849057086E-5</v>
      </c>
      <c r="B53">
        <v>4.9076402717177461E-2</v>
      </c>
    </row>
    <row r="54" spans="1:2">
      <c r="A54">
        <v>7.9543799504811836E-5</v>
      </c>
      <c r="B54">
        <v>0.11923727579291724</v>
      </c>
    </row>
    <row r="55" spans="1:2">
      <c r="A55">
        <v>8.003680541440351E-5</v>
      </c>
      <c r="B55">
        <v>2.2503010017268371E-2</v>
      </c>
    </row>
    <row r="56" spans="1:2">
      <c r="A56">
        <v>8.0798892025695301E-5</v>
      </c>
      <c r="B56">
        <v>0.12798950051154434</v>
      </c>
    </row>
    <row r="57" spans="1:2">
      <c r="A57">
        <v>8.1804419846390447E-5</v>
      </c>
      <c r="B57">
        <v>2.8270824265105497E-2</v>
      </c>
    </row>
    <row r="58" spans="1:2">
      <c r="A58">
        <v>8.3964292797833679E-5</v>
      </c>
      <c r="B58">
        <v>1.387055689747539E-2</v>
      </c>
    </row>
    <row r="59" spans="1:2">
      <c r="A59">
        <v>8.5232830911623238E-5</v>
      </c>
      <c r="B59">
        <v>3.3495727704350553E-2</v>
      </c>
    </row>
    <row r="60" spans="1:2">
      <c r="A60">
        <v>8.6133411169548492E-5</v>
      </c>
      <c r="B60">
        <v>4.4648269860429031E-2</v>
      </c>
    </row>
    <row r="61" spans="1:2">
      <c r="A61">
        <v>8.7657122752258639E-5</v>
      </c>
      <c r="B61">
        <v>2.4085190049996243E-2</v>
      </c>
    </row>
    <row r="62" spans="1:2">
      <c r="A62">
        <v>8.8481091059194604E-5</v>
      </c>
      <c r="B62">
        <v>5.6961696042009152E-2</v>
      </c>
    </row>
    <row r="63" spans="1:2">
      <c r="A63">
        <v>8.9405612016822423E-5</v>
      </c>
      <c r="B63">
        <v>4.396351306812029E-2</v>
      </c>
    </row>
    <row r="64" spans="1:2">
      <c r="A64">
        <v>8.9928993959611473E-5</v>
      </c>
      <c r="B64">
        <v>7.3638593359075119E-2</v>
      </c>
    </row>
    <row r="65" spans="1:2">
      <c r="A65">
        <v>9.1259121944406533E-5</v>
      </c>
      <c r="B65">
        <v>0.10449427368848739</v>
      </c>
    </row>
    <row r="66" spans="1:2">
      <c r="A66">
        <v>9.2350280160301705E-5</v>
      </c>
      <c r="B66">
        <v>2.9144628150807001E-2</v>
      </c>
    </row>
    <row r="67" spans="1:2">
      <c r="A67">
        <v>9.3807789440252445E-5</v>
      </c>
      <c r="B67">
        <v>5.0848464241623252E-2</v>
      </c>
    </row>
    <row r="68" spans="1:2">
      <c r="A68">
        <v>9.8541237748332717E-5</v>
      </c>
      <c r="B68">
        <v>7.6249215482705426E-2</v>
      </c>
    </row>
    <row r="69" spans="1:2">
      <c r="A69">
        <v>9.9209295970439189E-5</v>
      </c>
      <c r="B69">
        <v>4.1289483220559496E-2</v>
      </c>
    </row>
    <row r="70" spans="1:2">
      <c r="A70">
        <v>9.9838189081354728E-5</v>
      </c>
      <c r="B70">
        <v>5.9500922691556407E-2</v>
      </c>
    </row>
    <row r="71" spans="1:2">
      <c r="A71">
        <v>1.0065379984963784E-4</v>
      </c>
      <c r="B71">
        <v>6.4738106122843739E-2</v>
      </c>
    </row>
    <row r="72" spans="1:2">
      <c r="A72">
        <v>1.0072386080712987E-4</v>
      </c>
      <c r="B72">
        <v>2.9959269132054534E-2</v>
      </c>
    </row>
    <row r="73" spans="1:2">
      <c r="A73">
        <v>1.0217782453832387E-4</v>
      </c>
      <c r="B73">
        <v>0.10483923756184552</v>
      </c>
    </row>
    <row r="74" spans="1:2">
      <c r="A74">
        <v>1.0273863034104258E-4</v>
      </c>
      <c r="B74">
        <v>4.2321956636349169E-2</v>
      </c>
    </row>
    <row r="75" spans="1:2">
      <c r="A75">
        <v>1.03490988447271E-4</v>
      </c>
      <c r="B75">
        <v>4.4931338684747087E-2</v>
      </c>
    </row>
    <row r="76" spans="1:2">
      <c r="A76">
        <v>1.0417380424349485E-4</v>
      </c>
      <c r="B76">
        <v>7.8033421407549652E-2</v>
      </c>
    </row>
    <row r="77" spans="1:2">
      <c r="A77">
        <v>1.0522107821596E-4</v>
      </c>
      <c r="B77">
        <v>4.8643810285035359E-2</v>
      </c>
    </row>
    <row r="78" spans="1:2">
      <c r="A78">
        <v>1.0572956776103018E-4</v>
      </c>
      <c r="B78">
        <v>2.0451547738399554E-2</v>
      </c>
    </row>
    <row r="79" spans="1:2">
      <c r="A79">
        <v>1.0870296655572062E-4</v>
      </c>
      <c r="B79">
        <v>7.2770021907386226E-2</v>
      </c>
    </row>
    <row r="80" spans="1:2">
      <c r="A80">
        <v>1.0906949745355716E-4</v>
      </c>
      <c r="B80">
        <v>4.8979579162524808E-2</v>
      </c>
    </row>
    <row r="81" spans="1:2">
      <c r="A81">
        <v>1.0923188600121137E-4</v>
      </c>
      <c r="B81">
        <v>4.1708664111372598E-2</v>
      </c>
    </row>
    <row r="82" spans="1:2">
      <c r="A82">
        <v>1.0949854596250196E-4</v>
      </c>
      <c r="B82">
        <v>9.9502647285003611E-3</v>
      </c>
    </row>
    <row r="83" spans="1:2">
      <c r="A83">
        <v>1.0999515426752822E-4</v>
      </c>
      <c r="B83">
        <v>4.6479574007955868E-2</v>
      </c>
    </row>
    <row r="84" spans="1:2">
      <c r="A84">
        <v>1.108724605089353E-4</v>
      </c>
      <c r="B84">
        <v>2.4941186424025413E-2</v>
      </c>
    </row>
    <row r="85" spans="1:2">
      <c r="A85">
        <v>1.1118634999456609E-4</v>
      </c>
      <c r="B85">
        <v>4.4476211973014323E-2</v>
      </c>
    </row>
    <row r="86" spans="1:2">
      <c r="A86">
        <v>1.1210762331838565E-4</v>
      </c>
      <c r="B86">
        <v>6.2005707297187115E-2</v>
      </c>
    </row>
    <row r="87" spans="1:2">
      <c r="A87">
        <v>1.1265695618658952E-4</v>
      </c>
      <c r="B87">
        <v>4.2335342769885799E-2</v>
      </c>
    </row>
    <row r="88" spans="1:2">
      <c r="A88">
        <v>1.1372880760426267E-4</v>
      </c>
      <c r="B88">
        <v>0</v>
      </c>
    </row>
    <row r="89" spans="1:2">
      <c r="A89">
        <v>1.1377559314268235E-4</v>
      </c>
      <c r="B89">
        <v>7.669432875350532E-2</v>
      </c>
    </row>
    <row r="90" spans="1:2">
      <c r="A90">
        <v>1.1678861126979965E-4</v>
      </c>
      <c r="B90">
        <v>8.4550353055473898E-2</v>
      </c>
    </row>
    <row r="91" spans="1:2">
      <c r="A91">
        <v>1.1797598339912447E-4</v>
      </c>
      <c r="B91">
        <v>0</v>
      </c>
    </row>
    <row r="92" spans="1:2">
      <c r="A92">
        <v>1.1884657194891929E-4</v>
      </c>
      <c r="B92">
        <v>2.5599193475681323E-2</v>
      </c>
    </row>
    <row r="93" spans="1:2">
      <c r="A93">
        <v>1.1961525701171612E-4</v>
      </c>
      <c r="B93">
        <v>2.9371886233209309E-2</v>
      </c>
    </row>
    <row r="94" spans="1:2">
      <c r="A94">
        <v>1.2033727371050695E-4</v>
      </c>
      <c r="B94">
        <v>5.8230995630490258E-2</v>
      </c>
    </row>
    <row r="95" spans="1:2">
      <c r="A95">
        <v>1.2037356115102878E-4</v>
      </c>
      <c r="B95">
        <v>4.1952705507762277E-2</v>
      </c>
    </row>
    <row r="96" spans="1:2">
      <c r="A96">
        <v>1.2045920084053253E-4</v>
      </c>
      <c r="B96">
        <v>5.104461452717679E-2</v>
      </c>
    </row>
    <row r="97" spans="1:2">
      <c r="A97">
        <v>1.2057516673284775E-4</v>
      </c>
      <c r="B97">
        <v>6.6341847988336672E-2</v>
      </c>
    </row>
    <row r="98" spans="1:2">
      <c r="A98">
        <v>1.2081574634517609E-4</v>
      </c>
      <c r="B98">
        <v>6.722089742487336E-2</v>
      </c>
    </row>
    <row r="99" spans="1:2">
      <c r="A99">
        <v>1.2120020805766741E-4</v>
      </c>
      <c r="B99">
        <v>6.8583340636008988E-2</v>
      </c>
    </row>
    <row r="100" spans="1:2">
      <c r="A100">
        <v>1.213695757571831E-4</v>
      </c>
      <c r="B100">
        <v>5.8438802846786028E-2</v>
      </c>
    </row>
    <row r="101" spans="1:2">
      <c r="A101">
        <v>1.2247270124162915E-4</v>
      </c>
      <c r="B101">
        <v>4.0162233395910407E-2</v>
      </c>
    </row>
    <row r="102" spans="1:2">
      <c r="A102">
        <v>1.2283433076714325E-4</v>
      </c>
      <c r="B102">
        <v>6.675968968400374E-2</v>
      </c>
    </row>
    <row r="103" spans="1:2">
      <c r="A103">
        <v>1.2321427625082364E-4</v>
      </c>
      <c r="B103">
        <v>6.63029710980821E-2</v>
      </c>
    </row>
    <row r="104" spans="1:2">
      <c r="A104">
        <v>1.2432801140223974E-4</v>
      </c>
      <c r="B104">
        <v>0</v>
      </c>
    </row>
    <row r="105" spans="1:2">
      <c r="A105">
        <v>1.2584382780968817E-4</v>
      </c>
      <c r="B105">
        <v>7.8140028224972805E-2</v>
      </c>
    </row>
    <row r="106" spans="1:2">
      <c r="A106">
        <v>1.2607130301965015E-4</v>
      </c>
      <c r="B106">
        <v>7.2658286157613369E-2</v>
      </c>
    </row>
    <row r="107" spans="1:2">
      <c r="A107">
        <v>1.2664913927144041E-4</v>
      </c>
      <c r="B107">
        <v>7.6024366580879549E-2</v>
      </c>
    </row>
    <row r="108" spans="1:2">
      <c r="A108">
        <v>1.2698947375965215E-4</v>
      </c>
      <c r="B108">
        <v>1.8206303918733905E-2</v>
      </c>
    </row>
    <row r="109" spans="1:2">
      <c r="A109">
        <v>1.2744573234561217E-4</v>
      </c>
      <c r="B109">
        <v>3.5540012942408002E-2</v>
      </c>
    </row>
    <row r="110" spans="1:2">
      <c r="A110">
        <v>1.2929877925316541E-4</v>
      </c>
      <c r="B110">
        <v>7.3746970450718513E-2</v>
      </c>
    </row>
    <row r="111" spans="1:2">
      <c r="A111">
        <v>1.294475747193117E-4</v>
      </c>
      <c r="B111">
        <v>1.2749881057702315E-2</v>
      </c>
    </row>
    <row r="112" spans="1:2">
      <c r="A112">
        <v>1.2973231080631528E-4</v>
      </c>
      <c r="B112">
        <v>1.9691047505022957E-2</v>
      </c>
    </row>
    <row r="113" spans="1:2">
      <c r="A113">
        <v>1.3016805561589416E-4</v>
      </c>
      <c r="B113">
        <v>8.1763831050029934E-2</v>
      </c>
    </row>
    <row r="114" spans="1:2">
      <c r="A114">
        <v>1.3031730170073847E-4</v>
      </c>
      <c r="B114">
        <v>3.7609238408387632E-2</v>
      </c>
    </row>
    <row r="115" spans="1:2">
      <c r="A115">
        <v>1.3036440805273269E-4</v>
      </c>
      <c r="B115">
        <v>3.9636847784935869E-2</v>
      </c>
    </row>
    <row r="116" spans="1:2">
      <c r="A116">
        <v>1.3081791322551382E-4</v>
      </c>
      <c r="B116">
        <v>4.0802461567807577E-2</v>
      </c>
    </row>
    <row r="117" spans="1:2">
      <c r="A117">
        <v>1.3136721606270017E-4</v>
      </c>
      <c r="B117">
        <v>1.1097453665461984E-2</v>
      </c>
    </row>
    <row r="118" spans="1:2">
      <c r="A118">
        <v>1.3188151888792249E-4</v>
      </c>
      <c r="B118">
        <v>5.1042641806337781E-2</v>
      </c>
    </row>
    <row r="119" spans="1:2">
      <c r="A119">
        <v>1.3240864932122012E-4</v>
      </c>
      <c r="B119">
        <v>0</v>
      </c>
    </row>
    <row r="120" spans="1:2">
      <c r="A120">
        <v>1.3268860842638642E-4</v>
      </c>
      <c r="B120">
        <v>3.3348092802852586E-2</v>
      </c>
    </row>
    <row r="121" spans="1:2">
      <c r="A121">
        <v>1.331449289806288E-4</v>
      </c>
      <c r="B121">
        <v>0.10710689238731314</v>
      </c>
    </row>
    <row r="122" spans="1:2">
      <c r="A122">
        <v>1.3394071910568256E-4</v>
      </c>
      <c r="B122">
        <v>1.8930925634019616E-2</v>
      </c>
    </row>
    <row r="123" spans="1:2">
      <c r="A123">
        <v>1.3453173992436819E-4</v>
      </c>
      <c r="B123">
        <v>0</v>
      </c>
    </row>
    <row r="124" spans="1:2">
      <c r="A124">
        <v>1.3505197906091729E-4</v>
      </c>
      <c r="B124">
        <v>7.8083438728228635E-2</v>
      </c>
    </row>
    <row r="125" spans="1:2">
      <c r="A125">
        <v>1.3553781000681816E-4</v>
      </c>
      <c r="B125">
        <v>0</v>
      </c>
    </row>
    <row r="126" spans="1:2">
      <c r="A126">
        <v>1.3581178260711608E-4</v>
      </c>
      <c r="B126">
        <v>0</v>
      </c>
    </row>
    <row r="127" spans="1:2">
      <c r="A127">
        <v>1.3617306305132286E-4</v>
      </c>
      <c r="B127">
        <v>0.10281612017519071</v>
      </c>
    </row>
    <row r="128" spans="1:2">
      <c r="A128">
        <v>1.3652812691909672E-4</v>
      </c>
      <c r="B128">
        <v>5.2272529265893042E-2</v>
      </c>
    </row>
    <row r="129" spans="1:2">
      <c r="A129">
        <v>1.3688229458654866E-4</v>
      </c>
      <c r="B129">
        <v>3.4712851741643215E-2</v>
      </c>
    </row>
    <row r="130" spans="1:2">
      <c r="A130">
        <v>1.3770462655467606E-4</v>
      </c>
      <c r="B130">
        <v>7.3708406214442537E-2</v>
      </c>
    </row>
    <row r="131" spans="1:2">
      <c r="A131">
        <v>1.3836098743531903E-4</v>
      </c>
      <c r="B131">
        <v>3.6126137337060452E-2</v>
      </c>
    </row>
    <row r="132" spans="1:2">
      <c r="A132">
        <v>1.4006169279874995E-4</v>
      </c>
      <c r="B132">
        <v>0.10552007204423323</v>
      </c>
    </row>
    <row r="133" spans="1:2">
      <c r="A133">
        <v>1.4135631468381363E-4</v>
      </c>
      <c r="B133">
        <v>6.1068967864153376E-2</v>
      </c>
    </row>
    <row r="134" spans="1:2">
      <c r="A134">
        <v>1.4161053890677307E-4</v>
      </c>
      <c r="B134">
        <v>5.8807549350951699E-2</v>
      </c>
    </row>
    <row r="135" spans="1:2">
      <c r="A135">
        <v>1.4180502515601429E-4</v>
      </c>
      <c r="B135">
        <v>5.1093352893553719E-2</v>
      </c>
    </row>
    <row r="136" spans="1:2">
      <c r="A136">
        <v>1.4248839862976588E-4</v>
      </c>
      <c r="B136">
        <v>0.11925106221289761</v>
      </c>
    </row>
    <row r="137" spans="1:2">
      <c r="A137">
        <v>1.4352434012213943E-4</v>
      </c>
      <c r="B137">
        <v>3.7674690066599563E-2</v>
      </c>
    </row>
    <row r="138" spans="1:2">
      <c r="A138">
        <v>1.4397386604225458E-4</v>
      </c>
      <c r="B138">
        <v>0</v>
      </c>
    </row>
    <row r="139" spans="1:2">
      <c r="A139">
        <v>1.4521612235248081E-4</v>
      </c>
      <c r="B139">
        <v>7.4531877571429345E-2</v>
      </c>
    </row>
    <row r="140" spans="1:2">
      <c r="A140">
        <v>1.4569121143350025E-4</v>
      </c>
      <c r="B140">
        <v>0.12514569121143351</v>
      </c>
    </row>
    <row r="141" spans="1:2">
      <c r="A141">
        <v>1.4593316383815062E-4</v>
      </c>
      <c r="B141">
        <v>6.6590928684088863E-2</v>
      </c>
    </row>
    <row r="142" spans="1:2">
      <c r="A142">
        <v>1.4616207802315399E-4</v>
      </c>
      <c r="B142">
        <v>3.5271913610273375E-2</v>
      </c>
    </row>
    <row r="143" spans="1:2">
      <c r="A143">
        <v>1.4732554657961023E-4</v>
      </c>
      <c r="B143">
        <v>4.2841316093556854E-2</v>
      </c>
    </row>
    <row r="144" spans="1:2">
      <c r="A144">
        <v>1.4815659011909509E-4</v>
      </c>
      <c r="B144">
        <v>6.5459868019864212E-2</v>
      </c>
    </row>
    <row r="145" spans="1:2">
      <c r="A145">
        <v>1.4843872298498116E-4</v>
      </c>
      <c r="B145">
        <v>3.1003987218799784E-2</v>
      </c>
    </row>
    <row r="146" spans="1:2">
      <c r="A146">
        <v>1.4880935937202451E-4</v>
      </c>
      <c r="B146">
        <v>9.7946394006666215E-2</v>
      </c>
    </row>
    <row r="147" spans="1:2">
      <c r="A147">
        <v>1.493958232600116E-4</v>
      </c>
      <c r="B147">
        <v>3.7838317552646029E-2</v>
      </c>
    </row>
    <row r="148" spans="1:2">
      <c r="A148">
        <v>1.4968949776414245E-4</v>
      </c>
      <c r="B148">
        <v>1.3863523877026973E-2</v>
      </c>
    </row>
    <row r="149" spans="1:2">
      <c r="A149">
        <v>1.4994424849366404E-4</v>
      </c>
      <c r="B149">
        <v>4.5331822837265973E-2</v>
      </c>
    </row>
    <row r="150" spans="1:2">
      <c r="A150">
        <v>1.5007706204196988E-4</v>
      </c>
      <c r="B150">
        <v>4.7010656033491353E-2</v>
      </c>
    </row>
    <row r="151" spans="1:2">
      <c r="A151">
        <v>1.5042693769989747E-4</v>
      </c>
      <c r="B151">
        <v>6.6565587812717666E-2</v>
      </c>
    </row>
    <row r="152" spans="1:2">
      <c r="A152">
        <v>1.5083472032746223E-4</v>
      </c>
      <c r="B152">
        <v>5.5150208489205169E-2</v>
      </c>
    </row>
    <row r="153" spans="1:2">
      <c r="A153">
        <v>1.5135276943135324E-4</v>
      </c>
      <c r="B153">
        <v>3.1039029554871506E-2</v>
      </c>
    </row>
    <row r="154" spans="1:2">
      <c r="A154">
        <v>1.514727783147955E-4</v>
      </c>
      <c r="B154">
        <v>4.6161397669181807E-2</v>
      </c>
    </row>
    <row r="155" spans="1:2">
      <c r="A155">
        <v>1.522142397982032E-4</v>
      </c>
      <c r="B155">
        <v>4.387075119838877E-2</v>
      </c>
    </row>
    <row r="156" spans="1:2">
      <c r="A156">
        <v>1.5239149240298103E-4</v>
      </c>
      <c r="B156">
        <v>4.0193913212374574E-2</v>
      </c>
    </row>
    <row r="157" spans="1:2">
      <c r="A157">
        <v>1.5250936346265274E-4</v>
      </c>
      <c r="B157">
        <v>5.503918210452903E-2</v>
      </c>
    </row>
    <row r="158" spans="1:2">
      <c r="A158">
        <v>1.534757954785126E-4</v>
      </c>
      <c r="B158">
        <v>4.6964408657970406E-2</v>
      </c>
    </row>
    <row r="159" spans="1:2">
      <c r="A159">
        <v>1.5375000109570981E-4</v>
      </c>
      <c r="B159">
        <v>6.4054845097312185E-2</v>
      </c>
    </row>
    <row r="160" spans="1:2">
      <c r="A160">
        <v>1.5435616931535169E-4</v>
      </c>
      <c r="B160">
        <v>7.9714397970518186E-2</v>
      </c>
    </row>
    <row r="161" spans="1:2">
      <c r="A161">
        <v>1.5494771883285493E-4</v>
      </c>
      <c r="B161">
        <v>4.3155129768714523E-2</v>
      </c>
    </row>
    <row r="162" spans="1:2">
      <c r="A162">
        <v>1.5521040969535165E-4</v>
      </c>
      <c r="B162">
        <v>5.1122851482052714E-2</v>
      </c>
    </row>
    <row r="163" spans="1:2">
      <c r="A163">
        <v>1.5522693827580583E-4</v>
      </c>
      <c r="B163">
        <v>4.2120215809293621E-2</v>
      </c>
    </row>
    <row r="164" spans="1:2">
      <c r="A164">
        <v>1.5562031988621309E-4</v>
      </c>
      <c r="B164">
        <v>4.701936887314713E-2</v>
      </c>
    </row>
    <row r="165" spans="1:2">
      <c r="A165">
        <v>1.5644970126521684E-4</v>
      </c>
      <c r="B165">
        <v>2.309736750003662E-2</v>
      </c>
    </row>
    <row r="166" spans="1:2">
      <c r="A166">
        <v>1.5730345717465327E-4</v>
      </c>
      <c r="B166">
        <v>0.11307157442370465</v>
      </c>
    </row>
    <row r="167" spans="1:2">
      <c r="A167">
        <v>1.5739367943655615E-4</v>
      </c>
      <c r="B167">
        <v>5.0320111083525909E-2</v>
      </c>
    </row>
    <row r="168" spans="1:2">
      <c r="A168">
        <v>1.5752147597293214E-4</v>
      </c>
      <c r="B168">
        <v>1.122826931192822E-2</v>
      </c>
    </row>
    <row r="169" spans="1:2">
      <c r="A169">
        <v>1.5986327101579254E-4</v>
      </c>
      <c r="B169">
        <v>1.7102485642241733E-2</v>
      </c>
    </row>
    <row r="170" spans="1:2">
      <c r="A170">
        <v>1.6017764774598899E-4</v>
      </c>
      <c r="B170">
        <v>0.10093717605333642</v>
      </c>
    </row>
    <row r="171" spans="1:2">
      <c r="A171">
        <v>1.6087153588834472E-4</v>
      </c>
      <c r="B171">
        <v>5.9239404985589834E-2</v>
      </c>
    </row>
    <row r="172" spans="1:2">
      <c r="A172">
        <v>1.6160434638737333E-4</v>
      </c>
      <c r="B172">
        <v>3.028192612792488E-2</v>
      </c>
    </row>
    <row r="173" spans="1:2">
      <c r="A173">
        <v>1.6208979353549415E-4</v>
      </c>
      <c r="B173">
        <v>1.6278797251630721E-2</v>
      </c>
    </row>
    <row r="174" spans="1:2">
      <c r="A174">
        <v>1.623722449297118E-4</v>
      </c>
      <c r="B174">
        <v>5.1147709443235073E-2</v>
      </c>
    </row>
    <row r="175" spans="1:2">
      <c r="A175">
        <v>1.6252097834382602E-4</v>
      </c>
      <c r="B175">
        <v>7.0548510330886424E-2</v>
      </c>
    </row>
    <row r="176" spans="1:2">
      <c r="A176">
        <v>1.6253907056608757E-4</v>
      </c>
      <c r="B176">
        <v>6.7033146594384183E-2</v>
      </c>
    </row>
    <row r="177" spans="1:2">
      <c r="A177">
        <v>1.6292005852951508E-4</v>
      </c>
      <c r="B177">
        <v>1.0280559958177397E-2</v>
      </c>
    </row>
    <row r="178" spans="1:2">
      <c r="A178">
        <v>1.6315631702544465E-4</v>
      </c>
      <c r="B178">
        <v>4.8397325637517176E-2</v>
      </c>
    </row>
    <row r="179" spans="1:2">
      <c r="A179">
        <v>1.635455728015976E-4</v>
      </c>
      <c r="B179">
        <v>4.2427064990754645E-2</v>
      </c>
    </row>
    <row r="180" spans="1:2">
      <c r="A180">
        <v>1.6378255818119469E-4</v>
      </c>
      <c r="B180">
        <v>4.0156727309521079E-2</v>
      </c>
    </row>
    <row r="181" spans="1:2">
      <c r="A181">
        <v>1.6425835553255375E-4</v>
      </c>
      <c r="B181">
        <v>8.9772694800143521E-2</v>
      </c>
    </row>
    <row r="182" spans="1:2">
      <c r="A182">
        <v>1.6593650840237008E-4</v>
      </c>
      <c r="B182">
        <v>6.8822449064829247E-2</v>
      </c>
    </row>
    <row r="183" spans="1:2">
      <c r="A183">
        <v>1.6999611433650666E-4</v>
      </c>
      <c r="B183">
        <v>4.3713967151704322E-2</v>
      </c>
    </row>
    <row r="184" spans="1:2">
      <c r="A184">
        <v>1.7033115214830165E-4</v>
      </c>
      <c r="B184">
        <v>3.0605539164733738E-2</v>
      </c>
    </row>
    <row r="185" spans="1:2">
      <c r="A185">
        <v>1.7078584996995638E-4</v>
      </c>
      <c r="B185">
        <v>9.9881074283397264E-2</v>
      </c>
    </row>
    <row r="186" spans="1:2">
      <c r="A186">
        <v>1.7166383230231047E-4</v>
      </c>
      <c r="B186">
        <v>6.749525099933476E-2</v>
      </c>
    </row>
    <row r="187" spans="1:2">
      <c r="A187">
        <v>1.7245966277207696E-4</v>
      </c>
      <c r="B187">
        <v>3.1271903869406467E-2</v>
      </c>
    </row>
    <row r="188" spans="1:2">
      <c r="A188">
        <v>1.7316042142180796E-4</v>
      </c>
      <c r="B188">
        <v>1.6580229827049858E-2</v>
      </c>
    </row>
    <row r="189" spans="1:2">
      <c r="A189">
        <v>1.7324923709546473E-4</v>
      </c>
      <c r="B189">
        <v>5.3874433816089688E-2</v>
      </c>
    </row>
    <row r="190" spans="1:2">
      <c r="A190">
        <v>1.7352743155709652E-4</v>
      </c>
      <c r="B190">
        <v>5.8962798808888696E-2</v>
      </c>
    </row>
    <row r="191" spans="1:2">
      <c r="A191">
        <v>1.7453618605243332E-4</v>
      </c>
      <c r="B191">
        <v>0.11653928770808755</v>
      </c>
    </row>
    <row r="192" spans="1:2">
      <c r="A192">
        <v>1.7493703501952253E-4</v>
      </c>
      <c r="B192">
        <v>5.1849762283266446E-2</v>
      </c>
    </row>
    <row r="193" spans="1:2">
      <c r="A193">
        <v>1.7500757955362151E-4</v>
      </c>
      <c r="B193">
        <v>5.4032973963308972E-2</v>
      </c>
    </row>
    <row r="194" spans="1:2">
      <c r="A194">
        <v>1.7546925283590348E-4</v>
      </c>
      <c r="B194">
        <v>3.4143331440304049E-2</v>
      </c>
    </row>
    <row r="195" spans="1:2">
      <c r="A195">
        <v>1.758149756684632E-4</v>
      </c>
      <c r="B195">
        <v>1.8895574974273105E-2</v>
      </c>
    </row>
    <row r="196" spans="1:2">
      <c r="A196">
        <v>1.7596945082531867E-4</v>
      </c>
      <c r="B196">
        <v>0.1343821258938864</v>
      </c>
    </row>
    <row r="197" spans="1:2">
      <c r="A197">
        <v>1.7684247756311066E-4</v>
      </c>
      <c r="B197">
        <v>0.12113781600259081</v>
      </c>
    </row>
    <row r="198" spans="1:2">
      <c r="A198">
        <v>1.7702527789686584E-4</v>
      </c>
      <c r="B198">
        <v>7.0616060274748149E-2</v>
      </c>
    </row>
    <row r="199" spans="1:2">
      <c r="A199">
        <v>1.7776913069337231E-4</v>
      </c>
      <c r="B199">
        <v>5.2308090693760044E-2</v>
      </c>
    </row>
    <row r="200" spans="1:2">
      <c r="A200">
        <v>1.7959880445737492E-4</v>
      </c>
      <c r="B200">
        <v>0.10447049249461295</v>
      </c>
    </row>
    <row r="201" spans="1:2">
      <c r="A201">
        <v>1.8084358664303179E-4</v>
      </c>
      <c r="B201">
        <v>5.426263983643393E-2</v>
      </c>
    </row>
    <row r="202" spans="1:2">
      <c r="A202">
        <v>1.8098577756417872E-4</v>
      </c>
      <c r="B202">
        <v>7.0205458280179961E-2</v>
      </c>
    </row>
    <row r="203" spans="1:2">
      <c r="A203">
        <v>1.8147904380107024E-4</v>
      </c>
      <c r="B203">
        <v>5.9781840128825148E-2</v>
      </c>
    </row>
    <row r="204" spans="1:2">
      <c r="A204">
        <v>1.8194093602073242E-4</v>
      </c>
      <c r="B204">
        <v>6.8322888633098447E-2</v>
      </c>
    </row>
    <row r="205" spans="1:2">
      <c r="A205">
        <v>1.8236565321256247E-4</v>
      </c>
      <c r="B205">
        <v>5.3745550400748743E-2</v>
      </c>
    </row>
    <row r="206" spans="1:2">
      <c r="A206">
        <v>1.8345934051841719E-4</v>
      </c>
      <c r="B206">
        <v>5.1389411079762588E-2</v>
      </c>
    </row>
    <row r="207" spans="1:2">
      <c r="A207">
        <v>1.8427874068723104E-4</v>
      </c>
      <c r="B207">
        <v>8.9646211795624084E-2</v>
      </c>
    </row>
    <row r="208" spans="1:2">
      <c r="A208">
        <v>1.8476618892826434E-4</v>
      </c>
      <c r="B208">
        <v>4.556433422293913E-2</v>
      </c>
    </row>
    <row r="209" spans="1:2">
      <c r="A209">
        <v>1.8539516732290671E-4</v>
      </c>
      <c r="B209">
        <v>0.12048575687092578</v>
      </c>
    </row>
    <row r="210" spans="1:2">
      <c r="A210">
        <v>1.8695937422298579E-4</v>
      </c>
      <c r="B210">
        <v>5.5721508971574941E-2</v>
      </c>
    </row>
    <row r="211" spans="1:2">
      <c r="A211">
        <v>1.8828648011161685E-4</v>
      </c>
      <c r="B211">
        <v>5.7628442935584931E-2</v>
      </c>
    </row>
    <row r="212" spans="1:2">
      <c r="A212">
        <v>1.88468270898888E-4</v>
      </c>
      <c r="B212">
        <v>5.6409696761827555E-2</v>
      </c>
    </row>
    <row r="213" spans="1:2">
      <c r="A213">
        <v>1.8895121794585123E-4</v>
      </c>
      <c r="B213">
        <v>5.7034654903861663E-2</v>
      </c>
    </row>
    <row r="214" spans="1:2">
      <c r="A214">
        <v>1.8903577731395658E-4</v>
      </c>
      <c r="B214">
        <v>6.4469212735044065E-2</v>
      </c>
    </row>
    <row r="215" spans="1:2">
      <c r="A215">
        <v>1.902597940885077E-4</v>
      </c>
      <c r="B215">
        <v>5.7990162728727146E-2</v>
      </c>
    </row>
    <row r="216" spans="1:2">
      <c r="A216">
        <v>1.9094595108483132E-4</v>
      </c>
      <c r="B216">
        <v>7.4472867199198697E-2</v>
      </c>
    </row>
    <row r="217" spans="1:2">
      <c r="A217">
        <v>1.9146570803097395E-4</v>
      </c>
      <c r="B217">
        <v>7.9910415048797506E-2</v>
      </c>
    </row>
    <row r="218" spans="1:2">
      <c r="A218">
        <v>1.9258730367650262E-4</v>
      </c>
      <c r="B218">
        <v>8.5889315344431935E-2</v>
      </c>
    </row>
    <row r="219" spans="1:2">
      <c r="A219">
        <v>1.9441352107667998E-4</v>
      </c>
      <c r="B219">
        <v>5.0977991142353705E-2</v>
      </c>
    </row>
    <row r="220" spans="1:2">
      <c r="A220">
        <v>1.9488272236172161E-4</v>
      </c>
      <c r="B220">
        <v>5.8735011252157181E-2</v>
      </c>
    </row>
    <row r="221" spans="1:2">
      <c r="A221">
        <v>1.961010087586035E-4</v>
      </c>
      <c r="B221">
        <v>5.6951466268445342E-2</v>
      </c>
    </row>
    <row r="222" spans="1:2">
      <c r="A222">
        <v>1.9628665775530386E-4</v>
      </c>
      <c r="B222">
        <v>0.11585672051558304</v>
      </c>
    </row>
    <row r="223" spans="1:2">
      <c r="A223">
        <v>1.9687953702456201E-4</v>
      </c>
      <c r="B223">
        <v>0.10568147288089809</v>
      </c>
    </row>
    <row r="224" spans="1:2">
      <c r="A224">
        <v>1.9795019163626311E-4</v>
      </c>
      <c r="B224">
        <v>3.3210979637296092E-2</v>
      </c>
    </row>
    <row r="225" spans="1:2">
      <c r="A225">
        <v>1.9954589056618295E-4</v>
      </c>
      <c r="B225">
        <v>6.2386241025779901E-2</v>
      </c>
    </row>
    <row r="226" spans="1:2">
      <c r="A226">
        <v>1.9991931536677293E-4</v>
      </c>
      <c r="B226">
        <v>2.2790150218102687E-2</v>
      </c>
    </row>
    <row r="227" spans="1:2">
      <c r="A227">
        <v>2.0058988150651081E-4</v>
      </c>
      <c r="B227">
        <v>4.7133773517682082E-2</v>
      </c>
    </row>
    <row r="228" spans="1:2">
      <c r="A228">
        <v>2.0265469980429237E-4</v>
      </c>
      <c r="B228">
        <v>6.0844770721922826E-2</v>
      </c>
    </row>
    <row r="229" spans="1:2">
      <c r="A229">
        <v>2.0297359858045781E-4</v>
      </c>
      <c r="B229">
        <v>5.0131296336503352E-2</v>
      </c>
    </row>
    <row r="230" spans="1:2">
      <c r="A230">
        <v>2.0335018109726076E-4</v>
      </c>
      <c r="B230">
        <v>5.9511893008029094E-2</v>
      </c>
    </row>
    <row r="231" spans="1:2">
      <c r="A231">
        <v>2.0348253771870336E-4</v>
      </c>
      <c r="B231">
        <v>5.2387920042572603E-2</v>
      </c>
    </row>
    <row r="232" spans="1:2">
      <c r="A232">
        <v>2.0385936786622116E-4</v>
      </c>
      <c r="B232">
        <v>5.2020338132890677E-2</v>
      </c>
    </row>
    <row r="233" spans="1:2">
      <c r="A233">
        <v>2.0491716466820129E-4</v>
      </c>
      <c r="B233">
        <v>9.7087195077845773E-2</v>
      </c>
    </row>
    <row r="234" spans="1:2">
      <c r="A234">
        <v>2.0509312088480466E-4</v>
      </c>
      <c r="B234">
        <v>0.11058112087881654</v>
      </c>
    </row>
    <row r="235" spans="1:2">
      <c r="A235">
        <v>2.0559683467139011E-4</v>
      </c>
      <c r="B235">
        <v>6.5761513422741599E-2</v>
      </c>
    </row>
    <row r="236" spans="1:2">
      <c r="A236">
        <v>2.081377803757481E-4</v>
      </c>
      <c r="B236">
        <v>8.9448797780558018E-2</v>
      </c>
    </row>
    <row r="237" spans="1:2">
      <c r="A237">
        <v>2.0986180134379044E-4</v>
      </c>
      <c r="B237">
        <v>8.3439991656948903E-2</v>
      </c>
    </row>
    <row r="238" spans="1:2">
      <c r="A238">
        <v>2.1094387709408576E-4</v>
      </c>
      <c r="B238">
        <v>6.0923038589775408E-2</v>
      </c>
    </row>
    <row r="239" spans="1:2">
      <c r="A239">
        <v>2.1222323448625769E-4</v>
      </c>
      <c r="B239">
        <v>5.1463865725911814E-2</v>
      </c>
    </row>
    <row r="240" spans="1:2">
      <c r="A240">
        <v>2.1312550988254896E-4</v>
      </c>
      <c r="B240">
        <v>5.3487308870481559E-2</v>
      </c>
    </row>
    <row r="241" spans="1:2">
      <c r="A241">
        <v>2.1376945589692312E-4</v>
      </c>
      <c r="B241">
        <v>5.828509594970345E-2</v>
      </c>
    </row>
    <row r="242" spans="1:2">
      <c r="A242">
        <v>2.178506037624969E-4</v>
      </c>
      <c r="B242">
        <v>5.4462491983598496E-2</v>
      </c>
    </row>
    <row r="243" spans="1:2">
      <c r="A243">
        <v>2.180368036463307E-4</v>
      </c>
      <c r="B243">
        <v>5.9983286040791985E-2</v>
      </c>
    </row>
    <row r="244" spans="1:2">
      <c r="A244">
        <v>2.200618163952097E-4</v>
      </c>
      <c r="B244">
        <v>4.664919444576774E-2</v>
      </c>
    </row>
    <row r="245" spans="1:2">
      <c r="A245">
        <v>2.223297334273323E-4</v>
      </c>
      <c r="B245">
        <v>8.9880833993647338E-2</v>
      </c>
    </row>
    <row r="246" spans="1:2">
      <c r="A246">
        <v>2.2437950128152427E-4</v>
      </c>
      <c r="B246">
        <v>5.2826150826837656E-2</v>
      </c>
    </row>
    <row r="247" spans="1:2">
      <c r="A247">
        <v>2.3178119854857016E-4</v>
      </c>
      <c r="B247">
        <v>9.0532718931510478E-2</v>
      </c>
    </row>
    <row r="248" spans="1:2">
      <c r="A248">
        <v>2.3210090517726523E-4</v>
      </c>
      <c r="B248">
        <v>7.3120730855985541E-2</v>
      </c>
    </row>
    <row r="249" spans="1:2">
      <c r="A249">
        <v>2.3515643883498862E-4</v>
      </c>
      <c r="B249">
        <v>7.0019987777273474E-2</v>
      </c>
    </row>
    <row r="250" spans="1:2">
      <c r="A250">
        <v>2.387840947495288E-4</v>
      </c>
      <c r="B250">
        <v>8.3355450675442824E-2</v>
      </c>
    </row>
    <row r="251" spans="1:2">
      <c r="A251">
        <v>2.4117882362227207E-4</v>
      </c>
      <c r="B251">
        <v>7.7824914568289091E-2</v>
      </c>
    </row>
    <row r="252" spans="1:2">
      <c r="A252">
        <v>2.4235409362427683E-4</v>
      </c>
      <c r="B252">
        <v>7.0428004317269782E-2</v>
      </c>
    </row>
    <row r="253" spans="1:2">
      <c r="A253">
        <v>2.4616725367181802E-4</v>
      </c>
      <c r="B253">
        <v>5.0136063997826941E-2</v>
      </c>
    </row>
    <row r="254" spans="1:2">
      <c r="A254">
        <v>2.4875051013915103E-4</v>
      </c>
      <c r="B254">
        <v>7.156359595663267E-2</v>
      </c>
    </row>
    <row r="255" spans="1:2">
      <c r="A255">
        <v>2.8800737298874851E-4</v>
      </c>
      <c r="B255">
        <v>7.3873535606955976E-2</v>
      </c>
    </row>
    <row r="256" spans="1:2">
      <c r="A256">
        <v>3.2215905653821099E-4</v>
      </c>
      <c r="B256">
        <v>4.5572845227192474E-2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8B053-58D5-4027-B1B2-B9C8CB073F18}">
  <dimension ref="A1:F154"/>
  <sheetViews>
    <sheetView tabSelected="1" workbookViewId="0">
      <selection activeCell="D1" sqref="D1:F13"/>
    </sheetView>
  </sheetViews>
  <sheetFormatPr defaultRowHeight="14.4"/>
  <cols>
    <col min="4" max="4" width="41.21875" bestFit="1" customWidth="1"/>
    <col min="5" max="5" width="12.6640625" bestFit="1" customWidth="1"/>
    <col min="6" max="6" width="12" bestFit="1" customWidth="1"/>
  </cols>
  <sheetData>
    <row r="1" spans="1:6">
      <c r="A1" t="s">
        <v>567</v>
      </c>
      <c r="B1" t="s">
        <v>0</v>
      </c>
      <c r="D1" t="s">
        <v>675</v>
      </c>
    </row>
    <row r="2" spans="1:6" ht="15" thickBot="1">
      <c r="A2">
        <v>0</v>
      </c>
      <c r="B2" s="71">
        <v>0.16092397836538461</v>
      </c>
    </row>
    <row r="3" spans="1:6">
      <c r="A3">
        <v>0</v>
      </c>
      <c r="B3" s="71">
        <v>0.15859990253704495</v>
      </c>
      <c r="D3" s="52"/>
      <c r="E3" s="52" t="s">
        <v>567</v>
      </c>
      <c r="F3" s="52" t="s">
        <v>0</v>
      </c>
    </row>
    <row r="4" spans="1:6">
      <c r="A4">
        <v>0</v>
      </c>
      <c r="B4" s="71">
        <v>0.17246931866575091</v>
      </c>
      <c r="D4" s="50" t="s">
        <v>619</v>
      </c>
      <c r="E4" s="50">
        <v>1.1271745836890979E-4</v>
      </c>
      <c r="F4" s="50">
        <v>0.27254188426823783</v>
      </c>
    </row>
    <row r="5" spans="1:6">
      <c r="A5">
        <v>0</v>
      </c>
      <c r="B5" s="71">
        <v>0.15676878553966803</v>
      </c>
      <c r="D5" s="50" t="s">
        <v>617</v>
      </c>
      <c r="E5" s="50">
        <v>5.2923610606157213E-9</v>
      </c>
      <c r="F5" s="50">
        <v>1.4287080909033353E-2</v>
      </c>
    </row>
    <row r="6" spans="1:6">
      <c r="A6">
        <v>0</v>
      </c>
      <c r="B6" s="71">
        <v>0.17252822183498751</v>
      </c>
      <c r="D6" s="50" t="s">
        <v>676</v>
      </c>
      <c r="E6" s="50">
        <v>153</v>
      </c>
      <c r="F6" s="50">
        <v>153</v>
      </c>
    </row>
    <row r="7" spans="1:6">
      <c r="A7">
        <v>0</v>
      </c>
      <c r="B7" s="71">
        <v>0.17033176560315241</v>
      </c>
      <c r="D7" s="50" t="s">
        <v>677</v>
      </c>
      <c r="E7" s="50">
        <v>0</v>
      </c>
      <c r="F7" s="50"/>
    </row>
    <row r="8" spans="1:6">
      <c r="A8">
        <v>0</v>
      </c>
      <c r="B8" s="71">
        <v>0.17034820465274375</v>
      </c>
      <c r="D8" s="50" t="s">
        <v>678</v>
      </c>
      <c r="E8" s="50">
        <v>152</v>
      </c>
      <c r="F8" s="50"/>
    </row>
    <row r="9" spans="1:6">
      <c r="A9">
        <v>0</v>
      </c>
      <c r="B9" s="71">
        <v>0.39897767816642399</v>
      </c>
      <c r="D9" s="50" t="s">
        <v>679</v>
      </c>
      <c r="E9" s="50">
        <v>-28.192103753594484</v>
      </c>
      <c r="F9" s="50"/>
    </row>
    <row r="10" spans="1:6">
      <c r="A10">
        <v>0</v>
      </c>
      <c r="B10" s="71">
        <v>0.21495723690738047</v>
      </c>
      <c r="D10" s="50" t="s">
        <v>680</v>
      </c>
      <c r="E10" s="50">
        <v>1.4839071590214773E-62</v>
      </c>
      <c r="F10" s="50"/>
    </row>
    <row r="11" spans="1:6">
      <c r="A11">
        <v>0</v>
      </c>
      <c r="B11" s="71">
        <v>0.22990195999993598</v>
      </c>
      <c r="D11" s="50" t="s">
        <v>681</v>
      </c>
      <c r="E11" s="50">
        <v>1.6549401747078736</v>
      </c>
      <c r="F11" s="50"/>
    </row>
    <row r="12" spans="1:6">
      <c r="A12">
        <v>0</v>
      </c>
      <c r="B12" s="71">
        <v>0.2217494047351633</v>
      </c>
      <c r="D12" s="50" t="s">
        <v>682</v>
      </c>
      <c r="E12" s="50">
        <v>2.9678143180429545E-62</v>
      </c>
      <c r="F12" s="50"/>
    </row>
    <row r="13" spans="1:6" ht="15" thickBot="1">
      <c r="A13">
        <v>0</v>
      </c>
      <c r="B13" s="71">
        <v>0.2404455612646739</v>
      </c>
      <c r="D13" s="51" t="s">
        <v>683</v>
      </c>
      <c r="E13" s="51">
        <v>1.9756939278152725</v>
      </c>
      <c r="F13" s="51"/>
    </row>
    <row r="14" spans="1:6">
      <c r="A14">
        <v>0</v>
      </c>
      <c r="B14" s="71">
        <v>0.24456445895782747</v>
      </c>
    </row>
    <row r="15" spans="1:6">
      <c r="A15">
        <v>0</v>
      </c>
      <c r="B15" s="71">
        <v>0.22810774662744457</v>
      </c>
    </row>
    <row r="16" spans="1:6">
      <c r="A16">
        <v>0</v>
      </c>
      <c r="B16" s="71">
        <v>0.17875557851731252</v>
      </c>
    </row>
    <row r="17" spans="1:2">
      <c r="A17">
        <v>0</v>
      </c>
      <c r="B17" s="71">
        <v>0.38799277873906496</v>
      </c>
    </row>
    <row r="18" spans="1:2">
      <c r="A18">
        <v>0</v>
      </c>
      <c r="B18" s="71">
        <v>0.43648352784372219</v>
      </c>
    </row>
    <row r="19" spans="1:2">
      <c r="A19">
        <v>0</v>
      </c>
      <c r="B19" s="71">
        <v>0.42811222309769931</v>
      </c>
    </row>
    <row r="20" spans="1:2">
      <c r="A20">
        <v>0</v>
      </c>
      <c r="B20" s="71">
        <v>0.37641079837110425</v>
      </c>
    </row>
    <row r="21" spans="1:2">
      <c r="A21">
        <v>1.0596228590320133E-5</v>
      </c>
      <c r="B21" s="71">
        <v>0.14267927759151963</v>
      </c>
    </row>
    <row r="22" spans="1:2">
      <c r="A22">
        <v>1.1622759052808534E-5</v>
      </c>
      <c r="B22" s="71">
        <v>0.14319450475951984</v>
      </c>
    </row>
    <row r="23" spans="1:2">
      <c r="A23">
        <v>1.991482146362558E-5</v>
      </c>
      <c r="B23" s="71">
        <v>0.22308962333486013</v>
      </c>
    </row>
    <row r="24" spans="1:2">
      <c r="A24">
        <v>2.4062852169867696E-5</v>
      </c>
      <c r="B24" s="71">
        <v>0.39862520904602822</v>
      </c>
    </row>
    <row r="25" spans="1:2">
      <c r="A25">
        <v>2.9454493282950314E-5</v>
      </c>
      <c r="B25" s="71">
        <v>0.27131578922364608</v>
      </c>
    </row>
    <row r="26" spans="1:2">
      <c r="A26">
        <v>3.2255983484936457E-5</v>
      </c>
      <c r="B26" s="71">
        <v>0.18740242564995807</v>
      </c>
    </row>
    <row r="27" spans="1:2">
      <c r="A27">
        <v>3.3898228478579711E-5</v>
      </c>
      <c r="B27" s="71">
        <v>0.14074619793702914</v>
      </c>
    </row>
    <row r="28" spans="1:2">
      <c r="A28">
        <v>3.7798202678124033E-5</v>
      </c>
      <c r="B28" s="71">
        <v>0.29043965551619688</v>
      </c>
    </row>
    <row r="29" spans="1:2">
      <c r="A29">
        <v>3.8882264503084662E-5</v>
      </c>
      <c r="B29" s="71">
        <v>0.21380899811840337</v>
      </c>
    </row>
    <row r="30" spans="1:2">
      <c r="A30">
        <v>4.0613410178828232E-5</v>
      </c>
      <c r="B30" s="71">
        <v>0.35510704402678273</v>
      </c>
    </row>
    <row r="31" spans="1:2">
      <c r="A31">
        <v>4.145632293721817E-5</v>
      </c>
      <c r="B31" s="71">
        <v>0.36105819148675566</v>
      </c>
    </row>
    <row r="32" spans="1:2">
      <c r="A32">
        <v>4.5915237460812098E-5</v>
      </c>
      <c r="B32" s="71">
        <v>0.19866243644314979</v>
      </c>
    </row>
    <row r="33" spans="1:2">
      <c r="A33">
        <v>4.6173905013233909E-5</v>
      </c>
      <c r="B33" s="71">
        <v>0.13989832349594375</v>
      </c>
    </row>
    <row r="34" spans="1:2">
      <c r="A34">
        <v>5.148352527191299E-5</v>
      </c>
      <c r="B34" s="71">
        <v>0.17386286388355726</v>
      </c>
    </row>
    <row r="35" spans="1:2">
      <c r="A35">
        <v>5.1910474743861305E-5</v>
      </c>
      <c r="B35" s="71">
        <v>0.14139736227078986</v>
      </c>
    </row>
    <row r="36" spans="1:2">
      <c r="A36">
        <v>5.2228662306443842E-5</v>
      </c>
      <c r="B36" s="71">
        <v>0.34317625998383522</v>
      </c>
    </row>
    <row r="37" spans="1:2">
      <c r="A37">
        <v>5.3168662390387105E-5</v>
      </c>
      <c r="B37" s="71">
        <v>0.26774788939399119</v>
      </c>
    </row>
    <row r="38" spans="1:2">
      <c r="A38">
        <v>5.612798908526489E-5</v>
      </c>
      <c r="B38" s="71">
        <v>0.14210311575102488</v>
      </c>
    </row>
    <row r="39" spans="1:2">
      <c r="A39">
        <v>5.7178964696541766E-5</v>
      </c>
      <c r="B39" s="71">
        <v>0.3274031098801245</v>
      </c>
    </row>
    <row r="40" spans="1:2">
      <c r="A40">
        <v>5.93168759090956E-5</v>
      </c>
      <c r="B40" s="71">
        <v>0.26802098270010422</v>
      </c>
    </row>
    <row r="41" spans="1:2">
      <c r="A41">
        <v>5.9321744830480702E-5</v>
      </c>
      <c r="B41" s="71">
        <v>0.28508695826270336</v>
      </c>
    </row>
    <row r="42" spans="1:2">
      <c r="A42">
        <v>5.9975878608821698E-5</v>
      </c>
      <c r="B42" s="71">
        <v>0.25658386467425792</v>
      </c>
    </row>
    <row r="43" spans="1:2">
      <c r="A43">
        <v>6.0021296968430207E-5</v>
      </c>
      <c r="B43" s="71">
        <v>0.33897062769566239</v>
      </c>
    </row>
    <row r="44" spans="1:2">
      <c r="A44">
        <v>6.0644146968057967E-5</v>
      </c>
      <c r="B44" s="71">
        <v>0.14104085065544952</v>
      </c>
    </row>
    <row r="45" spans="1:2">
      <c r="A45">
        <v>6.1013261968855883E-5</v>
      </c>
      <c r="B45" s="71">
        <v>0.14328017815872496</v>
      </c>
    </row>
    <row r="46" spans="1:2">
      <c r="A46">
        <v>6.3348072318159359E-5</v>
      </c>
      <c r="B46" s="71">
        <v>0.20106203043241394</v>
      </c>
    </row>
    <row r="47" spans="1:2">
      <c r="A47">
        <v>6.3632785280032939E-5</v>
      </c>
      <c r="B47" s="71">
        <v>0.37223892824308141</v>
      </c>
    </row>
    <row r="48" spans="1:2">
      <c r="A48">
        <v>6.504087995772847E-5</v>
      </c>
      <c r="B48" s="71">
        <v>0.2533664957788973</v>
      </c>
    </row>
    <row r="49" spans="1:2">
      <c r="A49">
        <v>6.682783819917202E-5</v>
      </c>
      <c r="B49" s="71">
        <v>0.17932111269869416</v>
      </c>
    </row>
    <row r="50" spans="1:2">
      <c r="A50">
        <v>6.7021466727565187E-5</v>
      </c>
      <c r="B50" s="71">
        <v>0.18014501459578608</v>
      </c>
    </row>
    <row r="51" spans="1:2">
      <c r="A51">
        <v>6.7056169275728474E-5</v>
      </c>
      <c r="B51" s="71">
        <v>0.31463728020177417</v>
      </c>
    </row>
    <row r="52" spans="1:2">
      <c r="A52">
        <v>6.7510067082186373E-5</v>
      </c>
      <c r="B52" s="71">
        <v>0.26486576431379821</v>
      </c>
    </row>
    <row r="53" spans="1:2">
      <c r="A53">
        <v>7.4384769642512873E-5</v>
      </c>
      <c r="B53" s="71">
        <v>0.1531529274961024</v>
      </c>
    </row>
    <row r="54" spans="1:2">
      <c r="A54">
        <v>7.4800830952015735E-5</v>
      </c>
      <c r="B54" s="71">
        <v>0.20144053144570123</v>
      </c>
    </row>
    <row r="55" spans="1:2">
      <c r="A55">
        <v>7.6246802971551407E-5</v>
      </c>
      <c r="B55" s="71">
        <v>0.22068549332393159</v>
      </c>
    </row>
    <row r="56" spans="1:2">
      <c r="A56">
        <v>7.6511519852652719E-5</v>
      </c>
      <c r="B56" s="71">
        <v>0.55831290707606362</v>
      </c>
    </row>
    <row r="57" spans="1:2">
      <c r="A57">
        <v>7.8352737313073454E-5</v>
      </c>
      <c r="B57" s="71">
        <v>0.21232624737755165</v>
      </c>
    </row>
    <row r="58" spans="1:2">
      <c r="A58">
        <v>7.904721753794266E-5</v>
      </c>
      <c r="B58" s="71">
        <v>0.21299837388581064</v>
      </c>
    </row>
    <row r="59" spans="1:2">
      <c r="A59">
        <v>8.081598200896559E-5</v>
      </c>
      <c r="B59" s="71">
        <v>0.17996970897266923</v>
      </c>
    </row>
    <row r="60" spans="1:2">
      <c r="A60">
        <v>8.2526463154419943E-5</v>
      </c>
      <c r="B60" s="71">
        <v>0.21319220313839191</v>
      </c>
    </row>
    <row r="61" spans="1:2">
      <c r="A61">
        <v>8.2564836162426887E-5</v>
      </c>
      <c r="B61" s="71">
        <v>0.20530899991116186</v>
      </c>
    </row>
    <row r="62" spans="1:2">
      <c r="A62">
        <v>8.3685296711677223E-5</v>
      </c>
      <c r="B62" s="71">
        <v>0.36132218402615057</v>
      </c>
    </row>
    <row r="63" spans="1:2">
      <c r="A63">
        <v>8.5011253604389269E-5</v>
      </c>
      <c r="B63" s="71">
        <v>0.18875917925789329</v>
      </c>
    </row>
    <row r="64" spans="1:2">
      <c r="A64">
        <v>8.9977719267266443E-5</v>
      </c>
      <c r="B64" s="71">
        <v>0.23590021021044663</v>
      </c>
    </row>
    <row r="65" spans="1:2">
      <c r="A65">
        <v>8.9995524116411195E-5</v>
      </c>
      <c r="B65" s="71">
        <v>0.1723597463559777</v>
      </c>
    </row>
    <row r="66" spans="1:2">
      <c r="A66">
        <v>9.1639283056282902E-5</v>
      </c>
      <c r="B66" s="71">
        <v>0.14998476284433498</v>
      </c>
    </row>
    <row r="67" spans="1:2">
      <c r="A67">
        <v>9.3212490289726801E-5</v>
      </c>
      <c r="B67" s="71">
        <v>0.16919232143714036</v>
      </c>
    </row>
    <row r="68" spans="1:2">
      <c r="A68">
        <v>9.3651257126347193E-5</v>
      </c>
      <c r="B68" s="71">
        <v>0.18590970087543232</v>
      </c>
    </row>
    <row r="69" spans="1:2">
      <c r="A69">
        <v>9.5829154644535506E-5</v>
      </c>
      <c r="B69" s="71">
        <v>0.26261173347350325</v>
      </c>
    </row>
    <row r="70" spans="1:2">
      <c r="A70">
        <v>9.5860864801944608E-5</v>
      </c>
      <c r="B70" s="71">
        <v>0.25134581806977302</v>
      </c>
    </row>
    <row r="71" spans="1:2">
      <c r="A71">
        <v>9.7636771681988666E-5</v>
      </c>
      <c r="B71" s="71">
        <v>0.51655291982765716</v>
      </c>
    </row>
    <row r="72" spans="1:2">
      <c r="A72">
        <v>9.8862782884048716E-5</v>
      </c>
      <c r="B72" s="71">
        <v>0.28828977714558063</v>
      </c>
    </row>
    <row r="73" spans="1:2">
      <c r="A73">
        <v>1.0129217250056977E-4</v>
      </c>
      <c r="B73" s="71">
        <v>0.1890152308929382</v>
      </c>
    </row>
    <row r="74" spans="1:2">
      <c r="A74">
        <v>1.0213174484426186E-4</v>
      </c>
      <c r="B74" s="71">
        <v>0.1582735649851526</v>
      </c>
    </row>
    <row r="75" spans="1:2">
      <c r="A75">
        <v>1.0322732213643182E-4</v>
      </c>
      <c r="B75" s="71">
        <v>0.14827640776631351</v>
      </c>
    </row>
    <row r="76" spans="1:2">
      <c r="A76">
        <v>1.0456128497776062E-4</v>
      </c>
      <c r="B76" s="71">
        <v>0.16389096670929551</v>
      </c>
    </row>
    <row r="77" spans="1:2">
      <c r="A77">
        <v>1.1139210019267823E-4</v>
      </c>
      <c r="B77" s="71">
        <v>0.19752829961464355</v>
      </c>
    </row>
    <row r="78" spans="1:2">
      <c r="A78">
        <v>1.1246624004472943E-4</v>
      </c>
      <c r="B78" s="71">
        <v>0.16048209457125459</v>
      </c>
    </row>
    <row r="79" spans="1:2">
      <c r="A79">
        <v>1.1400493816538091E-4</v>
      </c>
      <c r="B79" s="71">
        <v>0.16740626474036222</v>
      </c>
    </row>
    <row r="80" spans="1:2">
      <c r="A80">
        <v>1.1583089361016358E-4</v>
      </c>
      <c r="B80" s="71">
        <v>0.47298622115978622</v>
      </c>
    </row>
    <row r="81" spans="1:2">
      <c r="A81">
        <v>1.1762705032564712E-4</v>
      </c>
      <c r="B81" s="71">
        <v>0.22930681704947903</v>
      </c>
    </row>
    <row r="82" spans="1:2">
      <c r="A82">
        <v>1.2050045176511963E-4</v>
      </c>
      <c r="B82" s="71">
        <v>0.53614935450808932</v>
      </c>
    </row>
    <row r="83" spans="1:2">
      <c r="A83">
        <v>1.2279328018223234E-4</v>
      </c>
      <c r="B83" s="71">
        <v>0.50024024772209563</v>
      </c>
    </row>
    <row r="84" spans="1:2">
      <c r="A84">
        <v>1.2811229849596161E-4</v>
      </c>
      <c r="B84" s="71">
        <v>0.26460883519349226</v>
      </c>
    </row>
    <row r="85" spans="1:2">
      <c r="A85">
        <v>1.2964149001589646E-4</v>
      </c>
      <c r="B85" s="71">
        <v>0.51552473931010223</v>
      </c>
    </row>
    <row r="86" spans="1:2">
      <c r="A86">
        <v>1.3012758215969893E-4</v>
      </c>
      <c r="B86" s="71">
        <v>0.16615017653975314</v>
      </c>
    </row>
    <row r="87" spans="1:2">
      <c r="A87">
        <v>1.3139954427546292E-4</v>
      </c>
      <c r="B87" s="71">
        <v>0.20265210656657628</v>
      </c>
    </row>
    <row r="88" spans="1:2">
      <c r="A88">
        <v>1.325762543876005E-4</v>
      </c>
      <c r="B88" s="71">
        <v>0.24855459979340791</v>
      </c>
    </row>
    <row r="89" spans="1:2">
      <c r="A89">
        <v>1.3263711727533699E-4</v>
      </c>
      <c r="B89" s="71">
        <v>0.2161073261955069</v>
      </c>
    </row>
    <row r="90" spans="1:2">
      <c r="A90">
        <v>1.3420129359194042E-4</v>
      </c>
      <c r="B90" s="71">
        <v>0.27233157528943025</v>
      </c>
    </row>
    <row r="91" spans="1:2">
      <c r="A91">
        <v>1.3512724291183176E-4</v>
      </c>
      <c r="B91" s="71">
        <v>0.57954547623382813</v>
      </c>
    </row>
    <row r="92" spans="1:2">
      <c r="A92">
        <v>1.3794481206557289E-4</v>
      </c>
      <c r="B92" s="71">
        <v>0.15792887594684568</v>
      </c>
    </row>
    <row r="93" spans="1:2">
      <c r="A93">
        <v>1.3809930164797305E-4</v>
      </c>
      <c r="B93" s="71">
        <v>0.22171286895380632</v>
      </c>
    </row>
    <row r="94" spans="1:2">
      <c r="A94">
        <v>1.3829772322700916E-4</v>
      </c>
      <c r="B94" s="71">
        <v>0.14465298121404013</v>
      </c>
    </row>
    <row r="95" spans="1:2">
      <c r="A95">
        <v>1.3907445369386507E-4</v>
      </c>
      <c r="B95" s="71">
        <v>0.18008703416800215</v>
      </c>
    </row>
    <row r="96" spans="1:2">
      <c r="A96">
        <v>1.3953774701259259E-4</v>
      </c>
      <c r="B96" s="71">
        <v>0.21755029172965246</v>
      </c>
    </row>
    <row r="97" spans="1:2">
      <c r="A97">
        <v>1.4001814191896375E-4</v>
      </c>
      <c r="B97" s="71">
        <v>0.56479591348490554</v>
      </c>
    </row>
    <row r="98" spans="1:2">
      <c r="A98">
        <v>1.4332882305499817E-4</v>
      </c>
      <c r="B98" s="71">
        <v>0.17519757841126313</v>
      </c>
    </row>
    <row r="99" spans="1:2">
      <c r="A99">
        <v>1.447286105119658E-4</v>
      </c>
      <c r="B99" s="71">
        <v>0.31119919325471301</v>
      </c>
    </row>
    <row r="100" spans="1:2">
      <c r="A100">
        <v>1.4473772465236471E-4</v>
      </c>
      <c r="B100" s="71">
        <v>0.56648050806471539</v>
      </c>
    </row>
    <row r="101" spans="1:2">
      <c r="A101">
        <v>1.4493435950552457E-4</v>
      </c>
      <c r="B101" s="71">
        <v>0.63237492026302355</v>
      </c>
    </row>
    <row r="102" spans="1:2">
      <c r="A102">
        <v>1.4690956909810962E-4</v>
      </c>
      <c r="B102" s="71">
        <v>0.1671044840562807</v>
      </c>
    </row>
    <row r="103" spans="1:2">
      <c r="A103">
        <v>1.490363733914717E-4</v>
      </c>
      <c r="B103" s="71">
        <v>0.45311091578257096</v>
      </c>
    </row>
    <row r="104" spans="1:2">
      <c r="A104">
        <v>1.5004003084156188E-4</v>
      </c>
      <c r="B104" s="71">
        <v>0.48301327706384029</v>
      </c>
    </row>
    <row r="105" spans="1:2">
      <c r="A105">
        <v>1.5464743147185694E-4</v>
      </c>
      <c r="B105" s="71">
        <v>0.57325483135145283</v>
      </c>
    </row>
    <row r="106" spans="1:2">
      <c r="A106">
        <v>1.5948418672510304E-4</v>
      </c>
      <c r="B106" s="71">
        <v>0.28899733490662</v>
      </c>
    </row>
    <row r="107" spans="1:2">
      <c r="A107">
        <v>1.6090065945255353E-4</v>
      </c>
      <c r="B107" s="71">
        <v>0.36206190592834875</v>
      </c>
    </row>
    <row r="108" spans="1:2">
      <c r="A108">
        <v>1.6181522271356121E-4</v>
      </c>
      <c r="B108" s="71">
        <v>0.18264411623676619</v>
      </c>
    </row>
    <row r="109" spans="1:2">
      <c r="A109">
        <v>1.621279704096942E-4</v>
      </c>
      <c r="B109" s="71">
        <v>0.32372485641741178</v>
      </c>
    </row>
    <row r="110" spans="1:2">
      <c r="A110">
        <v>1.6295641705500426E-4</v>
      </c>
      <c r="B110" s="71">
        <v>0.20744172423682378</v>
      </c>
    </row>
    <row r="111" spans="1:2">
      <c r="A111">
        <v>1.6574391803660143E-4</v>
      </c>
      <c r="B111" s="71">
        <v>0.4282005086081071</v>
      </c>
    </row>
    <row r="112" spans="1:2">
      <c r="A112">
        <v>1.6582810744890069E-4</v>
      </c>
      <c r="B112" s="71">
        <v>0.17701942814221644</v>
      </c>
    </row>
    <row r="113" spans="1:2">
      <c r="A113">
        <v>1.6656413544178386E-4</v>
      </c>
      <c r="B113" s="71">
        <v>0.42751304294081027</v>
      </c>
    </row>
    <row r="114" spans="1:2">
      <c r="A114">
        <v>1.6686919931638527E-4</v>
      </c>
      <c r="B114" s="71">
        <v>0.57334469456808201</v>
      </c>
    </row>
    <row r="115" spans="1:2">
      <c r="A115">
        <v>1.687325618942241E-4</v>
      </c>
      <c r="B115" s="71">
        <v>0.36675501626882379</v>
      </c>
    </row>
    <row r="116" spans="1:2">
      <c r="A116">
        <v>1.7044185020596251E-4</v>
      </c>
      <c r="B116" s="71">
        <v>0.22470848237048807</v>
      </c>
    </row>
    <row r="117" spans="1:2">
      <c r="A117">
        <v>1.7338149048213604E-4</v>
      </c>
      <c r="B117" s="71">
        <v>0.16552134577436775</v>
      </c>
    </row>
    <row r="118" spans="1:2">
      <c r="A118">
        <v>1.7353073769372796E-4</v>
      </c>
      <c r="B118" s="71">
        <v>0.42826839987064075</v>
      </c>
    </row>
    <row r="119" spans="1:2">
      <c r="A119">
        <v>1.7667470399395903E-4</v>
      </c>
      <c r="B119" s="71">
        <v>0.19628839288746477</v>
      </c>
    </row>
    <row r="120" spans="1:2">
      <c r="A120">
        <v>1.8020742827668302E-4</v>
      </c>
      <c r="B120" s="71">
        <v>0.18100783425976177</v>
      </c>
    </row>
    <row r="121" spans="1:2">
      <c r="A121">
        <v>1.8060015021512858E-4</v>
      </c>
      <c r="B121" s="71">
        <v>0.50078264449656229</v>
      </c>
    </row>
    <row r="122" spans="1:2">
      <c r="A122">
        <v>1.8185481111944931E-4</v>
      </c>
      <c r="B122" s="71">
        <v>0.15239671305565139</v>
      </c>
    </row>
    <row r="123" spans="1:2">
      <c r="A123">
        <v>1.8291525659938992E-4</v>
      </c>
      <c r="B123" s="71">
        <v>0.20090268755537505</v>
      </c>
    </row>
    <row r="124" spans="1:2">
      <c r="A124">
        <v>1.8338485517723586E-4</v>
      </c>
      <c r="B124" s="71">
        <v>0.1768814097756449</v>
      </c>
    </row>
    <row r="125" spans="1:2">
      <c r="A125">
        <v>1.8345312033045234E-4</v>
      </c>
      <c r="B125" s="71">
        <v>0.26525003378101814</v>
      </c>
    </row>
    <row r="126" spans="1:2">
      <c r="A126">
        <v>1.8486409924540283E-4</v>
      </c>
      <c r="B126" s="71">
        <v>0.17893990085227968</v>
      </c>
    </row>
    <row r="127" spans="1:2">
      <c r="A127">
        <v>1.8744732025581702E-4</v>
      </c>
      <c r="B127" s="71">
        <v>0.21771241806644984</v>
      </c>
    </row>
    <row r="128" spans="1:2">
      <c r="A128">
        <v>1.8806448448775937E-4</v>
      </c>
      <c r="B128" s="71">
        <v>0.20145957267002448</v>
      </c>
    </row>
    <row r="129" spans="1:2">
      <c r="A129">
        <v>1.8897917179556568E-4</v>
      </c>
      <c r="B129" s="71">
        <v>0.48862943177048418</v>
      </c>
    </row>
    <row r="130" spans="1:2">
      <c r="A130">
        <v>1.8949872907179544E-4</v>
      </c>
      <c r="B130" s="71">
        <v>0.37378156411315178</v>
      </c>
    </row>
    <row r="131" spans="1:2">
      <c r="A131">
        <v>1.918783786277006E-4</v>
      </c>
      <c r="B131" s="71">
        <v>0.29785649711259937</v>
      </c>
    </row>
    <row r="132" spans="1:2">
      <c r="A132">
        <v>1.9304162496511966E-4</v>
      </c>
      <c r="B132" s="71">
        <v>0.20519741155291929</v>
      </c>
    </row>
    <row r="133" spans="1:2">
      <c r="A133">
        <v>1.9610212704623378E-4</v>
      </c>
      <c r="B133" s="71">
        <v>0.19655340706609892</v>
      </c>
    </row>
    <row r="134" spans="1:2">
      <c r="A134">
        <v>1.9713398200011696E-4</v>
      </c>
      <c r="B134" s="71">
        <v>0.20481128002121662</v>
      </c>
    </row>
    <row r="135" spans="1:2">
      <c r="A135">
        <v>1.9813169153097093E-4</v>
      </c>
      <c r="B135" s="71">
        <v>0.47311059417492829</v>
      </c>
    </row>
    <row r="136" spans="1:2">
      <c r="A136">
        <v>2.0164172587930281E-4</v>
      </c>
      <c r="B136" s="71">
        <v>0.272989813108306</v>
      </c>
    </row>
    <row r="137" spans="1:2">
      <c r="A137">
        <v>2.102103628625568E-4</v>
      </c>
      <c r="B137" s="71">
        <v>0.17163377108719424</v>
      </c>
    </row>
    <row r="138" spans="1:2">
      <c r="A138">
        <v>2.1294476255590691E-4</v>
      </c>
      <c r="B138" s="71">
        <v>0.30112739651881604</v>
      </c>
    </row>
    <row r="139" spans="1:2">
      <c r="A139">
        <v>2.1334921048388097E-4</v>
      </c>
      <c r="B139" s="71">
        <v>0.26584527220630372</v>
      </c>
    </row>
    <row r="140" spans="1:2">
      <c r="A140">
        <v>2.152895553680225E-4</v>
      </c>
      <c r="B140" s="71">
        <v>0.20254841062712847</v>
      </c>
    </row>
    <row r="141" spans="1:2">
      <c r="A141">
        <v>2.1645149900505507E-4</v>
      </c>
      <c r="B141" s="71">
        <v>0.18538879185556795</v>
      </c>
    </row>
    <row r="142" spans="1:2">
      <c r="A142">
        <v>2.2247636137773729E-4</v>
      </c>
      <c r="B142" s="71">
        <v>0.28649739465525476</v>
      </c>
    </row>
    <row r="143" spans="1:2">
      <c r="A143">
        <v>2.2313541327173062E-4</v>
      </c>
      <c r="B143" s="71">
        <v>0.29111454157535532</v>
      </c>
    </row>
    <row r="144" spans="1:2">
      <c r="A144">
        <v>2.2402647395796632E-4</v>
      </c>
      <c r="B144" s="71">
        <v>0.29528286474114557</v>
      </c>
    </row>
    <row r="145" spans="1:2">
      <c r="A145">
        <v>2.2489224727978161E-4</v>
      </c>
      <c r="B145" s="71">
        <v>0.46323761397799834</v>
      </c>
    </row>
    <row r="146" spans="1:2">
      <c r="A146">
        <v>2.2729588437693496E-4</v>
      </c>
      <c r="B146" s="71">
        <v>0.16304060061848866</v>
      </c>
    </row>
    <row r="147" spans="1:2">
      <c r="A147">
        <v>2.2796802636681173E-4</v>
      </c>
      <c r="B147" s="71">
        <v>0.33445144448661934</v>
      </c>
    </row>
    <row r="148" spans="1:2">
      <c r="A148">
        <v>2.3591048835163122E-4</v>
      </c>
      <c r="B148" s="71">
        <v>0.29927427145139557</v>
      </c>
    </row>
    <row r="149" spans="1:2">
      <c r="A149">
        <v>2.3986699082837845E-4</v>
      </c>
      <c r="B149" s="71">
        <v>0.34827846071209051</v>
      </c>
    </row>
    <row r="150" spans="1:2">
      <c r="A150">
        <v>2.4057796946370401E-4</v>
      </c>
      <c r="B150" s="71">
        <v>0.3459791450565049</v>
      </c>
    </row>
    <row r="151" spans="1:2">
      <c r="A151">
        <v>2.4323769276382448E-4</v>
      </c>
      <c r="B151" s="71">
        <v>0.28608974657170727</v>
      </c>
    </row>
    <row r="152" spans="1:2">
      <c r="A152">
        <v>2.4536800336381155E-4</v>
      </c>
      <c r="B152" s="71">
        <v>0.28224191926265446</v>
      </c>
    </row>
    <row r="153" spans="1:2">
      <c r="A153">
        <v>2.4907160082693645E-4</v>
      </c>
      <c r="B153" s="71">
        <v>0.27383832968952732</v>
      </c>
    </row>
    <row r="154" spans="1:2">
      <c r="A154">
        <v>2.6237603682897643E-4</v>
      </c>
      <c r="B154" s="71">
        <v>0.37640863398838614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Data Map</vt:lpstr>
      <vt:lpstr>Visits Clean</vt:lpstr>
      <vt:lpstr>Pivot Visits</vt:lpstr>
      <vt:lpstr>Visits new</vt:lpstr>
      <vt:lpstr>US Pop after &gt;2009</vt:lpstr>
      <vt:lpstr>Deaths After &gt;2009</vt:lpstr>
      <vt:lpstr>Integrated Data</vt:lpstr>
      <vt:lpstr>Statistical Analysis</vt:lpstr>
      <vt:lpstr>&gt;14%</vt:lpstr>
      <vt:lpstr>Deaths vs Visits</vt:lpstr>
      <vt:lpstr>Deaths vs num Of Providers 2</vt:lpstr>
      <vt:lpstr>Q &amp; A</vt:lpstr>
      <vt:lpstr>Summary</vt:lpstr>
      <vt:lpstr>Integrated Data (2)</vt:lpstr>
      <vt:lpstr>Sheet3</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Semone Noel</dc:creator>
  <cp:lastModifiedBy>Semone Noel</cp:lastModifiedBy>
  <dcterms:created xsi:type="dcterms:W3CDTF">2022-10-15T09:51:24Z</dcterms:created>
  <dcterms:modified xsi:type="dcterms:W3CDTF">2022-10-27T10:34:14Z</dcterms:modified>
</cp:coreProperties>
</file>